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9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1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2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3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5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6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7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9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20784\AppData\Local\Temp\Mxt220\RemoteFiles\725208_3_18\"/>
    </mc:Choice>
  </mc:AlternateContent>
  <xr:revisionPtr revIDLastSave="0" documentId="13_ncr:1_{22AD7F1B-6EBE-4B43-89FD-288B077212B8}" xr6:coauthVersionLast="47" xr6:coauthVersionMax="47" xr10:uidLastSave="{00000000-0000-0000-0000-000000000000}"/>
  <bookViews>
    <workbookView xWindow="4740" yWindow="3615" windowWidth="28800" windowHeight="15345" firstSheet="109" activeTab="4" xr2:uid="{00000000-000D-0000-FFFF-FFFF00000000}"/>
  </bookViews>
  <sheets>
    <sheet name="result" sheetId="1" r:id="rId1"/>
    <sheet name="Sheet1" sheetId="2" r:id="rId2"/>
    <sheet name="Sheet2" sheetId="3" r:id="rId3"/>
    <sheet name="Sheet3" sheetId="4" r:id="rId4"/>
    <sheet name="CIFAR10_N_2.501_d1_20%" sheetId="13" r:id="rId5"/>
    <sheet name="CIFAR10_N_2.501_d1_40%" sheetId="123" r:id="rId6"/>
    <sheet name="CIFAR10_N_2.501_d1_45%" sheetId="124" r:id="rId7"/>
    <sheet name="CIFAR10_N_2.501_d1_49%" sheetId="125" r:id="rId8"/>
    <sheet name="CIFAR10_N_2.501_d2_20%" sheetId="5" r:id="rId9"/>
    <sheet name="CIFAR10_N_2.501_d2_40%" sheetId="126" r:id="rId10"/>
    <sheet name="CIFAR10_N_2.501_d2_45%" sheetId="127" r:id="rId11"/>
    <sheet name="CIFAR10_N_2.501_d2_49%" sheetId="128" r:id="rId12"/>
    <sheet name="CIFAR10_N_2.501_d3_20%" sheetId="52" r:id="rId13"/>
    <sheet name="CIFAR10_N_2.501_d3_40%" sheetId="129" r:id="rId14"/>
    <sheet name="CIFAR10_N_2.501_d3_45%" sheetId="130" r:id="rId15"/>
    <sheet name="CIFAR10_N_2.501_d3_49%" sheetId="131" r:id="rId16"/>
    <sheet name="CIFAR10_N_1.908_d1_20%" sheetId="58" r:id="rId17"/>
    <sheet name="CIFAR10_N_1.908_d1_40%" sheetId="132" r:id="rId18"/>
    <sheet name="CIFAR10_N_1.908_d1_45%" sheetId="133" r:id="rId19"/>
    <sheet name="CIFAR10_N_1.908_d1_49%" sheetId="134" r:id="rId20"/>
    <sheet name="CIFAR10_N_1.908_d2_20%" sheetId="53" r:id="rId21"/>
    <sheet name="CIFAR10_N_1.908_d2_40%" sheetId="135" r:id="rId22"/>
    <sheet name="CIFAR10_N_1.908_d2_45%" sheetId="136" r:id="rId23"/>
    <sheet name="CIFAR10_N_1.908_d2_49%" sheetId="137" r:id="rId24"/>
    <sheet name="CIFAR10_N_1.908_d3_20%" sheetId="51" r:id="rId25"/>
    <sheet name="CIFAR10_N_1.908_d3_40%" sheetId="138" r:id="rId26"/>
    <sheet name="CIFAR10_N_1.908_d3_45%" sheetId="139" r:id="rId27"/>
    <sheet name="CIFAR10_N_1.908_d3_49%" sheetId="140" r:id="rId28"/>
    <sheet name="CIFAR10_N_3.472_d1_20%" sheetId="26" r:id="rId29"/>
    <sheet name="CIFAR10_N_3.472_d1_40%" sheetId="141" r:id="rId30"/>
    <sheet name="CIFAR10_N_3.472_d1_45%" sheetId="142" r:id="rId31"/>
    <sheet name="CIFAR10_N_3.472_d1_49%" sheetId="143" r:id="rId32"/>
    <sheet name="CIFAR10_N_3.472_d2_20%" sheetId="59" r:id="rId33"/>
    <sheet name="CIFAR10_N_3.472_d2_40%" sheetId="144" r:id="rId34"/>
    <sheet name="CIFAR10_N_3.472_d2_45%" sheetId="145" r:id="rId35"/>
    <sheet name="CIFAR10_N_3.472_d2_49%" sheetId="146" r:id="rId36"/>
    <sheet name="CIFAR10_N_3.472_d3_20%" sheetId="66" r:id="rId37"/>
    <sheet name="CIFAR10_N_3.472_d3_40%" sheetId="147" r:id="rId38"/>
    <sheet name="CIFAR10_N_3.472_d3_45%" sheetId="148" r:id="rId39"/>
    <sheet name="CIFAR10_N_3.472_d3_49%" sheetId="149" r:id="rId40"/>
    <sheet name="CIFAR10_U_2.501_d1_20%" sheetId="80" r:id="rId41"/>
    <sheet name="CIFAR10_U_2.501_d1_40%" sheetId="150" r:id="rId42"/>
    <sheet name="CIFAR10_U_2.501_d1_45%" sheetId="188" r:id="rId43"/>
    <sheet name="CIFAR10_U_2.501_d1_49%" sheetId="189" r:id="rId44"/>
    <sheet name="CIFAR10_U_2.501_d2_20%" sheetId="70" r:id="rId45"/>
    <sheet name="CIFAR10_U_2.501_d2_40%" sheetId="151" r:id="rId46"/>
    <sheet name="CIFAR10_U_2.501_d2_45%" sheetId="190" r:id="rId47"/>
    <sheet name="CIFAR10_U_2.501_d2_49%" sheetId="192" r:id="rId48"/>
    <sheet name="CIFAR10_U_2.501_d3_20%" sheetId="77" r:id="rId49"/>
    <sheet name="CIFAR10_U_2.501_d3_40%" sheetId="152" r:id="rId50"/>
    <sheet name="CIFAR10_U_2.501_d3_45%" sheetId="193" r:id="rId51"/>
    <sheet name="CIFAR10_U_2.501_d3_49%" sheetId="194" r:id="rId52"/>
    <sheet name="CIFAR10_U_1.908_d1_20%" sheetId="82" r:id="rId53"/>
    <sheet name="CIFAR10_U_1.908_d1_40%" sheetId="153" r:id="rId54"/>
    <sheet name="CIFAR10_U_1.908_d1_45%" sheetId="195" r:id="rId55"/>
    <sheet name="CIFAR10_U_1.908_d1_49%" sheetId="204" r:id="rId56"/>
    <sheet name="CIFAR10_U_1.908_d2_20%" sheetId="83" r:id="rId57"/>
    <sheet name="CIFAR10_U_1.908_d2_40%" sheetId="154" r:id="rId58"/>
    <sheet name="CIFAR10_U_1.908_d2_45%" sheetId="212" r:id="rId59"/>
    <sheet name="CIFAR10_U_1.908_d2_49%" sheetId="213" r:id="rId60"/>
    <sheet name="CIFAR10_U_1.908_d3_20%" sheetId="84" r:id="rId61"/>
    <sheet name="CIFAR10_U_1.908_d3_40%" sheetId="155" r:id="rId62"/>
    <sheet name="CIFAR10_U_1.908_d3_45%" sheetId="214" r:id="rId63"/>
    <sheet name="CIFAR10_U_1.908_d3_49%" sheetId="216" r:id="rId64"/>
    <sheet name="CIFAR10_U_3.472_d1_20%" sheetId="86" r:id="rId65"/>
    <sheet name="CIFAR10_U_3.472_d1_40%" sheetId="156" r:id="rId66"/>
    <sheet name="CIFAR10_U_3.472_d1_45%" sheetId="205" r:id="rId67"/>
    <sheet name="CIFAR10_U_3.472_d1_49%" sheetId="211" r:id="rId68"/>
    <sheet name="CIFAR10_U_3.472_d2_20%" sheetId="97" r:id="rId69"/>
    <sheet name="CIFAR10_U_3.472_d2_40%" sheetId="157" r:id="rId70"/>
    <sheet name="CIFAR10_U_3.472_d2_45%" sheetId="217" r:id="rId71"/>
    <sheet name="CIFAR10_U_3.472_d2_49%" sheetId="219" r:id="rId72"/>
    <sheet name="CIFAR10_U_3.472_d3_20%" sheetId="98" r:id="rId73"/>
    <sheet name="CIFAR10_U_3.472_d3_40%" sheetId="158" r:id="rId74"/>
    <sheet name="CIFAR10_U_3.472_d3_45%" sheetId="220" r:id="rId75"/>
    <sheet name="CIFAR10_U_3.472_d3_49%" sheetId="222" r:id="rId76"/>
    <sheet name="CIFAR10_B_1.908_d1_20%" sheetId="99" r:id="rId77"/>
    <sheet name="CIFAR10_B_1.908_d1_40%" sheetId="159" r:id="rId78"/>
    <sheet name="CIFAR10_B_1.908_d1_45%" sheetId="160" r:id="rId79"/>
    <sheet name="CIFAR10_B_1.908_d1_49%" sheetId="161" r:id="rId80"/>
    <sheet name="CIFAR10_B_1.908_d2_20%" sheetId="101" r:id="rId81"/>
    <sheet name="CIFAR10_B_1.908_d2_40%" sheetId="162" r:id="rId82"/>
    <sheet name="CIFAR10_B_1.908_d2_45%" sheetId="163" r:id="rId83"/>
    <sheet name="CIFAR10_B_1.908_d2_49%" sheetId="164" r:id="rId84"/>
    <sheet name="CIFAR10_B_1.908_d3_20%" sheetId="106" r:id="rId85"/>
    <sheet name="CIFAR10_B_1.908_d3_40%" sheetId="165" r:id="rId86"/>
    <sheet name="CIFAR10_B_1.908_d3_45%" sheetId="166" r:id="rId87"/>
    <sheet name="CIFAR10_B_1.908_d3_49%" sheetId="167" r:id="rId88"/>
    <sheet name="CIFAR10_B_2.501_d1_20%" sheetId="110" r:id="rId89"/>
    <sheet name="CIFAR10_B_2.501_d1_40%" sheetId="170" r:id="rId90"/>
    <sheet name="CIFAR10_B_2.501_d1_45%" sheetId="169" r:id="rId91"/>
    <sheet name="CIFAR10_B_2.501_d1_49%" sheetId="223" r:id="rId92"/>
    <sheet name="CIFAR10_B_2.501_d2_20%" sheetId="112" r:id="rId93"/>
    <sheet name="CIFAR10_B_2.501_d2_40%" sheetId="172" r:id="rId94"/>
    <sheet name="CIFAR10_B_2.501_d2_45%" sheetId="175" r:id="rId95"/>
    <sheet name="CIFAR10_B_2.501_d2_49%" sheetId="173" r:id="rId96"/>
    <sheet name="CIFAR10_B_2.501_d3_20%" sheetId="113" r:id="rId97"/>
    <sheet name="CIFAR10_B_2.501_d3_40%" sheetId="176" r:id="rId98"/>
    <sheet name="CIFAR10_B_2.501_d3_45%" sheetId="177" r:id="rId99"/>
    <sheet name="CIFAR10_B_2.501_d3_49%" sheetId="178" r:id="rId100"/>
    <sheet name="CIFAR10_B_3.472_d1_20%" sheetId="122" r:id="rId101"/>
    <sheet name="CIFAR10_B_3.472_d1_40%" sheetId="179" r:id="rId102"/>
    <sheet name="CIFAR10_B_3.472_d1_45%" sheetId="180" r:id="rId103"/>
    <sheet name="CIFAR10_B_3.472_d1_49%" sheetId="181" r:id="rId104"/>
    <sheet name="CIFAR10_B_3.472_d2_20%" sheetId="117" r:id="rId105"/>
    <sheet name="CIFAR10_B_3.472_d2_40%" sheetId="182" r:id="rId106"/>
    <sheet name="CIFAR10_B_3.472_d2_45%" sheetId="183" r:id="rId107"/>
    <sheet name="CIFAR10_B_3.472_d2_49%" sheetId="184" r:id="rId108"/>
    <sheet name="CIFAR10_B_3.472_d3_20%" sheetId="114" r:id="rId109"/>
    <sheet name="CIFAR10_B_3.472_d3_40%" sheetId="185" r:id="rId110"/>
    <sheet name="CIFAR10_B_3.472_d3_45%" sheetId="186" r:id="rId111"/>
    <sheet name="CIFAR10_B_3.472_d3_49%" sheetId="187" r:id="rId1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5" i="187" l="1"/>
  <c r="L94" i="187"/>
  <c r="L93" i="187"/>
  <c r="L92" i="187"/>
  <c r="L91" i="187"/>
  <c r="L90" i="187"/>
  <c r="L89" i="187"/>
  <c r="L88" i="187"/>
  <c r="L87" i="187"/>
  <c r="L86" i="187"/>
  <c r="L85" i="187"/>
  <c r="L84" i="187"/>
  <c r="L83" i="187"/>
  <c r="L82" i="187"/>
  <c r="L81" i="187"/>
  <c r="L80" i="187"/>
  <c r="L79" i="187"/>
  <c r="L78" i="187"/>
  <c r="L77" i="187"/>
  <c r="L76" i="187"/>
  <c r="L75" i="187"/>
  <c r="L74" i="187"/>
  <c r="L73" i="187"/>
  <c r="L72" i="187"/>
  <c r="L71" i="187"/>
  <c r="L70" i="187"/>
  <c r="L69" i="187"/>
  <c r="L68" i="187"/>
  <c r="L67" i="187"/>
  <c r="L66" i="187"/>
  <c r="L65" i="187"/>
  <c r="L64" i="187"/>
  <c r="AE55" i="187"/>
  <c r="AD55" i="187"/>
  <c r="AC55" i="187"/>
  <c r="AB55" i="187"/>
  <c r="AA55" i="187"/>
  <c r="Z55" i="187"/>
  <c r="W55" i="187"/>
  <c r="L55" i="187"/>
  <c r="AE54" i="187"/>
  <c r="AD54" i="187"/>
  <c r="AC54" i="187"/>
  <c r="AB54" i="187"/>
  <c r="AA54" i="187"/>
  <c r="Z54" i="187"/>
  <c r="W54" i="187"/>
  <c r="L54" i="187"/>
  <c r="AE53" i="187"/>
  <c r="AD53" i="187"/>
  <c r="AC53" i="187"/>
  <c r="AB53" i="187"/>
  <c r="AA53" i="187"/>
  <c r="Z53" i="187"/>
  <c r="W53" i="187"/>
  <c r="L53" i="187"/>
  <c r="S52" i="187"/>
  <c r="S51" i="187"/>
  <c r="S50" i="187"/>
  <c r="S49" i="187"/>
  <c r="S48" i="187"/>
  <c r="S47" i="187"/>
  <c r="S46" i="187"/>
  <c r="S45" i="187"/>
  <c r="S44" i="187"/>
  <c r="S43" i="187"/>
  <c r="S42" i="187"/>
  <c r="S41" i="187"/>
  <c r="S40" i="187"/>
  <c r="S39" i="187"/>
  <c r="S38" i="187"/>
  <c r="S37" i="187"/>
  <c r="S36" i="187"/>
  <c r="S35" i="187"/>
  <c r="S34" i="187"/>
  <c r="S33" i="187"/>
  <c r="S32" i="187"/>
  <c r="S31" i="187"/>
  <c r="S30" i="187"/>
  <c r="S29" i="187"/>
  <c r="S28" i="187"/>
  <c r="S27" i="187"/>
  <c r="S26" i="187"/>
  <c r="S25" i="187"/>
  <c r="S24" i="187"/>
  <c r="S23" i="187"/>
  <c r="S22" i="187"/>
  <c r="S21" i="187"/>
  <c r="S20" i="187"/>
  <c r="S19" i="187"/>
  <c r="S18" i="187"/>
  <c r="S17" i="187"/>
  <c r="S16" i="187"/>
  <c r="S15" i="187"/>
  <c r="S14" i="187"/>
  <c r="S13" i="187"/>
  <c r="S12" i="187"/>
  <c r="S11" i="187"/>
  <c r="S10" i="187"/>
  <c r="S9" i="187"/>
  <c r="S8" i="187"/>
  <c r="S7" i="187"/>
  <c r="S6" i="187"/>
  <c r="S5" i="187"/>
  <c r="S4" i="187"/>
  <c r="S3" i="187"/>
  <c r="S2" i="187"/>
  <c r="L99" i="186"/>
  <c r="L98" i="186"/>
  <c r="L97" i="186"/>
  <c r="L96" i="186"/>
  <c r="L95" i="186"/>
  <c r="L94" i="186"/>
  <c r="L93" i="186"/>
  <c r="L92" i="186"/>
  <c r="L91" i="186"/>
  <c r="L90" i="186"/>
  <c r="L89" i="186"/>
  <c r="L88" i="186"/>
  <c r="L87" i="186"/>
  <c r="L86" i="186"/>
  <c r="L85" i="186"/>
  <c r="L84" i="186"/>
  <c r="L83" i="186"/>
  <c r="L82" i="186"/>
  <c r="L81" i="186"/>
  <c r="L80" i="186"/>
  <c r="L79" i="186"/>
  <c r="L78" i="186"/>
  <c r="L77" i="186"/>
  <c r="L76" i="186"/>
  <c r="L75" i="186"/>
  <c r="L74" i="186"/>
  <c r="L73" i="186"/>
  <c r="L72" i="186"/>
  <c r="L71" i="186"/>
  <c r="L70" i="186"/>
  <c r="L69" i="186"/>
  <c r="L68" i="186"/>
  <c r="AE59" i="186"/>
  <c r="AD59" i="186"/>
  <c r="AC59" i="186"/>
  <c r="AB59" i="186"/>
  <c r="AA59" i="186"/>
  <c r="Z59" i="186"/>
  <c r="W59" i="186"/>
  <c r="L59" i="186"/>
  <c r="AE58" i="186"/>
  <c r="AD58" i="186"/>
  <c r="AC58" i="186"/>
  <c r="AB58" i="186"/>
  <c r="AA58" i="186"/>
  <c r="Z58" i="186"/>
  <c r="W58" i="186"/>
  <c r="L58" i="186"/>
  <c r="AE57" i="186"/>
  <c r="AD57" i="186"/>
  <c r="AC57" i="186"/>
  <c r="AB57" i="186"/>
  <c r="AA57" i="186"/>
  <c r="Z57" i="186"/>
  <c r="W57" i="186"/>
  <c r="L57" i="186"/>
  <c r="S56" i="186"/>
  <c r="S55" i="186"/>
  <c r="S54" i="186"/>
  <c r="S53" i="186"/>
  <c r="S52" i="186"/>
  <c r="S51" i="186"/>
  <c r="S50" i="186"/>
  <c r="S49" i="186"/>
  <c r="S48" i="186"/>
  <c r="S47" i="186"/>
  <c r="S46" i="186"/>
  <c r="S45" i="186"/>
  <c r="S44" i="186"/>
  <c r="S43" i="186"/>
  <c r="S42" i="186"/>
  <c r="S41" i="186"/>
  <c r="S40" i="186"/>
  <c r="S39" i="186"/>
  <c r="S38" i="186"/>
  <c r="S37" i="186"/>
  <c r="S36" i="186"/>
  <c r="S35" i="186"/>
  <c r="S34" i="186"/>
  <c r="S33" i="186"/>
  <c r="S32" i="186"/>
  <c r="S31" i="186"/>
  <c r="S30" i="186"/>
  <c r="S29" i="186"/>
  <c r="S28" i="186"/>
  <c r="S27" i="186"/>
  <c r="S26" i="186"/>
  <c r="S25" i="186"/>
  <c r="S24" i="186"/>
  <c r="S23" i="186"/>
  <c r="S22" i="186"/>
  <c r="S21" i="186"/>
  <c r="S20" i="186"/>
  <c r="S19" i="186"/>
  <c r="S18" i="186"/>
  <c r="S17" i="186"/>
  <c r="S16" i="186"/>
  <c r="S15" i="186"/>
  <c r="S14" i="186"/>
  <c r="S13" i="186"/>
  <c r="S12" i="186"/>
  <c r="S11" i="186"/>
  <c r="S10" i="186"/>
  <c r="S9" i="186"/>
  <c r="S8" i="186"/>
  <c r="S7" i="186"/>
  <c r="S6" i="186"/>
  <c r="S5" i="186"/>
  <c r="S4" i="186"/>
  <c r="S3" i="186"/>
  <c r="S2" i="186"/>
  <c r="L105" i="185"/>
  <c r="L104" i="185"/>
  <c r="L103" i="185"/>
  <c r="L102" i="185"/>
  <c r="L101" i="185"/>
  <c r="L100" i="185"/>
  <c r="L99" i="185"/>
  <c r="L98" i="185"/>
  <c r="L97" i="185"/>
  <c r="L96" i="185"/>
  <c r="L95" i="185"/>
  <c r="L94" i="185"/>
  <c r="L93" i="185"/>
  <c r="L92" i="185"/>
  <c r="L91" i="185"/>
  <c r="L90" i="185"/>
  <c r="L89" i="185"/>
  <c r="L88" i="185"/>
  <c r="L87" i="185"/>
  <c r="L86" i="185"/>
  <c r="L85" i="185"/>
  <c r="L84" i="185"/>
  <c r="L83" i="185"/>
  <c r="L82" i="185"/>
  <c r="L81" i="185"/>
  <c r="L80" i="185"/>
  <c r="L79" i="185"/>
  <c r="L78" i="185"/>
  <c r="L77" i="185"/>
  <c r="L76" i="185"/>
  <c r="L75" i="185"/>
  <c r="L74" i="185"/>
  <c r="AE65" i="185"/>
  <c r="AD65" i="185"/>
  <c r="AC65" i="185"/>
  <c r="AB65" i="185"/>
  <c r="AA65" i="185"/>
  <c r="Z65" i="185"/>
  <c r="W65" i="185"/>
  <c r="L65" i="185"/>
  <c r="AE64" i="185"/>
  <c r="AD64" i="185"/>
  <c r="AC64" i="185"/>
  <c r="AB64" i="185"/>
  <c r="AA64" i="185"/>
  <c r="Z64" i="185"/>
  <c r="W64" i="185"/>
  <c r="L64" i="185"/>
  <c r="AE63" i="185"/>
  <c r="AD63" i="185"/>
  <c r="AC63" i="185"/>
  <c r="AB63" i="185"/>
  <c r="AA63" i="185"/>
  <c r="Z63" i="185"/>
  <c r="W63" i="185"/>
  <c r="L63" i="185"/>
  <c r="S62" i="185"/>
  <c r="S61" i="185"/>
  <c r="S60" i="185"/>
  <c r="S59" i="185"/>
  <c r="S58" i="185"/>
  <c r="S57" i="185"/>
  <c r="S56" i="185"/>
  <c r="S55" i="185"/>
  <c r="S54" i="185"/>
  <c r="S53" i="185"/>
  <c r="S52" i="185"/>
  <c r="S51" i="185"/>
  <c r="S50" i="185"/>
  <c r="S49" i="185"/>
  <c r="S48" i="185"/>
  <c r="S47" i="185"/>
  <c r="S46" i="185"/>
  <c r="S45" i="185"/>
  <c r="S44" i="185"/>
  <c r="S43" i="185"/>
  <c r="S42" i="185"/>
  <c r="S41" i="185"/>
  <c r="S40" i="185"/>
  <c r="S39" i="185"/>
  <c r="S38" i="185"/>
  <c r="S37" i="185"/>
  <c r="S36" i="185"/>
  <c r="S35" i="185"/>
  <c r="S34" i="185"/>
  <c r="S33" i="185"/>
  <c r="S32" i="185"/>
  <c r="S31" i="185"/>
  <c r="S30" i="185"/>
  <c r="S29" i="185"/>
  <c r="S28" i="185"/>
  <c r="S27" i="185"/>
  <c r="S26" i="185"/>
  <c r="S25" i="185"/>
  <c r="S24" i="185"/>
  <c r="S23" i="185"/>
  <c r="S22" i="185"/>
  <c r="S21" i="185"/>
  <c r="S20" i="185"/>
  <c r="S19" i="185"/>
  <c r="S18" i="185"/>
  <c r="S17" i="185"/>
  <c r="S16" i="185"/>
  <c r="S15" i="185"/>
  <c r="S14" i="185"/>
  <c r="S13" i="185"/>
  <c r="S12" i="185"/>
  <c r="S11" i="185"/>
  <c r="S10" i="185"/>
  <c r="S9" i="185"/>
  <c r="S8" i="185"/>
  <c r="S7" i="185"/>
  <c r="S6" i="185"/>
  <c r="S5" i="185"/>
  <c r="S4" i="185"/>
  <c r="S3" i="185"/>
  <c r="S2" i="185"/>
  <c r="L124" i="114"/>
  <c r="L123" i="114"/>
  <c r="L122" i="114"/>
  <c r="L121" i="114"/>
  <c r="L120" i="114"/>
  <c r="L119" i="114"/>
  <c r="L118" i="114"/>
  <c r="L117" i="114"/>
  <c r="L116" i="114"/>
  <c r="L115" i="114"/>
  <c r="L114" i="114"/>
  <c r="L113" i="114"/>
  <c r="L112" i="114"/>
  <c r="L111" i="114"/>
  <c r="L110" i="114"/>
  <c r="L109" i="114"/>
  <c r="L108" i="114"/>
  <c r="L107" i="114"/>
  <c r="L106" i="114"/>
  <c r="L105" i="114"/>
  <c r="L104" i="114"/>
  <c r="L103" i="114"/>
  <c r="L102" i="114"/>
  <c r="L101" i="114"/>
  <c r="L100" i="114"/>
  <c r="L99" i="114"/>
  <c r="L98" i="114"/>
  <c r="L97" i="114"/>
  <c r="L96" i="114"/>
  <c r="L95" i="114"/>
  <c r="L94" i="114"/>
  <c r="L93" i="114"/>
  <c r="AE84" i="114"/>
  <c r="AD84" i="114"/>
  <c r="AC84" i="114"/>
  <c r="AB84" i="114"/>
  <c r="AA84" i="114"/>
  <c r="Z84" i="114"/>
  <c r="W84" i="114"/>
  <c r="L84" i="114"/>
  <c r="AE83" i="114"/>
  <c r="AD83" i="114"/>
  <c r="AC83" i="114"/>
  <c r="AB83" i="114"/>
  <c r="AA83" i="114"/>
  <c r="Z83" i="114"/>
  <c r="W83" i="114"/>
  <c r="L83" i="114"/>
  <c r="AE82" i="114"/>
  <c r="AD82" i="114"/>
  <c r="AC82" i="114"/>
  <c r="AB82" i="114"/>
  <c r="AA82" i="114"/>
  <c r="Z82" i="114"/>
  <c r="W82" i="114"/>
  <c r="L82" i="114"/>
  <c r="S81" i="114"/>
  <c r="S80" i="114"/>
  <c r="S79" i="114"/>
  <c r="S78" i="114"/>
  <c r="S77" i="114"/>
  <c r="S76" i="114"/>
  <c r="S75" i="114"/>
  <c r="S74" i="114"/>
  <c r="S73" i="114"/>
  <c r="S72" i="114"/>
  <c r="S71" i="114"/>
  <c r="S70" i="114"/>
  <c r="S69" i="114"/>
  <c r="S68" i="114"/>
  <c r="S67" i="114"/>
  <c r="S66" i="114"/>
  <c r="S65" i="114"/>
  <c r="S64" i="114"/>
  <c r="S63" i="114"/>
  <c r="S62" i="114"/>
  <c r="S61" i="114"/>
  <c r="S60" i="114"/>
  <c r="S59" i="114"/>
  <c r="S58" i="114"/>
  <c r="S57" i="114"/>
  <c r="S56" i="114"/>
  <c r="S55" i="114"/>
  <c r="S54" i="114"/>
  <c r="S53" i="114"/>
  <c r="S52" i="114"/>
  <c r="S51" i="114"/>
  <c r="S50" i="114"/>
  <c r="S49" i="114"/>
  <c r="S48" i="114"/>
  <c r="S47" i="114"/>
  <c r="S46" i="114"/>
  <c r="S45" i="114"/>
  <c r="S44" i="114"/>
  <c r="S43" i="114"/>
  <c r="S42" i="114"/>
  <c r="S41" i="114"/>
  <c r="S40" i="114"/>
  <c r="S39" i="114"/>
  <c r="S38" i="114"/>
  <c r="S37" i="114"/>
  <c r="S36" i="114"/>
  <c r="S35" i="114"/>
  <c r="S34" i="114"/>
  <c r="S33" i="114"/>
  <c r="S32" i="114"/>
  <c r="S31" i="114"/>
  <c r="S30" i="114"/>
  <c r="S29" i="114"/>
  <c r="S28" i="114"/>
  <c r="S27" i="114"/>
  <c r="S26" i="114"/>
  <c r="S25" i="114"/>
  <c r="S24" i="114"/>
  <c r="S23" i="114"/>
  <c r="S22" i="114"/>
  <c r="S21" i="114"/>
  <c r="S20" i="114"/>
  <c r="S19" i="114"/>
  <c r="S18" i="114"/>
  <c r="S17" i="114"/>
  <c r="S16" i="114"/>
  <c r="S15" i="114"/>
  <c r="S14" i="114"/>
  <c r="S13" i="114"/>
  <c r="S12" i="114"/>
  <c r="S11" i="114"/>
  <c r="S10" i="114"/>
  <c r="S9" i="114"/>
  <c r="S8" i="114"/>
  <c r="S7" i="114"/>
  <c r="S6" i="114"/>
  <c r="S5" i="114"/>
  <c r="S4" i="114"/>
  <c r="S3" i="114"/>
  <c r="S2" i="114"/>
  <c r="L94" i="184"/>
  <c r="L93" i="184"/>
  <c r="L92" i="184"/>
  <c r="L91" i="184"/>
  <c r="L90" i="184"/>
  <c r="L89" i="184"/>
  <c r="L88" i="184"/>
  <c r="L87" i="184"/>
  <c r="L86" i="184"/>
  <c r="L85" i="184"/>
  <c r="L84" i="184"/>
  <c r="L83" i="184"/>
  <c r="L82" i="184"/>
  <c r="L81" i="184"/>
  <c r="L80" i="184"/>
  <c r="L79" i="184"/>
  <c r="L78" i="184"/>
  <c r="L77" i="184"/>
  <c r="L76" i="184"/>
  <c r="L75" i="184"/>
  <c r="L74" i="184"/>
  <c r="L73" i="184"/>
  <c r="L72" i="184"/>
  <c r="L71" i="184"/>
  <c r="L70" i="184"/>
  <c r="L69" i="184"/>
  <c r="L68" i="184"/>
  <c r="L67" i="184"/>
  <c r="L66" i="184"/>
  <c r="L65" i="184"/>
  <c r="L64" i="184"/>
  <c r="L63" i="184"/>
  <c r="AE54" i="184"/>
  <c r="AD54" i="184"/>
  <c r="AC54" i="184"/>
  <c r="AB54" i="184"/>
  <c r="AA54" i="184"/>
  <c r="Z54" i="184"/>
  <c r="W54" i="184"/>
  <c r="L54" i="184"/>
  <c r="AE53" i="184"/>
  <c r="AD53" i="184"/>
  <c r="AC53" i="184"/>
  <c r="AB53" i="184"/>
  <c r="AA53" i="184"/>
  <c r="Z53" i="184"/>
  <c r="W53" i="184"/>
  <c r="L53" i="184"/>
  <c r="AE52" i="184"/>
  <c r="AD52" i="184"/>
  <c r="AC52" i="184"/>
  <c r="AB52" i="184"/>
  <c r="AA52" i="184"/>
  <c r="Z52" i="184"/>
  <c r="W52" i="184"/>
  <c r="L52" i="184"/>
  <c r="S51" i="184"/>
  <c r="S50" i="184"/>
  <c r="S49" i="184"/>
  <c r="S48" i="184"/>
  <c r="S47" i="184"/>
  <c r="S46" i="184"/>
  <c r="S45" i="184"/>
  <c r="S44" i="184"/>
  <c r="S43" i="184"/>
  <c r="S42" i="184"/>
  <c r="S41" i="184"/>
  <c r="S40" i="184"/>
  <c r="S39" i="184"/>
  <c r="S38" i="184"/>
  <c r="S37" i="184"/>
  <c r="S36" i="184"/>
  <c r="S35" i="184"/>
  <c r="S34" i="184"/>
  <c r="S33" i="184"/>
  <c r="S32" i="184"/>
  <c r="S31" i="184"/>
  <c r="S30" i="184"/>
  <c r="S29" i="184"/>
  <c r="S28" i="184"/>
  <c r="S27" i="184"/>
  <c r="S26" i="184"/>
  <c r="S25" i="184"/>
  <c r="S24" i="184"/>
  <c r="S23" i="184"/>
  <c r="S22" i="184"/>
  <c r="S21" i="184"/>
  <c r="S20" i="184"/>
  <c r="S19" i="184"/>
  <c r="S18" i="184"/>
  <c r="S17" i="184"/>
  <c r="S16" i="184"/>
  <c r="S15" i="184"/>
  <c r="S14" i="184"/>
  <c r="S13" i="184"/>
  <c r="S12" i="184"/>
  <c r="S11" i="184"/>
  <c r="S10" i="184"/>
  <c r="S9" i="184"/>
  <c r="S8" i="184"/>
  <c r="S7" i="184"/>
  <c r="S6" i="184"/>
  <c r="S5" i="184"/>
  <c r="S4" i="184"/>
  <c r="S3" i="184"/>
  <c r="S2" i="184"/>
  <c r="L99" i="183"/>
  <c r="L98" i="183"/>
  <c r="L97" i="183"/>
  <c r="L96" i="183"/>
  <c r="L95" i="183"/>
  <c r="L94" i="183"/>
  <c r="L93" i="183"/>
  <c r="L92" i="183"/>
  <c r="L91" i="183"/>
  <c r="L90" i="183"/>
  <c r="L89" i="183"/>
  <c r="L88" i="183"/>
  <c r="L87" i="183"/>
  <c r="L86" i="183"/>
  <c r="L85" i="183"/>
  <c r="L84" i="183"/>
  <c r="L83" i="183"/>
  <c r="L82" i="183"/>
  <c r="L81" i="183"/>
  <c r="L80" i="183"/>
  <c r="L79" i="183"/>
  <c r="L78" i="183"/>
  <c r="L77" i="183"/>
  <c r="L76" i="183"/>
  <c r="L75" i="183"/>
  <c r="L74" i="183"/>
  <c r="L73" i="183"/>
  <c r="L72" i="183"/>
  <c r="L71" i="183"/>
  <c r="L70" i="183"/>
  <c r="L69" i="183"/>
  <c r="L68" i="183"/>
  <c r="AE59" i="183"/>
  <c r="AD59" i="183"/>
  <c r="AC59" i="183"/>
  <c r="AB59" i="183"/>
  <c r="AA59" i="183"/>
  <c r="Z59" i="183"/>
  <c r="W59" i="183"/>
  <c r="L59" i="183"/>
  <c r="AE58" i="183"/>
  <c r="AD58" i="183"/>
  <c r="AC58" i="183"/>
  <c r="AB58" i="183"/>
  <c r="AA58" i="183"/>
  <c r="Z58" i="183"/>
  <c r="W58" i="183"/>
  <c r="L58" i="183"/>
  <c r="AE57" i="183"/>
  <c r="AD57" i="183"/>
  <c r="AC57" i="183"/>
  <c r="AB57" i="183"/>
  <c r="AA57" i="183"/>
  <c r="Z57" i="183"/>
  <c r="W57" i="183"/>
  <c r="L57" i="183"/>
  <c r="S56" i="183"/>
  <c r="S55" i="183"/>
  <c r="S54" i="183"/>
  <c r="S53" i="183"/>
  <c r="S52" i="183"/>
  <c r="S51" i="183"/>
  <c r="S50" i="183"/>
  <c r="S49" i="183"/>
  <c r="S48" i="183"/>
  <c r="S47" i="183"/>
  <c r="S46" i="183"/>
  <c r="S45" i="183"/>
  <c r="S44" i="183"/>
  <c r="S43" i="183"/>
  <c r="S42" i="183"/>
  <c r="S41" i="183"/>
  <c r="S40" i="183"/>
  <c r="S39" i="183"/>
  <c r="S38" i="183"/>
  <c r="S37" i="183"/>
  <c r="S36" i="183"/>
  <c r="S35" i="183"/>
  <c r="S34" i="183"/>
  <c r="S33" i="183"/>
  <c r="S32" i="183"/>
  <c r="S31" i="183"/>
  <c r="S30" i="183"/>
  <c r="S29" i="183"/>
  <c r="S28" i="183"/>
  <c r="S27" i="183"/>
  <c r="S26" i="183"/>
  <c r="S25" i="183"/>
  <c r="S24" i="183"/>
  <c r="S23" i="183"/>
  <c r="S22" i="183"/>
  <c r="S21" i="183"/>
  <c r="S20" i="183"/>
  <c r="S19" i="183"/>
  <c r="S18" i="183"/>
  <c r="S17" i="183"/>
  <c r="S16" i="183"/>
  <c r="S15" i="183"/>
  <c r="S14" i="183"/>
  <c r="S13" i="183"/>
  <c r="S12" i="183"/>
  <c r="S11" i="183"/>
  <c r="S10" i="183"/>
  <c r="S9" i="183"/>
  <c r="S8" i="183"/>
  <c r="S7" i="183"/>
  <c r="S6" i="183"/>
  <c r="S5" i="183"/>
  <c r="S4" i="183"/>
  <c r="S3" i="183"/>
  <c r="S2" i="183"/>
  <c r="L104" i="182"/>
  <c r="L103" i="182"/>
  <c r="L102" i="182"/>
  <c r="L101" i="182"/>
  <c r="L100" i="182"/>
  <c r="L99" i="182"/>
  <c r="L98" i="182"/>
  <c r="L97" i="182"/>
  <c r="L96" i="182"/>
  <c r="L95" i="182"/>
  <c r="L94" i="182"/>
  <c r="L93" i="182"/>
  <c r="L92" i="182"/>
  <c r="L91" i="182"/>
  <c r="L90" i="182"/>
  <c r="L89" i="182"/>
  <c r="L88" i="182"/>
  <c r="L87" i="182"/>
  <c r="L86" i="182"/>
  <c r="L85" i="182"/>
  <c r="L84" i="182"/>
  <c r="L83" i="182"/>
  <c r="L82" i="182"/>
  <c r="L81" i="182"/>
  <c r="L80" i="182"/>
  <c r="L79" i="182"/>
  <c r="L78" i="182"/>
  <c r="L77" i="182"/>
  <c r="L76" i="182"/>
  <c r="L75" i="182"/>
  <c r="L74" i="182"/>
  <c r="L73" i="182"/>
  <c r="AE64" i="182"/>
  <c r="AD64" i="182"/>
  <c r="AC64" i="182"/>
  <c r="AB64" i="182"/>
  <c r="AA64" i="182"/>
  <c r="Z64" i="182"/>
  <c r="W64" i="182"/>
  <c r="L64" i="182"/>
  <c r="AE63" i="182"/>
  <c r="AD63" i="182"/>
  <c r="AC63" i="182"/>
  <c r="AB63" i="182"/>
  <c r="AA63" i="182"/>
  <c r="Z63" i="182"/>
  <c r="W63" i="182"/>
  <c r="L63" i="182"/>
  <c r="AE62" i="182"/>
  <c r="AD62" i="182"/>
  <c r="AC62" i="182"/>
  <c r="AB62" i="182"/>
  <c r="AA62" i="182"/>
  <c r="Z62" i="182"/>
  <c r="W62" i="182"/>
  <c r="L62" i="182"/>
  <c r="S61" i="182"/>
  <c r="S60" i="182"/>
  <c r="S59" i="182"/>
  <c r="S58" i="182"/>
  <c r="S57" i="182"/>
  <c r="S56" i="182"/>
  <c r="S55" i="182"/>
  <c r="S54" i="182"/>
  <c r="S53" i="182"/>
  <c r="S52" i="182"/>
  <c r="S51" i="182"/>
  <c r="S50" i="182"/>
  <c r="S49" i="182"/>
  <c r="S48" i="182"/>
  <c r="S47" i="182"/>
  <c r="S46" i="182"/>
  <c r="S45" i="182"/>
  <c r="S44" i="182"/>
  <c r="S43" i="182"/>
  <c r="S42" i="182"/>
  <c r="S41" i="182"/>
  <c r="S40" i="182"/>
  <c r="S39" i="182"/>
  <c r="S38" i="182"/>
  <c r="S37" i="182"/>
  <c r="S36" i="182"/>
  <c r="S35" i="182"/>
  <c r="S34" i="182"/>
  <c r="S33" i="182"/>
  <c r="S32" i="182"/>
  <c r="S31" i="182"/>
  <c r="S30" i="182"/>
  <c r="S29" i="182"/>
  <c r="S28" i="182"/>
  <c r="S27" i="182"/>
  <c r="S26" i="182"/>
  <c r="S25" i="182"/>
  <c r="S24" i="182"/>
  <c r="S23" i="182"/>
  <c r="S22" i="182"/>
  <c r="S21" i="182"/>
  <c r="S20" i="182"/>
  <c r="S19" i="182"/>
  <c r="S18" i="182"/>
  <c r="S17" i="182"/>
  <c r="S16" i="182"/>
  <c r="S15" i="182"/>
  <c r="S14" i="182"/>
  <c r="S13" i="182"/>
  <c r="S12" i="182"/>
  <c r="S11" i="182"/>
  <c r="S10" i="182"/>
  <c r="S9" i="182"/>
  <c r="S8" i="182"/>
  <c r="S7" i="182"/>
  <c r="S6" i="182"/>
  <c r="S5" i="182"/>
  <c r="S4" i="182"/>
  <c r="S3" i="182"/>
  <c r="S2" i="182"/>
  <c r="L124" i="117"/>
  <c r="L123" i="117"/>
  <c r="L122" i="117"/>
  <c r="L121" i="117"/>
  <c r="L120" i="117"/>
  <c r="L119" i="117"/>
  <c r="L118" i="117"/>
  <c r="L117" i="117"/>
  <c r="L116" i="117"/>
  <c r="L115" i="117"/>
  <c r="L114" i="117"/>
  <c r="L113" i="117"/>
  <c r="L112" i="117"/>
  <c r="L111" i="117"/>
  <c r="L110" i="117"/>
  <c r="L109" i="117"/>
  <c r="L108" i="117"/>
  <c r="L107" i="117"/>
  <c r="L106" i="117"/>
  <c r="L105" i="117"/>
  <c r="L104" i="117"/>
  <c r="L103" i="117"/>
  <c r="L102" i="117"/>
  <c r="L101" i="117"/>
  <c r="L100" i="117"/>
  <c r="L99" i="117"/>
  <c r="L98" i="117"/>
  <c r="L97" i="117"/>
  <c r="L96" i="117"/>
  <c r="L95" i="117"/>
  <c r="L94" i="117"/>
  <c r="L93" i="117"/>
  <c r="AE84" i="117"/>
  <c r="AD84" i="117"/>
  <c r="AC84" i="117"/>
  <c r="AB84" i="117"/>
  <c r="AA84" i="117"/>
  <c r="Z84" i="117"/>
  <c r="W84" i="117"/>
  <c r="L84" i="117"/>
  <c r="AE83" i="117"/>
  <c r="AD83" i="117"/>
  <c r="AC83" i="117"/>
  <c r="AB83" i="117"/>
  <c r="AA83" i="117"/>
  <c r="Z83" i="117"/>
  <c r="W83" i="117"/>
  <c r="L83" i="117"/>
  <c r="AE82" i="117"/>
  <c r="AD82" i="117"/>
  <c r="AC82" i="117"/>
  <c r="AB82" i="117"/>
  <c r="AA82" i="117"/>
  <c r="Z82" i="117"/>
  <c r="W82" i="117"/>
  <c r="L82" i="117"/>
  <c r="S81" i="117"/>
  <c r="S80" i="117"/>
  <c r="S79" i="117"/>
  <c r="S78" i="117"/>
  <c r="S77" i="117"/>
  <c r="S76" i="117"/>
  <c r="S75" i="117"/>
  <c r="S74" i="117"/>
  <c r="S73" i="117"/>
  <c r="S72" i="117"/>
  <c r="S71" i="117"/>
  <c r="S70" i="117"/>
  <c r="S69" i="117"/>
  <c r="S68" i="117"/>
  <c r="S67" i="117"/>
  <c r="S66" i="117"/>
  <c r="S65" i="117"/>
  <c r="S64" i="117"/>
  <c r="S63" i="117"/>
  <c r="S62" i="117"/>
  <c r="S61" i="117"/>
  <c r="S60" i="117"/>
  <c r="S59" i="117"/>
  <c r="S58" i="117"/>
  <c r="S57" i="117"/>
  <c r="S56" i="117"/>
  <c r="S55" i="117"/>
  <c r="S54" i="117"/>
  <c r="S53" i="117"/>
  <c r="S52" i="117"/>
  <c r="S51" i="117"/>
  <c r="S50" i="117"/>
  <c r="S49" i="117"/>
  <c r="S48" i="117"/>
  <c r="S47" i="117"/>
  <c r="S46" i="117"/>
  <c r="S45" i="117"/>
  <c r="S44" i="117"/>
  <c r="S43" i="117"/>
  <c r="S42" i="117"/>
  <c r="S41" i="117"/>
  <c r="S40" i="117"/>
  <c r="S39" i="117"/>
  <c r="S38" i="117"/>
  <c r="S37" i="117"/>
  <c r="S36" i="117"/>
  <c r="S35" i="117"/>
  <c r="S34" i="117"/>
  <c r="S33" i="117"/>
  <c r="S32" i="117"/>
  <c r="S31" i="117"/>
  <c r="S30" i="117"/>
  <c r="S29" i="117"/>
  <c r="S28" i="117"/>
  <c r="S27" i="117"/>
  <c r="S26" i="117"/>
  <c r="S25" i="117"/>
  <c r="S24" i="117"/>
  <c r="S23" i="117"/>
  <c r="S22" i="117"/>
  <c r="S21" i="117"/>
  <c r="S20" i="117"/>
  <c r="S19" i="117"/>
  <c r="S18" i="117"/>
  <c r="S17" i="117"/>
  <c r="S16" i="117"/>
  <c r="S15" i="117"/>
  <c r="S14" i="117"/>
  <c r="S13" i="117"/>
  <c r="S12" i="117"/>
  <c r="S11" i="117"/>
  <c r="S10" i="117"/>
  <c r="S9" i="117"/>
  <c r="S8" i="117"/>
  <c r="S7" i="117"/>
  <c r="S6" i="117"/>
  <c r="S5" i="117"/>
  <c r="S4" i="117"/>
  <c r="S3" i="117"/>
  <c r="S2" i="117"/>
  <c r="L95" i="181"/>
  <c r="L94" i="181"/>
  <c r="L93" i="181"/>
  <c r="L92" i="181"/>
  <c r="L91" i="181"/>
  <c r="L90" i="181"/>
  <c r="L89" i="181"/>
  <c r="L88" i="181"/>
  <c r="L87" i="181"/>
  <c r="L86" i="181"/>
  <c r="L85" i="181"/>
  <c r="L84" i="181"/>
  <c r="L83" i="181"/>
  <c r="L82" i="181"/>
  <c r="L81" i="181"/>
  <c r="L80" i="181"/>
  <c r="L79" i="181"/>
  <c r="L78" i="181"/>
  <c r="L77" i="181"/>
  <c r="L76" i="181"/>
  <c r="L75" i="181"/>
  <c r="L74" i="181"/>
  <c r="L73" i="181"/>
  <c r="L72" i="181"/>
  <c r="L71" i="181"/>
  <c r="L70" i="181"/>
  <c r="L69" i="181"/>
  <c r="L68" i="181"/>
  <c r="L67" i="181"/>
  <c r="L66" i="181"/>
  <c r="L65" i="181"/>
  <c r="L64" i="181"/>
  <c r="AE55" i="181"/>
  <c r="AD55" i="181"/>
  <c r="AC55" i="181"/>
  <c r="AB55" i="181"/>
  <c r="AA55" i="181"/>
  <c r="Z55" i="181"/>
  <c r="W55" i="181"/>
  <c r="L55" i="181"/>
  <c r="AE54" i="181"/>
  <c r="AD54" i="181"/>
  <c r="AC54" i="181"/>
  <c r="AB54" i="181"/>
  <c r="AA54" i="181"/>
  <c r="Z54" i="181"/>
  <c r="W54" i="181"/>
  <c r="L54" i="181"/>
  <c r="AE53" i="181"/>
  <c r="AD53" i="181"/>
  <c r="AC53" i="181"/>
  <c r="AB53" i="181"/>
  <c r="AA53" i="181"/>
  <c r="Z53" i="181"/>
  <c r="W53" i="181"/>
  <c r="L53" i="181"/>
  <c r="S52" i="181"/>
  <c r="S51" i="181"/>
  <c r="S50" i="181"/>
  <c r="S49" i="181"/>
  <c r="S48" i="181"/>
  <c r="S47" i="181"/>
  <c r="S46" i="181"/>
  <c r="S45" i="181"/>
  <c r="S44" i="181"/>
  <c r="S43" i="181"/>
  <c r="S42" i="181"/>
  <c r="S41" i="181"/>
  <c r="S40" i="181"/>
  <c r="S39" i="181"/>
  <c r="S38" i="181"/>
  <c r="S37" i="181"/>
  <c r="S36" i="181"/>
  <c r="S35" i="181"/>
  <c r="S34" i="181"/>
  <c r="S33" i="181"/>
  <c r="S32" i="181"/>
  <c r="S31" i="181"/>
  <c r="S30" i="181"/>
  <c r="S29" i="181"/>
  <c r="S28" i="181"/>
  <c r="S27" i="181"/>
  <c r="S26" i="181"/>
  <c r="S25" i="181"/>
  <c r="S24" i="181"/>
  <c r="S23" i="181"/>
  <c r="S22" i="181"/>
  <c r="S21" i="181"/>
  <c r="S20" i="181"/>
  <c r="S19" i="181"/>
  <c r="S18" i="181"/>
  <c r="S17" i="181"/>
  <c r="S16" i="181"/>
  <c r="S15" i="181"/>
  <c r="S14" i="181"/>
  <c r="S13" i="181"/>
  <c r="S12" i="181"/>
  <c r="S11" i="181"/>
  <c r="S10" i="181"/>
  <c r="S9" i="181"/>
  <c r="S8" i="181"/>
  <c r="S7" i="181"/>
  <c r="S6" i="181"/>
  <c r="S5" i="181"/>
  <c r="S4" i="181"/>
  <c r="S3" i="181"/>
  <c r="S2" i="181"/>
  <c r="L99" i="180"/>
  <c r="L98" i="180"/>
  <c r="L97" i="180"/>
  <c r="L96" i="180"/>
  <c r="L95" i="180"/>
  <c r="L94" i="180"/>
  <c r="L93" i="180"/>
  <c r="L92" i="180"/>
  <c r="L91" i="180"/>
  <c r="L90" i="180"/>
  <c r="L89" i="180"/>
  <c r="L88" i="180"/>
  <c r="L87" i="180"/>
  <c r="L86" i="180"/>
  <c r="L85" i="180"/>
  <c r="L84" i="180"/>
  <c r="L83" i="180"/>
  <c r="L82" i="180"/>
  <c r="L81" i="180"/>
  <c r="L80" i="180"/>
  <c r="L79" i="180"/>
  <c r="L78" i="180"/>
  <c r="L77" i="180"/>
  <c r="L76" i="180"/>
  <c r="L75" i="180"/>
  <c r="L74" i="180"/>
  <c r="L73" i="180"/>
  <c r="L72" i="180"/>
  <c r="L71" i="180"/>
  <c r="L70" i="180"/>
  <c r="L69" i="180"/>
  <c r="L68" i="180"/>
  <c r="AE59" i="180"/>
  <c r="AD59" i="180"/>
  <c r="AC59" i="180"/>
  <c r="AB59" i="180"/>
  <c r="AA59" i="180"/>
  <c r="Z59" i="180"/>
  <c r="W59" i="180"/>
  <c r="L59" i="180"/>
  <c r="AE58" i="180"/>
  <c r="AD58" i="180"/>
  <c r="AC58" i="180"/>
  <c r="AB58" i="180"/>
  <c r="AA58" i="180"/>
  <c r="Z58" i="180"/>
  <c r="W58" i="180"/>
  <c r="L58" i="180"/>
  <c r="AE57" i="180"/>
  <c r="AD57" i="180"/>
  <c r="AC57" i="180"/>
  <c r="AB57" i="180"/>
  <c r="AA57" i="180"/>
  <c r="Z57" i="180"/>
  <c r="W57" i="180"/>
  <c r="L57" i="180"/>
  <c r="S56" i="180"/>
  <c r="S55" i="180"/>
  <c r="S54" i="180"/>
  <c r="S53" i="180"/>
  <c r="S52" i="180"/>
  <c r="S51" i="180"/>
  <c r="S50" i="180"/>
  <c r="S49" i="180"/>
  <c r="S48" i="180"/>
  <c r="S47" i="180"/>
  <c r="S46" i="180"/>
  <c r="S45" i="180"/>
  <c r="S44" i="180"/>
  <c r="S43" i="180"/>
  <c r="S42" i="180"/>
  <c r="S41" i="180"/>
  <c r="S40" i="180"/>
  <c r="S39" i="180"/>
  <c r="S38" i="180"/>
  <c r="S37" i="180"/>
  <c r="S36" i="180"/>
  <c r="S35" i="180"/>
  <c r="S34" i="180"/>
  <c r="S33" i="180"/>
  <c r="S32" i="180"/>
  <c r="S31" i="180"/>
  <c r="S30" i="180"/>
  <c r="S29" i="180"/>
  <c r="S28" i="180"/>
  <c r="S27" i="180"/>
  <c r="S26" i="180"/>
  <c r="S25" i="180"/>
  <c r="S24" i="180"/>
  <c r="S23" i="180"/>
  <c r="S22" i="180"/>
  <c r="S21" i="180"/>
  <c r="S20" i="180"/>
  <c r="S19" i="180"/>
  <c r="S18" i="180"/>
  <c r="S17" i="180"/>
  <c r="S16" i="180"/>
  <c r="S15" i="180"/>
  <c r="S14" i="180"/>
  <c r="S13" i="180"/>
  <c r="S12" i="180"/>
  <c r="S11" i="180"/>
  <c r="S10" i="180"/>
  <c r="S9" i="180"/>
  <c r="S8" i="180"/>
  <c r="S7" i="180"/>
  <c r="S6" i="180"/>
  <c r="S5" i="180"/>
  <c r="S4" i="180"/>
  <c r="S3" i="180"/>
  <c r="S2" i="180"/>
  <c r="L104" i="179"/>
  <c r="L103" i="179"/>
  <c r="L102" i="179"/>
  <c r="L101" i="179"/>
  <c r="L100" i="179"/>
  <c r="L99" i="179"/>
  <c r="L98" i="179"/>
  <c r="L97" i="179"/>
  <c r="L96" i="179"/>
  <c r="L95" i="179"/>
  <c r="L94" i="179"/>
  <c r="L93" i="179"/>
  <c r="L92" i="179"/>
  <c r="L91" i="179"/>
  <c r="L90" i="179"/>
  <c r="L89" i="179"/>
  <c r="L88" i="179"/>
  <c r="L87" i="179"/>
  <c r="L86" i="179"/>
  <c r="L85" i="179"/>
  <c r="L84" i="179"/>
  <c r="L83" i="179"/>
  <c r="L82" i="179"/>
  <c r="L81" i="179"/>
  <c r="L80" i="179"/>
  <c r="L79" i="179"/>
  <c r="L78" i="179"/>
  <c r="L77" i="179"/>
  <c r="L76" i="179"/>
  <c r="L75" i="179"/>
  <c r="L74" i="179"/>
  <c r="L73" i="179"/>
  <c r="AE64" i="179"/>
  <c r="AD64" i="179"/>
  <c r="AC64" i="179"/>
  <c r="AB64" i="179"/>
  <c r="AA64" i="179"/>
  <c r="Z64" i="179"/>
  <c r="W64" i="179"/>
  <c r="L64" i="179"/>
  <c r="AE63" i="179"/>
  <c r="AD63" i="179"/>
  <c r="AC63" i="179"/>
  <c r="AB63" i="179"/>
  <c r="AA63" i="179"/>
  <c r="Z63" i="179"/>
  <c r="W63" i="179"/>
  <c r="L63" i="179"/>
  <c r="AE62" i="179"/>
  <c r="AD62" i="179"/>
  <c r="AC62" i="179"/>
  <c r="AB62" i="179"/>
  <c r="AA62" i="179"/>
  <c r="Z62" i="179"/>
  <c r="W62" i="179"/>
  <c r="L62" i="179"/>
  <c r="S61" i="179"/>
  <c r="S60" i="179"/>
  <c r="S59" i="179"/>
  <c r="S58" i="179"/>
  <c r="S57" i="179"/>
  <c r="S56" i="179"/>
  <c r="S55" i="179"/>
  <c r="S54" i="179"/>
  <c r="S53" i="179"/>
  <c r="S52" i="179"/>
  <c r="S51" i="179"/>
  <c r="S50" i="179"/>
  <c r="S49" i="179"/>
  <c r="S48" i="179"/>
  <c r="S47" i="179"/>
  <c r="S46" i="179"/>
  <c r="S45" i="179"/>
  <c r="S44" i="179"/>
  <c r="S43" i="179"/>
  <c r="S42" i="179"/>
  <c r="S41" i="179"/>
  <c r="S40" i="179"/>
  <c r="S39" i="179"/>
  <c r="S38" i="179"/>
  <c r="S37" i="179"/>
  <c r="S36" i="179"/>
  <c r="S35" i="179"/>
  <c r="S34" i="179"/>
  <c r="S33" i="179"/>
  <c r="S32" i="179"/>
  <c r="S31" i="179"/>
  <c r="S30" i="179"/>
  <c r="S29" i="179"/>
  <c r="S28" i="179"/>
  <c r="S27" i="179"/>
  <c r="S26" i="179"/>
  <c r="S25" i="179"/>
  <c r="S24" i="179"/>
  <c r="S23" i="179"/>
  <c r="S22" i="179"/>
  <c r="S21" i="179"/>
  <c r="S20" i="179"/>
  <c r="S19" i="179"/>
  <c r="S18" i="179"/>
  <c r="S17" i="179"/>
  <c r="S16" i="179"/>
  <c r="S15" i="179"/>
  <c r="S14" i="179"/>
  <c r="S13" i="179"/>
  <c r="S12" i="179"/>
  <c r="S11" i="179"/>
  <c r="S10" i="179"/>
  <c r="S9" i="179"/>
  <c r="S8" i="179"/>
  <c r="S7" i="179"/>
  <c r="S6" i="179"/>
  <c r="S5" i="179"/>
  <c r="S4" i="179"/>
  <c r="S3" i="179"/>
  <c r="S2" i="179"/>
  <c r="L124" i="122"/>
  <c r="L123" i="122"/>
  <c r="L122" i="122"/>
  <c r="L121" i="122"/>
  <c r="L120" i="122"/>
  <c r="L119" i="122"/>
  <c r="L118" i="122"/>
  <c r="L117" i="122"/>
  <c r="L116" i="122"/>
  <c r="L115" i="122"/>
  <c r="L114" i="122"/>
  <c r="L113" i="122"/>
  <c r="L112" i="122"/>
  <c r="L111" i="122"/>
  <c r="L110" i="122"/>
  <c r="L109" i="122"/>
  <c r="L108" i="122"/>
  <c r="L107" i="122"/>
  <c r="L106" i="122"/>
  <c r="L105" i="122"/>
  <c r="L104" i="122"/>
  <c r="L103" i="122"/>
  <c r="L102" i="122"/>
  <c r="L101" i="122"/>
  <c r="L100" i="122"/>
  <c r="L99" i="122"/>
  <c r="L98" i="122"/>
  <c r="L97" i="122"/>
  <c r="L96" i="122"/>
  <c r="L95" i="122"/>
  <c r="L94" i="122"/>
  <c r="L93" i="122"/>
  <c r="AE84" i="122"/>
  <c r="AD84" i="122"/>
  <c r="AC84" i="122"/>
  <c r="AB84" i="122"/>
  <c r="AA84" i="122"/>
  <c r="Z84" i="122"/>
  <c r="W84" i="122"/>
  <c r="L84" i="122"/>
  <c r="AE83" i="122"/>
  <c r="AD83" i="122"/>
  <c r="AC83" i="122"/>
  <c r="AB83" i="122"/>
  <c r="AA83" i="122"/>
  <c r="Z83" i="122"/>
  <c r="W83" i="122"/>
  <c r="L83" i="122"/>
  <c r="AE82" i="122"/>
  <c r="AD82" i="122"/>
  <c r="AC82" i="122"/>
  <c r="AB82" i="122"/>
  <c r="AA82" i="122"/>
  <c r="Z82" i="122"/>
  <c r="W82" i="122"/>
  <c r="L82" i="122"/>
  <c r="S81" i="122"/>
  <c r="S80" i="122"/>
  <c r="S79" i="122"/>
  <c r="S78" i="122"/>
  <c r="S77" i="122"/>
  <c r="S76" i="122"/>
  <c r="S75" i="122"/>
  <c r="S74" i="122"/>
  <c r="S73" i="122"/>
  <c r="S72" i="122"/>
  <c r="S71" i="122"/>
  <c r="S70" i="122"/>
  <c r="S69" i="122"/>
  <c r="S68" i="122"/>
  <c r="S67" i="122"/>
  <c r="S66" i="122"/>
  <c r="S65" i="122"/>
  <c r="S64" i="122"/>
  <c r="S63" i="122"/>
  <c r="S62" i="122"/>
  <c r="S61" i="122"/>
  <c r="S60" i="122"/>
  <c r="S59" i="122"/>
  <c r="S58" i="122"/>
  <c r="S57" i="122"/>
  <c r="S56" i="122"/>
  <c r="S55" i="122"/>
  <c r="S54" i="122"/>
  <c r="S53" i="122"/>
  <c r="S52" i="122"/>
  <c r="S51" i="122"/>
  <c r="S50" i="122"/>
  <c r="S49" i="122"/>
  <c r="S48" i="122"/>
  <c r="S47" i="122"/>
  <c r="S46" i="122"/>
  <c r="S45" i="122"/>
  <c r="S44" i="122"/>
  <c r="S43" i="122"/>
  <c r="S42" i="122"/>
  <c r="S41" i="122"/>
  <c r="S40" i="122"/>
  <c r="S39" i="122"/>
  <c r="S38" i="122"/>
  <c r="S37" i="122"/>
  <c r="S36" i="122"/>
  <c r="S35" i="122"/>
  <c r="S34" i="122"/>
  <c r="S33" i="122"/>
  <c r="S32" i="122"/>
  <c r="S31" i="122"/>
  <c r="S30" i="122"/>
  <c r="S29" i="122"/>
  <c r="S28" i="122"/>
  <c r="S27" i="122"/>
  <c r="S26" i="122"/>
  <c r="S25" i="122"/>
  <c r="S24" i="122"/>
  <c r="S23" i="122"/>
  <c r="S22" i="122"/>
  <c r="S21" i="122"/>
  <c r="S20" i="122"/>
  <c r="S19" i="122"/>
  <c r="S18" i="122"/>
  <c r="S17" i="122"/>
  <c r="S16" i="122"/>
  <c r="S15" i="122"/>
  <c r="S14" i="122"/>
  <c r="S13" i="122"/>
  <c r="S12" i="122"/>
  <c r="S11" i="122"/>
  <c r="S10" i="122"/>
  <c r="S9" i="122"/>
  <c r="S8" i="122"/>
  <c r="S7" i="122"/>
  <c r="S6" i="122"/>
  <c r="S5" i="122"/>
  <c r="S4" i="122"/>
  <c r="S3" i="122"/>
  <c r="S2" i="122"/>
  <c r="L95" i="178"/>
  <c r="L94" i="178"/>
  <c r="L93" i="178"/>
  <c r="L92" i="178"/>
  <c r="L91" i="178"/>
  <c r="L90" i="178"/>
  <c r="L89" i="178"/>
  <c r="L88" i="178"/>
  <c r="L87" i="178"/>
  <c r="L86" i="178"/>
  <c r="L85" i="178"/>
  <c r="L84" i="178"/>
  <c r="L83" i="178"/>
  <c r="L82" i="178"/>
  <c r="L81" i="178"/>
  <c r="L80" i="178"/>
  <c r="L79" i="178"/>
  <c r="L78" i="178"/>
  <c r="L77" i="178"/>
  <c r="L76" i="178"/>
  <c r="L75" i="178"/>
  <c r="L74" i="178"/>
  <c r="L73" i="178"/>
  <c r="L72" i="178"/>
  <c r="L71" i="178"/>
  <c r="L70" i="178"/>
  <c r="L69" i="178"/>
  <c r="L68" i="178"/>
  <c r="L67" i="178"/>
  <c r="L66" i="178"/>
  <c r="L65" i="178"/>
  <c r="L64" i="178"/>
  <c r="AE55" i="178"/>
  <c r="AD55" i="178"/>
  <c r="AC55" i="178"/>
  <c r="AB55" i="178"/>
  <c r="AA55" i="178"/>
  <c r="Z55" i="178"/>
  <c r="W55" i="178"/>
  <c r="L55" i="178"/>
  <c r="AE54" i="178"/>
  <c r="AD54" i="178"/>
  <c r="AC54" i="178"/>
  <c r="AB54" i="178"/>
  <c r="AA54" i="178"/>
  <c r="Z54" i="178"/>
  <c r="W54" i="178"/>
  <c r="L54" i="178"/>
  <c r="AE53" i="178"/>
  <c r="AD53" i="178"/>
  <c r="AC53" i="178"/>
  <c r="AB53" i="178"/>
  <c r="AA53" i="178"/>
  <c r="Z53" i="178"/>
  <c r="W53" i="178"/>
  <c r="L53" i="178"/>
  <c r="S52" i="178"/>
  <c r="S51" i="178"/>
  <c r="S50" i="178"/>
  <c r="S49" i="178"/>
  <c r="S48" i="178"/>
  <c r="S47" i="178"/>
  <c r="S46" i="178"/>
  <c r="S45" i="178"/>
  <c r="S44" i="178"/>
  <c r="S43" i="178"/>
  <c r="S42" i="178"/>
  <c r="S41" i="178"/>
  <c r="S40" i="178"/>
  <c r="S39" i="178"/>
  <c r="S38" i="178"/>
  <c r="S37" i="178"/>
  <c r="S36" i="178"/>
  <c r="S35" i="178"/>
  <c r="S34" i="178"/>
  <c r="S33" i="178"/>
  <c r="S32" i="178"/>
  <c r="S31" i="178"/>
  <c r="S30" i="178"/>
  <c r="S29" i="178"/>
  <c r="S28" i="178"/>
  <c r="S27" i="178"/>
  <c r="S26" i="178"/>
  <c r="S25" i="178"/>
  <c r="S24" i="178"/>
  <c r="S23" i="178"/>
  <c r="S22" i="178"/>
  <c r="S21" i="178"/>
  <c r="S20" i="178"/>
  <c r="S19" i="178"/>
  <c r="S18" i="178"/>
  <c r="S17" i="178"/>
  <c r="S16" i="178"/>
  <c r="S15" i="178"/>
  <c r="S14" i="178"/>
  <c r="S13" i="178"/>
  <c r="S12" i="178"/>
  <c r="S11" i="178"/>
  <c r="S10" i="178"/>
  <c r="S9" i="178"/>
  <c r="S8" i="178"/>
  <c r="S7" i="178"/>
  <c r="S6" i="178"/>
  <c r="S5" i="178"/>
  <c r="S4" i="178"/>
  <c r="S3" i="178"/>
  <c r="S2" i="178"/>
  <c r="L99" i="177"/>
  <c r="L98" i="177"/>
  <c r="L97" i="177"/>
  <c r="L96" i="177"/>
  <c r="L95" i="177"/>
  <c r="L94" i="177"/>
  <c r="L93" i="177"/>
  <c r="L92" i="177"/>
  <c r="L91" i="177"/>
  <c r="L90" i="177"/>
  <c r="L89" i="177"/>
  <c r="L88" i="177"/>
  <c r="L87" i="177"/>
  <c r="L86" i="177"/>
  <c r="L85" i="177"/>
  <c r="L84" i="177"/>
  <c r="L83" i="177"/>
  <c r="L82" i="177"/>
  <c r="L81" i="177"/>
  <c r="L80" i="177"/>
  <c r="L79" i="177"/>
  <c r="L78" i="177"/>
  <c r="L77" i="177"/>
  <c r="L76" i="177"/>
  <c r="L75" i="177"/>
  <c r="L74" i="177"/>
  <c r="L73" i="177"/>
  <c r="L72" i="177"/>
  <c r="L71" i="177"/>
  <c r="L70" i="177"/>
  <c r="L69" i="177"/>
  <c r="L68" i="177"/>
  <c r="AE59" i="177"/>
  <c r="AD59" i="177"/>
  <c r="AC59" i="177"/>
  <c r="AB59" i="177"/>
  <c r="AA59" i="177"/>
  <c r="Z59" i="177"/>
  <c r="W59" i="177"/>
  <c r="L59" i="177"/>
  <c r="AE58" i="177"/>
  <c r="AD58" i="177"/>
  <c r="AC58" i="177"/>
  <c r="AB58" i="177"/>
  <c r="AA58" i="177"/>
  <c r="Z58" i="177"/>
  <c r="W58" i="177"/>
  <c r="L58" i="177"/>
  <c r="AE57" i="177"/>
  <c r="AD57" i="177"/>
  <c r="AC57" i="177"/>
  <c r="AB57" i="177"/>
  <c r="AA57" i="177"/>
  <c r="Z57" i="177"/>
  <c r="W57" i="177"/>
  <c r="L57" i="177"/>
  <c r="S56" i="177"/>
  <c r="S55" i="177"/>
  <c r="S54" i="177"/>
  <c r="S53" i="177"/>
  <c r="S52" i="177"/>
  <c r="S51" i="177"/>
  <c r="S50" i="177"/>
  <c r="S49" i="177"/>
  <c r="S48" i="177"/>
  <c r="S47" i="177"/>
  <c r="S46" i="177"/>
  <c r="S45" i="177"/>
  <c r="S44" i="177"/>
  <c r="S43" i="177"/>
  <c r="S42" i="177"/>
  <c r="S41" i="177"/>
  <c r="S40" i="177"/>
  <c r="S39" i="177"/>
  <c r="S38" i="177"/>
  <c r="S37" i="177"/>
  <c r="S36" i="177"/>
  <c r="S35" i="177"/>
  <c r="S34" i="177"/>
  <c r="S33" i="177"/>
  <c r="S32" i="177"/>
  <c r="S31" i="177"/>
  <c r="S30" i="177"/>
  <c r="S29" i="177"/>
  <c r="S28" i="177"/>
  <c r="S27" i="177"/>
  <c r="S26" i="177"/>
  <c r="S25" i="177"/>
  <c r="S24" i="177"/>
  <c r="S23" i="177"/>
  <c r="S22" i="177"/>
  <c r="S21" i="177"/>
  <c r="S20" i="177"/>
  <c r="S19" i="177"/>
  <c r="S18" i="177"/>
  <c r="S17" i="177"/>
  <c r="S16" i="177"/>
  <c r="S15" i="177"/>
  <c r="S14" i="177"/>
  <c r="S13" i="177"/>
  <c r="S12" i="177"/>
  <c r="S11" i="177"/>
  <c r="S10" i="177"/>
  <c r="S9" i="177"/>
  <c r="S8" i="177"/>
  <c r="S7" i="177"/>
  <c r="S6" i="177"/>
  <c r="S5" i="177"/>
  <c r="S4" i="177"/>
  <c r="S3" i="177"/>
  <c r="S2" i="177"/>
  <c r="L104" i="176"/>
  <c r="L103" i="176"/>
  <c r="L102" i="176"/>
  <c r="L101" i="176"/>
  <c r="L100" i="176"/>
  <c r="L99" i="176"/>
  <c r="L98" i="176"/>
  <c r="L97" i="176"/>
  <c r="L96" i="176"/>
  <c r="L95" i="176"/>
  <c r="L94" i="176"/>
  <c r="L93" i="176"/>
  <c r="L92" i="176"/>
  <c r="L91" i="176"/>
  <c r="L90" i="176"/>
  <c r="L89" i="176"/>
  <c r="L88" i="176"/>
  <c r="L87" i="176"/>
  <c r="L86" i="176"/>
  <c r="L85" i="176"/>
  <c r="L84" i="176"/>
  <c r="L83" i="176"/>
  <c r="L82" i="176"/>
  <c r="L81" i="176"/>
  <c r="L80" i="176"/>
  <c r="L79" i="176"/>
  <c r="L78" i="176"/>
  <c r="L77" i="176"/>
  <c r="L76" i="176"/>
  <c r="L75" i="176"/>
  <c r="L74" i="176"/>
  <c r="L73" i="176"/>
  <c r="AE64" i="176"/>
  <c r="AD64" i="176"/>
  <c r="AC64" i="176"/>
  <c r="AB64" i="176"/>
  <c r="AA64" i="176"/>
  <c r="Z64" i="176"/>
  <c r="W64" i="176"/>
  <c r="L64" i="176"/>
  <c r="AE63" i="176"/>
  <c r="AD63" i="176"/>
  <c r="AC63" i="176"/>
  <c r="AB63" i="176"/>
  <c r="AA63" i="176"/>
  <c r="Z63" i="176"/>
  <c r="W63" i="176"/>
  <c r="L63" i="176"/>
  <c r="AE62" i="176"/>
  <c r="AD62" i="176"/>
  <c r="AC62" i="176"/>
  <c r="AB62" i="176"/>
  <c r="AA62" i="176"/>
  <c r="Z62" i="176"/>
  <c r="W62" i="176"/>
  <c r="L62" i="176"/>
  <c r="S61" i="176"/>
  <c r="S60" i="176"/>
  <c r="S59" i="176"/>
  <c r="S58" i="176"/>
  <c r="S57" i="176"/>
  <c r="S56" i="176"/>
  <c r="S55" i="176"/>
  <c r="S54" i="176"/>
  <c r="S53" i="176"/>
  <c r="S52" i="176"/>
  <c r="S51" i="176"/>
  <c r="S50" i="176"/>
  <c r="S49" i="176"/>
  <c r="S48" i="176"/>
  <c r="S47" i="176"/>
  <c r="S46" i="176"/>
  <c r="S45" i="176"/>
  <c r="S44" i="176"/>
  <c r="S43" i="176"/>
  <c r="S42" i="176"/>
  <c r="S41" i="176"/>
  <c r="S40" i="176"/>
  <c r="S39" i="176"/>
  <c r="S38" i="176"/>
  <c r="S37" i="176"/>
  <c r="S36" i="176"/>
  <c r="S35" i="176"/>
  <c r="S34" i="176"/>
  <c r="S33" i="176"/>
  <c r="S32" i="176"/>
  <c r="S31" i="176"/>
  <c r="S30" i="176"/>
  <c r="S29" i="176"/>
  <c r="S28" i="176"/>
  <c r="S27" i="176"/>
  <c r="S26" i="176"/>
  <c r="S25" i="176"/>
  <c r="S24" i="176"/>
  <c r="S23" i="176"/>
  <c r="S22" i="176"/>
  <c r="S21" i="176"/>
  <c r="S20" i="176"/>
  <c r="S19" i="176"/>
  <c r="S18" i="176"/>
  <c r="S17" i="176"/>
  <c r="S16" i="176"/>
  <c r="S15" i="176"/>
  <c r="S14" i="176"/>
  <c r="S13" i="176"/>
  <c r="S12" i="176"/>
  <c r="S11" i="176"/>
  <c r="S10" i="176"/>
  <c r="S9" i="176"/>
  <c r="S8" i="176"/>
  <c r="S7" i="176"/>
  <c r="S6" i="176"/>
  <c r="S5" i="176"/>
  <c r="S4" i="176"/>
  <c r="S3" i="176"/>
  <c r="S2" i="176"/>
  <c r="L124" i="113"/>
  <c r="L123" i="113"/>
  <c r="L122" i="113"/>
  <c r="L121" i="113"/>
  <c r="L120" i="113"/>
  <c r="L119" i="113"/>
  <c r="L118" i="113"/>
  <c r="L117" i="113"/>
  <c r="L116" i="113"/>
  <c r="L115" i="113"/>
  <c r="L114" i="113"/>
  <c r="L113" i="113"/>
  <c r="L112" i="113"/>
  <c r="L111" i="113"/>
  <c r="L110" i="113"/>
  <c r="L109" i="113"/>
  <c r="L108" i="113"/>
  <c r="L107" i="113"/>
  <c r="L106" i="113"/>
  <c r="L105" i="113"/>
  <c r="L104" i="113"/>
  <c r="L103" i="113"/>
  <c r="L102" i="113"/>
  <c r="L101" i="113"/>
  <c r="L100" i="113"/>
  <c r="L99" i="113"/>
  <c r="L98" i="113"/>
  <c r="L97" i="113"/>
  <c r="L96" i="113"/>
  <c r="L95" i="113"/>
  <c r="L94" i="113"/>
  <c r="L93" i="113"/>
  <c r="AE84" i="113"/>
  <c r="AD84" i="113"/>
  <c r="AC84" i="113"/>
  <c r="AB84" i="113"/>
  <c r="AA84" i="113"/>
  <c r="Z84" i="113"/>
  <c r="W84" i="113"/>
  <c r="L84" i="113"/>
  <c r="AE83" i="113"/>
  <c r="AD83" i="113"/>
  <c r="AC83" i="113"/>
  <c r="AB83" i="113"/>
  <c r="AA83" i="113"/>
  <c r="Z83" i="113"/>
  <c r="W83" i="113"/>
  <c r="L83" i="113"/>
  <c r="AE82" i="113"/>
  <c r="AD82" i="113"/>
  <c r="AC82" i="113"/>
  <c r="AB82" i="113"/>
  <c r="AA82" i="113"/>
  <c r="Z82" i="113"/>
  <c r="W82" i="113"/>
  <c r="L82" i="113"/>
  <c r="S81" i="113"/>
  <c r="S80" i="113"/>
  <c r="S79" i="113"/>
  <c r="S78" i="113"/>
  <c r="S77" i="113"/>
  <c r="S76" i="113"/>
  <c r="S75" i="113"/>
  <c r="S74" i="113"/>
  <c r="S73" i="113"/>
  <c r="S72" i="113"/>
  <c r="S71" i="113"/>
  <c r="S70" i="113"/>
  <c r="S69" i="113"/>
  <c r="S68" i="113"/>
  <c r="S67" i="113"/>
  <c r="S66" i="113"/>
  <c r="S65" i="113"/>
  <c r="S64" i="113"/>
  <c r="S63" i="113"/>
  <c r="S62" i="113"/>
  <c r="S61" i="113"/>
  <c r="S60" i="113"/>
  <c r="S59" i="113"/>
  <c r="S58" i="113"/>
  <c r="S57" i="113"/>
  <c r="S56" i="113"/>
  <c r="S55" i="113"/>
  <c r="S54" i="113"/>
  <c r="S53" i="113"/>
  <c r="S52" i="113"/>
  <c r="S51" i="113"/>
  <c r="S50" i="113"/>
  <c r="S49" i="113"/>
  <c r="S48" i="113"/>
  <c r="S47" i="113"/>
  <c r="S46" i="113"/>
  <c r="S45" i="113"/>
  <c r="S44" i="113"/>
  <c r="S43" i="113"/>
  <c r="S42" i="113"/>
  <c r="S41" i="113"/>
  <c r="S40" i="113"/>
  <c r="S39" i="113"/>
  <c r="S38" i="113"/>
  <c r="S37" i="113"/>
  <c r="S36" i="113"/>
  <c r="S35" i="113"/>
  <c r="S34" i="113"/>
  <c r="S33" i="113"/>
  <c r="S32" i="113"/>
  <c r="S31" i="113"/>
  <c r="S30" i="113"/>
  <c r="S29" i="113"/>
  <c r="S28" i="113"/>
  <c r="S27" i="113"/>
  <c r="S26" i="113"/>
  <c r="S25" i="113"/>
  <c r="S24" i="113"/>
  <c r="S23" i="113"/>
  <c r="S22" i="113"/>
  <c r="S21" i="113"/>
  <c r="S20" i="113"/>
  <c r="S19" i="113"/>
  <c r="S18" i="113"/>
  <c r="S17" i="113"/>
  <c r="S16" i="113"/>
  <c r="S15" i="113"/>
  <c r="S14" i="113"/>
  <c r="S13" i="113"/>
  <c r="S12" i="113"/>
  <c r="S11" i="113"/>
  <c r="S10" i="113"/>
  <c r="S9" i="113"/>
  <c r="S8" i="113"/>
  <c r="S7" i="113"/>
  <c r="S6" i="113"/>
  <c r="S5" i="113"/>
  <c r="S4" i="113"/>
  <c r="S3" i="113"/>
  <c r="S2" i="113"/>
  <c r="L94" i="173"/>
  <c r="L93" i="173"/>
  <c r="L92" i="173"/>
  <c r="L91" i="173"/>
  <c r="L90" i="173"/>
  <c r="L89" i="173"/>
  <c r="L88" i="173"/>
  <c r="L87" i="173"/>
  <c r="L86" i="173"/>
  <c r="L85" i="173"/>
  <c r="L84" i="173"/>
  <c r="L83" i="173"/>
  <c r="L82" i="173"/>
  <c r="L81" i="173"/>
  <c r="L80" i="173"/>
  <c r="L79" i="173"/>
  <c r="L78" i="173"/>
  <c r="L77" i="173"/>
  <c r="L76" i="173"/>
  <c r="L75" i="173"/>
  <c r="L74" i="173"/>
  <c r="L73" i="173"/>
  <c r="L72" i="173"/>
  <c r="L71" i="173"/>
  <c r="L70" i="173"/>
  <c r="L69" i="173"/>
  <c r="L68" i="173"/>
  <c r="L67" i="173"/>
  <c r="L66" i="173"/>
  <c r="L65" i="173"/>
  <c r="L64" i="173"/>
  <c r="L63" i="173"/>
  <c r="AE54" i="173"/>
  <c r="AD54" i="173"/>
  <c r="AC54" i="173"/>
  <c r="AB54" i="173"/>
  <c r="AA54" i="173"/>
  <c r="Z54" i="173"/>
  <c r="W54" i="173"/>
  <c r="L54" i="173"/>
  <c r="AE53" i="173"/>
  <c r="AD53" i="173"/>
  <c r="AC53" i="173"/>
  <c r="AB53" i="173"/>
  <c r="AA53" i="173"/>
  <c r="Z53" i="173"/>
  <c r="W53" i="173"/>
  <c r="L53" i="173"/>
  <c r="AE52" i="173"/>
  <c r="AD52" i="173"/>
  <c r="AC52" i="173"/>
  <c r="AB52" i="173"/>
  <c r="AA52" i="173"/>
  <c r="Z52" i="173"/>
  <c r="W52" i="173"/>
  <c r="L52" i="173"/>
  <c r="S51" i="173"/>
  <c r="S50" i="173"/>
  <c r="S49" i="173"/>
  <c r="S48" i="173"/>
  <c r="S47" i="173"/>
  <c r="S46" i="173"/>
  <c r="S45" i="173"/>
  <c r="S44" i="173"/>
  <c r="S43" i="173"/>
  <c r="S42" i="173"/>
  <c r="S41" i="173"/>
  <c r="S40" i="173"/>
  <c r="S39" i="173"/>
  <c r="S38" i="173"/>
  <c r="S37" i="173"/>
  <c r="S36" i="173"/>
  <c r="S35" i="173"/>
  <c r="S34" i="173"/>
  <c r="S33" i="173"/>
  <c r="S32" i="173"/>
  <c r="S31" i="173"/>
  <c r="S30" i="173"/>
  <c r="S29" i="173"/>
  <c r="S28" i="173"/>
  <c r="S27" i="173"/>
  <c r="S26" i="173"/>
  <c r="S25" i="173"/>
  <c r="S24" i="173"/>
  <c r="S23" i="173"/>
  <c r="S22" i="173"/>
  <c r="S21" i="173"/>
  <c r="S20" i="173"/>
  <c r="S19" i="173"/>
  <c r="S18" i="173"/>
  <c r="S17" i="173"/>
  <c r="S16" i="173"/>
  <c r="S15" i="173"/>
  <c r="S14" i="173"/>
  <c r="S13" i="173"/>
  <c r="S12" i="173"/>
  <c r="S11" i="173"/>
  <c r="S10" i="173"/>
  <c r="S9" i="173"/>
  <c r="S8" i="173"/>
  <c r="S7" i="173"/>
  <c r="S6" i="173"/>
  <c r="S5" i="173"/>
  <c r="S4" i="173"/>
  <c r="S3" i="173"/>
  <c r="S2" i="173"/>
  <c r="L99" i="175"/>
  <c r="L98" i="175"/>
  <c r="L97" i="175"/>
  <c r="L96" i="175"/>
  <c r="L95" i="175"/>
  <c r="L94" i="175"/>
  <c r="L93" i="175"/>
  <c r="L92" i="175"/>
  <c r="L91" i="175"/>
  <c r="L90" i="175"/>
  <c r="L89" i="175"/>
  <c r="L88" i="175"/>
  <c r="L87" i="175"/>
  <c r="L86" i="175"/>
  <c r="L85" i="175"/>
  <c r="L84" i="175"/>
  <c r="L83" i="175"/>
  <c r="L82" i="175"/>
  <c r="L81" i="175"/>
  <c r="L80" i="175"/>
  <c r="L79" i="175"/>
  <c r="L78" i="175"/>
  <c r="L77" i="175"/>
  <c r="L76" i="175"/>
  <c r="L75" i="175"/>
  <c r="L74" i="175"/>
  <c r="L73" i="175"/>
  <c r="L72" i="175"/>
  <c r="L71" i="175"/>
  <c r="L70" i="175"/>
  <c r="L69" i="175"/>
  <c r="L68" i="175"/>
  <c r="AE59" i="175"/>
  <c r="AD59" i="175"/>
  <c r="AC59" i="175"/>
  <c r="AB59" i="175"/>
  <c r="AA59" i="175"/>
  <c r="Z59" i="175"/>
  <c r="W59" i="175"/>
  <c r="L59" i="175"/>
  <c r="AE58" i="175"/>
  <c r="AD58" i="175"/>
  <c r="AC58" i="175"/>
  <c r="AB58" i="175"/>
  <c r="AA58" i="175"/>
  <c r="Z58" i="175"/>
  <c r="W58" i="175"/>
  <c r="L58" i="175"/>
  <c r="AE57" i="175"/>
  <c r="AD57" i="175"/>
  <c r="AC57" i="175"/>
  <c r="AB57" i="175"/>
  <c r="AA57" i="175"/>
  <c r="Z57" i="175"/>
  <c r="W57" i="175"/>
  <c r="L57" i="175"/>
  <c r="S56" i="175"/>
  <c r="S55" i="175"/>
  <c r="S54" i="175"/>
  <c r="S53" i="175"/>
  <c r="S52" i="175"/>
  <c r="S51" i="175"/>
  <c r="S50" i="175"/>
  <c r="S49" i="175"/>
  <c r="S48" i="175"/>
  <c r="S47" i="175"/>
  <c r="S46" i="175"/>
  <c r="S45" i="175"/>
  <c r="S44" i="175"/>
  <c r="S43" i="175"/>
  <c r="S42" i="175"/>
  <c r="S41" i="175"/>
  <c r="S40" i="175"/>
  <c r="S39" i="175"/>
  <c r="S38" i="175"/>
  <c r="S37" i="175"/>
  <c r="S36" i="175"/>
  <c r="S35" i="175"/>
  <c r="S34" i="175"/>
  <c r="S33" i="175"/>
  <c r="S32" i="175"/>
  <c r="S31" i="175"/>
  <c r="S30" i="175"/>
  <c r="S29" i="175"/>
  <c r="S28" i="175"/>
  <c r="S27" i="175"/>
  <c r="S26" i="175"/>
  <c r="S25" i="175"/>
  <c r="S24" i="175"/>
  <c r="S23" i="175"/>
  <c r="S22" i="175"/>
  <c r="S21" i="175"/>
  <c r="S20" i="175"/>
  <c r="S19" i="175"/>
  <c r="S18" i="175"/>
  <c r="S17" i="175"/>
  <c r="S16" i="175"/>
  <c r="S15" i="175"/>
  <c r="S14" i="175"/>
  <c r="S13" i="175"/>
  <c r="S12" i="175"/>
  <c r="S11" i="175"/>
  <c r="S10" i="175"/>
  <c r="S9" i="175"/>
  <c r="S8" i="175"/>
  <c r="S7" i="175"/>
  <c r="S6" i="175"/>
  <c r="S5" i="175"/>
  <c r="S4" i="175"/>
  <c r="S3" i="175"/>
  <c r="S2" i="175"/>
  <c r="L105" i="172"/>
  <c r="L104" i="172"/>
  <c r="L103" i="172"/>
  <c r="L102" i="172"/>
  <c r="L101" i="172"/>
  <c r="L100" i="172"/>
  <c r="L99" i="172"/>
  <c r="L98" i="172"/>
  <c r="L97" i="172"/>
  <c r="L96" i="172"/>
  <c r="L95" i="172"/>
  <c r="L94" i="172"/>
  <c r="L93" i="172"/>
  <c r="L92" i="172"/>
  <c r="L91" i="172"/>
  <c r="L90" i="172"/>
  <c r="L89" i="172"/>
  <c r="L88" i="172"/>
  <c r="L87" i="172"/>
  <c r="L86" i="172"/>
  <c r="L85" i="172"/>
  <c r="L84" i="172"/>
  <c r="L83" i="172"/>
  <c r="L82" i="172"/>
  <c r="L81" i="172"/>
  <c r="L80" i="172"/>
  <c r="L79" i="172"/>
  <c r="L78" i="172"/>
  <c r="L77" i="172"/>
  <c r="L76" i="172"/>
  <c r="L75" i="172"/>
  <c r="L74" i="172"/>
  <c r="AE65" i="172"/>
  <c r="AD65" i="172"/>
  <c r="AC65" i="172"/>
  <c r="AB65" i="172"/>
  <c r="AA65" i="172"/>
  <c r="Z65" i="172"/>
  <c r="W65" i="172"/>
  <c r="L65" i="172"/>
  <c r="AE64" i="172"/>
  <c r="AD64" i="172"/>
  <c r="AC64" i="172"/>
  <c r="AB64" i="172"/>
  <c r="AA64" i="172"/>
  <c r="Z64" i="172"/>
  <c r="W64" i="172"/>
  <c r="L64" i="172"/>
  <c r="AE63" i="172"/>
  <c r="AD63" i="172"/>
  <c r="AC63" i="172"/>
  <c r="AB63" i="172"/>
  <c r="AA63" i="172"/>
  <c r="Z63" i="172"/>
  <c r="W63" i="172"/>
  <c r="L63" i="172"/>
  <c r="S62" i="172"/>
  <c r="S61" i="172"/>
  <c r="S60" i="172"/>
  <c r="S59" i="172"/>
  <c r="S58" i="172"/>
  <c r="S57" i="172"/>
  <c r="S56" i="172"/>
  <c r="S55" i="172"/>
  <c r="S54" i="172"/>
  <c r="S53" i="172"/>
  <c r="S52" i="172"/>
  <c r="S51" i="172"/>
  <c r="S50" i="172"/>
  <c r="S49" i="172"/>
  <c r="S48" i="172"/>
  <c r="S47" i="172"/>
  <c r="S46" i="172"/>
  <c r="S45" i="172"/>
  <c r="S44" i="172"/>
  <c r="S43" i="172"/>
  <c r="S42" i="172"/>
  <c r="S41" i="172"/>
  <c r="S40" i="172"/>
  <c r="S39" i="172"/>
  <c r="S38" i="172"/>
  <c r="S37" i="172"/>
  <c r="S36" i="172"/>
  <c r="S35" i="172"/>
  <c r="S34" i="172"/>
  <c r="S33" i="172"/>
  <c r="S32" i="172"/>
  <c r="S31" i="172"/>
  <c r="S30" i="172"/>
  <c r="S29" i="172"/>
  <c r="S28" i="172"/>
  <c r="S27" i="172"/>
  <c r="S26" i="172"/>
  <c r="S25" i="172"/>
  <c r="S24" i="172"/>
  <c r="S23" i="172"/>
  <c r="S22" i="172"/>
  <c r="S21" i="172"/>
  <c r="S20" i="172"/>
  <c r="S19" i="172"/>
  <c r="S18" i="172"/>
  <c r="S17" i="172"/>
  <c r="S16" i="172"/>
  <c r="S15" i="172"/>
  <c r="S14" i="172"/>
  <c r="S13" i="172"/>
  <c r="S12" i="172"/>
  <c r="S11" i="172"/>
  <c r="S10" i="172"/>
  <c r="S9" i="172"/>
  <c r="S8" i="172"/>
  <c r="S7" i="172"/>
  <c r="S6" i="172"/>
  <c r="S5" i="172"/>
  <c r="S4" i="172"/>
  <c r="S3" i="172"/>
  <c r="S2" i="172"/>
  <c r="L124" i="112"/>
  <c r="L123" i="112"/>
  <c r="L122" i="112"/>
  <c r="L121" i="112"/>
  <c r="L120" i="112"/>
  <c r="L119" i="112"/>
  <c r="L118" i="112"/>
  <c r="L117" i="112"/>
  <c r="L116" i="112"/>
  <c r="L115" i="112"/>
  <c r="L114" i="112"/>
  <c r="L113" i="112"/>
  <c r="L112" i="112"/>
  <c r="L111" i="112"/>
  <c r="L110" i="112"/>
  <c r="L109" i="112"/>
  <c r="L108" i="112"/>
  <c r="L107" i="112"/>
  <c r="L106" i="112"/>
  <c r="L105" i="112"/>
  <c r="L104" i="112"/>
  <c r="L103" i="112"/>
  <c r="L102" i="112"/>
  <c r="L101" i="112"/>
  <c r="L100" i="112"/>
  <c r="L99" i="112"/>
  <c r="L98" i="112"/>
  <c r="L97" i="112"/>
  <c r="L96" i="112"/>
  <c r="L95" i="112"/>
  <c r="L94" i="112"/>
  <c r="L93" i="112"/>
  <c r="AE84" i="112"/>
  <c r="AD84" i="112"/>
  <c r="AC84" i="112"/>
  <c r="AB84" i="112"/>
  <c r="AA84" i="112"/>
  <c r="Z84" i="112"/>
  <c r="W84" i="112"/>
  <c r="L84" i="112"/>
  <c r="AE83" i="112"/>
  <c r="AD83" i="112"/>
  <c r="AC83" i="112"/>
  <c r="AB83" i="112"/>
  <c r="AA83" i="112"/>
  <c r="Z83" i="112"/>
  <c r="W83" i="112"/>
  <c r="L83" i="112"/>
  <c r="AE82" i="112"/>
  <c r="AD82" i="112"/>
  <c r="AC82" i="112"/>
  <c r="AB82" i="112"/>
  <c r="AA82" i="112"/>
  <c r="Z82" i="112"/>
  <c r="W82" i="112"/>
  <c r="L82" i="112"/>
  <c r="S81" i="112"/>
  <c r="S80" i="112"/>
  <c r="S79" i="112"/>
  <c r="S78" i="112"/>
  <c r="S77" i="112"/>
  <c r="S76" i="112"/>
  <c r="S75" i="112"/>
  <c r="S74" i="112"/>
  <c r="S73" i="112"/>
  <c r="S72" i="112"/>
  <c r="S71" i="112"/>
  <c r="S70" i="112"/>
  <c r="S69" i="112"/>
  <c r="S68" i="112"/>
  <c r="S67" i="112"/>
  <c r="S66" i="112"/>
  <c r="S65" i="112"/>
  <c r="S64" i="112"/>
  <c r="S63" i="112"/>
  <c r="S62" i="112"/>
  <c r="S61" i="112"/>
  <c r="S60" i="112"/>
  <c r="S59" i="112"/>
  <c r="S58" i="112"/>
  <c r="S57" i="112"/>
  <c r="S56" i="112"/>
  <c r="S55" i="112"/>
  <c r="S54" i="112"/>
  <c r="S53" i="112"/>
  <c r="S52" i="112"/>
  <c r="S51" i="112"/>
  <c r="S50" i="112"/>
  <c r="S49" i="112"/>
  <c r="S48" i="112"/>
  <c r="S47" i="112"/>
  <c r="S46" i="112"/>
  <c r="S45" i="112"/>
  <c r="S44" i="112"/>
  <c r="S43" i="112"/>
  <c r="S42" i="112"/>
  <c r="S41" i="112"/>
  <c r="S40" i="112"/>
  <c r="S39" i="112"/>
  <c r="S38" i="112"/>
  <c r="S37" i="112"/>
  <c r="S36" i="112"/>
  <c r="S35" i="112"/>
  <c r="S34" i="112"/>
  <c r="S33" i="112"/>
  <c r="S32" i="112"/>
  <c r="S31" i="112"/>
  <c r="S30" i="112"/>
  <c r="S29" i="112"/>
  <c r="S28" i="112"/>
  <c r="S27" i="112"/>
  <c r="S26" i="112"/>
  <c r="S25" i="112"/>
  <c r="S24" i="112"/>
  <c r="S23" i="112"/>
  <c r="S22" i="112"/>
  <c r="S21" i="112"/>
  <c r="S20" i="112"/>
  <c r="S19" i="112"/>
  <c r="S18" i="112"/>
  <c r="S17" i="112"/>
  <c r="S16" i="112"/>
  <c r="S15" i="112"/>
  <c r="S14" i="112"/>
  <c r="S13" i="112"/>
  <c r="S12" i="112"/>
  <c r="S11" i="112"/>
  <c r="S10" i="112"/>
  <c r="S9" i="112"/>
  <c r="S8" i="112"/>
  <c r="S7" i="112"/>
  <c r="S6" i="112"/>
  <c r="S5" i="112"/>
  <c r="S4" i="112"/>
  <c r="S3" i="112"/>
  <c r="S2" i="112"/>
  <c r="L95" i="223"/>
  <c r="L94" i="223"/>
  <c r="L93" i="223"/>
  <c r="L92" i="223"/>
  <c r="L91" i="223"/>
  <c r="L90" i="223"/>
  <c r="L89" i="223"/>
  <c r="L88" i="223"/>
  <c r="L87" i="223"/>
  <c r="L86" i="223"/>
  <c r="L85" i="223"/>
  <c r="L84" i="223"/>
  <c r="L83" i="223"/>
  <c r="L82" i="223"/>
  <c r="L81" i="223"/>
  <c r="L80" i="223"/>
  <c r="L79" i="223"/>
  <c r="L78" i="223"/>
  <c r="L77" i="223"/>
  <c r="L76" i="223"/>
  <c r="L75" i="223"/>
  <c r="L74" i="223"/>
  <c r="L73" i="223"/>
  <c r="L72" i="223"/>
  <c r="L71" i="223"/>
  <c r="L70" i="223"/>
  <c r="L69" i="223"/>
  <c r="L68" i="223"/>
  <c r="L67" i="223"/>
  <c r="L66" i="223"/>
  <c r="L65" i="223"/>
  <c r="L64" i="223"/>
  <c r="AE55" i="223"/>
  <c r="AD55" i="223"/>
  <c r="AC55" i="223"/>
  <c r="AB55" i="223"/>
  <c r="AA55" i="223"/>
  <c r="Z55" i="223"/>
  <c r="W55" i="223"/>
  <c r="L55" i="223"/>
  <c r="AE54" i="223"/>
  <c r="AD54" i="223"/>
  <c r="AC54" i="223"/>
  <c r="AB54" i="223"/>
  <c r="AA54" i="223"/>
  <c r="Z54" i="223"/>
  <c r="W54" i="223"/>
  <c r="L54" i="223"/>
  <c r="AE53" i="223"/>
  <c r="AD53" i="223"/>
  <c r="AC53" i="223"/>
  <c r="AB53" i="223"/>
  <c r="AA53" i="223"/>
  <c r="Z53" i="223"/>
  <c r="W53" i="223"/>
  <c r="L53" i="223"/>
  <c r="S52" i="223"/>
  <c r="S51" i="223"/>
  <c r="S50" i="223"/>
  <c r="S49" i="223"/>
  <c r="S48" i="223"/>
  <c r="S47" i="223"/>
  <c r="S46" i="223"/>
  <c r="S45" i="223"/>
  <c r="S44" i="223"/>
  <c r="S43" i="223"/>
  <c r="S42" i="223"/>
  <c r="S41" i="223"/>
  <c r="S40" i="223"/>
  <c r="S39" i="223"/>
  <c r="S38" i="223"/>
  <c r="S37" i="223"/>
  <c r="S36" i="223"/>
  <c r="S35" i="223"/>
  <c r="S34" i="223"/>
  <c r="S33" i="223"/>
  <c r="S32" i="223"/>
  <c r="S31" i="223"/>
  <c r="S30" i="223"/>
  <c r="S29" i="223"/>
  <c r="S28" i="223"/>
  <c r="S27" i="223"/>
  <c r="S26" i="223"/>
  <c r="S25" i="223"/>
  <c r="S24" i="223"/>
  <c r="S23" i="223"/>
  <c r="S22" i="223"/>
  <c r="S21" i="223"/>
  <c r="S20" i="223"/>
  <c r="S19" i="223"/>
  <c r="S18" i="223"/>
  <c r="S17" i="223"/>
  <c r="S16" i="223"/>
  <c r="S15" i="223"/>
  <c r="S14" i="223"/>
  <c r="S13" i="223"/>
  <c r="S12" i="223"/>
  <c r="S11" i="223"/>
  <c r="S10" i="223"/>
  <c r="S9" i="223"/>
  <c r="S8" i="223"/>
  <c r="S7" i="223"/>
  <c r="S6" i="223"/>
  <c r="S5" i="223"/>
  <c r="S4" i="223"/>
  <c r="S3" i="223"/>
  <c r="S2" i="223"/>
  <c r="L99" i="169"/>
  <c r="L98" i="169"/>
  <c r="L97" i="169"/>
  <c r="L96" i="169"/>
  <c r="L95" i="169"/>
  <c r="L94" i="169"/>
  <c r="L93" i="169"/>
  <c r="L92" i="169"/>
  <c r="L91" i="169"/>
  <c r="L90" i="169"/>
  <c r="L89" i="169"/>
  <c r="L88" i="169"/>
  <c r="L87" i="169"/>
  <c r="L86" i="169"/>
  <c r="L85" i="169"/>
  <c r="L84" i="169"/>
  <c r="L83" i="169"/>
  <c r="L82" i="169"/>
  <c r="L81" i="169"/>
  <c r="L80" i="169"/>
  <c r="L79" i="169"/>
  <c r="L78" i="169"/>
  <c r="L77" i="169"/>
  <c r="L76" i="169"/>
  <c r="L75" i="169"/>
  <c r="L74" i="169"/>
  <c r="L73" i="169"/>
  <c r="L72" i="169"/>
  <c r="L71" i="169"/>
  <c r="L70" i="169"/>
  <c r="L69" i="169"/>
  <c r="L68" i="169"/>
  <c r="AE59" i="169"/>
  <c r="AD59" i="169"/>
  <c r="AC59" i="169"/>
  <c r="AB59" i="169"/>
  <c r="AA59" i="169"/>
  <c r="Z59" i="169"/>
  <c r="W59" i="169"/>
  <c r="L59" i="169"/>
  <c r="AE58" i="169"/>
  <c r="AD58" i="169"/>
  <c r="AC58" i="169"/>
  <c r="AB58" i="169"/>
  <c r="AA58" i="169"/>
  <c r="Z58" i="169"/>
  <c r="W58" i="169"/>
  <c r="L58" i="169"/>
  <c r="AE57" i="169"/>
  <c r="AD57" i="169"/>
  <c r="AC57" i="169"/>
  <c r="AB57" i="169"/>
  <c r="AA57" i="169"/>
  <c r="Z57" i="169"/>
  <c r="W57" i="169"/>
  <c r="L57" i="169"/>
  <c r="S56" i="169"/>
  <c r="S55" i="169"/>
  <c r="S54" i="169"/>
  <c r="S53" i="169"/>
  <c r="S52" i="169"/>
  <c r="S51" i="169"/>
  <c r="S50" i="169"/>
  <c r="S49" i="169"/>
  <c r="S48" i="169"/>
  <c r="S47" i="169"/>
  <c r="S46" i="169"/>
  <c r="S45" i="169"/>
  <c r="S44" i="169"/>
  <c r="S43" i="169"/>
  <c r="S42" i="169"/>
  <c r="S41" i="169"/>
  <c r="S40" i="169"/>
  <c r="S39" i="169"/>
  <c r="S38" i="169"/>
  <c r="S37" i="169"/>
  <c r="S36" i="169"/>
  <c r="S35" i="169"/>
  <c r="S34" i="169"/>
  <c r="S33" i="169"/>
  <c r="S32" i="169"/>
  <c r="S31" i="169"/>
  <c r="S30" i="169"/>
  <c r="S29" i="169"/>
  <c r="S28" i="169"/>
  <c r="S27" i="169"/>
  <c r="S26" i="169"/>
  <c r="S25" i="169"/>
  <c r="S24" i="169"/>
  <c r="S23" i="169"/>
  <c r="S22" i="169"/>
  <c r="S21" i="169"/>
  <c r="S20" i="169"/>
  <c r="S19" i="169"/>
  <c r="S18" i="169"/>
  <c r="S17" i="169"/>
  <c r="S16" i="169"/>
  <c r="S15" i="169"/>
  <c r="S14" i="169"/>
  <c r="S13" i="169"/>
  <c r="S12" i="169"/>
  <c r="S11" i="169"/>
  <c r="S10" i="169"/>
  <c r="S9" i="169"/>
  <c r="S8" i="169"/>
  <c r="S7" i="169"/>
  <c r="S6" i="169"/>
  <c r="S5" i="169"/>
  <c r="S4" i="169"/>
  <c r="S3" i="169"/>
  <c r="S2" i="169"/>
  <c r="L104" i="170"/>
  <c r="L103" i="170"/>
  <c r="L102" i="170"/>
  <c r="L101" i="170"/>
  <c r="L100" i="170"/>
  <c r="L99" i="170"/>
  <c r="L98" i="170"/>
  <c r="L97" i="170"/>
  <c r="L96" i="170"/>
  <c r="L95" i="170"/>
  <c r="L94" i="170"/>
  <c r="L93" i="170"/>
  <c r="L92" i="170"/>
  <c r="L91" i="170"/>
  <c r="L90" i="170"/>
  <c r="L89" i="170"/>
  <c r="L88" i="170"/>
  <c r="L87" i="170"/>
  <c r="L86" i="170"/>
  <c r="L85" i="170"/>
  <c r="L84" i="170"/>
  <c r="L83" i="170"/>
  <c r="L82" i="170"/>
  <c r="L81" i="170"/>
  <c r="L80" i="170"/>
  <c r="L79" i="170"/>
  <c r="L78" i="170"/>
  <c r="L77" i="170"/>
  <c r="L76" i="170"/>
  <c r="L75" i="170"/>
  <c r="L74" i="170"/>
  <c r="L73" i="170"/>
  <c r="AE64" i="170"/>
  <c r="AD64" i="170"/>
  <c r="AC64" i="170"/>
  <c r="AB64" i="170"/>
  <c r="AA64" i="170"/>
  <c r="Z64" i="170"/>
  <c r="W64" i="170"/>
  <c r="L64" i="170"/>
  <c r="AE63" i="170"/>
  <c r="AD63" i="170"/>
  <c r="AC63" i="170"/>
  <c r="AB63" i="170"/>
  <c r="AA63" i="170"/>
  <c r="Z63" i="170"/>
  <c r="W63" i="170"/>
  <c r="L63" i="170"/>
  <c r="AE62" i="170"/>
  <c r="AD62" i="170"/>
  <c r="AC62" i="170"/>
  <c r="AB62" i="170"/>
  <c r="AA62" i="170"/>
  <c r="Z62" i="170"/>
  <c r="W62" i="170"/>
  <c r="L62" i="170"/>
  <c r="S61" i="170"/>
  <c r="S60" i="170"/>
  <c r="S59" i="170"/>
  <c r="S58" i="170"/>
  <c r="S57" i="170"/>
  <c r="S56" i="170"/>
  <c r="S55" i="170"/>
  <c r="S54" i="170"/>
  <c r="S53" i="170"/>
  <c r="S52" i="170"/>
  <c r="S51" i="170"/>
  <c r="S50" i="170"/>
  <c r="S49" i="170"/>
  <c r="S48" i="170"/>
  <c r="S47" i="170"/>
  <c r="S46" i="170"/>
  <c r="S45" i="170"/>
  <c r="S44" i="170"/>
  <c r="S43" i="170"/>
  <c r="S42" i="170"/>
  <c r="S41" i="170"/>
  <c r="S40" i="170"/>
  <c r="S39" i="170"/>
  <c r="S38" i="170"/>
  <c r="S37" i="170"/>
  <c r="S36" i="170"/>
  <c r="S35" i="170"/>
  <c r="S34" i="170"/>
  <c r="S33" i="170"/>
  <c r="S32" i="170"/>
  <c r="S31" i="170"/>
  <c r="S30" i="170"/>
  <c r="S29" i="170"/>
  <c r="S28" i="170"/>
  <c r="S27" i="170"/>
  <c r="S26" i="170"/>
  <c r="S25" i="170"/>
  <c r="S24" i="170"/>
  <c r="S23" i="170"/>
  <c r="S22" i="170"/>
  <c r="S21" i="170"/>
  <c r="S20" i="170"/>
  <c r="S19" i="170"/>
  <c r="S18" i="170"/>
  <c r="S17" i="170"/>
  <c r="S16" i="170"/>
  <c r="S15" i="170"/>
  <c r="S14" i="170"/>
  <c r="S13" i="170"/>
  <c r="S12" i="170"/>
  <c r="S11" i="170"/>
  <c r="S10" i="170"/>
  <c r="S9" i="170"/>
  <c r="S8" i="170"/>
  <c r="S7" i="170"/>
  <c r="S6" i="170"/>
  <c r="S5" i="170"/>
  <c r="S4" i="170"/>
  <c r="S3" i="170"/>
  <c r="S2" i="170"/>
  <c r="L124" i="110"/>
  <c r="L123" i="110"/>
  <c r="L122" i="110"/>
  <c r="L121" i="110"/>
  <c r="L120" i="110"/>
  <c r="L119" i="110"/>
  <c r="L118" i="110"/>
  <c r="L117" i="110"/>
  <c r="L116" i="110"/>
  <c r="L115" i="110"/>
  <c r="L114" i="110"/>
  <c r="L113" i="110"/>
  <c r="L112" i="110"/>
  <c r="L111" i="110"/>
  <c r="L110" i="110"/>
  <c r="L109" i="110"/>
  <c r="L108" i="110"/>
  <c r="L107" i="110"/>
  <c r="L106" i="110"/>
  <c r="L105" i="110"/>
  <c r="L104" i="110"/>
  <c r="L103" i="110"/>
  <c r="L102" i="110"/>
  <c r="L101" i="110"/>
  <c r="L100" i="110"/>
  <c r="L99" i="110"/>
  <c r="L98" i="110"/>
  <c r="L97" i="110"/>
  <c r="L96" i="110"/>
  <c r="L95" i="110"/>
  <c r="L94" i="110"/>
  <c r="L93" i="110"/>
  <c r="AE84" i="110"/>
  <c r="AD84" i="110"/>
  <c r="AC84" i="110"/>
  <c r="AB84" i="110"/>
  <c r="AA84" i="110"/>
  <c r="Z84" i="110"/>
  <c r="W84" i="110"/>
  <c r="L84" i="110"/>
  <c r="AE83" i="110"/>
  <c r="AD83" i="110"/>
  <c r="AC83" i="110"/>
  <c r="AB83" i="110"/>
  <c r="AA83" i="110"/>
  <c r="Z83" i="110"/>
  <c r="W83" i="110"/>
  <c r="L83" i="110"/>
  <c r="AE82" i="110"/>
  <c r="AD82" i="110"/>
  <c r="AC82" i="110"/>
  <c r="AB82" i="110"/>
  <c r="AA82" i="110"/>
  <c r="Z82" i="110"/>
  <c r="W82" i="110"/>
  <c r="L82" i="110"/>
  <c r="S81" i="110"/>
  <c r="S80" i="110"/>
  <c r="S79" i="110"/>
  <c r="S78" i="110"/>
  <c r="S77" i="110"/>
  <c r="S76" i="110"/>
  <c r="S75" i="110"/>
  <c r="S74" i="110"/>
  <c r="S73" i="110"/>
  <c r="S72" i="110"/>
  <c r="S71" i="110"/>
  <c r="S70" i="110"/>
  <c r="S69" i="110"/>
  <c r="S68" i="110"/>
  <c r="S67" i="110"/>
  <c r="S66" i="110"/>
  <c r="S65" i="110"/>
  <c r="S64" i="110"/>
  <c r="S63" i="110"/>
  <c r="S62" i="110"/>
  <c r="S61" i="110"/>
  <c r="S60" i="110"/>
  <c r="S59" i="110"/>
  <c r="S58" i="110"/>
  <c r="S57" i="110"/>
  <c r="S56" i="110"/>
  <c r="S55" i="110"/>
  <c r="S54" i="110"/>
  <c r="S53" i="110"/>
  <c r="S52" i="110"/>
  <c r="S51" i="110"/>
  <c r="S50" i="110"/>
  <c r="S49" i="110"/>
  <c r="S48" i="110"/>
  <c r="S47" i="110"/>
  <c r="S46" i="110"/>
  <c r="S45" i="110"/>
  <c r="S44" i="110"/>
  <c r="S43" i="110"/>
  <c r="S42" i="110"/>
  <c r="S41" i="110"/>
  <c r="S40" i="110"/>
  <c r="S39" i="110"/>
  <c r="S38" i="110"/>
  <c r="S37" i="110"/>
  <c r="S36" i="110"/>
  <c r="S35" i="110"/>
  <c r="S34" i="110"/>
  <c r="S33" i="110"/>
  <c r="S32" i="110"/>
  <c r="S31" i="110"/>
  <c r="S30" i="110"/>
  <c r="S29" i="110"/>
  <c r="S28" i="110"/>
  <c r="S27" i="110"/>
  <c r="S26" i="110"/>
  <c r="S25" i="110"/>
  <c r="S24" i="110"/>
  <c r="S23" i="110"/>
  <c r="S22" i="110"/>
  <c r="S21" i="110"/>
  <c r="S20" i="110"/>
  <c r="S19" i="110"/>
  <c r="S18" i="110"/>
  <c r="S17" i="110"/>
  <c r="S16" i="110"/>
  <c r="S15" i="110"/>
  <c r="S14" i="110"/>
  <c r="S13" i="110"/>
  <c r="S12" i="110"/>
  <c r="S11" i="110"/>
  <c r="S10" i="110"/>
  <c r="S9" i="110"/>
  <c r="S8" i="110"/>
  <c r="S7" i="110"/>
  <c r="S6" i="110"/>
  <c r="S5" i="110"/>
  <c r="S4" i="110"/>
  <c r="S3" i="110"/>
  <c r="S2" i="110"/>
  <c r="L95" i="167"/>
  <c r="L94" i="167"/>
  <c r="L93" i="167"/>
  <c r="L92" i="167"/>
  <c r="L91" i="167"/>
  <c r="L90" i="167"/>
  <c r="L89" i="167"/>
  <c r="L88" i="167"/>
  <c r="L87" i="167"/>
  <c r="L86" i="167"/>
  <c r="L85" i="167"/>
  <c r="L84" i="167"/>
  <c r="L83" i="167"/>
  <c r="L82" i="167"/>
  <c r="L81" i="167"/>
  <c r="L80" i="167"/>
  <c r="L79" i="167"/>
  <c r="L78" i="167"/>
  <c r="L77" i="167"/>
  <c r="L76" i="167"/>
  <c r="L75" i="167"/>
  <c r="L74" i="167"/>
  <c r="L73" i="167"/>
  <c r="L72" i="167"/>
  <c r="L71" i="167"/>
  <c r="L70" i="167"/>
  <c r="L69" i="167"/>
  <c r="L68" i="167"/>
  <c r="L67" i="167"/>
  <c r="L66" i="167"/>
  <c r="L65" i="167"/>
  <c r="L64" i="167"/>
  <c r="AE55" i="167"/>
  <c r="AD55" i="167"/>
  <c r="AC55" i="167"/>
  <c r="AB55" i="167"/>
  <c r="AA55" i="167"/>
  <c r="Z55" i="167"/>
  <c r="W55" i="167"/>
  <c r="L55" i="167"/>
  <c r="AE54" i="167"/>
  <c r="AD54" i="167"/>
  <c r="AC54" i="167"/>
  <c r="AB54" i="167"/>
  <c r="AA54" i="167"/>
  <c r="Z54" i="167"/>
  <c r="W54" i="167"/>
  <c r="L54" i="167"/>
  <c r="AE53" i="167"/>
  <c r="AD53" i="167"/>
  <c r="AC53" i="167"/>
  <c r="AB53" i="167"/>
  <c r="AA53" i="167"/>
  <c r="Z53" i="167"/>
  <c r="W53" i="167"/>
  <c r="L53" i="167"/>
  <c r="S52" i="167"/>
  <c r="S51" i="167"/>
  <c r="S50" i="167"/>
  <c r="S49" i="167"/>
  <c r="S48" i="167"/>
  <c r="S47" i="167"/>
  <c r="S46" i="167"/>
  <c r="S45" i="167"/>
  <c r="S44" i="167"/>
  <c r="S43" i="167"/>
  <c r="S42" i="167"/>
  <c r="S41" i="167"/>
  <c r="S40" i="167"/>
  <c r="S39" i="167"/>
  <c r="S38" i="167"/>
  <c r="S37" i="167"/>
  <c r="S36" i="167"/>
  <c r="S35" i="167"/>
  <c r="S34" i="167"/>
  <c r="S33" i="167"/>
  <c r="S32" i="167"/>
  <c r="S31" i="167"/>
  <c r="S30" i="167"/>
  <c r="S29" i="167"/>
  <c r="S28" i="167"/>
  <c r="S27" i="167"/>
  <c r="S26" i="167"/>
  <c r="S25" i="167"/>
  <c r="S24" i="167"/>
  <c r="S23" i="167"/>
  <c r="S22" i="167"/>
  <c r="S21" i="167"/>
  <c r="S20" i="167"/>
  <c r="S19" i="167"/>
  <c r="S18" i="167"/>
  <c r="S17" i="167"/>
  <c r="S16" i="167"/>
  <c r="S15" i="167"/>
  <c r="S14" i="167"/>
  <c r="S13" i="167"/>
  <c r="S12" i="167"/>
  <c r="S11" i="167"/>
  <c r="S10" i="167"/>
  <c r="S9" i="167"/>
  <c r="S8" i="167"/>
  <c r="S7" i="167"/>
  <c r="S6" i="167"/>
  <c r="S5" i="167"/>
  <c r="S4" i="167"/>
  <c r="S3" i="167"/>
  <c r="S2" i="167"/>
  <c r="L99" i="166"/>
  <c r="L98" i="166"/>
  <c r="L97" i="166"/>
  <c r="L96" i="166"/>
  <c r="L95" i="166"/>
  <c r="L94" i="166"/>
  <c r="L93" i="166"/>
  <c r="L92" i="166"/>
  <c r="L91" i="166"/>
  <c r="L90" i="166"/>
  <c r="L89" i="166"/>
  <c r="L88" i="166"/>
  <c r="L87" i="166"/>
  <c r="L86" i="166"/>
  <c r="L85" i="166"/>
  <c r="L84" i="166"/>
  <c r="L83" i="166"/>
  <c r="L82" i="166"/>
  <c r="L81" i="166"/>
  <c r="L80" i="166"/>
  <c r="L79" i="166"/>
  <c r="L78" i="166"/>
  <c r="L77" i="166"/>
  <c r="L76" i="166"/>
  <c r="L75" i="166"/>
  <c r="L74" i="166"/>
  <c r="L73" i="166"/>
  <c r="L72" i="166"/>
  <c r="L71" i="166"/>
  <c r="L70" i="166"/>
  <c r="L69" i="166"/>
  <c r="L68" i="166"/>
  <c r="AE59" i="166"/>
  <c r="AD59" i="166"/>
  <c r="AC59" i="166"/>
  <c r="AB59" i="166"/>
  <c r="AA59" i="166"/>
  <c r="Z59" i="166"/>
  <c r="W59" i="166"/>
  <c r="L59" i="166"/>
  <c r="AE58" i="166"/>
  <c r="AD58" i="166"/>
  <c r="AC58" i="166"/>
  <c r="AB58" i="166"/>
  <c r="AA58" i="166"/>
  <c r="Z58" i="166"/>
  <c r="W58" i="166"/>
  <c r="L58" i="166"/>
  <c r="AE57" i="166"/>
  <c r="AD57" i="166"/>
  <c r="AC57" i="166"/>
  <c r="AB57" i="166"/>
  <c r="AA57" i="166"/>
  <c r="Z57" i="166"/>
  <c r="W57" i="166"/>
  <c r="L57" i="166"/>
  <c r="S56" i="166"/>
  <c r="S55" i="166"/>
  <c r="S54" i="166"/>
  <c r="S53" i="166"/>
  <c r="S52" i="166"/>
  <c r="S51" i="166"/>
  <c r="S50" i="166"/>
  <c r="S49" i="166"/>
  <c r="S48" i="166"/>
  <c r="S47" i="166"/>
  <c r="S46" i="166"/>
  <c r="S45" i="166"/>
  <c r="S44" i="166"/>
  <c r="S43" i="166"/>
  <c r="S42" i="166"/>
  <c r="S41" i="166"/>
  <c r="S40" i="166"/>
  <c r="S39" i="166"/>
  <c r="S38" i="166"/>
  <c r="S37" i="166"/>
  <c r="S36" i="166"/>
  <c r="S35" i="166"/>
  <c r="S34" i="166"/>
  <c r="S33" i="166"/>
  <c r="S32" i="166"/>
  <c r="S31" i="166"/>
  <c r="S30" i="166"/>
  <c r="S29" i="166"/>
  <c r="S28" i="166"/>
  <c r="S27" i="166"/>
  <c r="S26" i="166"/>
  <c r="S25" i="166"/>
  <c r="S24" i="166"/>
  <c r="S23" i="166"/>
  <c r="S22" i="166"/>
  <c r="S21" i="166"/>
  <c r="S20" i="166"/>
  <c r="S19" i="166"/>
  <c r="S18" i="166"/>
  <c r="S17" i="166"/>
  <c r="S16" i="166"/>
  <c r="S15" i="166"/>
  <c r="S14" i="166"/>
  <c r="S13" i="166"/>
  <c r="S12" i="166"/>
  <c r="S11" i="166"/>
  <c r="S10" i="166"/>
  <c r="S9" i="166"/>
  <c r="S8" i="166"/>
  <c r="S7" i="166"/>
  <c r="S6" i="166"/>
  <c r="S5" i="166"/>
  <c r="S4" i="166"/>
  <c r="S3" i="166"/>
  <c r="S2" i="166"/>
  <c r="L105" i="165"/>
  <c r="L104" i="165"/>
  <c r="L103" i="165"/>
  <c r="L102" i="165"/>
  <c r="L101" i="165"/>
  <c r="L100" i="165"/>
  <c r="L99" i="165"/>
  <c r="L98" i="165"/>
  <c r="L97" i="165"/>
  <c r="L96" i="165"/>
  <c r="L95" i="165"/>
  <c r="L94" i="165"/>
  <c r="L93" i="165"/>
  <c r="L92" i="165"/>
  <c r="L91" i="165"/>
  <c r="L90" i="165"/>
  <c r="L89" i="165"/>
  <c r="L88" i="165"/>
  <c r="L87" i="165"/>
  <c r="L86" i="165"/>
  <c r="L85" i="165"/>
  <c r="L84" i="165"/>
  <c r="L83" i="165"/>
  <c r="L82" i="165"/>
  <c r="L81" i="165"/>
  <c r="L80" i="165"/>
  <c r="L79" i="165"/>
  <c r="L78" i="165"/>
  <c r="L77" i="165"/>
  <c r="L76" i="165"/>
  <c r="L75" i="165"/>
  <c r="L74" i="165"/>
  <c r="AE65" i="165"/>
  <c r="AD65" i="165"/>
  <c r="AC65" i="165"/>
  <c r="AB65" i="165"/>
  <c r="AA65" i="165"/>
  <c r="Z65" i="165"/>
  <c r="W65" i="165"/>
  <c r="L65" i="165"/>
  <c r="AE64" i="165"/>
  <c r="AD64" i="165"/>
  <c r="AC64" i="165"/>
  <c r="AB64" i="165"/>
  <c r="AA64" i="165"/>
  <c r="Z64" i="165"/>
  <c r="W64" i="165"/>
  <c r="L64" i="165"/>
  <c r="AE63" i="165"/>
  <c r="AD63" i="165"/>
  <c r="AC63" i="165"/>
  <c r="AB63" i="165"/>
  <c r="AA63" i="165"/>
  <c r="Z63" i="165"/>
  <c r="W63" i="165"/>
  <c r="L63" i="165"/>
  <c r="S62" i="165"/>
  <c r="S61" i="165"/>
  <c r="S60" i="165"/>
  <c r="S59" i="165"/>
  <c r="S58" i="165"/>
  <c r="S57" i="165"/>
  <c r="S56" i="165"/>
  <c r="S55" i="165"/>
  <c r="S54" i="165"/>
  <c r="S53" i="165"/>
  <c r="S52" i="165"/>
  <c r="S51" i="165"/>
  <c r="S50" i="165"/>
  <c r="S49" i="165"/>
  <c r="S48" i="165"/>
  <c r="S47" i="165"/>
  <c r="S46" i="165"/>
  <c r="S45" i="165"/>
  <c r="S44" i="165"/>
  <c r="S43" i="165"/>
  <c r="S42" i="165"/>
  <c r="S41" i="165"/>
  <c r="S40" i="165"/>
  <c r="S39" i="165"/>
  <c r="S38" i="165"/>
  <c r="S37" i="165"/>
  <c r="S36" i="165"/>
  <c r="S35" i="165"/>
  <c r="S34" i="165"/>
  <c r="S33" i="165"/>
  <c r="S32" i="165"/>
  <c r="S31" i="165"/>
  <c r="S30" i="165"/>
  <c r="S29" i="165"/>
  <c r="S28" i="165"/>
  <c r="S27" i="165"/>
  <c r="S26" i="165"/>
  <c r="S25" i="165"/>
  <c r="S24" i="165"/>
  <c r="S23" i="165"/>
  <c r="S22" i="165"/>
  <c r="S21" i="165"/>
  <c r="S20" i="165"/>
  <c r="S19" i="165"/>
  <c r="S18" i="165"/>
  <c r="S17" i="165"/>
  <c r="S16" i="165"/>
  <c r="S15" i="165"/>
  <c r="S14" i="165"/>
  <c r="S13" i="165"/>
  <c r="S12" i="165"/>
  <c r="S11" i="165"/>
  <c r="S10" i="165"/>
  <c r="S9" i="165"/>
  <c r="S8" i="165"/>
  <c r="S7" i="165"/>
  <c r="S6" i="165"/>
  <c r="S5" i="165"/>
  <c r="S4" i="165"/>
  <c r="S3" i="165"/>
  <c r="S2" i="165"/>
  <c r="L124" i="106"/>
  <c r="L123" i="106"/>
  <c r="L122" i="106"/>
  <c r="L121" i="106"/>
  <c r="L120" i="106"/>
  <c r="L119" i="106"/>
  <c r="L118" i="106"/>
  <c r="L117" i="106"/>
  <c r="L116" i="106"/>
  <c r="L115" i="106"/>
  <c r="L114" i="106"/>
  <c r="L113" i="106"/>
  <c r="L112" i="106"/>
  <c r="L111" i="106"/>
  <c r="L110" i="106"/>
  <c r="L109" i="106"/>
  <c r="L108" i="106"/>
  <c r="L107" i="106"/>
  <c r="L106" i="106"/>
  <c r="L105" i="106"/>
  <c r="L104" i="106"/>
  <c r="L103" i="106"/>
  <c r="L102" i="106"/>
  <c r="L101" i="106"/>
  <c r="L100" i="106"/>
  <c r="L99" i="106"/>
  <c r="L98" i="106"/>
  <c r="L97" i="106"/>
  <c r="L96" i="106"/>
  <c r="L95" i="106"/>
  <c r="L94" i="106"/>
  <c r="L93" i="106"/>
  <c r="AE84" i="106"/>
  <c r="AD84" i="106"/>
  <c r="AC84" i="106"/>
  <c r="AB84" i="106"/>
  <c r="AA84" i="106"/>
  <c r="Z84" i="106"/>
  <c r="W84" i="106"/>
  <c r="L84" i="106"/>
  <c r="AE83" i="106"/>
  <c r="AD83" i="106"/>
  <c r="AC83" i="106"/>
  <c r="AB83" i="106"/>
  <c r="AA83" i="106"/>
  <c r="Z83" i="106"/>
  <c r="W83" i="106"/>
  <c r="L83" i="106"/>
  <c r="AE82" i="106"/>
  <c r="AD82" i="106"/>
  <c r="AC82" i="106"/>
  <c r="AB82" i="106"/>
  <c r="AA82" i="106"/>
  <c r="Z82" i="106"/>
  <c r="W82" i="106"/>
  <c r="L82" i="106"/>
  <c r="S81" i="106"/>
  <c r="S80" i="106"/>
  <c r="S79" i="106"/>
  <c r="S78" i="106"/>
  <c r="S77" i="106"/>
  <c r="S76" i="106"/>
  <c r="S75" i="106"/>
  <c r="S74" i="106"/>
  <c r="S73" i="106"/>
  <c r="S72" i="106"/>
  <c r="S71" i="106"/>
  <c r="S70" i="106"/>
  <c r="S69" i="106"/>
  <c r="S68" i="106"/>
  <c r="S67" i="106"/>
  <c r="S66" i="106"/>
  <c r="S65" i="106"/>
  <c r="S64" i="106"/>
  <c r="S63" i="106"/>
  <c r="S62" i="106"/>
  <c r="S61" i="106"/>
  <c r="S60" i="106"/>
  <c r="S59" i="106"/>
  <c r="S58" i="106"/>
  <c r="S57" i="106"/>
  <c r="S56" i="106"/>
  <c r="S55" i="106"/>
  <c r="S54" i="106"/>
  <c r="S53" i="106"/>
  <c r="S52" i="106"/>
  <c r="S51" i="106"/>
  <c r="S50" i="106"/>
  <c r="S49" i="106"/>
  <c r="S48" i="106"/>
  <c r="S47" i="106"/>
  <c r="S46" i="106"/>
  <c r="S45" i="106"/>
  <c r="S44" i="106"/>
  <c r="S43" i="106"/>
  <c r="S42" i="106"/>
  <c r="S41" i="106"/>
  <c r="S40" i="106"/>
  <c r="S39" i="106"/>
  <c r="S38" i="106"/>
  <c r="S37" i="106"/>
  <c r="S36" i="106"/>
  <c r="S35" i="106"/>
  <c r="S34" i="106"/>
  <c r="S33" i="106"/>
  <c r="S32" i="106"/>
  <c r="S31" i="106"/>
  <c r="S30" i="106"/>
  <c r="S29" i="106"/>
  <c r="S28" i="106"/>
  <c r="S27" i="106"/>
  <c r="S26" i="106"/>
  <c r="S25" i="106"/>
  <c r="S24" i="106"/>
  <c r="S23" i="106"/>
  <c r="S22" i="106"/>
  <c r="S21" i="106"/>
  <c r="S20" i="106"/>
  <c r="S19" i="106"/>
  <c r="S18" i="106"/>
  <c r="S17" i="106"/>
  <c r="S16" i="106"/>
  <c r="S15" i="106"/>
  <c r="S14" i="106"/>
  <c r="S13" i="106"/>
  <c r="S12" i="106"/>
  <c r="S11" i="106"/>
  <c r="S10" i="106"/>
  <c r="S9" i="106"/>
  <c r="S8" i="106"/>
  <c r="S7" i="106"/>
  <c r="S6" i="106"/>
  <c r="S5" i="106"/>
  <c r="S4" i="106"/>
  <c r="S3" i="106"/>
  <c r="S2" i="106"/>
  <c r="L95" i="164"/>
  <c r="L94" i="164"/>
  <c r="L93" i="164"/>
  <c r="L92" i="164"/>
  <c r="L91" i="164"/>
  <c r="L90" i="164"/>
  <c r="L89" i="164"/>
  <c r="L88" i="164"/>
  <c r="L87" i="164"/>
  <c r="L86" i="164"/>
  <c r="L85" i="164"/>
  <c r="L84" i="164"/>
  <c r="L83" i="164"/>
  <c r="L82" i="164"/>
  <c r="L81" i="164"/>
  <c r="L80" i="164"/>
  <c r="L79" i="164"/>
  <c r="L78" i="164"/>
  <c r="L77" i="164"/>
  <c r="L76" i="164"/>
  <c r="L75" i="164"/>
  <c r="L74" i="164"/>
  <c r="L73" i="164"/>
  <c r="L72" i="164"/>
  <c r="L71" i="164"/>
  <c r="L70" i="164"/>
  <c r="L69" i="164"/>
  <c r="L68" i="164"/>
  <c r="L67" i="164"/>
  <c r="L66" i="164"/>
  <c r="L65" i="164"/>
  <c r="L64" i="164"/>
  <c r="AE55" i="164"/>
  <c r="AD55" i="164"/>
  <c r="AC55" i="164"/>
  <c r="AB55" i="164"/>
  <c r="AA55" i="164"/>
  <c r="Z55" i="164"/>
  <c r="W55" i="164"/>
  <c r="L55" i="164"/>
  <c r="AE54" i="164"/>
  <c r="AD54" i="164"/>
  <c r="AC54" i="164"/>
  <c r="AB54" i="164"/>
  <c r="AA54" i="164"/>
  <c r="Z54" i="164"/>
  <c r="W54" i="164"/>
  <c r="L54" i="164"/>
  <c r="AE53" i="164"/>
  <c r="AD53" i="164"/>
  <c r="AC53" i="164"/>
  <c r="AB53" i="164"/>
  <c r="AA53" i="164"/>
  <c r="Z53" i="164"/>
  <c r="W53" i="164"/>
  <c r="L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S7" i="164"/>
  <c r="S6" i="164"/>
  <c r="S5" i="164"/>
  <c r="S4" i="164"/>
  <c r="S3" i="164"/>
  <c r="S2" i="164"/>
  <c r="L99" i="163"/>
  <c r="L98" i="163"/>
  <c r="L97" i="163"/>
  <c r="L96" i="163"/>
  <c r="L95" i="163"/>
  <c r="L94" i="163"/>
  <c r="L93" i="163"/>
  <c r="L92" i="163"/>
  <c r="L91" i="163"/>
  <c r="L90" i="163"/>
  <c r="L89" i="163"/>
  <c r="L88" i="163"/>
  <c r="L87" i="163"/>
  <c r="L86" i="163"/>
  <c r="L85" i="163"/>
  <c r="L84" i="163"/>
  <c r="L83" i="163"/>
  <c r="L82" i="163"/>
  <c r="L81" i="163"/>
  <c r="L80" i="163"/>
  <c r="L79" i="163"/>
  <c r="L78" i="163"/>
  <c r="L77" i="163"/>
  <c r="L76" i="163"/>
  <c r="L75" i="163"/>
  <c r="L74" i="163"/>
  <c r="L73" i="163"/>
  <c r="L72" i="163"/>
  <c r="L71" i="163"/>
  <c r="L70" i="163"/>
  <c r="L69" i="163"/>
  <c r="L68" i="163"/>
  <c r="AE59" i="163"/>
  <c r="AD59" i="163"/>
  <c r="AC59" i="163"/>
  <c r="AB59" i="163"/>
  <c r="AA59" i="163"/>
  <c r="Z59" i="163"/>
  <c r="W59" i="163"/>
  <c r="L59" i="163"/>
  <c r="AE58" i="163"/>
  <c r="AD58" i="163"/>
  <c r="AC58" i="163"/>
  <c r="AB58" i="163"/>
  <c r="AA58" i="163"/>
  <c r="Z58" i="163"/>
  <c r="W58" i="163"/>
  <c r="L58" i="163"/>
  <c r="AE57" i="163"/>
  <c r="AD57" i="163"/>
  <c r="AC57" i="163"/>
  <c r="AB57" i="163"/>
  <c r="AA57" i="163"/>
  <c r="Z57" i="163"/>
  <c r="W57" i="163"/>
  <c r="L57" i="163"/>
  <c r="S56" i="163"/>
  <c r="S55" i="163"/>
  <c r="S54" i="163"/>
  <c r="S53" i="163"/>
  <c r="S52" i="163"/>
  <c r="S51" i="163"/>
  <c r="S50" i="163"/>
  <c r="S49" i="163"/>
  <c r="S48" i="163"/>
  <c r="S47" i="163"/>
  <c r="S46" i="163"/>
  <c r="S45" i="163"/>
  <c r="S44" i="163"/>
  <c r="S43" i="163"/>
  <c r="S42" i="163"/>
  <c r="S41" i="163"/>
  <c r="S40" i="163"/>
  <c r="S39" i="163"/>
  <c r="S38" i="163"/>
  <c r="S37" i="163"/>
  <c r="S36" i="163"/>
  <c r="S35" i="163"/>
  <c r="S34" i="163"/>
  <c r="S33" i="163"/>
  <c r="S32" i="163"/>
  <c r="S31" i="163"/>
  <c r="S30" i="163"/>
  <c r="S29" i="163"/>
  <c r="S28" i="163"/>
  <c r="S27" i="163"/>
  <c r="S26" i="163"/>
  <c r="S25" i="163"/>
  <c r="S24" i="163"/>
  <c r="S23" i="163"/>
  <c r="S22" i="163"/>
  <c r="S21" i="163"/>
  <c r="S20" i="163"/>
  <c r="S19" i="163"/>
  <c r="S18" i="163"/>
  <c r="S17" i="163"/>
  <c r="S16" i="163"/>
  <c r="S15" i="163"/>
  <c r="S14" i="163"/>
  <c r="S13" i="163"/>
  <c r="S12" i="163"/>
  <c r="S11" i="163"/>
  <c r="S10" i="163"/>
  <c r="S9" i="163"/>
  <c r="S8" i="163"/>
  <c r="S7" i="163"/>
  <c r="S6" i="163"/>
  <c r="S5" i="163"/>
  <c r="S4" i="163"/>
  <c r="S3" i="163"/>
  <c r="S2" i="163"/>
  <c r="L104" i="162"/>
  <c r="L103" i="162"/>
  <c r="L102" i="162"/>
  <c r="L101" i="162"/>
  <c r="L100" i="162"/>
  <c r="L99" i="162"/>
  <c r="L98" i="162"/>
  <c r="L97" i="162"/>
  <c r="L96" i="162"/>
  <c r="L95" i="162"/>
  <c r="L94" i="162"/>
  <c r="L93" i="162"/>
  <c r="L92" i="162"/>
  <c r="L91" i="162"/>
  <c r="L90" i="162"/>
  <c r="L89" i="162"/>
  <c r="L88" i="162"/>
  <c r="L87" i="162"/>
  <c r="L86" i="162"/>
  <c r="L85" i="162"/>
  <c r="L84" i="162"/>
  <c r="L83" i="162"/>
  <c r="L82" i="162"/>
  <c r="L81" i="162"/>
  <c r="L80" i="162"/>
  <c r="L79" i="162"/>
  <c r="L78" i="162"/>
  <c r="L77" i="162"/>
  <c r="L76" i="162"/>
  <c r="L75" i="162"/>
  <c r="L74" i="162"/>
  <c r="L73" i="162"/>
  <c r="AE64" i="162"/>
  <c r="AD64" i="162"/>
  <c r="AC64" i="162"/>
  <c r="AB64" i="162"/>
  <c r="AA64" i="162"/>
  <c r="Z64" i="162"/>
  <c r="W64" i="162"/>
  <c r="L64" i="162"/>
  <c r="AE63" i="162"/>
  <c r="AD63" i="162"/>
  <c r="AC63" i="162"/>
  <c r="AB63" i="162"/>
  <c r="AA63" i="162"/>
  <c r="Z63" i="162"/>
  <c r="W63" i="162"/>
  <c r="L63" i="162"/>
  <c r="AE62" i="162"/>
  <c r="AD62" i="162"/>
  <c r="AC62" i="162"/>
  <c r="AB62" i="162"/>
  <c r="AA62" i="162"/>
  <c r="Z62" i="162"/>
  <c r="W62" i="162"/>
  <c r="L62" i="162"/>
  <c r="S61" i="162"/>
  <c r="S60" i="162"/>
  <c r="S59" i="162"/>
  <c r="S58" i="162"/>
  <c r="S57" i="162"/>
  <c r="S56" i="162"/>
  <c r="S55" i="162"/>
  <c r="S54" i="162"/>
  <c r="S53" i="162"/>
  <c r="S52" i="162"/>
  <c r="S51" i="162"/>
  <c r="S50" i="162"/>
  <c r="S49" i="162"/>
  <c r="S48" i="162"/>
  <c r="S47" i="162"/>
  <c r="S46" i="162"/>
  <c r="S45" i="162"/>
  <c r="S44" i="162"/>
  <c r="S43" i="162"/>
  <c r="S42" i="162"/>
  <c r="S41" i="162"/>
  <c r="S40" i="162"/>
  <c r="S39" i="162"/>
  <c r="S38" i="162"/>
  <c r="S37" i="162"/>
  <c r="S36" i="162"/>
  <c r="S35" i="162"/>
  <c r="S34" i="162"/>
  <c r="S33" i="162"/>
  <c r="S32" i="162"/>
  <c r="S31" i="162"/>
  <c r="S30" i="162"/>
  <c r="S29" i="162"/>
  <c r="S28" i="162"/>
  <c r="S27" i="162"/>
  <c r="S26" i="162"/>
  <c r="S25" i="162"/>
  <c r="S24" i="162"/>
  <c r="S23" i="162"/>
  <c r="S22" i="162"/>
  <c r="S21" i="162"/>
  <c r="S20" i="162"/>
  <c r="S19" i="162"/>
  <c r="S18" i="162"/>
  <c r="S17" i="162"/>
  <c r="S16" i="162"/>
  <c r="S15" i="162"/>
  <c r="S14" i="162"/>
  <c r="S13" i="162"/>
  <c r="S12" i="162"/>
  <c r="S11" i="162"/>
  <c r="S10" i="162"/>
  <c r="S9" i="162"/>
  <c r="S8" i="162"/>
  <c r="S7" i="162"/>
  <c r="S6" i="162"/>
  <c r="S5" i="162"/>
  <c r="S4" i="162"/>
  <c r="S3" i="162"/>
  <c r="S2" i="162"/>
  <c r="L124" i="101"/>
  <c r="L123" i="101"/>
  <c r="L122" i="101"/>
  <c r="L121" i="101"/>
  <c r="L120" i="101"/>
  <c r="L119" i="101"/>
  <c r="L118" i="101"/>
  <c r="L117" i="101"/>
  <c r="L116" i="101"/>
  <c r="L115" i="101"/>
  <c r="L114" i="101"/>
  <c r="L113" i="101"/>
  <c r="L112" i="101"/>
  <c r="L111" i="101"/>
  <c r="L110" i="101"/>
  <c r="L109" i="101"/>
  <c r="L108" i="101"/>
  <c r="L107" i="101"/>
  <c r="L106" i="101"/>
  <c r="L105" i="101"/>
  <c r="L104" i="101"/>
  <c r="L103" i="101"/>
  <c r="L102" i="101"/>
  <c r="L101" i="101"/>
  <c r="L100" i="101"/>
  <c r="L99" i="101"/>
  <c r="L98" i="101"/>
  <c r="L97" i="101"/>
  <c r="L96" i="101"/>
  <c r="L95" i="101"/>
  <c r="L94" i="101"/>
  <c r="L93" i="101"/>
  <c r="AE84" i="101"/>
  <c r="AD84" i="101"/>
  <c r="AC84" i="101"/>
  <c r="AB84" i="101"/>
  <c r="AA84" i="101"/>
  <c r="Z84" i="101"/>
  <c r="W84" i="101"/>
  <c r="L84" i="101"/>
  <c r="AE83" i="101"/>
  <c r="AD83" i="101"/>
  <c r="AC83" i="101"/>
  <c r="AB83" i="101"/>
  <c r="AA83" i="101"/>
  <c r="Z83" i="101"/>
  <c r="W83" i="101"/>
  <c r="L83" i="101"/>
  <c r="AE82" i="101"/>
  <c r="AD82" i="101"/>
  <c r="AC82" i="101"/>
  <c r="AB82" i="101"/>
  <c r="AA82" i="101"/>
  <c r="Z82" i="101"/>
  <c r="W82" i="101"/>
  <c r="L82" i="101"/>
  <c r="S81" i="101"/>
  <c r="S80" i="101"/>
  <c r="S79" i="101"/>
  <c r="S78" i="101"/>
  <c r="S77" i="101"/>
  <c r="S76" i="101"/>
  <c r="S75" i="101"/>
  <c r="S74" i="101"/>
  <c r="S73" i="101"/>
  <c r="S72" i="101"/>
  <c r="S71" i="101"/>
  <c r="S70" i="101"/>
  <c r="S69" i="101"/>
  <c r="S68" i="101"/>
  <c r="S67" i="101"/>
  <c r="S66" i="101"/>
  <c r="S65" i="101"/>
  <c r="S64" i="101"/>
  <c r="S63" i="101"/>
  <c r="S62" i="101"/>
  <c r="S61" i="101"/>
  <c r="S60" i="101"/>
  <c r="S59" i="101"/>
  <c r="S58" i="101"/>
  <c r="S57" i="101"/>
  <c r="S56" i="101"/>
  <c r="S55" i="101"/>
  <c r="S54" i="101"/>
  <c r="S53" i="101"/>
  <c r="S52" i="101"/>
  <c r="S51" i="101"/>
  <c r="S50" i="101"/>
  <c r="S49" i="101"/>
  <c r="S48" i="101"/>
  <c r="S47" i="101"/>
  <c r="S46" i="101"/>
  <c r="S45" i="101"/>
  <c r="S44" i="101"/>
  <c r="S43" i="101"/>
  <c r="S42" i="101"/>
  <c r="S41" i="101"/>
  <c r="S40" i="101"/>
  <c r="S39" i="101"/>
  <c r="S38" i="101"/>
  <c r="S37" i="101"/>
  <c r="S36" i="101"/>
  <c r="S35" i="101"/>
  <c r="S34" i="101"/>
  <c r="S33" i="101"/>
  <c r="S32" i="101"/>
  <c r="S31" i="101"/>
  <c r="S30" i="101"/>
  <c r="S29" i="101"/>
  <c r="S28" i="101"/>
  <c r="S27" i="101"/>
  <c r="S26" i="101"/>
  <c r="S25" i="101"/>
  <c r="S24" i="101"/>
  <c r="S23" i="101"/>
  <c r="S22" i="101"/>
  <c r="S21" i="101"/>
  <c r="S20" i="101"/>
  <c r="S19" i="101"/>
  <c r="S18" i="101"/>
  <c r="S17" i="101"/>
  <c r="S16" i="101"/>
  <c r="S15" i="101"/>
  <c r="S14" i="101"/>
  <c r="S13" i="101"/>
  <c r="S12" i="101"/>
  <c r="S11" i="101"/>
  <c r="S10" i="101"/>
  <c r="S9" i="101"/>
  <c r="S8" i="101"/>
  <c r="S7" i="101"/>
  <c r="S6" i="101"/>
  <c r="S5" i="101"/>
  <c r="S4" i="101"/>
  <c r="S3" i="101"/>
  <c r="S2" i="101"/>
  <c r="L95" i="161"/>
  <c r="L94" i="161"/>
  <c r="L93" i="161"/>
  <c r="L92" i="161"/>
  <c r="L91" i="161"/>
  <c r="L90" i="161"/>
  <c r="L89" i="161"/>
  <c r="L88" i="161"/>
  <c r="L87" i="161"/>
  <c r="L86" i="161"/>
  <c r="L85" i="161"/>
  <c r="L84" i="161"/>
  <c r="L83" i="161"/>
  <c r="L82" i="161"/>
  <c r="L81" i="161"/>
  <c r="L80" i="161"/>
  <c r="L79" i="161"/>
  <c r="L78" i="161"/>
  <c r="L77" i="161"/>
  <c r="L76" i="161"/>
  <c r="L75" i="161"/>
  <c r="L74" i="161"/>
  <c r="L73" i="161"/>
  <c r="L72" i="161"/>
  <c r="L71" i="161"/>
  <c r="L70" i="161"/>
  <c r="L69" i="161"/>
  <c r="L68" i="161"/>
  <c r="L67" i="161"/>
  <c r="L66" i="161"/>
  <c r="L65" i="161"/>
  <c r="L64" i="161"/>
  <c r="AE55" i="161"/>
  <c r="AD55" i="161"/>
  <c r="AC55" i="161"/>
  <c r="AB55" i="161"/>
  <c r="AA55" i="161"/>
  <c r="Z55" i="161"/>
  <c r="W55" i="161"/>
  <c r="L55" i="161"/>
  <c r="AE54" i="161"/>
  <c r="AD54" i="161"/>
  <c r="AC54" i="161"/>
  <c r="AB54" i="161"/>
  <c r="AA54" i="161"/>
  <c r="Z54" i="161"/>
  <c r="W54" i="161"/>
  <c r="L54" i="161"/>
  <c r="AE53" i="161"/>
  <c r="AD53" i="161"/>
  <c r="AC53" i="161"/>
  <c r="AB53" i="161"/>
  <c r="AA53" i="161"/>
  <c r="Z53" i="161"/>
  <c r="W53" i="161"/>
  <c r="L53" i="161"/>
  <c r="S52" i="161"/>
  <c r="S51" i="161"/>
  <c r="S50" i="161"/>
  <c r="S49" i="161"/>
  <c r="S48" i="161"/>
  <c r="S47" i="161"/>
  <c r="S46" i="161"/>
  <c r="S45" i="161"/>
  <c r="S44" i="161"/>
  <c r="S43" i="161"/>
  <c r="S42" i="161"/>
  <c r="S41" i="161"/>
  <c r="S40" i="161"/>
  <c r="S39" i="161"/>
  <c r="S38" i="161"/>
  <c r="S37" i="161"/>
  <c r="S36" i="161"/>
  <c r="S35" i="161"/>
  <c r="S34" i="161"/>
  <c r="S33" i="161"/>
  <c r="S32" i="161"/>
  <c r="S31" i="161"/>
  <c r="S30" i="161"/>
  <c r="S29" i="161"/>
  <c r="S28" i="161"/>
  <c r="S27" i="161"/>
  <c r="S26" i="161"/>
  <c r="S25" i="161"/>
  <c r="S24" i="161"/>
  <c r="S23" i="161"/>
  <c r="S22" i="161"/>
  <c r="S21" i="161"/>
  <c r="S20" i="161"/>
  <c r="S19" i="161"/>
  <c r="S18" i="161"/>
  <c r="S17" i="161"/>
  <c r="S16" i="161"/>
  <c r="S15" i="161"/>
  <c r="S14" i="161"/>
  <c r="S13" i="161"/>
  <c r="S12" i="161"/>
  <c r="S11" i="161"/>
  <c r="S10" i="161"/>
  <c r="S9" i="161"/>
  <c r="S8" i="161"/>
  <c r="S7" i="161"/>
  <c r="S6" i="161"/>
  <c r="S5" i="161"/>
  <c r="S4" i="161"/>
  <c r="S3" i="161"/>
  <c r="S2" i="161"/>
  <c r="L99" i="160"/>
  <c r="L98" i="160"/>
  <c r="L97" i="160"/>
  <c r="L96" i="160"/>
  <c r="L95" i="160"/>
  <c r="L94" i="160"/>
  <c r="L93" i="160"/>
  <c r="L92" i="160"/>
  <c r="L91" i="160"/>
  <c r="L90" i="160"/>
  <c r="L89" i="160"/>
  <c r="L88" i="160"/>
  <c r="L87" i="160"/>
  <c r="L86" i="160"/>
  <c r="L85" i="160"/>
  <c r="L84" i="160"/>
  <c r="L83" i="160"/>
  <c r="L82" i="160"/>
  <c r="L81" i="160"/>
  <c r="L80" i="160"/>
  <c r="L79" i="160"/>
  <c r="L78" i="160"/>
  <c r="L77" i="160"/>
  <c r="L76" i="160"/>
  <c r="L75" i="160"/>
  <c r="L74" i="160"/>
  <c r="L73" i="160"/>
  <c r="L72" i="160"/>
  <c r="L71" i="160"/>
  <c r="L70" i="160"/>
  <c r="L69" i="160"/>
  <c r="L68" i="160"/>
  <c r="AE59" i="160"/>
  <c r="AD59" i="160"/>
  <c r="AC59" i="160"/>
  <c r="AB59" i="160"/>
  <c r="AA59" i="160"/>
  <c r="Z59" i="160"/>
  <c r="W59" i="160"/>
  <c r="L59" i="160"/>
  <c r="AE58" i="160"/>
  <c r="AD58" i="160"/>
  <c r="AC58" i="160"/>
  <c r="AB58" i="160"/>
  <c r="AA58" i="160"/>
  <c r="Z58" i="160"/>
  <c r="W58" i="160"/>
  <c r="L58" i="160"/>
  <c r="AE57" i="160"/>
  <c r="AD57" i="160"/>
  <c r="AC57" i="160"/>
  <c r="AB57" i="160"/>
  <c r="AA57" i="160"/>
  <c r="Z57" i="160"/>
  <c r="W57" i="160"/>
  <c r="L57" i="160"/>
  <c r="S56" i="160"/>
  <c r="S55" i="160"/>
  <c r="S54" i="160"/>
  <c r="S53" i="160"/>
  <c r="S52" i="160"/>
  <c r="S51" i="160"/>
  <c r="S50" i="160"/>
  <c r="S49" i="160"/>
  <c r="S48" i="160"/>
  <c r="S47" i="160"/>
  <c r="S46" i="160"/>
  <c r="S45" i="160"/>
  <c r="S44" i="160"/>
  <c r="S43" i="160"/>
  <c r="S42" i="160"/>
  <c r="S41" i="160"/>
  <c r="S40" i="160"/>
  <c r="S39" i="160"/>
  <c r="S38" i="160"/>
  <c r="S37" i="160"/>
  <c r="S36" i="160"/>
  <c r="S35" i="160"/>
  <c r="S34" i="160"/>
  <c r="S33" i="160"/>
  <c r="S32" i="160"/>
  <c r="S31" i="160"/>
  <c r="S30" i="160"/>
  <c r="S29" i="160"/>
  <c r="S28" i="160"/>
  <c r="S27" i="160"/>
  <c r="S26" i="160"/>
  <c r="S25" i="160"/>
  <c r="S24" i="160"/>
  <c r="S23" i="160"/>
  <c r="S22" i="160"/>
  <c r="S21" i="160"/>
  <c r="S20" i="160"/>
  <c r="S19" i="160"/>
  <c r="S18" i="160"/>
  <c r="S17" i="160"/>
  <c r="S16" i="160"/>
  <c r="S15" i="160"/>
  <c r="S14" i="160"/>
  <c r="S13" i="160"/>
  <c r="S12" i="160"/>
  <c r="S11" i="160"/>
  <c r="S10" i="160"/>
  <c r="S9" i="160"/>
  <c r="S8" i="160"/>
  <c r="S7" i="160"/>
  <c r="S6" i="160"/>
  <c r="S5" i="160"/>
  <c r="S4" i="160"/>
  <c r="S3" i="160"/>
  <c r="S2" i="160"/>
  <c r="L104" i="159"/>
  <c r="L103" i="159"/>
  <c r="L102" i="159"/>
  <c r="L101" i="159"/>
  <c r="L100" i="159"/>
  <c r="L99" i="159"/>
  <c r="L98" i="159"/>
  <c r="L97" i="159"/>
  <c r="L96" i="159"/>
  <c r="L95" i="159"/>
  <c r="L94" i="159"/>
  <c r="L93" i="159"/>
  <c r="L92" i="159"/>
  <c r="L91" i="159"/>
  <c r="L90" i="159"/>
  <c r="L89" i="159"/>
  <c r="L88" i="159"/>
  <c r="L87" i="159"/>
  <c r="L86" i="159"/>
  <c r="L85" i="159"/>
  <c r="L84" i="159"/>
  <c r="L83" i="159"/>
  <c r="L82" i="159"/>
  <c r="L81" i="159"/>
  <c r="L80" i="159"/>
  <c r="L79" i="159"/>
  <c r="L78" i="159"/>
  <c r="L77" i="159"/>
  <c r="L76" i="159"/>
  <c r="L75" i="159"/>
  <c r="L74" i="159"/>
  <c r="L73" i="159"/>
  <c r="AE64" i="159"/>
  <c r="AD64" i="159"/>
  <c r="AC64" i="159"/>
  <c r="AB64" i="159"/>
  <c r="AA64" i="159"/>
  <c r="Z64" i="159"/>
  <c r="W64" i="159"/>
  <c r="L64" i="159"/>
  <c r="AE63" i="159"/>
  <c r="AD63" i="159"/>
  <c r="AC63" i="159"/>
  <c r="AB63" i="159"/>
  <c r="AA63" i="159"/>
  <c r="Z63" i="159"/>
  <c r="W63" i="159"/>
  <c r="L63" i="159"/>
  <c r="AE62" i="159"/>
  <c r="AD62" i="159"/>
  <c r="AC62" i="159"/>
  <c r="AB62" i="159"/>
  <c r="AA62" i="159"/>
  <c r="Z62" i="159"/>
  <c r="W62" i="159"/>
  <c r="L62" i="159"/>
  <c r="S61" i="159"/>
  <c r="S60" i="159"/>
  <c r="S59" i="159"/>
  <c r="S58" i="159"/>
  <c r="S57" i="159"/>
  <c r="S56" i="159"/>
  <c r="S55" i="159"/>
  <c r="S54" i="159"/>
  <c r="S53" i="159"/>
  <c r="S52" i="159"/>
  <c r="S51" i="159"/>
  <c r="S50" i="159"/>
  <c r="S49" i="159"/>
  <c r="S48" i="159"/>
  <c r="S47" i="159"/>
  <c r="S46" i="159"/>
  <c r="S45" i="159"/>
  <c r="S44" i="159"/>
  <c r="S43" i="159"/>
  <c r="S42" i="159"/>
  <c r="S41" i="159"/>
  <c r="S40" i="159"/>
  <c r="S39" i="159"/>
  <c r="S38" i="159"/>
  <c r="S37" i="159"/>
  <c r="S36" i="159"/>
  <c r="S35" i="159"/>
  <c r="S34" i="159"/>
  <c r="S33" i="159"/>
  <c r="S32" i="159"/>
  <c r="S31" i="159"/>
  <c r="S30" i="159"/>
  <c r="S29" i="159"/>
  <c r="S28" i="159"/>
  <c r="S27" i="159"/>
  <c r="S26" i="159"/>
  <c r="S25" i="159"/>
  <c r="S24" i="159"/>
  <c r="S23" i="159"/>
  <c r="S22" i="159"/>
  <c r="S21" i="159"/>
  <c r="S20" i="159"/>
  <c r="S19" i="159"/>
  <c r="S18" i="159"/>
  <c r="S17" i="159"/>
  <c r="S16" i="159"/>
  <c r="S15" i="159"/>
  <c r="S14" i="159"/>
  <c r="S13" i="159"/>
  <c r="S12" i="159"/>
  <c r="S11" i="159"/>
  <c r="S10" i="159"/>
  <c r="S9" i="159"/>
  <c r="S8" i="159"/>
  <c r="S7" i="159"/>
  <c r="S6" i="159"/>
  <c r="S5" i="159"/>
  <c r="S4" i="159"/>
  <c r="S3" i="159"/>
  <c r="S2" i="159"/>
  <c r="L124" i="99"/>
  <c r="L123" i="99"/>
  <c r="L122" i="99"/>
  <c r="L121" i="99"/>
  <c r="L120" i="99"/>
  <c r="L119" i="99"/>
  <c r="L118" i="99"/>
  <c r="L117" i="99"/>
  <c r="L116" i="99"/>
  <c r="L115" i="99"/>
  <c r="L114" i="99"/>
  <c r="L113" i="99"/>
  <c r="L112" i="99"/>
  <c r="L111" i="99"/>
  <c r="L110" i="99"/>
  <c r="L109" i="99"/>
  <c r="L108" i="99"/>
  <c r="L107" i="99"/>
  <c r="L106" i="99"/>
  <c r="L105" i="99"/>
  <c r="L104" i="99"/>
  <c r="L103" i="99"/>
  <c r="L102" i="99"/>
  <c r="L101" i="99"/>
  <c r="L100" i="99"/>
  <c r="L99" i="99"/>
  <c r="L98" i="99"/>
  <c r="L97" i="99"/>
  <c r="L96" i="99"/>
  <c r="L95" i="99"/>
  <c r="L94" i="99"/>
  <c r="L93" i="99"/>
  <c r="AE84" i="99"/>
  <c r="AD84" i="99"/>
  <c r="AC84" i="99"/>
  <c r="AB84" i="99"/>
  <c r="AA84" i="99"/>
  <c r="Z84" i="99"/>
  <c r="W84" i="99"/>
  <c r="L84" i="99"/>
  <c r="AE83" i="99"/>
  <c r="AD83" i="99"/>
  <c r="AC83" i="99"/>
  <c r="AB83" i="99"/>
  <c r="AA83" i="99"/>
  <c r="Z83" i="99"/>
  <c r="W83" i="99"/>
  <c r="L83" i="99"/>
  <c r="AE82" i="99"/>
  <c r="AD82" i="99"/>
  <c r="AC82" i="99"/>
  <c r="AB82" i="99"/>
  <c r="AA82" i="99"/>
  <c r="Z82" i="99"/>
  <c r="W82" i="99"/>
  <c r="L82" i="99"/>
  <c r="S81" i="99"/>
  <c r="S80" i="99"/>
  <c r="S79" i="99"/>
  <c r="S78" i="99"/>
  <c r="S77" i="99"/>
  <c r="S76" i="99"/>
  <c r="S75" i="99"/>
  <c r="S74" i="99"/>
  <c r="S73" i="99"/>
  <c r="S72" i="99"/>
  <c r="S71" i="99"/>
  <c r="S70" i="99"/>
  <c r="S69" i="99"/>
  <c r="S68" i="99"/>
  <c r="S67" i="99"/>
  <c r="S66" i="99"/>
  <c r="S65" i="99"/>
  <c r="S64" i="99"/>
  <c r="S63" i="99"/>
  <c r="S62" i="99"/>
  <c r="S61" i="99"/>
  <c r="S60" i="99"/>
  <c r="S59" i="99"/>
  <c r="S58" i="99"/>
  <c r="S57" i="99"/>
  <c r="S56" i="99"/>
  <c r="S55" i="99"/>
  <c r="S54" i="99"/>
  <c r="S53" i="99"/>
  <c r="S52" i="99"/>
  <c r="S51" i="99"/>
  <c r="S50" i="99"/>
  <c r="S49" i="99"/>
  <c r="S48" i="99"/>
  <c r="S47" i="99"/>
  <c r="S46" i="99"/>
  <c r="S45" i="99"/>
  <c r="S44" i="99"/>
  <c r="S43" i="99"/>
  <c r="S42" i="99"/>
  <c r="S41" i="99"/>
  <c r="S40" i="99"/>
  <c r="S39" i="99"/>
  <c r="S38" i="99"/>
  <c r="S37" i="99"/>
  <c r="S36" i="99"/>
  <c r="S35" i="99"/>
  <c r="S34" i="99"/>
  <c r="S33" i="99"/>
  <c r="S32" i="99"/>
  <c r="S31" i="99"/>
  <c r="S30" i="99"/>
  <c r="S29" i="99"/>
  <c r="S28" i="99"/>
  <c r="S27" i="99"/>
  <c r="S26" i="99"/>
  <c r="S25" i="99"/>
  <c r="S24" i="99"/>
  <c r="S23" i="99"/>
  <c r="S22" i="99"/>
  <c r="S21" i="99"/>
  <c r="S20" i="99"/>
  <c r="S19" i="99"/>
  <c r="S18" i="99"/>
  <c r="S17" i="99"/>
  <c r="S16" i="99"/>
  <c r="S15" i="99"/>
  <c r="S14" i="99"/>
  <c r="S13" i="99"/>
  <c r="S12" i="99"/>
  <c r="S11" i="99"/>
  <c r="S10" i="99"/>
  <c r="S9" i="99"/>
  <c r="S8" i="99"/>
  <c r="S7" i="99"/>
  <c r="S6" i="99"/>
  <c r="S5" i="99"/>
  <c r="S4" i="99"/>
  <c r="S3" i="99"/>
  <c r="S2" i="99"/>
  <c r="L95" i="222"/>
  <c r="L94" i="222"/>
  <c r="L93" i="222"/>
  <c r="L92" i="222"/>
  <c r="L91" i="222"/>
  <c r="L90" i="222"/>
  <c r="L89" i="222"/>
  <c r="L88" i="222"/>
  <c r="L87" i="222"/>
  <c r="L86" i="222"/>
  <c r="L85" i="222"/>
  <c r="L84" i="222"/>
  <c r="L83" i="222"/>
  <c r="L78" i="222"/>
  <c r="L77" i="222"/>
  <c r="L76" i="222"/>
  <c r="L75" i="222"/>
  <c r="L74" i="222"/>
  <c r="L73" i="222"/>
  <c r="L72" i="222"/>
  <c r="L71" i="222"/>
  <c r="L70" i="222"/>
  <c r="L69" i="222"/>
  <c r="L68" i="222"/>
  <c r="L67" i="222"/>
  <c r="L66" i="222"/>
  <c r="L65" i="222"/>
  <c r="L64" i="222"/>
  <c r="AE55" i="222"/>
  <c r="AD55" i="222"/>
  <c r="AC55" i="222"/>
  <c r="AB55" i="222"/>
  <c r="AA55" i="222"/>
  <c r="Z55" i="222"/>
  <c r="W55" i="222"/>
  <c r="L55" i="222"/>
  <c r="AE54" i="222"/>
  <c r="AD54" i="222"/>
  <c r="AC54" i="222"/>
  <c r="AB54" i="222"/>
  <c r="AA54" i="222"/>
  <c r="Z54" i="222"/>
  <c r="W54" i="222"/>
  <c r="L54" i="222"/>
  <c r="AE53" i="222"/>
  <c r="AD53" i="222"/>
  <c r="AC53" i="222"/>
  <c r="AB53" i="222"/>
  <c r="AA53" i="222"/>
  <c r="Z53" i="222"/>
  <c r="W53" i="222"/>
  <c r="L53" i="222"/>
  <c r="S52" i="222"/>
  <c r="S51" i="222"/>
  <c r="S50" i="222"/>
  <c r="S49" i="222"/>
  <c r="S48" i="222"/>
  <c r="S47" i="222"/>
  <c r="S46" i="222"/>
  <c r="S45" i="222"/>
  <c r="S44" i="222"/>
  <c r="S43" i="222"/>
  <c r="S42" i="222"/>
  <c r="S41" i="222"/>
  <c r="S40" i="222"/>
  <c r="S39" i="222"/>
  <c r="S38" i="222"/>
  <c r="S37" i="222"/>
  <c r="S36" i="222"/>
  <c r="S35" i="222"/>
  <c r="S34" i="222"/>
  <c r="S33" i="222"/>
  <c r="S32" i="222"/>
  <c r="S31" i="222"/>
  <c r="S30" i="222"/>
  <c r="S29" i="222"/>
  <c r="S28" i="222"/>
  <c r="S27" i="222"/>
  <c r="S26" i="222"/>
  <c r="S25" i="222"/>
  <c r="S24" i="222"/>
  <c r="S23" i="222"/>
  <c r="S22" i="222"/>
  <c r="S21" i="222"/>
  <c r="S20" i="222"/>
  <c r="S19" i="222"/>
  <c r="S18" i="222"/>
  <c r="S17" i="222"/>
  <c r="S16" i="222"/>
  <c r="S15" i="222"/>
  <c r="S14" i="222"/>
  <c r="S13" i="222"/>
  <c r="S12" i="222"/>
  <c r="S11" i="222"/>
  <c r="S10" i="222"/>
  <c r="S9" i="222"/>
  <c r="S8" i="222"/>
  <c r="S7" i="222"/>
  <c r="S6" i="222"/>
  <c r="S5" i="222"/>
  <c r="S4" i="222"/>
  <c r="S3" i="222"/>
  <c r="S2" i="222"/>
  <c r="L99" i="220"/>
  <c r="L98" i="220"/>
  <c r="L97" i="220"/>
  <c r="L96" i="220"/>
  <c r="L95" i="220"/>
  <c r="L94" i="220"/>
  <c r="L93" i="220"/>
  <c r="L92" i="220"/>
  <c r="L91" i="220"/>
  <c r="L90" i="220"/>
  <c r="L89" i="220"/>
  <c r="L88" i="220"/>
  <c r="L87" i="220"/>
  <c r="L84" i="220"/>
  <c r="L83" i="220"/>
  <c r="L82" i="220"/>
  <c r="L81" i="220"/>
  <c r="L80" i="220"/>
  <c r="L76" i="220"/>
  <c r="L75" i="220"/>
  <c r="L74" i="220"/>
  <c r="L73" i="220"/>
  <c r="L72" i="220"/>
  <c r="L71" i="220"/>
  <c r="L70" i="220"/>
  <c r="L69" i="220"/>
  <c r="L68" i="220"/>
  <c r="AE59" i="220"/>
  <c r="AD59" i="220"/>
  <c r="AC59" i="220"/>
  <c r="AB59" i="220"/>
  <c r="AA59" i="220"/>
  <c r="Z59" i="220"/>
  <c r="W59" i="220"/>
  <c r="L59" i="220"/>
  <c r="AE58" i="220"/>
  <c r="AD58" i="220"/>
  <c r="AC58" i="220"/>
  <c r="AB58" i="220"/>
  <c r="AA58" i="220"/>
  <c r="Z58" i="220"/>
  <c r="W58" i="220"/>
  <c r="L58" i="220"/>
  <c r="AE57" i="220"/>
  <c r="AD57" i="220"/>
  <c r="AC57" i="220"/>
  <c r="AB57" i="220"/>
  <c r="AA57" i="220"/>
  <c r="Z57" i="220"/>
  <c r="W57" i="220"/>
  <c r="L57" i="220"/>
  <c r="S56" i="220"/>
  <c r="S55" i="220"/>
  <c r="S54" i="220"/>
  <c r="S53" i="220"/>
  <c r="S52" i="220"/>
  <c r="S51" i="220"/>
  <c r="S50" i="220"/>
  <c r="S49" i="220"/>
  <c r="S48" i="220"/>
  <c r="S47" i="220"/>
  <c r="S46" i="220"/>
  <c r="S45" i="220"/>
  <c r="S44" i="220"/>
  <c r="S43" i="220"/>
  <c r="S42" i="220"/>
  <c r="S41" i="220"/>
  <c r="S40" i="220"/>
  <c r="S39" i="220"/>
  <c r="S38" i="220"/>
  <c r="S37" i="220"/>
  <c r="S36" i="220"/>
  <c r="S35" i="220"/>
  <c r="S34" i="220"/>
  <c r="S33" i="220"/>
  <c r="S32" i="220"/>
  <c r="S31" i="220"/>
  <c r="S30" i="220"/>
  <c r="S29" i="220"/>
  <c r="S28" i="220"/>
  <c r="S27" i="220"/>
  <c r="S26" i="220"/>
  <c r="S25" i="220"/>
  <c r="S24" i="220"/>
  <c r="S23" i="220"/>
  <c r="S22" i="220"/>
  <c r="S21" i="220"/>
  <c r="S20" i="220"/>
  <c r="S19" i="220"/>
  <c r="S18" i="220"/>
  <c r="S17" i="220"/>
  <c r="S16" i="220"/>
  <c r="S15" i="220"/>
  <c r="S14" i="220"/>
  <c r="S13" i="220"/>
  <c r="S12" i="220"/>
  <c r="S11" i="220"/>
  <c r="S10" i="220"/>
  <c r="S9" i="220"/>
  <c r="S8" i="220"/>
  <c r="S7" i="220"/>
  <c r="S6" i="220"/>
  <c r="S5" i="220"/>
  <c r="S4" i="220"/>
  <c r="S3" i="220"/>
  <c r="S2" i="220"/>
  <c r="L104" i="158"/>
  <c r="L103" i="158"/>
  <c r="L102" i="158"/>
  <c r="L101" i="158"/>
  <c r="L100" i="158"/>
  <c r="L99" i="158"/>
  <c r="L98" i="158"/>
  <c r="L97" i="158"/>
  <c r="L96" i="158"/>
  <c r="L95" i="158"/>
  <c r="L92" i="158"/>
  <c r="L91" i="158"/>
  <c r="L90" i="158"/>
  <c r="L89" i="158"/>
  <c r="L88" i="158"/>
  <c r="L87" i="158"/>
  <c r="L86" i="158"/>
  <c r="L85" i="158"/>
  <c r="L84" i="158"/>
  <c r="L83" i="158"/>
  <c r="L82" i="158"/>
  <c r="L81" i="158"/>
  <c r="L80" i="158"/>
  <c r="L79" i="158"/>
  <c r="L78" i="158"/>
  <c r="L77" i="158"/>
  <c r="L76" i="158"/>
  <c r="L75" i="158"/>
  <c r="L74" i="158"/>
  <c r="L73" i="158"/>
  <c r="AE64" i="158"/>
  <c r="AD64" i="158"/>
  <c r="AC64" i="158"/>
  <c r="AB64" i="158"/>
  <c r="AA64" i="158"/>
  <c r="Z64" i="158"/>
  <c r="W64" i="158"/>
  <c r="L64" i="158"/>
  <c r="AE63" i="158"/>
  <c r="AD63" i="158"/>
  <c r="AC63" i="158"/>
  <c r="AB63" i="158"/>
  <c r="AA63" i="158"/>
  <c r="Z63" i="158"/>
  <c r="W63" i="158"/>
  <c r="L63" i="158"/>
  <c r="AE62" i="158"/>
  <c r="AD62" i="158"/>
  <c r="AC62" i="158"/>
  <c r="AB62" i="158"/>
  <c r="AA62" i="158"/>
  <c r="Z62" i="158"/>
  <c r="W62" i="158"/>
  <c r="L62" i="158"/>
  <c r="S61" i="158"/>
  <c r="S60" i="158"/>
  <c r="S59" i="158"/>
  <c r="S58" i="158"/>
  <c r="S57" i="158"/>
  <c r="S56" i="158"/>
  <c r="S55" i="158"/>
  <c r="S54" i="158"/>
  <c r="S53" i="158"/>
  <c r="S52" i="158"/>
  <c r="S51" i="158"/>
  <c r="S50" i="158"/>
  <c r="S49" i="158"/>
  <c r="S48" i="158"/>
  <c r="S47" i="158"/>
  <c r="S46" i="158"/>
  <c r="S45" i="158"/>
  <c r="S44" i="158"/>
  <c r="S43" i="158"/>
  <c r="S42" i="158"/>
  <c r="S41" i="158"/>
  <c r="S40" i="158"/>
  <c r="S39" i="158"/>
  <c r="S38" i="158"/>
  <c r="S37" i="158"/>
  <c r="S36" i="158"/>
  <c r="S35" i="158"/>
  <c r="S34" i="158"/>
  <c r="S33" i="158"/>
  <c r="S32" i="158"/>
  <c r="S31" i="158"/>
  <c r="S30" i="158"/>
  <c r="S29" i="158"/>
  <c r="S28" i="158"/>
  <c r="S27" i="158"/>
  <c r="S26" i="158"/>
  <c r="S25" i="158"/>
  <c r="S24" i="158"/>
  <c r="S23" i="158"/>
  <c r="S22" i="158"/>
  <c r="S21" i="158"/>
  <c r="S20" i="158"/>
  <c r="S19" i="158"/>
  <c r="S18" i="158"/>
  <c r="S17" i="158"/>
  <c r="S16" i="158"/>
  <c r="S15" i="158"/>
  <c r="S14" i="158"/>
  <c r="S13" i="158"/>
  <c r="S12" i="158"/>
  <c r="S11" i="158"/>
  <c r="S10" i="158"/>
  <c r="S9" i="158"/>
  <c r="S8" i="158"/>
  <c r="S7" i="158"/>
  <c r="S6" i="158"/>
  <c r="S5" i="158"/>
  <c r="S4" i="158"/>
  <c r="S3" i="158"/>
  <c r="S2" i="158"/>
  <c r="L124" i="98"/>
  <c r="L123" i="98"/>
  <c r="L122" i="98"/>
  <c r="L121" i="98"/>
  <c r="L120" i="98"/>
  <c r="L119" i="98"/>
  <c r="L118" i="98"/>
  <c r="L117" i="98"/>
  <c r="L116" i="98"/>
  <c r="L115" i="98"/>
  <c r="L112" i="98"/>
  <c r="L111" i="98"/>
  <c r="L110" i="98"/>
  <c r="L109" i="98"/>
  <c r="L108" i="98"/>
  <c r="L107" i="98"/>
  <c r="L106" i="98"/>
  <c r="L105" i="98"/>
  <c r="L104" i="98"/>
  <c r="L103" i="98"/>
  <c r="L102" i="98"/>
  <c r="L101" i="98"/>
  <c r="L100" i="98"/>
  <c r="L99" i="98"/>
  <c r="L98" i="98"/>
  <c r="L97" i="98"/>
  <c r="L96" i="98"/>
  <c r="L95" i="98"/>
  <c r="L94" i="98"/>
  <c r="L93" i="98"/>
  <c r="AE84" i="98"/>
  <c r="AD84" i="98"/>
  <c r="AC84" i="98"/>
  <c r="AB84" i="98"/>
  <c r="AA84" i="98"/>
  <c r="Z84" i="98"/>
  <c r="W84" i="98"/>
  <c r="L84" i="98"/>
  <c r="AE83" i="98"/>
  <c r="AD83" i="98"/>
  <c r="AC83" i="98"/>
  <c r="AB83" i="98"/>
  <c r="AA83" i="98"/>
  <c r="Z83" i="98"/>
  <c r="W83" i="98"/>
  <c r="L83" i="98"/>
  <c r="AE82" i="98"/>
  <c r="AD82" i="98"/>
  <c r="AC82" i="98"/>
  <c r="AB82" i="98"/>
  <c r="AA82" i="98"/>
  <c r="Z82" i="98"/>
  <c r="W82" i="98"/>
  <c r="L82" i="98"/>
  <c r="S81" i="98"/>
  <c r="S80" i="98"/>
  <c r="S79" i="98"/>
  <c r="S78" i="98"/>
  <c r="S77" i="98"/>
  <c r="S76" i="98"/>
  <c r="S75" i="98"/>
  <c r="S74" i="98"/>
  <c r="S73" i="98"/>
  <c r="S72" i="98"/>
  <c r="S71" i="98"/>
  <c r="S70" i="98"/>
  <c r="S69" i="98"/>
  <c r="S68" i="98"/>
  <c r="S67" i="98"/>
  <c r="S66" i="98"/>
  <c r="S65" i="98"/>
  <c r="S64" i="98"/>
  <c r="S63" i="98"/>
  <c r="S62" i="98"/>
  <c r="S61" i="98"/>
  <c r="S60" i="98"/>
  <c r="S59" i="98"/>
  <c r="S58" i="98"/>
  <c r="S57" i="98"/>
  <c r="S56" i="98"/>
  <c r="S55" i="98"/>
  <c r="S54" i="98"/>
  <c r="S53" i="98"/>
  <c r="S52" i="98"/>
  <c r="S51" i="98"/>
  <c r="S50" i="98"/>
  <c r="S49" i="98"/>
  <c r="S48" i="98"/>
  <c r="S47" i="98"/>
  <c r="S46" i="98"/>
  <c r="S45" i="98"/>
  <c r="S44" i="98"/>
  <c r="S43" i="98"/>
  <c r="S42" i="98"/>
  <c r="S41" i="98"/>
  <c r="S40" i="98"/>
  <c r="S39" i="98"/>
  <c r="S38" i="98"/>
  <c r="S37" i="98"/>
  <c r="S36" i="98"/>
  <c r="S35" i="98"/>
  <c r="S34" i="98"/>
  <c r="S33" i="98"/>
  <c r="S32" i="98"/>
  <c r="S31" i="98"/>
  <c r="S30" i="98"/>
  <c r="S29" i="98"/>
  <c r="S28" i="98"/>
  <c r="S27" i="98"/>
  <c r="S26" i="98"/>
  <c r="S25" i="98"/>
  <c r="S24" i="98"/>
  <c r="S23" i="98"/>
  <c r="S22" i="98"/>
  <c r="S21" i="98"/>
  <c r="S20" i="98"/>
  <c r="S19" i="98"/>
  <c r="S18" i="98"/>
  <c r="S17" i="98"/>
  <c r="S16" i="98"/>
  <c r="S15" i="98"/>
  <c r="S14" i="98"/>
  <c r="S13" i="98"/>
  <c r="S12" i="98"/>
  <c r="S11" i="98"/>
  <c r="S10" i="98"/>
  <c r="S9" i="98"/>
  <c r="S8" i="98"/>
  <c r="S7" i="98"/>
  <c r="S6" i="98"/>
  <c r="S5" i="98"/>
  <c r="S4" i="98"/>
  <c r="S3" i="98"/>
  <c r="S2" i="98"/>
  <c r="L95" i="219"/>
  <c r="L94" i="219"/>
  <c r="L93" i="219"/>
  <c r="L92" i="219"/>
  <c r="L91" i="219"/>
  <c r="L90" i="219"/>
  <c r="L89" i="219"/>
  <c r="L88" i="219"/>
  <c r="L87" i="219"/>
  <c r="L86" i="219"/>
  <c r="L85" i="219"/>
  <c r="L84" i="219"/>
  <c r="L83" i="219"/>
  <c r="L78" i="219"/>
  <c r="L77" i="219"/>
  <c r="L76" i="219"/>
  <c r="L75" i="219"/>
  <c r="L74" i="219"/>
  <c r="L73" i="219"/>
  <c r="L72" i="219"/>
  <c r="L71" i="219"/>
  <c r="L70" i="219"/>
  <c r="L69" i="219"/>
  <c r="L68" i="219"/>
  <c r="L67" i="219"/>
  <c r="L66" i="219"/>
  <c r="L65" i="219"/>
  <c r="L64" i="219"/>
  <c r="AE55" i="219"/>
  <c r="AD55" i="219"/>
  <c r="AC55" i="219"/>
  <c r="AB55" i="219"/>
  <c r="AA55" i="219"/>
  <c r="Z55" i="219"/>
  <c r="W55" i="219"/>
  <c r="L55" i="219"/>
  <c r="AE54" i="219"/>
  <c r="AD54" i="219"/>
  <c r="AC54" i="219"/>
  <c r="AB54" i="219"/>
  <c r="AA54" i="219"/>
  <c r="Z54" i="219"/>
  <c r="W54" i="219"/>
  <c r="L54" i="219"/>
  <c r="AE53" i="219"/>
  <c r="AD53" i="219"/>
  <c r="AC53" i="219"/>
  <c r="AB53" i="219"/>
  <c r="AA53" i="219"/>
  <c r="Z53" i="219"/>
  <c r="W53" i="219"/>
  <c r="L53" i="219"/>
  <c r="S52" i="219"/>
  <c r="S51" i="219"/>
  <c r="S50" i="219"/>
  <c r="S49" i="219"/>
  <c r="S48" i="219"/>
  <c r="S47" i="219"/>
  <c r="S46" i="219"/>
  <c r="S45" i="219"/>
  <c r="S44" i="219"/>
  <c r="S43" i="219"/>
  <c r="S42" i="219"/>
  <c r="S41" i="219"/>
  <c r="S40" i="219"/>
  <c r="S39" i="219"/>
  <c r="S38" i="219"/>
  <c r="S37" i="219"/>
  <c r="S36" i="219"/>
  <c r="S35" i="219"/>
  <c r="S34" i="219"/>
  <c r="S33" i="219"/>
  <c r="S32" i="219"/>
  <c r="S31" i="219"/>
  <c r="S30" i="219"/>
  <c r="S29" i="219"/>
  <c r="S28" i="219"/>
  <c r="S27" i="219"/>
  <c r="S26" i="219"/>
  <c r="S25" i="219"/>
  <c r="S24" i="219"/>
  <c r="S23" i="219"/>
  <c r="S22" i="219"/>
  <c r="S21" i="219"/>
  <c r="S20" i="219"/>
  <c r="S19" i="219"/>
  <c r="S18" i="219"/>
  <c r="S17" i="219"/>
  <c r="S16" i="219"/>
  <c r="S15" i="219"/>
  <c r="S14" i="219"/>
  <c r="S13" i="219"/>
  <c r="S12" i="219"/>
  <c r="S11" i="219"/>
  <c r="S10" i="219"/>
  <c r="S9" i="219"/>
  <c r="S8" i="219"/>
  <c r="S7" i="219"/>
  <c r="S6" i="219"/>
  <c r="S5" i="219"/>
  <c r="S4" i="219"/>
  <c r="S3" i="219"/>
  <c r="S2" i="219"/>
  <c r="L99" i="217"/>
  <c r="L98" i="217"/>
  <c r="L97" i="217"/>
  <c r="L96" i="217"/>
  <c r="L95" i="217"/>
  <c r="L94" i="217"/>
  <c r="L93" i="217"/>
  <c r="L92" i="217"/>
  <c r="L91" i="217"/>
  <c r="L90" i="217"/>
  <c r="L89" i="217"/>
  <c r="L88" i="217"/>
  <c r="L87" i="217"/>
  <c r="L84" i="217"/>
  <c r="L83" i="217"/>
  <c r="L82" i="217"/>
  <c r="L81" i="217"/>
  <c r="L80" i="217"/>
  <c r="L76" i="217"/>
  <c r="L75" i="217"/>
  <c r="L74" i="217"/>
  <c r="L73" i="217"/>
  <c r="L72" i="217"/>
  <c r="L71" i="217"/>
  <c r="L70" i="217"/>
  <c r="L69" i="217"/>
  <c r="L68" i="217"/>
  <c r="AE59" i="217"/>
  <c r="AD59" i="217"/>
  <c r="AC59" i="217"/>
  <c r="AB59" i="217"/>
  <c r="AA59" i="217"/>
  <c r="Z59" i="217"/>
  <c r="W59" i="217"/>
  <c r="L59" i="217"/>
  <c r="AE58" i="217"/>
  <c r="AD58" i="217"/>
  <c r="AC58" i="217"/>
  <c r="AB58" i="217"/>
  <c r="AA58" i="217"/>
  <c r="Z58" i="217"/>
  <c r="W58" i="217"/>
  <c r="L58" i="217"/>
  <c r="AE57" i="217"/>
  <c r="AD57" i="217"/>
  <c r="AC57" i="217"/>
  <c r="AB57" i="217"/>
  <c r="AA57" i="217"/>
  <c r="Z57" i="217"/>
  <c r="W57" i="217"/>
  <c r="L57" i="217"/>
  <c r="S56" i="217"/>
  <c r="S55" i="217"/>
  <c r="S54" i="217"/>
  <c r="S53" i="217"/>
  <c r="S52" i="217"/>
  <c r="S51" i="217"/>
  <c r="S50" i="217"/>
  <c r="S49" i="217"/>
  <c r="S48" i="217"/>
  <c r="S47" i="217"/>
  <c r="S46" i="217"/>
  <c r="S45" i="217"/>
  <c r="S44" i="217"/>
  <c r="S43" i="217"/>
  <c r="S42" i="217"/>
  <c r="S41" i="217"/>
  <c r="S40" i="217"/>
  <c r="S39" i="217"/>
  <c r="S38" i="217"/>
  <c r="S37" i="217"/>
  <c r="S36" i="217"/>
  <c r="S35" i="217"/>
  <c r="S34" i="217"/>
  <c r="S33" i="217"/>
  <c r="S32" i="217"/>
  <c r="S31" i="217"/>
  <c r="S30" i="217"/>
  <c r="S29" i="217"/>
  <c r="S28" i="217"/>
  <c r="S27" i="217"/>
  <c r="S26" i="217"/>
  <c r="S25" i="217"/>
  <c r="S24" i="217"/>
  <c r="S23" i="217"/>
  <c r="S22" i="217"/>
  <c r="S21" i="217"/>
  <c r="S20" i="217"/>
  <c r="S19" i="217"/>
  <c r="S18" i="217"/>
  <c r="S17" i="217"/>
  <c r="S16" i="217"/>
  <c r="S15" i="217"/>
  <c r="S14" i="217"/>
  <c r="S13" i="217"/>
  <c r="S12" i="217"/>
  <c r="S11" i="217"/>
  <c r="S10" i="217"/>
  <c r="S9" i="217"/>
  <c r="S8" i="217"/>
  <c r="S7" i="217"/>
  <c r="S6" i="217"/>
  <c r="S5" i="217"/>
  <c r="S4" i="217"/>
  <c r="S3" i="217"/>
  <c r="S2" i="217"/>
  <c r="L104" i="157"/>
  <c r="L103" i="157"/>
  <c r="L102" i="157"/>
  <c r="L101" i="157"/>
  <c r="L100" i="157"/>
  <c r="L99" i="157"/>
  <c r="L98" i="157"/>
  <c r="L97" i="157"/>
  <c r="L96" i="157"/>
  <c r="L95" i="157"/>
  <c r="L92" i="157"/>
  <c r="L91" i="157"/>
  <c r="L90" i="157"/>
  <c r="L89" i="157"/>
  <c r="L88" i="157"/>
  <c r="L87" i="157"/>
  <c r="L86" i="157"/>
  <c r="L85" i="157"/>
  <c r="L84" i="157"/>
  <c r="L83" i="157"/>
  <c r="L82" i="157"/>
  <c r="L81" i="157"/>
  <c r="L80" i="157"/>
  <c r="L79" i="157"/>
  <c r="L78" i="157"/>
  <c r="L77" i="157"/>
  <c r="L76" i="157"/>
  <c r="L75" i="157"/>
  <c r="L74" i="157"/>
  <c r="L73" i="157"/>
  <c r="AE64" i="157"/>
  <c r="AD64" i="157"/>
  <c r="AC64" i="157"/>
  <c r="AB64" i="157"/>
  <c r="AA64" i="157"/>
  <c r="Z64" i="157"/>
  <c r="W64" i="157"/>
  <c r="L64" i="157"/>
  <c r="AE63" i="157"/>
  <c r="AD63" i="157"/>
  <c r="AC63" i="157"/>
  <c r="AB63" i="157"/>
  <c r="AA63" i="157"/>
  <c r="Z63" i="157"/>
  <c r="W63" i="157"/>
  <c r="L63" i="157"/>
  <c r="AE62" i="157"/>
  <c r="AD62" i="157"/>
  <c r="AC62" i="157"/>
  <c r="AB62" i="157"/>
  <c r="AA62" i="157"/>
  <c r="Z62" i="157"/>
  <c r="W62" i="157"/>
  <c r="L62" i="157"/>
  <c r="S61" i="157"/>
  <c r="S60" i="157"/>
  <c r="S59" i="157"/>
  <c r="S58" i="157"/>
  <c r="S57" i="157"/>
  <c r="S56" i="157"/>
  <c r="S55" i="157"/>
  <c r="S54" i="157"/>
  <c r="S53" i="157"/>
  <c r="S52" i="157"/>
  <c r="S51" i="157"/>
  <c r="S50" i="157"/>
  <c r="S49" i="157"/>
  <c r="S48" i="157"/>
  <c r="S47" i="157"/>
  <c r="S46" i="157"/>
  <c r="S45" i="157"/>
  <c r="S44" i="157"/>
  <c r="S43" i="157"/>
  <c r="S42" i="157"/>
  <c r="S41" i="157"/>
  <c r="S40" i="157"/>
  <c r="S39" i="157"/>
  <c r="S38" i="157"/>
  <c r="S37" i="157"/>
  <c r="S36" i="157"/>
  <c r="S35" i="157"/>
  <c r="S34" i="157"/>
  <c r="S33" i="157"/>
  <c r="S32" i="157"/>
  <c r="S31" i="157"/>
  <c r="S30" i="157"/>
  <c r="S29" i="157"/>
  <c r="S28" i="157"/>
  <c r="S27" i="157"/>
  <c r="S26" i="157"/>
  <c r="S25" i="157"/>
  <c r="S24" i="157"/>
  <c r="S23" i="157"/>
  <c r="S22" i="157"/>
  <c r="S21" i="157"/>
  <c r="S20" i="157"/>
  <c r="S19" i="157"/>
  <c r="S18" i="157"/>
  <c r="S17" i="157"/>
  <c r="S16" i="157"/>
  <c r="S15" i="157"/>
  <c r="S14" i="157"/>
  <c r="S13" i="157"/>
  <c r="S12" i="157"/>
  <c r="S11" i="157"/>
  <c r="S10" i="157"/>
  <c r="S9" i="157"/>
  <c r="S8" i="157"/>
  <c r="S7" i="157"/>
  <c r="S6" i="157"/>
  <c r="S5" i="157"/>
  <c r="S4" i="157"/>
  <c r="S3" i="157"/>
  <c r="S2" i="157"/>
  <c r="L124" i="97"/>
  <c r="L123" i="97"/>
  <c r="L122" i="97"/>
  <c r="L121" i="97"/>
  <c r="L120" i="97"/>
  <c r="L119" i="97"/>
  <c r="L118" i="97"/>
  <c r="L117" i="97"/>
  <c r="L116" i="97"/>
  <c r="L115" i="97"/>
  <c r="L112" i="97"/>
  <c r="L111" i="97"/>
  <c r="L110" i="97"/>
  <c r="L109" i="97"/>
  <c r="L108" i="97"/>
  <c r="L107" i="97"/>
  <c r="L106" i="97"/>
  <c r="L105" i="97"/>
  <c r="L104" i="97"/>
  <c r="L103" i="97"/>
  <c r="L102" i="97"/>
  <c r="L101" i="97"/>
  <c r="L100" i="97"/>
  <c r="L99" i="97"/>
  <c r="L98" i="97"/>
  <c r="L97" i="97"/>
  <c r="L96" i="97"/>
  <c r="L95" i="97"/>
  <c r="L94" i="97"/>
  <c r="L93" i="97"/>
  <c r="AE84" i="97"/>
  <c r="AD84" i="97"/>
  <c r="AC84" i="97"/>
  <c r="AB84" i="97"/>
  <c r="AA84" i="97"/>
  <c r="Z84" i="97"/>
  <c r="W84" i="97"/>
  <c r="L84" i="97"/>
  <c r="AE83" i="97"/>
  <c r="AD83" i="97"/>
  <c r="AC83" i="97"/>
  <c r="AB83" i="97"/>
  <c r="AA83" i="97"/>
  <c r="Z83" i="97"/>
  <c r="W83" i="97"/>
  <c r="L83" i="97"/>
  <c r="AE82" i="97"/>
  <c r="AD82" i="97"/>
  <c r="AC82" i="97"/>
  <c r="AB82" i="97"/>
  <c r="AA82" i="97"/>
  <c r="Z82" i="97"/>
  <c r="W82" i="97"/>
  <c r="L82" i="97"/>
  <c r="S81" i="97"/>
  <c r="S80" i="97"/>
  <c r="S79" i="97"/>
  <c r="S78" i="97"/>
  <c r="S77" i="97"/>
  <c r="S76" i="97"/>
  <c r="S75" i="97"/>
  <c r="S74" i="97"/>
  <c r="S73" i="97"/>
  <c r="S72" i="97"/>
  <c r="S71" i="97"/>
  <c r="S70" i="97"/>
  <c r="S69" i="97"/>
  <c r="S68" i="97"/>
  <c r="S67" i="97"/>
  <c r="S66" i="97"/>
  <c r="S65" i="97"/>
  <c r="S64" i="97"/>
  <c r="S63" i="97"/>
  <c r="S62" i="97"/>
  <c r="S61" i="97"/>
  <c r="S60" i="97"/>
  <c r="S59" i="97"/>
  <c r="S58" i="97"/>
  <c r="S57" i="97"/>
  <c r="S56" i="97"/>
  <c r="S55" i="97"/>
  <c r="S54" i="97"/>
  <c r="S53" i="97"/>
  <c r="S52" i="97"/>
  <c r="S51" i="97"/>
  <c r="S50" i="97"/>
  <c r="S49" i="97"/>
  <c r="S48" i="97"/>
  <c r="S47" i="97"/>
  <c r="S46" i="97"/>
  <c r="S45" i="97"/>
  <c r="S44" i="97"/>
  <c r="S43" i="97"/>
  <c r="S42" i="97"/>
  <c r="S41" i="97"/>
  <c r="S40" i="97"/>
  <c r="S39" i="97"/>
  <c r="S38" i="97"/>
  <c r="S37" i="97"/>
  <c r="S36" i="97"/>
  <c r="S35" i="97"/>
  <c r="S34" i="97"/>
  <c r="S33" i="97"/>
  <c r="S32" i="97"/>
  <c r="S31" i="97"/>
  <c r="S30" i="97"/>
  <c r="S29" i="97"/>
  <c r="S28" i="97"/>
  <c r="S27" i="97"/>
  <c r="S26" i="97"/>
  <c r="S25" i="97"/>
  <c r="S24" i="97"/>
  <c r="S23" i="97"/>
  <c r="S22" i="97"/>
  <c r="S21" i="97"/>
  <c r="S20" i="97"/>
  <c r="S19" i="97"/>
  <c r="S18" i="97"/>
  <c r="S17" i="97"/>
  <c r="S16" i="97"/>
  <c r="S15" i="97"/>
  <c r="S14" i="97"/>
  <c r="S13" i="97"/>
  <c r="S12" i="97"/>
  <c r="S11" i="97"/>
  <c r="S10" i="97"/>
  <c r="S9" i="97"/>
  <c r="S8" i="97"/>
  <c r="S7" i="97"/>
  <c r="S6" i="97"/>
  <c r="S5" i="97"/>
  <c r="S4" i="97"/>
  <c r="S3" i="97"/>
  <c r="S2" i="97"/>
  <c r="L95" i="211"/>
  <c r="L94" i="211"/>
  <c r="L93" i="211"/>
  <c r="L92" i="211"/>
  <c r="L91" i="211"/>
  <c r="L90" i="211"/>
  <c r="L89" i="211"/>
  <c r="L88" i="211"/>
  <c r="L87" i="211"/>
  <c r="L86" i="211"/>
  <c r="L85" i="211"/>
  <c r="L84" i="211"/>
  <c r="L83" i="211"/>
  <c r="L82" i="211"/>
  <c r="L81" i="211"/>
  <c r="L80" i="211"/>
  <c r="L79" i="211"/>
  <c r="L78" i="211"/>
  <c r="L77" i="211"/>
  <c r="L76" i="211"/>
  <c r="L75" i="211"/>
  <c r="L74" i="211"/>
  <c r="L73" i="211"/>
  <c r="L72" i="211"/>
  <c r="L71" i="211"/>
  <c r="L70" i="211"/>
  <c r="L69" i="211"/>
  <c r="L68" i="211"/>
  <c r="L67" i="211"/>
  <c r="L66" i="211"/>
  <c r="L65" i="211"/>
  <c r="L64" i="211"/>
  <c r="AE55" i="211"/>
  <c r="AD55" i="211"/>
  <c r="AC55" i="211"/>
  <c r="AB55" i="211"/>
  <c r="AA55" i="211"/>
  <c r="Z55" i="211"/>
  <c r="W55" i="211"/>
  <c r="L55" i="211"/>
  <c r="AE54" i="211"/>
  <c r="AD54" i="211"/>
  <c r="AC54" i="211"/>
  <c r="AB54" i="211"/>
  <c r="AA54" i="211"/>
  <c r="Z54" i="211"/>
  <c r="W54" i="211"/>
  <c r="L54" i="211"/>
  <c r="AE53" i="211"/>
  <c r="AD53" i="211"/>
  <c r="AC53" i="211"/>
  <c r="AB53" i="211"/>
  <c r="AA53" i="211"/>
  <c r="Z53" i="211"/>
  <c r="W53" i="211"/>
  <c r="L53" i="211"/>
  <c r="S52" i="211"/>
  <c r="S51" i="211"/>
  <c r="S50" i="211"/>
  <c r="S49" i="211"/>
  <c r="S48" i="211"/>
  <c r="S47" i="211"/>
  <c r="S46" i="211"/>
  <c r="S45" i="211"/>
  <c r="S44" i="211"/>
  <c r="S43" i="211"/>
  <c r="S42" i="211"/>
  <c r="S41" i="211"/>
  <c r="S40" i="211"/>
  <c r="S39" i="211"/>
  <c r="S38" i="211"/>
  <c r="S37" i="211"/>
  <c r="S36" i="211"/>
  <c r="S35" i="211"/>
  <c r="S34" i="211"/>
  <c r="S33" i="211"/>
  <c r="S32" i="211"/>
  <c r="S31" i="211"/>
  <c r="S30" i="211"/>
  <c r="S29" i="211"/>
  <c r="S28" i="211"/>
  <c r="S27" i="211"/>
  <c r="S26" i="211"/>
  <c r="S25" i="211"/>
  <c r="S24" i="211"/>
  <c r="S23" i="211"/>
  <c r="S22" i="211"/>
  <c r="S21" i="211"/>
  <c r="S20" i="211"/>
  <c r="S19" i="211"/>
  <c r="S18" i="211"/>
  <c r="S17" i="211"/>
  <c r="S16" i="211"/>
  <c r="S15" i="211"/>
  <c r="S14" i="211"/>
  <c r="S13" i="211"/>
  <c r="S12" i="211"/>
  <c r="S11" i="211"/>
  <c r="S10" i="211"/>
  <c r="S9" i="211"/>
  <c r="S8" i="211"/>
  <c r="S7" i="211"/>
  <c r="S6" i="211"/>
  <c r="S5" i="211"/>
  <c r="S4" i="211"/>
  <c r="S3" i="211"/>
  <c r="S2" i="211"/>
  <c r="L99" i="205"/>
  <c r="L98" i="205"/>
  <c r="L97" i="205"/>
  <c r="L96" i="205"/>
  <c r="L95" i="205"/>
  <c r="L94" i="205"/>
  <c r="L93" i="205"/>
  <c r="L92" i="205"/>
  <c r="L91" i="205"/>
  <c r="L90" i="205"/>
  <c r="L89" i="205"/>
  <c r="L88" i="205"/>
  <c r="L87" i="205"/>
  <c r="L84" i="205"/>
  <c r="L83" i="205"/>
  <c r="L82" i="205"/>
  <c r="L81" i="205"/>
  <c r="L80" i="205"/>
  <c r="L76" i="205"/>
  <c r="L75" i="205"/>
  <c r="L74" i="205"/>
  <c r="L73" i="205"/>
  <c r="L72" i="205"/>
  <c r="L71" i="205"/>
  <c r="L70" i="205"/>
  <c r="L69" i="205"/>
  <c r="L68" i="205"/>
  <c r="AE59" i="205"/>
  <c r="AD59" i="205"/>
  <c r="AC59" i="205"/>
  <c r="AB59" i="205"/>
  <c r="AA59" i="205"/>
  <c r="Z59" i="205"/>
  <c r="W59" i="205"/>
  <c r="L59" i="205"/>
  <c r="AE58" i="205"/>
  <c r="AD58" i="205"/>
  <c r="AC58" i="205"/>
  <c r="AB58" i="205"/>
  <c r="AA58" i="205"/>
  <c r="Z58" i="205"/>
  <c r="W58" i="205"/>
  <c r="L58" i="205"/>
  <c r="AE57" i="205"/>
  <c r="AD57" i="205"/>
  <c r="AC57" i="205"/>
  <c r="AB57" i="205"/>
  <c r="AA57" i="205"/>
  <c r="Z57" i="205"/>
  <c r="W57" i="205"/>
  <c r="L57" i="205"/>
  <c r="S56" i="205"/>
  <c r="S55" i="205"/>
  <c r="S54" i="205"/>
  <c r="S53" i="205"/>
  <c r="S52" i="205"/>
  <c r="S51" i="205"/>
  <c r="S50" i="205"/>
  <c r="S49" i="205"/>
  <c r="S48" i="205"/>
  <c r="S47" i="205"/>
  <c r="S46" i="205"/>
  <c r="S45" i="205"/>
  <c r="S44" i="205"/>
  <c r="S43" i="205"/>
  <c r="S42" i="205"/>
  <c r="S41" i="205"/>
  <c r="S40" i="205"/>
  <c r="S39" i="205"/>
  <c r="S38" i="205"/>
  <c r="S37" i="205"/>
  <c r="S36" i="205"/>
  <c r="S35" i="205"/>
  <c r="S34" i="205"/>
  <c r="S33" i="205"/>
  <c r="S32" i="205"/>
  <c r="S31" i="205"/>
  <c r="S30" i="205"/>
  <c r="S29" i="205"/>
  <c r="S28" i="205"/>
  <c r="S27" i="205"/>
  <c r="S26" i="205"/>
  <c r="S25" i="205"/>
  <c r="S24" i="205"/>
  <c r="S23" i="205"/>
  <c r="S22" i="205"/>
  <c r="S21" i="205"/>
  <c r="S20" i="205"/>
  <c r="S19" i="205"/>
  <c r="S18" i="205"/>
  <c r="S17" i="205"/>
  <c r="S16" i="205"/>
  <c r="S15" i="205"/>
  <c r="S14" i="205"/>
  <c r="S13" i="205"/>
  <c r="S12" i="205"/>
  <c r="S11" i="205"/>
  <c r="S10" i="205"/>
  <c r="S9" i="205"/>
  <c r="S8" i="205"/>
  <c r="S7" i="205"/>
  <c r="S6" i="205"/>
  <c r="S5" i="205"/>
  <c r="S4" i="205"/>
  <c r="S3" i="205"/>
  <c r="S2" i="205"/>
  <c r="L104" i="156"/>
  <c r="L103" i="156"/>
  <c r="L102" i="156"/>
  <c r="L101" i="156"/>
  <c r="L100" i="156"/>
  <c r="L99" i="156"/>
  <c r="L98" i="156"/>
  <c r="L97" i="156"/>
  <c r="L96" i="156"/>
  <c r="L95" i="156"/>
  <c r="L92" i="156"/>
  <c r="L91" i="156"/>
  <c r="L90" i="156"/>
  <c r="L89" i="156"/>
  <c r="L88" i="156"/>
  <c r="L87" i="156"/>
  <c r="L86" i="156"/>
  <c r="L85" i="156"/>
  <c r="L84" i="156"/>
  <c r="L83" i="156"/>
  <c r="L82" i="156"/>
  <c r="L81" i="156"/>
  <c r="L80" i="156"/>
  <c r="L79" i="156"/>
  <c r="L78" i="156"/>
  <c r="L77" i="156"/>
  <c r="L76" i="156"/>
  <c r="L75" i="156"/>
  <c r="L74" i="156"/>
  <c r="L73" i="156"/>
  <c r="AE64" i="156"/>
  <c r="AD64" i="156"/>
  <c r="AC64" i="156"/>
  <c r="AB64" i="156"/>
  <c r="AA64" i="156"/>
  <c r="Z64" i="156"/>
  <c r="W64" i="156"/>
  <c r="L64" i="156"/>
  <c r="AE63" i="156"/>
  <c r="AD63" i="156"/>
  <c r="AC63" i="156"/>
  <c r="AB63" i="156"/>
  <c r="AA63" i="156"/>
  <c r="Z63" i="156"/>
  <c r="W63" i="156"/>
  <c r="L63" i="156"/>
  <c r="AE62" i="156"/>
  <c r="AD62" i="156"/>
  <c r="AC62" i="156"/>
  <c r="AB62" i="156"/>
  <c r="AA62" i="156"/>
  <c r="Z62" i="156"/>
  <c r="W62" i="156"/>
  <c r="L62" i="156"/>
  <c r="S61" i="156"/>
  <c r="S60" i="156"/>
  <c r="S59" i="156"/>
  <c r="S58" i="156"/>
  <c r="S57" i="156"/>
  <c r="S56" i="156"/>
  <c r="S55" i="156"/>
  <c r="S54" i="156"/>
  <c r="S53" i="156"/>
  <c r="S52" i="156"/>
  <c r="S51" i="156"/>
  <c r="S50" i="156"/>
  <c r="S49" i="156"/>
  <c r="S48" i="156"/>
  <c r="S47" i="156"/>
  <c r="S46" i="156"/>
  <c r="S45" i="156"/>
  <c r="S44" i="156"/>
  <c r="S43" i="156"/>
  <c r="S42" i="156"/>
  <c r="S41" i="156"/>
  <c r="S40" i="156"/>
  <c r="S39" i="156"/>
  <c r="S38" i="156"/>
  <c r="S37" i="156"/>
  <c r="S36" i="156"/>
  <c r="S35" i="156"/>
  <c r="S34" i="156"/>
  <c r="S33" i="156"/>
  <c r="S32" i="156"/>
  <c r="S31" i="156"/>
  <c r="S30" i="156"/>
  <c r="S29" i="156"/>
  <c r="S28" i="156"/>
  <c r="S27" i="156"/>
  <c r="S26" i="156"/>
  <c r="S25" i="156"/>
  <c r="S24" i="156"/>
  <c r="S23" i="156"/>
  <c r="S22" i="156"/>
  <c r="S21" i="156"/>
  <c r="S20" i="156"/>
  <c r="S19" i="156"/>
  <c r="S18" i="156"/>
  <c r="S17" i="156"/>
  <c r="S16" i="156"/>
  <c r="S15" i="156"/>
  <c r="S14" i="156"/>
  <c r="S13" i="156"/>
  <c r="S12" i="156"/>
  <c r="S11" i="156"/>
  <c r="S10" i="156"/>
  <c r="S9" i="156"/>
  <c r="S8" i="156"/>
  <c r="S7" i="156"/>
  <c r="S6" i="156"/>
  <c r="S5" i="156"/>
  <c r="S4" i="156"/>
  <c r="S3" i="156"/>
  <c r="S2" i="156"/>
  <c r="L124" i="86"/>
  <c r="L123" i="86"/>
  <c r="L122" i="86"/>
  <c r="L121" i="86"/>
  <c r="L120" i="86"/>
  <c r="L119" i="86"/>
  <c r="L118" i="86"/>
  <c r="L117" i="86"/>
  <c r="L116" i="86"/>
  <c r="L115" i="86"/>
  <c r="L112" i="86"/>
  <c r="L111" i="86"/>
  <c r="L110" i="86"/>
  <c r="L109" i="86"/>
  <c r="L108" i="86"/>
  <c r="L107" i="86"/>
  <c r="L106" i="86"/>
  <c r="L105" i="86"/>
  <c r="L104" i="86"/>
  <c r="L103" i="86"/>
  <c r="L102" i="86"/>
  <c r="L101" i="86"/>
  <c r="L100" i="86"/>
  <c r="L99" i="86"/>
  <c r="L98" i="86"/>
  <c r="L97" i="86"/>
  <c r="L96" i="86"/>
  <c r="L95" i="86"/>
  <c r="L94" i="86"/>
  <c r="L93" i="86"/>
  <c r="AE84" i="86"/>
  <c r="AD84" i="86"/>
  <c r="AC84" i="86"/>
  <c r="AB84" i="86"/>
  <c r="AA84" i="86"/>
  <c r="Z84" i="86"/>
  <c r="W84" i="86"/>
  <c r="L84" i="86"/>
  <c r="AE83" i="86"/>
  <c r="AD83" i="86"/>
  <c r="AC83" i="86"/>
  <c r="AB83" i="86"/>
  <c r="AA83" i="86"/>
  <c r="Z83" i="86"/>
  <c r="W83" i="86"/>
  <c r="L83" i="86"/>
  <c r="AE82" i="86"/>
  <c r="AD82" i="86"/>
  <c r="AC82" i="86"/>
  <c r="AB82" i="86"/>
  <c r="AA82" i="86"/>
  <c r="Z82" i="86"/>
  <c r="W82" i="86"/>
  <c r="L82" i="86"/>
  <c r="S81" i="86"/>
  <c r="S80" i="86"/>
  <c r="S79" i="86"/>
  <c r="S78" i="86"/>
  <c r="S77" i="86"/>
  <c r="S76" i="86"/>
  <c r="S75" i="86"/>
  <c r="S74" i="86"/>
  <c r="S73" i="86"/>
  <c r="S72" i="86"/>
  <c r="S71" i="86"/>
  <c r="S70" i="86"/>
  <c r="S69" i="86"/>
  <c r="S68" i="86"/>
  <c r="S67" i="86"/>
  <c r="S66" i="86"/>
  <c r="S65" i="86"/>
  <c r="S64" i="86"/>
  <c r="S63" i="86"/>
  <c r="S62" i="86"/>
  <c r="S61" i="86"/>
  <c r="S60" i="86"/>
  <c r="S59" i="86"/>
  <c r="S58" i="86"/>
  <c r="S57" i="86"/>
  <c r="S56" i="86"/>
  <c r="S55" i="86"/>
  <c r="S54" i="86"/>
  <c r="S53" i="86"/>
  <c r="S52" i="86"/>
  <c r="S51" i="86"/>
  <c r="S50" i="86"/>
  <c r="S49" i="86"/>
  <c r="S48" i="86"/>
  <c r="S47" i="86"/>
  <c r="S46" i="86"/>
  <c r="S45" i="86"/>
  <c r="S44" i="86"/>
  <c r="S43" i="86"/>
  <c r="S42" i="86"/>
  <c r="S41" i="86"/>
  <c r="S40" i="86"/>
  <c r="S39" i="86"/>
  <c r="S38" i="86"/>
  <c r="S37" i="86"/>
  <c r="S36" i="86"/>
  <c r="S35" i="86"/>
  <c r="S34" i="86"/>
  <c r="S33" i="86"/>
  <c r="S32" i="86"/>
  <c r="S31" i="86"/>
  <c r="S30" i="86"/>
  <c r="S29" i="86"/>
  <c r="S28" i="86"/>
  <c r="S27" i="86"/>
  <c r="S26" i="86"/>
  <c r="S25" i="86"/>
  <c r="S24" i="86"/>
  <c r="S23" i="86"/>
  <c r="S22" i="86"/>
  <c r="S21" i="86"/>
  <c r="S20" i="86"/>
  <c r="S19" i="86"/>
  <c r="S18" i="86"/>
  <c r="S17" i="86"/>
  <c r="S16" i="86"/>
  <c r="S15" i="86"/>
  <c r="S14" i="86"/>
  <c r="S13" i="86"/>
  <c r="S12" i="86"/>
  <c r="S11" i="86"/>
  <c r="S10" i="86"/>
  <c r="S9" i="86"/>
  <c r="S8" i="86"/>
  <c r="S7" i="86"/>
  <c r="S6" i="86"/>
  <c r="S5" i="86"/>
  <c r="S4" i="86"/>
  <c r="S3" i="86"/>
  <c r="S2" i="86"/>
  <c r="L95" i="216"/>
  <c r="L94" i="216"/>
  <c r="L93" i="216"/>
  <c r="L92" i="216"/>
  <c r="L91" i="216"/>
  <c r="L90" i="216"/>
  <c r="L89" i="216"/>
  <c r="L88" i="216"/>
  <c r="L87" i="216"/>
  <c r="L86" i="216"/>
  <c r="L85" i="216"/>
  <c r="L84" i="216"/>
  <c r="L83" i="216"/>
  <c r="L82" i="216"/>
  <c r="L81" i="216"/>
  <c r="L80" i="216"/>
  <c r="L79" i="216"/>
  <c r="L78" i="216"/>
  <c r="L77" i="216"/>
  <c r="L76" i="216"/>
  <c r="L75" i="216"/>
  <c r="L70" i="216"/>
  <c r="L69" i="216"/>
  <c r="L68" i="216"/>
  <c r="L67" i="216"/>
  <c r="L66" i="216"/>
  <c r="L65" i="216"/>
  <c r="L64" i="216"/>
  <c r="AE55" i="216"/>
  <c r="AD55" i="216"/>
  <c r="AC55" i="216"/>
  <c r="AB55" i="216"/>
  <c r="AA55" i="216"/>
  <c r="Z55" i="216"/>
  <c r="W55" i="216"/>
  <c r="L55" i="216"/>
  <c r="AE54" i="216"/>
  <c r="AD54" i="216"/>
  <c r="AC54" i="216"/>
  <c r="AB54" i="216"/>
  <c r="AA54" i="216"/>
  <c r="Z54" i="216"/>
  <c r="W54" i="216"/>
  <c r="L54" i="216"/>
  <c r="AE53" i="216"/>
  <c r="AD53" i="216"/>
  <c r="AC53" i="216"/>
  <c r="AB53" i="216"/>
  <c r="AA53" i="216"/>
  <c r="Z53" i="216"/>
  <c r="W53" i="216"/>
  <c r="L53" i="216"/>
  <c r="S52" i="216"/>
  <c r="S51" i="216"/>
  <c r="S50" i="216"/>
  <c r="S49" i="216"/>
  <c r="S48" i="216"/>
  <c r="S47" i="216"/>
  <c r="S46" i="216"/>
  <c r="S45" i="216"/>
  <c r="S44" i="216"/>
  <c r="S43" i="216"/>
  <c r="S42" i="216"/>
  <c r="S41" i="216"/>
  <c r="S40" i="216"/>
  <c r="S39" i="216"/>
  <c r="S38" i="216"/>
  <c r="S37" i="216"/>
  <c r="S36" i="216"/>
  <c r="S35" i="216"/>
  <c r="S34" i="216"/>
  <c r="S33" i="216"/>
  <c r="S32" i="216"/>
  <c r="S31" i="216"/>
  <c r="S30" i="216"/>
  <c r="S29" i="216"/>
  <c r="S28" i="216"/>
  <c r="S27" i="216"/>
  <c r="S26" i="216"/>
  <c r="S25" i="216"/>
  <c r="S24" i="216"/>
  <c r="S23" i="216"/>
  <c r="S22" i="216"/>
  <c r="S21" i="216"/>
  <c r="S20" i="216"/>
  <c r="S19" i="216"/>
  <c r="S18" i="216"/>
  <c r="S17" i="216"/>
  <c r="S16" i="216"/>
  <c r="S15" i="216"/>
  <c r="S14" i="216"/>
  <c r="S13" i="216"/>
  <c r="S12" i="216"/>
  <c r="S11" i="216"/>
  <c r="S10" i="216"/>
  <c r="S9" i="216"/>
  <c r="S8" i="216"/>
  <c r="S7" i="216"/>
  <c r="S6" i="216"/>
  <c r="S5" i="216"/>
  <c r="S4" i="216"/>
  <c r="S3" i="216"/>
  <c r="S2" i="216"/>
  <c r="L99" i="214"/>
  <c r="L98" i="214"/>
  <c r="L97" i="214"/>
  <c r="L96" i="214"/>
  <c r="L95" i="214"/>
  <c r="L94" i="214"/>
  <c r="L93" i="214"/>
  <c r="L92" i="214"/>
  <c r="L91" i="214"/>
  <c r="L90" i="214"/>
  <c r="L89" i="214"/>
  <c r="L88" i="214"/>
  <c r="L87" i="214"/>
  <c r="L86" i="214"/>
  <c r="L85" i="214"/>
  <c r="L84" i="214"/>
  <c r="L83" i="214"/>
  <c r="L82" i="214"/>
  <c r="L81" i="214"/>
  <c r="L80" i="214"/>
  <c r="L76" i="214"/>
  <c r="L75" i="214"/>
  <c r="L74" i="214"/>
  <c r="L73" i="214"/>
  <c r="L72" i="214"/>
  <c r="L71" i="214"/>
  <c r="L70" i="214"/>
  <c r="L69" i="214"/>
  <c r="L68" i="214"/>
  <c r="AE59" i="214"/>
  <c r="AD59" i="214"/>
  <c r="AC59" i="214"/>
  <c r="AB59" i="214"/>
  <c r="AA59" i="214"/>
  <c r="Z59" i="214"/>
  <c r="W59" i="214"/>
  <c r="L59" i="214"/>
  <c r="AE58" i="214"/>
  <c r="AD58" i="214"/>
  <c r="AC58" i="214"/>
  <c r="AB58" i="214"/>
  <c r="AA58" i="214"/>
  <c r="Z58" i="214"/>
  <c r="W58" i="214"/>
  <c r="L58" i="214"/>
  <c r="AE57" i="214"/>
  <c r="AD57" i="214"/>
  <c r="AC57" i="214"/>
  <c r="AB57" i="214"/>
  <c r="AA57" i="214"/>
  <c r="Z57" i="214"/>
  <c r="W57" i="214"/>
  <c r="L57" i="214"/>
  <c r="S56" i="214"/>
  <c r="S55" i="214"/>
  <c r="S54" i="214"/>
  <c r="S53" i="214"/>
  <c r="S52" i="214"/>
  <c r="S51" i="214"/>
  <c r="S50" i="214"/>
  <c r="S49" i="214"/>
  <c r="S48" i="214"/>
  <c r="S47" i="214"/>
  <c r="S46" i="214"/>
  <c r="S45" i="214"/>
  <c r="S44" i="214"/>
  <c r="S43" i="214"/>
  <c r="S42" i="214"/>
  <c r="S41" i="214"/>
  <c r="S40" i="214"/>
  <c r="S39" i="214"/>
  <c r="S38" i="214"/>
  <c r="S37" i="214"/>
  <c r="S36" i="214"/>
  <c r="S35" i="214"/>
  <c r="S34" i="214"/>
  <c r="S33" i="214"/>
  <c r="S32" i="214"/>
  <c r="S31" i="214"/>
  <c r="S30" i="214"/>
  <c r="S29" i="214"/>
  <c r="S28" i="214"/>
  <c r="S27" i="214"/>
  <c r="S26" i="214"/>
  <c r="S25" i="214"/>
  <c r="S24" i="214"/>
  <c r="S23" i="214"/>
  <c r="S22" i="214"/>
  <c r="S21" i="214"/>
  <c r="S20" i="214"/>
  <c r="S19" i="214"/>
  <c r="S18" i="214"/>
  <c r="S17" i="214"/>
  <c r="S16" i="214"/>
  <c r="S15" i="214"/>
  <c r="S14" i="214"/>
  <c r="S13" i="214"/>
  <c r="S12" i="214"/>
  <c r="S11" i="214"/>
  <c r="S10" i="214"/>
  <c r="S9" i="214"/>
  <c r="S8" i="214"/>
  <c r="S7" i="214"/>
  <c r="S6" i="214"/>
  <c r="S5" i="214"/>
  <c r="S4" i="214"/>
  <c r="S3" i="214"/>
  <c r="S2" i="214"/>
  <c r="L104" i="155"/>
  <c r="L103" i="155"/>
  <c r="L102" i="155"/>
  <c r="L101" i="155"/>
  <c r="L100" i="155"/>
  <c r="L99" i="155"/>
  <c r="L98" i="155"/>
  <c r="L97" i="155"/>
  <c r="L96" i="155"/>
  <c r="L95" i="155"/>
  <c r="L94" i="155"/>
  <c r="L93" i="155"/>
  <c r="L92" i="155"/>
  <c r="L91" i="155"/>
  <c r="L90" i="155"/>
  <c r="L89" i="155"/>
  <c r="L88" i="155"/>
  <c r="L87" i="155"/>
  <c r="L83" i="155"/>
  <c r="L82" i="155"/>
  <c r="L81" i="155"/>
  <c r="L80" i="155"/>
  <c r="L79" i="155"/>
  <c r="L78" i="155"/>
  <c r="L77" i="155"/>
  <c r="L76" i="155"/>
  <c r="L75" i="155"/>
  <c r="L74" i="155"/>
  <c r="AE64" i="155"/>
  <c r="AD64" i="155"/>
  <c r="AC64" i="155"/>
  <c r="AB64" i="155"/>
  <c r="AA64" i="155"/>
  <c r="Z64" i="155"/>
  <c r="W64" i="155"/>
  <c r="L64" i="155"/>
  <c r="AE63" i="155"/>
  <c r="AD63" i="155"/>
  <c r="AC63" i="155"/>
  <c r="AB63" i="155"/>
  <c r="AA63" i="155"/>
  <c r="Z63" i="155"/>
  <c r="W63" i="155"/>
  <c r="L63" i="155"/>
  <c r="AE62" i="155"/>
  <c r="AD62" i="155"/>
  <c r="AC62" i="155"/>
  <c r="AB62" i="155"/>
  <c r="AA62" i="155"/>
  <c r="Z62" i="155"/>
  <c r="W62" i="155"/>
  <c r="L62" i="155"/>
  <c r="S61" i="155"/>
  <c r="S60" i="155"/>
  <c r="S59" i="155"/>
  <c r="S58" i="155"/>
  <c r="S57" i="155"/>
  <c r="S56" i="155"/>
  <c r="S55" i="155"/>
  <c r="S54" i="155"/>
  <c r="S53" i="155"/>
  <c r="S52" i="155"/>
  <c r="S51" i="155"/>
  <c r="S50" i="155"/>
  <c r="S49" i="155"/>
  <c r="S48" i="155"/>
  <c r="S47" i="155"/>
  <c r="S46" i="155"/>
  <c r="S45" i="155"/>
  <c r="S44" i="155"/>
  <c r="S43" i="155"/>
  <c r="S42" i="155"/>
  <c r="S41" i="155"/>
  <c r="S40" i="155"/>
  <c r="S39" i="155"/>
  <c r="S38" i="155"/>
  <c r="S37" i="155"/>
  <c r="S36" i="155"/>
  <c r="S35" i="155"/>
  <c r="S34" i="155"/>
  <c r="S33" i="155"/>
  <c r="S32" i="155"/>
  <c r="S31" i="155"/>
  <c r="S30" i="155"/>
  <c r="S29" i="155"/>
  <c r="S28" i="155"/>
  <c r="S27" i="155"/>
  <c r="S26" i="155"/>
  <c r="S25" i="155"/>
  <c r="S24" i="155"/>
  <c r="S23" i="155"/>
  <c r="S22" i="155"/>
  <c r="S21" i="155"/>
  <c r="S20" i="155"/>
  <c r="S19" i="155"/>
  <c r="S18" i="155"/>
  <c r="S17" i="155"/>
  <c r="S16" i="155"/>
  <c r="S15" i="155"/>
  <c r="S14" i="155"/>
  <c r="S13" i="155"/>
  <c r="S12" i="155"/>
  <c r="S11" i="155"/>
  <c r="S10" i="155"/>
  <c r="S9" i="155"/>
  <c r="S8" i="155"/>
  <c r="S7" i="155"/>
  <c r="S6" i="155"/>
  <c r="S5" i="155"/>
  <c r="S4" i="155"/>
  <c r="S3" i="155"/>
  <c r="S2" i="155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L108" i="84"/>
  <c r="L107" i="84"/>
  <c r="L103" i="84"/>
  <c r="L102" i="84"/>
  <c r="L101" i="84"/>
  <c r="L100" i="84"/>
  <c r="L99" i="84"/>
  <c r="L98" i="84"/>
  <c r="L97" i="84"/>
  <c r="L96" i="84"/>
  <c r="L95" i="84"/>
  <c r="L94" i="84"/>
  <c r="AE84" i="84"/>
  <c r="AD84" i="84"/>
  <c r="AC84" i="84"/>
  <c r="AB84" i="84"/>
  <c r="AA84" i="84"/>
  <c r="Z84" i="84"/>
  <c r="W84" i="84"/>
  <c r="L84" i="84"/>
  <c r="AE83" i="84"/>
  <c r="AD83" i="84"/>
  <c r="AC83" i="84"/>
  <c r="AB83" i="84"/>
  <c r="AA83" i="84"/>
  <c r="Z83" i="84"/>
  <c r="W83" i="84"/>
  <c r="L83" i="84"/>
  <c r="AE82" i="84"/>
  <c r="AD82" i="84"/>
  <c r="AC82" i="84"/>
  <c r="AB82" i="84"/>
  <c r="AA82" i="84"/>
  <c r="Z82" i="84"/>
  <c r="W82" i="84"/>
  <c r="L82" i="84"/>
  <c r="S81" i="84"/>
  <c r="S80" i="84"/>
  <c r="S79" i="84"/>
  <c r="S78" i="84"/>
  <c r="S77" i="84"/>
  <c r="S76" i="84"/>
  <c r="S75" i="84"/>
  <c r="S74" i="84"/>
  <c r="S73" i="84"/>
  <c r="S72" i="84"/>
  <c r="S71" i="84"/>
  <c r="S70" i="84"/>
  <c r="S69" i="84"/>
  <c r="S68" i="84"/>
  <c r="S67" i="84"/>
  <c r="S66" i="84"/>
  <c r="S65" i="84"/>
  <c r="S64" i="84"/>
  <c r="S63" i="84"/>
  <c r="S62" i="84"/>
  <c r="S61" i="84"/>
  <c r="S60" i="84"/>
  <c r="S59" i="84"/>
  <c r="S58" i="84"/>
  <c r="S57" i="84"/>
  <c r="S56" i="84"/>
  <c r="S55" i="84"/>
  <c r="S54" i="84"/>
  <c r="S53" i="84"/>
  <c r="S52" i="84"/>
  <c r="S51" i="84"/>
  <c r="S50" i="84"/>
  <c r="S49" i="84"/>
  <c r="S48" i="84"/>
  <c r="S47" i="84"/>
  <c r="S46" i="84"/>
  <c r="S45" i="84"/>
  <c r="S44" i="84"/>
  <c r="S43" i="84"/>
  <c r="S42" i="84"/>
  <c r="S41" i="84"/>
  <c r="S40" i="84"/>
  <c r="S39" i="84"/>
  <c r="S38" i="84"/>
  <c r="S37" i="84"/>
  <c r="S36" i="84"/>
  <c r="S35" i="84"/>
  <c r="S34" i="84"/>
  <c r="S33" i="84"/>
  <c r="S32" i="84"/>
  <c r="S31" i="84"/>
  <c r="S30" i="84"/>
  <c r="S29" i="84"/>
  <c r="S28" i="84"/>
  <c r="S27" i="84"/>
  <c r="S26" i="84"/>
  <c r="S25" i="84"/>
  <c r="S24" i="84"/>
  <c r="S23" i="84"/>
  <c r="S22" i="84"/>
  <c r="S21" i="84"/>
  <c r="S20" i="84"/>
  <c r="S19" i="84"/>
  <c r="S18" i="84"/>
  <c r="S17" i="84"/>
  <c r="S16" i="84"/>
  <c r="S15" i="84"/>
  <c r="S14" i="84"/>
  <c r="S13" i="84"/>
  <c r="S12" i="84"/>
  <c r="S11" i="84"/>
  <c r="S10" i="84"/>
  <c r="S9" i="84"/>
  <c r="S8" i="84"/>
  <c r="S7" i="84"/>
  <c r="S6" i="84"/>
  <c r="S5" i="84"/>
  <c r="S4" i="84"/>
  <c r="S3" i="84"/>
  <c r="S2" i="84"/>
  <c r="L95" i="213"/>
  <c r="L94" i="213"/>
  <c r="L93" i="213"/>
  <c r="L92" i="213"/>
  <c r="L91" i="213"/>
  <c r="L90" i="213"/>
  <c r="L89" i="213"/>
  <c r="L88" i="213"/>
  <c r="L87" i="213"/>
  <c r="L86" i="213"/>
  <c r="L85" i="213"/>
  <c r="L84" i="213"/>
  <c r="L83" i="213"/>
  <c r="L82" i="213"/>
  <c r="L81" i="213"/>
  <c r="L80" i="213"/>
  <c r="L79" i="213"/>
  <c r="L78" i="213"/>
  <c r="L77" i="213"/>
  <c r="L76" i="213"/>
  <c r="L75" i="213"/>
  <c r="L70" i="213"/>
  <c r="L69" i="213"/>
  <c r="L68" i="213"/>
  <c r="L67" i="213"/>
  <c r="L66" i="213"/>
  <c r="L65" i="213"/>
  <c r="L64" i="213"/>
  <c r="AE55" i="213"/>
  <c r="AD55" i="213"/>
  <c r="AC55" i="213"/>
  <c r="AB55" i="213"/>
  <c r="AA55" i="213"/>
  <c r="Z55" i="213"/>
  <c r="W55" i="213"/>
  <c r="L55" i="213"/>
  <c r="AE54" i="213"/>
  <c r="AD54" i="213"/>
  <c r="AC54" i="213"/>
  <c r="AB54" i="213"/>
  <c r="AA54" i="213"/>
  <c r="Z54" i="213"/>
  <c r="W54" i="213"/>
  <c r="L54" i="213"/>
  <c r="AE53" i="213"/>
  <c r="AD53" i="213"/>
  <c r="AC53" i="213"/>
  <c r="AB53" i="213"/>
  <c r="AA53" i="213"/>
  <c r="Z53" i="213"/>
  <c r="W53" i="213"/>
  <c r="L53" i="213"/>
  <c r="S52" i="213"/>
  <c r="S51" i="213"/>
  <c r="S50" i="213"/>
  <c r="S49" i="213"/>
  <c r="S48" i="213"/>
  <c r="S47" i="213"/>
  <c r="S46" i="213"/>
  <c r="S45" i="213"/>
  <c r="S44" i="213"/>
  <c r="S43" i="213"/>
  <c r="S42" i="213"/>
  <c r="S41" i="213"/>
  <c r="S40" i="213"/>
  <c r="S39" i="213"/>
  <c r="S38" i="213"/>
  <c r="S37" i="213"/>
  <c r="S36" i="213"/>
  <c r="S35" i="213"/>
  <c r="S34" i="213"/>
  <c r="S33" i="213"/>
  <c r="S32" i="213"/>
  <c r="S31" i="213"/>
  <c r="S30" i="213"/>
  <c r="S29" i="213"/>
  <c r="S28" i="213"/>
  <c r="S27" i="213"/>
  <c r="S26" i="213"/>
  <c r="S25" i="213"/>
  <c r="S24" i="213"/>
  <c r="S23" i="213"/>
  <c r="S22" i="213"/>
  <c r="S21" i="213"/>
  <c r="S20" i="213"/>
  <c r="S19" i="213"/>
  <c r="S18" i="213"/>
  <c r="S17" i="213"/>
  <c r="S16" i="213"/>
  <c r="S15" i="213"/>
  <c r="S14" i="213"/>
  <c r="S13" i="213"/>
  <c r="S12" i="213"/>
  <c r="S11" i="213"/>
  <c r="S10" i="213"/>
  <c r="S9" i="213"/>
  <c r="S8" i="213"/>
  <c r="S7" i="213"/>
  <c r="S6" i="213"/>
  <c r="S5" i="213"/>
  <c r="S4" i="213"/>
  <c r="S3" i="213"/>
  <c r="S2" i="213"/>
  <c r="L99" i="212"/>
  <c r="L98" i="212"/>
  <c r="L97" i="212"/>
  <c r="L96" i="212"/>
  <c r="L95" i="212"/>
  <c r="L94" i="212"/>
  <c r="L93" i="212"/>
  <c r="L92" i="212"/>
  <c r="L91" i="212"/>
  <c r="L90" i="212"/>
  <c r="L89" i="212"/>
  <c r="L88" i="212"/>
  <c r="L87" i="212"/>
  <c r="L86" i="212"/>
  <c r="L85" i="212"/>
  <c r="L84" i="212"/>
  <c r="L83" i="212"/>
  <c r="L82" i="212"/>
  <c r="L81" i="212"/>
  <c r="L80" i="212"/>
  <c r="L76" i="212"/>
  <c r="L75" i="212"/>
  <c r="L74" i="212"/>
  <c r="L73" i="212"/>
  <c r="L72" i="212"/>
  <c r="L71" i="212"/>
  <c r="L70" i="212"/>
  <c r="L69" i="212"/>
  <c r="L68" i="212"/>
  <c r="AE59" i="212"/>
  <c r="AD59" i="212"/>
  <c r="AC59" i="212"/>
  <c r="AB59" i="212"/>
  <c r="AA59" i="212"/>
  <c r="Z59" i="212"/>
  <c r="W59" i="212"/>
  <c r="L59" i="212"/>
  <c r="AE58" i="212"/>
  <c r="AD58" i="212"/>
  <c r="AC58" i="212"/>
  <c r="AB58" i="212"/>
  <c r="AA58" i="212"/>
  <c r="Z58" i="212"/>
  <c r="W58" i="212"/>
  <c r="L58" i="212"/>
  <c r="AE57" i="212"/>
  <c r="AD57" i="212"/>
  <c r="AC57" i="212"/>
  <c r="AB57" i="212"/>
  <c r="AA57" i="212"/>
  <c r="Z57" i="212"/>
  <c r="W57" i="212"/>
  <c r="L57" i="212"/>
  <c r="S56" i="212"/>
  <c r="S55" i="212"/>
  <c r="S54" i="212"/>
  <c r="S53" i="212"/>
  <c r="S52" i="212"/>
  <c r="S51" i="212"/>
  <c r="S50" i="212"/>
  <c r="S49" i="212"/>
  <c r="S48" i="212"/>
  <c r="S47" i="212"/>
  <c r="S46" i="212"/>
  <c r="S45" i="212"/>
  <c r="S44" i="212"/>
  <c r="S43" i="212"/>
  <c r="S42" i="212"/>
  <c r="S41" i="212"/>
  <c r="S40" i="212"/>
  <c r="S39" i="212"/>
  <c r="S38" i="212"/>
  <c r="S37" i="212"/>
  <c r="S36" i="212"/>
  <c r="S35" i="212"/>
  <c r="S34" i="212"/>
  <c r="S33" i="212"/>
  <c r="S32" i="212"/>
  <c r="S31" i="212"/>
  <c r="S30" i="212"/>
  <c r="S29" i="212"/>
  <c r="S28" i="212"/>
  <c r="S27" i="212"/>
  <c r="S26" i="212"/>
  <c r="S25" i="212"/>
  <c r="S24" i="212"/>
  <c r="S23" i="212"/>
  <c r="S22" i="212"/>
  <c r="S21" i="212"/>
  <c r="S20" i="212"/>
  <c r="S19" i="212"/>
  <c r="S18" i="212"/>
  <c r="S17" i="212"/>
  <c r="S16" i="212"/>
  <c r="S15" i="212"/>
  <c r="S14" i="212"/>
  <c r="S13" i="212"/>
  <c r="S12" i="212"/>
  <c r="S11" i="212"/>
  <c r="S10" i="212"/>
  <c r="S9" i="212"/>
  <c r="S8" i="212"/>
  <c r="S7" i="212"/>
  <c r="S6" i="212"/>
  <c r="S5" i="212"/>
  <c r="S4" i="212"/>
  <c r="S3" i="212"/>
  <c r="S2" i="212"/>
  <c r="L104" i="154"/>
  <c r="L103" i="154"/>
  <c r="L102" i="154"/>
  <c r="L101" i="154"/>
  <c r="L100" i="154"/>
  <c r="L99" i="154"/>
  <c r="L98" i="154"/>
  <c r="L97" i="154"/>
  <c r="L96" i="154"/>
  <c r="L95" i="154"/>
  <c r="L94" i="154"/>
  <c r="L93" i="154"/>
  <c r="L92" i="154"/>
  <c r="L91" i="154"/>
  <c r="L90" i="154"/>
  <c r="L89" i="154"/>
  <c r="L88" i="154"/>
  <c r="L87" i="154"/>
  <c r="L86" i="154"/>
  <c r="L84" i="154"/>
  <c r="L83" i="154"/>
  <c r="L82" i="154"/>
  <c r="L81" i="154"/>
  <c r="L80" i="154"/>
  <c r="L79" i="154"/>
  <c r="L78" i="154"/>
  <c r="L77" i="154"/>
  <c r="L76" i="154"/>
  <c r="L75" i="154"/>
  <c r="L74" i="154"/>
  <c r="L73" i="154"/>
  <c r="AE64" i="154"/>
  <c r="AD64" i="154"/>
  <c r="AC64" i="154"/>
  <c r="AB64" i="154"/>
  <c r="AA64" i="154"/>
  <c r="Z64" i="154"/>
  <c r="W64" i="154"/>
  <c r="L64" i="154"/>
  <c r="AE63" i="154"/>
  <c r="AD63" i="154"/>
  <c r="AC63" i="154"/>
  <c r="AB63" i="154"/>
  <c r="AA63" i="154"/>
  <c r="Z63" i="154"/>
  <c r="W63" i="154"/>
  <c r="L63" i="154"/>
  <c r="AE62" i="154"/>
  <c r="AD62" i="154"/>
  <c r="AC62" i="154"/>
  <c r="AB62" i="154"/>
  <c r="AA62" i="154"/>
  <c r="Z62" i="154"/>
  <c r="W62" i="154"/>
  <c r="L62" i="154"/>
  <c r="S61" i="154"/>
  <c r="S60" i="154"/>
  <c r="S59" i="154"/>
  <c r="S58" i="154"/>
  <c r="S57" i="154"/>
  <c r="S56" i="154"/>
  <c r="S55" i="154"/>
  <c r="S54" i="154"/>
  <c r="S53" i="154"/>
  <c r="S52" i="154"/>
  <c r="S51" i="154"/>
  <c r="S50" i="154"/>
  <c r="S49" i="154"/>
  <c r="S48" i="154"/>
  <c r="S47" i="154"/>
  <c r="S46" i="154"/>
  <c r="S45" i="154"/>
  <c r="S44" i="154"/>
  <c r="S43" i="154"/>
  <c r="S42" i="154"/>
  <c r="S41" i="154"/>
  <c r="S40" i="154"/>
  <c r="S39" i="154"/>
  <c r="S38" i="154"/>
  <c r="S37" i="154"/>
  <c r="S36" i="154"/>
  <c r="S35" i="154"/>
  <c r="S34" i="154"/>
  <c r="S33" i="154"/>
  <c r="S32" i="154"/>
  <c r="S31" i="154"/>
  <c r="S30" i="154"/>
  <c r="S29" i="154"/>
  <c r="S28" i="154"/>
  <c r="S27" i="154"/>
  <c r="S26" i="154"/>
  <c r="S25" i="154"/>
  <c r="S24" i="154"/>
  <c r="S23" i="154"/>
  <c r="S22" i="154"/>
  <c r="S21" i="154"/>
  <c r="S20" i="154"/>
  <c r="S19" i="154"/>
  <c r="S18" i="154"/>
  <c r="S17" i="154"/>
  <c r="S16" i="154"/>
  <c r="S15" i="154"/>
  <c r="S14" i="154"/>
  <c r="S13" i="154"/>
  <c r="S12" i="154"/>
  <c r="S11" i="154"/>
  <c r="S10" i="154"/>
  <c r="S9" i="154"/>
  <c r="S8" i="154"/>
  <c r="S7" i="154"/>
  <c r="S6" i="154"/>
  <c r="S5" i="154"/>
  <c r="S4" i="154"/>
  <c r="S3" i="154"/>
  <c r="S2" i="154"/>
  <c r="L124" i="83"/>
  <c r="L123" i="83"/>
  <c r="L122" i="83"/>
  <c r="L121" i="83"/>
  <c r="L120" i="83"/>
  <c r="L119" i="83"/>
  <c r="L118" i="83"/>
  <c r="L117" i="83"/>
  <c r="L116" i="83"/>
  <c r="L115" i="83"/>
  <c r="L114" i="83"/>
  <c r="L113" i="83"/>
  <c r="L112" i="83"/>
  <c r="L111" i="83"/>
  <c r="L110" i="83"/>
  <c r="L109" i="83"/>
  <c r="L108" i="83"/>
  <c r="L107" i="83"/>
  <c r="L106" i="83"/>
  <c r="L104" i="83"/>
  <c r="L103" i="83"/>
  <c r="L102" i="83"/>
  <c r="L101" i="83"/>
  <c r="L100" i="83"/>
  <c r="L99" i="83"/>
  <c r="L98" i="83"/>
  <c r="L97" i="83"/>
  <c r="L96" i="83"/>
  <c r="L95" i="83"/>
  <c r="L94" i="83"/>
  <c r="L93" i="83"/>
  <c r="AE84" i="83"/>
  <c r="AD84" i="83"/>
  <c r="AC84" i="83"/>
  <c r="AB84" i="83"/>
  <c r="AA84" i="83"/>
  <c r="Z84" i="83"/>
  <c r="W84" i="83"/>
  <c r="L84" i="83"/>
  <c r="AE83" i="83"/>
  <c r="AD83" i="83"/>
  <c r="AC83" i="83"/>
  <c r="AB83" i="83"/>
  <c r="AA83" i="83"/>
  <c r="Z83" i="83"/>
  <c r="W83" i="83"/>
  <c r="L83" i="83"/>
  <c r="AE82" i="83"/>
  <c r="AD82" i="83"/>
  <c r="AC82" i="83"/>
  <c r="AB82" i="83"/>
  <c r="AA82" i="83"/>
  <c r="Z82" i="83"/>
  <c r="W82" i="83"/>
  <c r="L82" i="83"/>
  <c r="S81" i="83"/>
  <c r="S80" i="83"/>
  <c r="S79" i="83"/>
  <c r="S78" i="83"/>
  <c r="S77" i="83"/>
  <c r="S76" i="83"/>
  <c r="S75" i="83"/>
  <c r="S74" i="83"/>
  <c r="S73" i="83"/>
  <c r="S72" i="83"/>
  <c r="S71" i="83"/>
  <c r="S70" i="83"/>
  <c r="S69" i="83"/>
  <c r="S68" i="83"/>
  <c r="S67" i="83"/>
  <c r="S66" i="83"/>
  <c r="S65" i="83"/>
  <c r="S64" i="83"/>
  <c r="S63" i="83"/>
  <c r="S62" i="83"/>
  <c r="S61" i="83"/>
  <c r="S60" i="83"/>
  <c r="S59" i="83"/>
  <c r="S58" i="83"/>
  <c r="S57" i="83"/>
  <c r="S56" i="83"/>
  <c r="S55" i="83"/>
  <c r="S54" i="83"/>
  <c r="S53" i="83"/>
  <c r="S52" i="83"/>
  <c r="S51" i="83"/>
  <c r="S50" i="83"/>
  <c r="S49" i="83"/>
  <c r="S48" i="83"/>
  <c r="S47" i="83"/>
  <c r="S46" i="83"/>
  <c r="S45" i="83"/>
  <c r="S44" i="83"/>
  <c r="S43" i="83"/>
  <c r="S42" i="83"/>
  <c r="S41" i="83"/>
  <c r="S40" i="83"/>
  <c r="S39" i="83"/>
  <c r="S38" i="83"/>
  <c r="S37" i="83"/>
  <c r="S36" i="83"/>
  <c r="S35" i="83"/>
  <c r="S34" i="83"/>
  <c r="S33" i="83"/>
  <c r="S32" i="83"/>
  <c r="S31" i="83"/>
  <c r="S30" i="83"/>
  <c r="S29" i="83"/>
  <c r="S28" i="83"/>
  <c r="S27" i="83"/>
  <c r="S26" i="83"/>
  <c r="S25" i="83"/>
  <c r="S24" i="83"/>
  <c r="S23" i="83"/>
  <c r="S22" i="83"/>
  <c r="S21" i="83"/>
  <c r="S20" i="83"/>
  <c r="S19" i="83"/>
  <c r="S18" i="83"/>
  <c r="S17" i="83"/>
  <c r="S16" i="83"/>
  <c r="S15" i="83"/>
  <c r="S14" i="83"/>
  <c r="S13" i="83"/>
  <c r="S12" i="83"/>
  <c r="S11" i="83"/>
  <c r="S10" i="83"/>
  <c r="S9" i="83"/>
  <c r="S8" i="83"/>
  <c r="S7" i="83"/>
  <c r="S6" i="83"/>
  <c r="S5" i="83"/>
  <c r="S4" i="83"/>
  <c r="S3" i="83"/>
  <c r="S2" i="83"/>
  <c r="L95" i="204"/>
  <c r="L94" i="204"/>
  <c r="L93" i="204"/>
  <c r="L92" i="204"/>
  <c r="L91" i="204"/>
  <c r="L90" i="204"/>
  <c r="L89" i="204"/>
  <c r="L88" i="204"/>
  <c r="L87" i="204"/>
  <c r="L86" i="204"/>
  <c r="L85" i="204"/>
  <c r="L84" i="204"/>
  <c r="L83" i="204"/>
  <c r="L82" i="204"/>
  <c r="L81" i="204"/>
  <c r="L80" i="204"/>
  <c r="L79" i="204"/>
  <c r="L78" i="204"/>
  <c r="L77" i="204"/>
  <c r="L76" i="204"/>
  <c r="L75" i="204"/>
  <c r="L70" i="204"/>
  <c r="L69" i="204"/>
  <c r="L68" i="204"/>
  <c r="L67" i="204"/>
  <c r="L66" i="204"/>
  <c r="L65" i="204"/>
  <c r="L64" i="204"/>
  <c r="AE55" i="204"/>
  <c r="AD55" i="204"/>
  <c r="AC55" i="204"/>
  <c r="AB55" i="204"/>
  <c r="AA55" i="204"/>
  <c r="Z55" i="204"/>
  <c r="W55" i="204"/>
  <c r="L55" i="204"/>
  <c r="AE54" i="204"/>
  <c r="AD54" i="204"/>
  <c r="AC54" i="204"/>
  <c r="AB54" i="204"/>
  <c r="AA54" i="204"/>
  <c r="Z54" i="204"/>
  <c r="W54" i="204"/>
  <c r="L54" i="204"/>
  <c r="AE53" i="204"/>
  <c r="AD53" i="204"/>
  <c r="AC53" i="204"/>
  <c r="AB53" i="204"/>
  <c r="AA53" i="204"/>
  <c r="Z53" i="204"/>
  <c r="W53" i="204"/>
  <c r="L53" i="204"/>
  <c r="S52" i="204"/>
  <c r="S51" i="204"/>
  <c r="S50" i="204"/>
  <c r="S49" i="204"/>
  <c r="S48" i="204"/>
  <c r="S47" i="204"/>
  <c r="S46" i="204"/>
  <c r="S45" i="204"/>
  <c r="S44" i="204"/>
  <c r="S43" i="204"/>
  <c r="S42" i="204"/>
  <c r="S41" i="204"/>
  <c r="S40" i="204"/>
  <c r="S39" i="204"/>
  <c r="S38" i="204"/>
  <c r="S37" i="204"/>
  <c r="S36" i="204"/>
  <c r="S35" i="204"/>
  <c r="S34" i="204"/>
  <c r="S33" i="204"/>
  <c r="S32" i="204"/>
  <c r="S31" i="204"/>
  <c r="S30" i="204"/>
  <c r="S29" i="204"/>
  <c r="S28" i="204"/>
  <c r="S27" i="204"/>
  <c r="S26" i="204"/>
  <c r="S25" i="204"/>
  <c r="S24" i="204"/>
  <c r="S23" i="204"/>
  <c r="S22" i="204"/>
  <c r="S21" i="204"/>
  <c r="S20" i="204"/>
  <c r="S19" i="204"/>
  <c r="S18" i="204"/>
  <c r="S17" i="204"/>
  <c r="S16" i="204"/>
  <c r="S15" i="204"/>
  <c r="S14" i="204"/>
  <c r="S13" i="204"/>
  <c r="S12" i="204"/>
  <c r="S11" i="204"/>
  <c r="S10" i="204"/>
  <c r="S9" i="204"/>
  <c r="S8" i="204"/>
  <c r="S7" i="204"/>
  <c r="S6" i="204"/>
  <c r="S5" i="204"/>
  <c r="S4" i="204"/>
  <c r="S3" i="204"/>
  <c r="S2" i="204"/>
  <c r="L99" i="195"/>
  <c r="L98" i="195"/>
  <c r="L97" i="195"/>
  <c r="L96" i="195"/>
  <c r="L95" i="195"/>
  <c r="L94" i="195"/>
  <c r="L93" i="195"/>
  <c r="L92" i="195"/>
  <c r="L91" i="195"/>
  <c r="L90" i="195"/>
  <c r="L89" i="195"/>
  <c r="L88" i="195"/>
  <c r="L87" i="195"/>
  <c r="L86" i="195"/>
  <c r="L85" i="195"/>
  <c r="L84" i="195"/>
  <c r="L83" i="195"/>
  <c r="L82" i="195"/>
  <c r="L81" i="195"/>
  <c r="L80" i="195"/>
  <c r="L76" i="195"/>
  <c r="L75" i="195"/>
  <c r="L74" i="195"/>
  <c r="L73" i="195"/>
  <c r="L72" i="195"/>
  <c r="L71" i="195"/>
  <c r="L70" i="195"/>
  <c r="L69" i="195"/>
  <c r="L68" i="195"/>
  <c r="AE59" i="195"/>
  <c r="AD59" i="195"/>
  <c r="AC59" i="195"/>
  <c r="AB59" i="195"/>
  <c r="AA59" i="195"/>
  <c r="Z59" i="195"/>
  <c r="W59" i="195"/>
  <c r="L59" i="195"/>
  <c r="AE58" i="195"/>
  <c r="AD58" i="195"/>
  <c r="AC58" i="195"/>
  <c r="AB58" i="195"/>
  <c r="AA58" i="195"/>
  <c r="Z58" i="195"/>
  <c r="W58" i="195"/>
  <c r="L58" i="195"/>
  <c r="AE57" i="195"/>
  <c r="AD57" i="195"/>
  <c r="AC57" i="195"/>
  <c r="AB57" i="195"/>
  <c r="AA57" i="195"/>
  <c r="Z57" i="195"/>
  <c r="W57" i="195"/>
  <c r="L57" i="195"/>
  <c r="S56" i="195"/>
  <c r="S55" i="195"/>
  <c r="S54" i="195"/>
  <c r="S53" i="195"/>
  <c r="S52" i="195"/>
  <c r="S51" i="195"/>
  <c r="S50" i="195"/>
  <c r="S49" i="195"/>
  <c r="S48" i="195"/>
  <c r="S47" i="195"/>
  <c r="S46" i="195"/>
  <c r="S45" i="195"/>
  <c r="S44" i="195"/>
  <c r="S43" i="195"/>
  <c r="S42" i="195"/>
  <c r="S41" i="195"/>
  <c r="S40" i="195"/>
  <c r="S39" i="195"/>
  <c r="S38" i="195"/>
  <c r="S37" i="195"/>
  <c r="S36" i="195"/>
  <c r="S35" i="195"/>
  <c r="S34" i="195"/>
  <c r="S33" i="195"/>
  <c r="S32" i="195"/>
  <c r="S31" i="195"/>
  <c r="S30" i="195"/>
  <c r="S29" i="195"/>
  <c r="S28" i="195"/>
  <c r="S27" i="195"/>
  <c r="S26" i="195"/>
  <c r="S25" i="195"/>
  <c r="S24" i="195"/>
  <c r="S23" i="195"/>
  <c r="S22" i="195"/>
  <c r="S21" i="195"/>
  <c r="S20" i="195"/>
  <c r="S19" i="195"/>
  <c r="S18" i="195"/>
  <c r="S17" i="195"/>
  <c r="S16" i="195"/>
  <c r="S15" i="195"/>
  <c r="S14" i="195"/>
  <c r="S13" i="195"/>
  <c r="S12" i="195"/>
  <c r="S11" i="195"/>
  <c r="S10" i="195"/>
  <c r="S9" i="195"/>
  <c r="S8" i="195"/>
  <c r="S7" i="195"/>
  <c r="S6" i="195"/>
  <c r="S5" i="195"/>
  <c r="S4" i="195"/>
  <c r="S3" i="195"/>
  <c r="S2" i="195"/>
  <c r="L104" i="153"/>
  <c r="L103" i="153"/>
  <c r="L102" i="153"/>
  <c r="L101" i="153"/>
  <c r="L100" i="153"/>
  <c r="L99" i="153"/>
  <c r="L98" i="153"/>
  <c r="L97" i="153"/>
  <c r="L96" i="153"/>
  <c r="L95" i="153"/>
  <c r="L94" i="153"/>
  <c r="L93" i="153"/>
  <c r="L92" i="153"/>
  <c r="L91" i="153"/>
  <c r="L90" i="153"/>
  <c r="L89" i="153"/>
  <c r="L88" i="153"/>
  <c r="L87" i="153"/>
  <c r="L86" i="153"/>
  <c r="L84" i="153"/>
  <c r="L83" i="153"/>
  <c r="L82" i="153"/>
  <c r="L81" i="153"/>
  <c r="L80" i="153"/>
  <c r="L79" i="153"/>
  <c r="L78" i="153"/>
  <c r="L77" i="153"/>
  <c r="L76" i="153"/>
  <c r="L75" i="153"/>
  <c r="L74" i="153"/>
  <c r="L73" i="153"/>
  <c r="AE64" i="153"/>
  <c r="AD64" i="153"/>
  <c r="AC64" i="153"/>
  <c r="AB64" i="153"/>
  <c r="AA64" i="153"/>
  <c r="Z64" i="153"/>
  <c r="W64" i="153"/>
  <c r="L64" i="153"/>
  <c r="AE63" i="153"/>
  <c r="AD63" i="153"/>
  <c r="AC63" i="153"/>
  <c r="AB63" i="153"/>
  <c r="AA63" i="153"/>
  <c r="Z63" i="153"/>
  <c r="W63" i="153"/>
  <c r="L63" i="153"/>
  <c r="AE62" i="153"/>
  <c r="AD62" i="153"/>
  <c r="AC62" i="153"/>
  <c r="AB62" i="153"/>
  <c r="AA62" i="153"/>
  <c r="Z62" i="153"/>
  <c r="W62" i="153"/>
  <c r="L62" i="153"/>
  <c r="S61" i="153"/>
  <c r="S60" i="153"/>
  <c r="S59" i="153"/>
  <c r="S58" i="153"/>
  <c r="S57" i="153"/>
  <c r="S56" i="153"/>
  <c r="S55" i="153"/>
  <c r="S54" i="153"/>
  <c r="S53" i="153"/>
  <c r="S52" i="153"/>
  <c r="S51" i="153"/>
  <c r="S50" i="153"/>
  <c r="S49" i="153"/>
  <c r="S48" i="153"/>
  <c r="S47" i="153"/>
  <c r="S46" i="153"/>
  <c r="S45" i="153"/>
  <c r="S44" i="153"/>
  <c r="S43" i="153"/>
  <c r="S42" i="153"/>
  <c r="S41" i="153"/>
  <c r="S40" i="153"/>
  <c r="S39" i="153"/>
  <c r="S38" i="153"/>
  <c r="S37" i="153"/>
  <c r="S36" i="153"/>
  <c r="S35" i="153"/>
  <c r="S34" i="153"/>
  <c r="S33" i="153"/>
  <c r="S32" i="153"/>
  <c r="S31" i="153"/>
  <c r="S30" i="153"/>
  <c r="S29" i="153"/>
  <c r="S28" i="153"/>
  <c r="S27" i="153"/>
  <c r="S26" i="153"/>
  <c r="S25" i="153"/>
  <c r="S24" i="153"/>
  <c r="S23" i="153"/>
  <c r="S22" i="153"/>
  <c r="S21" i="153"/>
  <c r="S20" i="153"/>
  <c r="S19" i="153"/>
  <c r="S18" i="153"/>
  <c r="S17" i="153"/>
  <c r="S16" i="153"/>
  <c r="S15" i="153"/>
  <c r="S14" i="153"/>
  <c r="S13" i="153"/>
  <c r="S12" i="153"/>
  <c r="S11" i="153"/>
  <c r="S10" i="153"/>
  <c r="S9" i="153"/>
  <c r="S8" i="153"/>
  <c r="S7" i="153"/>
  <c r="S6" i="153"/>
  <c r="S5" i="153"/>
  <c r="S4" i="153"/>
  <c r="S3" i="153"/>
  <c r="S2" i="153"/>
  <c r="L124" i="82"/>
  <c r="L123" i="82"/>
  <c r="L122" i="82"/>
  <c r="L121" i="82"/>
  <c r="L120" i="82"/>
  <c r="L119" i="82"/>
  <c r="L118" i="82"/>
  <c r="L117" i="82"/>
  <c r="L116" i="82"/>
  <c r="L115" i="82"/>
  <c r="L114" i="82"/>
  <c r="L113" i="82"/>
  <c r="L112" i="82"/>
  <c r="L111" i="82"/>
  <c r="L110" i="82"/>
  <c r="L109" i="82"/>
  <c r="L108" i="82"/>
  <c r="L107" i="82"/>
  <c r="L106" i="82"/>
  <c r="L104" i="82"/>
  <c r="L103" i="82"/>
  <c r="L102" i="82"/>
  <c r="L101" i="82"/>
  <c r="L100" i="82"/>
  <c r="L99" i="82"/>
  <c r="L98" i="82"/>
  <c r="L97" i="82"/>
  <c r="L96" i="82"/>
  <c r="L95" i="82"/>
  <c r="L94" i="82"/>
  <c r="L93" i="82"/>
  <c r="AE84" i="82"/>
  <c r="AD84" i="82"/>
  <c r="AC84" i="82"/>
  <c r="AB84" i="82"/>
  <c r="AA84" i="82"/>
  <c r="Z84" i="82"/>
  <c r="W84" i="82"/>
  <c r="L84" i="82"/>
  <c r="AE83" i="82"/>
  <c r="AD83" i="82"/>
  <c r="AC83" i="82"/>
  <c r="AB83" i="82"/>
  <c r="AA83" i="82"/>
  <c r="Z83" i="82"/>
  <c r="W83" i="82"/>
  <c r="L83" i="82"/>
  <c r="AE82" i="82"/>
  <c r="AD82" i="82"/>
  <c r="AC82" i="82"/>
  <c r="AB82" i="82"/>
  <c r="AA82" i="82"/>
  <c r="Z82" i="82"/>
  <c r="W82" i="82"/>
  <c r="L82" i="82"/>
  <c r="S81" i="82"/>
  <c r="S80" i="82"/>
  <c r="S79" i="82"/>
  <c r="S78" i="82"/>
  <c r="S77" i="82"/>
  <c r="S76" i="82"/>
  <c r="S75" i="82"/>
  <c r="S74" i="82"/>
  <c r="S73" i="82"/>
  <c r="S72" i="82"/>
  <c r="S71" i="82"/>
  <c r="S70" i="82"/>
  <c r="S69" i="82"/>
  <c r="S68" i="82"/>
  <c r="S67" i="82"/>
  <c r="S66" i="82"/>
  <c r="S65" i="82"/>
  <c r="S64" i="82"/>
  <c r="S63" i="82"/>
  <c r="S62" i="82"/>
  <c r="S61" i="82"/>
  <c r="S60" i="82"/>
  <c r="S59" i="82"/>
  <c r="S58" i="82"/>
  <c r="S57" i="82"/>
  <c r="S56" i="82"/>
  <c r="S55" i="82"/>
  <c r="S54" i="82"/>
  <c r="S53" i="82"/>
  <c r="S52" i="82"/>
  <c r="S51" i="82"/>
  <c r="S50" i="82"/>
  <c r="S49" i="82"/>
  <c r="S48" i="82"/>
  <c r="S47" i="82"/>
  <c r="S46" i="82"/>
  <c r="S45" i="82"/>
  <c r="S44" i="82"/>
  <c r="S43" i="82"/>
  <c r="S42" i="82"/>
  <c r="S41" i="82"/>
  <c r="S40" i="82"/>
  <c r="S39" i="82"/>
  <c r="S38" i="82"/>
  <c r="S37" i="82"/>
  <c r="S36" i="82"/>
  <c r="S35" i="82"/>
  <c r="S34" i="82"/>
  <c r="S33" i="82"/>
  <c r="S32" i="82"/>
  <c r="S31" i="82"/>
  <c r="S30" i="82"/>
  <c r="S29" i="82"/>
  <c r="S28" i="82"/>
  <c r="S27" i="82"/>
  <c r="S26" i="82"/>
  <c r="S25" i="82"/>
  <c r="S24" i="82"/>
  <c r="S23" i="82"/>
  <c r="S22" i="82"/>
  <c r="S21" i="82"/>
  <c r="S20" i="82"/>
  <c r="S19" i="82"/>
  <c r="S18" i="82"/>
  <c r="S17" i="82"/>
  <c r="S16" i="82"/>
  <c r="S15" i="82"/>
  <c r="S14" i="82"/>
  <c r="S13" i="82"/>
  <c r="S12" i="82"/>
  <c r="S11" i="82"/>
  <c r="S10" i="82"/>
  <c r="S9" i="82"/>
  <c r="S8" i="82"/>
  <c r="S7" i="82"/>
  <c r="S6" i="82"/>
  <c r="S5" i="82"/>
  <c r="S4" i="82"/>
  <c r="S3" i="82"/>
  <c r="S2" i="82"/>
  <c r="L95" i="194"/>
  <c r="L94" i="194"/>
  <c r="L93" i="194"/>
  <c r="L92" i="194"/>
  <c r="L91" i="194"/>
  <c r="L90" i="194"/>
  <c r="L89" i="194"/>
  <c r="L88" i="194"/>
  <c r="L87" i="194"/>
  <c r="L86" i="194"/>
  <c r="L85" i="194"/>
  <c r="L84" i="194"/>
  <c r="L83" i="194"/>
  <c r="L82" i="194"/>
  <c r="L81" i="194"/>
  <c r="L80" i="194"/>
  <c r="L79" i="194"/>
  <c r="L78" i="194"/>
  <c r="L73" i="194"/>
  <c r="L72" i="194"/>
  <c r="L71" i="194"/>
  <c r="L70" i="194"/>
  <c r="L69" i="194"/>
  <c r="L68" i="194"/>
  <c r="L67" i="194"/>
  <c r="L66" i="194"/>
  <c r="L65" i="194"/>
  <c r="L64" i="194"/>
  <c r="AE55" i="194"/>
  <c r="AD55" i="194"/>
  <c r="AC55" i="194"/>
  <c r="AB55" i="194"/>
  <c r="AA55" i="194"/>
  <c r="Z55" i="194"/>
  <c r="W55" i="194"/>
  <c r="L55" i="194"/>
  <c r="AE54" i="194"/>
  <c r="AD54" i="194"/>
  <c r="AC54" i="194"/>
  <c r="AB54" i="194"/>
  <c r="AA54" i="194"/>
  <c r="Z54" i="194"/>
  <c r="W54" i="194"/>
  <c r="L54" i="194"/>
  <c r="AE53" i="194"/>
  <c r="AD53" i="194"/>
  <c r="AC53" i="194"/>
  <c r="AB53" i="194"/>
  <c r="AA53" i="194"/>
  <c r="Z53" i="194"/>
  <c r="W53" i="194"/>
  <c r="L53" i="194"/>
  <c r="S52" i="194"/>
  <c r="S51" i="194"/>
  <c r="S50" i="194"/>
  <c r="S49" i="194"/>
  <c r="S48" i="194"/>
  <c r="S47" i="194"/>
  <c r="S46" i="194"/>
  <c r="S45" i="194"/>
  <c r="S44" i="194"/>
  <c r="S43" i="194"/>
  <c r="S42" i="194"/>
  <c r="S41" i="194"/>
  <c r="S40" i="194"/>
  <c r="S39" i="194"/>
  <c r="S38" i="194"/>
  <c r="S37" i="194"/>
  <c r="S36" i="194"/>
  <c r="S35" i="194"/>
  <c r="S34" i="194"/>
  <c r="S33" i="194"/>
  <c r="S32" i="194"/>
  <c r="S31" i="194"/>
  <c r="S30" i="194"/>
  <c r="S29" i="194"/>
  <c r="S28" i="194"/>
  <c r="S27" i="194"/>
  <c r="S26" i="194"/>
  <c r="S25" i="194"/>
  <c r="S24" i="194"/>
  <c r="S23" i="194"/>
  <c r="S22" i="194"/>
  <c r="S21" i="194"/>
  <c r="S20" i="194"/>
  <c r="S19" i="194"/>
  <c r="S18" i="194"/>
  <c r="S17" i="194"/>
  <c r="S16" i="194"/>
  <c r="S15" i="194"/>
  <c r="S14" i="194"/>
  <c r="S13" i="194"/>
  <c r="S12" i="194"/>
  <c r="S11" i="194"/>
  <c r="S10" i="194"/>
  <c r="S9" i="194"/>
  <c r="S8" i="194"/>
  <c r="S7" i="194"/>
  <c r="S6" i="194"/>
  <c r="S5" i="194"/>
  <c r="S4" i="194"/>
  <c r="S3" i="194"/>
  <c r="S2" i="194"/>
  <c r="L99" i="193"/>
  <c r="L98" i="193"/>
  <c r="L97" i="193"/>
  <c r="L96" i="193"/>
  <c r="L95" i="193"/>
  <c r="L94" i="193"/>
  <c r="L93" i="193"/>
  <c r="L92" i="193"/>
  <c r="L91" i="193"/>
  <c r="L90" i="193"/>
  <c r="L89" i="193"/>
  <c r="L88" i="193"/>
  <c r="L87" i="193"/>
  <c r="L86" i="193"/>
  <c r="L85" i="193"/>
  <c r="L84" i="193"/>
  <c r="L83" i="193"/>
  <c r="L82" i="193"/>
  <c r="L79" i="193"/>
  <c r="L78" i="193"/>
  <c r="L77" i="193"/>
  <c r="L76" i="193"/>
  <c r="L75" i="193"/>
  <c r="L74" i="193"/>
  <c r="L73" i="193"/>
  <c r="L72" i="193"/>
  <c r="L71" i="193"/>
  <c r="L70" i="193"/>
  <c r="L69" i="193"/>
  <c r="L68" i="193"/>
  <c r="AE59" i="193"/>
  <c r="AD59" i="193"/>
  <c r="AC59" i="193"/>
  <c r="AB59" i="193"/>
  <c r="AA59" i="193"/>
  <c r="Z59" i="193"/>
  <c r="W59" i="193"/>
  <c r="L59" i="193"/>
  <c r="AE58" i="193"/>
  <c r="AD58" i="193"/>
  <c r="AC58" i="193"/>
  <c r="AB58" i="193"/>
  <c r="AA58" i="193"/>
  <c r="Z58" i="193"/>
  <c r="W58" i="193"/>
  <c r="L58" i="193"/>
  <c r="AE57" i="193"/>
  <c r="AD57" i="193"/>
  <c r="AC57" i="193"/>
  <c r="AB57" i="193"/>
  <c r="AA57" i="193"/>
  <c r="Z57" i="193"/>
  <c r="W57" i="193"/>
  <c r="L57" i="193"/>
  <c r="S56" i="193"/>
  <c r="S55" i="193"/>
  <c r="S54" i="193"/>
  <c r="S53" i="193"/>
  <c r="S52" i="193"/>
  <c r="S51" i="193"/>
  <c r="S50" i="193"/>
  <c r="S49" i="193"/>
  <c r="S48" i="193"/>
  <c r="S47" i="193"/>
  <c r="S46" i="193"/>
  <c r="S45" i="193"/>
  <c r="S44" i="193"/>
  <c r="S43" i="193"/>
  <c r="S42" i="193"/>
  <c r="S41" i="193"/>
  <c r="S40" i="193"/>
  <c r="S39" i="193"/>
  <c r="S38" i="193"/>
  <c r="S37" i="193"/>
  <c r="S36" i="193"/>
  <c r="S35" i="193"/>
  <c r="S34" i="193"/>
  <c r="S33" i="193"/>
  <c r="S32" i="193"/>
  <c r="S31" i="193"/>
  <c r="S30" i="193"/>
  <c r="S29" i="193"/>
  <c r="S28" i="193"/>
  <c r="S27" i="193"/>
  <c r="S26" i="193"/>
  <c r="S25" i="193"/>
  <c r="S24" i="193"/>
  <c r="S23" i="193"/>
  <c r="S22" i="193"/>
  <c r="S21" i="193"/>
  <c r="S20" i="193"/>
  <c r="S19" i="193"/>
  <c r="S18" i="193"/>
  <c r="S17" i="193"/>
  <c r="S16" i="193"/>
  <c r="S15" i="193"/>
  <c r="S14" i="193"/>
  <c r="S13" i="193"/>
  <c r="S12" i="193"/>
  <c r="S11" i="193"/>
  <c r="S10" i="193"/>
  <c r="S9" i="193"/>
  <c r="S8" i="193"/>
  <c r="S7" i="193"/>
  <c r="S6" i="193"/>
  <c r="S5" i="193"/>
  <c r="S4" i="193"/>
  <c r="S3" i="193"/>
  <c r="S2" i="193"/>
  <c r="L104" i="152"/>
  <c r="L103" i="152"/>
  <c r="L102" i="152"/>
  <c r="L101" i="152"/>
  <c r="L100" i="152"/>
  <c r="L99" i="152"/>
  <c r="L98" i="152"/>
  <c r="L97" i="152"/>
  <c r="L96" i="152"/>
  <c r="L95" i="152"/>
  <c r="L94" i="152"/>
  <c r="L93" i="152"/>
  <c r="L92" i="152"/>
  <c r="L91" i="152"/>
  <c r="L90" i="152"/>
  <c r="L89" i="152"/>
  <c r="L87" i="152"/>
  <c r="L86" i="152"/>
  <c r="L85" i="152"/>
  <c r="L84" i="152"/>
  <c r="L83" i="152"/>
  <c r="L82" i="152"/>
  <c r="L81" i="152"/>
  <c r="L80" i="152"/>
  <c r="L79" i="152"/>
  <c r="L78" i="152"/>
  <c r="L77" i="152"/>
  <c r="L76" i="152"/>
  <c r="L75" i="152"/>
  <c r="L74" i="152"/>
  <c r="L73" i="152"/>
  <c r="AE64" i="152"/>
  <c r="AD64" i="152"/>
  <c r="AC64" i="152"/>
  <c r="AB64" i="152"/>
  <c r="AA64" i="152"/>
  <c r="Z64" i="152"/>
  <c r="W64" i="152"/>
  <c r="L64" i="152"/>
  <c r="AE63" i="152"/>
  <c r="AD63" i="152"/>
  <c r="AC63" i="152"/>
  <c r="AB63" i="152"/>
  <c r="AA63" i="152"/>
  <c r="Z63" i="152"/>
  <c r="W63" i="152"/>
  <c r="L63" i="152"/>
  <c r="AE62" i="152"/>
  <c r="AD62" i="152"/>
  <c r="AC62" i="152"/>
  <c r="AB62" i="152"/>
  <c r="AA62" i="152"/>
  <c r="Z62" i="152"/>
  <c r="W62" i="152"/>
  <c r="L62" i="152"/>
  <c r="S61" i="152"/>
  <c r="S60" i="152"/>
  <c r="S59" i="152"/>
  <c r="S58" i="152"/>
  <c r="S57" i="152"/>
  <c r="S56" i="152"/>
  <c r="S55" i="152"/>
  <c r="S54" i="152"/>
  <c r="S53" i="152"/>
  <c r="S52" i="152"/>
  <c r="S51" i="152"/>
  <c r="S50" i="152"/>
  <c r="S49" i="152"/>
  <c r="S48" i="152"/>
  <c r="S47" i="152"/>
  <c r="S46" i="152"/>
  <c r="S45" i="152"/>
  <c r="S44" i="152"/>
  <c r="S43" i="152"/>
  <c r="S42" i="152"/>
  <c r="S41" i="152"/>
  <c r="S40" i="152"/>
  <c r="S39" i="152"/>
  <c r="S38" i="152"/>
  <c r="S37" i="152"/>
  <c r="S36" i="152"/>
  <c r="S35" i="152"/>
  <c r="S34" i="152"/>
  <c r="S33" i="152"/>
  <c r="S32" i="152"/>
  <c r="S31" i="152"/>
  <c r="S30" i="152"/>
  <c r="S29" i="152"/>
  <c r="S28" i="152"/>
  <c r="S27" i="152"/>
  <c r="S26" i="152"/>
  <c r="S25" i="152"/>
  <c r="S24" i="152"/>
  <c r="S23" i="152"/>
  <c r="S22" i="152"/>
  <c r="S21" i="152"/>
  <c r="S20" i="152"/>
  <c r="S19" i="152"/>
  <c r="S18" i="152"/>
  <c r="S17" i="152"/>
  <c r="S16" i="152"/>
  <c r="S15" i="152"/>
  <c r="S14" i="152"/>
  <c r="S13" i="152"/>
  <c r="S12" i="152"/>
  <c r="S11" i="152"/>
  <c r="S10" i="152"/>
  <c r="S9" i="152"/>
  <c r="S8" i="152"/>
  <c r="S7" i="152"/>
  <c r="S6" i="152"/>
  <c r="S5" i="152"/>
  <c r="S4" i="152"/>
  <c r="S3" i="152"/>
  <c r="S2" i="152"/>
  <c r="L124" i="77"/>
  <c r="L123" i="77"/>
  <c r="L122" i="77"/>
  <c r="L121" i="77"/>
  <c r="L120" i="77"/>
  <c r="L119" i="77"/>
  <c r="L118" i="77"/>
  <c r="L117" i="77"/>
  <c r="L116" i="77"/>
  <c r="L115" i="77"/>
  <c r="L114" i="77"/>
  <c r="L113" i="77"/>
  <c r="L112" i="77"/>
  <c r="L111" i="77"/>
  <c r="L110" i="77"/>
  <c r="L109" i="77"/>
  <c r="L107" i="77"/>
  <c r="L106" i="77"/>
  <c r="L105" i="77"/>
  <c r="L104" i="77"/>
  <c r="L103" i="77"/>
  <c r="L102" i="77"/>
  <c r="L101" i="77"/>
  <c r="L100" i="77"/>
  <c r="L99" i="77"/>
  <c r="L98" i="77"/>
  <c r="L97" i="77"/>
  <c r="L96" i="77"/>
  <c r="L95" i="77"/>
  <c r="L94" i="77"/>
  <c r="L93" i="77"/>
  <c r="AE84" i="77"/>
  <c r="AD84" i="77"/>
  <c r="AC84" i="77"/>
  <c r="AB84" i="77"/>
  <c r="AA84" i="77"/>
  <c r="Z84" i="77"/>
  <c r="W84" i="77"/>
  <c r="L84" i="77"/>
  <c r="AE83" i="77"/>
  <c r="AD83" i="77"/>
  <c r="AC83" i="77"/>
  <c r="AB83" i="77"/>
  <c r="AA83" i="77"/>
  <c r="Z83" i="77"/>
  <c r="W83" i="77"/>
  <c r="L83" i="77"/>
  <c r="AE82" i="77"/>
  <c r="AD82" i="77"/>
  <c r="AC82" i="77"/>
  <c r="AB82" i="77"/>
  <c r="AA82" i="77"/>
  <c r="Z82" i="77"/>
  <c r="W82" i="77"/>
  <c r="L82" i="77"/>
  <c r="S81" i="77"/>
  <c r="S80" i="77"/>
  <c r="S79" i="77"/>
  <c r="S78" i="77"/>
  <c r="S77" i="77"/>
  <c r="S76" i="77"/>
  <c r="S75" i="77"/>
  <c r="S74" i="77"/>
  <c r="S73" i="77"/>
  <c r="S72" i="77"/>
  <c r="S71" i="77"/>
  <c r="S70" i="77"/>
  <c r="S69" i="77"/>
  <c r="S68" i="77"/>
  <c r="S67" i="77"/>
  <c r="S66" i="77"/>
  <c r="S65" i="77"/>
  <c r="S64" i="77"/>
  <c r="S63" i="77"/>
  <c r="S62" i="77"/>
  <c r="S61" i="77"/>
  <c r="S60" i="77"/>
  <c r="S59" i="77"/>
  <c r="S58" i="77"/>
  <c r="S57" i="77"/>
  <c r="S56" i="77"/>
  <c r="S55" i="77"/>
  <c r="S54" i="77"/>
  <c r="S53" i="77"/>
  <c r="S52" i="77"/>
  <c r="S51" i="77"/>
  <c r="S50" i="77"/>
  <c r="S49" i="77"/>
  <c r="S48" i="77"/>
  <c r="S47" i="77"/>
  <c r="S46" i="77"/>
  <c r="S45" i="77"/>
  <c r="S44" i="77"/>
  <c r="S43" i="77"/>
  <c r="S42" i="77"/>
  <c r="S41" i="77"/>
  <c r="S40" i="77"/>
  <c r="S39" i="77"/>
  <c r="S38" i="77"/>
  <c r="S37" i="77"/>
  <c r="S36" i="77"/>
  <c r="S35" i="77"/>
  <c r="S34" i="77"/>
  <c r="S33" i="77"/>
  <c r="S32" i="77"/>
  <c r="S31" i="77"/>
  <c r="S30" i="77"/>
  <c r="S29" i="77"/>
  <c r="S28" i="77"/>
  <c r="S27" i="77"/>
  <c r="S26" i="77"/>
  <c r="S25" i="77"/>
  <c r="S24" i="77"/>
  <c r="S23" i="77"/>
  <c r="S22" i="77"/>
  <c r="S21" i="77"/>
  <c r="S20" i="77"/>
  <c r="S19" i="77"/>
  <c r="S18" i="77"/>
  <c r="S17" i="77"/>
  <c r="S16" i="77"/>
  <c r="S15" i="77"/>
  <c r="S14" i="77"/>
  <c r="S13" i="77"/>
  <c r="S12" i="77"/>
  <c r="S11" i="77"/>
  <c r="S10" i="77"/>
  <c r="S9" i="77"/>
  <c r="S8" i="77"/>
  <c r="S7" i="77"/>
  <c r="S6" i="77"/>
  <c r="S5" i="77"/>
  <c r="S4" i="77"/>
  <c r="S3" i="77"/>
  <c r="S2" i="77"/>
  <c r="L95" i="192"/>
  <c r="L94" i="192"/>
  <c r="L93" i="192"/>
  <c r="L92" i="192"/>
  <c r="L91" i="192"/>
  <c r="L90" i="192"/>
  <c r="L89" i="192"/>
  <c r="L88" i="192"/>
  <c r="L87" i="192"/>
  <c r="L86" i="192"/>
  <c r="L85" i="192"/>
  <c r="L84" i="192"/>
  <c r="L83" i="192"/>
  <c r="L82" i="192"/>
  <c r="L81" i="192"/>
  <c r="L80" i="192"/>
  <c r="L79" i="192"/>
  <c r="L78" i="192"/>
  <c r="L73" i="192"/>
  <c r="L72" i="192"/>
  <c r="L71" i="192"/>
  <c r="L70" i="192"/>
  <c r="L69" i="192"/>
  <c r="L68" i="192"/>
  <c r="L67" i="192"/>
  <c r="L66" i="192"/>
  <c r="L65" i="192"/>
  <c r="L64" i="192"/>
  <c r="AE55" i="192"/>
  <c r="AD55" i="192"/>
  <c r="AC55" i="192"/>
  <c r="AB55" i="192"/>
  <c r="AA55" i="192"/>
  <c r="Z55" i="192"/>
  <c r="W55" i="192"/>
  <c r="L55" i="192"/>
  <c r="AE54" i="192"/>
  <c r="AD54" i="192"/>
  <c r="AC54" i="192"/>
  <c r="AB54" i="192"/>
  <c r="AA54" i="192"/>
  <c r="Z54" i="192"/>
  <c r="W54" i="192"/>
  <c r="L54" i="192"/>
  <c r="AE53" i="192"/>
  <c r="AD53" i="192"/>
  <c r="AC53" i="192"/>
  <c r="AB53" i="192"/>
  <c r="AA53" i="192"/>
  <c r="Z53" i="192"/>
  <c r="W53" i="192"/>
  <c r="L53" i="192"/>
  <c r="S52" i="192"/>
  <c r="S51" i="192"/>
  <c r="S50" i="192"/>
  <c r="S49" i="192"/>
  <c r="S48" i="192"/>
  <c r="S47" i="192"/>
  <c r="S46" i="192"/>
  <c r="S45" i="192"/>
  <c r="S44" i="192"/>
  <c r="S43" i="192"/>
  <c r="S42" i="192"/>
  <c r="S41" i="192"/>
  <c r="S40" i="192"/>
  <c r="S39" i="192"/>
  <c r="S38" i="192"/>
  <c r="S37" i="192"/>
  <c r="S36" i="192"/>
  <c r="S35" i="192"/>
  <c r="S34" i="192"/>
  <c r="S33" i="192"/>
  <c r="S32" i="192"/>
  <c r="S31" i="192"/>
  <c r="S30" i="192"/>
  <c r="S29" i="192"/>
  <c r="S28" i="192"/>
  <c r="S27" i="192"/>
  <c r="S26" i="192"/>
  <c r="S25" i="192"/>
  <c r="S24" i="192"/>
  <c r="S23" i="192"/>
  <c r="S22" i="192"/>
  <c r="S21" i="192"/>
  <c r="S20" i="192"/>
  <c r="S19" i="192"/>
  <c r="S18" i="192"/>
  <c r="S17" i="192"/>
  <c r="S16" i="192"/>
  <c r="S15" i="192"/>
  <c r="S14" i="192"/>
  <c r="S13" i="192"/>
  <c r="S12" i="192"/>
  <c r="S11" i="192"/>
  <c r="S10" i="192"/>
  <c r="S9" i="192"/>
  <c r="S8" i="192"/>
  <c r="S7" i="192"/>
  <c r="S6" i="192"/>
  <c r="S5" i="192"/>
  <c r="S4" i="192"/>
  <c r="S3" i="192"/>
  <c r="S2" i="192"/>
  <c r="L99" i="190"/>
  <c r="L98" i="190"/>
  <c r="L97" i="190"/>
  <c r="L96" i="190"/>
  <c r="L95" i="190"/>
  <c r="L94" i="190"/>
  <c r="L93" i="190"/>
  <c r="L92" i="190"/>
  <c r="L91" i="190"/>
  <c r="L90" i="190"/>
  <c r="L89" i="190"/>
  <c r="L88" i="190"/>
  <c r="L87" i="190"/>
  <c r="L86" i="190"/>
  <c r="L85" i="190"/>
  <c r="L84" i="190"/>
  <c r="L83" i="190"/>
  <c r="L82" i="190"/>
  <c r="L79" i="190"/>
  <c r="L78" i="190"/>
  <c r="L77" i="190"/>
  <c r="L76" i="190"/>
  <c r="L75" i="190"/>
  <c r="L74" i="190"/>
  <c r="L73" i="190"/>
  <c r="L72" i="190"/>
  <c r="L71" i="190"/>
  <c r="L70" i="190"/>
  <c r="L69" i="190"/>
  <c r="L68" i="190"/>
  <c r="AE59" i="190"/>
  <c r="AD59" i="190"/>
  <c r="AC59" i="190"/>
  <c r="AB59" i="190"/>
  <c r="AA59" i="190"/>
  <c r="Z59" i="190"/>
  <c r="W59" i="190"/>
  <c r="L59" i="190"/>
  <c r="AE58" i="190"/>
  <c r="AD58" i="190"/>
  <c r="AC58" i="190"/>
  <c r="AB58" i="190"/>
  <c r="AA58" i="190"/>
  <c r="Z58" i="190"/>
  <c r="W58" i="190"/>
  <c r="L58" i="190"/>
  <c r="AE57" i="190"/>
  <c r="AD57" i="190"/>
  <c r="AC57" i="190"/>
  <c r="AB57" i="190"/>
  <c r="AA57" i="190"/>
  <c r="Z57" i="190"/>
  <c r="W57" i="190"/>
  <c r="L57" i="190"/>
  <c r="S56" i="190"/>
  <c r="S55" i="190"/>
  <c r="S54" i="190"/>
  <c r="S53" i="190"/>
  <c r="S52" i="190"/>
  <c r="S51" i="190"/>
  <c r="S50" i="190"/>
  <c r="S49" i="190"/>
  <c r="S48" i="190"/>
  <c r="S47" i="190"/>
  <c r="S46" i="190"/>
  <c r="S45" i="190"/>
  <c r="S44" i="190"/>
  <c r="S43" i="190"/>
  <c r="S42" i="190"/>
  <c r="S41" i="190"/>
  <c r="S40" i="190"/>
  <c r="S39" i="190"/>
  <c r="S38" i="190"/>
  <c r="S37" i="190"/>
  <c r="S36" i="190"/>
  <c r="S35" i="190"/>
  <c r="S34" i="190"/>
  <c r="S33" i="190"/>
  <c r="S32" i="190"/>
  <c r="S31" i="190"/>
  <c r="S30" i="190"/>
  <c r="S29" i="190"/>
  <c r="S28" i="190"/>
  <c r="S27" i="190"/>
  <c r="S26" i="190"/>
  <c r="S25" i="190"/>
  <c r="S24" i="190"/>
  <c r="S23" i="190"/>
  <c r="S22" i="190"/>
  <c r="S21" i="190"/>
  <c r="S20" i="190"/>
  <c r="S19" i="190"/>
  <c r="S18" i="190"/>
  <c r="S17" i="190"/>
  <c r="S16" i="190"/>
  <c r="S15" i="190"/>
  <c r="S14" i="190"/>
  <c r="S13" i="190"/>
  <c r="S12" i="190"/>
  <c r="S11" i="190"/>
  <c r="S10" i="190"/>
  <c r="S9" i="190"/>
  <c r="S8" i="190"/>
  <c r="S7" i="190"/>
  <c r="S6" i="190"/>
  <c r="S5" i="190"/>
  <c r="S4" i="190"/>
  <c r="S3" i="190"/>
  <c r="S2" i="190"/>
  <c r="L104" i="151"/>
  <c r="L103" i="151"/>
  <c r="L102" i="151"/>
  <c r="L101" i="151"/>
  <c r="L100" i="151"/>
  <c r="L99" i="151"/>
  <c r="L98" i="151"/>
  <c r="L97" i="151"/>
  <c r="L96" i="151"/>
  <c r="L95" i="151"/>
  <c r="L94" i="151"/>
  <c r="L93" i="151"/>
  <c r="L92" i="151"/>
  <c r="L91" i="151"/>
  <c r="L90" i="151"/>
  <c r="L89" i="151"/>
  <c r="L87" i="151"/>
  <c r="L86" i="151"/>
  <c r="L85" i="151"/>
  <c r="L84" i="151"/>
  <c r="L83" i="151"/>
  <c r="L82" i="151"/>
  <c r="L81" i="151"/>
  <c r="L80" i="151"/>
  <c r="L79" i="151"/>
  <c r="L78" i="151"/>
  <c r="L77" i="151"/>
  <c r="L76" i="151"/>
  <c r="L75" i="151"/>
  <c r="L74" i="151"/>
  <c r="L73" i="151"/>
  <c r="AE64" i="151"/>
  <c r="AD64" i="151"/>
  <c r="AC64" i="151"/>
  <c r="AB64" i="151"/>
  <c r="AA64" i="151"/>
  <c r="Z64" i="151"/>
  <c r="W64" i="151"/>
  <c r="L64" i="151"/>
  <c r="AE63" i="151"/>
  <c r="AD63" i="151"/>
  <c r="AC63" i="151"/>
  <c r="AB63" i="151"/>
  <c r="AA63" i="151"/>
  <c r="Z63" i="151"/>
  <c r="W63" i="151"/>
  <c r="L63" i="151"/>
  <c r="AE62" i="151"/>
  <c r="AD62" i="151"/>
  <c r="AC62" i="151"/>
  <c r="AB62" i="151"/>
  <c r="AA62" i="151"/>
  <c r="Z62" i="151"/>
  <c r="W62" i="151"/>
  <c r="L62" i="151"/>
  <c r="S61" i="151"/>
  <c r="S60" i="151"/>
  <c r="S59" i="151"/>
  <c r="S58" i="151"/>
  <c r="S57" i="151"/>
  <c r="S56" i="151"/>
  <c r="S55" i="151"/>
  <c r="S54" i="151"/>
  <c r="S53" i="151"/>
  <c r="S52" i="151"/>
  <c r="S51" i="151"/>
  <c r="S50" i="151"/>
  <c r="S49" i="151"/>
  <c r="S48" i="151"/>
  <c r="S47" i="151"/>
  <c r="S46" i="151"/>
  <c r="S45" i="151"/>
  <c r="S44" i="151"/>
  <c r="S43" i="151"/>
  <c r="S42" i="151"/>
  <c r="S41" i="151"/>
  <c r="S40" i="151"/>
  <c r="S39" i="151"/>
  <c r="S38" i="151"/>
  <c r="S37" i="151"/>
  <c r="S36" i="151"/>
  <c r="S35" i="151"/>
  <c r="S34" i="151"/>
  <c r="S33" i="151"/>
  <c r="S32" i="151"/>
  <c r="S31" i="151"/>
  <c r="S30" i="151"/>
  <c r="S29" i="151"/>
  <c r="S28" i="151"/>
  <c r="S27" i="151"/>
  <c r="S26" i="151"/>
  <c r="S25" i="151"/>
  <c r="S24" i="151"/>
  <c r="S23" i="151"/>
  <c r="S22" i="151"/>
  <c r="S21" i="151"/>
  <c r="S20" i="151"/>
  <c r="S19" i="151"/>
  <c r="S18" i="151"/>
  <c r="S17" i="151"/>
  <c r="S16" i="151"/>
  <c r="S15" i="151"/>
  <c r="S14" i="151"/>
  <c r="S13" i="151"/>
  <c r="S12" i="151"/>
  <c r="S11" i="151"/>
  <c r="S10" i="151"/>
  <c r="S9" i="151"/>
  <c r="S8" i="151"/>
  <c r="S7" i="151"/>
  <c r="S6" i="151"/>
  <c r="S5" i="151"/>
  <c r="S4" i="151"/>
  <c r="S3" i="151"/>
  <c r="S2" i="151"/>
  <c r="L124" i="70"/>
  <c r="L123" i="70"/>
  <c r="L122" i="70"/>
  <c r="L121" i="70"/>
  <c r="L120" i="70"/>
  <c r="L119" i="70"/>
  <c r="L118" i="70"/>
  <c r="L117" i="70"/>
  <c r="L116" i="70"/>
  <c r="L115" i="70"/>
  <c r="L114" i="70"/>
  <c r="L113" i="70"/>
  <c r="L112" i="70"/>
  <c r="L111" i="70"/>
  <c r="L110" i="70"/>
  <c r="L109" i="70"/>
  <c r="L107" i="70"/>
  <c r="L106" i="70"/>
  <c r="L105" i="70"/>
  <c r="L104" i="70"/>
  <c r="L103" i="70"/>
  <c r="L102" i="70"/>
  <c r="L101" i="70"/>
  <c r="L100" i="70"/>
  <c r="L99" i="70"/>
  <c r="L98" i="70"/>
  <c r="L97" i="70"/>
  <c r="L96" i="70"/>
  <c r="L95" i="70"/>
  <c r="L94" i="70"/>
  <c r="L93" i="70"/>
  <c r="AE84" i="70"/>
  <c r="AD84" i="70"/>
  <c r="AC84" i="70"/>
  <c r="AB84" i="70"/>
  <c r="AA84" i="70"/>
  <c r="Z84" i="70"/>
  <c r="W84" i="70"/>
  <c r="L84" i="70"/>
  <c r="AE83" i="70"/>
  <c r="AD83" i="70"/>
  <c r="AC83" i="70"/>
  <c r="AB83" i="70"/>
  <c r="AA83" i="70"/>
  <c r="Z83" i="70"/>
  <c r="W83" i="70"/>
  <c r="L83" i="70"/>
  <c r="AE82" i="70"/>
  <c r="AD82" i="70"/>
  <c r="AC82" i="70"/>
  <c r="AB82" i="70"/>
  <c r="AA82" i="70"/>
  <c r="Z82" i="70"/>
  <c r="W82" i="70"/>
  <c r="L82" i="70"/>
  <c r="S81" i="70"/>
  <c r="S80" i="70"/>
  <c r="S79" i="70"/>
  <c r="S78" i="70"/>
  <c r="S77" i="70"/>
  <c r="S76" i="70"/>
  <c r="S75" i="70"/>
  <c r="S74" i="70"/>
  <c r="S73" i="70"/>
  <c r="S72" i="70"/>
  <c r="S71" i="70"/>
  <c r="S70" i="70"/>
  <c r="S69" i="70"/>
  <c r="S68" i="70"/>
  <c r="S67" i="70"/>
  <c r="S66" i="70"/>
  <c r="S65" i="70"/>
  <c r="S64" i="70"/>
  <c r="S63" i="70"/>
  <c r="S62" i="70"/>
  <c r="S61" i="70"/>
  <c r="S60" i="70"/>
  <c r="S59" i="70"/>
  <c r="S58" i="70"/>
  <c r="S57" i="70"/>
  <c r="S56" i="70"/>
  <c r="S55" i="70"/>
  <c r="S54" i="70"/>
  <c r="S53" i="70"/>
  <c r="S52" i="70"/>
  <c r="S51" i="70"/>
  <c r="S50" i="70"/>
  <c r="S49" i="70"/>
  <c r="S48" i="70"/>
  <c r="S47" i="70"/>
  <c r="S46" i="70"/>
  <c r="S45" i="70"/>
  <c r="S44" i="70"/>
  <c r="S43" i="70"/>
  <c r="S42" i="70"/>
  <c r="S41" i="70"/>
  <c r="S40" i="70"/>
  <c r="S39" i="70"/>
  <c r="S38" i="70"/>
  <c r="S37" i="70"/>
  <c r="S36" i="70"/>
  <c r="S35" i="70"/>
  <c r="S34" i="70"/>
  <c r="S33" i="70"/>
  <c r="S32" i="70"/>
  <c r="S31" i="70"/>
  <c r="S30" i="70"/>
  <c r="S29" i="70"/>
  <c r="S28" i="70"/>
  <c r="S27" i="70"/>
  <c r="S26" i="70"/>
  <c r="S25" i="70"/>
  <c r="S24" i="70"/>
  <c r="S23" i="70"/>
  <c r="S22" i="70"/>
  <c r="S21" i="70"/>
  <c r="S20" i="70"/>
  <c r="S19" i="70"/>
  <c r="S18" i="70"/>
  <c r="S17" i="70"/>
  <c r="S16" i="70"/>
  <c r="S15" i="70"/>
  <c r="S14" i="70"/>
  <c r="S13" i="70"/>
  <c r="S12" i="70"/>
  <c r="S11" i="70"/>
  <c r="S10" i="70"/>
  <c r="S9" i="70"/>
  <c r="S8" i="70"/>
  <c r="S7" i="70"/>
  <c r="S6" i="70"/>
  <c r="S5" i="70"/>
  <c r="S4" i="70"/>
  <c r="S3" i="70"/>
  <c r="S2" i="70"/>
  <c r="L95" i="189"/>
  <c r="L94" i="189"/>
  <c r="L93" i="189"/>
  <c r="L92" i="189"/>
  <c r="L91" i="189"/>
  <c r="L90" i="189"/>
  <c r="L89" i="189"/>
  <c r="L88" i="189"/>
  <c r="L87" i="189"/>
  <c r="L86" i="189"/>
  <c r="L85" i="189"/>
  <c r="L84" i="189"/>
  <c r="L83" i="189"/>
  <c r="L82" i="189"/>
  <c r="L81" i="189"/>
  <c r="L80" i="189"/>
  <c r="L79" i="189"/>
  <c r="L78" i="189"/>
  <c r="L73" i="189"/>
  <c r="L72" i="189"/>
  <c r="L71" i="189"/>
  <c r="L70" i="189"/>
  <c r="L69" i="189"/>
  <c r="L68" i="189"/>
  <c r="L67" i="189"/>
  <c r="L66" i="189"/>
  <c r="L65" i="189"/>
  <c r="L64" i="189"/>
  <c r="AE55" i="189"/>
  <c r="AD55" i="189"/>
  <c r="AC55" i="189"/>
  <c r="AB55" i="189"/>
  <c r="AA55" i="189"/>
  <c r="Z55" i="189"/>
  <c r="W55" i="189"/>
  <c r="L55" i="189"/>
  <c r="AE54" i="189"/>
  <c r="AD54" i="189"/>
  <c r="AC54" i="189"/>
  <c r="AB54" i="189"/>
  <c r="AA54" i="189"/>
  <c r="Z54" i="189"/>
  <c r="W54" i="189"/>
  <c r="L54" i="189"/>
  <c r="AE53" i="189"/>
  <c r="AD53" i="189"/>
  <c r="AC53" i="189"/>
  <c r="AB53" i="189"/>
  <c r="AA53" i="189"/>
  <c r="Z53" i="189"/>
  <c r="W53" i="189"/>
  <c r="L53" i="189"/>
  <c r="S52" i="189"/>
  <c r="S51" i="189"/>
  <c r="S50" i="189"/>
  <c r="S49" i="189"/>
  <c r="S48" i="189"/>
  <c r="S47" i="189"/>
  <c r="S46" i="189"/>
  <c r="S45" i="189"/>
  <c r="S44" i="189"/>
  <c r="S43" i="189"/>
  <c r="S42" i="189"/>
  <c r="S41" i="189"/>
  <c r="S40" i="189"/>
  <c r="S39" i="189"/>
  <c r="S38" i="189"/>
  <c r="S37" i="189"/>
  <c r="S36" i="189"/>
  <c r="S35" i="189"/>
  <c r="S34" i="189"/>
  <c r="S33" i="189"/>
  <c r="S32" i="189"/>
  <c r="S31" i="189"/>
  <c r="S30" i="189"/>
  <c r="S29" i="189"/>
  <c r="S28" i="189"/>
  <c r="S27" i="189"/>
  <c r="S26" i="189"/>
  <c r="S25" i="189"/>
  <c r="S24" i="189"/>
  <c r="S23" i="189"/>
  <c r="S22" i="189"/>
  <c r="S21" i="189"/>
  <c r="S20" i="189"/>
  <c r="S19" i="189"/>
  <c r="S18" i="189"/>
  <c r="S17" i="189"/>
  <c r="S16" i="189"/>
  <c r="S15" i="189"/>
  <c r="S14" i="189"/>
  <c r="S13" i="189"/>
  <c r="S12" i="189"/>
  <c r="S11" i="189"/>
  <c r="S10" i="189"/>
  <c r="S9" i="189"/>
  <c r="S8" i="189"/>
  <c r="S7" i="189"/>
  <c r="S6" i="189"/>
  <c r="S5" i="189"/>
  <c r="S4" i="189"/>
  <c r="S3" i="189"/>
  <c r="S2" i="189"/>
  <c r="L99" i="188"/>
  <c r="L98" i="188"/>
  <c r="L97" i="188"/>
  <c r="L96" i="188"/>
  <c r="L95" i="188"/>
  <c r="L94" i="188"/>
  <c r="L93" i="188"/>
  <c r="L92" i="188"/>
  <c r="L91" i="188"/>
  <c r="L90" i="188"/>
  <c r="L89" i="188"/>
  <c r="L88" i="188"/>
  <c r="L87" i="188"/>
  <c r="L86" i="188"/>
  <c r="L85" i="188"/>
  <c r="L84" i="188"/>
  <c r="L83" i="188"/>
  <c r="L82" i="188"/>
  <c r="L79" i="188"/>
  <c r="L78" i="188"/>
  <c r="L77" i="188"/>
  <c r="L76" i="188"/>
  <c r="L75" i="188"/>
  <c r="L74" i="188"/>
  <c r="L73" i="188"/>
  <c r="L72" i="188"/>
  <c r="L71" i="188"/>
  <c r="L70" i="188"/>
  <c r="L69" i="188"/>
  <c r="L68" i="188"/>
  <c r="AE59" i="188"/>
  <c r="AD59" i="188"/>
  <c r="AC59" i="188"/>
  <c r="AB59" i="188"/>
  <c r="AA59" i="188"/>
  <c r="Z59" i="188"/>
  <c r="W59" i="188"/>
  <c r="L59" i="188"/>
  <c r="AE58" i="188"/>
  <c r="AD58" i="188"/>
  <c r="AC58" i="188"/>
  <c r="AB58" i="188"/>
  <c r="AA58" i="188"/>
  <c r="Z58" i="188"/>
  <c r="W58" i="188"/>
  <c r="L58" i="188"/>
  <c r="AE57" i="188"/>
  <c r="AD57" i="188"/>
  <c r="AC57" i="188"/>
  <c r="AB57" i="188"/>
  <c r="AA57" i="188"/>
  <c r="Z57" i="188"/>
  <c r="W57" i="188"/>
  <c r="L57" i="188"/>
  <c r="S56" i="188"/>
  <c r="S55" i="188"/>
  <c r="S54" i="188"/>
  <c r="S53" i="188"/>
  <c r="S52" i="188"/>
  <c r="S51" i="188"/>
  <c r="S50" i="188"/>
  <c r="S49" i="188"/>
  <c r="S48" i="188"/>
  <c r="S47" i="188"/>
  <c r="S46" i="188"/>
  <c r="S45" i="188"/>
  <c r="S44" i="188"/>
  <c r="S43" i="188"/>
  <c r="S42" i="188"/>
  <c r="S41" i="188"/>
  <c r="S40" i="188"/>
  <c r="S39" i="188"/>
  <c r="S38" i="188"/>
  <c r="S37" i="188"/>
  <c r="S36" i="188"/>
  <c r="S35" i="188"/>
  <c r="S34" i="188"/>
  <c r="S33" i="188"/>
  <c r="S32" i="188"/>
  <c r="S31" i="188"/>
  <c r="S30" i="188"/>
  <c r="S29" i="188"/>
  <c r="S28" i="188"/>
  <c r="S27" i="188"/>
  <c r="S26" i="188"/>
  <c r="S25" i="188"/>
  <c r="S24" i="188"/>
  <c r="S23" i="188"/>
  <c r="S22" i="188"/>
  <c r="S21" i="188"/>
  <c r="S20" i="188"/>
  <c r="S19" i="188"/>
  <c r="S18" i="188"/>
  <c r="S17" i="188"/>
  <c r="S16" i="188"/>
  <c r="S15" i="188"/>
  <c r="S14" i="188"/>
  <c r="S13" i="188"/>
  <c r="S12" i="188"/>
  <c r="S11" i="188"/>
  <c r="S10" i="188"/>
  <c r="S9" i="188"/>
  <c r="S8" i="188"/>
  <c r="S7" i="188"/>
  <c r="S6" i="188"/>
  <c r="S5" i="188"/>
  <c r="S4" i="188"/>
  <c r="S3" i="188"/>
  <c r="S2" i="188"/>
  <c r="L104" i="150"/>
  <c r="L103" i="150"/>
  <c r="L102" i="150"/>
  <c r="L101" i="150"/>
  <c r="L100" i="150"/>
  <c r="L99" i="150"/>
  <c r="L98" i="150"/>
  <c r="L97" i="150"/>
  <c r="L96" i="150"/>
  <c r="L95" i="150"/>
  <c r="L94" i="150"/>
  <c r="L93" i="150"/>
  <c r="L92" i="150"/>
  <c r="L91" i="150"/>
  <c r="L90" i="150"/>
  <c r="L89" i="150"/>
  <c r="L87" i="150"/>
  <c r="L86" i="150"/>
  <c r="L85" i="150"/>
  <c r="L84" i="150"/>
  <c r="L83" i="150"/>
  <c r="L82" i="150"/>
  <c r="L81" i="150"/>
  <c r="L80" i="150"/>
  <c r="L79" i="150"/>
  <c r="L78" i="150"/>
  <c r="L77" i="150"/>
  <c r="L76" i="150"/>
  <c r="L75" i="150"/>
  <c r="L74" i="150"/>
  <c r="L73" i="150"/>
  <c r="AE64" i="150"/>
  <c r="AD64" i="150"/>
  <c r="AC64" i="150"/>
  <c r="AB64" i="150"/>
  <c r="AA64" i="150"/>
  <c r="Z64" i="150"/>
  <c r="W64" i="150"/>
  <c r="L64" i="150"/>
  <c r="AE63" i="150"/>
  <c r="AD63" i="150"/>
  <c r="AC63" i="150"/>
  <c r="AB63" i="150"/>
  <c r="AA63" i="150"/>
  <c r="Z63" i="150"/>
  <c r="W63" i="150"/>
  <c r="L63" i="150"/>
  <c r="AE62" i="150"/>
  <c r="AD62" i="150"/>
  <c r="AC62" i="150"/>
  <c r="AB62" i="150"/>
  <c r="AA62" i="150"/>
  <c r="Z62" i="150"/>
  <c r="W62" i="150"/>
  <c r="L62" i="150"/>
  <c r="S61" i="150"/>
  <c r="S60" i="150"/>
  <c r="S59" i="150"/>
  <c r="S58" i="150"/>
  <c r="S57" i="150"/>
  <c r="S56" i="150"/>
  <c r="S55" i="150"/>
  <c r="S54" i="150"/>
  <c r="S53" i="150"/>
  <c r="S52" i="150"/>
  <c r="S51" i="150"/>
  <c r="S50" i="150"/>
  <c r="S49" i="150"/>
  <c r="S48" i="150"/>
  <c r="S47" i="150"/>
  <c r="S46" i="150"/>
  <c r="S45" i="150"/>
  <c r="S44" i="150"/>
  <c r="S43" i="150"/>
  <c r="S42" i="150"/>
  <c r="S41" i="150"/>
  <c r="S40" i="150"/>
  <c r="S39" i="150"/>
  <c r="S38" i="150"/>
  <c r="S37" i="150"/>
  <c r="S36" i="150"/>
  <c r="S35" i="150"/>
  <c r="S34" i="150"/>
  <c r="S33" i="150"/>
  <c r="S32" i="150"/>
  <c r="S31" i="150"/>
  <c r="S30" i="150"/>
  <c r="S29" i="150"/>
  <c r="S28" i="150"/>
  <c r="S27" i="150"/>
  <c r="S26" i="150"/>
  <c r="S25" i="150"/>
  <c r="S24" i="150"/>
  <c r="S23" i="150"/>
  <c r="S22" i="150"/>
  <c r="S21" i="150"/>
  <c r="S20" i="150"/>
  <c r="S19" i="150"/>
  <c r="S18" i="150"/>
  <c r="S17" i="150"/>
  <c r="S16" i="150"/>
  <c r="S15" i="150"/>
  <c r="S14" i="150"/>
  <c r="S13" i="150"/>
  <c r="S12" i="150"/>
  <c r="S11" i="150"/>
  <c r="S10" i="150"/>
  <c r="S9" i="150"/>
  <c r="S8" i="150"/>
  <c r="S7" i="150"/>
  <c r="S6" i="150"/>
  <c r="S5" i="150"/>
  <c r="S4" i="150"/>
  <c r="S3" i="150"/>
  <c r="S2" i="150"/>
  <c r="L124" i="80"/>
  <c r="L123" i="80"/>
  <c r="L122" i="80"/>
  <c r="L121" i="80"/>
  <c r="L120" i="80"/>
  <c r="L119" i="80"/>
  <c r="L118" i="80"/>
  <c r="L117" i="80"/>
  <c r="L116" i="80"/>
  <c r="L115" i="80"/>
  <c r="L114" i="80"/>
  <c r="L113" i="80"/>
  <c r="L112" i="80"/>
  <c r="L111" i="80"/>
  <c r="L110" i="80"/>
  <c r="L109" i="80"/>
  <c r="L107" i="80"/>
  <c r="L106" i="80"/>
  <c r="L105" i="80"/>
  <c r="L104" i="80"/>
  <c r="L103" i="80"/>
  <c r="L102" i="80"/>
  <c r="L101" i="80"/>
  <c r="L100" i="80"/>
  <c r="L99" i="80"/>
  <c r="L98" i="80"/>
  <c r="L97" i="80"/>
  <c r="L96" i="80"/>
  <c r="L95" i="80"/>
  <c r="L94" i="80"/>
  <c r="L93" i="80"/>
  <c r="AE84" i="80"/>
  <c r="AD84" i="80"/>
  <c r="AC84" i="80"/>
  <c r="AB84" i="80"/>
  <c r="AA84" i="80"/>
  <c r="Z84" i="80"/>
  <c r="W84" i="80"/>
  <c r="L84" i="80"/>
  <c r="AE83" i="80"/>
  <c r="AD83" i="80"/>
  <c r="AC83" i="80"/>
  <c r="AB83" i="80"/>
  <c r="AA83" i="80"/>
  <c r="Z83" i="80"/>
  <c r="W83" i="80"/>
  <c r="L83" i="80"/>
  <c r="AE82" i="80"/>
  <c r="AD82" i="80"/>
  <c r="AC82" i="80"/>
  <c r="AB82" i="80"/>
  <c r="AA82" i="80"/>
  <c r="Z82" i="80"/>
  <c r="W82" i="80"/>
  <c r="L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0" i="80"/>
  <c r="S9" i="80"/>
  <c r="S8" i="80"/>
  <c r="S7" i="80"/>
  <c r="S6" i="80"/>
  <c r="S5" i="80"/>
  <c r="S4" i="80"/>
  <c r="S3" i="80"/>
  <c r="S2" i="80"/>
  <c r="L95" i="149"/>
  <c r="L94" i="149"/>
  <c r="L93" i="149"/>
  <c r="L92" i="149"/>
  <c r="L91" i="149"/>
  <c r="L90" i="149"/>
  <c r="L89" i="149"/>
  <c r="L88" i="149"/>
  <c r="L87" i="149"/>
  <c r="L86" i="149"/>
  <c r="L85" i="149"/>
  <c r="L84" i="149"/>
  <c r="L83" i="149"/>
  <c r="L82" i="149"/>
  <c r="L81" i="149"/>
  <c r="L80" i="149"/>
  <c r="L79" i="149"/>
  <c r="L78" i="149"/>
  <c r="L77" i="149"/>
  <c r="L76" i="149"/>
  <c r="L75" i="149"/>
  <c r="L74" i="149"/>
  <c r="L73" i="149"/>
  <c r="L72" i="149"/>
  <c r="L71" i="149"/>
  <c r="L70" i="149"/>
  <c r="L69" i="149"/>
  <c r="L68" i="149"/>
  <c r="L67" i="149"/>
  <c r="L66" i="149"/>
  <c r="L65" i="149"/>
  <c r="L64" i="149"/>
  <c r="AE55" i="149"/>
  <c r="AD55" i="149"/>
  <c r="AC55" i="149"/>
  <c r="AB55" i="149"/>
  <c r="AA55" i="149"/>
  <c r="Z55" i="149"/>
  <c r="W55" i="149"/>
  <c r="L55" i="149"/>
  <c r="AE54" i="149"/>
  <c r="AD54" i="149"/>
  <c r="AC54" i="149"/>
  <c r="AB54" i="149"/>
  <c r="AA54" i="149"/>
  <c r="Z54" i="149"/>
  <c r="W54" i="149"/>
  <c r="L54" i="149"/>
  <c r="AE53" i="149"/>
  <c r="AD53" i="149"/>
  <c r="AC53" i="149"/>
  <c r="AB53" i="149"/>
  <c r="AA53" i="149"/>
  <c r="Z53" i="149"/>
  <c r="W53" i="149"/>
  <c r="L53" i="149"/>
  <c r="S52" i="149"/>
  <c r="S51" i="149"/>
  <c r="S50" i="149"/>
  <c r="S49" i="149"/>
  <c r="S48" i="149"/>
  <c r="S47" i="149"/>
  <c r="S46" i="149"/>
  <c r="S45" i="149"/>
  <c r="S44" i="149"/>
  <c r="S43" i="149"/>
  <c r="S42" i="149"/>
  <c r="S41" i="149"/>
  <c r="S40" i="149"/>
  <c r="S39" i="149"/>
  <c r="S38" i="149"/>
  <c r="S37" i="149"/>
  <c r="S36" i="149"/>
  <c r="S35" i="149"/>
  <c r="S34" i="149"/>
  <c r="S33" i="149"/>
  <c r="S32" i="149"/>
  <c r="S31" i="149"/>
  <c r="S30" i="149"/>
  <c r="S29" i="149"/>
  <c r="S28" i="149"/>
  <c r="S27" i="149"/>
  <c r="S26" i="149"/>
  <c r="S25" i="149"/>
  <c r="S24" i="149"/>
  <c r="S23" i="149"/>
  <c r="S22" i="149"/>
  <c r="S21" i="149"/>
  <c r="S20" i="149"/>
  <c r="S19" i="149"/>
  <c r="S18" i="149"/>
  <c r="S17" i="149"/>
  <c r="S16" i="149"/>
  <c r="S15" i="149"/>
  <c r="S14" i="149"/>
  <c r="S13" i="149"/>
  <c r="S12" i="149"/>
  <c r="S11" i="149"/>
  <c r="S10" i="149"/>
  <c r="S9" i="149"/>
  <c r="S8" i="149"/>
  <c r="S7" i="149"/>
  <c r="S6" i="149"/>
  <c r="S5" i="149"/>
  <c r="S4" i="149"/>
  <c r="S3" i="149"/>
  <c r="S2" i="149"/>
  <c r="L99" i="148"/>
  <c r="L98" i="148"/>
  <c r="L97" i="148"/>
  <c r="L96" i="148"/>
  <c r="L95" i="148"/>
  <c r="L94" i="148"/>
  <c r="L93" i="148"/>
  <c r="L92" i="148"/>
  <c r="L91" i="148"/>
  <c r="L90" i="148"/>
  <c r="L89" i="148"/>
  <c r="L88" i="148"/>
  <c r="L87" i="148"/>
  <c r="L86" i="148"/>
  <c r="L85" i="148"/>
  <c r="L84" i="148"/>
  <c r="L83" i="148"/>
  <c r="L82" i="148"/>
  <c r="L81" i="148"/>
  <c r="L80" i="148"/>
  <c r="L79" i="148"/>
  <c r="L78" i="148"/>
  <c r="L77" i="148"/>
  <c r="L76" i="148"/>
  <c r="L75" i="148"/>
  <c r="L74" i="148"/>
  <c r="L73" i="148"/>
  <c r="L72" i="148"/>
  <c r="L71" i="148"/>
  <c r="L70" i="148"/>
  <c r="L69" i="148"/>
  <c r="L68" i="148"/>
  <c r="AE59" i="148"/>
  <c r="AD59" i="148"/>
  <c r="AC59" i="148"/>
  <c r="AB59" i="148"/>
  <c r="AA59" i="148"/>
  <c r="Z59" i="148"/>
  <c r="W59" i="148"/>
  <c r="L59" i="148"/>
  <c r="AE58" i="148"/>
  <c r="AD58" i="148"/>
  <c r="AC58" i="148"/>
  <c r="AB58" i="148"/>
  <c r="AA58" i="148"/>
  <c r="Z58" i="148"/>
  <c r="W58" i="148"/>
  <c r="L58" i="148"/>
  <c r="AE57" i="148"/>
  <c r="AD57" i="148"/>
  <c r="AC57" i="148"/>
  <c r="AB57" i="148"/>
  <c r="AA57" i="148"/>
  <c r="Z57" i="148"/>
  <c r="W57" i="148"/>
  <c r="L57" i="148"/>
  <c r="S56" i="148"/>
  <c r="S55" i="148"/>
  <c r="S54" i="148"/>
  <c r="S53" i="148"/>
  <c r="S52" i="148"/>
  <c r="S51" i="148"/>
  <c r="S50" i="148"/>
  <c r="S49" i="148"/>
  <c r="S48" i="148"/>
  <c r="S47" i="148"/>
  <c r="S46" i="148"/>
  <c r="S45" i="148"/>
  <c r="S44" i="148"/>
  <c r="S43" i="148"/>
  <c r="S42" i="148"/>
  <c r="S41" i="148"/>
  <c r="S40" i="148"/>
  <c r="S39" i="148"/>
  <c r="S38" i="148"/>
  <c r="S37" i="148"/>
  <c r="S36" i="148"/>
  <c r="S35" i="148"/>
  <c r="S34" i="148"/>
  <c r="S33" i="148"/>
  <c r="S32" i="148"/>
  <c r="S31" i="148"/>
  <c r="S30" i="148"/>
  <c r="S29" i="148"/>
  <c r="S28" i="148"/>
  <c r="S27" i="148"/>
  <c r="S26" i="148"/>
  <c r="S25" i="148"/>
  <c r="S24" i="148"/>
  <c r="S23" i="148"/>
  <c r="S22" i="148"/>
  <c r="S21" i="148"/>
  <c r="S20" i="148"/>
  <c r="S19" i="148"/>
  <c r="S18" i="148"/>
  <c r="S17" i="148"/>
  <c r="S16" i="148"/>
  <c r="S15" i="148"/>
  <c r="S14" i="148"/>
  <c r="S13" i="148"/>
  <c r="S12" i="148"/>
  <c r="S11" i="148"/>
  <c r="S10" i="148"/>
  <c r="S9" i="148"/>
  <c r="S8" i="148"/>
  <c r="S7" i="148"/>
  <c r="S6" i="148"/>
  <c r="S5" i="148"/>
  <c r="S4" i="148"/>
  <c r="S3" i="148"/>
  <c r="S2" i="148"/>
  <c r="L104" i="147"/>
  <c r="L103" i="147"/>
  <c r="L102" i="147"/>
  <c r="L101" i="147"/>
  <c r="L100" i="147"/>
  <c r="L99" i="147"/>
  <c r="L98" i="147"/>
  <c r="L97" i="147"/>
  <c r="L96" i="147"/>
  <c r="L95" i="147"/>
  <c r="L94" i="147"/>
  <c r="L93" i="147"/>
  <c r="L92" i="147"/>
  <c r="L91" i="147"/>
  <c r="L90" i="147"/>
  <c r="L89" i="147"/>
  <c r="L88" i="147"/>
  <c r="L87" i="147"/>
  <c r="L86" i="147"/>
  <c r="L85" i="147"/>
  <c r="L84" i="147"/>
  <c r="L83" i="147"/>
  <c r="L82" i="147"/>
  <c r="L81" i="147"/>
  <c r="L80" i="147"/>
  <c r="L79" i="147"/>
  <c r="L78" i="147"/>
  <c r="L77" i="147"/>
  <c r="L76" i="147"/>
  <c r="L75" i="147"/>
  <c r="L74" i="147"/>
  <c r="L73" i="147"/>
  <c r="AE64" i="147"/>
  <c r="AD64" i="147"/>
  <c r="AC64" i="147"/>
  <c r="AB64" i="147"/>
  <c r="AA64" i="147"/>
  <c r="Z64" i="147"/>
  <c r="W64" i="147"/>
  <c r="L64" i="147"/>
  <c r="AE63" i="147"/>
  <c r="AD63" i="147"/>
  <c r="AC63" i="147"/>
  <c r="AB63" i="147"/>
  <c r="AA63" i="147"/>
  <c r="Z63" i="147"/>
  <c r="W63" i="147"/>
  <c r="L63" i="147"/>
  <c r="AE62" i="147"/>
  <c r="AD62" i="147"/>
  <c r="AC62" i="147"/>
  <c r="AB62" i="147"/>
  <c r="AA62" i="147"/>
  <c r="Z62" i="147"/>
  <c r="W62" i="147"/>
  <c r="L62" i="147"/>
  <c r="S61" i="147"/>
  <c r="S60" i="147"/>
  <c r="S59" i="147"/>
  <c r="S58" i="147"/>
  <c r="S57" i="147"/>
  <c r="S56" i="147"/>
  <c r="S55" i="147"/>
  <c r="S54" i="147"/>
  <c r="S53" i="147"/>
  <c r="S52" i="147"/>
  <c r="S51" i="147"/>
  <c r="S50" i="147"/>
  <c r="S49" i="147"/>
  <c r="S48" i="147"/>
  <c r="S47" i="147"/>
  <c r="S46" i="147"/>
  <c r="S45" i="147"/>
  <c r="S44" i="147"/>
  <c r="S43" i="147"/>
  <c r="S42" i="147"/>
  <c r="S41" i="147"/>
  <c r="S40" i="147"/>
  <c r="S39" i="147"/>
  <c r="S38" i="147"/>
  <c r="S37" i="147"/>
  <c r="S36" i="147"/>
  <c r="S35" i="147"/>
  <c r="S34" i="147"/>
  <c r="S33" i="147"/>
  <c r="S32" i="147"/>
  <c r="S31" i="147"/>
  <c r="S30" i="147"/>
  <c r="S29" i="147"/>
  <c r="S28" i="147"/>
  <c r="S27" i="147"/>
  <c r="S26" i="147"/>
  <c r="S25" i="147"/>
  <c r="S24" i="147"/>
  <c r="S23" i="147"/>
  <c r="S22" i="147"/>
  <c r="S21" i="147"/>
  <c r="S20" i="147"/>
  <c r="S19" i="147"/>
  <c r="S18" i="147"/>
  <c r="S17" i="147"/>
  <c r="S16" i="147"/>
  <c r="S15" i="147"/>
  <c r="S14" i="147"/>
  <c r="S13" i="147"/>
  <c r="S12" i="147"/>
  <c r="S11" i="147"/>
  <c r="S10" i="147"/>
  <c r="S9" i="147"/>
  <c r="S8" i="147"/>
  <c r="S7" i="147"/>
  <c r="S6" i="147"/>
  <c r="S5" i="147"/>
  <c r="S4" i="147"/>
  <c r="S3" i="147"/>
  <c r="S2" i="147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AE84" i="66"/>
  <c r="AD84" i="66"/>
  <c r="AC84" i="66"/>
  <c r="AB84" i="66"/>
  <c r="AA84" i="66"/>
  <c r="Z84" i="66"/>
  <c r="W84" i="66"/>
  <c r="L84" i="66"/>
  <c r="AE83" i="66"/>
  <c r="AD83" i="66"/>
  <c r="AC83" i="66"/>
  <c r="AB83" i="66"/>
  <c r="AA83" i="66"/>
  <c r="Z83" i="66"/>
  <c r="W83" i="66"/>
  <c r="L83" i="66"/>
  <c r="AE82" i="66"/>
  <c r="AD82" i="66"/>
  <c r="AC82" i="66"/>
  <c r="AB82" i="66"/>
  <c r="AA82" i="66"/>
  <c r="Z82" i="66"/>
  <c r="W82" i="66"/>
  <c r="L82" i="66"/>
  <c r="S81" i="66"/>
  <c r="S80" i="66"/>
  <c r="S79" i="66"/>
  <c r="S78" i="66"/>
  <c r="S77" i="66"/>
  <c r="S76" i="66"/>
  <c r="S75" i="66"/>
  <c r="S74" i="66"/>
  <c r="S73" i="66"/>
  <c r="S72" i="66"/>
  <c r="S71" i="66"/>
  <c r="S70" i="66"/>
  <c r="S69" i="66"/>
  <c r="S68" i="66"/>
  <c r="S67" i="66"/>
  <c r="S66" i="66"/>
  <c r="S65" i="66"/>
  <c r="S64" i="66"/>
  <c r="S63" i="66"/>
  <c r="S62" i="66"/>
  <c r="S61" i="66"/>
  <c r="S60" i="66"/>
  <c r="S59" i="66"/>
  <c r="S58" i="66"/>
  <c r="S57" i="66"/>
  <c r="S56" i="66"/>
  <c r="S55" i="66"/>
  <c r="S54" i="66"/>
  <c r="S53" i="66"/>
  <c r="S52" i="66"/>
  <c r="S51" i="66"/>
  <c r="S50" i="66"/>
  <c r="S49" i="66"/>
  <c r="S48" i="66"/>
  <c r="S47" i="66"/>
  <c r="S46" i="66"/>
  <c r="S45" i="66"/>
  <c r="S44" i="66"/>
  <c r="S43" i="66"/>
  <c r="S42" i="66"/>
  <c r="S41" i="66"/>
  <c r="S40" i="66"/>
  <c r="S39" i="66"/>
  <c r="S38" i="66"/>
  <c r="S37" i="66"/>
  <c r="S36" i="66"/>
  <c r="S35" i="66"/>
  <c r="S34" i="66"/>
  <c r="S33" i="66"/>
  <c r="S32" i="66"/>
  <c r="S31" i="66"/>
  <c r="S30" i="66"/>
  <c r="S29" i="66"/>
  <c r="S28" i="66"/>
  <c r="S27" i="66"/>
  <c r="S26" i="66"/>
  <c r="S25" i="66"/>
  <c r="S24" i="66"/>
  <c r="S23" i="66"/>
  <c r="S22" i="66"/>
  <c r="S21" i="66"/>
  <c r="S20" i="66"/>
  <c r="S19" i="66"/>
  <c r="S18" i="66"/>
  <c r="S17" i="66"/>
  <c r="S16" i="66"/>
  <c r="S15" i="66"/>
  <c r="S14" i="66"/>
  <c r="S13" i="66"/>
  <c r="S12" i="66"/>
  <c r="S11" i="66"/>
  <c r="S10" i="66"/>
  <c r="S9" i="66"/>
  <c r="S8" i="66"/>
  <c r="S7" i="66"/>
  <c r="S6" i="66"/>
  <c r="S5" i="66"/>
  <c r="S4" i="66"/>
  <c r="S3" i="66"/>
  <c r="S2" i="66"/>
  <c r="L95" i="146"/>
  <c r="L94" i="146"/>
  <c r="L93" i="146"/>
  <c r="L92" i="146"/>
  <c r="L91" i="146"/>
  <c r="L90" i="146"/>
  <c r="L89" i="146"/>
  <c r="L88" i="146"/>
  <c r="L87" i="146"/>
  <c r="L86" i="146"/>
  <c r="L85" i="146"/>
  <c r="L84" i="146"/>
  <c r="L83" i="146"/>
  <c r="L82" i="146"/>
  <c r="L81" i="146"/>
  <c r="L80" i="146"/>
  <c r="L79" i="146"/>
  <c r="L78" i="146"/>
  <c r="L77" i="146"/>
  <c r="L76" i="146"/>
  <c r="L75" i="146"/>
  <c r="L74" i="146"/>
  <c r="L73" i="146"/>
  <c r="L72" i="146"/>
  <c r="L71" i="146"/>
  <c r="L70" i="146"/>
  <c r="L69" i="146"/>
  <c r="L68" i="146"/>
  <c r="L67" i="146"/>
  <c r="L66" i="146"/>
  <c r="L65" i="146"/>
  <c r="L64" i="146"/>
  <c r="AE55" i="146"/>
  <c r="AD55" i="146"/>
  <c r="AC55" i="146"/>
  <c r="AB55" i="146"/>
  <c r="AA55" i="146"/>
  <c r="Z55" i="146"/>
  <c r="W55" i="146"/>
  <c r="L55" i="146"/>
  <c r="AE54" i="146"/>
  <c r="AD54" i="146"/>
  <c r="AC54" i="146"/>
  <c r="AB54" i="146"/>
  <c r="AA54" i="146"/>
  <c r="Z54" i="146"/>
  <c r="W54" i="146"/>
  <c r="L54" i="146"/>
  <c r="AE53" i="146"/>
  <c r="AD53" i="146"/>
  <c r="AC53" i="146"/>
  <c r="AB53" i="146"/>
  <c r="AA53" i="146"/>
  <c r="Z53" i="146"/>
  <c r="W53" i="146"/>
  <c r="L53" i="146"/>
  <c r="S52" i="146"/>
  <c r="S51" i="146"/>
  <c r="S50" i="146"/>
  <c r="S49" i="146"/>
  <c r="S48" i="146"/>
  <c r="S47" i="146"/>
  <c r="S46" i="146"/>
  <c r="S45" i="146"/>
  <c r="S44" i="146"/>
  <c r="S43" i="146"/>
  <c r="S42" i="146"/>
  <c r="S41" i="146"/>
  <c r="S40" i="146"/>
  <c r="S39" i="146"/>
  <c r="S38" i="146"/>
  <c r="S37" i="146"/>
  <c r="S36" i="146"/>
  <c r="S35" i="146"/>
  <c r="S34" i="146"/>
  <c r="S33" i="146"/>
  <c r="S32" i="146"/>
  <c r="S31" i="146"/>
  <c r="S30" i="146"/>
  <c r="S29" i="146"/>
  <c r="S28" i="146"/>
  <c r="S27" i="146"/>
  <c r="S26" i="146"/>
  <c r="S25" i="146"/>
  <c r="S24" i="146"/>
  <c r="S23" i="146"/>
  <c r="S22" i="146"/>
  <c r="S21" i="146"/>
  <c r="S20" i="146"/>
  <c r="S19" i="146"/>
  <c r="S18" i="146"/>
  <c r="S17" i="146"/>
  <c r="S16" i="146"/>
  <c r="S15" i="146"/>
  <c r="S14" i="146"/>
  <c r="S13" i="146"/>
  <c r="S12" i="146"/>
  <c r="S11" i="146"/>
  <c r="S10" i="146"/>
  <c r="S9" i="146"/>
  <c r="S8" i="146"/>
  <c r="S7" i="146"/>
  <c r="S6" i="146"/>
  <c r="S5" i="146"/>
  <c r="S4" i="146"/>
  <c r="S3" i="146"/>
  <c r="S2" i="146"/>
  <c r="L99" i="145"/>
  <c r="L98" i="145"/>
  <c r="L97" i="145"/>
  <c r="L96" i="145"/>
  <c r="L95" i="145"/>
  <c r="L94" i="145"/>
  <c r="L93" i="145"/>
  <c r="L92" i="145"/>
  <c r="L91" i="145"/>
  <c r="L90" i="145"/>
  <c r="L89" i="145"/>
  <c r="L88" i="145"/>
  <c r="L87" i="145"/>
  <c r="L86" i="145"/>
  <c r="L85" i="145"/>
  <c r="L84" i="145"/>
  <c r="L83" i="145"/>
  <c r="L82" i="145"/>
  <c r="L81" i="145"/>
  <c r="L80" i="145"/>
  <c r="L79" i="145"/>
  <c r="L78" i="145"/>
  <c r="L77" i="145"/>
  <c r="L76" i="145"/>
  <c r="L75" i="145"/>
  <c r="L74" i="145"/>
  <c r="L73" i="145"/>
  <c r="L72" i="145"/>
  <c r="L71" i="145"/>
  <c r="L70" i="145"/>
  <c r="L69" i="145"/>
  <c r="L68" i="145"/>
  <c r="AE59" i="145"/>
  <c r="AD59" i="145"/>
  <c r="AC59" i="145"/>
  <c r="AB59" i="145"/>
  <c r="AA59" i="145"/>
  <c r="Z59" i="145"/>
  <c r="W59" i="145"/>
  <c r="L59" i="145"/>
  <c r="AE58" i="145"/>
  <c r="AD58" i="145"/>
  <c r="AC58" i="145"/>
  <c r="AB58" i="145"/>
  <c r="AA58" i="145"/>
  <c r="Z58" i="145"/>
  <c r="W58" i="145"/>
  <c r="L58" i="145"/>
  <c r="AE57" i="145"/>
  <c r="AD57" i="145"/>
  <c r="AC57" i="145"/>
  <c r="AB57" i="145"/>
  <c r="AA57" i="145"/>
  <c r="Z57" i="145"/>
  <c r="W57" i="145"/>
  <c r="L57" i="145"/>
  <c r="S56" i="145"/>
  <c r="S55" i="145"/>
  <c r="S54" i="145"/>
  <c r="S53" i="145"/>
  <c r="S52" i="145"/>
  <c r="S51" i="145"/>
  <c r="S50" i="145"/>
  <c r="S49" i="145"/>
  <c r="S48" i="145"/>
  <c r="S47" i="145"/>
  <c r="S46" i="145"/>
  <c r="S45" i="145"/>
  <c r="S44" i="145"/>
  <c r="S43" i="145"/>
  <c r="S42" i="145"/>
  <c r="S41" i="145"/>
  <c r="S40" i="145"/>
  <c r="S39" i="145"/>
  <c r="S38" i="145"/>
  <c r="S37" i="145"/>
  <c r="S36" i="145"/>
  <c r="S35" i="145"/>
  <c r="S34" i="145"/>
  <c r="S33" i="145"/>
  <c r="S32" i="145"/>
  <c r="S31" i="145"/>
  <c r="S30" i="145"/>
  <c r="S29" i="145"/>
  <c r="S28" i="145"/>
  <c r="S27" i="145"/>
  <c r="S26" i="145"/>
  <c r="S25" i="145"/>
  <c r="S24" i="145"/>
  <c r="S23" i="145"/>
  <c r="S22" i="145"/>
  <c r="S21" i="145"/>
  <c r="S20" i="145"/>
  <c r="S19" i="145"/>
  <c r="S18" i="145"/>
  <c r="S17" i="145"/>
  <c r="S16" i="145"/>
  <c r="S15" i="145"/>
  <c r="S14" i="145"/>
  <c r="S13" i="145"/>
  <c r="S12" i="145"/>
  <c r="S11" i="145"/>
  <c r="S10" i="145"/>
  <c r="S9" i="145"/>
  <c r="S8" i="145"/>
  <c r="S7" i="145"/>
  <c r="S6" i="145"/>
  <c r="S5" i="145"/>
  <c r="S4" i="145"/>
  <c r="S3" i="145"/>
  <c r="S2" i="145"/>
  <c r="L104" i="144"/>
  <c r="L103" i="144"/>
  <c r="L102" i="144"/>
  <c r="L101" i="144"/>
  <c r="L100" i="144"/>
  <c r="L99" i="144"/>
  <c r="L98" i="144"/>
  <c r="L97" i="144"/>
  <c r="L96" i="144"/>
  <c r="L95" i="144"/>
  <c r="L94" i="144"/>
  <c r="L93" i="144"/>
  <c r="L92" i="144"/>
  <c r="L91" i="144"/>
  <c r="L90" i="144"/>
  <c r="L89" i="144"/>
  <c r="L88" i="144"/>
  <c r="L87" i="144"/>
  <c r="L86" i="144"/>
  <c r="L85" i="144"/>
  <c r="L84" i="144"/>
  <c r="L83" i="144"/>
  <c r="L82" i="144"/>
  <c r="L81" i="144"/>
  <c r="L80" i="144"/>
  <c r="L79" i="144"/>
  <c r="L78" i="144"/>
  <c r="L77" i="144"/>
  <c r="L76" i="144"/>
  <c r="L75" i="144"/>
  <c r="L74" i="144"/>
  <c r="L73" i="144"/>
  <c r="AE64" i="144"/>
  <c r="AD64" i="144"/>
  <c r="AC64" i="144"/>
  <c r="AB64" i="144"/>
  <c r="AA64" i="144"/>
  <c r="Z64" i="144"/>
  <c r="W64" i="144"/>
  <c r="L64" i="144"/>
  <c r="AE63" i="144"/>
  <c r="AD63" i="144"/>
  <c r="AC63" i="144"/>
  <c r="AB63" i="144"/>
  <c r="AA63" i="144"/>
  <c r="Z63" i="144"/>
  <c r="W63" i="144"/>
  <c r="L63" i="144"/>
  <c r="AE62" i="144"/>
  <c r="AD62" i="144"/>
  <c r="AC62" i="144"/>
  <c r="AB62" i="144"/>
  <c r="AA62" i="144"/>
  <c r="Z62" i="144"/>
  <c r="W62" i="144"/>
  <c r="L62" i="144"/>
  <c r="S61" i="144"/>
  <c r="S60" i="144"/>
  <c r="S59" i="144"/>
  <c r="S58" i="144"/>
  <c r="S57" i="144"/>
  <c r="S56" i="144"/>
  <c r="S55" i="144"/>
  <c r="S54" i="144"/>
  <c r="S53" i="144"/>
  <c r="S52" i="144"/>
  <c r="S51" i="144"/>
  <c r="S50" i="144"/>
  <c r="S49" i="144"/>
  <c r="S48" i="144"/>
  <c r="S47" i="144"/>
  <c r="S46" i="144"/>
  <c r="S45" i="144"/>
  <c r="S44" i="144"/>
  <c r="S43" i="144"/>
  <c r="S42" i="144"/>
  <c r="S41" i="144"/>
  <c r="S40" i="144"/>
  <c r="S39" i="144"/>
  <c r="S38" i="144"/>
  <c r="S37" i="144"/>
  <c r="S36" i="144"/>
  <c r="S35" i="144"/>
  <c r="S34" i="144"/>
  <c r="S33" i="144"/>
  <c r="S32" i="144"/>
  <c r="S31" i="144"/>
  <c r="S30" i="144"/>
  <c r="S29" i="144"/>
  <c r="S28" i="144"/>
  <c r="S27" i="144"/>
  <c r="S26" i="144"/>
  <c r="S25" i="144"/>
  <c r="S24" i="144"/>
  <c r="S23" i="144"/>
  <c r="S22" i="144"/>
  <c r="S21" i="144"/>
  <c r="S20" i="144"/>
  <c r="S19" i="144"/>
  <c r="S18" i="144"/>
  <c r="S17" i="144"/>
  <c r="S16" i="144"/>
  <c r="S15" i="144"/>
  <c r="S14" i="144"/>
  <c r="S13" i="144"/>
  <c r="S12" i="144"/>
  <c r="S11" i="144"/>
  <c r="S10" i="144"/>
  <c r="S9" i="144"/>
  <c r="S8" i="144"/>
  <c r="S7" i="144"/>
  <c r="S6" i="144"/>
  <c r="S5" i="144"/>
  <c r="S4" i="144"/>
  <c r="S3" i="144"/>
  <c r="S2" i="144"/>
  <c r="L124" i="59"/>
  <c r="L123" i="59"/>
  <c r="L122" i="59"/>
  <c r="L121" i="59"/>
  <c r="L120" i="59"/>
  <c r="L119" i="59"/>
  <c r="L118" i="59"/>
  <c r="L117" i="59"/>
  <c r="L116" i="59"/>
  <c r="L115" i="59"/>
  <c r="L114" i="59"/>
  <c r="L113" i="59"/>
  <c r="L112" i="59"/>
  <c r="L111" i="59"/>
  <c r="L110" i="59"/>
  <c r="L109" i="59"/>
  <c r="L108" i="59"/>
  <c r="L107" i="59"/>
  <c r="L106" i="59"/>
  <c r="L105" i="59"/>
  <c r="L104" i="59"/>
  <c r="L103" i="59"/>
  <c r="L102" i="59"/>
  <c r="L101" i="59"/>
  <c r="L100" i="59"/>
  <c r="L99" i="59"/>
  <c r="L98" i="59"/>
  <c r="L97" i="59"/>
  <c r="L96" i="59"/>
  <c r="L95" i="59"/>
  <c r="L94" i="59"/>
  <c r="L93" i="59"/>
  <c r="AE84" i="59"/>
  <c r="AD84" i="59"/>
  <c r="AC84" i="59"/>
  <c r="AB84" i="59"/>
  <c r="AA84" i="59"/>
  <c r="Z84" i="59"/>
  <c r="W84" i="59"/>
  <c r="L84" i="59"/>
  <c r="AE83" i="59"/>
  <c r="AD83" i="59"/>
  <c r="AC83" i="59"/>
  <c r="AB83" i="59"/>
  <c r="AA83" i="59"/>
  <c r="Z83" i="59"/>
  <c r="W83" i="59"/>
  <c r="L83" i="59"/>
  <c r="AE82" i="59"/>
  <c r="AD82" i="59"/>
  <c r="AC82" i="59"/>
  <c r="AB82" i="59"/>
  <c r="AA82" i="59"/>
  <c r="Z82" i="59"/>
  <c r="W82" i="59"/>
  <c r="L82" i="59"/>
  <c r="S81" i="59"/>
  <c r="S80" i="59"/>
  <c r="S79" i="59"/>
  <c r="S78" i="59"/>
  <c r="S77" i="59"/>
  <c r="S76" i="59"/>
  <c r="S75" i="59"/>
  <c r="S74" i="59"/>
  <c r="S73" i="59"/>
  <c r="S72" i="59"/>
  <c r="S71" i="59"/>
  <c r="S70" i="59"/>
  <c r="S69" i="59"/>
  <c r="S68" i="59"/>
  <c r="S67" i="59"/>
  <c r="S66" i="59"/>
  <c r="S65" i="59"/>
  <c r="S64" i="59"/>
  <c r="S63" i="59"/>
  <c r="S62" i="59"/>
  <c r="S61" i="59"/>
  <c r="S60" i="59"/>
  <c r="S59" i="59"/>
  <c r="S58" i="59"/>
  <c r="S57" i="59"/>
  <c r="S56" i="59"/>
  <c r="S55" i="59"/>
  <c r="S54" i="59"/>
  <c r="S53" i="59"/>
  <c r="S52" i="59"/>
  <c r="S51" i="59"/>
  <c r="S50" i="59"/>
  <c r="S49" i="59"/>
  <c r="S48" i="59"/>
  <c r="S47" i="59"/>
  <c r="S46" i="59"/>
  <c r="S45" i="59"/>
  <c r="S44" i="59"/>
  <c r="S43" i="59"/>
  <c r="S42" i="59"/>
  <c r="S41" i="59"/>
  <c r="S40" i="59"/>
  <c r="S39" i="59"/>
  <c r="S38" i="59"/>
  <c r="S37" i="59"/>
  <c r="S36" i="59"/>
  <c r="S35" i="59"/>
  <c r="S34" i="59"/>
  <c r="S33" i="59"/>
  <c r="S32" i="59"/>
  <c r="S31" i="59"/>
  <c r="S30" i="59"/>
  <c r="S29" i="59"/>
  <c r="S28" i="59"/>
  <c r="S27" i="59"/>
  <c r="S26" i="59"/>
  <c r="S25" i="59"/>
  <c r="S24" i="59"/>
  <c r="S23" i="59"/>
  <c r="S22" i="59"/>
  <c r="S21" i="59"/>
  <c r="S20" i="59"/>
  <c r="S19" i="59"/>
  <c r="S18" i="59"/>
  <c r="S17" i="59"/>
  <c r="S16" i="59"/>
  <c r="S15" i="59"/>
  <c r="S14" i="59"/>
  <c r="S13" i="59"/>
  <c r="S12" i="59"/>
  <c r="S11" i="59"/>
  <c r="S10" i="59"/>
  <c r="S9" i="59"/>
  <c r="S8" i="59"/>
  <c r="S7" i="59"/>
  <c r="S6" i="59"/>
  <c r="S5" i="59"/>
  <c r="S4" i="59"/>
  <c r="S3" i="59"/>
  <c r="S2" i="59"/>
  <c r="L95" i="143"/>
  <c r="L94" i="143"/>
  <c r="L93" i="143"/>
  <c r="L92" i="143"/>
  <c r="L91" i="143"/>
  <c r="L90" i="143"/>
  <c r="L89" i="143"/>
  <c r="L88" i="143"/>
  <c r="L87" i="143"/>
  <c r="L86" i="143"/>
  <c r="L85" i="143"/>
  <c r="L84" i="143"/>
  <c r="L83" i="143"/>
  <c r="L82" i="143"/>
  <c r="L81" i="143"/>
  <c r="L80" i="143"/>
  <c r="L79" i="143"/>
  <c r="L78" i="143"/>
  <c r="L77" i="143"/>
  <c r="L76" i="143"/>
  <c r="L75" i="143"/>
  <c r="L74" i="143"/>
  <c r="L73" i="143"/>
  <c r="L72" i="143"/>
  <c r="L71" i="143"/>
  <c r="L70" i="143"/>
  <c r="L69" i="143"/>
  <c r="L68" i="143"/>
  <c r="L67" i="143"/>
  <c r="L66" i="143"/>
  <c r="L65" i="143"/>
  <c r="L64" i="143"/>
  <c r="AE55" i="143"/>
  <c r="AD55" i="143"/>
  <c r="AC55" i="143"/>
  <c r="AB55" i="143"/>
  <c r="AA55" i="143"/>
  <c r="Z55" i="143"/>
  <c r="W55" i="143"/>
  <c r="L55" i="143"/>
  <c r="AE54" i="143"/>
  <c r="AD54" i="143"/>
  <c r="AC54" i="143"/>
  <c r="AB54" i="143"/>
  <c r="AA54" i="143"/>
  <c r="Z54" i="143"/>
  <c r="W54" i="143"/>
  <c r="L54" i="143"/>
  <c r="AE53" i="143"/>
  <c r="AD53" i="143"/>
  <c r="AC53" i="143"/>
  <c r="AB53" i="143"/>
  <c r="AA53" i="143"/>
  <c r="Z53" i="143"/>
  <c r="W53" i="143"/>
  <c r="L53" i="143"/>
  <c r="S52" i="143"/>
  <c r="S51" i="143"/>
  <c r="S50" i="143"/>
  <c r="S49" i="143"/>
  <c r="S48" i="143"/>
  <c r="S47" i="143"/>
  <c r="S46" i="143"/>
  <c r="S45" i="143"/>
  <c r="S44" i="143"/>
  <c r="S43" i="143"/>
  <c r="S42" i="143"/>
  <c r="S41" i="143"/>
  <c r="S40" i="143"/>
  <c r="S39" i="143"/>
  <c r="S38" i="143"/>
  <c r="S37" i="143"/>
  <c r="S36" i="143"/>
  <c r="S35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S8" i="143"/>
  <c r="S7" i="143"/>
  <c r="S6" i="143"/>
  <c r="S5" i="143"/>
  <c r="S4" i="143"/>
  <c r="S3" i="143"/>
  <c r="S2" i="143"/>
  <c r="L99" i="142"/>
  <c r="L98" i="142"/>
  <c r="L97" i="142"/>
  <c r="L96" i="142"/>
  <c r="L95" i="142"/>
  <c r="L94" i="142"/>
  <c r="L93" i="142"/>
  <c r="L92" i="142"/>
  <c r="L91" i="142"/>
  <c r="L90" i="142"/>
  <c r="L89" i="142"/>
  <c r="L88" i="142"/>
  <c r="L87" i="142"/>
  <c r="L86" i="142"/>
  <c r="L85" i="142"/>
  <c r="L84" i="142"/>
  <c r="L83" i="142"/>
  <c r="L82" i="142"/>
  <c r="L81" i="142"/>
  <c r="L80" i="142"/>
  <c r="L79" i="142"/>
  <c r="L78" i="142"/>
  <c r="L77" i="142"/>
  <c r="L76" i="142"/>
  <c r="L75" i="142"/>
  <c r="L74" i="142"/>
  <c r="L73" i="142"/>
  <c r="L72" i="142"/>
  <c r="L71" i="142"/>
  <c r="L70" i="142"/>
  <c r="L69" i="142"/>
  <c r="L68" i="142"/>
  <c r="AE59" i="142"/>
  <c r="AD59" i="142"/>
  <c r="AC59" i="142"/>
  <c r="AB59" i="142"/>
  <c r="AA59" i="142"/>
  <c r="Z59" i="142"/>
  <c r="W59" i="142"/>
  <c r="L59" i="142"/>
  <c r="AE58" i="142"/>
  <c r="AD58" i="142"/>
  <c r="AC58" i="142"/>
  <c r="AB58" i="142"/>
  <c r="AA58" i="142"/>
  <c r="Z58" i="142"/>
  <c r="W58" i="142"/>
  <c r="L58" i="142"/>
  <c r="AE57" i="142"/>
  <c r="AD57" i="142"/>
  <c r="AC57" i="142"/>
  <c r="AB57" i="142"/>
  <c r="AA57" i="142"/>
  <c r="Z57" i="142"/>
  <c r="W57" i="142"/>
  <c r="L57" i="142"/>
  <c r="S56" i="142"/>
  <c r="S55" i="142"/>
  <c r="S54" i="142"/>
  <c r="S53" i="142"/>
  <c r="S52" i="142"/>
  <c r="S51" i="142"/>
  <c r="S50" i="142"/>
  <c r="S49" i="142"/>
  <c r="S48" i="142"/>
  <c r="S47" i="142"/>
  <c r="S46" i="142"/>
  <c r="S45" i="142"/>
  <c r="S44" i="142"/>
  <c r="S43" i="142"/>
  <c r="S42" i="142"/>
  <c r="S41" i="142"/>
  <c r="S40" i="142"/>
  <c r="S39" i="142"/>
  <c r="S38" i="142"/>
  <c r="S37" i="142"/>
  <c r="S36" i="142"/>
  <c r="S35" i="142"/>
  <c r="S34" i="142"/>
  <c r="S33" i="142"/>
  <c r="S32" i="142"/>
  <c r="S31" i="142"/>
  <c r="S30" i="142"/>
  <c r="S29" i="142"/>
  <c r="S28" i="142"/>
  <c r="S27" i="142"/>
  <c r="S26" i="142"/>
  <c r="S25" i="142"/>
  <c r="S24" i="142"/>
  <c r="S23" i="142"/>
  <c r="S22" i="142"/>
  <c r="S21" i="142"/>
  <c r="S20" i="142"/>
  <c r="S19" i="142"/>
  <c r="S18" i="142"/>
  <c r="S17" i="142"/>
  <c r="S16" i="142"/>
  <c r="S15" i="142"/>
  <c r="S14" i="142"/>
  <c r="S13" i="142"/>
  <c r="S12" i="142"/>
  <c r="S11" i="142"/>
  <c r="S10" i="142"/>
  <c r="S9" i="142"/>
  <c r="S8" i="142"/>
  <c r="S7" i="142"/>
  <c r="S6" i="142"/>
  <c r="S5" i="142"/>
  <c r="S4" i="142"/>
  <c r="S3" i="142"/>
  <c r="S2" i="142"/>
  <c r="L104" i="141"/>
  <c r="L103" i="141"/>
  <c r="L102" i="141"/>
  <c r="L101" i="141"/>
  <c r="L100" i="141"/>
  <c r="L99" i="141"/>
  <c r="L98" i="141"/>
  <c r="L97" i="141"/>
  <c r="L96" i="141"/>
  <c r="L95" i="141"/>
  <c r="L94" i="141"/>
  <c r="L93" i="141"/>
  <c r="L92" i="141"/>
  <c r="L91" i="141"/>
  <c r="L90" i="141"/>
  <c r="L89" i="141"/>
  <c r="L88" i="141"/>
  <c r="L87" i="141"/>
  <c r="L86" i="141"/>
  <c r="L85" i="141"/>
  <c r="L84" i="141"/>
  <c r="L83" i="141"/>
  <c r="L82" i="141"/>
  <c r="L81" i="141"/>
  <c r="L80" i="141"/>
  <c r="L79" i="141"/>
  <c r="L78" i="141"/>
  <c r="L77" i="141"/>
  <c r="L76" i="141"/>
  <c r="L75" i="141"/>
  <c r="L74" i="141"/>
  <c r="L73" i="141"/>
  <c r="AE64" i="141"/>
  <c r="AD64" i="141"/>
  <c r="AC64" i="141"/>
  <c r="AB64" i="141"/>
  <c r="AA64" i="141"/>
  <c r="Z64" i="141"/>
  <c r="W64" i="141"/>
  <c r="L64" i="141"/>
  <c r="AE63" i="141"/>
  <c r="AD63" i="141"/>
  <c r="AC63" i="141"/>
  <c r="AB63" i="141"/>
  <c r="AA63" i="141"/>
  <c r="Z63" i="141"/>
  <c r="W63" i="141"/>
  <c r="L63" i="141"/>
  <c r="AE62" i="141"/>
  <c r="AD62" i="141"/>
  <c r="AC62" i="141"/>
  <c r="AB62" i="141"/>
  <c r="AA62" i="141"/>
  <c r="Z62" i="141"/>
  <c r="W62" i="141"/>
  <c r="L62" i="141"/>
  <c r="S61" i="141"/>
  <c r="S60" i="141"/>
  <c r="S59" i="141"/>
  <c r="S58" i="141"/>
  <c r="S57" i="141"/>
  <c r="S56" i="141"/>
  <c r="S55" i="141"/>
  <c r="S54" i="141"/>
  <c r="S53" i="141"/>
  <c r="S52" i="141"/>
  <c r="S51" i="141"/>
  <c r="S50" i="141"/>
  <c r="S49" i="141"/>
  <c r="S48" i="141"/>
  <c r="S47" i="141"/>
  <c r="S46" i="141"/>
  <c r="S45" i="141"/>
  <c r="S44" i="141"/>
  <c r="S43" i="141"/>
  <c r="S42" i="141"/>
  <c r="S41" i="141"/>
  <c r="S40" i="141"/>
  <c r="S39" i="141"/>
  <c r="S38" i="141"/>
  <c r="S37" i="141"/>
  <c r="S36" i="141"/>
  <c r="S35" i="141"/>
  <c r="S34" i="141"/>
  <c r="S33" i="141"/>
  <c r="S32" i="141"/>
  <c r="S31" i="141"/>
  <c r="S30" i="141"/>
  <c r="S29" i="141"/>
  <c r="S28" i="141"/>
  <c r="S27" i="141"/>
  <c r="S26" i="141"/>
  <c r="S25" i="141"/>
  <c r="S24" i="141"/>
  <c r="S23" i="141"/>
  <c r="S22" i="141"/>
  <c r="S21" i="141"/>
  <c r="S20" i="141"/>
  <c r="S19" i="141"/>
  <c r="S18" i="141"/>
  <c r="S17" i="141"/>
  <c r="S16" i="141"/>
  <c r="S15" i="141"/>
  <c r="S14" i="141"/>
  <c r="S13" i="141"/>
  <c r="S12" i="141"/>
  <c r="S11" i="141"/>
  <c r="S10" i="141"/>
  <c r="S9" i="141"/>
  <c r="S8" i="141"/>
  <c r="S7" i="141"/>
  <c r="S6" i="141"/>
  <c r="S5" i="141"/>
  <c r="S4" i="141"/>
  <c r="S3" i="141"/>
  <c r="S2" i="141"/>
  <c r="L124" i="26"/>
  <c r="L123" i="26"/>
  <c r="L122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L109" i="26"/>
  <c r="L108" i="26"/>
  <c r="L107" i="26"/>
  <c r="L106" i="26"/>
  <c r="L105" i="26"/>
  <c r="L104" i="26"/>
  <c r="L103" i="26"/>
  <c r="L102" i="26"/>
  <c r="L101" i="26"/>
  <c r="L100" i="26"/>
  <c r="L99" i="26"/>
  <c r="L98" i="26"/>
  <c r="L97" i="26"/>
  <c r="L96" i="26"/>
  <c r="L95" i="26"/>
  <c r="L94" i="26"/>
  <c r="L93" i="26"/>
  <c r="AE84" i="26"/>
  <c r="AD84" i="26"/>
  <c r="AC84" i="26"/>
  <c r="AB84" i="26"/>
  <c r="AA84" i="26"/>
  <c r="Z84" i="26"/>
  <c r="W84" i="26"/>
  <c r="L84" i="26"/>
  <c r="AE83" i="26"/>
  <c r="AD83" i="26"/>
  <c r="AC83" i="26"/>
  <c r="AB83" i="26"/>
  <c r="AA83" i="26"/>
  <c r="Z83" i="26"/>
  <c r="W83" i="26"/>
  <c r="L83" i="26"/>
  <c r="AE82" i="26"/>
  <c r="AD82" i="26"/>
  <c r="AC82" i="26"/>
  <c r="AB82" i="26"/>
  <c r="AA82" i="26"/>
  <c r="Z82" i="26"/>
  <c r="W82" i="26"/>
  <c r="L82" i="26"/>
  <c r="S81" i="26"/>
  <c r="S80" i="26"/>
  <c r="S79" i="26"/>
  <c r="S78" i="26"/>
  <c r="S77" i="26"/>
  <c r="S76" i="26"/>
  <c r="S75" i="26"/>
  <c r="S74" i="26"/>
  <c r="S73" i="26"/>
  <c r="S72" i="26"/>
  <c r="S71" i="26"/>
  <c r="S70" i="26"/>
  <c r="S69" i="26"/>
  <c r="S68" i="26"/>
  <c r="S67" i="26"/>
  <c r="S66" i="26"/>
  <c r="S65" i="26"/>
  <c r="S64" i="26"/>
  <c r="S63" i="26"/>
  <c r="S62" i="26"/>
  <c r="S61" i="26"/>
  <c r="S60" i="26"/>
  <c r="S59" i="26"/>
  <c r="S58" i="26"/>
  <c r="S57" i="26"/>
  <c r="S56" i="26"/>
  <c r="S55" i="26"/>
  <c r="S54" i="26"/>
  <c r="S53" i="26"/>
  <c r="S52" i="26"/>
  <c r="S51" i="26"/>
  <c r="S50" i="26"/>
  <c r="S49" i="26"/>
  <c r="S48" i="26"/>
  <c r="S47" i="26"/>
  <c r="S46" i="26"/>
  <c r="S45" i="26"/>
  <c r="S44" i="26"/>
  <c r="S43" i="26"/>
  <c r="S42" i="26"/>
  <c r="S41" i="26"/>
  <c r="S40" i="26"/>
  <c r="S39" i="26"/>
  <c r="S38" i="26"/>
  <c r="S37" i="26"/>
  <c r="S36" i="26"/>
  <c r="S35" i="26"/>
  <c r="S34" i="26"/>
  <c r="S33" i="26"/>
  <c r="S32" i="26"/>
  <c r="S31" i="26"/>
  <c r="S30" i="26"/>
  <c r="S29" i="26"/>
  <c r="S28" i="26"/>
  <c r="S27" i="26"/>
  <c r="S26" i="26"/>
  <c r="S25" i="26"/>
  <c r="S24" i="26"/>
  <c r="S23" i="26"/>
  <c r="S22" i="26"/>
  <c r="S21" i="26"/>
  <c r="S20" i="26"/>
  <c r="S19" i="26"/>
  <c r="S18" i="26"/>
  <c r="S17" i="26"/>
  <c r="S16" i="26"/>
  <c r="S15" i="26"/>
  <c r="S14" i="26"/>
  <c r="S13" i="26"/>
  <c r="S12" i="26"/>
  <c r="S11" i="26"/>
  <c r="S10" i="26"/>
  <c r="S9" i="26"/>
  <c r="S8" i="26"/>
  <c r="S7" i="26"/>
  <c r="S6" i="26"/>
  <c r="S5" i="26"/>
  <c r="S4" i="26"/>
  <c r="S3" i="26"/>
  <c r="S2" i="26"/>
  <c r="L95" i="140"/>
  <c r="L94" i="140"/>
  <c r="L93" i="140"/>
  <c r="L92" i="140"/>
  <c r="L91" i="140"/>
  <c r="L90" i="140"/>
  <c r="L89" i="140"/>
  <c r="L88" i="140"/>
  <c r="L87" i="140"/>
  <c r="L86" i="140"/>
  <c r="L85" i="140"/>
  <c r="L84" i="140"/>
  <c r="L83" i="140"/>
  <c r="L82" i="140"/>
  <c r="L81" i="140"/>
  <c r="L80" i="140"/>
  <c r="L79" i="140"/>
  <c r="L78" i="140"/>
  <c r="L77" i="140"/>
  <c r="L76" i="140"/>
  <c r="L75" i="140"/>
  <c r="L74" i="140"/>
  <c r="L73" i="140"/>
  <c r="L72" i="140"/>
  <c r="L71" i="140"/>
  <c r="L70" i="140"/>
  <c r="L69" i="140"/>
  <c r="L68" i="140"/>
  <c r="L67" i="140"/>
  <c r="L66" i="140"/>
  <c r="L65" i="140"/>
  <c r="L64" i="140"/>
  <c r="AE55" i="140"/>
  <c r="AD55" i="140"/>
  <c r="AC55" i="140"/>
  <c r="AB55" i="140"/>
  <c r="AA55" i="140"/>
  <c r="Z55" i="140"/>
  <c r="W55" i="140"/>
  <c r="L55" i="140"/>
  <c r="AE54" i="140"/>
  <c r="AD54" i="140"/>
  <c r="AC54" i="140"/>
  <c r="AB54" i="140"/>
  <c r="AA54" i="140"/>
  <c r="Z54" i="140"/>
  <c r="W54" i="140"/>
  <c r="L54" i="140"/>
  <c r="AE53" i="140"/>
  <c r="AD53" i="140"/>
  <c r="AC53" i="140"/>
  <c r="AB53" i="140"/>
  <c r="AA53" i="140"/>
  <c r="Z53" i="140"/>
  <c r="W53" i="140"/>
  <c r="L53" i="140"/>
  <c r="S52" i="140"/>
  <c r="S51" i="140"/>
  <c r="S50" i="140"/>
  <c r="S49" i="140"/>
  <c r="S48" i="140"/>
  <c r="S47" i="140"/>
  <c r="S46" i="140"/>
  <c r="S45" i="140"/>
  <c r="S44" i="140"/>
  <c r="S43" i="140"/>
  <c r="S42" i="140"/>
  <c r="S41" i="140"/>
  <c r="S40" i="140"/>
  <c r="S39" i="140"/>
  <c r="S38" i="140"/>
  <c r="S37" i="140"/>
  <c r="S36" i="140"/>
  <c r="S35" i="140"/>
  <c r="S34" i="140"/>
  <c r="S33" i="140"/>
  <c r="S32" i="140"/>
  <c r="S31" i="140"/>
  <c r="S30" i="140"/>
  <c r="S29" i="140"/>
  <c r="S28" i="140"/>
  <c r="S27" i="140"/>
  <c r="S26" i="140"/>
  <c r="S25" i="140"/>
  <c r="S24" i="140"/>
  <c r="S23" i="140"/>
  <c r="S22" i="140"/>
  <c r="S21" i="140"/>
  <c r="S20" i="140"/>
  <c r="S19" i="140"/>
  <c r="S18" i="140"/>
  <c r="S17" i="140"/>
  <c r="S16" i="140"/>
  <c r="S15" i="140"/>
  <c r="S14" i="140"/>
  <c r="S13" i="140"/>
  <c r="S12" i="140"/>
  <c r="S11" i="140"/>
  <c r="S10" i="140"/>
  <c r="S9" i="140"/>
  <c r="S8" i="140"/>
  <c r="S7" i="140"/>
  <c r="S6" i="140"/>
  <c r="S5" i="140"/>
  <c r="S4" i="140"/>
  <c r="S3" i="140"/>
  <c r="S2" i="140"/>
  <c r="L99" i="139"/>
  <c r="L98" i="139"/>
  <c r="L97" i="139"/>
  <c r="L96" i="139"/>
  <c r="L95" i="139"/>
  <c r="L94" i="139"/>
  <c r="L93" i="139"/>
  <c r="L92" i="139"/>
  <c r="L91" i="139"/>
  <c r="L90" i="139"/>
  <c r="L89" i="139"/>
  <c r="L88" i="139"/>
  <c r="L87" i="139"/>
  <c r="L86" i="139"/>
  <c r="L85" i="139"/>
  <c r="L84" i="139"/>
  <c r="L83" i="139"/>
  <c r="L82" i="139"/>
  <c r="L81" i="139"/>
  <c r="L80" i="139"/>
  <c r="L79" i="139"/>
  <c r="L78" i="139"/>
  <c r="L77" i="139"/>
  <c r="L76" i="139"/>
  <c r="L75" i="139"/>
  <c r="L74" i="139"/>
  <c r="L73" i="139"/>
  <c r="L72" i="139"/>
  <c r="L71" i="139"/>
  <c r="L70" i="139"/>
  <c r="L69" i="139"/>
  <c r="L68" i="139"/>
  <c r="AE59" i="139"/>
  <c r="AD59" i="139"/>
  <c r="AC59" i="139"/>
  <c r="AB59" i="139"/>
  <c r="AA59" i="139"/>
  <c r="Z59" i="139"/>
  <c r="W59" i="139"/>
  <c r="L59" i="139"/>
  <c r="AE58" i="139"/>
  <c r="AD58" i="139"/>
  <c r="AC58" i="139"/>
  <c r="AB58" i="139"/>
  <c r="AA58" i="139"/>
  <c r="Z58" i="139"/>
  <c r="W58" i="139"/>
  <c r="L58" i="139"/>
  <c r="AE57" i="139"/>
  <c r="AD57" i="139"/>
  <c r="AC57" i="139"/>
  <c r="AB57" i="139"/>
  <c r="AA57" i="139"/>
  <c r="Z57" i="139"/>
  <c r="W57" i="139"/>
  <c r="L57" i="139"/>
  <c r="S56" i="139"/>
  <c r="S55" i="139"/>
  <c r="S54" i="139"/>
  <c r="S53" i="139"/>
  <c r="S52" i="139"/>
  <c r="S51" i="139"/>
  <c r="S50" i="139"/>
  <c r="S49" i="139"/>
  <c r="S48" i="139"/>
  <c r="S47" i="139"/>
  <c r="S46" i="139"/>
  <c r="S45" i="139"/>
  <c r="S44" i="139"/>
  <c r="S43" i="139"/>
  <c r="S42" i="139"/>
  <c r="S41" i="139"/>
  <c r="S40" i="139"/>
  <c r="S39" i="139"/>
  <c r="S38" i="139"/>
  <c r="S37" i="139"/>
  <c r="S36" i="139"/>
  <c r="S35" i="139"/>
  <c r="S34" i="139"/>
  <c r="S33" i="139"/>
  <c r="S32" i="139"/>
  <c r="S31" i="139"/>
  <c r="S30" i="139"/>
  <c r="S29" i="139"/>
  <c r="S28" i="139"/>
  <c r="S27" i="139"/>
  <c r="S26" i="139"/>
  <c r="S25" i="139"/>
  <c r="S24" i="139"/>
  <c r="S23" i="139"/>
  <c r="S22" i="139"/>
  <c r="S21" i="139"/>
  <c r="S20" i="139"/>
  <c r="S19" i="139"/>
  <c r="S18" i="139"/>
  <c r="S17" i="139"/>
  <c r="S16" i="139"/>
  <c r="S15" i="139"/>
  <c r="S14" i="139"/>
  <c r="S13" i="139"/>
  <c r="S12" i="139"/>
  <c r="S11" i="139"/>
  <c r="S10" i="139"/>
  <c r="S9" i="139"/>
  <c r="S8" i="139"/>
  <c r="S7" i="139"/>
  <c r="S6" i="139"/>
  <c r="S5" i="139"/>
  <c r="S4" i="139"/>
  <c r="S3" i="139"/>
  <c r="S2" i="139"/>
  <c r="L104" i="138"/>
  <c r="L103" i="138"/>
  <c r="L102" i="138"/>
  <c r="L101" i="138"/>
  <c r="L100" i="138"/>
  <c r="L99" i="138"/>
  <c r="L98" i="138"/>
  <c r="L97" i="138"/>
  <c r="L96" i="138"/>
  <c r="L95" i="138"/>
  <c r="L94" i="138"/>
  <c r="L93" i="138"/>
  <c r="L92" i="138"/>
  <c r="L91" i="138"/>
  <c r="L90" i="138"/>
  <c r="L89" i="138"/>
  <c r="L88" i="138"/>
  <c r="L87" i="138"/>
  <c r="L86" i="138"/>
  <c r="L85" i="138"/>
  <c r="L84" i="138"/>
  <c r="L83" i="138"/>
  <c r="L82" i="138"/>
  <c r="L81" i="138"/>
  <c r="L80" i="138"/>
  <c r="L79" i="138"/>
  <c r="L78" i="138"/>
  <c r="L77" i="138"/>
  <c r="L76" i="138"/>
  <c r="L75" i="138"/>
  <c r="L74" i="138"/>
  <c r="L73" i="138"/>
  <c r="AE64" i="138"/>
  <c r="AD64" i="138"/>
  <c r="AC64" i="138"/>
  <c r="AB64" i="138"/>
  <c r="AA64" i="138"/>
  <c r="Z64" i="138"/>
  <c r="W64" i="138"/>
  <c r="L64" i="138"/>
  <c r="AE63" i="138"/>
  <c r="AD63" i="138"/>
  <c r="AC63" i="138"/>
  <c r="AB63" i="138"/>
  <c r="AA63" i="138"/>
  <c r="Z63" i="138"/>
  <c r="W63" i="138"/>
  <c r="L63" i="138"/>
  <c r="AE62" i="138"/>
  <c r="AD62" i="138"/>
  <c r="AC62" i="138"/>
  <c r="AB62" i="138"/>
  <c r="AA62" i="138"/>
  <c r="Z62" i="138"/>
  <c r="W62" i="138"/>
  <c r="L62" i="138"/>
  <c r="S61" i="138"/>
  <c r="S60" i="138"/>
  <c r="S59" i="138"/>
  <c r="S58" i="138"/>
  <c r="S57" i="138"/>
  <c r="S56" i="138"/>
  <c r="S55" i="138"/>
  <c r="S54" i="138"/>
  <c r="S53" i="138"/>
  <c r="S52" i="138"/>
  <c r="S51" i="138"/>
  <c r="S50" i="138"/>
  <c r="S49" i="138"/>
  <c r="S48" i="138"/>
  <c r="S47" i="138"/>
  <c r="S46" i="138"/>
  <c r="S45" i="138"/>
  <c r="S44" i="138"/>
  <c r="S43" i="138"/>
  <c r="S42" i="138"/>
  <c r="S41" i="138"/>
  <c r="S40" i="138"/>
  <c r="S39" i="138"/>
  <c r="S38" i="138"/>
  <c r="S37" i="138"/>
  <c r="S36" i="138"/>
  <c r="S35" i="138"/>
  <c r="S34" i="138"/>
  <c r="S33" i="138"/>
  <c r="S32" i="138"/>
  <c r="S31" i="138"/>
  <c r="S30" i="138"/>
  <c r="S29" i="138"/>
  <c r="S28" i="138"/>
  <c r="S27" i="138"/>
  <c r="S26" i="138"/>
  <c r="S25" i="138"/>
  <c r="S24" i="138"/>
  <c r="S23" i="138"/>
  <c r="S22" i="138"/>
  <c r="S21" i="138"/>
  <c r="S20" i="138"/>
  <c r="S19" i="138"/>
  <c r="S18" i="138"/>
  <c r="S17" i="138"/>
  <c r="S16" i="138"/>
  <c r="S15" i="138"/>
  <c r="S14" i="138"/>
  <c r="S13" i="138"/>
  <c r="S12" i="138"/>
  <c r="S11" i="138"/>
  <c r="S10" i="138"/>
  <c r="S9" i="138"/>
  <c r="S8" i="138"/>
  <c r="S7" i="138"/>
  <c r="S6" i="138"/>
  <c r="S5" i="138"/>
  <c r="S4" i="138"/>
  <c r="S3" i="138"/>
  <c r="S2" i="138"/>
  <c r="L124" i="51"/>
  <c r="L123" i="51"/>
  <c r="L122" i="51"/>
  <c r="L121" i="51"/>
  <c r="L120" i="51"/>
  <c r="L119" i="51"/>
  <c r="L118" i="51"/>
  <c r="L117" i="51"/>
  <c r="L116" i="51"/>
  <c r="L115" i="51"/>
  <c r="L114" i="51"/>
  <c r="L113" i="51"/>
  <c r="L112" i="51"/>
  <c r="L111" i="51"/>
  <c r="L110" i="51"/>
  <c r="L109" i="51"/>
  <c r="L108" i="51"/>
  <c r="L107" i="51"/>
  <c r="L106" i="51"/>
  <c r="L105" i="51"/>
  <c r="L104" i="51"/>
  <c r="L103" i="51"/>
  <c r="L102" i="51"/>
  <c r="L101" i="51"/>
  <c r="L100" i="51"/>
  <c r="L99" i="51"/>
  <c r="L98" i="51"/>
  <c r="L97" i="51"/>
  <c r="L96" i="51"/>
  <c r="L95" i="51"/>
  <c r="L94" i="51"/>
  <c r="L93" i="51"/>
  <c r="AE84" i="51"/>
  <c r="AD84" i="51"/>
  <c r="AC84" i="51"/>
  <c r="AB84" i="51"/>
  <c r="AA84" i="51"/>
  <c r="Z84" i="51"/>
  <c r="W84" i="51"/>
  <c r="L84" i="51"/>
  <c r="AE83" i="51"/>
  <c r="AD83" i="51"/>
  <c r="AC83" i="51"/>
  <c r="AB83" i="51"/>
  <c r="AA83" i="51"/>
  <c r="Z83" i="51"/>
  <c r="W83" i="51"/>
  <c r="L83" i="51"/>
  <c r="AE82" i="51"/>
  <c r="AD82" i="51"/>
  <c r="AC82" i="51"/>
  <c r="AB82" i="51"/>
  <c r="AA82" i="51"/>
  <c r="Z82" i="51"/>
  <c r="W82" i="51"/>
  <c r="L82" i="51"/>
  <c r="S81" i="51"/>
  <c r="S80" i="51"/>
  <c r="S79" i="51"/>
  <c r="S78" i="51"/>
  <c r="S77" i="51"/>
  <c r="S76" i="51"/>
  <c r="S75" i="51"/>
  <c r="S74" i="51"/>
  <c r="S73" i="51"/>
  <c r="S72" i="51"/>
  <c r="S71" i="51"/>
  <c r="S70" i="51"/>
  <c r="S69" i="51"/>
  <c r="S68" i="51"/>
  <c r="S67" i="51"/>
  <c r="S66" i="51"/>
  <c r="S65" i="51"/>
  <c r="S64" i="51"/>
  <c r="S63" i="51"/>
  <c r="S62" i="51"/>
  <c r="S61" i="51"/>
  <c r="S60" i="51"/>
  <c r="S59" i="51"/>
  <c r="S58" i="51"/>
  <c r="S57" i="51"/>
  <c r="S56" i="51"/>
  <c r="S55" i="51"/>
  <c r="S54" i="51"/>
  <c r="S53" i="51"/>
  <c r="S52" i="51"/>
  <c r="S51" i="51"/>
  <c r="S50" i="51"/>
  <c r="S49" i="51"/>
  <c r="S48" i="51"/>
  <c r="S47" i="51"/>
  <c r="S46" i="51"/>
  <c r="S45" i="51"/>
  <c r="S44" i="51"/>
  <c r="S43" i="51"/>
  <c r="S42" i="51"/>
  <c r="S41" i="51"/>
  <c r="S40" i="51"/>
  <c r="S39" i="51"/>
  <c r="S38" i="51"/>
  <c r="S37" i="51"/>
  <c r="S36" i="51"/>
  <c r="S35" i="51"/>
  <c r="S34" i="51"/>
  <c r="S33" i="51"/>
  <c r="S32" i="51"/>
  <c r="S31" i="51"/>
  <c r="S30" i="51"/>
  <c r="S29" i="51"/>
  <c r="S28" i="51"/>
  <c r="S27" i="51"/>
  <c r="S26" i="51"/>
  <c r="S25" i="51"/>
  <c r="S24" i="51"/>
  <c r="S23" i="51"/>
  <c r="S22" i="51"/>
  <c r="S21" i="51"/>
  <c r="S20" i="51"/>
  <c r="S19" i="51"/>
  <c r="S18" i="51"/>
  <c r="S17" i="51"/>
  <c r="S16" i="51"/>
  <c r="S15" i="51"/>
  <c r="S14" i="51"/>
  <c r="S13" i="51"/>
  <c r="S12" i="51"/>
  <c r="S11" i="51"/>
  <c r="S10" i="51"/>
  <c r="S9" i="51"/>
  <c r="S8" i="51"/>
  <c r="S7" i="51"/>
  <c r="S6" i="51"/>
  <c r="S5" i="51"/>
  <c r="S4" i="51"/>
  <c r="S3" i="51"/>
  <c r="S2" i="51"/>
  <c r="L95" i="137"/>
  <c r="L94" i="137"/>
  <c r="L93" i="137"/>
  <c r="L92" i="137"/>
  <c r="L91" i="137"/>
  <c r="L90" i="137"/>
  <c r="L89" i="137"/>
  <c r="L88" i="137"/>
  <c r="L87" i="137"/>
  <c r="L86" i="137"/>
  <c r="L85" i="137"/>
  <c r="L84" i="137"/>
  <c r="L83" i="137"/>
  <c r="L82" i="137"/>
  <c r="L81" i="137"/>
  <c r="L80" i="137"/>
  <c r="L79" i="137"/>
  <c r="L78" i="137"/>
  <c r="L77" i="137"/>
  <c r="L76" i="137"/>
  <c r="L75" i="137"/>
  <c r="L74" i="137"/>
  <c r="L73" i="137"/>
  <c r="L72" i="137"/>
  <c r="L71" i="137"/>
  <c r="L70" i="137"/>
  <c r="L69" i="137"/>
  <c r="L68" i="137"/>
  <c r="L67" i="137"/>
  <c r="L66" i="137"/>
  <c r="L65" i="137"/>
  <c r="L64" i="137"/>
  <c r="AE55" i="137"/>
  <c r="AD55" i="137"/>
  <c r="AC55" i="137"/>
  <c r="AB55" i="137"/>
  <c r="AA55" i="137"/>
  <c r="Z55" i="137"/>
  <c r="W55" i="137"/>
  <c r="L55" i="137"/>
  <c r="AE54" i="137"/>
  <c r="AD54" i="137"/>
  <c r="AC54" i="137"/>
  <c r="AB54" i="137"/>
  <c r="AA54" i="137"/>
  <c r="Z54" i="137"/>
  <c r="W54" i="137"/>
  <c r="L54" i="137"/>
  <c r="AE53" i="137"/>
  <c r="AD53" i="137"/>
  <c r="AC53" i="137"/>
  <c r="AB53" i="137"/>
  <c r="AA53" i="137"/>
  <c r="Z53" i="137"/>
  <c r="W53" i="137"/>
  <c r="L53" i="137"/>
  <c r="S52" i="137"/>
  <c r="S51" i="137"/>
  <c r="S50" i="137"/>
  <c r="S49" i="137"/>
  <c r="S48" i="137"/>
  <c r="S47" i="137"/>
  <c r="S46" i="137"/>
  <c r="S45" i="137"/>
  <c r="S44" i="137"/>
  <c r="S43" i="137"/>
  <c r="S42" i="137"/>
  <c r="S41" i="137"/>
  <c r="S40" i="137"/>
  <c r="S39" i="137"/>
  <c r="S38" i="137"/>
  <c r="S37" i="137"/>
  <c r="S36" i="137"/>
  <c r="S35" i="137"/>
  <c r="S34" i="137"/>
  <c r="S33" i="137"/>
  <c r="S32" i="137"/>
  <c r="S31" i="137"/>
  <c r="S30" i="137"/>
  <c r="S29" i="137"/>
  <c r="S28" i="137"/>
  <c r="S27" i="137"/>
  <c r="S26" i="137"/>
  <c r="S25" i="137"/>
  <c r="S24" i="137"/>
  <c r="S23" i="137"/>
  <c r="S22" i="137"/>
  <c r="S21" i="137"/>
  <c r="S20" i="137"/>
  <c r="S19" i="137"/>
  <c r="S18" i="137"/>
  <c r="S17" i="137"/>
  <c r="S16" i="137"/>
  <c r="S15" i="137"/>
  <c r="S14" i="137"/>
  <c r="S13" i="137"/>
  <c r="S12" i="137"/>
  <c r="S11" i="137"/>
  <c r="S10" i="137"/>
  <c r="S9" i="137"/>
  <c r="S8" i="137"/>
  <c r="S7" i="137"/>
  <c r="S6" i="137"/>
  <c r="S5" i="137"/>
  <c r="S4" i="137"/>
  <c r="S3" i="137"/>
  <c r="S2" i="137"/>
  <c r="L99" i="136"/>
  <c r="L98" i="136"/>
  <c r="L97" i="136"/>
  <c r="L96" i="136"/>
  <c r="L95" i="136"/>
  <c r="L94" i="136"/>
  <c r="L93" i="136"/>
  <c r="L92" i="136"/>
  <c r="L91" i="136"/>
  <c r="L90" i="136"/>
  <c r="L89" i="136"/>
  <c r="L88" i="136"/>
  <c r="L87" i="136"/>
  <c r="L86" i="136"/>
  <c r="L85" i="136"/>
  <c r="L84" i="136"/>
  <c r="L83" i="136"/>
  <c r="L82" i="136"/>
  <c r="L81" i="136"/>
  <c r="L80" i="136"/>
  <c r="L79" i="136"/>
  <c r="L78" i="136"/>
  <c r="L77" i="136"/>
  <c r="L76" i="136"/>
  <c r="L75" i="136"/>
  <c r="L74" i="136"/>
  <c r="L73" i="136"/>
  <c r="L72" i="136"/>
  <c r="L71" i="136"/>
  <c r="L70" i="136"/>
  <c r="L69" i="136"/>
  <c r="L68" i="136"/>
  <c r="AE59" i="136"/>
  <c r="AD59" i="136"/>
  <c r="AC59" i="136"/>
  <c r="AB59" i="136"/>
  <c r="AA59" i="136"/>
  <c r="Z59" i="136"/>
  <c r="W59" i="136"/>
  <c r="L59" i="136"/>
  <c r="AE58" i="136"/>
  <c r="AD58" i="136"/>
  <c r="AC58" i="136"/>
  <c r="AB58" i="136"/>
  <c r="AA58" i="136"/>
  <c r="Z58" i="136"/>
  <c r="W58" i="136"/>
  <c r="L58" i="136"/>
  <c r="AE57" i="136"/>
  <c r="AD57" i="136"/>
  <c r="AC57" i="136"/>
  <c r="AB57" i="136"/>
  <c r="AA57" i="136"/>
  <c r="Z57" i="136"/>
  <c r="W57" i="136"/>
  <c r="L57" i="136"/>
  <c r="S56" i="136"/>
  <c r="S55" i="136"/>
  <c r="S54" i="136"/>
  <c r="S53" i="136"/>
  <c r="S52" i="136"/>
  <c r="S51" i="136"/>
  <c r="S50" i="136"/>
  <c r="S49" i="136"/>
  <c r="S48" i="136"/>
  <c r="S47" i="136"/>
  <c r="S46" i="136"/>
  <c r="S45" i="136"/>
  <c r="S44" i="136"/>
  <c r="S43" i="136"/>
  <c r="S42" i="136"/>
  <c r="S41" i="136"/>
  <c r="S40" i="136"/>
  <c r="S39" i="136"/>
  <c r="S38" i="136"/>
  <c r="S37" i="136"/>
  <c r="S36" i="136"/>
  <c r="S35" i="136"/>
  <c r="S34" i="136"/>
  <c r="S33" i="136"/>
  <c r="S32" i="136"/>
  <c r="S31" i="136"/>
  <c r="S30" i="136"/>
  <c r="S29" i="136"/>
  <c r="S28" i="136"/>
  <c r="S27" i="136"/>
  <c r="S26" i="136"/>
  <c r="S25" i="136"/>
  <c r="S24" i="136"/>
  <c r="S23" i="136"/>
  <c r="S22" i="136"/>
  <c r="S21" i="136"/>
  <c r="S20" i="136"/>
  <c r="S19" i="136"/>
  <c r="S18" i="136"/>
  <c r="S17" i="136"/>
  <c r="S16" i="136"/>
  <c r="S15" i="136"/>
  <c r="S14" i="136"/>
  <c r="S13" i="136"/>
  <c r="S12" i="136"/>
  <c r="S11" i="136"/>
  <c r="S10" i="136"/>
  <c r="S9" i="136"/>
  <c r="S8" i="136"/>
  <c r="S7" i="136"/>
  <c r="S6" i="136"/>
  <c r="S5" i="136"/>
  <c r="S4" i="136"/>
  <c r="S3" i="136"/>
  <c r="S2" i="136"/>
  <c r="L104" i="135"/>
  <c r="L103" i="135"/>
  <c r="L102" i="135"/>
  <c r="L101" i="135"/>
  <c r="L100" i="135"/>
  <c r="L99" i="135"/>
  <c r="L98" i="135"/>
  <c r="L97" i="135"/>
  <c r="L96" i="135"/>
  <c r="L95" i="135"/>
  <c r="L94" i="135"/>
  <c r="L93" i="135"/>
  <c r="L92" i="135"/>
  <c r="L91" i="135"/>
  <c r="L90" i="135"/>
  <c r="L89" i="135"/>
  <c r="L88" i="135"/>
  <c r="L87" i="135"/>
  <c r="L86" i="135"/>
  <c r="L85" i="135"/>
  <c r="L84" i="135"/>
  <c r="L83" i="135"/>
  <c r="L82" i="135"/>
  <c r="L81" i="135"/>
  <c r="L80" i="135"/>
  <c r="L79" i="135"/>
  <c r="L78" i="135"/>
  <c r="L77" i="135"/>
  <c r="L76" i="135"/>
  <c r="L75" i="135"/>
  <c r="L74" i="135"/>
  <c r="L73" i="135"/>
  <c r="AE64" i="135"/>
  <c r="AD64" i="135"/>
  <c r="AC64" i="135"/>
  <c r="AB64" i="135"/>
  <c r="AA64" i="135"/>
  <c r="Z64" i="135"/>
  <c r="W64" i="135"/>
  <c r="L64" i="135"/>
  <c r="AE63" i="135"/>
  <c r="AD63" i="135"/>
  <c r="AC63" i="135"/>
  <c r="AB63" i="135"/>
  <c r="AA63" i="135"/>
  <c r="Z63" i="135"/>
  <c r="W63" i="135"/>
  <c r="L63" i="135"/>
  <c r="AE62" i="135"/>
  <c r="AD62" i="135"/>
  <c r="AC62" i="135"/>
  <c r="AB62" i="135"/>
  <c r="AA62" i="135"/>
  <c r="Z62" i="135"/>
  <c r="W62" i="135"/>
  <c r="L62" i="135"/>
  <c r="S61" i="135"/>
  <c r="S60" i="135"/>
  <c r="S59" i="135"/>
  <c r="S58" i="135"/>
  <c r="S57" i="135"/>
  <c r="S56" i="135"/>
  <c r="S55" i="135"/>
  <c r="S54" i="135"/>
  <c r="S53" i="135"/>
  <c r="S52" i="135"/>
  <c r="S51" i="135"/>
  <c r="S50" i="135"/>
  <c r="S49" i="135"/>
  <c r="S48" i="135"/>
  <c r="S47" i="135"/>
  <c r="S46" i="135"/>
  <c r="S45" i="135"/>
  <c r="S44" i="135"/>
  <c r="S43" i="135"/>
  <c r="S42" i="135"/>
  <c r="S41" i="135"/>
  <c r="S40" i="135"/>
  <c r="S39" i="135"/>
  <c r="S38" i="135"/>
  <c r="S37" i="135"/>
  <c r="S36" i="135"/>
  <c r="S35" i="135"/>
  <c r="S34" i="135"/>
  <c r="S33" i="135"/>
  <c r="S32" i="135"/>
  <c r="S31" i="135"/>
  <c r="S30" i="135"/>
  <c r="S29" i="135"/>
  <c r="S28" i="135"/>
  <c r="S27" i="135"/>
  <c r="S26" i="135"/>
  <c r="S25" i="135"/>
  <c r="S24" i="135"/>
  <c r="S23" i="135"/>
  <c r="S22" i="135"/>
  <c r="S21" i="135"/>
  <c r="S20" i="135"/>
  <c r="S19" i="135"/>
  <c r="S18" i="135"/>
  <c r="S17" i="135"/>
  <c r="S16" i="135"/>
  <c r="S15" i="135"/>
  <c r="S14" i="135"/>
  <c r="S13" i="135"/>
  <c r="S12" i="135"/>
  <c r="S11" i="135"/>
  <c r="S10" i="135"/>
  <c r="S9" i="135"/>
  <c r="S8" i="135"/>
  <c r="S7" i="135"/>
  <c r="S6" i="135"/>
  <c r="S5" i="135"/>
  <c r="S4" i="135"/>
  <c r="S3" i="135"/>
  <c r="S2" i="135"/>
  <c r="L124" i="53"/>
  <c r="L123" i="53"/>
  <c r="L122" i="53"/>
  <c r="L121" i="53"/>
  <c r="L120" i="53"/>
  <c r="L119" i="53"/>
  <c r="L118" i="53"/>
  <c r="L117" i="53"/>
  <c r="L116" i="53"/>
  <c r="L115" i="53"/>
  <c r="L114" i="53"/>
  <c r="L113" i="53"/>
  <c r="L112" i="53"/>
  <c r="L111" i="53"/>
  <c r="L110" i="53"/>
  <c r="L109" i="53"/>
  <c r="L108" i="53"/>
  <c r="L107" i="53"/>
  <c r="L106" i="53"/>
  <c r="L105" i="53"/>
  <c r="L104" i="53"/>
  <c r="L103" i="53"/>
  <c r="L102" i="53"/>
  <c r="L101" i="53"/>
  <c r="L100" i="53"/>
  <c r="L99" i="53"/>
  <c r="L98" i="53"/>
  <c r="L97" i="53"/>
  <c r="L96" i="53"/>
  <c r="L95" i="53"/>
  <c r="L94" i="53"/>
  <c r="L93" i="53"/>
  <c r="AE84" i="53"/>
  <c r="AD84" i="53"/>
  <c r="AC84" i="53"/>
  <c r="AB84" i="53"/>
  <c r="AA84" i="53"/>
  <c r="Z84" i="53"/>
  <c r="W84" i="53"/>
  <c r="L84" i="53"/>
  <c r="AE83" i="53"/>
  <c r="AD83" i="53"/>
  <c r="AC83" i="53"/>
  <c r="AB83" i="53"/>
  <c r="AA83" i="53"/>
  <c r="Z83" i="53"/>
  <c r="W83" i="53"/>
  <c r="L83" i="53"/>
  <c r="AE82" i="53"/>
  <c r="AD82" i="53"/>
  <c r="AC82" i="53"/>
  <c r="AB82" i="53"/>
  <c r="AA82" i="53"/>
  <c r="Z82" i="53"/>
  <c r="W82" i="53"/>
  <c r="L82" i="53"/>
  <c r="S81" i="53"/>
  <c r="S80" i="53"/>
  <c r="S79" i="53"/>
  <c r="S78" i="53"/>
  <c r="S77" i="53"/>
  <c r="S76" i="53"/>
  <c r="S75" i="53"/>
  <c r="S74" i="53"/>
  <c r="S73" i="53"/>
  <c r="S72" i="53"/>
  <c r="S71" i="53"/>
  <c r="S70" i="53"/>
  <c r="S69" i="53"/>
  <c r="S68" i="53"/>
  <c r="S67" i="53"/>
  <c r="S66" i="53"/>
  <c r="S65" i="53"/>
  <c r="S64" i="53"/>
  <c r="S63" i="53"/>
  <c r="S62" i="53"/>
  <c r="S61" i="53"/>
  <c r="S60" i="53"/>
  <c r="S59" i="53"/>
  <c r="S58" i="53"/>
  <c r="S57" i="53"/>
  <c r="S56" i="53"/>
  <c r="S55" i="53"/>
  <c r="S54" i="53"/>
  <c r="S53" i="53"/>
  <c r="S52" i="53"/>
  <c r="S51" i="53"/>
  <c r="S50" i="53"/>
  <c r="S49" i="53"/>
  <c r="S48" i="53"/>
  <c r="S47" i="53"/>
  <c r="S46" i="53"/>
  <c r="S45" i="53"/>
  <c r="S44" i="53"/>
  <c r="S43" i="53"/>
  <c r="S42" i="53"/>
  <c r="S41" i="53"/>
  <c r="S40" i="53"/>
  <c r="S39" i="53"/>
  <c r="S38" i="53"/>
  <c r="S37" i="53"/>
  <c r="S36" i="53"/>
  <c r="S35" i="53"/>
  <c r="S34" i="53"/>
  <c r="S33" i="53"/>
  <c r="S32" i="53"/>
  <c r="S31" i="53"/>
  <c r="S30" i="53"/>
  <c r="S29" i="53"/>
  <c r="S28" i="53"/>
  <c r="S27" i="53"/>
  <c r="S26" i="53"/>
  <c r="S25" i="53"/>
  <c r="S24" i="53"/>
  <c r="S23" i="53"/>
  <c r="S22" i="53"/>
  <c r="S21" i="53"/>
  <c r="S20" i="53"/>
  <c r="S19" i="53"/>
  <c r="S18" i="53"/>
  <c r="S17" i="53"/>
  <c r="S16" i="53"/>
  <c r="S15" i="53"/>
  <c r="S14" i="53"/>
  <c r="S13" i="53"/>
  <c r="S12" i="53"/>
  <c r="S11" i="53"/>
  <c r="S10" i="53"/>
  <c r="S9" i="53"/>
  <c r="S8" i="53"/>
  <c r="S7" i="53"/>
  <c r="S6" i="53"/>
  <c r="S5" i="53"/>
  <c r="S4" i="53"/>
  <c r="S3" i="53"/>
  <c r="S2" i="53"/>
  <c r="L95" i="134"/>
  <c r="L94" i="134"/>
  <c r="L93" i="134"/>
  <c r="L92" i="134"/>
  <c r="L91" i="134"/>
  <c r="L90" i="134"/>
  <c r="L89" i="134"/>
  <c r="L88" i="134"/>
  <c r="L87" i="134"/>
  <c r="L86" i="134"/>
  <c r="L85" i="134"/>
  <c r="L84" i="134"/>
  <c r="L83" i="134"/>
  <c r="L82" i="134"/>
  <c r="L81" i="134"/>
  <c r="L80" i="134"/>
  <c r="L79" i="134"/>
  <c r="L78" i="134"/>
  <c r="L77" i="134"/>
  <c r="L76" i="134"/>
  <c r="L75" i="134"/>
  <c r="L74" i="134"/>
  <c r="L73" i="134"/>
  <c r="L72" i="134"/>
  <c r="L71" i="134"/>
  <c r="L70" i="134"/>
  <c r="L69" i="134"/>
  <c r="L68" i="134"/>
  <c r="L67" i="134"/>
  <c r="L66" i="134"/>
  <c r="L65" i="134"/>
  <c r="L64" i="134"/>
  <c r="AE55" i="134"/>
  <c r="AD55" i="134"/>
  <c r="AC55" i="134"/>
  <c r="AB55" i="134"/>
  <c r="AA55" i="134"/>
  <c r="Z55" i="134"/>
  <c r="W55" i="134"/>
  <c r="L55" i="134"/>
  <c r="AE54" i="134"/>
  <c r="AD54" i="134"/>
  <c r="AC54" i="134"/>
  <c r="AB54" i="134"/>
  <c r="AA54" i="134"/>
  <c r="Z54" i="134"/>
  <c r="W54" i="134"/>
  <c r="L54" i="134"/>
  <c r="AE53" i="134"/>
  <c r="AD53" i="134"/>
  <c r="AC53" i="134"/>
  <c r="AB53" i="134"/>
  <c r="AA53" i="134"/>
  <c r="Z53" i="134"/>
  <c r="W53" i="134"/>
  <c r="L53" i="134"/>
  <c r="S52" i="134"/>
  <c r="S51" i="134"/>
  <c r="S50" i="134"/>
  <c r="S49" i="134"/>
  <c r="S48" i="134"/>
  <c r="S47" i="134"/>
  <c r="S46" i="134"/>
  <c r="S45" i="134"/>
  <c r="S44" i="134"/>
  <c r="S43" i="134"/>
  <c r="S42" i="134"/>
  <c r="S41" i="134"/>
  <c r="S40" i="134"/>
  <c r="S39" i="134"/>
  <c r="S38" i="134"/>
  <c r="S37" i="134"/>
  <c r="S36" i="134"/>
  <c r="S35" i="134"/>
  <c r="S34" i="134"/>
  <c r="S33" i="134"/>
  <c r="S32" i="134"/>
  <c r="S31" i="134"/>
  <c r="S30" i="134"/>
  <c r="S29" i="134"/>
  <c r="S28" i="134"/>
  <c r="S27" i="134"/>
  <c r="S26" i="134"/>
  <c r="S25" i="134"/>
  <c r="S24" i="134"/>
  <c r="S23" i="134"/>
  <c r="S22" i="134"/>
  <c r="S21" i="134"/>
  <c r="S20" i="134"/>
  <c r="S19" i="134"/>
  <c r="S18" i="134"/>
  <c r="S17" i="134"/>
  <c r="S16" i="134"/>
  <c r="S15" i="134"/>
  <c r="S14" i="134"/>
  <c r="S13" i="134"/>
  <c r="S12" i="134"/>
  <c r="S11" i="134"/>
  <c r="S10" i="134"/>
  <c r="S9" i="134"/>
  <c r="S8" i="134"/>
  <c r="S7" i="134"/>
  <c r="S6" i="134"/>
  <c r="S5" i="134"/>
  <c r="S4" i="134"/>
  <c r="S3" i="134"/>
  <c r="S2" i="134"/>
  <c r="L99" i="133"/>
  <c r="L98" i="133"/>
  <c r="L97" i="133"/>
  <c r="L96" i="133"/>
  <c r="L95" i="133"/>
  <c r="L94" i="133"/>
  <c r="L93" i="133"/>
  <c r="L92" i="133"/>
  <c r="L91" i="133"/>
  <c r="L90" i="133"/>
  <c r="L89" i="133"/>
  <c r="L88" i="133"/>
  <c r="L87" i="133"/>
  <c r="L86" i="133"/>
  <c r="L85" i="133"/>
  <c r="L84" i="133"/>
  <c r="L83" i="133"/>
  <c r="L82" i="133"/>
  <c r="L81" i="133"/>
  <c r="L80" i="133"/>
  <c r="L79" i="133"/>
  <c r="L78" i="133"/>
  <c r="L77" i="133"/>
  <c r="L76" i="133"/>
  <c r="L75" i="133"/>
  <c r="L74" i="133"/>
  <c r="L73" i="133"/>
  <c r="L72" i="133"/>
  <c r="L71" i="133"/>
  <c r="L70" i="133"/>
  <c r="L69" i="133"/>
  <c r="L68" i="133"/>
  <c r="AE59" i="133"/>
  <c r="AD59" i="133"/>
  <c r="AC59" i="133"/>
  <c r="AB59" i="133"/>
  <c r="AA59" i="133"/>
  <c r="Z59" i="133"/>
  <c r="W59" i="133"/>
  <c r="L59" i="133"/>
  <c r="AE58" i="133"/>
  <c r="AD58" i="133"/>
  <c r="AC58" i="133"/>
  <c r="AB58" i="133"/>
  <c r="AA58" i="133"/>
  <c r="Z58" i="133"/>
  <c r="W58" i="133"/>
  <c r="L58" i="133"/>
  <c r="AE57" i="133"/>
  <c r="AD57" i="133"/>
  <c r="AC57" i="133"/>
  <c r="AB57" i="133"/>
  <c r="AA57" i="133"/>
  <c r="Z57" i="133"/>
  <c r="W57" i="133"/>
  <c r="L57" i="133"/>
  <c r="S56" i="133"/>
  <c r="S55" i="133"/>
  <c r="S54" i="133"/>
  <c r="S53" i="133"/>
  <c r="S52" i="133"/>
  <c r="S51" i="133"/>
  <c r="S50" i="133"/>
  <c r="S49" i="133"/>
  <c r="S48" i="133"/>
  <c r="S47" i="133"/>
  <c r="S46" i="133"/>
  <c r="S45" i="133"/>
  <c r="S44" i="133"/>
  <c r="S43" i="133"/>
  <c r="S42" i="133"/>
  <c r="S41" i="133"/>
  <c r="S40" i="133"/>
  <c r="S39" i="133"/>
  <c r="S38" i="133"/>
  <c r="S37" i="133"/>
  <c r="S36" i="133"/>
  <c r="S35" i="133"/>
  <c r="S34" i="133"/>
  <c r="S33" i="133"/>
  <c r="S32" i="133"/>
  <c r="S31" i="133"/>
  <c r="S30" i="133"/>
  <c r="S29" i="133"/>
  <c r="S28" i="133"/>
  <c r="S27" i="133"/>
  <c r="S26" i="133"/>
  <c r="S25" i="133"/>
  <c r="S24" i="133"/>
  <c r="S23" i="133"/>
  <c r="S22" i="133"/>
  <c r="S21" i="133"/>
  <c r="S20" i="133"/>
  <c r="S19" i="133"/>
  <c r="S18" i="133"/>
  <c r="S17" i="133"/>
  <c r="S16" i="133"/>
  <c r="S15" i="133"/>
  <c r="S14" i="133"/>
  <c r="S13" i="133"/>
  <c r="S12" i="133"/>
  <c r="S11" i="133"/>
  <c r="S10" i="133"/>
  <c r="S9" i="133"/>
  <c r="S8" i="133"/>
  <c r="S7" i="133"/>
  <c r="S6" i="133"/>
  <c r="S5" i="133"/>
  <c r="S4" i="133"/>
  <c r="S3" i="133"/>
  <c r="S2" i="133"/>
  <c r="L104" i="132"/>
  <c r="L103" i="132"/>
  <c r="L102" i="132"/>
  <c r="L101" i="132"/>
  <c r="L100" i="132"/>
  <c r="L99" i="132"/>
  <c r="L98" i="132"/>
  <c r="L97" i="132"/>
  <c r="L96" i="132"/>
  <c r="L95" i="132"/>
  <c r="L94" i="132"/>
  <c r="L93" i="132"/>
  <c r="L92" i="132"/>
  <c r="L91" i="132"/>
  <c r="L90" i="132"/>
  <c r="L89" i="132"/>
  <c r="L88" i="132"/>
  <c r="L87" i="132"/>
  <c r="L86" i="132"/>
  <c r="L85" i="132"/>
  <c r="L84" i="132"/>
  <c r="L83" i="132"/>
  <c r="L82" i="132"/>
  <c r="L81" i="132"/>
  <c r="L80" i="132"/>
  <c r="L79" i="132"/>
  <c r="L78" i="132"/>
  <c r="L77" i="132"/>
  <c r="L76" i="132"/>
  <c r="L75" i="132"/>
  <c r="L74" i="132"/>
  <c r="L73" i="132"/>
  <c r="AE64" i="132"/>
  <c r="AD64" i="132"/>
  <c r="AC64" i="132"/>
  <c r="AB64" i="132"/>
  <c r="AA64" i="132"/>
  <c r="Z64" i="132"/>
  <c r="W64" i="132"/>
  <c r="L64" i="132"/>
  <c r="AE63" i="132"/>
  <c r="AD63" i="132"/>
  <c r="AC63" i="132"/>
  <c r="AB63" i="132"/>
  <c r="AA63" i="132"/>
  <c r="Z63" i="132"/>
  <c r="W63" i="132"/>
  <c r="L63" i="132"/>
  <c r="AE62" i="132"/>
  <c r="AD62" i="132"/>
  <c r="AC62" i="132"/>
  <c r="AB62" i="132"/>
  <c r="AA62" i="132"/>
  <c r="Z62" i="132"/>
  <c r="W62" i="132"/>
  <c r="L62" i="132"/>
  <c r="S61" i="132"/>
  <c r="S60" i="132"/>
  <c r="S59" i="132"/>
  <c r="S58" i="132"/>
  <c r="S57" i="132"/>
  <c r="S56" i="132"/>
  <c r="S55" i="132"/>
  <c r="S54" i="132"/>
  <c r="S53" i="132"/>
  <c r="S52" i="132"/>
  <c r="S51" i="132"/>
  <c r="S50" i="132"/>
  <c r="S49" i="132"/>
  <c r="S48" i="132"/>
  <c r="S47" i="132"/>
  <c r="S46" i="132"/>
  <c r="S45" i="132"/>
  <c r="S44" i="132"/>
  <c r="S43" i="132"/>
  <c r="S42" i="132"/>
  <c r="S41" i="132"/>
  <c r="S40" i="132"/>
  <c r="S39" i="132"/>
  <c r="S38" i="132"/>
  <c r="S37" i="132"/>
  <c r="S36" i="132"/>
  <c r="S35" i="132"/>
  <c r="S34" i="132"/>
  <c r="S33" i="132"/>
  <c r="S32" i="132"/>
  <c r="S31" i="132"/>
  <c r="S30" i="132"/>
  <c r="S29" i="132"/>
  <c r="S28" i="132"/>
  <c r="S27" i="132"/>
  <c r="S26" i="132"/>
  <c r="S25" i="132"/>
  <c r="S24" i="132"/>
  <c r="S23" i="132"/>
  <c r="S22" i="132"/>
  <c r="S21" i="132"/>
  <c r="S20" i="132"/>
  <c r="S19" i="132"/>
  <c r="S18" i="132"/>
  <c r="S17" i="132"/>
  <c r="S16" i="132"/>
  <c r="S15" i="132"/>
  <c r="S14" i="132"/>
  <c r="S13" i="132"/>
  <c r="S12" i="132"/>
  <c r="S11" i="132"/>
  <c r="S10" i="132"/>
  <c r="S9" i="132"/>
  <c r="S8" i="132"/>
  <c r="S7" i="132"/>
  <c r="S6" i="132"/>
  <c r="S5" i="132"/>
  <c r="S4" i="132"/>
  <c r="S3" i="132"/>
  <c r="S2" i="132"/>
  <c r="L124" i="58"/>
  <c r="L123" i="58"/>
  <c r="L122" i="58"/>
  <c r="L121" i="58"/>
  <c r="L120" i="58"/>
  <c r="L119" i="58"/>
  <c r="L118" i="58"/>
  <c r="L117" i="58"/>
  <c r="L116" i="58"/>
  <c r="L115" i="58"/>
  <c r="L114" i="58"/>
  <c r="L113" i="58"/>
  <c r="L112" i="58"/>
  <c r="L111" i="58"/>
  <c r="L110" i="58"/>
  <c r="L109" i="58"/>
  <c r="L108" i="58"/>
  <c r="L107" i="58"/>
  <c r="L106" i="58"/>
  <c r="L105" i="58"/>
  <c r="L104" i="58"/>
  <c r="L103" i="58"/>
  <c r="L102" i="58"/>
  <c r="L101" i="58"/>
  <c r="L100" i="58"/>
  <c r="L99" i="58"/>
  <c r="L98" i="58"/>
  <c r="L97" i="58"/>
  <c r="L96" i="58"/>
  <c r="L95" i="58"/>
  <c r="L94" i="58"/>
  <c r="L93" i="58"/>
  <c r="AE84" i="58"/>
  <c r="AD84" i="58"/>
  <c r="AC84" i="58"/>
  <c r="AB84" i="58"/>
  <c r="AA84" i="58"/>
  <c r="Z84" i="58"/>
  <c r="W84" i="58"/>
  <c r="L84" i="58"/>
  <c r="AE83" i="58"/>
  <c r="AD83" i="58"/>
  <c r="AC83" i="58"/>
  <c r="AB83" i="58"/>
  <c r="AA83" i="58"/>
  <c r="Z83" i="58"/>
  <c r="W83" i="58"/>
  <c r="L83" i="58"/>
  <c r="AE82" i="58"/>
  <c r="AD82" i="58"/>
  <c r="AC82" i="58"/>
  <c r="AB82" i="58"/>
  <c r="AA82" i="58"/>
  <c r="Z82" i="58"/>
  <c r="W82" i="58"/>
  <c r="L82" i="58"/>
  <c r="S81" i="58"/>
  <c r="S80" i="58"/>
  <c r="S79" i="58"/>
  <c r="S78" i="58"/>
  <c r="S77" i="58"/>
  <c r="S76" i="58"/>
  <c r="S75" i="58"/>
  <c r="S74" i="58"/>
  <c r="S73" i="58"/>
  <c r="S72" i="58"/>
  <c r="S71" i="58"/>
  <c r="S70" i="58"/>
  <c r="S69" i="58"/>
  <c r="S68" i="58"/>
  <c r="S67" i="58"/>
  <c r="S66" i="58"/>
  <c r="S65" i="58"/>
  <c r="S64" i="58"/>
  <c r="S63" i="58"/>
  <c r="S62" i="58"/>
  <c r="S61" i="58"/>
  <c r="S60" i="58"/>
  <c r="S59" i="58"/>
  <c r="S58" i="58"/>
  <c r="S57" i="58"/>
  <c r="S56" i="58"/>
  <c r="S55" i="58"/>
  <c r="S54" i="58"/>
  <c r="S53" i="58"/>
  <c r="S52" i="58"/>
  <c r="S51" i="58"/>
  <c r="S50" i="58"/>
  <c r="S49" i="58"/>
  <c r="S48" i="58"/>
  <c r="S47" i="58"/>
  <c r="S46" i="58"/>
  <c r="S45" i="58"/>
  <c r="S44" i="58"/>
  <c r="S43" i="58"/>
  <c r="S42" i="58"/>
  <c r="S41" i="58"/>
  <c r="S40" i="58"/>
  <c r="S39" i="58"/>
  <c r="S38" i="58"/>
  <c r="S37" i="58"/>
  <c r="S36" i="58"/>
  <c r="S35" i="58"/>
  <c r="S34" i="58"/>
  <c r="S33" i="58"/>
  <c r="S32" i="58"/>
  <c r="S31" i="58"/>
  <c r="S30" i="58"/>
  <c r="S29" i="58"/>
  <c r="S28" i="58"/>
  <c r="S27" i="58"/>
  <c r="S26" i="58"/>
  <c r="S25" i="58"/>
  <c r="S24" i="58"/>
  <c r="S23" i="58"/>
  <c r="S22" i="58"/>
  <c r="S21" i="58"/>
  <c r="S20" i="58"/>
  <c r="S19" i="58"/>
  <c r="S18" i="58"/>
  <c r="S17" i="58"/>
  <c r="S16" i="58"/>
  <c r="S15" i="58"/>
  <c r="S14" i="58"/>
  <c r="S13" i="58"/>
  <c r="S12" i="58"/>
  <c r="S11" i="58"/>
  <c r="S10" i="58"/>
  <c r="S9" i="58"/>
  <c r="S8" i="58"/>
  <c r="S7" i="58"/>
  <c r="S6" i="58"/>
  <c r="S5" i="58"/>
  <c r="S4" i="58"/>
  <c r="S3" i="58"/>
  <c r="S2" i="58"/>
  <c r="L95" i="131"/>
  <c r="L94" i="131"/>
  <c r="L93" i="131"/>
  <c r="L92" i="131"/>
  <c r="L91" i="131"/>
  <c r="L90" i="131"/>
  <c r="L89" i="131"/>
  <c r="L88" i="131"/>
  <c r="L87" i="131"/>
  <c r="L86" i="131"/>
  <c r="L85" i="131"/>
  <c r="L84" i="131"/>
  <c r="L83" i="131"/>
  <c r="L82" i="131"/>
  <c r="L81" i="131"/>
  <c r="L80" i="131"/>
  <c r="L79" i="131"/>
  <c r="L78" i="131"/>
  <c r="L77" i="131"/>
  <c r="L76" i="131"/>
  <c r="L75" i="131"/>
  <c r="L74" i="131"/>
  <c r="L73" i="131"/>
  <c r="L72" i="131"/>
  <c r="L71" i="131"/>
  <c r="L70" i="131"/>
  <c r="L69" i="131"/>
  <c r="L68" i="131"/>
  <c r="L67" i="131"/>
  <c r="L66" i="131"/>
  <c r="L65" i="131"/>
  <c r="L64" i="131"/>
  <c r="AE55" i="131"/>
  <c r="AD55" i="131"/>
  <c r="AC55" i="131"/>
  <c r="AB55" i="131"/>
  <c r="AA55" i="131"/>
  <c r="Z55" i="131"/>
  <c r="W55" i="131"/>
  <c r="L55" i="131"/>
  <c r="AE54" i="131"/>
  <c r="AD54" i="131"/>
  <c r="AC54" i="131"/>
  <c r="AB54" i="131"/>
  <c r="AA54" i="131"/>
  <c r="Z54" i="131"/>
  <c r="W54" i="131"/>
  <c r="L54" i="131"/>
  <c r="AE53" i="131"/>
  <c r="AD53" i="131"/>
  <c r="AC53" i="131"/>
  <c r="AB53" i="131"/>
  <c r="AA53" i="131"/>
  <c r="Z53" i="131"/>
  <c r="W53" i="131"/>
  <c r="L53" i="131"/>
  <c r="S52" i="131"/>
  <c r="S51" i="131"/>
  <c r="S50" i="131"/>
  <c r="S49" i="131"/>
  <c r="S48" i="131"/>
  <c r="S47" i="131"/>
  <c r="S46" i="131"/>
  <c r="S45" i="131"/>
  <c r="S44" i="131"/>
  <c r="S43" i="131"/>
  <c r="S42" i="131"/>
  <c r="S41" i="131"/>
  <c r="S40" i="131"/>
  <c r="S39" i="131"/>
  <c r="S38" i="131"/>
  <c r="S37" i="131"/>
  <c r="S36" i="131"/>
  <c r="S35" i="131"/>
  <c r="S34" i="131"/>
  <c r="S33" i="131"/>
  <c r="S32" i="131"/>
  <c r="S31" i="131"/>
  <c r="S30" i="131"/>
  <c r="S29" i="131"/>
  <c r="S28" i="131"/>
  <c r="S27" i="131"/>
  <c r="S26" i="131"/>
  <c r="S25" i="131"/>
  <c r="S24" i="131"/>
  <c r="S23" i="131"/>
  <c r="S22" i="131"/>
  <c r="S21" i="131"/>
  <c r="S20" i="131"/>
  <c r="S19" i="131"/>
  <c r="S18" i="131"/>
  <c r="S17" i="131"/>
  <c r="S16" i="131"/>
  <c r="S15" i="131"/>
  <c r="S14" i="131"/>
  <c r="S13" i="131"/>
  <c r="S12" i="131"/>
  <c r="S11" i="131"/>
  <c r="S10" i="131"/>
  <c r="S9" i="131"/>
  <c r="S8" i="131"/>
  <c r="S7" i="131"/>
  <c r="S6" i="131"/>
  <c r="S5" i="131"/>
  <c r="S4" i="131"/>
  <c r="S3" i="131"/>
  <c r="S2" i="131"/>
  <c r="L99" i="130"/>
  <c r="L98" i="130"/>
  <c r="L97" i="130"/>
  <c r="L96" i="130"/>
  <c r="L95" i="130"/>
  <c r="L94" i="130"/>
  <c r="L93" i="130"/>
  <c r="L92" i="130"/>
  <c r="L91" i="130"/>
  <c r="L90" i="130"/>
  <c r="L89" i="130"/>
  <c r="L88" i="130"/>
  <c r="L87" i="130"/>
  <c r="L86" i="130"/>
  <c r="L85" i="130"/>
  <c r="L84" i="130"/>
  <c r="L83" i="130"/>
  <c r="L82" i="130"/>
  <c r="L81" i="130"/>
  <c r="L80" i="130"/>
  <c r="L79" i="130"/>
  <c r="L78" i="130"/>
  <c r="L77" i="130"/>
  <c r="L76" i="130"/>
  <c r="L75" i="130"/>
  <c r="L74" i="130"/>
  <c r="L73" i="130"/>
  <c r="L72" i="130"/>
  <c r="L71" i="130"/>
  <c r="L70" i="130"/>
  <c r="L69" i="130"/>
  <c r="L68" i="130"/>
  <c r="AE59" i="130"/>
  <c r="AD59" i="130"/>
  <c r="AC59" i="130"/>
  <c r="AB59" i="130"/>
  <c r="AA59" i="130"/>
  <c r="Z59" i="130"/>
  <c r="W59" i="130"/>
  <c r="L59" i="130"/>
  <c r="AE58" i="130"/>
  <c r="AD58" i="130"/>
  <c r="AC58" i="130"/>
  <c r="AB58" i="130"/>
  <c r="AA58" i="130"/>
  <c r="Z58" i="130"/>
  <c r="W58" i="130"/>
  <c r="L58" i="130"/>
  <c r="AE57" i="130"/>
  <c r="AD57" i="130"/>
  <c r="AC57" i="130"/>
  <c r="AB57" i="130"/>
  <c r="AA57" i="130"/>
  <c r="Z57" i="130"/>
  <c r="W57" i="130"/>
  <c r="L57" i="130"/>
  <c r="S56" i="130"/>
  <c r="S55" i="130"/>
  <c r="S54" i="130"/>
  <c r="S53" i="130"/>
  <c r="S52" i="130"/>
  <c r="S51" i="130"/>
  <c r="S50" i="130"/>
  <c r="S49" i="130"/>
  <c r="S48" i="130"/>
  <c r="S47" i="130"/>
  <c r="S46" i="130"/>
  <c r="S45" i="130"/>
  <c r="S44" i="130"/>
  <c r="S43" i="130"/>
  <c r="S42" i="130"/>
  <c r="S41" i="130"/>
  <c r="S40" i="130"/>
  <c r="S39" i="130"/>
  <c r="S38" i="130"/>
  <c r="S37" i="130"/>
  <c r="S36" i="130"/>
  <c r="S35" i="130"/>
  <c r="S34" i="130"/>
  <c r="S33" i="130"/>
  <c r="S32" i="130"/>
  <c r="S31" i="130"/>
  <c r="S30" i="130"/>
  <c r="S29" i="130"/>
  <c r="S28" i="130"/>
  <c r="S27" i="130"/>
  <c r="S26" i="130"/>
  <c r="S25" i="130"/>
  <c r="S24" i="130"/>
  <c r="S23" i="130"/>
  <c r="S22" i="130"/>
  <c r="S21" i="130"/>
  <c r="S20" i="130"/>
  <c r="S19" i="130"/>
  <c r="S18" i="130"/>
  <c r="S17" i="130"/>
  <c r="S16" i="130"/>
  <c r="S15" i="130"/>
  <c r="S14" i="130"/>
  <c r="S13" i="130"/>
  <c r="S12" i="130"/>
  <c r="S11" i="130"/>
  <c r="S10" i="130"/>
  <c r="S9" i="130"/>
  <c r="S8" i="130"/>
  <c r="S7" i="130"/>
  <c r="S6" i="130"/>
  <c r="S5" i="130"/>
  <c r="S4" i="130"/>
  <c r="S3" i="130"/>
  <c r="S2" i="130"/>
  <c r="L104" i="129"/>
  <c r="L103" i="129"/>
  <c r="L102" i="129"/>
  <c r="L101" i="129"/>
  <c r="L100" i="129"/>
  <c r="L99" i="129"/>
  <c r="L98" i="129"/>
  <c r="L97" i="129"/>
  <c r="L96" i="129"/>
  <c r="L95" i="129"/>
  <c r="L94" i="129"/>
  <c r="L93" i="129"/>
  <c r="L92" i="129"/>
  <c r="L91" i="129"/>
  <c r="L90" i="129"/>
  <c r="L89" i="129"/>
  <c r="L88" i="129"/>
  <c r="L87" i="129"/>
  <c r="L86" i="129"/>
  <c r="L85" i="129"/>
  <c r="L84" i="129"/>
  <c r="L83" i="129"/>
  <c r="L82" i="129"/>
  <c r="L81" i="129"/>
  <c r="L80" i="129"/>
  <c r="L79" i="129"/>
  <c r="L78" i="129"/>
  <c r="L77" i="129"/>
  <c r="L76" i="129"/>
  <c r="L75" i="129"/>
  <c r="L74" i="129"/>
  <c r="L73" i="129"/>
  <c r="AE64" i="129"/>
  <c r="AD64" i="129"/>
  <c r="AC64" i="129"/>
  <c r="AB64" i="129"/>
  <c r="AA64" i="129"/>
  <c r="Z64" i="129"/>
  <c r="W64" i="129"/>
  <c r="L64" i="129"/>
  <c r="AE63" i="129"/>
  <c r="AD63" i="129"/>
  <c r="AC63" i="129"/>
  <c r="AB63" i="129"/>
  <c r="AA63" i="129"/>
  <c r="Z63" i="129"/>
  <c r="W63" i="129"/>
  <c r="L63" i="129"/>
  <c r="AE62" i="129"/>
  <c r="AD62" i="129"/>
  <c r="AC62" i="129"/>
  <c r="AB62" i="129"/>
  <c r="AA62" i="129"/>
  <c r="Z62" i="129"/>
  <c r="W62" i="129"/>
  <c r="L62" i="129"/>
  <c r="S61" i="129"/>
  <c r="S60" i="129"/>
  <c r="S59" i="129"/>
  <c r="S58" i="129"/>
  <c r="S57" i="129"/>
  <c r="S56" i="129"/>
  <c r="S55" i="129"/>
  <c r="S54" i="129"/>
  <c r="S53" i="129"/>
  <c r="S52" i="129"/>
  <c r="S51" i="129"/>
  <c r="S50" i="129"/>
  <c r="S49" i="129"/>
  <c r="S48" i="129"/>
  <c r="S47" i="129"/>
  <c r="S46" i="129"/>
  <c r="S45" i="129"/>
  <c r="S44" i="129"/>
  <c r="S43" i="129"/>
  <c r="S42" i="129"/>
  <c r="S41" i="129"/>
  <c r="S40" i="129"/>
  <c r="S39" i="129"/>
  <c r="S38" i="129"/>
  <c r="S37" i="129"/>
  <c r="S36" i="129"/>
  <c r="S35" i="129"/>
  <c r="S34" i="129"/>
  <c r="S33" i="129"/>
  <c r="S32" i="129"/>
  <c r="S31" i="129"/>
  <c r="S30" i="129"/>
  <c r="S29" i="129"/>
  <c r="S28" i="129"/>
  <c r="S27" i="129"/>
  <c r="S26" i="129"/>
  <c r="S25" i="129"/>
  <c r="S24" i="129"/>
  <c r="S23" i="129"/>
  <c r="S22" i="129"/>
  <c r="S21" i="129"/>
  <c r="S20" i="129"/>
  <c r="S19" i="129"/>
  <c r="S18" i="129"/>
  <c r="S17" i="129"/>
  <c r="S16" i="129"/>
  <c r="S15" i="129"/>
  <c r="S14" i="129"/>
  <c r="S13" i="129"/>
  <c r="S12" i="129"/>
  <c r="S11" i="129"/>
  <c r="S10" i="129"/>
  <c r="S9" i="129"/>
  <c r="S8" i="129"/>
  <c r="S7" i="129"/>
  <c r="S6" i="129"/>
  <c r="S5" i="129"/>
  <c r="S4" i="129"/>
  <c r="S3" i="129"/>
  <c r="S2" i="129"/>
  <c r="L124" i="52"/>
  <c r="L123" i="52"/>
  <c r="L122" i="52"/>
  <c r="L121" i="52"/>
  <c r="L120" i="52"/>
  <c r="L119" i="52"/>
  <c r="L118" i="52"/>
  <c r="L117" i="52"/>
  <c r="L116" i="52"/>
  <c r="L115" i="52"/>
  <c r="L114" i="52"/>
  <c r="L113" i="52"/>
  <c r="L112" i="52"/>
  <c r="L111" i="52"/>
  <c r="L110" i="52"/>
  <c r="L109" i="52"/>
  <c r="L108" i="52"/>
  <c r="L107" i="52"/>
  <c r="L106" i="52"/>
  <c r="L105" i="52"/>
  <c r="L104" i="52"/>
  <c r="L103" i="52"/>
  <c r="L102" i="52"/>
  <c r="L101" i="52"/>
  <c r="L100" i="52"/>
  <c r="L99" i="52"/>
  <c r="L98" i="52"/>
  <c r="L97" i="52"/>
  <c r="L96" i="52"/>
  <c r="L95" i="52"/>
  <c r="L94" i="52"/>
  <c r="L93" i="52"/>
  <c r="AE84" i="52"/>
  <c r="AD84" i="52"/>
  <c r="AC84" i="52"/>
  <c r="AB84" i="52"/>
  <c r="AA84" i="52"/>
  <c r="Z84" i="52"/>
  <c r="W84" i="52"/>
  <c r="L84" i="52"/>
  <c r="AE83" i="52"/>
  <c r="AD83" i="52"/>
  <c r="AC83" i="52"/>
  <c r="AB83" i="52"/>
  <c r="AA83" i="52"/>
  <c r="Z83" i="52"/>
  <c r="W83" i="52"/>
  <c r="L83" i="52"/>
  <c r="AE82" i="52"/>
  <c r="AD82" i="52"/>
  <c r="AC82" i="52"/>
  <c r="AB82" i="52"/>
  <c r="AA82" i="52"/>
  <c r="Z82" i="52"/>
  <c r="W82" i="52"/>
  <c r="L82" i="52"/>
  <c r="S81" i="52"/>
  <c r="S80" i="52"/>
  <c r="S79" i="52"/>
  <c r="S78" i="52"/>
  <c r="S77" i="52"/>
  <c r="S76" i="52"/>
  <c r="S75" i="52"/>
  <c r="S74" i="52"/>
  <c r="S73" i="52"/>
  <c r="S72" i="52"/>
  <c r="S71" i="52"/>
  <c r="S70" i="52"/>
  <c r="S69" i="52"/>
  <c r="S68" i="52"/>
  <c r="S67" i="52"/>
  <c r="S66" i="52"/>
  <c r="S65" i="52"/>
  <c r="S64" i="52"/>
  <c r="S63" i="52"/>
  <c r="S62" i="52"/>
  <c r="S61" i="52"/>
  <c r="S60" i="52"/>
  <c r="S59" i="52"/>
  <c r="S58" i="52"/>
  <c r="S57" i="52"/>
  <c r="S56" i="52"/>
  <c r="S55" i="52"/>
  <c r="S54" i="52"/>
  <c r="S53" i="52"/>
  <c r="S52" i="52"/>
  <c r="S51" i="52"/>
  <c r="S50" i="52"/>
  <c r="S49" i="52"/>
  <c r="S48" i="52"/>
  <c r="S47" i="52"/>
  <c r="S46" i="52"/>
  <c r="S45" i="52"/>
  <c r="S44" i="52"/>
  <c r="S43" i="52"/>
  <c r="S42" i="52"/>
  <c r="S41" i="52"/>
  <c r="S40" i="52"/>
  <c r="S39" i="52"/>
  <c r="S38" i="52"/>
  <c r="S37" i="52"/>
  <c r="S36" i="52"/>
  <c r="S35" i="52"/>
  <c r="S34" i="52"/>
  <c r="S33" i="52"/>
  <c r="S32" i="52"/>
  <c r="S31" i="52"/>
  <c r="S30" i="52"/>
  <c r="S29" i="52"/>
  <c r="S28" i="52"/>
  <c r="S27" i="52"/>
  <c r="S26" i="52"/>
  <c r="S25" i="52"/>
  <c r="S24" i="52"/>
  <c r="S23" i="52"/>
  <c r="S22" i="52"/>
  <c r="S21" i="52"/>
  <c r="S20" i="52"/>
  <c r="S19" i="52"/>
  <c r="S18" i="52"/>
  <c r="S17" i="52"/>
  <c r="S16" i="52"/>
  <c r="S15" i="52"/>
  <c r="S14" i="52"/>
  <c r="S13" i="52"/>
  <c r="S12" i="52"/>
  <c r="S11" i="52"/>
  <c r="S10" i="52"/>
  <c r="S9" i="52"/>
  <c r="S8" i="52"/>
  <c r="S7" i="52"/>
  <c r="S6" i="52"/>
  <c r="S5" i="52"/>
  <c r="S4" i="52"/>
  <c r="S3" i="52"/>
  <c r="S2" i="52"/>
  <c r="L95" i="128"/>
  <c r="L94" i="128"/>
  <c r="L93" i="128"/>
  <c r="L92" i="128"/>
  <c r="L91" i="128"/>
  <c r="L90" i="128"/>
  <c r="L89" i="128"/>
  <c r="L88" i="128"/>
  <c r="L87" i="128"/>
  <c r="L86" i="128"/>
  <c r="L85" i="128"/>
  <c r="L84" i="128"/>
  <c r="L83" i="128"/>
  <c r="L82" i="128"/>
  <c r="L81" i="128"/>
  <c r="L80" i="128"/>
  <c r="L79" i="128"/>
  <c r="L78" i="128"/>
  <c r="L77" i="128"/>
  <c r="L76" i="128"/>
  <c r="L75" i="128"/>
  <c r="L74" i="128"/>
  <c r="L73" i="128"/>
  <c r="L72" i="128"/>
  <c r="L71" i="128"/>
  <c r="L70" i="128"/>
  <c r="L69" i="128"/>
  <c r="L68" i="128"/>
  <c r="L67" i="128"/>
  <c r="L66" i="128"/>
  <c r="L65" i="128"/>
  <c r="L64" i="128"/>
  <c r="AE55" i="128"/>
  <c r="AD55" i="128"/>
  <c r="AC55" i="128"/>
  <c r="AB55" i="128"/>
  <c r="AA55" i="128"/>
  <c r="Z55" i="128"/>
  <c r="W55" i="128"/>
  <c r="L55" i="128"/>
  <c r="AE54" i="128"/>
  <c r="AD54" i="128"/>
  <c r="AC54" i="128"/>
  <c r="AB54" i="128"/>
  <c r="AA54" i="128"/>
  <c r="Z54" i="128"/>
  <c r="W54" i="128"/>
  <c r="L54" i="128"/>
  <c r="AE53" i="128"/>
  <c r="AD53" i="128"/>
  <c r="AC53" i="128"/>
  <c r="AB53" i="128"/>
  <c r="AA53" i="128"/>
  <c r="Z53" i="128"/>
  <c r="W53" i="128"/>
  <c r="L53" i="128"/>
  <c r="S52" i="128"/>
  <c r="S51" i="128"/>
  <c r="S50" i="128"/>
  <c r="S49" i="128"/>
  <c r="S48" i="128"/>
  <c r="S47" i="128"/>
  <c r="S46" i="128"/>
  <c r="S45" i="128"/>
  <c r="S44" i="128"/>
  <c r="S43" i="128"/>
  <c r="S42" i="128"/>
  <c r="S41" i="128"/>
  <c r="S40" i="128"/>
  <c r="S39" i="128"/>
  <c r="S38" i="128"/>
  <c r="S37" i="128"/>
  <c r="S36" i="128"/>
  <c r="S35" i="128"/>
  <c r="S34" i="128"/>
  <c r="S33" i="128"/>
  <c r="S32" i="128"/>
  <c r="S31" i="128"/>
  <c r="S30" i="128"/>
  <c r="S29" i="128"/>
  <c r="S28" i="128"/>
  <c r="S27" i="128"/>
  <c r="S26" i="128"/>
  <c r="S25" i="128"/>
  <c r="S24" i="128"/>
  <c r="S23" i="128"/>
  <c r="S22" i="128"/>
  <c r="S21" i="128"/>
  <c r="S20" i="128"/>
  <c r="S19" i="128"/>
  <c r="S18" i="128"/>
  <c r="S17" i="128"/>
  <c r="S16" i="128"/>
  <c r="S15" i="128"/>
  <c r="S14" i="128"/>
  <c r="S13" i="128"/>
  <c r="S12" i="128"/>
  <c r="S11" i="128"/>
  <c r="S10" i="128"/>
  <c r="S9" i="128"/>
  <c r="S8" i="128"/>
  <c r="S7" i="128"/>
  <c r="S6" i="128"/>
  <c r="S5" i="128"/>
  <c r="S4" i="128"/>
  <c r="S3" i="128"/>
  <c r="S2" i="128"/>
  <c r="L99" i="127"/>
  <c r="L98" i="127"/>
  <c r="L97" i="127"/>
  <c r="L96" i="127"/>
  <c r="L95" i="127"/>
  <c r="L94" i="127"/>
  <c r="L93" i="127"/>
  <c r="L92" i="127"/>
  <c r="L91" i="127"/>
  <c r="L90" i="127"/>
  <c r="L89" i="127"/>
  <c r="L88" i="127"/>
  <c r="L87" i="127"/>
  <c r="L86" i="127"/>
  <c r="L85" i="127"/>
  <c r="L84" i="127"/>
  <c r="L83" i="127"/>
  <c r="L82" i="127"/>
  <c r="L81" i="127"/>
  <c r="L80" i="127"/>
  <c r="L79" i="127"/>
  <c r="L78" i="127"/>
  <c r="L77" i="127"/>
  <c r="L76" i="127"/>
  <c r="L75" i="127"/>
  <c r="L74" i="127"/>
  <c r="L73" i="127"/>
  <c r="L72" i="127"/>
  <c r="L71" i="127"/>
  <c r="L70" i="127"/>
  <c r="L69" i="127"/>
  <c r="L68" i="127"/>
  <c r="AE59" i="127"/>
  <c r="AD59" i="127"/>
  <c r="AC59" i="127"/>
  <c r="AB59" i="127"/>
  <c r="AA59" i="127"/>
  <c r="Z59" i="127"/>
  <c r="W59" i="127"/>
  <c r="L59" i="127"/>
  <c r="AE58" i="127"/>
  <c r="AD58" i="127"/>
  <c r="AC58" i="127"/>
  <c r="AB58" i="127"/>
  <c r="AA58" i="127"/>
  <c r="Z58" i="127"/>
  <c r="W58" i="127"/>
  <c r="L58" i="127"/>
  <c r="AE57" i="127"/>
  <c r="AD57" i="127"/>
  <c r="AC57" i="127"/>
  <c r="AB57" i="127"/>
  <c r="AA57" i="127"/>
  <c r="Z57" i="127"/>
  <c r="W57" i="127"/>
  <c r="L57" i="127"/>
  <c r="S56" i="127"/>
  <c r="S55" i="127"/>
  <c r="S54" i="127"/>
  <c r="S53" i="127"/>
  <c r="S52" i="127"/>
  <c r="S51" i="127"/>
  <c r="S50" i="127"/>
  <c r="S49" i="127"/>
  <c r="S48" i="127"/>
  <c r="S47" i="127"/>
  <c r="S46" i="127"/>
  <c r="S45" i="127"/>
  <c r="S44" i="127"/>
  <c r="S43" i="127"/>
  <c r="S42" i="127"/>
  <c r="S41" i="127"/>
  <c r="S40" i="127"/>
  <c r="S39" i="127"/>
  <c r="S38" i="127"/>
  <c r="S37" i="127"/>
  <c r="S36" i="127"/>
  <c r="S35" i="127"/>
  <c r="S34" i="127"/>
  <c r="S33" i="127"/>
  <c r="S32" i="127"/>
  <c r="S31" i="127"/>
  <c r="S30" i="127"/>
  <c r="S2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S8" i="127"/>
  <c r="S7" i="127"/>
  <c r="S6" i="127"/>
  <c r="S5" i="127"/>
  <c r="S4" i="127"/>
  <c r="S3" i="127"/>
  <c r="S2" i="127"/>
  <c r="L104" i="126"/>
  <c r="L103" i="126"/>
  <c r="L102" i="126"/>
  <c r="L101" i="126"/>
  <c r="L100" i="126"/>
  <c r="L99" i="126"/>
  <c r="L98" i="126"/>
  <c r="L97" i="126"/>
  <c r="L96" i="126"/>
  <c r="L95" i="126"/>
  <c r="L94" i="126"/>
  <c r="L93" i="126"/>
  <c r="L92" i="126"/>
  <c r="L91" i="126"/>
  <c r="L90" i="126"/>
  <c r="L89" i="126"/>
  <c r="L88" i="126"/>
  <c r="L87" i="126"/>
  <c r="L86" i="126"/>
  <c r="L85" i="126"/>
  <c r="L84" i="126"/>
  <c r="L83" i="126"/>
  <c r="L82" i="126"/>
  <c r="L81" i="126"/>
  <c r="L80" i="126"/>
  <c r="L79" i="126"/>
  <c r="L78" i="126"/>
  <c r="L77" i="126"/>
  <c r="L76" i="126"/>
  <c r="L75" i="126"/>
  <c r="L74" i="126"/>
  <c r="L73" i="126"/>
  <c r="AE64" i="126"/>
  <c r="AD64" i="126"/>
  <c r="AC64" i="126"/>
  <c r="AB64" i="126"/>
  <c r="AA64" i="126"/>
  <c r="Z64" i="126"/>
  <c r="W64" i="126"/>
  <c r="L64" i="126"/>
  <c r="AE63" i="126"/>
  <c r="AD63" i="126"/>
  <c r="AC63" i="126"/>
  <c r="AB63" i="126"/>
  <c r="AA63" i="126"/>
  <c r="Z63" i="126"/>
  <c r="W63" i="126"/>
  <c r="L63" i="126"/>
  <c r="AE62" i="126"/>
  <c r="AD62" i="126"/>
  <c r="AC62" i="126"/>
  <c r="AB62" i="126"/>
  <c r="AA62" i="126"/>
  <c r="Z62" i="126"/>
  <c r="W62" i="126"/>
  <c r="L62" i="126"/>
  <c r="S61" i="126"/>
  <c r="S60" i="126"/>
  <c r="S59" i="126"/>
  <c r="S58" i="126"/>
  <c r="S57" i="126"/>
  <c r="S56" i="126"/>
  <c r="S55" i="126"/>
  <c r="S54" i="126"/>
  <c r="S53" i="126"/>
  <c r="S52" i="126"/>
  <c r="S51" i="126"/>
  <c r="S50" i="126"/>
  <c r="S49" i="126"/>
  <c r="S48" i="126"/>
  <c r="S47" i="126"/>
  <c r="S46" i="126"/>
  <c r="S45" i="126"/>
  <c r="S44" i="126"/>
  <c r="S43" i="126"/>
  <c r="S42" i="126"/>
  <c r="S41" i="126"/>
  <c r="S40" i="126"/>
  <c r="S39" i="126"/>
  <c r="S38" i="126"/>
  <c r="S37" i="126"/>
  <c r="S36" i="126"/>
  <c r="S35" i="126"/>
  <c r="S34" i="126"/>
  <c r="S33" i="126"/>
  <c r="S32" i="126"/>
  <c r="S31" i="126"/>
  <c r="S30" i="126"/>
  <c r="S29" i="126"/>
  <c r="S28" i="126"/>
  <c r="S27" i="126"/>
  <c r="S26" i="126"/>
  <c r="S25" i="126"/>
  <c r="S24" i="126"/>
  <c r="S23" i="126"/>
  <c r="S22" i="126"/>
  <c r="S21" i="126"/>
  <c r="S20" i="126"/>
  <c r="S19" i="126"/>
  <c r="S18" i="126"/>
  <c r="S17" i="126"/>
  <c r="S16" i="126"/>
  <c r="S15" i="126"/>
  <c r="S14" i="126"/>
  <c r="S13" i="126"/>
  <c r="S12" i="126"/>
  <c r="S11" i="126"/>
  <c r="S10" i="126"/>
  <c r="S9" i="126"/>
  <c r="S8" i="126"/>
  <c r="S7" i="126"/>
  <c r="S6" i="126"/>
  <c r="S5" i="126"/>
  <c r="S4" i="126"/>
  <c r="S3" i="126"/>
  <c r="S2" i="126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AE84" i="5"/>
  <c r="AD84" i="5"/>
  <c r="AC84" i="5"/>
  <c r="AB84" i="5"/>
  <c r="AA84" i="5"/>
  <c r="Z84" i="5"/>
  <c r="W84" i="5"/>
  <c r="L84" i="5"/>
  <c r="AE83" i="5"/>
  <c r="AD83" i="5"/>
  <c r="AC83" i="5"/>
  <c r="AB83" i="5"/>
  <c r="AA83" i="5"/>
  <c r="Z83" i="5"/>
  <c r="W83" i="5"/>
  <c r="L83" i="5"/>
  <c r="AE82" i="5"/>
  <c r="AD82" i="5"/>
  <c r="AC82" i="5"/>
  <c r="AB82" i="5"/>
  <c r="AA82" i="5"/>
  <c r="Z82" i="5"/>
  <c r="W82" i="5"/>
  <c r="L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L95" i="125"/>
  <c r="L94" i="125"/>
  <c r="L93" i="125"/>
  <c r="L92" i="125"/>
  <c r="L91" i="125"/>
  <c r="L90" i="125"/>
  <c r="L89" i="125"/>
  <c r="L88" i="125"/>
  <c r="L87" i="125"/>
  <c r="L86" i="125"/>
  <c r="L85" i="125"/>
  <c r="L84" i="125"/>
  <c r="L83" i="125"/>
  <c r="L82" i="125"/>
  <c r="L81" i="125"/>
  <c r="L80" i="125"/>
  <c r="L79" i="125"/>
  <c r="L78" i="125"/>
  <c r="L77" i="125"/>
  <c r="L76" i="125"/>
  <c r="L75" i="125"/>
  <c r="L74" i="125"/>
  <c r="L73" i="125"/>
  <c r="L72" i="125"/>
  <c r="L71" i="125"/>
  <c r="L70" i="125"/>
  <c r="L69" i="125"/>
  <c r="L68" i="125"/>
  <c r="L67" i="125"/>
  <c r="L66" i="125"/>
  <c r="L65" i="125"/>
  <c r="L64" i="125"/>
  <c r="AE55" i="125"/>
  <c r="AD55" i="125"/>
  <c r="AC55" i="125"/>
  <c r="AB55" i="125"/>
  <c r="AA55" i="125"/>
  <c r="Z55" i="125"/>
  <c r="W55" i="125"/>
  <c r="L55" i="125"/>
  <c r="AE54" i="125"/>
  <c r="AD54" i="125"/>
  <c r="AC54" i="125"/>
  <c r="AB54" i="125"/>
  <c r="AA54" i="125"/>
  <c r="Z54" i="125"/>
  <c r="W54" i="125"/>
  <c r="L54" i="125"/>
  <c r="AE53" i="125"/>
  <c r="AD53" i="125"/>
  <c r="AC53" i="125"/>
  <c r="AB53" i="125"/>
  <c r="AA53" i="125"/>
  <c r="Z53" i="125"/>
  <c r="W53" i="125"/>
  <c r="L53" i="125"/>
  <c r="S52" i="125"/>
  <c r="S51" i="125"/>
  <c r="S50" i="125"/>
  <c r="S49" i="125"/>
  <c r="S48" i="125"/>
  <c r="S47" i="125"/>
  <c r="S46" i="125"/>
  <c r="S45" i="125"/>
  <c r="S44" i="125"/>
  <c r="S43" i="125"/>
  <c r="S42" i="125"/>
  <c r="S41" i="125"/>
  <c r="S40" i="125"/>
  <c r="S39" i="125"/>
  <c r="S38" i="125"/>
  <c r="S37" i="125"/>
  <c r="S36" i="125"/>
  <c r="S35" i="125"/>
  <c r="S34" i="125"/>
  <c r="S33" i="125"/>
  <c r="S32" i="125"/>
  <c r="S31" i="125"/>
  <c r="S30" i="125"/>
  <c r="S29" i="125"/>
  <c r="S28" i="125"/>
  <c r="S27" i="125"/>
  <c r="S26" i="125"/>
  <c r="S25" i="125"/>
  <c r="S24" i="125"/>
  <c r="S23" i="125"/>
  <c r="S22" i="125"/>
  <c r="S21" i="125"/>
  <c r="S20" i="125"/>
  <c r="S19" i="125"/>
  <c r="S18" i="125"/>
  <c r="S17" i="125"/>
  <c r="S16" i="125"/>
  <c r="S15" i="125"/>
  <c r="S14" i="125"/>
  <c r="S13" i="125"/>
  <c r="S12" i="125"/>
  <c r="S11" i="125"/>
  <c r="S10" i="125"/>
  <c r="S9" i="125"/>
  <c r="S8" i="125"/>
  <c r="S7" i="125"/>
  <c r="S6" i="125"/>
  <c r="S5" i="125"/>
  <c r="S4" i="125"/>
  <c r="S3" i="125"/>
  <c r="S2" i="125"/>
  <c r="L99" i="124"/>
  <c r="L98" i="124"/>
  <c r="L97" i="124"/>
  <c r="L96" i="124"/>
  <c r="L95" i="124"/>
  <c r="L94" i="124"/>
  <c r="L93" i="124"/>
  <c r="L92" i="124"/>
  <c r="L91" i="124"/>
  <c r="L90" i="124"/>
  <c r="L89" i="124"/>
  <c r="L88" i="124"/>
  <c r="L87" i="124"/>
  <c r="L86" i="124"/>
  <c r="L85" i="124"/>
  <c r="L84" i="124"/>
  <c r="L83" i="124"/>
  <c r="L82" i="124"/>
  <c r="L81" i="124"/>
  <c r="L80" i="124"/>
  <c r="L79" i="124"/>
  <c r="L78" i="124"/>
  <c r="L77" i="124"/>
  <c r="L76" i="124"/>
  <c r="L75" i="124"/>
  <c r="L74" i="124"/>
  <c r="L73" i="124"/>
  <c r="L72" i="124"/>
  <c r="L71" i="124"/>
  <c r="L70" i="124"/>
  <c r="L69" i="124"/>
  <c r="L68" i="124"/>
  <c r="AE59" i="124"/>
  <c r="AD59" i="124"/>
  <c r="AC59" i="124"/>
  <c r="AB59" i="124"/>
  <c r="AA59" i="124"/>
  <c r="Z59" i="124"/>
  <c r="W59" i="124"/>
  <c r="L59" i="124"/>
  <c r="AE58" i="124"/>
  <c r="AD58" i="124"/>
  <c r="AC58" i="124"/>
  <c r="AB58" i="124"/>
  <c r="AA58" i="124"/>
  <c r="Z58" i="124"/>
  <c r="W58" i="124"/>
  <c r="L58" i="124"/>
  <c r="AE57" i="124"/>
  <c r="AD57" i="124"/>
  <c r="AC57" i="124"/>
  <c r="AB57" i="124"/>
  <c r="AA57" i="124"/>
  <c r="Z57" i="124"/>
  <c r="W57" i="124"/>
  <c r="L57" i="124"/>
  <c r="S56" i="124"/>
  <c r="S55" i="124"/>
  <c r="S54" i="124"/>
  <c r="S53" i="124"/>
  <c r="S52" i="124"/>
  <c r="S51" i="124"/>
  <c r="S50" i="124"/>
  <c r="S49" i="124"/>
  <c r="S48" i="124"/>
  <c r="S47" i="124"/>
  <c r="S46" i="124"/>
  <c r="S45" i="124"/>
  <c r="S44" i="124"/>
  <c r="S43" i="124"/>
  <c r="S42" i="124"/>
  <c r="S41" i="124"/>
  <c r="S40" i="124"/>
  <c r="S39" i="124"/>
  <c r="S38" i="124"/>
  <c r="S37" i="124"/>
  <c r="S36" i="124"/>
  <c r="S35" i="124"/>
  <c r="S34" i="124"/>
  <c r="S33" i="124"/>
  <c r="S32" i="124"/>
  <c r="S31" i="124"/>
  <c r="S30" i="124"/>
  <c r="S29" i="124"/>
  <c r="S28" i="124"/>
  <c r="S27" i="124"/>
  <c r="S26" i="124"/>
  <c r="S25" i="124"/>
  <c r="S24" i="124"/>
  <c r="S23" i="124"/>
  <c r="S22" i="124"/>
  <c r="S21" i="124"/>
  <c r="S20" i="124"/>
  <c r="S19" i="124"/>
  <c r="S18" i="124"/>
  <c r="S17" i="124"/>
  <c r="S16" i="124"/>
  <c r="S15" i="124"/>
  <c r="S14" i="124"/>
  <c r="S13" i="124"/>
  <c r="S12" i="124"/>
  <c r="S11" i="124"/>
  <c r="S10" i="124"/>
  <c r="S9" i="124"/>
  <c r="S8" i="124"/>
  <c r="S7" i="124"/>
  <c r="S6" i="124"/>
  <c r="S5" i="124"/>
  <c r="S4" i="124"/>
  <c r="S3" i="124"/>
  <c r="S2" i="124"/>
  <c r="L104" i="123"/>
  <c r="L103" i="123"/>
  <c r="L102" i="123"/>
  <c r="L101" i="123"/>
  <c r="L100" i="123"/>
  <c r="L99" i="123"/>
  <c r="L98" i="123"/>
  <c r="L97" i="123"/>
  <c r="L96" i="123"/>
  <c r="L95" i="123"/>
  <c r="L94" i="123"/>
  <c r="L93" i="123"/>
  <c r="L92" i="123"/>
  <c r="L91" i="123"/>
  <c r="L90" i="123"/>
  <c r="L89" i="123"/>
  <c r="L88" i="123"/>
  <c r="L87" i="123"/>
  <c r="L86" i="123"/>
  <c r="L85" i="123"/>
  <c r="L84" i="123"/>
  <c r="L83" i="123"/>
  <c r="L82" i="123"/>
  <c r="L81" i="123"/>
  <c r="L80" i="123"/>
  <c r="L79" i="123"/>
  <c r="L78" i="123"/>
  <c r="L77" i="123"/>
  <c r="L76" i="123"/>
  <c r="L75" i="123"/>
  <c r="L74" i="123"/>
  <c r="L73" i="123"/>
  <c r="AE64" i="123"/>
  <c r="AD64" i="123"/>
  <c r="AC64" i="123"/>
  <c r="AB64" i="123"/>
  <c r="AA64" i="123"/>
  <c r="Z64" i="123"/>
  <c r="W64" i="123"/>
  <c r="L64" i="123"/>
  <c r="AE63" i="123"/>
  <c r="AD63" i="123"/>
  <c r="AC63" i="123"/>
  <c r="AB63" i="123"/>
  <c r="AA63" i="123"/>
  <c r="Z63" i="123"/>
  <c r="W63" i="123"/>
  <c r="L63" i="123"/>
  <c r="AE62" i="123"/>
  <c r="AD62" i="123"/>
  <c r="AC62" i="123"/>
  <c r="AB62" i="123"/>
  <c r="AA62" i="123"/>
  <c r="Z62" i="123"/>
  <c r="W62" i="123"/>
  <c r="L62" i="123"/>
  <c r="S61" i="123"/>
  <c r="S60" i="123"/>
  <c r="S59" i="123"/>
  <c r="S58" i="123"/>
  <c r="S57" i="123"/>
  <c r="S56" i="123"/>
  <c r="S55" i="123"/>
  <c r="S54" i="123"/>
  <c r="S53" i="123"/>
  <c r="S52" i="123"/>
  <c r="S51" i="123"/>
  <c r="S50" i="123"/>
  <c r="S49" i="123"/>
  <c r="S48" i="123"/>
  <c r="S47" i="123"/>
  <c r="S46" i="123"/>
  <c r="S45" i="123"/>
  <c r="S44" i="123"/>
  <c r="S43" i="123"/>
  <c r="S42" i="123"/>
  <c r="S41" i="123"/>
  <c r="S40" i="123"/>
  <c r="S39" i="123"/>
  <c r="S38" i="123"/>
  <c r="S37" i="123"/>
  <c r="S36" i="123"/>
  <c r="S35" i="123"/>
  <c r="S34" i="123"/>
  <c r="S33" i="123"/>
  <c r="S32" i="123"/>
  <c r="S31" i="123"/>
  <c r="S30" i="123"/>
  <c r="S29" i="123"/>
  <c r="S28" i="123"/>
  <c r="S27" i="123"/>
  <c r="S26" i="123"/>
  <c r="S25" i="123"/>
  <c r="S24" i="123"/>
  <c r="S23" i="123"/>
  <c r="S22" i="123"/>
  <c r="S21" i="123"/>
  <c r="S20" i="123"/>
  <c r="S19" i="123"/>
  <c r="S18" i="123"/>
  <c r="S17" i="123"/>
  <c r="S16" i="123"/>
  <c r="S15" i="123"/>
  <c r="S14" i="123"/>
  <c r="S13" i="123"/>
  <c r="S12" i="123"/>
  <c r="S11" i="123"/>
  <c r="S10" i="123"/>
  <c r="S9" i="123"/>
  <c r="S8" i="123"/>
  <c r="S7" i="123"/>
  <c r="S6" i="123"/>
  <c r="S5" i="123"/>
  <c r="S4" i="123"/>
  <c r="S3" i="123"/>
  <c r="S2" i="12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AE84" i="13"/>
  <c r="AD84" i="13"/>
  <c r="AC84" i="13"/>
  <c r="AB84" i="13"/>
  <c r="AA84" i="13"/>
  <c r="Z84" i="13"/>
  <c r="W84" i="13"/>
  <c r="L84" i="13"/>
  <c r="AE83" i="13"/>
  <c r="AD83" i="13"/>
  <c r="AC83" i="13"/>
  <c r="AB83" i="13"/>
  <c r="AA83" i="13"/>
  <c r="Z83" i="13"/>
  <c r="W83" i="13"/>
  <c r="L83" i="13"/>
  <c r="AE82" i="13"/>
  <c r="AD82" i="13"/>
  <c r="AC82" i="13"/>
  <c r="AB82" i="13"/>
  <c r="AA82" i="13"/>
  <c r="Z82" i="13"/>
  <c r="W82" i="13"/>
  <c r="L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S4" i="13"/>
  <c r="S3" i="13"/>
  <c r="S2" i="13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AE1004" i="4"/>
  <c r="AD1004" i="4"/>
  <c r="AC1004" i="4"/>
  <c r="AB1004" i="4"/>
  <c r="AA1004" i="4"/>
  <c r="Z1004" i="4"/>
  <c r="W1004" i="4"/>
  <c r="L1004" i="4"/>
  <c r="AE1003" i="4"/>
  <c r="AD1003" i="4"/>
  <c r="AC1003" i="4"/>
  <c r="AB1003" i="4"/>
  <c r="AA1003" i="4"/>
  <c r="Z1003" i="4"/>
  <c r="W1003" i="4"/>
  <c r="L1003" i="4"/>
  <c r="AE1002" i="4"/>
  <c r="AD1002" i="4"/>
  <c r="AC1002" i="4"/>
  <c r="AB1002" i="4"/>
  <c r="AA1002" i="4"/>
  <c r="Z1002" i="4"/>
  <c r="W1002" i="4"/>
  <c r="L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AE1004" i="3"/>
  <c r="AD1004" i="3"/>
  <c r="AC1004" i="3"/>
  <c r="AB1004" i="3"/>
  <c r="AA1004" i="3"/>
  <c r="Z1004" i="3"/>
  <c r="W1004" i="3"/>
  <c r="L1004" i="3"/>
  <c r="AE1003" i="3"/>
  <c r="AD1003" i="3"/>
  <c r="AC1003" i="3"/>
  <c r="AB1003" i="3"/>
  <c r="AA1003" i="3"/>
  <c r="Z1003" i="3"/>
  <c r="W1003" i="3"/>
  <c r="L1003" i="3"/>
  <c r="AE1002" i="3"/>
  <c r="AD1002" i="3"/>
  <c r="AC1002" i="3"/>
  <c r="AB1002" i="3"/>
  <c r="AA1002" i="3"/>
  <c r="Z1002" i="3"/>
  <c r="W1002" i="3"/>
  <c r="L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AE1004" i="2"/>
  <c r="AD1004" i="2"/>
  <c r="AC1004" i="2"/>
  <c r="AB1004" i="2"/>
  <c r="AA1004" i="2"/>
  <c r="Z1004" i="2"/>
  <c r="W1004" i="2"/>
  <c r="L1004" i="2"/>
  <c r="AE1003" i="2"/>
  <c r="AD1003" i="2"/>
  <c r="AC1003" i="2"/>
  <c r="AB1003" i="2"/>
  <c r="AA1003" i="2"/>
  <c r="Z1003" i="2"/>
  <c r="W1003" i="2"/>
  <c r="L1003" i="2"/>
  <c r="AE1002" i="2"/>
  <c r="AD1002" i="2"/>
  <c r="AC1002" i="2"/>
  <c r="AB1002" i="2"/>
  <c r="AA1002" i="2"/>
  <c r="Z1002" i="2"/>
  <c r="W1002" i="2"/>
  <c r="L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AE1004" i="1"/>
  <c r="AD1004" i="1"/>
  <c r="AC1004" i="1"/>
  <c r="AB1004" i="1"/>
  <c r="AA1004" i="1"/>
  <c r="Z1004" i="1"/>
  <c r="W1004" i="1"/>
  <c r="L1004" i="1"/>
  <c r="AE1003" i="1"/>
  <c r="AD1003" i="1"/>
  <c r="AC1003" i="1"/>
  <c r="AB1003" i="1"/>
  <c r="AA1003" i="1"/>
  <c r="Z1003" i="1"/>
  <c r="W1003" i="1"/>
  <c r="L1003" i="1"/>
  <c r="AE1002" i="1"/>
  <c r="AD1002" i="1"/>
  <c r="AC1002" i="1"/>
  <c r="AB1002" i="1"/>
  <c r="AA1002" i="1"/>
  <c r="Z1002" i="1"/>
  <c r="W1002" i="1"/>
  <c r="L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sharedStrings.xml><?xml version="1.0" encoding="utf-8"?>
<sst xmlns="http://schemas.openxmlformats.org/spreadsheetml/2006/main" count="7539" uniqueCount="170">
  <si>
    <t>correct</t>
  </si>
  <si>
    <t>incorrect</t>
  </si>
  <si>
    <t>member</t>
  </si>
  <si>
    <t>nonmember</t>
  </si>
  <si>
    <t>corr_mem</t>
  </si>
  <si>
    <t>incorr_mem</t>
  </si>
  <si>
    <t>corr_nonmem</t>
  </si>
  <si>
    <t>incorr_nonmem</t>
  </si>
  <si>
    <t>precision</t>
  </si>
  <si>
    <t>mem_nonmeme</t>
  </si>
  <si>
    <t>mem_incorrnonmem</t>
  </si>
  <si>
    <t>mem_nonmemc</t>
  </si>
  <si>
    <t>nonmemc_nonmeme</t>
  </si>
  <si>
    <t>nonmem_in_mem</t>
  </si>
  <si>
    <t>nonmem_corr_in_mem</t>
  </si>
  <si>
    <t>total_mem</t>
  </si>
  <si>
    <t>err_ratio</t>
  </si>
  <si>
    <t>nonmember_in_result/nonmember</t>
  </si>
  <si>
    <t>dis_ori</t>
  </si>
  <si>
    <t>dis_mov_corr</t>
  </si>
  <si>
    <t>dis_mov_mem</t>
  </si>
  <si>
    <t>dis_corr_mem</t>
  </si>
  <si>
    <t>dis_ori_mem</t>
  </si>
  <si>
    <t>dis_ori_corr</t>
  </si>
  <si>
    <t>FPR</t>
  </si>
  <si>
    <t>TPR</t>
  </si>
  <si>
    <t>f1-score</t>
  </si>
  <si>
    <t>FNR</t>
  </si>
  <si>
    <t>MA</t>
  </si>
  <si>
    <t>CIFAR10</t>
  </si>
  <si>
    <t>Equal</t>
  </si>
  <si>
    <t>mem_nonmem</t>
  </si>
  <si>
    <t>实验次数</t>
  </si>
  <si>
    <t>距离(0.448,0.681]</t>
  </si>
  <si>
    <t>距离(0.681,0.914]</t>
  </si>
  <si>
    <t>距离(0.914,1.147]</t>
  </si>
  <si>
    <t>距离(1.147,1.38]</t>
  </si>
  <si>
    <t>距离(1.38,1.613]</t>
  </si>
  <si>
    <t>距离(1.613,1.846]</t>
  </si>
  <si>
    <t>距离(1.846，2.079]</t>
  </si>
  <si>
    <t>距离(2.079,2.312]</t>
  </si>
  <si>
    <t>距离(2.312,2.545]</t>
  </si>
  <si>
    <t>距离(2.545,2.778]</t>
  </si>
  <si>
    <t>距离(2.778,3.011]</t>
  </si>
  <si>
    <t>距离(3.011,3.244]</t>
  </si>
  <si>
    <t>距离(3.244,3.477]</t>
  </si>
  <si>
    <t>距离(3.477,3.71]</t>
  </si>
  <si>
    <t>距离(3.71,3.943]</t>
  </si>
  <si>
    <t>距离(3.943,4.176]</t>
  </si>
  <si>
    <t>距离(4.176,4.409]</t>
  </si>
  <si>
    <t>距离(4.409,4.642]</t>
  </si>
  <si>
    <t>距离(4.642,4.875]</t>
  </si>
  <si>
    <t>距离(4.875,5.108]</t>
  </si>
  <si>
    <t>距离(5.108,5.341]</t>
  </si>
  <si>
    <t>距离(5.341,5.574]</t>
  </si>
  <si>
    <t>距离(5.574,5.807]</t>
  </si>
  <si>
    <t>距离(5.807,6.04]</t>
  </si>
  <si>
    <t>距离(6.04,6.273]</t>
  </si>
  <si>
    <t>距离(6.273,6.506]</t>
  </si>
  <si>
    <t>距离(6.506,6.739]</t>
  </si>
  <si>
    <t>距离(6.739,6.972]</t>
  </si>
  <si>
    <t>距离(6.972,7.205]</t>
  </si>
  <si>
    <t>距离(7.205,7.438]</t>
  </si>
  <si>
    <t>距离(7.438,7.671]</t>
  </si>
  <si>
    <t>距离(7.671,7.904]</t>
  </si>
  <si>
    <t>距离(0.448,0.643]</t>
  </si>
  <si>
    <t>距离(0.643,0.838]</t>
  </si>
  <si>
    <t>距离(0.838,1.033]</t>
  </si>
  <si>
    <t>距离(1.033,1.228]</t>
  </si>
  <si>
    <t>距离(1.228,1.423]</t>
  </si>
  <si>
    <t>距离(1.423,1.618]</t>
  </si>
  <si>
    <t>距离(1.618，1.813]</t>
  </si>
  <si>
    <t>距离(1.813,2.008]</t>
  </si>
  <si>
    <t>距离(2.008,2.203]</t>
  </si>
  <si>
    <t>距离(2.203,2.398]</t>
  </si>
  <si>
    <t>距离(2.398,2.593]</t>
  </si>
  <si>
    <t>距离(2.593,2.788]</t>
  </si>
  <si>
    <t>距离(2.788,2.983]</t>
  </si>
  <si>
    <t>距离(2.983,3.178]</t>
  </si>
  <si>
    <t>距离(3.178,3.373]</t>
  </si>
  <si>
    <t>距离(3.373,3.568]</t>
  </si>
  <si>
    <t>距离(3.568,3.763]</t>
  </si>
  <si>
    <t>距离(3.763,3.958]</t>
  </si>
  <si>
    <t>距离(3.958,4.153]</t>
  </si>
  <si>
    <t>距离(4.153,4.348]</t>
  </si>
  <si>
    <t>距离(4.348,4.543]</t>
  </si>
  <si>
    <t>距离(4.543,4.738]</t>
  </si>
  <si>
    <t>距离(4.738,4.933]</t>
  </si>
  <si>
    <t>距离(4.933,5.128]</t>
  </si>
  <si>
    <t>距离(5.128,5.323]</t>
  </si>
  <si>
    <t>距离(5.323,5.518]</t>
  </si>
  <si>
    <t>距离(5.518,5.713]</t>
  </si>
  <si>
    <t>距离(5.713,5.908]</t>
  </si>
  <si>
    <t>距离(5.908,6.103]</t>
  </si>
  <si>
    <t>距离(6.103,6.298]</t>
  </si>
  <si>
    <t>距离(6.298,6.493]</t>
  </si>
  <si>
    <t>距离(6.493,6.688]</t>
  </si>
  <si>
    <t>剔除比例</t>
  </si>
  <si>
    <t>距离(1.423,1.637]</t>
  </si>
  <si>
    <t>距离(1.637，1.851]</t>
  </si>
  <si>
    <t>距离(1.851,2.065]</t>
  </si>
  <si>
    <t>距离(2.065,2.279]</t>
  </si>
  <si>
    <t>距离(2.279,2.493]</t>
  </si>
  <si>
    <t>距离(2.493,2.707]</t>
  </si>
  <si>
    <t>距离(2.707,2.921]</t>
  </si>
  <si>
    <t>距离(2.921,3.135]</t>
  </si>
  <si>
    <t>距离(3.135,3.349]</t>
  </si>
  <si>
    <t>距离(3.349,3.563]</t>
  </si>
  <si>
    <t>距离(1.851,2.107]</t>
  </si>
  <si>
    <t>距离(2.107,2.363]</t>
  </si>
  <si>
    <t>距离(2.363,2.619]</t>
  </si>
  <si>
    <t>距离(2.619,2.875]</t>
  </si>
  <si>
    <t>距离(2.875,3.131]</t>
  </si>
  <si>
    <t>距离(1.851,2.279]</t>
  </si>
  <si>
    <t>距离(2.279,2.707]</t>
  </si>
  <si>
    <t>距离(2.707,3.135]</t>
  </si>
  <si>
    <t>距离(0.838,1.052]</t>
  </si>
  <si>
    <t>距离(1.052,1.266]</t>
  </si>
  <si>
    <t>距离(1.266,1.48]</t>
  </si>
  <si>
    <t>距离(1.48,1.694]</t>
  </si>
  <si>
    <t>距离(1.694，1.908]</t>
  </si>
  <si>
    <t>距离(1.908,2.122]</t>
  </si>
  <si>
    <t>距离(2.122,2.336]</t>
  </si>
  <si>
    <t>距离(2.336,2.55]</t>
  </si>
  <si>
    <t>距离(2.55,2.764]</t>
  </si>
  <si>
    <t>距离(2.764,2.978]</t>
  </si>
  <si>
    <t>距离(1.266,1.522]</t>
  </si>
  <si>
    <t>距离(1.522,1.778]</t>
  </si>
  <si>
    <t>距离(1.778，2.034]</t>
  </si>
  <si>
    <t>距离(2.034,2.29]</t>
  </si>
  <si>
    <t>距离(2.29,2.546]</t>
  </si>
  <si>
    <t>距离(1.266,1.694]</t>
  </si>
  <si>
    <t>距离(1.694,2.122]</t>
  </si>
  <si>
    <t>距离(2.122，2.55]</t>
  </si>
  <si>
    <t>距离(0.448,0.701]</t>
  </si>
  <si>
    <t>距离(0.6,0.859]</t>
  </si>
  <si>
    <t>距离(0.859,1.118]</t>
  </si>
  <si>
    <t>距离(1.118,1.377]</t>
  </si>
  <si>
    <t>距离(1.377,1.636]</t>
  </si>
  <si>
    <t>距离(1.636,1.895]</t>
  </si>
  <si>
    <t>距离(1.895，2.154]</t>
  </si>
  <si>
    <t>距离(2.154,2.413]</t>
  </si>
  <si>
    <t>距离(2.413,2.672]</t>
  </si>
  <si>
    <t>距离(2.672,2.931]</t>
  </si>
  <si>
    <t>距离(2.931,3.19]</t>
  </si>
  <si>
    <t>距离(2.978,3.192]</t>
  </si>
  <si>
    <t>距离(2.398,2.612]</t>
  </si>
  <si>
    <t>距离(2.612,2.826]</t>
  </si>
  <si>
    <t>距离(2.826,3.04]</t>
  </si>
  <si>
    <t>距离(3.04,3.254]</t>
  </si>
  <si>
    <t>距离(3.254,3.468]</t>
  </si>
  <si>
    <t>距离(3.468,3.682]</t>
  </si>
  <si>
    <t>距离(3.682,3.896]</t>
  </si>
  <si>
    <t>距离(3.896,4.11]</t>
  </si>
  <si>
    <t>距离(4.11,4.324]</t>
  </si>
  <si>
    <t>距离(4.324,4.538]</t>
  </si>
  <si>
    <t>距离(2.826,3.082]</t>
  </si>
  <si>
    <t>距离(3.082,3.338]</t>
  </si>
  <si>
    <t>距离(3.338,3.594]</t>
  </si>
  <si>
    <t>距离(3.594,3.85]</t>
  </si>
  <si>
    <t>距离(3.85,4.106]</t>
  </si>
  <si>
    <t>距离(2.826,3.254]</t>
  </si>
  <si>
    <t>距离(3.254,3.682]</t>
  </si>
  <si>
    <t>距离(3.682,4.11]</t>
  </si>
  <si>
    <t>参数0.3</t>
  </si>
  <si>
    <t>认为&lt;0.838为成功</t>
  </si>
  <si>
    <t>认为&lt;1.423为成功</t>
  </si>
  <si>
    <t>认为&lt;1.033为成功</t>
  </si>
  <si>
    <t>认为&lt;1.813为成功</t>
  </si>
  <si>
    <t>index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</si>
</sst>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4" borderId="0" xfId="0" applyFill="1"/>
    <xf numFmtId="0" fontId="0" fillId="5" borderId="0" xfId="0" applyFill="1"/>
    <xf numFmtId="0" fontId="1" fillId="0" borderId="1" xfId="0" applyFont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1" fillId="8" borderId="1" xfId="0" applyFont="1" applyFill="1" applyBorder="1" applyAlignment="1">
      <alignment horizontal="center" vertical="top"/>
    </xf>
    <xf numFmtId="10" fontId="0" fillId="0" borderId="0" xfId="0" applyNumberFormat="1"/>
    <xf numFmtId="0" fontId="0" fillId="8" borderId="0" xfId="0" applyFill="1" applyAlignment="1">
      <alignment horizontal="center"/>
    </xf>
    <xf numFmtId="10" fontId="0" fillId="3" borderId="0" xfId="0" applyNumberFormat="1" applyFill="1"/>
    <xf numFmtId="10" fontId="0" fillId="2" borderId="0" xfId="0" applyNumberFormat="1" applyFill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9" borderId="0" xfId="0" applyFill="1"/>
    <xf numFmtId="0" fontId="1" fillId="9" borderId="1" xfId="0" applyFont="1" applyFill="1" applyBorder="1" applyAlignment="1">
      <alignment horizontal="center" vertical="top"/>
    </xf>
    <xf numFmtId="0" fontId="0" fillId="9" borderId="0" xfId="0" applyFill="1" applyAlignment="1">
      <alignment horizontal="center"/>
    </xf>
    <xf numFmtId="10" fontId="0" fillId="9" borderId="0" xfId="0" applyNumberFormat="1" applyFill="1"/>
    <xf numFmtId="0" fontId="0" fillId="10" borderId="0" xfId="0" applyFill="1"/>
    <xf numFmtId="0" fontId="0" fillId="10" borderId="0" xfId="0" applyFill="1" applyAlignment="1">
      <alignment horizontal="center"/>
    </xf>
    <xf numFmtId="0" fontId="0" fillId="11" borderId="0" xfId="0" applyFill="1"/>
    <xf numFmtId="0" fontId="1" fillId="11" borderId="1" xfId="0" applyFont="1" applyFill="1" applyBorder="1" applyAlignment="1">
      <alignment horizontal="center" vertical="top"/>
    </xf>
    <xf numFmtId="0" fontId="0" fillId="11" borderId="0" xfId="0" applyFill="1" applyAlignment="1">
      <alignment horizontal="center"/>
    </xf>
    <xf numFmtId="10" fontId="0" fillId="11" borderId="0" xfId="0" applyNumberFormat="1" applyFill="1"/>
    <xf numFmtId="0" fontId="0" fillId="12" borderId="0" xfId="0" applyFill="1"/>
    <xf numFmtId="0" fontId="1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/>
    </xf>
    <xf numFmtId="10" fontId="0" fillId="12" borderId="0" xfId="0" applyNumberFormat="1" applyFill="1"/>
    <xf numFmtId="0" fontId="3" fillId="12" borderId="0" xfId="0" applyFont="1" applyFill="1"/>
    <xf numFmtId="0" fontId="3" fillId="12" borderId="0" xfId="0" applyFont="1" applyFill="1" applyAlignment="1">
      <alignment horizontal="center"/>
    </xf>
    <xf numFmtId="0" fontId="3" fillId="3" borderId="0" xfId="0" applyFont="1" applyFill="1"/>
    <xf numFmtId="0" fontId="4" fillId="3" borderId="1" xfId="0" applyFont="1" applyFill="1" applyBorder="1" applyAlignment="1">
      <alignment horizontal="center" vertical="top"/>
    </xf>
    <xf numFmtId="0" fontId="3" fillId="3" borderId="0" xfId="0" applyFont="1" applyFill="1" applyAlignment="1">
      <alignment horizontal="center"/>
    </xf>
    <xf numFmtId="10" fontId="3" fillId="3" borderId="0" xfId="0" applyNumberFormat="1" applyFont="1" applyFill="1"/>
    <xf numFmtId="0" fontId="6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Sheet1!$K$1013:$K$1044</c:f>
              <c:strCache>
                <c:ptCount val="32"/>
                <c:pt idx="0">
                  <c:v>距离(0.448,0.681]</c:v>
                </c:pt>
                <c:pt idx="1">
                  <c:v>距离(0.681,0.914]</c:v>
                </c:pt>
                <c:pt idx="2">
                  <c:v>距离(0.914,1.147]</c:v>
                </c:pt>
                <c:pt idx="3">
                  <c:v>距离(1.147,1.38]</c:v>
                </c:pt>
                <c:pt idx="4">
                  <c:v>距离(1.38,1.613]</c:v>
                </c:pt>
                <c:pt idx="5">
                  <c:v>距离(1.613,1.846]</c:v>
                </c:pt>
                <c:pt idx="6">
                  <c:v>距离(1.846，2.079]</c:v>
                </c:pt>
                <c:pt idx="7">
                  <c:v>距离(2.079,2.312]</c:v>
                </c:pt>
                <c:pt idx="8">
                  <c:v>距离(2.312,2.545]</c:v>
                </c:pt>
                <c:pt idx="9">
                  <c:v>距离(2.545,2.778]</c:v>
                </c:pt>
                <c:pt idx="10">
                  <c:v>距离(2.778,3.011]</c:v>
                </c:pt>
                <c:pt idx="11">
                  <c:v>距离(3.011,3.244]</c:v>
                </c:pt>
                <c:pt idx="12">
                  <c:v>距离(3.244,3.477]</c:v>
                </c:pt>
                <c:pt idx="13">
                  <c:v>距离(3.477,3.71]</c:v>
                </c:pt>
                <c:pt idx="14">
                  <c:v>距离(3.71,3.943]</c:v>
                </c:pt>
                <c:pt idx="15">
                  <c:v>距离(3.943,4.176]</c:v>
                </c:pt>
                <c:pt idx="16">
                  <c:v>距离(4.176,4.409]</c:v>
                </c:pt>
                <c:pt idx="17">
                  <c:v>距离(4.409,4.642]</c:v>
                </c:pt>
                <c:pt idx="18">
                  <c:v>距离(4.642,4.875]</c:v>
                </c:pt>
                <c:pt idx="19">
                  <c:v>距离(4.875,5.108]</c:v>
                </c:pt>
                <c:pt idx="20">
                  <c:v>距离(5.108,5.341]</c:v>
                </c:pt>
                <c:pt idx="21">
                  <c:v>距离(5.341,5.574]</c:v>
                </c:pt>
                <c:pt idx="22">
                  <c:v>距离(5.574,5.807]</c:v>
                </c:pt>
                <c:pt idx="23">
                  <c:v>距离(5.807,6.04]</c:v>
                </c:pt>
                <c:pt idx="24">
                  <c:v>距离(6.04,6.273]</c:v>
                </c:pt>
                <c:pt idx="25">
                  <c:v>距离(6.273,6.506]</c:v>
                </c:pt>
                <c:pt idx="26">
                  <c:v>距离(6.506,6.739]</c:v>
                </c:pt>
                <c:pt idx="27">
                  <c:v>距离(6.739,6.972]</c:v>
                </c:pt>
                <c:pt idx="28">
                  <c:v>距离(6.972,7.205]</c:v>
                </c:pt>
                <c:pt idx="29">
                  <c:v>距离(7.205,7.438]</c:v>
                </c:pt>
                <c:pt idx="30">
                  <c:v>距离(7.438,7.671]</c:v>
                </c:pt>
                <c:pt idx="31">
                  <c:v>距离(7.671,7.904]</c:v>
                </c:pt>
              </c:strCache>
            </c:strRef>
          </c:cat>
          <c:val>
            <c:numRef>
              <c:f>Sheet1!$L$1013:$L$1044</c:f>
              <c:numCache>
                <c:formatCode>General</c:formatCode>
                <c:ptCount val="32"/>
                <c:pt idx="0">
                  <c:v>15</c:v>
                </c:pt>
                <c:pt idx="1">
                  <c:v>36</c:v>
                </c:pt>
                <c:pt idx="2">
                  <c:v>49</c:v>
                </c:pt>
                <c:pt idx="3">
                  <c:v>55</c:v>
                </c:pt>
                <c:pt idx="4">
                  <c:v>70</c:v>
                </c:pt>
                <c:pt idx="5">
                  <c:v>76</c:v>
                </c:pt>
                <c:pt idx="6">
                  <c:v>95</c:v>
                </c:pt>
                <c:pt idx="7">
                  <c:v>76</c:v>
                </c:pt>
                <c:pt idx="8">
                  <c:v>71</c:v>
                </c:pt>
                <c:pt idx="9">
                  <c:v>70</c:v>
                </c:pt>
                <c:pt idx="10">
                  <c:v>71</c:v>
                </c:pt>
                <c:pt idx="11">
                  <c:v>51</c:v>
                </c:pt>
                <c:pt idx="12">
                  <c:v>58</c:v>
                </c:pt>
                <c:pt idx="13">
                  <c:v>35</c:v>
                </c:pt>
                <c:pt idx="14">
                  <c:v>34</c:v>
                </c:pt>
                <c:pt idx="15">
                  <c:v>22</c:v>
                </c:pt>
                <c:pt idx="16">
                  <c:v>31</c:v>
                </c:pt>
                <c:pt idx="17">
                  <c:v>21</c:v>
                </c:pt>
                <c:pt idx="18">
                  <c:v>16</c:v>
                </c:pt>
                <c:pt idx="19">
                  <c:v>18</c:v>
                </c:pt>
                <c:pt idx="20">
                  <c:v>11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7-4FB0-90BE-0C20D3CA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959949"/>
        <c:axId val="351484970"/>
      </c:barChart>
      <c:catAx>
        <c:axId val="6659599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1484970"/>
        <c:crosses val="autoZero"/>
        <c:auto val="1"/>
        <c:lblAlgn val="ctr"/>
        <c:lblOffset val="100"/>
        <c:noMultiLvlLbl val="0"/>
      </c:catAx>
      <c:valAx>
        <c:axId val="3514849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9599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Sheet2!$K$1013:$K$1044</c:f>
              <c:strCache>
                <c:ptCount val="32"/>
                <c:pt idx="0">
                  <c:v>距离(0.448,0.643]</c:v>
                </c:pt>
                <c:pt idx="1">
                  <c:v>距离(0.643,0.838]</c:v>
                </c:pt>
                <c:pt idx="2">
                  <c:v>距离(0.838,1.033]</c:v>
                </c:pt>
                <c:pt idx="3">
                  <c:v>距离(1.033,1.228]</c:v>
                </c:pt>
                <c:pt idx="4">
                  <c:v>距离(1.228,1.423]</c:v>
                </c:pt>
                <c:pt idx="5">
                  <c:v>距离(1.423,1.618]</c:v>
                </c:pt>
                <c:pt idx="6">
                  <c:v>距离(1.618，1.813]</c:v>
                </c:pt>
                <c:pt idx="7">
                  <c:v>距离(1.813,2.008]</c:v>
                </c:pt>
                <c:pt idx="8">
                  <c:v>距离(2.008,2.203]</c:v>
                </c:pt>
                <c:pt idx="9">
                  <c:v>距离(2.203,2.398]</c:v>
                </c:pt>
                <c:pt idx="10">
                  <c:v>距离(2.398,2.593]</c:v>
                </c:pt>
                <c:pt idx="11">
                  <c:v>距离(2.593,2.788]</c:v>
                </c:pt>
                <c:pt idx="12">
                  <c:v>距离(2.788,2.983]</c:v>
                </c:pt>
                <c:pt idx="13">
                  <c:v>距离(2.983,3.178]</c:v>
                </c:pt>
                <c:pt idx="14">
                  <c:v>距离(3.178,3.373]</c:v>
                </c:pt>
                <c:pt idx="15">
                  <c:v>距离(3.373,3.568]</c:v>
                </c:pt>
                <c:pt idx="16">
                  <c:v>距离(3.568,3.763]</c:v>
                </c:pt>
                <c:pt idx="17">
                  <c:v>距离(3.763,3.958]</c:v>
                </c:pt>
                <c:pt idx="18">
                  <c:v>距离(3.958,4.153]</c:v>
                </c:pt>
                <c:pt idx="19">
                  <c:v>距离(4.153,4.348]</c:v>
                </c:pt>
                <c:pt idx="20">
                  <c:v>距离(4.348,4.543]</c:v>
                </c:pt>
                <c:pt idx="21">
                  <c:v>距离(4.543,4.738]</c:v>
                </c:pt>
                <c:pt idx="22">
                  <c:v>距离(4.738,4.933]</c:v>
                </c:pt>
                <c:pt idx="23">
                  <c:v>距离(4.933,5.128]</c:v>
                </c:pt>
                <c:pt idx="24">
                  <c:v>距离(5.128,5.323]</c:v>
                </c:pt>
                <c:pt idx="25">
                  <c:v>距离(5.323,5.518]</c:v>
                </c:pt>
                <c:pt idx="26">
                  <c:v>距离(5.518,5.713]</c:v>
                </c:pt>
                <c:pt idx="27">
                  <c:v>距离(5.713,5.908]</c:v>
                </c:pt>
                <c:pt idx="28">
                  <c:v>距离(5.908,6.103]</c:v>
                </c:pt>
                <c:pt idx="29">
                  <c:v>距离(6.103,6.298]</c:v>
                </c:pt>
                <c:pt idx="30">
                  <c:v>距离(6.298,6.493]</c:v>
                </c:pt>
                <c:pt idx="31">
                  <c:v>距离(6.493,6.688]</c:v>
                </c:pt>
              </c:strCache>
            </c:strRef>
          </c:cat>
          <c:val>
            <c:numRef>
              <c:f>Sheet2!$L$1013:$L$1044</c:f>
              <c:numCache>
                <c:formatCode>General</c:formatCode>
                <c:ptCount val="32"/>
                <c:pt idx="0">
                  <c:v>12</c:v>
                </c:pt>
                <c:pt idx="1">
                  <c:v>27</c:v>
                </c:pt>
                <c:pt idx="2">
                  <c:v>36</c:v>
                </c:pt>
                <c:pt idx="3">
                  <c:v>43</c:v>
                </c:pt>
                <c:pt idx="4">
                  <c:v>51</c:v>
                </c:pt>
                <c:pt idx="5">
                  <c:v>56</c:v>
                </c:pt>
                <c:pt idx="6">
                  <c:v>65</c:v>
                </c:pt>
                <c:pt idx="7">
                  <c:v>78</c:v>
                </c:pt>
                <c:pt idx="8">
                  <c:v>63</c:v>
                </c:pt>
                <c:pt idx="9">
                  <c:v>71</c:v>
                </c:pt>
                <c:pt idx="10">
                  <c:v>59</c:v>
                </c:pt>
                <c:pt idx="11">
                  <c:v>57</c:v>
                </c:pt>
                <c:pt idx="12">
                  <c:v>55</c:v>
                </c:pt>
                <c:pt idx="13">
                  <c:v>50</c:v>
                </c:pt>
                <c:pt idx="14">
                  <c:v>43</c:v>
                </c:pt>
                <c:pt idx="15">
                  <c:v>48</c:v>
                </c:pt>
                <c:pt idx="16">
                  <c:v>25</c:v>
                </c:pt>
                <c:pt idx="17">
                  <c:v>27</c:v>
                </c:pt>
                <c:pt idx="18">
                  <c:v>17</c:v>
                </c:pt>
                <c:pt idx="19">
                  <c:v>29</c:v>
                </c:pt>
                <c:pt idx="20">
                  <c:v>16</c:v>
                </c:pt>
                <c:pt idx="21">
                  <c:v>13</c:v>
                </c:pt>
                <c:pt idx="22">
                  <c:v>17</c:v>
                </c:pt>
                <c:pt idx="23">
                  <c:v>13</c:v>
                </c:pt>
                <c:pt idx="24">
                  <c:v>8</c:v>
                </c:pt>
                <c:pt idx="25">
                  <c:v>7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7-42CA-A1A3-11F8FE70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13980"/>
        <c:axId val="697121373"/>
      </c:barChart>
      <c:catAx>
        <c:axId val="1962139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21373"/>
        <c:crosses val="autoZero"/>
        <c:auto val="1"/>
        <c:lblAlgn val="ctr"/>
        <c:lblOffset val="100"/>
        <c:noMultiLvlLbl val="0"/>
      </c:catAx>
      <c:valAx>
        <c:axId val="6971213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139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Sheet2!$K$1013:$K$1044</c:f>
              <c:strCache>
                <c:ptCount val="32"/>
                <c:pt idx="0">
                  <c:v>距离(0.448,0.643]</c:v>
                </c:pt>
                <c:pt idx="1">
                  <c:v>距离(0.643,0.838]</c:v>
                </c:pt>
                <c:pt idx="2">
                  <c:v>距离(0.838,1.033]</c:v>
                </c:pt>
                <c:pt idx="3">
                  <c:v>距离(1.033,1.228]</c:v>
                </c:pt>
                <c:pt idx="4">
                  <c:v>距离(1.228,1.423]</c:v>
                </c:pt>
                <c:pt idx="5">
                  <c:v>距离(1.423,1.618]</c:v>
                </c:pt>
                <c:pt idx="6">
                  <c:v>距离(1.618，1.813]</c:v>
                </c:pt>
                <c:pt idx="7">
                  <c:v>距离(1.813,2.008]</c:v>
                </c:pt>
                <c:pt idx="8">
                  <c:v>距离(2.008,2.203]</c:v>
                </c:pt>
                <c:pt idx="9">
                  <c:v>距离(2.203,2.398]</c:v>
                </c:pt>
                <c:pt idx="10">
                  <c:v>距离(2.398,2.593]</c:v>
                </c:pt>
                <c:pt idx="11">
                  <c:v>距离(2.593,2.788]</c:v>
                </c:pt>
                <c:pt idx="12">
                  <c:v>距离(2.788,2.983]</c:v>
                </c:pt>
                <c:pt idx="13">
                  <c:v>距离(2.983,3.178]</c:v>
                </c:pt>
                <c:pt idx="14">
                  <c:v>距离(3.178,3.373]</c:v>
                </c:pt>
                <c:pt idx="15">
                  <c:v>距离(3.373,3.568]</c:v>
                </c:pt>
                <c:pt idx="16">
                  <c:v>距离(3.568,3.763]</c:v>
                </c:pt>
                <c:pt idx="17">
                  <c:v>距离(3.763,3.958]</c:v>
                </c:pt>
                <c:pt idx="18">
                  <c:v>距离(3.958,4.153]</c:v>
                </c:pt>
                <c:pt idx="19">
                  <c:v>距离(4.153,4.348]</c:v>
                </c:pt>
                <c:pt idx="20">
                  <c:v>距离(4.348,4.543]</c:v>
                </c:pt>
                <c:pt idx="21">
                  <c:v>距离(4.543,4.738]</c:v>
                </c:pt>
                <c:pt idx="22">
                  <c:v>距离(4.738,4.933]</c:v>
                </c:pt>
                <c:pt idx="23">
                  <c:v>距离(4.933,5.128]</c:v>
                </c:pt>
                <c:pt idx="24">
                  <c:v>距离(5.128,5.323]</c:v>
                </c:pt>
                <c:pt idx="25">
                  <c:v>距离(5.323,5.518]</c:v>
                </c:pt>
                <c:pt idx="26">
                  <c:v>距离(5.518,5.713]</c:v>
                </c:pt>
                <c:pt idx="27">
                  <c:v>距离(5.713,5.908]</c:v>
                </c:pt>
                <c:pt idx="28">
                  <c:v>距离(5.908,6.103]</c:v>
                </c:pt>
                <c:pt idx="29">
                  <c:v>距离(6.103,6.298]</c:v>
                </c:pt>
                <c:pt idx="30">
                  <c:v>距离(6.298,6.493]</c:v>
                </c:pt>
                <c:pt idx="31">
                  <c:v>距离(6.493,6.688]</c:v>
                </c:pt>
              </c:strCache>
            </c:strRef>
          </c:cat>
          <c:val>
            <c:numRef>
              <c:f>Sheet2!$L$1013:$L$1044</c:f>
              <c:numCache>
                <c:formatCode>General</c:formatCode>
                <c:ptCount val="32"/>
                <c:pt idx="0">
                  <c:v>12</c:v>
                </c:pt>
                <c:pt idx="1">
                  <c:v>27</c:v>
                </c:pt>
                <c:pt idx="2">
                  <c:v>36</c:v>
                </c:pt>
                <c:pt idx="3">
                  <c:v>43</c:v>
                </c:pt>
                <c:pt idx="4">
                  <c:v>51</c:v>
                </c:pt>
                <c:pt idx="5">
                  <c:v>56</c:v>
                </c:pt>
                <c:pt idx="6">
                  <c:v>65</c:v>
                </c:pt>
                <c:pt idx="7">
                  <c:v>78</c:v>
                </c:pt>
                <c:pt idx="8">
                  <c:v>63</c:v>
                </c:pt>
                <c:pt idx="9">
                  <c:v>71</c:v>
                </c:pt>
                <c:pt idx="10">
                  <c:v>59</c:v>
                </c:pt>
                <c:pt idx="11">
                  <c:v>57</c:v>
                </c:pt>
                <c:pt idx="12">
                  <c:v>55</c:v>
                </c:pt>
                <c:pt idx="13">
                  <c:v>50</c:v>
                </c:pt>
                <c:pt idx="14">
                  <c:v>43</c:v>
                </c:pt>
                <c:pt idx="15">
                  <c:v>48</c:v>
                </c:pt>
                <c:pt idx="16">
                  <c:v>25</c:v>
                </c:pt>
                <c:pt idx="17">
                  <c:v>27</c:v>
                </c:pt>
                <c:pt idx="18">
                  <c:v>17</c:v>
                </c:pt>
                <c:pt idx="19">
                  <c:v>29</c:v>
                </c:pt>
                <c:pt idx="20">
                  <c:v>16</c:v>
                </c:pt>
                <c:pt idx="21">
                  <c:v>13</c:v>
                </c:pt>
                <c:pt idx="22">
                  <c:v>17</c:v>
                </c:pt>
                <c:pt idx="23">
                  <c:v>13</c:v>
                </c:pt>
                <c:pt idx="24">
                  <c:v>8</c:v>
                </c:pt>
                <c:pt idx="25">
                  <c:v>7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5-45B0-ABC1-86525D32A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13980"/>
        <c:axId val="697121373"/>
      </c:barChart>
      <c:catAx>
        <c:axId val="1962139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21373"/>
        <c:crosses val="autoZero"/>
        <c:auto val="1"/>
        <c:lblAlgn val="ctr"/>
        <c:lblOffset val="100"/>
        <c:noMultiLvlLbl val="0"/>
      </c:catAx>
      <c:valAx>
        <c:axId val="6971213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139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'CIFAR10_N_2.501_d1_20%'!$K$98:$K$108</c:f>
              <c:strCache>
                <c:ptCount val="11"/>
                <c:pt idx="0">
                  <c:v>距离(1.423,1.618]</c:v>
                </c:pt>
                <c:pt idx="1">
                  <c:v>距离(1.618，1.813]</c:v>
                </c:pt>
                <c:pt idx="2">
                  <c:v>距离(1.813,2.008]</c:v>
                </c:pt>
                <c:pt idx="3">
                  <c:v>距离(2.008,2.203]</c:v>
                </c:pt>
                <c:pt idx="4">
                  <c:v>距离(2.203,2.398]</c:v>
                </c:pt>
                <c:pt idx="5">
                  <c:v>距离(2.398,2.593]</c:v>
                </c:pt>
                <c:pt idx="6">
                  <c:v>距离(2.593,2.788]</c:v>
                </c:pt>
                <c:pt idx="7">
                  <c:v>距离(2.788,2.983]</c:v>
                </c:pt>
                <c:pt idx="8">
                  <c:v>距离(2.983,3.178]</c:v>
                </c:pt>
                <c:pt idx="9">
                  <c:v>距离(3.178,3.373]</c:v>
                </c:pt>
                <c:pt idx="10">
                  <c:v>距离(3.373,3.568]</c:v>
                </c:pt>
              </c:strCache>
            </c:strRef>
          </c:cat>
          <c:val>
            <c:numRef>
              <c:f>'CIFAR10_N_2.501_d1_20%'!$L$98:$L$108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6-4FBB-B792-20E02E749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994741"/>
        <c:axId val="34488555"/>
      </c:barChart>
      <c:catAx>
        <c:axId val="89899474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88555"/>
        <c:crosses val="autoZero"/>
        <c:auto val="1"/>
        <c:lblAlgn val="ctr"/>
        <c:lblOffset val="100"/>
        <c:noMultiLvlLbl val="0"/>
      </c:catAx>
      <c:valAx>
        <c:axId val="34488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9947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'CIFAR10_N_2.501_d1_40%'!$K$79:$K$87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'CIFAR10_N_2.501_d1_40%'!$L$79:$L$87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9-49E4-B994-5E0A88B0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006465"/>
        <c:axId val="496789330"/>
      </c:barChart>
      <c:catAx>
        <c:axId val="38800646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789330"/>
        <c:crosses val="autoZero"/>
        <c:auto val="1"/>
        <c:lblAlgn val="ctr"/>
        <c:lblOffset val="100"/>
        <c:noMultiLvlLbl val="0"/>
      </c:catAx>
      <c:valAx>
        <c:axId val="4967893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00646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'CIFAR10_N_2.501_d1_45%'!$K$74:$K$82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'CIFAR10_N_2.501_d1_45%'!$L$74:$L$82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E-41CA-8246-DA2196A6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269513"/>
        <c:axId val="260906592"/>
      </c:barChart>
      <c:catAx>
        <c:axId val="45426951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0906592"/>
        <c:crosses val="autoZero"/>
        <c:auto val="1"/>
        <c:lblAlgn val="ctr"/>
        <c:lblOffset val="100"/>
        <c:noMultiLvlLbl val="0"/>
      </c:catAx>
      <c:valAx>
        <c:axId val="2609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42695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'CIFAR10_N_2.501_d1_45%'!$K$74:$K$82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'CIFAR10_N_2.501_d1_45%'!$L$74:$L$82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A-4D0F-99F4-EA74C858D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269513"/>
        <c:axId val="260906592"/>
      </c:barChart>
      <c:catAx>
        <c:axId val="45426951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0906592"/>
        <c:crosses val="autoZero"/>
        <c:auto val="1"/>
        <c:lblAlgn val="ctr"/>
        <c:lblOffset val="100"/>
        <c:noMultiLvlLbl val="0"/>
      </c:catAx>
      <c:valAx>
        <c:axId val="2609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42695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'CIFAR10_N_2.501_d2_20%'!$K$98:$K$108</c:f>
              <c:strCache>
                <c:ptCount val="11"/>
                <c:pt idx="0">
                  <c:v>距离(1.423,1.618]</c:v>
                </c:pt>
                <c:pt idx="1">
                  <c:v>距离(1.618，1.813]</c:v>
                </c:pt>
                <c:pt idx="2">
                  <c:v>距离(1.813,2.008]</c:v>
                </c:pt>
                <c:pt idx="3">
                  <c:v>距离(2.008,2.203]</c:v>
                </c:pt>
                <c:pt idx="4">
                  <c:v>距离(2.203,2.398]</c:v>
                </c:pt>
                <c:pt idx="5">
                  <c:v>距离(2.398,2.593]</c:v>
                </c:pt>
                <c:pt idx="6">
                  <c:v>距离(2.593,2.788]</c:v>
                </c:pt>
                <c:pt idx="7">
                  <c:v>距离(2.788,2.983]</c:v>
                </c:pt>
                <c:pt idx="8">
                  <c:v>距离(2.983,3.178]</c:v>
                </c:pt>
                <c:pt idx="9">
                  <c:v>距离(3.178,3.373]</c:v>
                </c:pt>
                <c:pt idx="10">
                  <c:v>距离(3.373,3.568]</c:v>
                </c:pt>
              </c:strCache>
            </c:strRef>
          </c:cat>
          <c:val>
            <c:numRef>
              <c:f>'CIFAR10_N_2.501_d2_20%'!$L$98:$L$108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6-4F43-A33C-4D8B9D2EA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3570021"/>
        <c:axId val="514862855"/>
      </c:barChart>
      <c:catAx>
        <c:axId val="22357002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4862855"/>
        <c:crosses val="autoZero"/>
        <c:auto val="1"/>
        <c:lblAlgn val="ctr"/>
        <c:lblOffset val="100"/>
        <c:noMultiLvlLbl val="0"/>
      </c:catAx>
      <c:valAx>
        <c:axId val="514862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5700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'CIFAR10_N_2.501_d2_40%'!$K$79:$K$87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'CIFAR10_N_2.501_d2_40%'!$L$79:$L$87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2-47C4-8DD7-B24FF1C0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78276"/>
        <c:axId val="725557205"/>
      </c:barChart>
      <c:catAx>
        <c:axId val="5262782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5557205"/>
        <c:crosses val="autoZero"/>
        <c:auto val="1"/>
        <c:lblAlgn val="ctr"/>
        <c:lblOffset val="100"/>
        <c:noMultiLvlLbl val="0"/>
      </c:catAx>
      <c:valAx>
        <c:axId val="725557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2782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'CIFAR10_N_2.501_d2_45%'!$K$74:$K$82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'CIFAR10_N_2.501_d2_45%'!$L$74:$L$82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8-418E-AB13-993FC884F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2997214"/>
        <c:axId val="361152701"/>
      </c:barChart>
      <c:catAx>
        <c:axId val="29299721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1152701"/>
        <c:crosses val="autoZero"/>
        <c:auto val="1"/>
        <c:lblAlgn val="ctr"/>
        <c:lblOffset val="100"/>
        <c:noMultiLvlLbl val="0"/>
      </c:catAx>
      <c:valAx>
        <c:axId val="3611527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29972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'CIFAR10_N_2.501_d2_49%'!$K$70:$K$78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'CIFAR10_N_2.501_d2_49%'!$L$70:$L$78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7-4C25-A8F6-9EADAB6D6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512775"/>
        <c:axId val="623094259"/>
      </c:barChart>
      <c:catAx>
        <c:axId val="27751277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94259"/>
        <c:crosses val="autoZero"/>
        <c:auto val="1"/>
        <c:lblAlgn val="ctr"/>
        <c:lblOffset val="100"/>
        <c:noMultiLvlLbl val="0"/>
      </c:catAx>
      <c:valAx>
        <c:axId val="6230942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512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'CIFAR10_N_2.501_d3_20%'!$K$98:$K$108</c:f>
              <c:strCache>
                <c:ptCount val="11"/>
                <c:pt idx="0">
                  <c:v>距离(1.423,1.618]</c:v>
                </c:pt>
                <c:pt idx="1">
                  <c:v>距离(1.618，1.813]</c:v>
                </c:pt>
                <c:pt idx="2">
                  <c:v>距离(1.813,2.008]</c:v>
                </c:pt>
                <c:pt idx="3">
                  <c:v>距离(2.008,2.203]</c:v>
                </c:pt>
                <c:pt idx="4">
                  <c:v>距离(2.203,2.398]</c:v>
                </c:pt>
                <c:pt idx="5">
                  <c:v>距离(2.398,2.593]</c:v>
                </c:pt>
                <c:pt idx="6">
                  <c:v>距离(2.593,2.788]</c:v>
                </c:pt>
                <c:pt idx="7">
                  <c:v>距离(2.788,2.983]</c:v>
                </c:pt>
                <c:pt idx="8">
                  <c:v>距离(2.983,3.178]</c:v>
                </c:pt>
                <c:pt idx="9">
                  <c:v>距离(3.178,3.373]</c:v>
                </c:pt>
                <c:pt idx="10">
                  <c:v>距离(3.373,3.568]</c:v>
                </c:pt>
              </c:strCache>
            </c:strRef>
          </c:cat>
          <c:val>
            <c:numRef>
              <c:f>'CIFAR10_N_2.501_d3_20%'!$L$98:$L$108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5-4E0F-8D55-41837DE70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3746850"/>
        <c:axId val="12828588"/>
      </c:barChart>
      <c:catAx>
        <c:axId val="97374685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28588"/>
        <c:crosses val="autoZero"/>
        <c:auto val="1"/>
        <c:lblAlgn val="ctr"/>
        <c:lblOffset val="100"/>
        <c:noMultiLvlLbl val="0"/>
      </c:catAx>
      <c:valAx>
        <c:axId val="128285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37468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'CIFAR10_N_2.501_d3_40%'!$K$79:$K$87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'CIFAR10_N_2.501_d3_40%'!$L$79:$L$87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C-402D-9109-EABF2AB2E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734085"/>
        <c:axId val="445486931"/>
      </c:barChart>
      <c:catAx>
        <c:axId val="96173408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86931"/>
        <c:crosses val="autoZero"/>
        <c:auto val="1"/>
        <c:lblAlgn val="ctr"/>
        <c:lblOffset val="100"/>
        <c:noMultiLvlLbl val="0"/>
      </c:catAx>
      <c:valAx>
        <c:axId val="4454869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17340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'CIFAR10_N_2.501_d3_49%'!$K$70:$K$78</c:f>
              <c:strCache>
                <c:ptCount val="9"/>
                <c:pt idx="0">
                  <c:v>距离(1.618，1.813]</c:v>
                </c:pt>
                <c:pt idx="1">
                  <c:v>距离(1.813,2.008]</c:v>
                </c:pt>
                <c:pt idx="2">
                  <c:v>距离(2.008,2.203]</c:v>
                </c:pt>
                <c:pt idx="3">
                  <c:v>距离(2.203,2.398]</c:v>
                </c:pt>
                <c:pt idx="4">
                  <c:v>距离(2.398,2.593]</c:v>
                </c:pt>
                <c:pt idx="5">
                  <c:v>距离(2.593,2.788]</c:v>
                </c:pt>
                <c:pt idx="6">
                  <c:v>距离(2.788,2.983]</c:v>
                </c:pt>
                <c:pt idx="7">
                  <c:v>距离(2.983,3.178]</c:v>
                </c:pt>
                <c:pt idx="8">
                  <c:v>距离(3.178,3.373]</c:v>
                </c:pt>
              </c:strCache>
            </c:strRef>
          </c:cat>
          <c:val>
            <c:numRef>
              <c:f>'CIFAR10_N_2.501_d3_49%'!$L$70:$L$78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8-440E-BE77-3B61CCDA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657061"/>
        <c:axId val="481905971"/>
      </c:barChart>
      <c:catAx>
        <c:axId val="1476570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1905971"/>
        <c:crosses val="autoZero"/>
        <c:auto val="1"/>
        <c:lblAlgn val="ctr"/>
        <c:lblOffset val="100"/>
        <c:noMultiLvlLbl val="0"/>
      </c:catAx>
      <c:valAx>
        <c:axId val="4819059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65706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'CIFAR10_N_1.908_d1_20%'!$K$95:$K$105</c:f>
              <c:strCache>
                <c:ptCount val="11"/>
                <c:pt idx="0">
                  <c:v>距离(0.838,1.033]</c:v>
                </c:pt>
                <c:pt idx="1">
                  <c:v>距离(1.033,1.228]</c:v>
                </c:pt>
                <c:pt idx="2">
                  <c:v>距离(1.228,1.423]</c:v>
                </c:pt>
                <c:pt idx="3">
                  <c:v>距离(1.423,1.618]</c:v>
                </c:pt>
                <c:pt idx="4">
                  <c:v>距离(1.618，1.813]</c:v>
                </c:pt>
                <c:pt idx="5">
                  <c:v>距离(1.813,2.008]</c:v>
                </c:pt>
                <c:pt idx="6">
                  <c:v>距离(2.008,2.203]</c:v>
                </c:pt>
                <c:pt idx="7">
                  <c:v>距离(2.203,2.398]</c:v>
                </c:pt>
                <c:pt idx="8">
                  <c:v>距离(2.398,2.593]</c:v>
                </c:pt>
                <c:pt idx="9">
                  <c:v>距离(2.593,2.788]</c:v>
                </c:pt>
                <c:pt idx="10">
                  <c:v>距离(2.788,2.983]</c:v>
                </c:pt>
              </c:strCache>
            </c:strRef>
          </c:cat>
          <c:val>
            <c:numRef>
              <c:f>'CIFAR10_N_1.908_d1_20%'!$L$95:$L$105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7-457A-8851-5A068096E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489954"/>
        <c:axId val="321873089"/>
      </c:barChart>
      <c:catAx>
        <c:axId val="24348995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873089"/>
        <c:crosses val="autoZero"/>
        <c:auto val="1"/>
        <c:lblAlgn val="ctr"/>
        <c:lblOffset val="100"/>
        <c:noMultiLvlLbl val="0"/>
      </c:catAx>
      <c:valAx>
        <c:axId val="3218730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4899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'CIFAR10_N_1.908_d1_40%'!$K$76:$K$84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'CIFAR10_N_1.908_d1_40%'!$L$76:$L$84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2-448B-BECF-73192EE38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429042"/>
        <c:axId val="321709189"/>
      </c:barChart>
      <c:catAx>
        <c:axId val="14242904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709189"/>
        <c:crosses val="autoZero"/>
        <c:auto val="1"/>
        <c:lblAlgn val="ctr"/>
        <c:lblOffset val="100"/>
        <c:noMultiLvlLbl val="0"/>
      </c:catAx>
      <c:valAx>
        <c:axId val="3217091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290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'CIFAR10_N_1.908_d1_45%'!$K$71:$K$79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'CIFAR10_N_1.908_d1_45%'!$L$71:$L$79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A-43A5-AD42-4B358292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41571"/>
        <c:axId val="327796027"/>
      </c:barChart>
      <c:catAx>
        <c:axId val="690415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7796027"/>
        <c:crosses val="autoZero"/>
        <c:auto val="1"/>
        <c:lblAlgn val="ctr"/>
        <c:lblOffset val="100"/>
        <c:noMultiLvlLbl val="0"/>
      </c:catAx>
      <c:valAx>
        <c:axId val="327796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415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'CIFAR10_N_1.908_d1_49%'!$K$67:$K$75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'CIFAR10_N_1.908_d1_49%'!$L$67:$L$75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2-47D4-8562-34431388D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062389"/>
        <c:axId val="694826801"/>
      </c:barChart>
      <c:catAx>
        <c:axId val="14706238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826801"/>
        <c:crosses val="autoZero"/>
        <c:auto val="1"/>
        <c:lblAlgn val="ctr"/>
        <c:lblOffset val="100"/>
        <c:noMultiLvlLbl val="0"/>
      </c:catAx>
      <c:valAx>
        <c:axId val="6948268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06238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'CIFAR10_N_1.908_d2_20%'!$K$95:$K$105</c:f>
              <c:strCache>
                <c:ptCount val="11"/>
                <c:pt idx="0">
                  <c:v>距离(0.838,1.033]</c:v>
                </c:pt>
                <c:pt idx="1">
                  <c:v>距离(1.033,1.228]</c:v>
                </c:pt>
                <c:pt idx="2">
                  <c:v>距离(1.228,1.423]</c:v>
                </c:pt>
                <c:pt idx="3">
                  <c:v>距离(1.423,1.618]</c:v>
                </c:pt>
                <c:pt idx="4">
                  <c:v>距离(1.618，1.813]</c:v>
                </c:pt>
                <c:pt idx="5">
                  <c:v>距离(1.813,2.008]</c:v>
                </c:pt>
                <c:pt idx="6">
                  <c:v>距离(2.008,2.203]</c:v>
                </c:pt>
                <c:pt idx="7">
                  <c:v>距离(2.203,2.398]</c:v>
                </c:pt>
                <c:pt idx="8">
                  <c:v>距离(2.398,2.593]</c:v>
                </c:pt>
                <c:pt idx="9">
                  <c:v>距离(2.593,2.788]</c:v>
                </c:pt>
                <c:pt idx="10">
                  <c:v>距离(2.788,2.983]</c:v>
                </c:pt>
              </c:strCache>
            </c:strRef>
          </c:cat>
          <c:val>
            <c:numRef>
              <c:f>'CIFAR10_N_1.908_d2_20%'!$L$95:$L$105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D-4CC8-A83E-07B9FEFEB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494055"/>
        <c:axId val="384770672"/>
      </c:barChart>
      <c:catAx>
        <c:axId val="1484940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4770672"/>
        <c:crosses val="autoZero"/>
        <c:auto val="1"/>
        <c:lblAlgn val="ctr"/>
        <c:lblOffset val="100"/>
        <c:noMultiLvlLbl val="0"/>
      </c:catAx>
      <c:valAx>
        <c:axId val="38477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8494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'CIFAR10_N_1.908_d2_45%'!$K$71:$K$79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'CIFAR10_N_1.908_d2_45%'!$L$71:$L$79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0-461F-B932-74747DDC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054972"/>
        <c:axId val="306452399"/>
      </c:barChart>
      <c:catAx>
        <c:axId val="7180549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6452399"/>
        <c:crosses val="autoZero"/>
        <c:auto val="1"/>
        <c:lblAlgn val="ctr"/>
        <c:lblOffset val="100"/>
        <c:noMultiLvlLbl val="0"/>
      </c:catAx>
      <c:valAx>
        <c:axId val="30645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549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'CIFAR10_N_1.908_d2_49%'!$K$67:$K$75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'CIFAR10_N_1.908_d2_49%'!$L$67:$L$75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D-4CFC-BAEE-BC643AA24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9322150"/>
        <c:axId val="722141775"/>
      </c:barChart>
      <c:catAx>
        <c:axId val="94932215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2141775"/>
        <c:crosses val="autoZero"/>
        <c:auto val="1"/>
        <c:lblAlgn val="ctr"/>
        <c:lblOffset val="100"/>
        <c:noMultiLvlLbl val="0"/>
      </c:catAx>
      <c:valAx>
        <c:axId val="72214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93221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'CIFAR10_N_1.908_d3_20%'!$K$95:$K$105</c:f>
              <c:strCache>
                <c:ptCount val="11"/>
                <c:pt idx="0">
                  <c:v>距离(0.838,1.033]</c:v>
                </c:pt>
                <c:pt idx="1">
                  <c:v>距离(1.033,1.228]</c:v>
                </c:pt>
                <c:pt idx="2">
                  <c:v>距离(1.228,1.423]</c:v>
                </c:pt>
                <c:pt idx="3">
                  <c:v>距离(1.423,1.618]</c:v>
                </c:pt>
                <c:pt idx="4">
                  <c:v>距离(1.618，1.813]</c:v>
                </c:pt>
                <c:pt idx="5">
                  <c:v>距离(1.813,2.008]</c:v>
                </c:pt>
                <c:pt idx="6">
                  <c:v>距离(2.008,2.203]</c:v>
                </c:pt>
                <c:pt idx="7">
                  <c:v>距离(2.203,2.398]</c:v>
                </c:pt>
                <c:pt idx="8">
                  <c:v>距离(2.398,2.593]</c:v>
                </c:pt>
                <c:pt idx="9">
                  <c:v>距离(2.593,2.788]</c:v>
                </c:pt>
                <c:pt idx="10">
                  <c:v>距离(2.788,2.983]</c:v>
                </c:pt>
              </c:strCache>
            </c:strRef>
          </c:cat>
          <c:val>
            <c:numRef>
              <c:f>'CIFAR10_N_1.908_d3_20%'!$L$95:$L$105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7-4B25-99E6-067F738A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108711"/>
        <c:axId val="388496607"/>
      </c:barChart>
      <c:catAx>
        <c:axId val="2481087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496607"/>
        <c:crosses val="autoZero"/>
        <c:auto val="1"/>
        <c:lblAlgn val="ctr"/>
        <c:lblOffset val="100"/>
        <c:noMultiLvlLbl val="0"/>
      </c:catAx>
      <c:valAx>
        <c:axId val="38849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108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'CIFAR10_N_1.908_d3_40%'!$K$76:$K$84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'CIFAR10_N_1.908_d3_40%'!$L$76:$L$84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7-4A6C-A5B4-EF978451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36163"/>
        <c:axId val="817316427"/>
      </c:barChart>
      <c:catAx>
        <c:axId val="1895361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316427"/>
        <c:crosses val="autoZero"/>
        <c:auto val="1"/>
        <c:lblAlgn val="ctr"/>
        <c:lblOffset val="100"/>
        <c:noMultiLvlLbl val="0"/>
      </c:catAx>
      <c:valAx>
        <c:axId val="8173164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361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'CIFAR10_N_1.908_d3_45%'!$K$70:$K$79</c:f>
              <c:strCache>
                <c:ptCount val="10"/>
                <c:pt idx="0">
                  <c:v>距离(0.838,1.033]</c:v>
                </c:pt>
                <c:pt idx="1">
                  <c:v>距离(1.033,1.228]</c:v>
                </c:pt>
                <c:pt idx="2">
                  <c:v>距离(1.228,1.423]</c:v>
                </c:pt>
                <c:pt idx="3">
                  <c:v>距离(1.423,1.618]</c:v>
                </c:pt>
                <c:pt idx="4">
                  <c:v>距离(1.618，1.813]</c:v>
                </c:pt>
                <c:pt idx="5">
                  <c:v>距离(1.813,2.008]</c:v>
                </c:pt>
                <c:pt idx="6">
                  <c:v>距离(2.008,2.203]</c:v>
                </c:pt>
                <c:pt idx="7">
                  <c:v>距离(2.203,2.398]</c:v>
                </c:pt>
                <c:pt idx="8">
                  <c:v>距离(2.398,2.593]</c:v>
                </c:pt>
                <c:pt idx="9">
                  <c:v>距离(2.593,2.788]</c:v>
                </c:pt>
              </c:strCache>
            </c:strRef>
          </c:cat>
          <c:val>
            <c:numRef>
              <c:f>'CIFAR10_N_1.908_d3_45%'!$L$70:$L$79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E-415B-BDB2-B86C18A7A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48496"/>
        <c:axId val="137380316"/>
      </c:barChart>
      <c:catAx>
        <c:axId val="113348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80316"/>
        <c:crosses val="autoZero"/>
        <c:auto val="1"/>
        <c:lblAlgn val="ctr"/>
        <c:lblOffset val="100"/>
        <c:noMultiLvlLbl val="0"/>
      </c:catAx>
      <c:valAx>
        <c:axId val="1373803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34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'CIFAR10_N_1.908_d3_49%'!$K$67:$K$75</c:f>
              <c:strCache>
                <c:ptCount val="9"/>
                <c:pt idx="0">
                  <c:v>距离(1.033,1.228]</c:v>
                </c:pt>
                <c:pt idx="1">
                  <c:v>距离(1.228,1.423]</c:v>
                </c:pt>
                <c:pt idx="2">
                  <c:v>距离(1.423,1.618]</c:v>
                </c:pt>
                <c:pt idx="3">
                  <c:v>距离(1.618，1.813]</c:v>
                </c:pt>
                <c:pt idx="4">
                  <c:v>距离(1.813,2.008]</c:v>
                </c:pt>
                <c:pt idx="5">
                  <c:v>距离(2.008,2.203]</c:v>
                </c:pt>
                <c:pt idx="6">
                  <c:v>距离(2.203,2.398]</c:v>
                </c:pt>
                <c:pt idx="7">
                  <c:v>距离(2.398,2.593]</c:v>
                </c:pt>
                <c:pt idx="8">
                  <c:v>距离(2.593,2.788]</c:v>
                </c:pt>
              </c:strCache>
            </c:strRef>
          </c:cat>
          <c:val>
            <c:numRef>
              <c:f>'CIFAR10_N_1.908_d3_49%'!$L$67:$L$75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5-45BD-AA0D-B3A2424E6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381623"/>
        <c:axId val="274452161"/>
      </c:barChart>
      <c:catAx>
        <c:axId val="8793816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4452161"/>
        <c:crosses val="autoZero"/>
        <c:auto val="1"/>
        <c:lblAlgn val="ctr"/>
        <c:lblOffset val="100"/>
        <c:noMultiLvlLbl val="0"/>
      </c:catAx>
      <c:valAx>
        <c:axId val="2744521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381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'CIFAR10_N_3.472_d1_20%'!$K$103:$K$113</c:f>
              <c:strCache>
                <c:ptCount val="11"/>
                <c:pt idx="0">
                  <c:v>距离(2.398,2.593]</c:v>
                </c:pt>
                <c:pt idx="1">
                  <c:v>距离(2.593,2.788]</c:v>
                </c:pt>
                <c:pt idx="2">
                  <c:v>距离(2.788,2.983]</c:v>
                </c:pt>
                <c:pt idx="3">
                  <c:v>距离(2.983,3.178]</c:v>
                </c:pt>
                <c:pt idx="4">
                  <c:v>距离(3.178,3.373]</c:v>
                </c:pt>
                <c:pt idx="5">
                  <c:v>距离(3.373,3.568]</c:v>
                </c:pt>
                <c:pt idx="6">
                  <c:v>距离(3.568,3.763]</c:v>
                </c:pt>
                <c:pt idx="7">
                  <c:v>距离(3.763,3.958]</c:v>
                </c:pt>
                <c:pt idx="8">
                  <c:v>距离(3.958,4.153]</c:v>
                </c:pt>
                <c:pt idx="9">
                  <c:v>距离(4.153,4.348]</c:v>
                </c:pt>
                <c:pt idx="10">
                  <c:v>距离(4.348,4.543]</c:v>
                </c:pt>
              </c:strCache>
            </c:strRef>
          </c:cat>
          <c:val>
            <c:numRef>
              <c:f>'CIFAR10_N_3.472_d1_20%'!$L$103:$L$113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7-4522-B6FC-4FF828C8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638027"/>
        <c:axId val="76277601"/>
      </c:barChart>
      <c:catAx>
        <c:axId val="36763802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277601"/>
        <c:crosses val="autoZero"/>
        <c:auto val="1"/>
        <c:lblAlgn val="ctr"/>
        <c:lblOffset val="100"/>
        <c:noMultiLvlLbl val="0"/>
      </c:catAx>
      <c:valAx>
        <c:axId val="762776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76380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'CIFAR10_N_3.472_d1_40%'!$K$84:$K$92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'CIFAR10_N_3.472_d1_40%'!$L$84:$L$92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7-4E35-B47A-0236BC970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167986"/>
        <c:axId val="989925303"/>
      </c:barChart>
      <c:catAx>
        <c:axId val="34516798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9925303"/>
        <c:crosses val="autoZero"/>
        <c:auto val="1"/>
        <c:lblAlgn val="ctr"/>
        <c:lblOffset val="100"/>
        <c:noMultiLvlLbl val="0"/>
      </c:catAx>
      <c:valAx>
        <c:axId val="989925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1679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'CIFAR10_N_3.472_d1_45%'!$K$79:$K$87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'CIFAR10_N_3.472_d1_45%'!$L$79:$L$87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1-4C88-A765-2398EC457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64026"/>
        <c:axId val="793553798"/>
      </c:barChart>
      <c:catAx>
        <c:axId val="1876402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3553798"/>
        <c:crosses val="autoZero"/>
        <c:auto val="1"/>
        <c:lblAlgn val="ctr"/>
        <c:lblOffset val="100"/>
        <c:noMultiLvlLbl val="0"/>
      </c:catAx>
      <c:valAx>
        <c:axId val="7935537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640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'CIFAR10_N_3.472_d1_49%'!$K$75:$K$83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'CIFAR10_N_3.472_d1_49%'!$L$75:$L$83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1-4CA3-A8BC-988F4EB7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758438"/>
        <c:axId val="837067294"/>
      </c:barChart>
      <c:catAx>
        <c:axId val="6457584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067294"/>
        <c:crosses val="autoZero"/>
        <c:auto val="1"/>
        <c:lblAlgn val="ctr"/>
        <c:lblOffset val="100"/>
        <c:noMultiLvlLbl val="0"/>
      </c:catAx>
      <c:valAx>
        <c:axId val="8370672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7584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'CIFAR10_N_3.472_d2_20%'!$K$103:$K$113</c:f>
              <c:strCache>
                <c:ptCount val="11"/>
                <c:pt idx="0">
                  <c:v>距离(2.398,2.593]</c:v>
                </c:pt>
                <c:pt idx="1">
                  <c:v>距离(2.593,2.788]</c:v>
                </c:pt>
                <c:pt idx="2">
                  <c:v>距离(2.788,2.983]</c:v>
                </c:pt>
                <c:pt idx="3">
                  <c:v>距离(2.983,3.178]</c:v>
                </c:pt>
                <c:pt idx="4">
                  <c:v>距离(3.178,3.373]</c:v>
                </c:pt>
                <c:pt idx="5">
                  <c:v>距离(3.373,3.568]</c:v>
                </c:pt>
                <c:pt idx="6">
                  <c:v>距离(3.568,3.763]</c:v>
                </c:pt>
                <c:pt idx="7">
                  <c:v>距离(3.763,3.958]</c:v>
                </c:pt>
                <c:pt idx="8">
                  <c:v>距离(3.958,4.153]</c:v>
                </c:pt>
                <c:pt idx="9">
                  <c:v>距离(4.153,4.348]</c:v>
                </c:pt>
                <c:pt idx="10">
                  <c:v>距离(4.348,4.543]</c:v>
                </c:pt>
              </c:strCache>
            </c:strRef>
          </c:cat>
          <c:val>
            <c:numRef>
              <c:f>'CIFAR10_N_3.472_d2_20%'!$L$103:$L$113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E-4ECD-A784-AA3420678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277359"/>
        <c:axId val="588532974"/>
      </c:barChart>
      <c:catAx>
        <c:axId val="4182773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8532974"/>
        <c:crosses val="autoZero"/>
        <c:auto val="1"/>
        <c:lblAlgn val="ctr"/>
        <c:lblOffset val="100"/>
        <c:noMultiLvlLbl val="0"/>
      </c:catAx>
      <c:valAx>
        <c:axId val="5885329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27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'CIFAR10_N_3.472_d2_40%'!$K$84:$K$92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'CIFAR10_N_3.472_d2_40%'!$L$84:$L$92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9-4522-BF27-084942A37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326315"/>
        <c:axId val="502368793"/>
      </c:barChart>
      <c:catAx>
        <c:axId val="40632631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368793"/>
        <c:crosses val="autoZero"/>
        <c:auto val="1"/>
        <c:lblAlgn val="ctr"/>
        <c:lblOffset val="100"/>
        <c:noMultiLvlLbl val="0"/>
      </c:catAx>
      <c:valAx>
        <c:axId val="502368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3263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'CIFAR10_N_3.472_d2_45%'!$K$79:$K$87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'CIFAR10_N_3.472_d2_45%'!$L$79:$L$87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9-400A-A738-71584F5F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658643"/>
        <c:axId val="72767612"/>
      </c:barChart>
      <c:catAx>
        <c:axId val="21665864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67612"/>
        <c:crosses val="autoZero"/>
        <c:auto val="1"/>
        <c:lblAlgn val="ctr"/>
        <c:lblOffset val="100"/>
        <c:noMultiLvlLbl val="0"/>
      </c:catAx>
      <c:valAx>
        <c:axId val="727676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66586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'CIFAR10_N_3.472_d2_49%'!$K$75:$K$83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'CIFAR10_N_3.472_d2_49%'!$L$75:$L$83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3-4156-919C-F456CC889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91110"/>
        <c:axId val="464804276"/>
      </c:barChart>
      <c:catAx>
        <c:axId val="267911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04276"/>
        <c:crosses val="autoZero"/>
        <c:auto val="1"/>
        <c:lblAlgn val="ctr"/>
        <c:lblOffset val="100"/>
        <c:noMultiLvlLbl val="0"/>
      </c:catAx>
      <c:valAx>
        <c:axId val="4648042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7911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'CIFAR10_N_3.472_d3_20%'!$K$103:$K$113</c:f>
              <c:strCache>
                <c:ptCount val="11"/>
                <c:pt idx="0">
                  <c:v>距离(2.398,2.593]</c:v>
                </c:pt>
                <c:pt idx="1">
                  <c:v>距离(2.593,2.788]</c:v>
                </c:pt>
                <c:pt idx="2">
                  <c:v>距离(2.788,2.983]</c:v>
                </c:pt>
                <c:pt idx="3">
                  <c:v>距离(2.983,3.178]</c:v>
                </c:pt>
                <c:pt idx="4">
                  <c:v>距离(3.178,3.373]</c:v>
                </c:pt>
                <c:pt idx="5">
                  <c:v>距离(3.373,3.568]</c:v>
                </c:pt>
                <c:pt idx="6">
                  <c:v>距离(3.568,3.763]</c:v>
                </c:pt>
                <c:pt idx="7">
                  <c:v>距离(3.763,3.958]</c:v>
                </c:pt>
                <c:pt idx="8">
                  <c:v>距离(3.958,4.153]</c:v>
                </c:pt>
                <c:pt idx="9">
                  <c:v>距离(4.153,4.348]</c:v>
                </c:pt>
                <c:pt idx="10">
                  <c:v>距离(4.348,4.543]</c:v>
                </c:pt>
              </c:strCache>
            </c:strRef>
          </c:cat>
          <c:val>
            <c:numRef>
              <c:f>'CIFAR10_N_3.472_d3_20%'!$L$103:$L$113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3-4810-B23B-066B6C89C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098167"/>
        <c:axId val="996512543"/>
      </c:barChart>
      <c:catAx>
        <c:axId val="2090981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6512543"/>
        <c:crosses val="autoZero"/>
        <c:auto val="1"/>
        <c:lblAlgn val="ctr"/>
        <c:lblOffset val="100"/>
        <c:noMultiLvlLbl val="0"/>
      </c:catAx>
      <c:valAx>
        <c:axId val="9965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098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'CIFAR10_N_3.472_d3_40%'!$K$84:$K$92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'CIFAR10_N_3.472_d3_40%'!$L$84:$L$92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0-48E3-8B62-0B0FCB79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67383"/>
        <c:axId val="726245696"/>
      </c:barChart>
      <c:catAx>
        <c:axId val="17926738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6245696"/>
        <c:crosses val="autoZero"/>
        <c:auto val="1"/>
        <c:lblAlgn val="ctr"/>
        <c:lblOffset val="100"/>
        <c:noMultiLvlLbl val="0"/>
      </c:catAx>
      <c:valAx>
        <c:axId val="7262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267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'CIFAR10_N_3.472_d3_45%'!$K$79:$K$87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'CIFAR10_N_3.472_d3_45%'!$L$79:$L$87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9-4937-9B2C-AD8FE20D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99638"/>
        <c:axId val="81246982"/>
      </c:barChart>
      <c:catAx>
        <c:axId val="732996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46982"/>
        <c:crosses val="autoZero"/>
        <c:auto val="1"/>
        <c:lblAlgn val="ctr"/>
        <c:lblOffset val="100"/>
        <c:noMultiLvlLbl val="0"/>
      </c:catAx>
      <c:valAx>
        <c:axId val="812469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2996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'CIFAR10_N_3.472_d3_49%'!$K$75:$K$83</c:f>
              <c:strCache>
                <c:ptCount val="9"/>
                <c:pt idx="0">
                  <c:v>距离(2.593,2.788]</c:v>
                </c:pt>
                <c:pt idx="1">
                  <c:v>距离(2.788,2.983]</c:v>
                </c:pt>
                <c:pt idx="2">
                  <c:v>距离(2.983,3.178]</c:v>
                </c:pt>
                <c:pt idx="3">
                  <c:v>距离(3.178,3.373]</c:v>
                </c:pt>
                <c:pt idx="4">
                  <c:v>距离(3.373,3.568]</c:v>
                </c:pt>
                <c:pt idx="5">
                  <c:v>距离(3.568,3.763]</c:v>
                </c:pt>
                <c:pt idx="6">
                  <c:v>距离(3.763,3.958]</c:v>
                </c:pt>
                <c:pt idx="7">
                  <c:v>距离(3.958,4.153]</c:v>
                </c:pt>
                <c:pt idx="8">
                  <c:v>距离(4.153,4.348]</c:v>
                </c:pt>
              </c:strCache>
            </c:strRef>
          </c:cat>
          <c:val>
            <c:numRef>
              <c:f>'CIFAR10_N_3.472_d3_49%'!$L$75:$L$83</c:f>
              <c:numCache>
                <c:formatCode>General</c:formatCode>
                <c:ptCount val="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B-47E5-9BB3-504112E8C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892428"/>
        <c:axId val="260826261"/>
      </c:barChart>
      <c:catAx>
        <c:axId val="2778924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0826261"/>
        <c:crosses val="autoZero"/>
        <c:auto val="1"/>
        <c:lblAlgn val="ctr"/>
        <c:lblOffset val="100"/>
        <c:noMultiLvlLbl val="0"/>
      </c:catAx>
      <c:valAx>
        <c:axId val="260826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924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'CIFAR10_U_2.501_d1_20%'!$K$99:$K$106</c:f>
              <c:strCache>
                <c:ptCount val="8"/>
                <c:pt idx="0">
                  <c:v>距离(1.637，1.851]</c:v>
                </c:pt>
                <c:pt idx="1">
                  <c:v>距离(1.851,2.065]</c:v>
                </c:pt>
                <c:pt idx="2">
                  <c:v>距离(2.065,2.279]</c:v>
                </c:pt>
                <c:pt idx="3">
                  <c:v>距离(2.279,2.493]</c:v>
                </c:pt>
                <c:pt idx="4">
                  <c:v>距离(2.493,2.707]</c:v>
                </c:pt>
                <c:pt idx="5">
                  <c:v>距离(2.707,2.921]</c:v>
                </c:pt>
                <c:pt idx="6">
                  <c:v>距离(2.921,3.135]</c:v>
                </c:pt>
                <c:pt idx="7">
                  <c:v>距离(3.135,3.349]</c:v>
                </c:pt>
              </c:strCache>
            </c:strRef>
          </c:cat>
          <c:val>
            <c:numRef>
              <c:f>'CIFAR10_U_2.501_d1_20%'!$L$99:$L$106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E-443D-A6C8-CBFE3FE54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984519"/>
        <c:axId val="19648208"/>
      </c:barChart>
      <c:catAx>
        <c:axId val="2569845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8208"/>
        <c:crosses val="autoZero"/>
        <c:auto val="1"/>
        <c:lblAlgn val="ctr"/>
        <c:lblOffset val="100"/>
        <c:noMultiLvlLbl val="0"/>
      </c:catAx>
      <c:valAx>
        <c:axId val="196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984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'CIFAR10_U_2.501_d1_40%'!$K$80:$K$85</c:f>
              <c:strCache>
                <c:ptCount val="6"/>
                <c:pt idx="0">
                  <c:v>距离(1.851,2.065]</c:v>
                </c:pt>
                <c:pt idx="1">
                  <c:v>距离(2.065,2.279]</c:v>
                </c:pt>
                <c:pt idx="2">
                  <c:v>距离(2.279,2.493]</c:v>
                </c:pt>
                <c:pt idx="3">
                  <c:v>距离(2.493,2.707]</c:v>
                </c:pt>
                <c:pt idx="4">
                  <c:v>距离(2.707,2.921]</c:v>
                </c:pt>
                <c:pt idx="5">
                  <c:v>距离(2.921,3.135]</c:v>
                </c:pt>
              </c:strCache>
            </c:strRef>
          </c:cat>
          <c:val>
            <c:numRef>
              <c:f>'CIFAR10_U_2.501_d1_40%'!$L$80:$L$85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5D3-9A31-6D2254A8C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86874"/>
        <c:axId val="838203804"/>
      </c:barChart>
      <c:catAx>
        <c:axId val="7023868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203804"/>
        <c:crosses val="autoZero"/>
        <c:auto val="1"/>
        <c:lblAlgn val="ctr"/>
        <c:lblOffset val="100"/>
        <c:noMultiLvlLbl val="0"/>
      </c:catAx>
      <c:valAx>
        <c:axId val="838203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3868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'CIFAR10_U_2.501_d1_45%'!$K$75:$K$79</c:f>
              <c:strCache>
                <c:ptCount val="5"/>
                <c:pt idx="0">
                  <c:v>距离(1.851,2.107]</c:v>
                </c:pt>
                <c:pt idx="1">
                  <c:v>距离(2.107,2.363]</c:v>
                </c:pt>
                <c:pt idx="2">
                  <c:v>距离(2.363,2.619]</c:v>
                </c:pt>
                <c:pt idx="3">
                  <c:v>距离(2.619,2.875]</c:v>
                </c:pt>
                <c:pt idx="4">
                  <c:v>距离(2.875,3.131]</c:v>
                </c:pt>
              </c:strCache>
            </c:strRef>
          </c:cat>
          <c:val>
            <c:numRef>
              <c:f>'CIFAR10_U_2.501_d1_45%'!$L$75:$L$79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F-4A6E-BDC2-FDD22862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78787"/>
        <c:axId val="934646472"/>
      </c:barChart>
      <c:catAx>
        <c:axId val="6265787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646472"/>
        <c:crosses val="autoZero"/>
        <c:auto val="1"/>
        <c:lblAlgn val="ctr"/>
        <c:lblOffset val="100"/>
        <c:noMultiLvlLbl val="0"/>
      </c:catAx>
      <c:valAx>
        <c:axId val="93464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787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'CIFAR10_U_2.501_d1_49%'!$K$71:$K$73</c:f>
              <c:strCache>
                <c:ptCount val="3"/>
                <c:pt idx="0">
                  <c:v>距离(1.851,2.279]</c:v>
                </c:pt>
                <c:pt idx="1">
                  <c:v>距离(2.279,2.707]</c:v>
                </c:pt>
                <c:pt idx="2">
                  <c:v>距离(2.707,3.135]</c:v>
                </c:pt>
              </c:strCache>
            </c:strRef>
          </c:cat>
          <c:val>
            <c:numRef>
              <c:f>'CIFAR10_U_2.501_d1_49%'!$L$71:$L$73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7-4403-832B-F39029542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004319"/>
        <c:axId val="662344874"/>
      </c:barChart>
      <c:catAx>
        <c:axId val="9180043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2344874"/>
        <c:crosses val="autoZero"/>
        <c:auto val="1"/>
        <c:lblAlgn val="ctr"/>
        <c:lblOffset val="100"/>
        <c:noMultiLvlLbl val="0"/>
      </c:catAx>
      <c:valAx>
        <c:axId val="6623448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800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'CIFAR10_U_2.501_d2_20%'!$K$99:$K$106</c:f>
              <c:strCache>
                <c:ptCount val="8"/>
                <c:pt idx="0">
                  <c:v>距离(1.637，1.851]</c:v>
                </c:pt>
                <c:pt idx="1">
                  <c:v>距离(1.851,2.065]</c:v>
                </c:pt>
                <c:pt idx="2">
                  <c:v>距离(2.065,2.279]</c:v>
                </c:pt>
                <c:pt idx="3">
                  <c:v>距离(2.279,2.493]</c:v>
                </c:pt>
                <c:pt idx="4">
                  <c:v>距离(2.493,2.707]</c:v>
                </c:pt>
                <c:pt idx="5">
                  <c:v>距离(2.707,2.921]</c:v>
                </c:pt>
                <c:pt idx="6">
                  <c:v>距离(2.921,3.135]</c:v>
                </c:pt>
                <c:pt idx="7">
                  <c:v>距离(3.135,3.349]</c:v>
                </c:pt>
              </c:strCache>
            </c:strRef>
          </c:cat>
          <c:val>
            <c:numRef>
              <c:f>'CIFAR10_U_2.501_d2_20%'!$L$99:$L$106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D-4CD1-81A5-DB5BD4B6D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3636"/>
        <c:axId val="246456317"/>
      </c:barChart>
      <c:catAx>
        <c:axId val="210636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456317"/>
        <c:crosses val="autoZero"/>
        <c:auto val="1"/>
        <c:lblAlgn val="ctr"/>
        <c:lblOffset val="100"/>
        <c:noMultiLvlLbl val="0"/>
      </c:catAx>
      <c:valAx>
        <c:axId val="2464563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636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'CIFAR10_U_2.501_d2_40%'!$K$80:$K$85</c:f>
              <c:strCache>
                <c:ptCount val="6"/>
                <c:pt idx="0">
                  <c:v>距离(1.851,2.065]</c:v>
                </c:pt>
                <c:pt idx="1">
                  <c:v>距离(2.065,2.279]</c:v>
                </c:pt>
                <c:pt idx="2">
                  <c:v>距离(2.279,2.493]</c:v>
                </c:pt>
                <c:pt idx="3">
                  <c:v>距离(2.493,2.707]</c:v>
                </c:pt>
                <c:pt idx="4">
                  <c:v>距离(2.707,2.921]</c:v>
                </c:pt>
                <c:pt idx="5">
                  <c:v>距离(2.921,3.135]</c:v>
                </c:pt>
              </c:strCache>
            </c:strRef>
          </c:cat>
          <c:val>
            <c:numRef>
              <c:f>'CIFAR10_U_2.501_d2_40%'!$L$80:$L$85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3-4CE0-A31E-58778FF0E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316178"/>
        <c:axId val="781455161"/>
      </c:barChart>
      <c:catAx>
        <c:axId val="45431617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455161"/>
        <c:crosses val="autoZero"/>
        <c:auto val="1"/>
        <c:lblAlgn val="ctr"/>
        <c:lblOffset val="100"/>
        <c:noMultiLvlLbl val="0"/>
      </c:catAx>
      <c:valAx>
        <c:axId val="7814551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43161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'CIFAR10_U_2.501_d1_45%'!$K$75:$K$79</c:f>
              <c:strCache>
                <c:ptCount val="5"/>
                <c:pt idx="0">
                  <c:v>距离(1.851,2.107]</c:v>
                </c:pt>
                <c:pt idx="1">
                  <c:v>距离(2.107,2.363]</c:v>
                </c:pt>
                <c:pt idx="2">
                  <c:v>距离(2.363,2.619]</c:v>
                </c:pt>
                <c:pt idx="3">
                  <c:v>距离(2.619,2.875]</c:v>
                </c:pt>
                <c:pt idx="4">
                  <c:v>距离(2.875,3.131]</c:v>
                </c:pt>
              </c:strCache>
            </c:strRef>
          </c:cat>
          <c:val>
            <c:numRef>
              <c:f>'CIFAR10_U_2.501_d1_45%'!$L$75:$L$79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4-470C-B8EF-F55BCA7A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78787"/>
        <c:axId val="934646472"/>
      </c:barChart>
      <c:catAx>
        <c:axId val="6265787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646472"/>
        <c:crosses val="autoZero"/>
        <c:auto val="1"/>
        <c:lblAlgn val="ctr"/>
        <c:lblOffset val="100"/>
        <c:noMultiLvlLbl val="0"/>
      </c:catAx>
      <c:valAx>
        <c:axId val="93464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787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'CIFAR10_U_2.501_d1_49%'!$K$71:$K$73</c:f>
              <c:strCache>
                <c:ptCount val="3"/>
                <c:pt idx="0">
                  <c:v>距离(1.851,2.279]</c:v>
                </c:pt>
                <c:pt idx="1">
                  <c:v>距离(2.279,2.707]</c:v>
                </c:pt>
                <c:pt idx="2">
                  <c:v>距离(2.707,3.135]</c:v>
                </c:pt>
              </c:strCache>
            </c:strRef>
          </c:cat>
          <c:val>
            <c:numRef>
              <c:f>'CIFAR10_U_2.501_d1_49%'!$L$71:$L$73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5-4B2D-883D-71CDA7D2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004319"/>
        <c:axId val="662344874"/>
      </c:barChart>
      <c:catAx>
        <c:axId val="9180043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2344874"/>
        <c:crosses val="autoZero"/>
        <c:auto val="1"/>
        <c:lblAlgn val="ctr"/>
        <c:lblOffset val="100"/>
        <c:noMultiLvlLbl val="0"/>
      </c:catAx>
      <c:valAx>
        <c:axId val="6623448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800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'CIFAR10_U_2.501_d3_40%'!$K$80:$K$85</c:f>
              <c:strCache>
                <c:ptCount val="6"/>
                <c:pt idx="0">
                  <c:v>距离(1.851,2.065]</c:v>
                </c:pt>
                <c:pt idx="1">
                  <c:v>距离(2.065,2.279]</c:v>
                </c:pt>
                <c:pt idx="2">
                  <c:v>距离(2.279,2.493]</c:v>
                </c:pt>
                <c:pt idx="3">
                  <c:v>距离(2.493,2.707]</c:v>
                </c:pt>
                <c:pt idx="4">
                  <c:v>距离(2.707,2.921]</c:v>
                </c:pt>
                <c:pt idx="5">
                  <c:v>距离(2.921,3.135]</c:v>
                </c:pt>
              </c:strCache>
            </c:strRef>
          </c:cat>
          <c:val>
            <c:numRef>
              <c:f>'CIFAR10_U_2.501_d3_40%'!$L$80:$L$85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8-4FAE-B22E-4045F0DA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193249"/>
        <c:axId val="490697594"/>
      </c:barChart>
      <c:catAx>
        <c:axId val="136193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697594"/>
        <c:crosses val="autoZero"/>
        <c:auto val="1"/>
        <c:lblAlgn val="ctr"/>
        <c:lblOffset val="100"/>
        <c:noMultiLvlLbl val="0"/>
      </c:catAx>
      <c:valAx>
        <c:axId val="4906975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6193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'CIFAR10_U_2.501_d1_45%'!$K$75:$K$79</c:f>
              <c:strCache>
                <c:ptCount val="5"/>
                <c:pt idx="0">
                  <c:v>距离(1.851,2.107]</c:v>
                </c:pt>
                <c:pt idx="1">
                  <c:v>距离(2.107,2.363]</c:v>
                </c:pt>
                <c:pt idx="2">
                  <c:v>距离(2.363,2.619]</c:v>
                </c:pt>
                <c:pt idx="3">
                  <c:v>距离(2.619,2.875]</c:v>
                </c:pt>
                <c:pt idx="4">
                  <c:v>距离(2.875,3.131]</c:v>
                </c:pt>
              </c:strCache>
            </c:strRef>
          </c:cat>
          <c:val>
            <c:numRef>
              <c:f>'CIFAR10_U_2.501_d1_45%'!$L$75:$L$79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1-4FAA-9BB1-AC65D586A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78787"/>
        <c:axId val="934646472"/>
      </c:barChart>
      <c:catAx>
        <c:axId val="6265787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646472"/>
        <c:crosses val="autoZero"/>
        <c:auto val="1"/>
        <c:lblAlgn val="ctr"/>
        <c:lblOffset val="100"/>
        <c:noMultiLvlLbl val="0"/>
      </c:catAx>
      <c:valAx>
        <c:axId val="93464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787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'CIFAR10_U_2.501_d1_49%'!$K$71:$K$73</c:f>
              <c:strCache>
                <c:ptCount val="3"/>
                <c:pt idx="0">
                  <c:v>距离(1.851,2.279]</c:v>
                </c:pt>
                <c:pt idx="1">
                  <c:v>距离(2.279,2.707]</c:v>
                </c:pt>
                <c:pt idx="2">
                  <c:v>距离(2.707,3.135]</c:v>
                </c:pt>
              </c:strCache>
            </c:strRef>
          </c:cat>
          <c:val>
            <c:numRef>
              <c:f>'CIFAR10_U_2.501_d1_49%'!$L$71:$L$73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4761-8122-3F1B5526D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004319"/>
        <c:axId val="662344874"/>
      </c:barChart>
      <c:catAx>
        <c:axId val="9180043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2344874"/>
        <c:crosses val="autoZero"/>
        <c:auto val="1"/>
        <c:lblAlgn val="ctr"/>
        <c:lblOffset val="100"/>
        <c:noMultiLvlLbl val="0"/>
      </c:catAx>
      <c:valAx>
        <c:axId val="6623448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800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'CIFAR10_U_1.908_d1_20%'!$K$96:$K$103</c:f>
              <c:strCache>
                <c:ptCount val="8"/>
                <c:pt idx="0">
                  <c:v>距离(1.052,1.266]</c:v>
                </c:pt>
                <c:pt idx="1">
                  <c:v>距离(1.266,1.48]</c:v>
                </c:pt>
                <c:pt idx="2">
                  <c:v>距离(1.48,1.694]</c:v>
                </c:pt>
                <c:pt idx="3">
                  <c:v>距离(1.694，1.908]</c:v>
                </c:pt>
                <c:pt idx="4">
                  <c:v>距离(1.908,2.122]</c:v>
                </c:pt>
                <c:pt idx="5">
                  <c:v>距离(2.122,2.336]</c:v>
                </c:pt>
                <c:pt idx="6">
                  <c:v>距离(2.336,2.55]</c:v>
                </c:pt>
                <c:pt idx="7">
                  <c:v>距离(2.55,2.764]</c:v>
                </c:pt>
              </c:strCache>
            </c:strRef>
          </c:cat>
          <c:val>
            <c:numRef>
              <c:f>'CIFAR10_U_1.908_d1_20%'!$L$96:$L$103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2-4A0E-BF61-5F2B8952E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853861"/>
        <c:axId val="693069362"/>
      </c:barChart>
      <c:catAx>
        <c:axId val="5878538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069362"/>
        <c:crosses val="autoZero"/>
        <c:auto val="1"/>
        <c:lblAlgn val="ctr"/>
        <c:lblOffset val="100"/>
        <c:noMultiLvlLbl val="0"/>
      </c:catAx>
      <c:valAx>
        <c:axId val="6930693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85386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'CIFAR10_U_1.908_d1_20%'!$K$96:$K$103</c:f>
              <c:strCache>
                <c:ptCount val="8"/>
                <c:pt idx="0">
                  <c:v>距离(1.052,1.266]</c:v>
                </c:pt>
                <c:pt idx="1">
                  <c:v>距离(1.266,1.48]</c:v>
                </c:pt>
                <c:pt idx="2">
                  <c:v>距离(1.48,1.694]</c:v>
                </c:pt>
                <c:pt idx="3">
                  <c:v>距离(1.694，1.908]</c:v>
                </c:pt>
                <c:pt idx="4">
                  <c:v>距离(1.908,2.122]</c:v>
                </c:pt>
                <c:pt idx="5">
                  <c:v>距离(2.122,2.336]</c:v>
                </c:pt>
                <c:pt idx="6">
                  <c:v>距离(2.336,2.55]</c:v>
                </c:pt>
                <c:pt idx="7">
                  <c:v>距离(2.55,2.764]</c:v>
                </c:pt>
              </c:strCache>
            </c:strRef>
          </c:cat>
          <c:val>
            <c:numRef>
              <c:f>'CIFAR10_U_1.908_d1_20%'!$L$96:$L$103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E-47FC-8FBE-CF7D38C54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853861"/>
        <c:axId val="693069362"/>
      </c:barChart>
      <c:catAx>
        <c:axId val="5878538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069362"/>
        <c:crosses val="autoZero"/>
        <c:auto val="1"/>
        <c:lblAlgn val="ctr"/>
        <c:lblOffset val="100"/>
        <c:noMultiLvlLbl val="0"/>
      </c:catAx>
      <c:valAx>
        <c:axId val="6930693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85386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'CIFAR10_U_1.908_d2_20%'!$K$96:$K$103</c:f>
              <c:strCache>
                <c:ptCount val="8"/>
                <c:pt idx="0">
                  <c:v>距离(1.052,1.266]</c:v>
                </c:pt>
                <c:pt idx="1">
                  <c:v>距离(1.266,1.48]</c:v>
                </c:pt>
                <c:pt idx="2">
                  <c:v>距离(1.48,1.694]</c:v>
                </c:pt>
                <c:pt idx="3">
                  <c:v>距离(1.694，1.908]</c:v>
                </c:pt>
                <c:pt idx="4">
                  <c:v>距离(1.908,2.122]</c:v>
                </c:pt>
                <c:pt idx="5">
                  <c:v>距离(2.122,2.336]</c:v>
                </c:pt>
                <c:pt idx="6">
                  <c:v>距离(2.336,2.55]</c:v>
                </c:pt>
                <c:pt idx="7">
                  <c:v>距离(2.55,2.764]</c:v>
                </c:pt>
              </c:strCache>
            </c:strRef>
          </c:cat>
          <c:val>
            <c:numRef>
              <c:f>'CIFAR10_U_1.908_d2_20%'!$L$96:$L$103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D-4DC2-B1AD-5860FC964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206025"/>
        <c:axId val="115052713"/>
      </c:barChart>
      <c:catAx>
        <c:axId val="3742060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52713"/>
        <c:crosses val="autoZero"/>
        <c:auto val="1"/>
        <c:lblAlgn val="ctr"/>
        <c:lblOffset val="100"/>
        <c:noMultiLvlLbl val="0"/>
      </c:catAx>
      <c:valAx>
        <c:axId val="115052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42060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'CIFAR10_U_1.908_d2_40%'!$K$77:$K$82</c:f>
              <c:strCache>
                <c:ptCount val="6"/>
                <c:pt idx="0">
                  <c:v>距离(1.266,1.48]</c:v>
                </c:pt>
                <c:pt idx="1">
                  <c:v>距离(1.48,1.694]</c:v>
                </c:pt>
                <c:pt idx="2">
                  <c:v>距离(1.694，1.908]</c:v>
                </c:pt>
                <c:pt idx="3">
                  <c:v>距离(1.908,2.122]</c:v>
                </c:pt>
                <c:pt idx="4">
                  <c:v>距离(2.122,2.336]</c:v>
                </c:pt>
                <c:pt idx="5">
                  <c:v>距离(2.336,2.55]</c:v>
                </c:pt>
              </c:strCache>
            </c:strRef>
          </c:cat>
          <c:val>
            <c:numRef>
              <c:f>'CIFAR10_U_1.908_d2_40%'!$L$77:$L$82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1-4635-A815-FF923AFA1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879825"/>
        <c:axId val="875369232"/>
      </c:barChart>
      <c:catAx>
        <c:axId val="8468798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5369232"/>
        <c:crosses val="autoZero"/>
        <c:auto val="1"/>
        <c:lblAlgn val="ctr"/>
        <c:lblOffset val="100"/>
        <c:noMultiLvlLbl val="0"/>
      </c:catAx>
      <c:valAx>
        <c:axId val="8753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8798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'CIFAR10_U_3.472_d1_45%'!$K$80:$K$84</c:f>
              <c:strCache>
                <c:ptCount val="5"/>
                <c:pt idx="0">
                  <c:v>距离(2.826,3.082]</c:v>
                </c:pt>
                <c:pt idx="1">
                  <c:v>距离(3.082,3.338]</c:v>
                </c:pt>
                <c:pt idx="2">
                  <c:v>距离(3.338,3.594]</c:v>
                </c:pt>
                <c:pt idx="3">
                  <c:v>距离(3.594,3.85]</c:v>
                </c:pt>
                <c:pt idx="4">
                  <c:v>距离(3.85,4.106]</c:v>
                </c:pt>
              </c:strCache>
            </c:strRef>
          </c:cat>
          <c:val>
            <c:numRef>
              <c:f>'CIFAR10_U_3.472_d1_45%'!$L$80:$L$84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7-4E3A-A7BC-2653612E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014755"/>
        <c:axId val="614252173"/>
      </c:barChart>
      <c:catAx>
        <c:axId val="6510147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252173"/>
        <c:crosses val="autoZero"/>
        <c:auto val="1"/>
        <c:lblAlgn val="ctr"/>
        <c:lblOffset val="100"/>
        <c:noMultiLvlLbl val="0"/>
      </c:catAx>
      <c:valAx>
        <c:axId val="6142521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0147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'CIFAR10_U_3.472_d1_49%'!$K$76:$K$78</c:f>
              <c:strCache>
                <c:ptCount val="3"/>
                <c:pt idx="0">
                  <c:v>距离(2.826,3.254]</c:v>
                </c:pt>
                <c:pt idx="1">
                  <c:v>距离(3.254,3.682]</c:v>
                </c:pt>
                <c:pt idx="2">
                  <c:v>距离(3.682,4.11]</c:v>
                </c:pt>
              </c:strCache>
            </c:strRef>
          </c:cat>
          <c:val>
            <c:numRef>
              <c:f>'CIFAR10_U_3.472_d1_49%'!$L$76:$L$78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1-47AB-B81F-7FDA96ABA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712603"/>
        <c:axId val="724984145"/>
      </c:barChart>
      <c:catAx>
        <c:axId val="507712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4984145"/>
        <c:crosses val="autoZero"/>
        <c:auto val="1"/>
        <c:lblAlgn val="ctr"/>
        <c:lblOffset val="100"/>
        <c:noMultiLvlLbl val="0"/>
      </c:catAx>
      <c:valAx>
        <c:axId val="7249841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7126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'CIFAR10_U_3.472_d1_45%'!$K$80:$K$84</c:f>
              <c:strCache>
                <c:ptCount val="5"/>
                <c:pt idx="0">
                  <c:v>距离(2.826,3.082]</c:v>
                </c:pt>
                <c:pt idx="1">
                  <c:v>距离(3.082,3.338]</c:v>
                </c:pt>
                <c:pt idx="2">
                  <c:v>距离(3.338,3.594]</c:v>
                </c:pt>
                <c:pt idx="3">
                  <c:v>距离(3.594,3.85]</c:v>
                </c:pt>
                <c:pt idx="4">
                  <c:v>距离(3.85,4.106]</c:v>
                </c:pt>
              </c:strCache>
            </c:strRef>
          </c:cat>
          <c:val>
            <c:numRef>
              <c:f>'CIFAR10_U_3.472_d1_45%'!$L$80:$L$84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5-4332-BBF1-2DC7E270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014755"/>
        <c:axId val="614252173"/>
      </c:barChart>
      <c:catAx>
        <c:axId val="6510147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252173"/>
        <c:crosses val="autoZero"/>
        <c:auto val="1"/>
        <c:lblAlgn val="ctr"/>
        <c:lblOffset val="100"/>
        <c:noMultiLvlLbl val="0"/>
      </c:catAx>
      <c:valAx>
        <c:axId val="6142521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0147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'CIFAR10_U_3.472_d1_49%'!$K$76:$K$78</c:f>
              <c:strCache>
                <c:ptCount val="3"/>
                <c:pt idx="0">
                  <c:v>距离(2.826,3.254]</c:v>
                </c:pt>
                <c:pt idx="1">
                  <c:v>距离(3.254,3.682]</c:v>
                </c:pt>
                <c:pt idx="2">
                  <c:v>距离(3.682,4.11]</c:v>
                </c:pt>
              </c:strCache>
            </c:strRef>
          </c:cat>
          <c:val>
            <c:numRef>
              <c:f>'CIFAR10_U_3.472_d1_49%'!$L$76:$L$78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B-4E39-A14A-B1B3881B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712603"/>
        <c:axId val="724984145"/>
      </c:barChart>
      <c:catAx>
        <c:axId val="507712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4984145"/>
        <c:crosses val="autoZero"/>
        <c:auto val="1"/>
        <c:lblAlgn val="ctr"/>
        <c:lblOffset val="100"/>
        <c:noMultiLvlLbl val="0"/>
      </c:catAx>
      <c:valAx>
        <c:axId val="7249841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7126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'CIFAR10_U_3.472_d1_45%'!$K$80:$K$84</c:f>
              <c:strCache>
                <c:ptCount val="5"/>
                <c:pt idx="0">
                  <c:v>距离(2.826,3.082]</c:v>
                </c:pt>
                <c:pt idx="1">
                  <c:v>距离(3.082,3.338]</c:v>
                </c:pt>
                <c:pt idx="2">
                  <c:v>距离(3.338,3.594]</c:v>
                </c:pt>
                <c:pt idx="3">
                  <c:v>距离(3.594,3.85]</c:v>
                </c:pt>
                <c:pt idx="4">
                  <c:v>距离(3.85,4.106]</c:v>
                </c:pt>
              </c:strCache>
            </c:strRef>
          </c:cat>
          <c:val>
            <c:numRef>
              <c:f>'CIFAR10_U_3.472_d1_45%'!$L$80:$L$84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A-475F-9AF2-335FFAB3C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014755"/>
        <c:axId val="614252173"/>
      </c:barChart>
      <c:catAx>
        <c:axId val="6510147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252173"/>
        <c:crosses val="autoZero"/>
        <c:auto val="1"/>
        <c:lblAlgn val="ctr"/>
        <c:lblOffset val="100"/>
        <c:noMultiLvlLbl val="0"/>
      </c:catAx>
      <c:valAx>
        <c:axId val="6142521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0147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'CIFAR10_U_3.472_d1_49%'!$K$76:$K$78</c:f>
              <c:strCache>
                <c:ptCount val="3"/>
                <c:pt idx="0">
                  <c:v>距离(2.826,3.254]</c:v>
                </c:pt>
                <c:pt idx="1">
                  <c:v>距离(3.254,3.682]</c:v>
                </c:pt>
                <c:pt idx="2">
                  <c:v>距离(3.682,4.11]</c:v>
                </c:pt>
              </c:strCache>
            </c:strRef>
          </c:cat>
          <c:val>
            <c:numRef>
              <c:f>'CIFAR10_U_3.472_d1_49%'!$L$76:$L$78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A5D-AC0E-A1067AED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712603"/>
        <c:axId val="724984145"/>
      </c:barChart>
      <c:catAx>
        <c:axId val="507712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4984145"/>
        <c:crosses val="autoZero"/>
        <c:auto val="1"/>
        <c:lblAlgn val="ctr"/>
        <c:lblOffset val="100"/>
        <c:noMultiLvlLbl val="0"/>
      </c:catAx>
      <c:valAx>
        <c:axId val="7249841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7126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600075</xdr:colOff>
      <xdr:row>1005</xdr:row>
      <xdr:rowOff>9525</xdr:rowOff>
    </xdr:from>
    <xdr:to>
      <xdr:col>31</xdr:col>
      <xdr:colOff>38100</xdr:colOff>
      <xdr:row>1008</xdr:row>
      <xdr:rowOff>76200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5055" y="183803925"/>
          <a:ext cx="15428595" cy="61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57150</xdr:colOff>
      <xdr:row>1009</xdr:row>
      <xdr:rowOff>28575</xdr:rowOff>
    </xdr:from>
    <xdr:to>
      <xdr:col>31</xdr:col>
      <xdr:colOff>105410</xdr:colOff>
      <xdr:row>1012</xdr:row>
      <xdr:rowOff>85725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9350" y="184554495"/>
          <a:ext cx="15421610" cy="605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505460</xdr:colOff>
      <xdr:row>1035</xdr:row>
      <xdr:rowOff>165100</xdr:rowOff>
    </xdr:from>
    <xdr:to>
      <xdr:col>20</xdr:col>
      <xdr:colOff>200660</xdr:colOff>
      <xdr:row>1050</xdr:row>
      <xdr:rowOff>165100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577850</xdr:colOff>
      <xdr:row>1015</xdr:row>
      <xdr:rowOff>130175</xdr:rowOff>
    </xdr:from>
    <xdr:to>
      <xdr:col>20</xdr:col>
      <xdr:colOff>349250</xdr:colOff>
      <xdr:row>1031</xdr:row>
      <xdr:rowOff>130175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577850</xdr:colOff>
      <xdr:row>1015</xdr:row>
      <xdr:rowOff>130175</xdr:rowOff>
    </xdr:from>
    <xdr:to>
      <xdr:col>20</xdr:col>
      <xdr:colOff>349250</xdr:colOff>
      <xdr:row>1031</xdr:row>
      <xdr:rowOff>130175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215900</xdr:colOff>
      <xdr:row>96</xdr:row>
      <xdr:rowOff>149860</xdr:rowOff>
    </xdr:from>
    <xdr:to>
      <xdr:col>19</xdr:col>
      <xdr:colOff>855980</xdr:colOff>
      <xdr:row>111</xdr:row>
      <xdr:rowOff>149860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520700</xdr:colOff>
      <xdr:row>77</xdr:row>
      <xdr:rowOff>63500</xdr:rowOff>
    </xdr:from>
    <xdr:to>
      <xdr:col>21</xdr:col>
      <xdr:colOff>276860</xdr:colOff>
      <xdr:row>92</xdr:row>
      <xdr:rowOff>63500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353060</xdr:colOff>
      <xdr:row>71</xdr:row>
      <xdr:rowOff>48260</xdr:rowOff>
    </xdr:from>
    <xdr:to>
      <xdr:col>21</xdr:col>
      <xdr:colOff>718820</xdr:colOff>
      <xdr:row>86</xdr:row>
      <xdr:rowOff>48260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254000</xdr:colOff>
      <xdr:row>67</xdr:row>
      <xdr:rowOff>55880</xdr:rowOff>
    </xdr:from>
    <xdr:to>
      <xdr:col>22</xdr:col>
      <xdr:colOff>510540</xdr:colOff>
      <xdr:row>82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307340</xdr:colOff>
      <xdr:row>97</xdr:row>
      <xdr:rowOff>33020</xdr:rowOff>
    </xdr:from>
    <xdr:to>
      <xdr:col>21</xdr:col>
      <xdr:colOff>63500</xdr:colOff>
      <xdr:row>112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375920</xdr:colOff>
      <xdr:row>77</xdr:row>
      <xdr:rowOff>121920</xdr:rowOff>
    </xdr:from>
    <xdr:to>
      <xdr:col>21</xdr:col>
      <xdr:colOff>741680</xdr:colOff>
      <xdr:row>92</xdr:row>
      <xdr:rowOff>121920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10160</xdr:colOff>
      <xdr:row>73</xdr:row>
      <xdr:rowOff>20320</xdr:rowOff>
    </xdr:from>
    <xdr:to>
      <xdr:col>22</xdr:col>
      <xdr:colOff>711200</xdr:colOff>
      <xdr:row>88</xdr:row>
      <xdr:rowOff>20320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223520</xdr:colOff>
      <xdr:row>66</xdr:row>
      <xdr:rowOff>78740</xdr:rowOff>
    </xdr:from>
    <xdr:to>
      <xdr:col>22</xdr:col>
      <xdr:colOff>924560</xdr:colOff>
      <xdr:row>81</xdr:row>
      <xdr:rowOff>78740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558800</xdr:colOff>
      <xdr:row>95</xdr:row>
      <xdr:rowOff>172720</xdr:rowOff>
    </xdr:from>
    <xdr:to>
      <xdr:col>21</xdr:col>
      <xdr:colOff>314960</xdr:colOff>
      <xdr:row>110</xdr:row>
      <xdr:rowOff>172720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566420</xdr:colOff>
      <xdr:row>76</xdr:row>
      <xdr:rowOff>137160</xdr:rowOff>
    </xdr:from>
    <xdr:to>
      <xdr:col>22</xdr:col>
      <xdr:colOff>48260</xdr:colOff>
      <xdr:row>91</xdr:row>
      <xdr:rowOff>137160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208280</xdr:colOff>
      <xdr:row>65</xdr:row>
      <xdr:rowOff>73660</xdr:rowOff>
    </xdr:from>
    <xdr:to>
      <xdr:col>22</xdr:col>
      <xdr:colOff>909320</xdr:colOff>
      <xdr:row>80</xdr:row>
      <xdr:rowOff>73660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231140</xdr:colOff>
      <xdr:row>95</xdr:row>
      <xdr:rowOff>157480</xdr:rowOff>
    </xdr:from>
    <xdr:to>
      <xdr:col>20</xdr:col>
      <xdr:colOff>871220</xdr:colOff>
      <xdr:row>110</xdr:row>
      <xdr:rowOff>157480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276860</xdr:colOff>
      <xdr:row>77</xdr:row>
      <xdr:rowOff>35560</xdr:rowOff>
    </xdr:from>
    <xdr:to>
      <xdr:col>22</xdr:col>
      <xdr:colOff>368300</xdr:colOff>
      <xdr:row>92</xdr:row>
      <xdr:rowOff>35560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246380</xdr:colOff>
      <xdr:row>70</xdr:row>
      <xdr:rowOff>157480</xdr:rowOff>
    </xdr:from>
    <xdr:to>
      <xdr:col>22</xdr:col>
      <xdr:colOff>337820</xdr:colOff>
      <xdr:row>85</xdr:row>
      <xdr:rowOff>157480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170180</xdr:colOff>
      <xdr:row>66</xdr:row>
      <xdr:rowOff>139700</xdr:rowOff>
    </xdr:from>
    <xdr:to>
      <xdr:col>22</xdr:col>
      <xdr:colOff>871220</xdr:colOff>
      <xdr:row>81</xdr:row>
      <xdr:rowOff>139700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33020</xdr:colOff>
      <xdr:row>95</xdr:row>
      <xdr:rowOff>147320</xdr:rowOff>
    </xdr:from>
    <xdr:to>
      <xdr:col>20</xdr:col>
      <xdr:colOff>673100</xdr:colOff>
      <xdr:row>110</xdr:row>
      <xdr:rowOff>147320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93980</xdr:colOff>
      <xdr:row>68</xdr:row>
      <xdr:rowOff>154940</xdr:rowOff>
    </xdr:from>
    <xdr:to>
      <xdr:col>22</xdr:col>
      <xdr:colOff>185420</xdr:colOff>
      <xdr:row>83</xdr:row>
      <xdr:rowOff>154940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154940</xdr:colOff>
      <xdr:row>65</xdr:row>
      <xdr:rowOff>55880</xdr:rowOff>
    </xdr:from>
    <xdr:to>
      <xdr:col>22</xdr:col>
      <xdr:colOff>855980</xdr:colOff>
      <xdr:row>80</xdr:row>
      <xdr:rowOff>55880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330200</xdr:colOff>
      <xdr:row>94</xdr:row>
      <xdr:rowOff>83820</xdr:rowOff>
    </xdr:from>
    <xdr:to>
      <xdr:col>21</xdr:col>
      <xdr:colOff>497840</xdr:colOff>
      <xdr:row>109</xdr:row>
      <xdr:rowOff>83820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368300</xdr:colOff>
      <xdr:row>75</xdr:row>
      <xdr:rowOff>33020</xdr:rowOff>
    </xdr:from>
    <xdr:to>
      <xdr:col>21</xdr:col>
      <xdr:colOff>535940</xdr:colOff>
      <xdr:row>90</xdr:row>
      <xdr:rowOff>33020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421640</xdr:colOff>
      <xdr:row>69</xdr:row>
      <xdr:rowOff>38100</xdr:rowOff>
    </xdr:from>
    <xdr:to>
      <xdr:col>22</xdr:col>
      <xdr:colOff>513080</xdr:colOff>
      <xdr:row>84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93980</xdr:colOff>
      <xdr:row>63</xdr:row>
      <xdr:rowOff>10160</xdr:rowOff>
    </xdr:from>
    <xdr:to>
      <xdr:col>22</xdr:col>
      <xdr:colOff>795020</xdr:colOff>
      <xdr:row>78</xdr:row>
      <xdr:rowOff>10160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</xdr:colOff>
      <xdr:row>100</xdr:row>
      <xdr:rowOff>101600</xdr:rowOff>
    </xdr:from>
    <xdr:to>
      <xdr:col>21</xdr:col>
      <xdr:colOff>368300</xdr:colOff>
      <xdr:row>115</xdr:row>
      <xdr:rowOff>86360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238760</xdr:colOff>
      <xdr:row>82</xdr:row>
      <xdr:rowOff>78740</xdr:rowOff>
    </xdr:from>
    <xdr:to>
      <xdr:col>21</xdr:col>
      <xdr:colOff>604520</xdr:colOff>
      <xdr:row>97</xdr:row>
      <xdr:rowOff>63500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223520</xdr:colOff>
      <xdr:row>77</xdr:row>
      <xdr:rowOff>40640</xdr:rowOff>
    </xdr:from>
    <xdr:to>
      <xdr:col>22</xdr:col>
      <xdr:colOff>314960</xdr:colOff>
      <xdr:row>92</xdr:row>
      <xdr:rowOff>25400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375920</xdr:colOff>
      <xdr:row>72</xdr:row>
      <xdr:rowOff>139700</xdr:rowOff>
    </xdr:from>
    <xdr:to>
      <xdr:col>22</xdr:col>
      <xdr:colOff>1076960</xdr:colOff>
      <xdr:row>87</xdr:row>
      <xdr:rowOff>124460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284480</xdr:colOff>
      <xdr:row>99</xdr:row>
      <xdr:rowOff>132080</xdr:rowOff>
    </xdr:from>
    <xdr:to>
      <xdr:col>21</xdr:col>
      <xdr:colOff>650240</xdr:colOff>
      <xdr:row>114</xdr:row>
      <xdr:rowOff>116840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368300</xdr:colOff>
      <xdr:row>80</xdr:row>
      <xdr:rowOff>157480</xdr:rowOff>
    </xdr:from>
    <xdr:to>
      <xdr:col>21</xdr:col>
      <xdr:colOff>734060</xdr:colOff>
      <xdr:row>95</xdr:row>
      <xdr:rowOff>142240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223520</xdr:colOff>
      <xdr:row>76</xdr:row>
      <xdr:rowOff>111760</xdr:rowOff>
    </xdr:from>
    <xdr:to>
      <xdr:col>22</xdr:col>
      <xdr:colOff>314960</xdr:colOff>
      <xdr:row>91</xdr:row>
      <xdr:rowOff>96520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215900</xdr:colOff>
      <xdr:row>72</xdr:row>
      <xdr:rowOff>116840</xdr:rowOff>
    </xdr:from>
    <xdr:to>
      <xdr:col>22</xdr:col>
      <xdr:colOff>916940</xdr:colOff>
      <xdr:row>87</xdr:row>
      <xdr:rowOff>101600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414020</xdr:colOff>
      <xdr:row>102</xdr:row>
      <xdr:rowOff>121920</xdr:rowOff>
    </xdr:from>
    <xdr:to>
      <xdr:col>21</xdr:col>
      <xdr:colOff>779780</xdr:colOff>
      <xdr:row>117</xdr:row>
      <xdr:rowOff>106680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581660</xdr:colOff>
      <xdr:row>81</xdr:row>
      <xdr:rowOff>12700</xdr:rowOff>
    </xdr:from>
    <xdr:to>
      <xdr:col>21</xdr:col>
      <xdr:colOff>833120</xdr:colOff>
      <xdr:row>95</xdr:row>
      <xdr:rowOff>180340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307340</xdr:colOff>
      <xdr:row>76</xdr:row>
      <xdr:rowOff>124460</xdr:rowOff>
    </xdr:from>
    <xdr:to>
      <xdr:col>22</xdr:col>
      <xdr:colOff>398780</xdr:colOff>
      <xdr:row>91</xdr:row>
      <xdr:rowOff>109220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436880</xdr:colOff>
      <xdr:row>71</xdr:row>
      <xdr:rowOff>177800</xdr:rowOff>
    </xdr:from>
    <xdr:to>
      <xdr:col>22</xdr:col>
      <xdr:colOff>1137920</xdr:colOff>
      <xdr:row>86</xdr:row>
      <xdr:rowOff>162560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200660</xdr:colOff>
      <xdr:row>96</xdr:row>
      <xdr:rowOff>132080</xdr:rowOff>
    </xdr:from>
    <xdr:to>
      <xdr:col>19</xdr:col>
      <xdr:colOff>840740</xdr:colOff>
      <xdr:row>111</xdr:row>
      <xdr:rowOff>132080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</xdr:colOff>
      <xdr:row>77</xdr:row>
      <xdr:rowOff>50800</xdr:rowOff>
    </xdr:from>
    <xdr:to>
      <xdr:col>19</xdr:col>
      <xdr:colOff>642620</xdr:colOff>
      <xdr:row>92</xdr:row>
      <xdr:rowOff>50800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474980</xdr:colOff>
      <xdr:row>72</xdr:row>
      <xdr:rowOff>149860</xdr:rowOff>
    </xdr:from>
    <xdr:to>
      <xdr:col>19</xdr:col>
      <xdr:colOff>231140</xdr:colOff>
      <xdr:row>87</xdr:row>
      <xdr:rowOff>149860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162560</xdr:colOff>
      <xdr:row>68</xdr:row>
      <xdr:rowOff>55880</xdr:rowOff>
    </xdr:from>
    <xdr:to>
      <xdr:col>18</xdr:col>
      <xdr:colOff>528320</xdr:colOff>
      <xdr:row>83</xdr:row>
      <xdr:rowOff>55880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444500</xdr:colOff>
      <xdr:row>96</xdr:row>
      <xdr:rowOff>157480</xdr:rowOff>
    </xdr:from>
    <xdr:to>
      <xdr:col>20</xdr:col>
      <xdr:colOff>200660</xdr:colOff>
      <xdr:row>111</xdr:row>
      <xdr:rowOff>157480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246380</xdr:colOff>
      <xdr:row>77</xdr:row>
      <xdr:rowOff>81280</xdr:rowOff>
    </xdr:from>
    <xdr:to>
      <xdr:col>20</xdr:col>
      <xdr:colOff>2540</xdr:colOff>
      <xdr:row>92</xdr:row>
      <xdr:rowOff>81280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474980</xdr:colOff>
      <xdr:row>72</xdr:row>
      <xdr:rowOff>149860</xdr:rowOff>
    </xdr:from>
    <xdr:to>
      <xdr:col>19</xdr:col>
      <xdr:colOff>231140</xdr:colOff>
      <xdr:row>87</xdr:row>
      <xdr:rowOff>149860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162560</xdr:colOff>
      <xdr:row>68</xdr:row>
      <xdr:rowOff>55880</xdr:rowOff>
    </xdr:from>
    <xdr:to>
      <xdr:col>18</xdr:col>
      <xdr:colOff>528320</xdr:colOff>
      <xdr:row>83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810260</xdr:colOff>
      <xdr:row>79</xdr:row>
      <xdr:rowOff>2540</xdr:rowOff>
    </xdr:from>
    <xdr:to>
      <xdr:col>20</xdr:col>
      <xdr:colOff>566420</xdr:colOff>
      <xdr:row>94</xdr:row>
      <xdr:rowOff>2540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474980</xdr:colOff>
      <xdr:row>72</xdr:row>
      <xdr:rowOff>149860</xdr:rowOff>
    </xdr:from>
    <xdr:to>
      <xdr:col>19</xdr:col>
      <xdr:colOff>231140</xdr:colOff>
      <xdr:row>87</xdr:row>
      <xdr:rowOff>149860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162560</xdr:colOff>
      <xdr:row>68</xdr:row>
      <xdr:rowOff>55880</xdr:rowOff>
    </xdr:from>
    <xdr:to>
      <xdr:col>18</xdr:col>
      <xdr:colOff>528320</xdr:colOff>
      <xdr:row>83</xdr:row>
      <xdr:rowOff>55880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</xdr:colOff>
      <xdr:row>96</xdr:row>
      <xdr:rowOff>48260</xdr:rowOff>
    </xdr:from>
    <xdr:to>
      <xdr:col>20</xdr:col>
      <xdr:colOff>642620</xdr:colOff>
      <xdr:row>111</xdr:row>
      <xdr:rowOff>48260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</xdr:colOff>
      <xdr:row>76</xdr:row>
      <xdr:rowOff>48260</xdr:rowOff>
    </xdr:from>
    <xdr:to>
      <xdr:col>20</xdr:col>
      <xdr:colOff>642620</xdr:colOff>
      <xdr:row>91</xdr:row>
      <xdr:rowOff>48260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162560</xdr:colOff>
      <xdr:row>94</xdr:row>
      <xdr:rowOff>109220</xdr:rowOff>
    </xdr:from>
    <xdr:to>
      <xdr:col>19</xdr:col>
      <xdr:colOff>802640</xdr:colOff>
      <xdr:row>109</xdr:row>
      <xdr:rowOff>109220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695960</xdr:colOff>
      <xdr:row>75</xdr:row>
      <xdr:rowOff>48260</xdr:rowOff>
    </xdr:from>
    <xdr:to>
      <xdr:col>20</xdr:col>
      <xdr:colOff>452120</xdr:colOff>
      <xdr:row>90</xdr:row>
      <xdr:rowOff>48260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154940</xdr:colOff>
      <xdr:row>72</xdr:row>
      <xdr:rowOff>43180</xdr:rowOff>
    </xdr:from>
    <xdr:to>
      <xdr:col>19</xdr:col>
      <xdr:colOff>795020</xdr:colOff>
      <xdr:row>87</xdr:row>
      <xdr:rowOff>43180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177800</xdr:colOff>
      <xdr:row>67</xdr:row>
      <xdr:rowOff>172720</xdr:rowOff>
    </xdr:from>
    <xdr:to>
      <xdr:col>19</xdr:col>
      <xdr:colOff>817880</xdr:colOff>
      <xdr:row>82</xdr:row>
      <xdr:rowOff>172720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154940</xdr:colOff>
      <xdr:row>72</xdr:row>
      <xdr:rowOff>43180</xdr:rowOff>
    </xdr:from>
    <xdr:to>
      <xdr:col>19</xdr:col>
      <xdr:colOff>795020</xdr:colOff>
      <xdr:row>87</xdr:row>
      <xdr:rowOff>43180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177800</xdr:colOff>
      <xdr:row>67</xdr:row>
      <xdr:rowOff>172720</xdr:rowOff>
    </xdr:from>
    <xdr:to>
      <xdr:col>19</xdr:col>
      <xdr:colOff>817880</xdr:colOff>
      <xdr:row>82</xdr:row>
      <xdr:rowOff>172720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154940</xdr:colOff>
      <xdr:row>72</xdr:row>
      <xdr:rowOff>43180</xdr:rowOff>
    </xdr:from>
    <xdr:to>
      <xdr:col>19</xdr:col>
      <xdr:colOff>795020</xdr:colOff>
      <xdr:row>87</xdr:row>
      <xdr:rowOff>43180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177800</xdr:colOff>
      <xdr:row>67</xdr:row>
      <xdr:rowOff>172720</xdr:rowOff>
    </xdr:from>
    <xdr:to>
      <xdr:col>19</xdr:col>
      <xdr:colOff>817880</xdr:colOff>
      <xdr:row>82</xdr:row>
      <xdr:rowOff>172720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4"/>
  <sheetViews>
    <sheetView topLeftCell="K1000" workbookViewId="0">
      <selection activeCell="K1" sqref="A1:XFD1016"/>
    </sheetView>
  </sheetViews>
  <sheetFormatPr defaultColWidth="9" defaultRowHeight="13.5" x14ac:dyDescent="0.15"/>
  <cols>
    <col min="11" max="11" width="11.5"/>
    <col min="12" max="12" width="13.375" customWidth="1"/>
    <col min="13" max="14" width="12.625"/>
    <col min="15" max="17" width="4.25" customWidth="1"/>
    <col min="20" max="25" width="12.625"/>
    <col min="26" max="31" width="11.2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>
        <v>10.8487205505371</v>
      </c>
      <c r="L2">
        <v>2.2319488525390598</v>
      </c>
      <c r="M2">
        <v>1.5590057373046899</v>
      </c>
      <c r="N2">
        <v>7.4062690734863299</v>
      </c>
      <c r="O2">
        <v>4</v>
      </c>
      <c r="P2">
        <v>4</v>
      </c>
      <c r="Q2">
        <v>14</v>
      </c>
      <c r="R2" s="16">
        <v>0.28570000000000001</v>
      </c>
      <c r="S2" s="16">
        <f>O2/E2</f>
        <v>0.4</v>
      </c>
      <c r="T2">
        <v>4.5414714813232404</v>
      </c>
      <c r="U2">
        <v>4.2360644340515101</v>
      </c>
      <c r="V2">
        <v>3.9238123893737802</v>
      </c>
      <c r="W2">
        <v>0.31225204467773399</v>
      </c>
      <c r="X2">
        <v>0.617659091949463</v>
      </c>
      <c r="Y2">
        <v>0.617659091949463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7.7202854156494096</v>
      </c>
      <c r="L3">
        <v>2.5373878479003902</v>
      </c>
      <c r="M3">
        <v>1.4980049133300799</v>
      </c>
      <c r="N3">
        <v>6.0396995544433603</v>
      </c>
      <c r="O3">
        <v>3</v>
      </c>
      <c r="P3">
        <v>3</v>
      </c>
      <c r="Q3">
        <v>12</v>
      </c>
      <c r="R3" s="16">
        <v>0.25</v>
      </c>
      <c r="S3" s="16">
        <f t="shared" ref="S3:S66" si="0">O3/E3</f>
        <v>0.3</v>
      </c>
      <c r="T3">
        <v>3.68910408020019</v>
      </c>
      <c r="U3">
        <v>3.3324730396270801</v>
      </c>
      <c r="V3">
        <v>3.16773629188538</v>
      </c>
      <c r="W3">
        <v>0.164736747741699</v>
      </c>
      <c r="X3">
        <v>0.521367788314819</v>
      </c>
      <c r="Y3">
        <v>0.521367788314819</v>
      </c>
      <c r="Z3">
        <v>0.3</v>
      </c>
      <c r="AA3">
        <v>0.9</v>
      </c>
      <c r="AB3">
        <v>0.75</v>
      </c>
      <c r="AC3">
        <v>0.81818181818181801</v>
      </c>
      <c r="AD3">
        <v>0.1</v>
      </c>
      <c r="AE3">
        <v>0.6</v>
      </c>
    </row>
    <row r="4" spans="1:31" x14ac:dyDescent="0.15">
      <c r="A4" s="6">
        <v>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8.0441226959228498</v>
      </c>
      <c r="L4">
        <v>1.54506492614746</v>
      </c>
      <c r="M4">
        <v>0.75820541381835904</v>
      </c>
      <c r="N4">
        <v>6.6615142822265598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3.6731204986572301</v>
      </c>
      <c r="U4">
        <v>3.30436134338379</v>
      </c>
      <c r="V4">
        <v>3.1801400184631401</v>
      </c>
      <c r="W4">
        <v>0.12422132492065401</v>
      </c>
      <c r="X4">
        <v>0.49298048019409202</v>
      </c>
      <c r="Y4">
        <v>0.49298048019409202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3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>
        <v>9.7364711761474592</v>
      </c>
      <c r="L5">
        <v>0.60982894897460904</v>
      </c>
      <c r="M5">
        <v>0.140121459960937</v>
      </c>
      <c r="N5">
        <v>9.05975341796875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5.6730518341064498</v>
      </c>
      <c r="U5">
        <v>5.0912809371948198</v>
      </c>
      <c r="V5">
        <v>5.02921390533447</v>
      </c>
      <c r="W5">
        <v>6.2067031860351597E-2</v>
      </c>
      <c r="X5">
        <v>0.64383792877197299</v>
      </c>
      <c r="Y5">
        <v>0.64383792877197299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>
        <v>8.9683074951171893</v>
      </c>
      <c r="L6">
        <v>2.5474777221679701</v>
      </c>
      <c r="M6">
        <v>1.6447296142578101</v>
      </c>
      <c r="N6">
        <v>6.1634407043456996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4.3472881317138699</v>
      </c>
      <c r="U6">
        <v>3.9919903278350799</v>
      </c>
      <c r="V6">
        <v>3.7421460151672399</v>
      </c>
      <c r="W6">
        <v>0.24984431266784701</v>
      </c>
      <c r="X6">
        <v>0.60514211654663097</v>
      </c>
      <c r="Y6">
        <v>0.60514211654663097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5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7.8808155059814498</v>
      </c>
      <c r="L7">
        <v>3.2260665893554701</v>
      </c>
      <c r="M7">
        <v>1.3720741271972701</v>
      </c>
      <c r="N7">
        <v>5.6015110015869096</v>
      </c>
      <c r="O7">
        <v>3</v>
      </c>
      <c r="P7">
        <v>3</v>
      </c>
      <c r="Q7">
        <v>13</v>
      </c>
      <c r="R7" s="16">
        <v>0.23080000000000001</v>
      </c>
      <c r="S7" s="16">
        <f t="shared" si="0"/>
        <v>0.3</v>
      </c>
      <c r="T7">
        <v>3.0997753143310498</v>
      </c>
      <c r="U7">
        <v>2.7902081012725799</v>
      </c>
      <c r="V7">
        <v>2.5988922119140598</v>
      </c>
      <c r="W7">
        <v>0.19131588935852101</v>
      </c>
      <c r="X7">
        <v>0.50088310241699197</v>
      </c>
      <c r="Y7">
        <v>0.50088310241699197</v>
      </c>
      <c r="Z7">
        <v>0.3</v>
      </c>
      <c r="AA7">
        <v>1</v>
      </c>
      <c r="AB7">
        <v>0.76923076923076905</v>
      </c>
      <c r="AC7">
        <v>0.86956521739130399</v>
      </c>
      <c r="AD7">
        <v>0</v>
      </c>
      <c r="AE7">
        <v>0.7</v>
      </c>
    </row>
    <row r="8" spans="1:31" x14ac:dyDescent="0.15">
      <c r="A8" s="6">
        <v>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8.6239891052246094</v>
      </c>
      <c r="L8">
        <v>2.81943702697754</v>
      </c>
      <c r="M8">
        <v>1.3828163146972701</v>
      </c>
      <c r="N8">
        <v>6.0827178955078098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3.6057682037353498</v>
      </c>
      <c r="U8">
        <v>3.2840092182159402</v>
      </c>
      <c r="V8">
        <v>3.0629391670227002</v>
      </c>
      <c r="W8">
        <v>0.221070051193237</v>
      </c>
      <c r="X8">
        <v>0.54282903671264604</v>
      </c>
      <c r="Y8">
        <v>0.54282903671264604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7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>
        <v>9.7504291534423793</v>
      </c>
      <c r="L9">
        <v>3.6274681091308598</v>
      </c>
      <c r="M9">
        <v>3.2106761932372998</v>
      </c>
      <c r="N9">
        <v>5.56974220275879</v>
      </c>
      <c r="O9">
        <v>2</v>
      </c>
      <c r="P9">
        <v>2</v>
      </c>
      <c r="Q9">
        <v>12</v>
      </c>
      <c r="R9" s="16">
        <v>0.16669999999999999</v>
      </c>
      <c r="S9" s="16">
        <f t="shared" si="0"/>
        <v>0.2</v>
      </c>
      <c r="T9">
        <v>3.89222908020019</v>
      </c>
      <c r="U9">
        <v>3.7008795738220202</v>
      </c>
      <c r="V9">
        <v>3.3142113685607901</v>
      </c>
      <c r="W9">
        <v>0.38666820526123102</v>
      </c>
      <c r="X9">
        <v>0.57801771163940396</v>
      </c>
      <c r="Y9">
        <v>0.57801771163940396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6">
        <v>8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>
        <v>10.032100677490201</v>
      </c>
      <c r="L10">
        <v>2.0374279022216801</v>
      </c>
      <c r="M10">
        <v>1.35663986206055</v>
      </c>
      <c r="N10">
        <v>6.5893821716308603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4.4516887664794904</v>
      </c>
      <c r="U10">
        <v>4.1336708068847701</v>
      </c>
      <c r="V10">
        <v>3.82903051376343</v>
      </c>
      <c r="W10">
        <v>0.304640293121338</v>
      </c>
      <c r="X10">
        <v>0.62265825271606401</v>
      </c>
      <c r="Y10">
        <v>0.62265825271606401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>
        <v>13.212623596191399</v>
      </c>
      <c r="L11">
        <v>1.4628982543945299</v>
      </c>
      <c r="M11">
        <v>1.17099380493164</v>
      </c>
      <c r="N11">
        <v>10.136251449585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5.1509895324706996</v>
      </c>
      <c r="U11">
        <v>4.78108787536621</v>
      </c>
      <c r="V11">
        <v>4.4879059791564897</v>
      </c>
      <c r="W11">
        <v>0.29318189620971702</v>
      </c>
      <c r="X11">
        <v>0.66308355331420898</v>
      </c>
      <c r="Y11">
        <v>0.66308355331420898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10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>
        <v>9.4220714569091797</v>
      </c>
      <c r="L12">
        <v>0.80937194824218694</v>
      </c>
      <c r="M12">
        <v>0.32625579833984403</v>
      </c>
      <c r="N12">
        <v>8.3502616882324201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4.9070892333984402</v>
      </c>
      <c r="U12">
        <v>4.4338440895080602</v>
      </c>
      <c r="V12">
        <v>4.3392705917358398</v>
      </c>
      <c r="W12">
        <v>9.4573497772216797E-2</v>
      </c>
      <c r="X12">
        <v>0.56781864166259799</v>
      </c>
      <c r="Y12">
        <v>0.56781864166259799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11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9.0204010009765607</v>
      </c>
      <c r="L13">
        <v>4.3389587402343697</v>
      </c>
      <c r="M13">
        <v>2.21282958984375</v>
      </c>
      <c r="N13">
        <v>5.1106319427490199</v>
      </c>
      <c r="O13">
        <v>3</v>
      </c>
      <c r="P13">
        <v>3</v>
      </c>
      <c r="Q13">
        <v>13</v>
      </c>
      <c r="R13" s="16">
        <v>0.23080000000000001</v>
      </c>
      <c r="S13" s="16">
        <f t="shared" si="0"/>
        <v>0.3</v>
      </c>
      <c r="T13">
        <v>3.2703151702880899</v>
      </c>
      <c r="U13">
        <v>3.00221943855286</v>
      </c>
      <c r="V13">
        <v>2.68095731735229</v>
      </c>
      <c r="W13">
        <v>0.32126212120056202</v>
      </c>
      <c r="X13">
        <v>0.58935785293579102</v>
      </c>
      <c r="Y13">
        <v>0.58935785293579102</v>
      </c>
      <c r="Z13">
        <v>0.3</v>
      </c>
      <c r="AA13">
        <v>1</v>
      </c>
      <c r="AB13">
        <v>0.76923076923076905</v>
      </c>
      <c r="AC13">
        <v>0.86956521739130399</v>
      </c>
      <c r="AD13">
        <v>0</v>
      </c>
      <c r="AE13">
        <v>0.7</v>
      </c>
    </row>
    <row r="14" spans="1:31" x14ac:dyDescent="0.15">
      <c r="A14" s="6">
        <v>12</v>
      </c>
      <c r="B14">
        <v>17</v>
      </c>
      <c r="C14">
        <v>3</v>
      </c>
      <c r="D14">
        <v>10</v>
      </c>
      <c r="E14">
        <v>10</v>
      </c>
      <c r="F14">
        <v>9</v>
      </c>
      <c r="G14">
        <v>1</v>
      </c>
      <c r="H14">
        <v>8</v>
      </c>
      <c r="I14">
        <v>2</v>
      </c>
      <c r="J14">
        <v>0.85</v>
      </c>
      <c r="K14">
        <v>10.4470520019531</v>
      </c>
      <c r="L14">
        <v>4.0611419677734402</v>
      </c>
      <c r="M14">
        <v>3.76419258117676</v>
      </c>
      <c r="N14">
        <v>6.4976348876953098</v>
      </c>
      <c r="O14">
        <v>5</v>
      </c>
      <c r="P14">
        <v>5</v>
      </c>
      <c r="Q14">
        <v>14</v>
      </c>
      <c r="R14" s="16">
        <v>0.35709999999999997</v>
      </c>
      <c r="S14" s="16">
        <f t="shared" si="0"/>
        <v>0.5</v>
      </c>
      <c r="T14">
        <v>3.5423564910888699</v>
      </c>
      <c r="U14">
        <v>3.3094801902771001</v>
      </c>
      <c r="V14">
        <v>3.0622403621673602</v>
      </c>
      <c r="W14">
        <v>0.24723982810974099</v>
      </c>
      <c r="X14">
        <v>0.48011612892150901</v>
      </c>
      <c r="Y14">
        <v>0.48011612892150901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13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>
        <v>10.2803039550781</v>
      </c>
      <c r="L15">
        <v>1.5794849395752</v>
      </c>
      <c r="M15">
        <v>0.89804458618164096</v>
      </c>
      <c r="N15">
        <v>7.4688167572021502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4.5280227661132804</v>
      </c>
      <c r="U15">
        <v>4.1619348526001003</v>
      </c>
      <c r="V15">
        <v>3.9110138416290301</v>
      </c>
      <c r="W15">
        <v>0.250921010971069</v>
      </c>
      <c r="X15">
        <v>0.61700892448425304</v>
      </c>
      <c r="Y15">
        <v>0.61700892448425304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14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9.3629188537597692</v>
      </c>
      <c r="L16">
        <v>1.4864311218261701</v>
      </c>
      <c r="M16">
        <v>0.53649520874023404</v>
      </c>
      <c r="N16">
        <v>8.0856971740722692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4.7802219390869096</v>
      </c>
      <c r="U16">
        <v>4.27325487136841</v>
      </c>
      <c r="V16">
        <v>4.15391302108765</v>
      </c>
      <c r="W16">
        <v>0.119341850280762</v>
      </c>
      <c r="X16">
        <v>0.62630891799926802</v>
      </c>
      <c r="Y16">
        <v>0.62630891799926802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15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>
        <v>12.6539859771728</v>
      </c>
      <c r="L17">
        <v>2.9184455871582</v>
      </c>
      <c r="M17">
        <v>2.7821636199951199</v>
      </c>
      <c r="N17">
        <v>9.4544315338134801</v>
      </c>
      <c r="O17">
        <v>9</v>
      </c>
      <c r="P17">
        <v>9</v>
      </c>
      <c r="Q17">
        <v>19</v>
      </c>
      <c r="R17" s="16">
        <v>0.47370000000000001</v>
      </c>
      <c r="S17" s="16">
        <f t="shared" si="0"/>
        <v>0.9</v>
      </c>
      <c r="T17">
        <v>4.3791618347168004</v>
      </c>
      <c r="U17">
        <v>4.1247248649597203</v>
      </c>
      <c r="V17">
        <v>3.8189854621887198</v>
      </c>
      <c r="W17">
        <v>0.30573940277099598</v>
      </c>
      <c r="X17">
        <v>0.56017637252807595</v>
      </c>
      <c r="Y17">
        <v>0.56017637252807595</v>
      </c>
      <c r="Z17">
        <v>0.9</v>
      </c>
      <c r="AA17">
        <v>1</v>
      </c>
      <c r="AB17">
        <v>0.52631578947368396</v>
      </c>
      <c r="AC17">
        <v>0.68965517241379304</v>
      </c>
      <c r="AD17">
        <v>0</v>
      </c>
      <c r="AE17">
        <v>0.1</v>
      </c>
    </row>
    <row r="18" spans="1:31" x14ac:dyDescent="0.15">
      <c r="A18" s="6">
        <v>16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8.9309425354003906</v>
      </c>
      <c r="L18">
        <v>2.8060455322265598</v>
      </c>
      <c r="M18">
        <v>1.33283615112305</v>
      </c>
      <c r="N18">
        <v>6.52512550354004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3.41633796691894</v>
      </c>
      <c r="U18">
        <v>3.08049511909485</v>
      </c>
      <c r="V18">
        <v>2.8683865070343</v>
      </c>
      <c r="W18">
        <v>0.21210861206054701</v>
      </c>
      <c r="X18">
        <v>0.547951459884644</v>
      </c>
      <c r="Y18">
        <v>0.547951459884644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17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9.7367401123046893</v>
      </c>
      <c r="L19">
        <v>1.9860210418701201</v>
      </c>
      <c r="M19">
        <v>0.78707122802734397</v>
      </c>
      <c r="N19">
        <v>7.0759735107421902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4.71913719177246</v>
      </c>
      <c r="U19">
        <v>4.2977538108825701</v>
      </c>
      <c r="V19">
        <v>4.0790443420410201</v>
      </c>
      <c r="W19">
        <v>0.21870946884155301</v>
      </c>
      <c r="X19">
        <v>0.64009284973144498</v>
      </c>
      <c r="Y19">
        <v>0.64009284973144498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18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9.2366027832031197</v>
      </c>
      <c r="L20">
        <v>2.1857337951660201</v>
      </c>
      <c r="M20">
        <v>1.31106948852539</v>
      </c>
      <c r="N20">
        <v>7.1571121215820304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3.3908748626709002</v>
      </c>
      <c r="U20">
        <v>3.0836837291717498</v>
      </c>
      <c r="V20">
        <v>2.8891334533691402</v>
      </c>
      <c r="W20">
        <v>0.194550275802612</v>
      </c>
      <c r="X20">
        <v>0.50174140930175803</v>
      </c>
      <c r="Y20">
        <v>0.50174140930175803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x14ac:dyDescent="0.15">
      <c r="A21" s="6">
        <v>19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8.1937770843505895</v>
      </c>
      <c r="L21">
        <v>3.8267078399658199</v>
      </c>
      <c r="M21">
        <v>1.1923675537109399</v>
      </c>
      <c r="N21">
        <v>6.5271110534668004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2.95218086242676</v>
      </c>
      <c r="U21">
        <v>2.5754084587097199</v>
      </c>
      <c r="V21">
        <v>2.42548680305481</v>
      </c>
      <c r="W21">
        <v>0.149921655654907</v>
      </c>
      <c r="X21">
        <v>0.52669405937194802</v>
      </c>
      <c r="Y21">
        <v>0.52669405937194802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20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>
        <v>10.7318878173828</v>
      </c>
      <c r="L22">
        <v>0.879180908203125</v>
      </c>
      <c r="M22">
        <v>0.337265014648437</v>
      </c>
      <c r="N22">
        <v>9.6063404083252006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4.6680202484130904</v>
      </c>
      <c r="U22">
        <v>4.2046575546264604</v>
      </c>
      <c r="V22">
        <v>4.1018548011779803</v>
      </c>
      <c r="W22">
        <v>0.102802753448486</v>
      </c>
      <c r="X22">
        <v>0.56616544723510698</v>
      </c>
      <c r="Y22">
        <v>0.56616544723510698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21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8.5764751434326207</v>
      </c>
      <c r="L23">
        <v>2.2861194610595699</v>
      </c>
      <c r="M23">
        <v>1.3435592651367201</v>
      </c>
      <c r="N23">
        <v>5.8443679809570304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3.8828964233398402</v>
      </c>
      <c r="U23">
        <v>3.5720171928405802</v>
      </c>
      <c r="V23">
        <v>3.3421382904052699</v>
      </c>
      <c r="W23">
        <v>0.22987890243530301</v>
      </c>
      <c r="X23">
        <v>0.54075813293456998</v>
      </c>
      <c r="Y23">
        <v>0.54075813293456998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22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7.8447742462158203</v>
      </c>
      <c r="L24">
        <v>3.5581932067871098</v>
      </c>
      <c r="M24">
        <v>1.8253154754638701</v>
      </c>
      <c r="N24">
        <v>5.1074123382568404</v>
      </c>
      <c r="O24">
        <v>3</v>
      </c>
      <c r="P24">
        <v>3</v>
      </c>
      <c r="Q24">
        <v>12</v>
      </c>
      <c r="R24" s="16">
        <v>0.25</v>
      </c>
      <c r="S24" s="16">
        <f t="shared" si="0"/>
        <v>0.3</v>
      </c>
      <c r="T24">
        <v>3.2751617431640598</v>
      </c>
      <c r="U24">
        <v>2.9962241649627699</v>
      </c>
      <c r="V24">
        <v>2.7968080043792698</v>
      </c>
      <c r="W24">
        <v>0.19941616058349601</v>
      </c>
      <c r="X24">
        <v>0.47835373878478998</v>
      </c>
      <c r="Y24">
        <v>0.47835373878478998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6">
        <v>23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8.7978210449218697</v>
      </c>
      <c r="L25">
        <v>2.77316474914551</v>
      </c>
      <c r="M25">
        <v>1.3509979248046899</v>
      </c>
      <c r="N25">
        <v>6.4856662750244096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3.6429748535156201</v>
      </c>
      <c r="U25">
        <v>3.2842741012573202</v>
      </c>
      <c r="V25">
        <v>3.0727491378784202</v>
      </c>
      <c r="W25">
        <v>0.211524963378906</v>
      </c>
      <c r="X25">
        <v>0.57022571563720703</v>
      </c>
      <c r="Y25">
        <v>0.57022571563720703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24</v>
      </c>
      <c r="B26">
        <v>15</v>
      </c>
      <c r="C26">
        <v>5</v>
      </c>
      <c r="D26">
        <v>10</v>
      </c>
      <c r="E26">
        <v>10</v>
      </c>
      <c r="F26">
        <v>9</v>
      </c>
      <c r="G26">
        <v>1</v>
      </c>
      <c r="H26">
        <v>6</v>
      </c>
      <c r="I26">
        <v>4</v>
      </c>
      <c r="J26">
        <v>0.75</v>
      </c>
      <c r="K26">
        <v>8.3411636352539098</v>
      </c>
      <c r="L26">
        <v>2.5968551635742201</v>
      </c>
      <c r="M26">
        <v>1.41201019287109</v>
      </c>
      <c r="N26">
        <v>6.6117286682128897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3.4026832580566402</v>
      </c>
      <c r="U26">
        <v>3.0136945247650102</v>
      </c>
      <c r="V26">
        <v>2.94060087203979</v>
      </c>
      <c r="W26">
        <v>7.3093652725219699E-2</v>
      </c>
      <c r="X26">
        <v>0.46208238601684598</v>
      </c>
      <c r="Y26">
        <v>0.46208238601684598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25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>
        <v>11.6149597167969</v>
      </c>
      <c r="L27">
        <v>2.5812206268310498</v>
      </c>
      <c r="M27">
        <v>1.2445831298828101</v>
      </c>
      <c r="N27">
        <v>8.4498558044433594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3.9746780395507799</v>
      </c>
      <c r="U27">
        <v>3.64903712272644</v>
      </c>
      <c r="V27">
        <v>3.3693823814392099</v>
      </c>
      <c r="W27">
        <v>0.279654741287231</v>
      </c>
      <c r="X27">
        <v>0.60529565811157204</v>
      </c>
      <c r="Y27">
        <v>0.60529565811157204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26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7.8317146301269496</v>
      </c>
      <c r="L28">
        <v>3.0649051666259801</v>
      </c>
      <c r="M28">
        <v>0.44335174560546903</v>
      </c>
      <c r="N28">
        <v>7.5477924346923801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3.2726955413818399</v>
      </c>
      <c r="U28">
        <v>2.7893033027648899</v>
      </c>
      <c r="V28">
        <v>2.7581441402435298</v>
      </c>
      <c r="W28">
        <v>3.1159162521362301E-2</v>
      </c>
      <c r="X28">
        <v>0.514551401138306</v>
      </c>
      <c r="Y28">
        <v>0.514551401138306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27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>
        <v>8.7187557220459002</v>
      </c>
      <c r="L29">
        <v>3.0437355041503902</v>
      </c>
      <c r="M29">
        <v>2.2780113220214799</v>
      </c>
      <c r="N29">
        <v>5.55474853515625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3.6574153900146502</v>
      </c>
      <c r="U29">
        <v>3.4142267704010001</v>
      </c>
      <c r="V29">
        <v>3.1300864219665501</v>
      </c>
      <c r="W29">
        <v>0.28414034843444802</v>
      </c>
      <c r="X29">
        <v>0.52732896804809604</v>
      </c>
      <c r="Y29">
        <v>0.52732896804809604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28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>
        <v>9.4042682647705096</v>
      </c>
      <c r="L30">
        <v>1.1698703765869101</v>
      </c>
      <c r="M30">
        <v>0.65037155151367199</v>
      </c>
      <c r="N30">
        <v>7.6955108642578098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4.5478191375732404</v>
      </c>
      <c r="U30">
        <v>4.1473436355590803</v>
      </c>
      <c r="V30">
        <v>3.9864273071289098</v>
      </c>
      <c r="W30">
        <v>0.160916328430176</v>
      </c>
      <c r="X30">
        <v>0.56139183044433605</v>
      </c>
      <c r="Y30">
        <v>0.56139183044433605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29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>
        <v>12.5931129455566</v>
      </c>
      <c r="L31">
        <v>0.74336242675781194</v>
      </c>
      <c r="M31">
        <v>0.52129745483398404</v>
      </c>
      <c r="N31">
        <v>10.9457340240478</v>
      </c>
      <c r="O31">
        <v>8</v>
      </c>
      <c r="P31">
        <v>8</v>
      </c>
      <c r="Q31">
        <v>18</v>
      </c>
      <c r="R31" s="16">
        <v>0.44440000000000002</v>
      </c>
      <c r="S31" s="16">
        <f t="shared" si="0"/>
        <v>0.8</v>
      </c>
      <c r="T31">
        <v>5.3586044311523402</v>
      </c>
      <c r="U31">
        <v>4.8966689109802202</v>
      </c>
      <c r="V31">
        <v>4.73803806304932</v>
      </c>
      <c r="W31">
        <v>0.15863084793090801</v>
      </c>
      <c r="X31">
        <v>0.62056636810302701</v>
      </c>
      <c r="Y31">
        <v>0.62056636810302701</v>
      </c>
      <c r="Z31">
        <v>0.8</v>
      </c>
      <c r="AA31">
        <v>1</v>
      </c>
      <c r="AB31">
        <v>0.55555555555555602</v>
      </c>
      <c r="AC31">
        <v>0.71428571428571397</v>
      </c>
      <c r="AD31">
        <v>0</v>
      </c>
      <c r="AE31">
        <v>0.2</v>
      </c>
    </row>
    <row r="32" spans="1:31" x14ac:dyDescent="0.15">
      <c r="A32" s="6">
        <v>30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>
        <v>7.8907737731933603</v>
      </c>
      <c r="L32">
        <v>3.5076599121093701</v>
      </c>
      <c r="M32">
        <v>0.99642562866210904</v>
      </c>
      <c r="N32">
        <v>6.7723903656005904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2.8835430145263699</v>
      </c>
      <c r="U32">
        <v>2.49128293991089</v>
      </c>
      <c r="V32">
        <v>2.38577508926392</v>
      </c>
      <c r="W32">
        <v>0.105507850646973</v>
      </c>
      <c r="X32">
        <v>0.49776792526245101</v>
      </c>
      <c r="Y32">
        <v>0.49776792526245101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31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7.9919261932373002</v>
      </c>
      <c r="L33">
        <v>1.6618556976318399</v>
      </c>
      <c r="M33">
        <v>0.30533218383789101</v>
      </c>
      <c r="N33">
        <v>7.1588191986084002</v>
      </c>
      <c r="O33">
        <v>5</v>
      </c>
      <c r="P33">
        <v>5</v>
      </c>
      <c r="Q33">
        <v>14</v>
      </c>
      <c r="R33" s="16">
        <v>0.35709999999999997</v>
      </c>
      <c r="S33" s="16">
        <f t="shared" si="0"/>
        <v>0.5</v>
      </c>
      <c r="T33">
        <v>4.1428604125976598</v>
      </c>
      <c r="U33">
        <v>3.6641662120819101</v>
      </c>
      <c r="V33">
        <v>3.59078741073608</v>
      </c>
      <c r="W33">
        <v>7.3378801345825195E-2</v>
      </c>
      <c r="X33">
        <v>0.55207300186157204</v>
      </c>
      <c r="Y33">
        <v>0.55207300186157204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32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8.1895637512206996</v>
      </c>
      <c r="L34">
        <v>4.7300758361816397</v>
      </c>
      <c r="M34">
        <v>2.7791996002197301</v>
      </c>
      <c r="N34">
        <v>5.3972606658935502</v>
      </c>
      <c r="O34">
        <v>1</v>
      </c>
      <c r="P34">
        <v>1</v>
      </c>
      <c r="Q34">
        <v>11</v>
      </c>
      <c r="R34" s="16">
        <v>9.0899999999999995E-2</v>
      </c>
      <c r="S34" s="16">
        <f t="shared" si="0"/>
        <v>0.1</v>
      </c>
      <c r="T34">
        <v>3.44936180114746</v>
      </c>
      <c r="U34">
        <v>3.1761889457702601</v>
      </c>
      <c r="V34">
        <v>2.9020586013793901</v>
      </c>
      <c r="W34">
        <v>0.27413034439086897</v>
      </c>
      <c r="X34">
        <v>0.54730319976806596</v>
      </c>
      <c r="Y34">
        <v>0.54730319976806596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x14ac:dyDescent="0.15">
      <c r="A35" s="6">
        <v>33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8.7287044525146502</v>
      </c>
      <c r="L35">
        <v>2.3156814575195299</v>
      </c>
      <c r="M35">
        <v>0.89410018920898404</v>
      </c>
      <c r="N35">
        <v>7.1344261169433603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4.1437873840331996</v>
      </c>
      <c r="U35">
        <v>3.6963989734649698</v>
      </c>
      <c r="V35">
        <v>3.55371022224426</v>
      </c>
      <c r="W35">
        <v>0.14268875122070299</v>
      </c>
      <c r="X35">
        <v>0.59007716178893999</v>
      </c>
      <c r="Y35">
        <v>0.59007716178893999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34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>
        <v>9.0778579711914098</v>
      </c>
      <c r="L36">
        <v>1.6430797576904299</v>
      </c>
      <c r="M36">
        <v>1.1971359252929701</v>
      </c>
      <c r="N36">
        <v>7.0637588500976598</v>
      </c>
      <c r="O36">
        <v>7</v>
      </c>
      <c r="P36">
        <v>7</v>
      </c>
      <c r="Q36">
        <v>16</v>
      </c>
      <c r="R36" s="16">
        <v>0.4375</v>
      </c>
      <c r="S36" s="16">
        <f t="shared" si="0"/>
        <v>0.7</v>
      </c>
      <c r="T36">
        <v>4.1760711669921902</v>
      </c>
      <c r="U36">
        <v>3.82195019721985</v>
      </c>
      <c r="V36">
        <v>3.6399197578430198</v>
      </c>
      <c r="W36">
        <v>0.182030439376831</v>
      </c>
      <c r="X36">
        <v>0.53615140914917003</v>
      </c>
      <c r="Y36">
        <v>0.53615140914917003</v>
      </c>
      <c r="Z36">
        <v>0.7</v>
      </c>
      <c r="AA36">
        <v>0.9</v>
      </c>
      <c r="AB36">
        <v>0.5625</v>
      </c>
      <c r="AC36">
        <v>0.69230769230769196</v>
      </c>
      <c r="AD36">
        <v>0.1</v>
      </c>
      <c r="AE36">
        <v>0.2</v>
      </c>
    </row>
    <row r="37" spans="1:31" x14ac:dyDescent="0.15">
      <c r="A37" s="6">
        <v>35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8.3034210205078107</v>
      </c>
      <c r="L37">
        <v>1.50728607177734</v>
      </c>
      <c r="M37">
        <v>0.31216812133789101</v>
      </c>
      <c r="N37">
        <v>8.3391017913818395</v>
      </c>
      <c r="O37">
        <v>6</v>
      </c>
      <c r="P37">
        <v>6</v>
      </c>
      <c r="Q37">
        <v>15</v>
      </c>
      <c r="R37" s="16">
        <v>0.4</v>
      </c>
      <c r="S37" s="16">
        <f t="shared" si="0"/>
        <v>0.6</v>
      </c>
      <c r="T37">
        <v>4.0888977050781197</v>
      </c>
      <c r="U37">
        <v>3.5334823131561302</v>
      </c>
      <c r="V37">
        <v>3.52897024154663</v>
      </c>
      <c r="W37">
        <v>4.5120716094970703E-3</v>
      </c>
      <c r="X37">
        <v>0.55992746353149403</v>
      </c>
      <c r="Y37">
        <v>0.55992746353149403</v>
      </c>
      <c r="Z37">
        <v>0.6</v>
      </c>
      <c r="AA37">
        <v>0.9</v>
      </c>
      <c r="AB37">
        <v>0.6</v>
      </c>
      <c r="AC37">
        <v>0.72</v>
      </c>
      <c r="AD37">
        <v>0.1</v>
      </c>
      <c r="AE37">
        <v>0.3</v>
      </c>
    </row>
    <row r="38" spans="1:31" x14ac:dyDescent="0.15">
      <c r="A38" s="6">
        <v>36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9.3173027038574201</v>
      </c>
      <c r="L38">
        <v>1.3682975769043</v>
      </c>
      <c r="M38">
        <v>0.87461090087890603</v>
      </c>
      <c r="N38">
        <v>7.4678325653076199</v>
      </c>
      <c r="O38">
        <v>5</v>
      </c>
      <c r="P38">
        <v>5</v>
      </c>
      <c r="Q38">
        <v>14</v>
      </c>
      <c r="R38" s="16">
        <v>0.35709999999999997</v>
      </c>
      <c r="S38" s="16">
        <f t="shared" si="0"/>
        <v>0.5</v>
      </c>
      <c r="T38">
        <v>3.6620903015136701</v>
      </c>
      <c r="U38">
        <v>3.3747961521148699</v>
      </c>
      <c r="V38">
        <v>3.2126998901367201</v>
      </c>
      <c r="W38">
        <v>0.162096261978149</v>
      </c>
      <c r="X38">
        <v>0.44939041137695301</v>
      </c>
      <c r="Y38">
        <v>0.44939041137695301</v>
      </c>
      <c r="Z38">
        <v>0.5</v>
      </c>
      <c r="AA38">
        <v>0.9</v>
      </c>
      <c r="AB38">
        <v>0.64285714285714302</v>
      </c>
      <c r="AC38">
        <v>0.75</v>
      </c>
      <c r="AD38">
        <v>0.1</v>
      </c>
      <c r="AE38">
        <v>0.4</v>
      </c>
    </row>
    <row r="39" spans="1:31" x14ac:dyDescent="0.15">
      <c r="A39" s="6">
        <v>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7.9181995391845703</v>
      </c>
      <c r="L39">
        <v>2.3743133544921902</v>
      </c>
      <c r="M39">
        <v>0.58882904052734397</v>
      </c>
      <c r="N39">
        <v>7.5167980194091797</v>
      </c>
      <c r="O39">
        <v>5</v>
      </c>
      <c r="P39">
        <v>5</v>
      </c>
      <c r="Q39">
        <v>14</v>
      </c>
      <c r="R39" s="16">
        <v>0.35709999999999997</v>
      </c>
      <c r="S39" s="16">
        <f t="shared" si="0"/>
        <v>0.5</v>
      </c>
      <c r="T39">
        <v>3.9399890899658199</v>
      </c>
      <c r="U39">
        <v>3.4389526844024698</v>
      </c>
      <c r="V39">
        <v>3.3988056182861301</v>
      </c>
      <c r="W39">
        <v>4.0147066116333001E-2</v>
      </c>
      <c r="X39">
        <v>0.54118347167968694</v>
      </c>
      <c r="Y39">
        <v>0.54118347167968694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38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9.0518093109130895</v>
      </c>
      <c r="L40">
        <v>2.2713279724121098</v>
      </c>
      <c r="M40">
        <v>0.58083724975585904</v>
      </c>
      <c r="N40">
        <v>7.0745773315429696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4.3576297760009801</v>
      </c>
      <c r="U40">
        <v>3.8848905563354501</v>
      </c>
      <c r="V40">
        <v>3.7181744575500502</v>
      </c>
      <c r="W40">
        <v>0.1667160987854</v>
      </c>
      <c r="X40">
        <v>0.63945531845092796</v>
      </c>
      <c r="Y40">
        <v>0.63945531845092796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39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>
        <v>9.4858074188232404</v>
      </c>
      <c r="L41">
        <v>2.5182456970214799</v>
      </c>
      <c r="M41">
        <v>1.84243392944336</v>
      </c>
      <c r="N41">
        <v>5.33036231994629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4.1952648162841797</v>
      </c>
      <c r="U41">
        <v>3.94472360610962</v>
      </c>
      <c r="V41">
        <v>3.5989799499511701</v>
      </c>
      <c r="W41">
        <v>0.34574365615844699</v>
      </c>
      <c r="X41">
        <v>0.59628486633300803</v>
      </c>
      <c r="Y41">
        <v>0.59628486633300803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40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>
        <v>9.1910572052002006</v>
      </c>
      <c r="L42">
        <v>2.07369804382324</v>
      </c>
      <c r="M42">
        <v>1.0592231750488299</v>
      </c>
      <c r="N42">
        <v>6.7860641479492196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3.7270412445068399</v>
      </c>
      <c r="U42">
        <v>3.39419341087341</v>
      </c>
      <c r="V42">
        <v>3.1837821006774898</v>
      </c>
      <c r="W42">
        <v>0.21041131019592299</v>
      </c>
      <c r="X42">
        <v>0.54325914382934604</v>
      </c>
      <c r="Y42">
        <v>0.54325914382934604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41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>
        <v>8.6236267089843697</v>
      </c>
      <c r="L43">
        <v>2.6686210632324201</v>
      </c>
      <c r="M43">
        <v>1.7654170989990201</v>
      </c>
      <c r="N43">
        <v>5.49648094177246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3.91463279724121</v>
      </c>
      <c r="U43">
        <v>3.62466263771057</v>
      </c>
      <c r="V43">
        <v>3.35323190689087</v>
      </c>
      <c r="W43">
        <v>0.27143073081970198</v>
      </c>
      <c r="X43">
        <v>0.56140089035034202</v>
      </c>
      <c r="Y43">
        <v>0.56140089035034202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8.3586750030517596</v>
      </c>
      <c r="L44">
        <v>3.4387035369872998</v>
      </c>
      <c r="M44">
        <v>0.42399215698242199</v>
      </c>
      <c r="N44">
        <v>7.2754058837890598</v>
      </c>
      <c r="O44">
        <v>3</v>
      </c>
      <c r="P44">
        <v>3</v>
      </c>
      <c r="Q44">
        <v>13</v>
      </c>
      <c r="R44" s="16">
        <v>0.23080000000000001</v>
      </c>
      <c r="S44" s="16">
        <f t="shared" si="0"/>
        <v>0.3</v>
      </c>
      <c r="T44">
        <v>3.5587501525878902</v>
      </c>
      <c r="U44">
        <v>3.07724857330322</v>
      </c>
      <c r="V44">
        <v>2.9885916709899898</v>
      </c>
      <c r="W44">
        <v>8.8656902313232394E-2</v>
      </c>
      <c r="X44">
        <v>0.57015848159789995</v>
      </c>
      <c r="Y44">
        <v>0.57015848159789995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43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9.2298812866210902</v>
      </c>
      <c r="L45">
        <v>6.3182888031005904</v>
      </c>
      <c r="M45">
        <v>6.0869979858398402</v>
      </c>
      <c r="N45">
        <v>4.2744293212890598</v>
      </c>
      <c r="O45">
        <v>0</v>
      </c>
      <c r="P45">
        <v>0</v>
      </c>
      <c r="Q45">
        <v>10</v>
      </c>
      <c r="R45" s="16">
        <v>0</v>
      </c>
      <c r="S45" s="16">
        <f t="shared" si="0"/>
        <v>0</v>
      </c>
      <c r="T45">
        <v>2.9062728881835902</v>
      </c>
      <c r="U45">
        <v>2.8424408435821502</v>
      </c>
      <c r="V45">
        <v>2.3762557506561302</v>
      </c>
      <c r="W45">
        <v>0.466185092926025</v>
      </c>
      <c r="X45">
        <v>0.53001713752746604</v>
      </c>
      <c r="Y45">
        <v>0.53001713752746604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</row>
    <row r="46" spans="1:31" x14ac:dyDescent="0.15">
      <c r="A46" s="6">
        <v>44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>
        <v>10.105451583862299</v>
      </c>
      <c r="L46">
        <v>1.1081237792968699</v>
      </c>
      <c r="M46">
        <v>0.51523590087890603</v>
      </c>
      <c r="N46">
        <v>8.2822608947753906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4.75970458984375</v>
      </c>
      <c r="U46">
        <v>4.3196759223937997</v>
      </c>
      <c r="V46">
        <v>4.1480865478515598</v>
      </c>
      <c r="W46">
        <v>0.171589374542236</v>
      </c>
      <c r="X46">
        <v>0.61161804199218694</v>
      </c>
      <c r="Y46">
        <v>0.61161804199218694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45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9.7148513793945295</v>
      </c>
      <c r="L47">
        <v>5.0772686004638699</v>
      </c>
      <c r="M47">
        <v>4.31158447265625</v>
      </c>
      <c r="N47">
        <v>5.8151054382324201</v>
      </c>
      <c r="O47">
        <v>1</v>
      </c>
      <c r="P47">
        <v>1</v>
      </c>
      <c r="Q47">
        <v>11</v>
      </c>
      <c r="R47" s="16">
        <v>9.0899999999999995E-2</v>
      </c>
      <c r="S47" s="16">
        <f t="shared" si="0"/>
        <v>0.1</v>
      </c>
      <c r="T47">
        <v>2.9872684478759801</v>
      </c>
      <c r="U47">
        <v>2.8193924427032502</v>
      </c>
      <c r="V47">
        <v>2.4367551803588898</v>
      </c>
      <c r="W47">
        <v>0.38263726234436002</v>
      </c>
      <c r="X47">
        <v>0.55051326751708995</v>
      </c>
      <c r="Y47">
        <v>0.55051326751708995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46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>
        <v>10.927448272705099</v>
      </c>
      <c r="L48">
        <v>1.83538246154785</v>
      </c>
      <c r="M48">
        <v>1.1187820434570299</v>
      </c>
      <c r="N48">
        <v>7.7820816040039098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4.6842994689941397</v>
      </c>
      <c r="U48">
        <v>4.3254470825195304</v>
      </c>
      <c r="V48">
        <v>4.0339326858520499</v>
      </c>
      <c r="W48">
        <v>0.29151439666748102</v>
      </c>
      <c r="X48">
        <v>0.65036678314208995</v>
      </c>
      <c r="Y48">
        <v>0.65036678314208995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47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8.6016101837158203</v>
      </c>
      <c r="L49">
        <v>3.5562801361084002</v>
      </c>
      <c r="M49">
        <v>1.72512435913086</v>
      </c>
      <c r="N49">
        <v>6.4283504486084002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3.1413154602050799</v>
      </c>
      <c r="U49">
        <v>2.8176734447479199</v>
      </c>
      <c r="V49">
        <v>2.60455298423767</v>
      </c>
      <c r="W49">
        <v>0.21312046051025399</v>
      </c>
      <c r="X49">
        <v>0.536762475967407</v>
      </c>
      <c r="Y49">
        <v>0.536762475967407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48</v>
      </c>
      <c r="B50">
        <v>17</v>
      </c>
      <c r="C50">
        <v>3</v>
      </c>
      <c r="D50">
        <v>10</v>
      </c>
      <c r="E50">
        <v>10</v>
      </c>
      <c r="F50">
        <v>9</v>
      </c>
      <c r="G50">
        <v>1</v>
      </c>
      <c r="H50">
        <v>8</v>
      </c>
      <c r="I50">
        <v>2</v>
      </c>
      <c r="J50">
        <v>0.85</v>
      </c>
      <c r="K50">
        <v>9.5568904876709002</v>
      </c>
      <c r="L50">
        <v>1.33060073852539</v>
      </c>
      <c r="M50">
        <v>0.79987716674804699</v>
      </c>
      <c r="N50">
        <v>7.6292476654052699</v>
      </c>
      <c r="O50">
        <v>7</v>
      </c>
      <c r="P50">
        <v>7</v>
      </c>
      <c r="Q50">
        <v>16</v>
      </c>
      <c r="R50" s="16">
        <v>0.4375</v>
      </c>
      <c r="S50" s="16">
        <f t="shared" si="0"/>
        <v>0.7</v>
      </c>
      <c r="T50">
        <v>3.7809638977050799</v>
      </c>
      <c r="U50">
        <v>3.42842292785644</v>
      </c>
      <c r="V50">
        <v>3.33640813827515</v>
      </c>
      <c r="W50">
        <v>9.20147895812988E-2</v>
      </c>
      <c r="X50">
        <v>0.44455575942993197</v>
      </c>
      <c r="Y50">
        <v>0.44455575942993197</v>
      </c>
      <c r="Z50">
        <v>0.7</v>
      </c>
      <c r="AA50">
        <v>0.9</v>
      </c>
      <c r="AB50">
        <v>0.5625</v>
      </c>
      <c r="AC50">
        <v>0.69230769230769196</v>
      </c>
      <c r="AD50">
        <v>0.1</v>
      </c>
      <c r="AE50">
        <v>0.2</v>
      </c>
    </row>
    <row r="51" spans="1:31" x14ac:dyDescent="0.15">
      <c r="A51" s="6">
        <v>49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>
        <v>10.4540824890137</v>
      </c>
      <c r="L51">
        <v>1.4660816192627</v>
      </c>
      <c r="M51">
        <v>0.84538650512695301</v>
      </c>
      <c r="N51">
        <v>8.1315193176269496</v>
      </c>
      <c r="O51">
        <v>5</v>
      </c>
      <c r="P51">
        <v>5</v>
      </c>
      <c r="Q51">
        <v>15</v>
      </c>
      <c r="R51" s="16">
        <v>0.33329999999999999</v>
      </c>
      <c r="S51" s="16">
        <f t="shared" si="0"/>
        <v>0.5</v>
      </c>
      <c r="T51">
        <v>4.7003345489501998</v>
      </c>
      <c r="U51">
        <v>4.3252639770507804</v>
      </c>
      <c r="V51">
        <v>4.1069321632385298</v>
      </c>
      <c r="W51">
        <v>0.218331813812256</v>
      </c>
      <c r="X51">
        <v>0.59340238571167003</v>
      </c>
      <c r="Y51">
        <v>0.59340238571167003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50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>
        <v>8.7786903381347692</v>
      </c>
      <c r="L52">
        <v>2.8253135681152299</v>
      </c>
      <c r="M52">
        <v>2.0534973144531201</v>
      </c>
      <c r="N52">
        <v>5.9321098327636701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3.6437072753906201</v>
      </c>
      <c r="U52">
        <v>3.3797297477722199</v>
      </c>
      <c r="V52">
        <v>3.12465596199036</v>
      </c>
      <c r="W52">
        <v>0.25507378578186002</v>
      </c>
      <c r="X52">
        <v>0.519051313400269</v>
      </c>
      <c r="Y52">
        <v>0.519051313400269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51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>
        <v>9.5372943878173793</v>
      </c>
      <c r="L53">
        <v>1.4320106506347701</v>
      </c>
      <c r="M53">
        <v>0.91313171386718694</v>
      </c>
      <c r="N53">
        <v>7.5372085571289098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4.8634471893310502</v>
      </c>
      <c r="U53">
        <v>4.4464950561523402</v>
      </c>
      <c r="V53">
        <v>4.2594900131225604</v>
      </c>
      <c r="W53">
        <v>0.18700504302978499</v>
      </c>
      <c r="X53">
        <v>0.60395717620849598</v>
      </c>
      <c r="Y53">
        <v>0.60395717620849598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52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>
        <v>7.9009151458740199</v>
      </c>
      <c r="L54">
        <v>1.4934253692627</v>
      </c>
      <c r="M54">
        <v>0.64003753662109397</v>
      </c>
      <c r="N54">
        <v>6.3089332580566397</v>
      </c>
      <c r="O54">
        <v>4</v>
      </c>
      <c r="P54">
        <v>4</v>
      </c>
      <c r="Q54">
        <v>12</v>
      </c>
      <c r="R54" s="16">
        <v>0.33329999999999999</v>
      </c>
      <c r="S54" s="16">
        <f t="shared" si="0"/>
        <v>0.4</v>
      </c>
      <c r="T54">
        <v>3.9542942047119101</v>
      </c>
      <c r="U54">
        <v>3.57927441596985</v>
      </c>
      <c r="V54">
        <v>3.44404077529907</v>
      </c>
      <c r="W54">
        <v>0.13523364067077601</v>
      </c>
      <c r="X54">
        <v>0.51025342941284202</v>
      </c>
      <c r="Y54">
        <v>0.51025342941284202</v>
      </c>
      <c r="Z54">
        <v>0.4</v>
      </c>
      <c r="AA54">
        <v>0.8</v>
      </c>
      <c r="AB54">
        <v>0.66666666666666696</v>
      </c>
      <c r="AC54">
        <v>0.72727272727272696</v>
      </c>
      <c r="AD54">
        <v>0.2</v>
      </c>
      <c r="AE54">
        <v>0.4</v>
      </c>
    </row>
    <row r="55" spans="1:31" x14ac:dyDescent="0.15">
      <c r="A55" s="6">
        <v>53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>
        <v>8.1665592193603498</v>
      </c>
      <c r="L55">
        <v>1.6401615142822299</v>
      </c>
      <c r="M55">
        <v>0.28196334838867199</v>
      </c>
      <c r="N55">
        <v>7.4818248748779297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4.1675243377685502</v>
      </c>
      <c r="U55">
        <v>3.6588280200958199</v>
      </c>
      <c r="V55">
        <v>3.6003823280334499</v>
      </c>
      <c r="W55">
        <v>5.8445692062377902E-2</v>
      </c>
      <c r="X55">
        <v>0.56714200973510698</v>
      </c>
      <c r="Y55">
        <v>0.56714200973510698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54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>
        <v>12.1930656433106</v>
      </c>
      <c r="L56">
        <v>0.93176651000976596</v>
      </c>
      <c r="M56">
        <v>0.68011474609375</v>
      </c>
      <c r="N56">
        <v>9.9960212707519496</v>
      </c>
      <c r="O56">
        <v>7</v>
      </c>
      <c r="P56">
        <v>7</v>
      </c>
      <c r="Q56">
        <v>17</v>
      </c>
      <c r="R56" s="16">
        <v>0.4118</v>
      </c>
      <c r="S56" s="16">
        <f t="shared" si="0"/>
        <v>0.7</v>
      </c>
      <c r="T56">
        <v>4.7625770568847701</v>
      </c>
      <c r="U56">
        <v>4.3940777778625497</v>
      </c>
      <c r="V56">
        <v>4.1864080429077104</v>
      </c>
      <c r="W56">
        <v>0.20766973495483401</v>
      </c>
      <c r="X56">
        <v>0.576169013977051</v>
      </c>
      <c r="Y56">
        <v>0.576169013977051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55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>
        <v>8.4483203887939506</v>
      </c>
      <c r="L57">
        <v>2.13308906555176</v>
      </c>
      <c r="M57">
        <v>1.2359924316406199</v>
      </c>
      <c r="N57">
        <v>6.0314388275146502</v>
      </c>
      <c r="O57">
        <v>5</v>
      </c>
      <c r="P57">
        <v>5</v>
      </c>
      <c r="Q57">
        <v>15</v>
      </c>
      <c r="R57" s="16">
        <v>0.33329999999999999</v>
      </c>
      <c r="S57" s="16">
        <f t="shared" si="0"/>
        <v>0.5</v>
      </c>
      <c r="T57">
        <v>3.51515769958496</v>
      </c>
      <c r="U57">
        <v>3.2168738842010498</v>
      </c>
      <c r="V57">
        <v>3.0065894126892099</v>
      </c>
      <c r="W57">
        <v>0.21028447151184099</v>
      </c>
      <c r="X57">
        <v>0.50856828689575195</v>
      </c>
      <c r="Y57">
        <v>0.50856828689575195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56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8.0607795715331996</v>
      </c>
      <c r="L58">
        <v>2.7786521911621098</v>
      </c>
      <c r="M58">
        <v>1.2721862792968699</v>
      </c>
      <c r="N58">
        <v>5.0373706817626998</v>
      </c>
      <c r="O58">
        <v>4</v>
      </c>
      <c r="P58">
        <v>4</v>
      </c>
      <c r="Q58">
        <v>14</v>
      </c>
      <c r="R58" s="16">
        <v>0.28570000000000001</v>
      </c>
      <c r="S58" s="16">
        <f t="shared" si="0"/>
        <v>0.4</v>
      </c>
      <c r="T58">
        <v>3.7082672119140598</v>
      </c>
      <c r="U58">
        <v>3.39531326293945</v>
      </c>
      <c r="V58">
        <v>3.1578116416931099</v>
      </c>
      <c r="W58">
        <v>0.237501621246338</v>
      </c>
      <c r="X58">
        <v>0.55045557022094704</v>
      </c>
      <c r="Y58">
        <v>0.55045557022094704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57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>
        <v>8.7307777404785192</v>
      </c>
      <c r="L59">
        <v>1.8149890899658201</v>
      </c>
      <c r="M59">
        <v>0.875518798828125</v>
      </c>
      <c r="N59">
        <v>6.7481174468994096</v>
      </c>
      <c r="O59">
        <v>6</v>
      </c>
      <c r="P59">
        <v>6</v>
      </c>
      <c r="Q59">
        <v>16</v>
      </c>
      <c r="R59" s="16">
        <v>0.375</v>
      </c>
      <c r="S59" s="16">
        <f t="shared" si="0"/>
        <v>0.6</v>
      </c>
      <c r="T59">
        <v>4.2122802734375</v>
      </c>
      <c r="U59">
        <v>3.8131778240203902</v>
      </c>
      <c r="V59">
        <v>3.6397941112518302</v>
      </c>
      <c r="W59">
        <v>0.17338371276855499</v>
      </c>
      <c r="X59">
        <v>0.57248616218566895</v>
      </c>
      <c r="Y59">
        <v>0.57248616218566895</v>
      </c>
      <c r="Z59">
        <v>0.6</v>
      </c>
      <c r="AA59">
        <v>1</v>
      </c>
      <c r="AB59">
        <v>0.625</v>
      </c>
      <c r="AC59">
        <v>0.76923076923076905</v>
      </c>
      <c r="AD59">
        <v>0</v>
      </c>
      <c r="AE59">
        <v>0.4</v>
      </c>
    </row>
    <row r="60" spans="1:31" x14ac:dyDescent="0.15">
      <c r="A60" s="6">
        <v>58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8.3219585418701207</v>
      </c>
      <c r="L60">
        <v>1.9185981750488299</v>
      </c>
      <c r="M60">
        <v>0.363037109375</v>
      </c>
      <c r="N60">
        <v>6.7833614349365199</v>
      </c>
      <c r="O60">
        <v>5</v>
      </c>
      <c r="P60">
        <v>5</v>
      </c>
      <c r="Q60">
        <v>15</v>
      </c>
      <c r="R60" s="16">
        <v>0.33329999999999999</v>
      </c>
      <c r="S60" s="16">
        <f t="shared" si="0"/>
        <v>0.5</v>
      </c>
      <c r="T60">
        <v>4.3147506713867196</v>
      </c>
      <c r="U60">
        <v>3.8400793075561501</v>
      </c>
      <c r="V60">
        <v>3.7296600341796902</v>
      </c>
      <c r="W60">
        <v>0.110419273376465</v>
      </c>
      <c r="X60">
        <v>0.58509063720703103</v>
      </c>
      <c r="Y60">
        <v>0.58509063720703103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59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8.9628791809081996</v>
      </c>
      <c r="L61">
        <v>3.67129325866699</v>
      </c>
      <c r="M61">
        <v>2.2633819580078098</v>
      </c>
      <c r="N61">
        <v>5.2995376586914098</v>
      </c>
      <c r="O61">
        <v>4</v>
      </c>
      <c r="P61">
        <v>4</v>
      </c>
      <c r="Q61">
        <v>14</v>
      </c>
      <c r="R61" s="16">
        <v>0.28570000000000001</v>
      </c>
      <c r="S61" s="16">
        <f t="shared" si="0"/>
        <v>0.4</v>
      </c>
      <c r="T61">
        <v>3.78839111328125</v>
      </c>
      <c r="U61">
        <v>3.5077679157257098</v>
      </c>
      <c r="V61">
        <v>3.1870760917663601</v>
      </c>
      <c r="W61">
        <v>0.32069182395935097</v>
      </c>
      <c r="X61">
        <v>0.60131502151489302</v>
      </c>
      <c r="Y61">
        <v>0.60131502151489302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60</v>
      </c>
      <c r="B62">
        <v>17</v>
      </c>
      <c r="C62">
        <v>3</v>
      </c>
      <c r="D62">
        <v>10</v>
      </c>
      <c r="E62">
        <v>10</v>
      </c>
      <c r="F62">
        <v>10</v>
      </c>
      <c r="G62">
        <v>0</v>
      </c>
      <c r="H62">
        <v>7</v>
      </c>
      <c r="I62">
        <v>3</v>
      </c>
      <c r="J62">
        <v>0.85</v>
      </c>
      <c r="K62">
        <v>8.7185497283935494</v>
      </c>
      <c r="L62">
        <v>2.6821804046630899</v>
      </c>
      <c r="M62">
        <v>1.7517719268798799</v>
      </c>
      <c r="N62">
        <v>5.5220203399658203</v>
      </c>
      <c r="O62">
        <v>4</v>
      </c>
      <c r="P62">
        <v>4</v>
      </c>
      <c r="Q62">
        <v>14</v>
      </c>
      <c r="R62" s="16">
        <v>0.28570000000000001</v>
      </c>
      <c r="S62" s="16">
        <f t="shared" si="0"/>
        <v>0.4</v>
      </c>
      <c r="T62">
        <v>3.6252689361572301</v>
      </c>
      <c r="U62">
        <v>3.3632166385650599</v>
      </c>
      <c r="V62">
        <v>3.08455610275269</v>
      </c>
      <c r="W62">
        <v>0.27866053581237799</v>
      </c>
      <c r="X62">
        <v>0.54071283340454102</v>
      </c>
      <c r="Y62">
        <v>0.54071283340454102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61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>
        <v>8.4464797973632795</v>
      </c>
      <c r="L63">
        <v>2.5130519866943399</v>
      </c>
      <c r="M63">
        <v>0.88621902465820301</v>
      </c>
      <c r="N63">
        <v>5.8219680786132804</v>
      </c>
      <c r="O63">
        <v>4</v>
      </c>
      <c r="P63">
        <v>4</v>
      </c>
      <c r="Q63">
        <v>14</v>
      </c>
      <c r="R63" s="16">
        <v>0.28570000000000001</v>
      </c>
      <c r="S63" s="16">
        <f t="shared" si="0"/>
        <v>0.4</v>
      </c>
      <c r="T63">
        <v>3.88240623474121</v>
      </c>
      <c r="U63">
        <v>3.5321245193481401</v>
      </c>
      <c r="V63">
        <v>3.3389027118682901</v>
      </c>
      <c r="W63">
        <v>0.19322180747985801</v>
      </c>
      <c r="X63">
        <v>0.54350352287292503</v>
      </c>
      <c r="Y63">
        <v>0.54350352287292503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62</v>
      </c>
      <c r="B64">
        <v>19</v>
      </c>
      <c r="C64">
        <v>1</v>
      </c>
      <c r="D64">
        <v>10</v>
      </c>
      <c r="E64">
        <v>10</v>
      </c>
      <c r="F64">
        <v>10</v>
      </c>
      <c r="G64">
        <v>0</v>
      </c>
      <c r="H64">
        <v>9</v>
      </c>
      <c r="I64">
        <v>1</v>
      </c>
      <c r="J64">
        <v>0.95</v>
      </c>
      <c r="K64">
        <v>11.756799697876</v>
      </c>
      <c r="L64">
        <v>0.95130538940429699</v>
      </c>
      <c r="M64">
        <v>0.69935607910156194</v>
      </c>
      <c r="N64">
        <v>9.4865608215331996</v>
      </c>
      <c r="O64">
        <v>6</v>
      </c>
      <c r="P64">
        <v>6</v>
      </c>
      <c r="Q64">
        <v>16</v>
      </c>
      <c r="R64" s="16">
        <v>0.375</v>
      </c>
      <c r="S64" s="16">
        <f t="shared" si="0"/>
        <v>0.6</v>
      </c>
      <c r="T64">
        <v>5.0025730133056596</v>
      </c>
      <c r="U64">
        <v>4.6297860145568803</v>
      </c>
      <c r="V64">
        <v>4.4298167228698704</v>
      </c>
      <c r="W64">
        <v>0.199969291687012</v>
      </c>
      <c r="X64">
        <v>0.57275629043579102</v>
      </c>
      <c r="Y64">
        <v>0.57275629043579102</v>
      </c>
      <c r="Z64">
        <v>0.6</v>
      </c>
      <c r="AA64">
        <v>1</v>
      </c>
      <c r="AB64">
        <v>0.625</v>
      </c>
      <c r="AC64">
        <v>0.76923076923076905</v>
      </c>
      <c r="AD64">
        <v>0</v>
      </c>
      <c r="AE64">
        <v>0.4</v>
      </c>
    </row>
    <row r="65" spans="1:31" x14ac:dyDescent="0.15">
      <c r="A65" s="6">
        <v>63</v>
      </c>
      <c r="B65">
        <v>16</v>
      </c>
      <c r="C65">
        <v>4</v>
      </c>
      <c r="D65">
        <v>10</v>
      </c>
      <c r="E65">
        <v>10</v>
      </c>
      <c r="F65">
        <v>10</v>
      </c>
      <c r="G65">
        <v>0</v>
      </c>
      <c r="H65">
        <v>6</v>
      </c>
      <c r="I65">
        <v>4</v>
      </c>
      <c r="J65">
        <v>0.8</v>
      </c>
      <c r="K65">
        <v>8.5294075012206996</v>
      </c>
      <c r="L65">
        <v>4.6422595977783203</v>
      </c>
      <c r="M65">
        <v>3.908203125</v>
      </c>
      <c r="N65">
        <v>4.64341163635254</v>
      </c>
      <c r="O65">
        <v>2</v>
      </c>
      <c r="P65">
        <v>2</v>
      </c>
      <c r="Q65">
        <v>12</v>
      </c>
      <c r="R65" s="16">
        <v>0.16669999999999999</v>
      </c>
      <c r="S65" s="16">
        <f t="shared" si="0"/>
        <v>0.2</v>
      </c>
      <c r="T65">
        <v>3.2386550903320299</v>
      </c>
      <c r="U65">
        <v>3.0726230144500701</v>
      </c>
      <c r="V65">
        <v>2.71694111824036</v>
      </c>
      <c r="W65">
        <v>0.35568189620971702</v>
      </c>
      <c r="X65">
        <v>0.52171397209167503</v>
      </c>
      <c r="Y65">
        <v>0.52171397209167503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64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9.8531608581543004</v>
      </c>
      <c r="L66">
        <v>4.08819580078125</v>
      </c>
      <c r="M66">
        <v>1.76303291320801</v>
      </c>
      <c r="N66">
        <v>6.8796043395996103</v>
      </c>
      <c r="O66">
        <v>3</v>
      </c>
      <c r="P66">
        <v>3</v>
      </c>
      <c r="Q66">
        <v>13</v>
      </c>
      <c r="R66" s="16">
        <v>0.23080000000000001</v>
      </c>
      <c r="S66" s="16">
        <f t="shared" si="0"/>
        <v>0.3</v>
      </c>
      <c r="T66">
        <v>2.8229064941406201</v>
      </c>
      <c r="U66">
        <v>2.54871702194214</v>
      </c>
      <c r="V66">
        <v>2.2905220985412602</v>
      </c>
      <c r="W66">
        <v>0.25819492340087902</v>
      </c>
      <c r="X66">
        <v>0.53238439559936501</v>
      </c>
      <c r="Y66">
        <v>0.53238439559936501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65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8.5752334594726598</v>
      </c>
      <c r="L67">
        <v>5.0478763580322301</v>
      </c>
      <c r="M67">
        <v>3.61808204650879</v>
      </c>
      <c r="N67">
        <v>4.1951065063476598</v>
      </c>
      <c r="O67">
        <v>2</v>
      </c>
      <c r="P67">
        <v>2</v>
      </c>
      <c r="Q67">
        <v>12</v>
      </c>
      <c r="R67" s="16">
        <v>0.16669999999999999</v>
      </c>
      <c r="S67" s="16">
        <f t="shared" ref="S67:S130" si="1">O67/E67</f>
        <v>0.2</v>
      </c>
      <c r="T67">
        <v>2.7497940063476598</v>
      </c>
      <c r="U67">
        <v>2.6021716594696001</v>
      </c>
      <c r="V67">
        <v>2.2315814495086701</v>
      </c>
      <c r="W67">
        <v>0.370590209960937</v>
      </c>
      <c r="X67">
        <v>0.51821255683898904</v>
      </c>
      <c r="Y67">
        <v>0.51821255683898904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66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>
        <v>12.834880828857401</v>
      </c>
      <c r="L68">
        <v>1.9117622375488299</v>
      </c>
      <c r="M68">
        <v>1.6743087768554701</v>
      </c>
      <c r="N68">
        <v>9.7622947692871094</v>
      </c>
      <c r="O68">
        <v>6</v>
      </c>
      <c r="P68">
        <v>6</v>
      </c>
      <c r="Q68">
        <v>16</v>
      </c>
      <c r="R68" s="16">
        <v>0.375</v>
      </c>
      <c r="S68" s="16">
        <f t="shared" si="1"/>
        <v>0.6</v>
      </c>
      <c r="T68">
        <v>5.3047294616699201</v>
      </c>
      <c r="U68">
        <v>4.9479794502258301</v>
      </c>
      <c r="V68">
        <v>4.6499147415161097</v>
      </c>
      <c r="W68">
        <v>0.29806470870971702</v>
      </c>
      <c r="X68">
        <v>0.65481472015380904</v>
      </c>
      <c r="Y68">
        <v>0.65481472015380904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x14ac:dyDescent="0.15">
      <c r="A69" s="6">
        <v>67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>
        <v>7.9681472778320304</v>
      </c>
      <c r="L69">
        <v>4.5404853820800799</v>
      </c>
      <c r="M69">
        <v>3.3562526702880899</v>
      </c>
      <c r="N69">
        <v>4.4868545532226598</v>
      </c>
      <c r="O69">
        <v>2</v>
      </c>
      <c r="P69">
        <v>2</v>
      </c>
      <c r="Q69">
        <v>12</v>
      </c>
      <c r="R69" s="16">
        <v>0.16669999999999999</v>
      </c>
      <c r="S69" s="16">
        <f t="shared" si="1"/>
        <v>0.2</v>
      </c>
      <c r="T69">
        <v>2.6731433868408199</v>
      </c>
      <c r="U69">
        <v>2.5049800872802699</v>
      </c>
      <c r="V69">
        <v>2.1975941658020002</v>
      </c>
      <c r="W69">
        <v>0.30738592147827098</v>
      </c>
      <c r="X69">
        <v>0.47554922103881803</v>
      </c>
      <c r="Y69">
        <v>0.47554922103881803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68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8.9207992553710902</v>
      </c>
      <c r="L70">
        <v>3.6267127990722701</v>
      </c>
      <c r="M70">
        <v>1.4827880859375</v>
      </c>
      <c r="N70">
        <v>6.3003005981445304</v>
      </c>
      <c r="O70">
        <v>3</v>
      </c>
      <c r="P70">
        <v>3</v>
      </c>
      <c r="Q70">
        <v>13</v>
      </c>
      <c r="R70" s="16">
        <v>0.23080000000000001</v>
      </c>
      <c r="S70" s="16">
        <f t="shared" si="1"/>
        <v>0.3</v>
      </c>
      <c r="T70">
        <v>3.2321224212646502</v>
      </c>
      <c r="U70">
        <v>2.8975479602813698</v>
      </c>
      <c r="V70">
        <v>2.66992235183716</v>
      </c>
      <c r="W70">
        <v>0.22762560844421401</v>
      </c>
      <c r="X70">
        <v>0.56220006942749001</v>
      </c>
      <c r="Y70">
        <v>0.56220006942749001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x14ac:dyDescent="0.15">
      <c r="A71" s="6">
        <v>69</v>
      </c>
      <c r="B71">
        <v>19</v>
      </c>
      <c r="C71">
        <v>1</v>
      </c>
      <c r="D71">
        <v>10</v>
      </c>
      <c r="E71">
        <v>10</v>
      </c>
      <c r="F71">
        <v>10</v>
      </c>
      <c r="G71">
        <v>0</v>
      </c>
      <c r="H71">
        <v>9</v>
      </c>
      <c r="I71">
        <v>1</v>
      </c>
      <c r="J71">
        <v>0.95</v>
      </c>
      <c r="K71">
        <v>13.1346111297607</v>
      </c>
      <c r="L71">
        <v>1.44252777099609</v>
      </c>
      <c r="M71">
        <v>1.21963882446289</v>
      </c>
      <c r="N71">
        <v>10.762306213378899</v>
      </c>
      <c r="O71">
        <v>8</v>
      </c>
      <c r="P71">
        <v>8</v>
      </c>
      <c r="Q71">
        <v>18</v>
      </c>
      <c r="R71" s="16">
        <v>0.44440000000000002</v>
      </c>
      <c r="S71" s="16">
        <f t="shared" si="1"/>
        <v>0.8</v>
      </c>
      <c r="T71">
        <v>5.3450202941894496</v>
      </c>
      <c r="U71">
        <v>4.9189248085021999</v>
      </c>
      <c r="V71">
        <v>4.6901335716247603</v>
      </c>
      <c r="W71">
        <v>0.22879123687744099</v>
      </c>
      <c r="X71">
        <v>0.65488672256469704</v>
      </c>
      <c r="Y71">
        <v>0.65488672256469704</v>
      </c>
      <c r="Z71">
        <v>0.8</v>
      </c>
      <c r="AA71">
        <v>1</v>
      </c>
      <c r="AB71">
        <v>0.55555555555555602</v>
      </c>
      <c r="AC71">
        <v>0.71428571428571397</v>
      </c>
      <c r="AD71">
        <v>0</v>
      </c>
      <c r="AE71">
        <v>0.2</v>
      </c>
    </row>
    <row r="72" spans="1:31" x14ac:dyDescent="0.15">
      <c r="A72" s="6">
        <v>70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>
        <v>9.0762062072753906</v>
      </c>
      <c r="L72">
        <v>4.4665241241455096</v>
      </c>
      <c r="M72">
        <v>3.2010879516601598</v>
      </c>
      <c r="N72">
        <v>4.5192203521728498</v>
      </c>
      <c r="O72">
        <v>2</v>
      </c>
      <c r="P72">
        <v>2</v>
      </c>
      <c r="Q72">
        <v>12</v>
      </c>
      <c r="R72" s="16">
        <v>0.16669999999999999</v>
      </c>
      <c r="S72" s="16">
        <f t="shared" si="1"/>
        <v>0.2</v>
      </c>
      <c r="T72">
        <v>3.2431716918945299</v>
      </c>
      <c r="U72">
        <v>3.0643384456634499</v>
      </c>
      <c r="V72">
        <v>2.6821017265319802</v>
      </c>
      <c r="W72">
        <v>0.38223671913147</v>
      </c>
      <c r="X72">
        <v>0.56106996536254905</v>
      </c>
      <c r="Y72">
        <v>0.56106996536254905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71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>
        <v>7.2303504943847701</v>
      </c>
      <c r="L73">
        <v>2.43522071838379</v>
      </c>
      <c r="M73">
        <v>0.739349365234375</v>
      </c>
      <c r="N73">
        <v>6.1985321044921902</v>
      </c>
      <c r="O73">
        <v>4</v>
      </c>
      <c r="P73">
        <v>4</v>
      </c>
      <c r="Q73">
        <v>14</v>
      </c>
      <c r="R73" s="16">
        <v>0.28570000000000001</v>
      </c>
      <c r="S73" s="16">
        <f t="shared" si="1"/>
        <v>0.4</v>
      </c>
      <c r="T73">
        <v>3.4461135864257799</v>
      </c>
      <c r="U73">
        <v>3.0334830284118599</v>
      </c>
      <c r="V73">
        <v>2.9327149391174299</v>
      </c>
      <c r="W73">
        <v>0.100768089294434</v>
      </c>
      <c r="X73">
        <v>0.51339864730835005</v>
      </c>
      <c r="Y73">
        <v>0.51339864730835005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72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>
        <v>10.8279304504394</v>
      </c>
      <c r="L74">
        <v>1.6549110412597701</v>
      </c>
      <c r="M74">
        <v>1.01169586181641</v>
      </c>
      <c r="N74">
        <v>8.2501869201660192</v>
      </c>
      <c r="O74">
        <v>6</v>
      </c>
      <c r="P74">
        <v>6</v>
      </c>
      <c r="Q74">
        <v>16</v>
      </c>
      <c r="R74" s="16">
        <v>0.375</v>
      </c>
      <c r="S74" s="16">
        <f t="shared" si="1"/>
        <v>0.6</v>
      </c>
      <c r="T74">
        <v>4.2823925018310502</v>
      </c>
      <c r="U74">
        <v>3.9305074214935298</v>
      </c>
      <c r="V74">
        <v>3.6954784393310498</v>
      </c>
      <c r="W74">
        <v>0.235028982162476</v>
      </c>
      <c r="X74">
        <v>0.5869140625</v>
      </c>
      <c r="Y74">
        <v>0.5869140625</v>
      </c>
      <c r="Z74">
        <v>0.6</v>
      </c>
      <c r="AA74">
        <v>1</v>
      </c>
      <c r="AB74">
        <v>0.625</v>
      </c>
      <c r="AC74">
        <v>0.76923076923076905</v>
      </c>
      <c r="AD74">
        <v>0</v>
      </c>
      <c r="AE74">
        <v>0.4</v>
      </c>
    </row>
    <row r="75" spans="1:31" x14ac:dyDescent="0.15">
      <c r="A75" s="6">
        <v>73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>
        <v>7.2695007324218697</v>
      </c>
      <c r="L75">
        <v>3.22128105163574</v>
      </c>
      <c r="M75">
        <v>1.70132255554199</v>
      </c>
      <c r="N75">
        <v>5.0565223693847701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2.8403358459472701</v>
      </c>
      <c r="U75">
        <v>2.5804290771484402</v>
      </c>
      <c r="V75">
        <v>2.38827300071716</v>
      </c>
      <c r="W75">
        <v>0.192156076431274</v>
      </c>
      <c r="X75">
        <v>0.45206284523010198</v>
      </c>
      <c r="Y75">
        <v>0.45206284523010198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74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>
        <v>7.1141109466552699</v>
      </c>
      <c r="L76">
        <v>1.9651126861572299</v>
      </c>
      <c r="M76">
        <v>1.2350921630859399</v>
      </c>
      <c r="N76">
        <v>6.7566165924072301</v>
      </c>
      <c r="O76">
        <v>6</v>
      </c>
      <c r="P76">
        <v>6</v>
      </c>
      <c r="Q76">
        <v>15</v>
      </c>
      <c r="R76" s="16">
        <v>0.4</v>
      </c>
      <c r="S76" s="16">
        <f t="shared" si="1"/>
        <v>0.6</v>
      </c>
      <c r="T76">
        <v>3.6508636474609402</v>
      </c>
      <c r="U76">
        <v>3.2266683578491202</v>
      </c>
      <c r="V76">
        <v>3.1782593727111799</v>
      </c>
      <c r="W76">
        <v>4.8408985137939502E-2</v>
      </c>
      <c r="X76">
        <v>0.47260427474975603</v>
      </c>
      <c r="Y76">
        <v>0.47260427474975603</v>
      </c>
      <c r="Z76">
        <v>0.6</v>
      </c>
      <c r="AA76">
        <v>0.9</v>
      </c>
      <c r="AB76">
        <v>0.6</v>
      </c>
      <c r="AC76">
        <v>0.72</v>
      </c>
      <c r="AD76">
        <v>0.1</v>
      </c>
      <c r="AE76">
        <v>0.3</v>
      </c>
    </row>
    <row r="77" spans="1:31" x14ac:dyDescent="0.15">
      <c r="A77" s="6">
        <v>75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>
        <v>9.9814395904540998</v>
      </c>
      <c r="L77">
        <v>1.1617546081543</v>
      </c>
      <c r="M77">
        <v>0.20247268676757799</v>
      </c>
      <c r="N77">
        <v>9.4019470214843697</v>
      </c>
      <c r="O77">
        <v>7</v>
      </c>
      <c r="P77">
        <v>7</v>
      </c>
      <c r="Q77">
        <v>17</v>
      </c>
      <c r="R77" s="16">
        <v>0.4118</v>
      </c>
      <c r="S77" s="16">
        <f t="shared" si="1"/>
        <v>0.7</v>
      </c>
      <c r="T77">
        <v>4.8362960815429696</v>
      </c>
      <c r="U77">
        <v>4.2586970329284703</v>
      </c>
      <c r="V77">
        <v>4.2071819305419904</v>
      </c>
      <c r="W77">
        <v>5.1515102386474602E-2</v>
      </c>
      <c r="X77">
        <v>0.62911415100097701</v>
      </c>
      <c r="Y77">
        <v>0.62911415100097701</v>
      </c>
      <c r="Z77">
        <v>0.7</v>
      </c>
      <c r="AA77">
        <v>1</v>
      </c>
      <c r="AB77">
        <v>0.58823529411764697</v>
      </c>
      <c r="AC77">
        <v>0.74074074074074103</v>
      </c>
      <c r="AD77">
        <v>0</v>
      </c>
      <c r="AE77">
        <v>0.3</v>
      </c>
    </row>
    <row r="78" spans="1:31" x14ac:dyDescent="0.15">
      <c r="A78" s="6">
        <v>76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>
        <v>10.308088302612299</v>
      </c>
      <c r="L78">
        <v>1.96035385131836</v>
      </c>
      <c r="M78">
        <v>0.84621047973632801</v>
      </c>
      <c r="N78">
        <v>8.2115135192871094</v>
      </c>
      <c r="O78">
        <v>6</v>
      </c>
      <c r="P78">
        <v>6</v>
      </c>
      <c r="Q78">
        <v>16</v>
      </c>
      <c r="R78" s="16">
        <v>0.375</v>
      </c>
      <c r="S78" s="16">
        <f t="shared" si="1"/>
        <v>0.6</v>
      </c>
      <c r="T78">
        <v>4.3264694213867196</v>
      </c>
      <c r="U78">
        <v>3.8916697502136199</v>
      </c>
      <c r="V78">
        <v>3.7035934925079301</v>
      </c>
      <c r="W78">
        <v>0.188076257705689</v>
      </c>
      <c r="X78">
        <v>0.62287592887878396</v>
      </c>
      <c r="Y78">
        <v>0.62287592887878396</v>
      </c>
      <c r="Z78">
        <v>0.6</v>
      </c>
      <c r="AA78">
        <v>1</v>
      </c>
      <c r="AB78">
        <v>0.625</v>
      </c>
      <c r="AC78">
        <v>0.76923076923076905</v>
      </c>
      <c r="AD78">
        <v>0</v>
      </c>
      <c r="AE78">
        <v>0.4</v>
      </c>
    </row>
    <row r="79" spans="1:31" x14ac:dyDescent="0.15">
      <c r="A79" s="6">
        <v>77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8.6666221618652308</v>
      </c>
      <c r="L79">
        <v>5.86057472229004</v>
      </c>
      <c r="M79">
        <v>2.9895076751709002</v>
      </c>
      <c r="N79">
        <v>5.2519721984863299</v>
      </c>
      <c r="O79">
        <v>1</v>
      </c>
      <c r="P79">
        <v>1</v>
      </c>
      <c r="Q79">
        <v>10</v>
      </c>
      <c r="R79" s="16">
        <v>0.1</v>
      </c>
      <c r="S79" s="16">
        <f t="shared" si="1"/>
        <v>0.1</v>
      </c>
      <c r="T79">
        <v>2.2257652282714799</v>
      </c>
      <c r="U79">
        <v>2.0427062511444101</v>
      </c>
      <c r="V79">
        <v>1.73527932167053</v>
      </c>
      <c r="W79">
        <v>0.30742692947387701</v>
      </c>
      <c r="X79">
        <v>0.49048590660095198</v>
      </c>
      <c r="Y79">
        <v>0.49048590660095198</v>
      </c>
      <c r="Z79">
        <v>0.1</v>
      </c>
      <c r="AA79">
        <v>0.9</v>
      </c>
      <c r="AB79">
        <v>0.9</v>
      </c>
      <c r="AC79">
        <v>0.9</v>
      </c>
      <c r="AD79">
        <v>0.1</v>
      </c>
      <c r="AE79">
        <v>0.8</v>
      </c>
    </row>
    <row r="80" spans="1:31" x14ac:dyDescent="0.15">
      <c r="A80" s="6">
        <v>78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>
        <v>13.4509773254394</v>
      </c>
      <c r="L80">
        <v>0.988525390625</v>
      </c>
      <c r="M80">
        <v>0.75197601318359397</v>
      </c>
      <c r="N80">
        <v>11.4816646575928</v>
      </c>
      <c r="O80">
        <v>9</v>
      </c>
      <c r="P80">
        <v>9</v>
      </c>
      <c r="Q80">
        <v>19</v>
      </c>
      <c r="R80" s="16">
        <v>0.47370000000000001</v>
      </c>
      <c r="S80" s="16">
        <f t="shared" si="1"/>
        <v>0.9</v>
      </c>
      <c r="T80">
        <v>5.8592815399169904</v>
      </c>
      <c r="U80">
        <v>5.3764190673828098</v>
      </c>
      <c r="V80">
        <v>5.1852965354919398</v>
      </c>
      <c r="W80">
        <v>0.191122531890869</v>
      </c>
      <c r="X80">
        <v>0.67398500442504905</v>
      </c>
      <c r="Y80">
        <v>0.67398500442504905</v>
      </c>
      <c r="Z80">
        <v>0.9</v>
      </c>
      <c r="AA80">
        <v>1</v>
      </c>
      <c r="AB80">
        <v>0.52631578947368396</v>
      </c>
      <c r="AC80">
        <v>0.68965517241379304</v>
      </c>
      <c r="AD80">
        <v>0</v>
      </c>
      <c r="AE80">
        <v>0.1</v>
      </c>
    </row>
    <row r="81" spans="1:31" x14ac:dyDescent="0.15">
      <c r="A81" s="6">
        <v>79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>
        <v>8.9964580535888707</v>
      </c>
      <c r="L81">
        <v>5.5169563293456996</v>
      </c>
      <c r="M81">
        <v>3.6583328247070299</v>
      </c>
      <c r="N81">
        <v>5.6010513305664098</v>
      </c>
      <c r="O81">
        <v>1</v>
      </c>
      <c r="P81">
        <v>1</v>
      </c>
      <c r="Q81">
        <v>11</v>
      </c>
      <c r="R81" s="16">
        <v>9.0899999999999995E-2</v>
      </c>
      <c r="S81" s="16">
        <f t="shared" si="1"/>
        <v>0.1</v>
      </c>
      <c r="T81">
        <v>2.5748271942138699</v>
      </c>
      <c r="U81">
        <v>2.3867383003234899</v>
      </c>
      <c r="V81">
        <v>2.05302834510803</v>
      </c>
      <c r="W81">
        <v>0.33370995521545399</v>
      </c>
      <c r="X81">
        <v>0.52179884910583496</v>
      </c>
      <c r="Y81">
        <v>0.52179884910583496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x14ac:dyDescent="0.15">
      <c r="A82" s="6">
        <v>80</v>
      </c>
      <c r="B82">
        <v>17</v>
      </c>
      <c r="C82">
        <v>3</v>
      </c>
      <c r="D82">
        <v>10</v>
      </c>
      <c r="E82">
        <v>10</v>
      </c>
      <c r="F82">
        <v>10</v>
      </c>
      <c r="G82">
        <v>0</v>
      </c>
      <c r="H82">
        <v>7</v>
      </c>
      <c r="I82">
        <v>3</v>
      </c>
      <c r="J82">
        <v>0.85</v>
      </c>
      <c r="K82">
        <v>10.6035709381103</v>
      </c>
      <c r="L82">
        <v>1.0069885253906199</v>
      </c>
      <c r="M82">
        <v>7.7980041503906194E-2</v>
      </c>
      <c r="N82">
        <v>10.6127052307129</v>
      </c>
      <c r="O82">
        <v>7</v>
      </c>
      <c r="P82">
        <v>7</v>
      </c>
      <c r="Q82">
        <v>17</v>
      </c>
      <c r="R82" s="16">
        <v>0.4118</v>
      </c>
      <c r="S82" s="16">
        <f t="shared" si="1"/>
        <v>0.7</v>
      </c>
      <c r="T82">
        <v>4.7683067321777299</v>
      </c>
      <c r="U82">
        <v>4.15515184402466</v>
      </c>
      <c r="V82">
        <v>4.15543460845947</v>
      </c>
      <c r="W82">
        <v>2.8276443481445302E-4</v>
      </c>
      <c r="X82">
        <v>0.61287212371826205</v>
      </c>
      <c r="Y82">
        <v>0.61287212371826205</v>
      </c>
      <c r="Z82">
        <v>0.7</v>
      </c>
      <c r="AA82">
        <v>1</v>
      </c>
      <c r="AB82">
        <v>0.58823529411764697</v>
      </c>
      <c r="AC82">
        <v>0.74074074074074103</v>
      </c>
      <c r="AD82">
        <v>0</v>
      </c>
      <c r="AE82">
        <v>0.3</v>
      </c>
    </row>
    <row r="83" spans="1:31" x14ac:dyDescent="0.15">
      <c r="A83" s="6">
        <v>81</v>
      </c>
      <c r="B83">
        <v>15</v>
      </c>
      <c r="C83">
        <v>5</v>
      </c>
      <c r="D83">
        <v>10</v>
      </c>
      <c r="E83">
        <v>10</v>
      </c>
      <c r="F83">
        <v>10</v>
      </c>
      <c r="G83">
        <v>0</v>
      </c>
      <c r="H83">
        <v>5</v>
      </c>
      <c r="I83">
        <v>5</v>
      </c>
      <c r="J83">
        <v>0.75</v>
      </c>
      <c r="K83">
        <v>9.0150375366210902</v>
      </c>
      <c r="L83">
        <v>3.1596374511718701</v>
      </c>
      <c r="M83">
        <v>0.88665771484375</v>
      </c>
      <c r="N83">
        <v>7.1648426055908203</v>
      </c>
      <c r="O83">
        <v>4</v>
      </c>
      <c r="P83">
        <v>4</v>
      </c>
      <c r="Q83">
        <v>14</v>
      </c>
      <c r="R83" s="16">
        <v>0.28570000000000001</v>
      </c>
      <c r="S83" s="16">
        <f t="shared" si="1"/>
        <v>0.4</v>
      </c>
      <c r="T83">
        <v>3.8138198852539098</v>
      </c>
      <c r="U83">
        <v>3.3624386787414502</v>
      </c>
      <c r="V83">
        <v>3.2055625915527299</v>
      </c>
      <c r="W83">
        <v>0.15687608718872101</v>
      </c>
      <c r="X83">
        <v>0.60825729370117199</v>
      </c>
      <c r="Y83">
        <v>0.60825729370117199</v>
      </c>
      <c r="Z83">
        <v>0.4</v>
      </c>
      <c r="AA83">
        <v>1</v>
      </c>
      <c r="AB83">
        <v>0.71428571428571397</v>
      </c>
      <c r="AC83">
        <v>0.83333333333333304</v>
      </c>
      <c r="AD83">
        <v>0</v>
      </c>
      <c r="AE83">
        <v>0.6</v>
      </c>
    </row>
    <row r="84" spans="1:31" x14ac:dyDescent="0.15">
      <c r="A84" s="6">
        <v>82</v>
      </c>
      <c r="B84">
        <v>16</v>
      </c>
      <c r="C84">
        <v>4</v>
      </c>
      <c r="D84">
        <v>10</v>
      </c>
      <c r="E84">
        <v>10</v>
      </c>
      <c r="F84">
        <v>10</v>
      </c>
      <c r="G84">
        <v>0</v>
      </c>
      <c r="H84">
        <v>6</v>
      </c>
      <c r="I84">
        <v>4</v>
      </c>
      <c r="J84">
        <v>0.8</v>
      </c>
      <c r="K84">
        <v>8.5849628448486293</v>
      </c>
      <c r="L84">
        <v>1.73066329956055</v>
      </c>
      <c r="M84">
        <v>0.35926437377929699</v>
      </c>
      <c r="N84">
        <v>7.9953384399414098</v>
      </c>
      <c r="O84">
        <v>6</v>
      </c>
      <c r="P84">
        <v>6</v>
      </c>
      <c r="Q84">
        <v>16</v>
      </c>
      <c r="R84" s="16">
        <v>0.375</v>
      </c>
      <c r="S84" s="16">
        <f t="shared" si="1"/>
        <v>0.6</v>
      </c>
      <c r="T84">
        <v>3.9971046447753902</v>
      </c>
      <c r="U84">
        <v>3.4858105182647701</v>
      </c>
      <c r="V84">
        <v>3.4310715198516801</v>
      </c>
      <c r="W84">
        <v>5.4738998413085903E-2</v>
      </c>
      <c r="X84">
        <v>0.56603312492370605</v>
      </c>
      <c r="Y84">
        <v>0.56603312492370605</v>
      </c>
      <c r="Z84">
        <v>0.6</v>
      </c>
      <c r="AA84">
        <v>1</v>
      </c>
      <c r="AB84">
        <v>0.625</v>
      </c>
      <c r="AC84">
        <v>0.76923076923076905</v>
      </c>
      <c r="AD84">
        <v>0</v>
      </c>
      <c r="AE84">
        <v>0.4</v>
      </c>
    </row>
    <row r="85" spans="1:31" x14ac:dyDescent="0.15">
      <c r="A85" s="6">
        <v>83</v>
      </c>
      <c r="B85">
        <v>16</v>
      </c>
      <c r="C85">
        <v>4</v>
      </c>
      <c r="D85">
        <v>10</v>
      </c>
      <c r="E85">
        <v>10</v>
      </c>
      <c r="F85">
        <v>10</v>
      </c>
      <c r="G85">
        <v>0</v>
      </c>
      <c r="H85">
        <v>6</v>
      </c>
      <c r="I85">
        <v>4</v>
      </c>
      <c r="J85">
        <v>0.8</v>
      </c>
      <c r="K85">
        <v>8.7786464691162092</v>
      </c>
      <c r="L85">
        <v>2.9861202239990199</v>
      </c>
      <c r="M85">
        <v>1.44240570068359</v>
      </c>
      <c r="N85">
        <v>5.7949180603027299</v>
      </c>
      <c r="O85">
        <v>3</v>
      </c>
      <c r="P85">
        <v>3</v>
      </c>
      <c r="Q85">
        <v>13</v>
      </c>
      <c r="R85" s="16">
        <v>0.23080000000000001</v>
      </c>
      <c r="S85" s="16">
        <f t="shared" si="1"/>
        <v>0.3</v>
      </c>
      <c r="T85">
        <v>3.79877853393555</v>
      </c>
      <c r="U85">
        <v>3.4753952026367201</v>
      </c>
      <c r="V85">
        <v>3.2251601219177202</v>
      </c>
      <c r="W85">
        <v>0.25023508071899397</v>
      </c>
      <c r="X85">
        <v>0.57361841201782204</v>
      </c>
      <c r="Y85">
        <v>0.57361841201782204</v>
      </c>
      <c r="Z85">
        <v>0.3</v>
      </c>
      <c r="AA85">
        <v>1</v>
      </c>
      <c r="AB85">
        <v>0.76923076923076905</v>
      </c>
      <c r="AC85">
        <v>0.86956521739130399</v>
      </c>
      <c r="AD85">
        <v>0</v>
      </c>
      <c r="AE85">
        <v>0.7</v>
      </c>
    </row>
    <row r="86" spans="1:31" x14ac:dyDescent="0.15">
      <c r="A86" s="6">
        <v>84</v>
      </c>
      <c r="B86">
        <v>18</v>
      </c>
      <c r="C86">
        <v>2</v>
      </c>
      <c r="D86">
        <v>10</v>
      </c>
      <c r="E86">
        <v>10</v>
      </c>
      <c r="F86">
        <v>10</v>
      </c>
      <c r="G86">
        <v>0</v>
      </c>
      <c r="H86">
        <v>8</v>
      </c>
      <c r="I86">
        <v>2</v>
      </c>
      <c r="J86">
        <v>0.9</v>
      </c>
      <c r="K86">
        <v>9.4700698852539098</v>
      </c>
      <c r="L86">
        <v>1.11423492431641</v>
      </c>
      <c r="M86">
        <v>0.65074920654296897</v>
      </c>
      <c r="N86">
        <v>8.1273574829101598</v>
      </c>
      <c r="O86">
        <v>6</v>
      </c>
      <c r="P86">
        <v>6</v>
      </c>
      <c r="Q86">
        <v>15</v>
      </c>
      <c r="R86" s="16">
        <v>0.4</v>
      </c>
      <c r="S86" s="16">
        <f t="shared" si="1"/>
        <v>0.6</v>
      </c>
      <c r="T86">
        <v>4.7991962432861301</v>
      </c>
      <c r="U86">
        <v>4.3506217002868697</v>
      </c>
      <c r="V86">
        <v>4.2242569923400897</v>
      </c>
      <c r="W86">
        <v>0.12636470794677701</v>
      </c>
      <c r="X86">
        <v>0.57493925094604503</v>
      </c>
      <c r="Y86">
        <v>0.57493925094604503</v>
      </c>
      <c r="Z86">
        <v>0.6</v>
      </c>
      <c r="AA86">
        <v>0.9</v>
      </c>
      <c r="AB86">
        <v>0.6</v>
      </c>
      <c r="AC86">
        <v>0.72</v>
      </c>
      <c r="AD86">
        <v>0.1</v>
      </c>
      <c r="AE86">
        <v>0.3</v>
      </c>
    </row>
    <row r="87" spans="1:31" x14ac:dyDescent="0.15">
      <c r="A87" s="6">
        <v>85</v>
      </c>
      <c r="B87">
        <v>16</v>
      </c>
      <c r="C87">
        <v>4</v>
      </c>
      <c r="D87">
        <v>10</v>
      </c>
      <c r="E87">
        <v>10</v>
      </c>
      <c r="F87">
        <v>10</v>
      </c>
      <c r="G87">
        <v>0</v>
      </c>
      <c r="H87">
        <v>6</v>
      </c>
      <c r="I87">
        <v>4</v>
      </c>
      <c r="J87">
        <v>0.8</v>
      </c>
      <c r="K87">
        <v>10.1278343200684</v>
      </c>
      <c r="L87">
        <v>3.5606441497802699</v>
      </c>
      <c r="M87">
        <v>2.0193996429443399</v>
      </c>
      <c r="N87">
        <v>7.09220314025879</v>
      </c>
      <c r="O87">
        <v>3</v>
      </c>
      <c r="P87">
        <v>3</v>
      </c>
      <c r="Q87">
        <v>13</v>
      </c>
      <c r="R87" s="16">
        <v>0.23080000000000001</v>
      </c>
      <c r="S87" s="16">
        <f t="shared" si="1"/>
        <v>0.3</v>
      </c>
      <c r="T87">
        <v>2.9975719451904301</v>
      </c>
      <c r="U87">
        <v>2.74733161926269</v>
      </c>
      <c r="V87">
        <v>2.4746212959289502</v>
      </c>
      <c r="W87">
        <v>0.27271032333374001</v>
      </c>
      <c r="X87">
        <v>0.52295064926147505</v>
      </c>
      <c r="Y87">
        <v>0.52295064926147505</v>
      </c>
      <c r="Z87">
        <v>0.3</v>
      </c>
      <c r="AA87">
        <v>1</v>
      </c>
      <c r="AB87">
        <v>0.76923076923076905</v>
      </c>
      <c r="AC87">
        <v>0.86956521739130399</v>
      </c>
      <c r="AD87">
        <v>0</v>
      </c>
      <c r="AE87">
        <v>0.7</v>
      </c>
    </row>
    <row r="88" spans="1:31" x14ac:dyDescent="0.15">
      <c r="A88" s="6">
        <v>86</v>
      </c>
      <c r="B88">
        <v>15</v>
      </c>
      <c r="C88">
        <v>5</v>
      </c>
      <c r="D88">
        <v>10</v>
      </c>
      <c r="E88">
        <v>10</v>
      </c>
      <c r="F88">
        <v>10</v>
      </c>
      <c r="G88">
        <v>0</v>
      </c>
      <c r="H88">
        <v>5</v>
      </c>
      <c r="I88">
        <v>5</v>
      </c>
      <c r="J88">
        <v>0.75</v>
      </c>
      <c r="K88">
        <v>8.3743400573730504</v>
      </c>
      <c r="L88">
        <v>2.8474159240722701</v>
      </c>
      <c r="M88">
        <v>0.84817123413085904</v>
      </c>
      <c r="N88">
        <v>7.0553627014160201</v>
      </c>
      <c r="O88">
        <v>5</v>
      </c>
      <c r="P88">
        <v>5</v>
      </c>
      <c r="Q88">
        <v>15</v>
      </c>
      <c r="R88" s="16">
        <v>0.33329999999999999</v>
      </c>
      <c r="S88" s="16">
        <f t="shared" si="1"/>
        <v>0.5</v>
      </c>
      <c r="T88">
        <v>3.4937095642089799</v>
      </c>
      <c r="U88">
        <v>3.0568745136261</v>
      </c>
      <c r="V88">
        <v>2.9398140907287602</v>
      </c>
      <c r="W88">
        <v>0.11706042289733901</v>
      </c>
      <c r="X88">
        <v>0.55389547348022505</v>
      </c>
      <c r="Y88">
        <v>0.55389547348022505</v>
      </c>
      <c r="Z88">
        <v>0.5</v>
      </c>
      <c r="AA88">
        <v>1</v>
      </c>
      <c r="AB88">
        <v>0.66666666666666696</v>
      </c>
      <c r="AC88">
        <v>0.8</v>
      </c>
      <c r="AD88">
        <v>0</v>
      </c>
      <c r="AE88">
        <v>0.5</v>
      </c>
    </row>
    <row r="89" spans="1:31" x14ac:dyDescent="0.15">
      <c r="A89" s="6">
        <v>87</v>
      </c>
      <c r="B89">
        <v>18</v>
      </c>
      <c r="C89">
        <v>2</v>
      </c>
      <c r="D89">
        <v>10</v>
      </c>
      <c r="E89">
        <v>10</v>
      </c>
      <c r="F89">
        <v>10</v>
      </c>
      <c r="G89">
        <v>0</v>
      </c>
      <c r="H89">
        <v>8</v>
      </c>
      <c r="I89">
        <v>2</v>
      </c>
      <c r="J89">
        <v>0.9</v>
      </c>
      <c r="K89">
        <v>10.2613677978516</v>
      </c>
      <c r="L89">
        <v>1.2967643737793</v>
      </c>
      <c r="M89">
        <v>0.64139175415039096</v>
      </c>
      <c r="N89">
        <v>7.9288749694824201</v>
      </c>
      <c r="O89">
        <v>7</v>
      </c>
      <c r="P89">
        <v>7</v>
      </c>
      <c r="Q89">
        <v>17</v>
      </c>
      <c r="R89" s="16">
        <v>0.4118</v>
      </c>
      <c r="S89" s="16">
        <f t="shared" si="1"/>
        <v>0.7</v>
      </c>
      <c r="T89">
        <v>5.1760005950927699</v>
      </c>
      <c r="U89">
        <v>4.7194967269897496</v>
      </c>
      <c r="V89">
        <v>4.5122494697570801</v>
      </c>
      <c r="W89">
        <v>0.20724725723266599</v>
      </c>
      <c r="X89">
        <v>0.66375112533569303</v>
      </c>
      <c r="Y89">
        <v>0.66375112533569303</v>
      </c>
      <c r="Z89">
        <v>0.7</v>
      </c>
      <c r="AA89">
        <v>1</v>
      </c>
      <c r="AB89">
        <v>0.58823529411764697</v>
      </c>
      <c r="AC89">
        <v>0.74074074074074103</v>
      </c>
      <c r="AD89">
        <v>0</v>
      </c>
      <c r="AE89">
        <v>0.3</v>
      </c>
    </row>
    <row r="90" spans="1:31" x14ac:dyDescent="0.15">
      <c r="A90" s="6">
        <v>88</v>
      </c>
      <c r="B90">
        <v>14</v>
      </c>
      <c r="C90">
        <v>6</v>
      </c>
      <c r="D90">
        <v>10</v>
      </c>
      <c r="E90">
        <v>10</v>
      </c>
      <c r="F90">
        <v>10</v>
      </c>
      <c r="G90">
        <v>0</v>
      </c>
      <c r="H90">
        <v>4</v>
      </c>
      <c r="I90">
        <v>6</v>
      </c>
      <c r="J90">
        <v>0.7</v>
      </c>
      <c r="K90">
        <v>9.6956272125244105</v>
      </c>
      <c r="L90">
        <v>4.5290679931640598</v>
      </c>
      <c r="M90">
        <v>1.565185546875</v>
      </c>
      <c r="N90">
        <v>7.9766082763671902</v>
      </c>
      <c r="O90">
        <v>4</v>
      </c>
      <c r="P90">
        <v>4</v>
      </c>
      <c r="Q90">
        <v>14</v>
      </c>
      <c r="R90" s="16">
        <v>0.28570000000000001</v>
      </c>
      <c r="S90" s="16">
        <f t="shared" si="1"/>
        <v>0.4</v>
      </c>
      <c r="T90">
        <v>3.0759716033935498</v>
      </c>
      <c r="U90">
        <v>2.6498761177063002</v>
      </c>
      <c r="V90">
        <v>2.48664426803589</v>
      </c>
      <c r="W90">
        <v>0.16323184967040999</v>
      </c>
      <c r="X90">
        <v>0.58932733535766602</v>
      </c>
      <c r="Y90">
        <v>0.58932733535766602</v>
      </c>
      <c r="Z90">
        <v>0.4</v>
      </c>
      <c r="AA90">
        <v>1</v>
      </c>
      <c r="AB90">
        <v>0.71428571428571397</v>
      </c>
      <c r="AC90">
        <v>0.83333333333333304</v>
      </c>
      <c r="AD90">
        <v>0</v>
      </c>
      <c r="AE90">
        <v>0.6</v>
      </c>
    </row>
    <row r="91" spans="1:31" x14ac:dyDescent="0.15">
      <c r="A91" s="6">
        <v>89</v>
      </c>
      <c r="B91">
        <v>16</v>
      </c>
      <c r="C91">
        <v>4</v>
      </c>
      <c r="D91">
        <v>10</v>
      </c>
      <c r="E91">
        <v>10</v>
      </c>
      <c r="F91">
        <v>10</v>
      </c>
      <c r="G91">
        <v>0</v>
      </c>
      <c r="H91">
        <v>6</v>
      </c>
      <c r="I91">
        <v>4</v>
      </c>
      <c r="J91">
        <v>0.8</v>
      </c>
      <c r="K91">
        <v>8.7147712707519496</v>
      </c>
      <c r="L91">
        <v>1.3785762786865201</v>
      </c>
      <c r="M91">
        <v>0.24074172973632799</v>
      </c>
      <c r="N91">
        <v>9.3824234008789098</v>
      </c>
      <c r="O91">
        <v>6</v>
      </c>
      <c r="P91">
        <v>6</v>
      </c>
      <c r="Q91">
        <v>16</v>
      </c>
      <c r="R91" s="16">
        <v>0.375</v>
      </c>
      <c r="S91" s="16">
        <f t="shared" si="1"/>
        <v>0.6</v>
      </c>
      <c r="T91">
        <v>4.1959114074706996</v>
      </c>
      <c r="U91">
        <v>3.5781173706054701</v>
      </c>
      <c r="V91">
        <v>3.6251845359802202</v>
      </c>
      <c r="W91">
        <v>4.7067165374755901E-2</v>
      </c>
      <c r="X91">
        <v>0.57072687149047896</v>
      </c>
      <c r="Y91">
        <v>0.57072687149047896</v>
      </c>
      <c r="Z91">
        <v>0.6</v>
      </c>
      <c r="AA91">
        <v>1</v>
      </c>
      <c r="AB91">
        <v>0.625</v>
      </c>
      <c r="AC91">
        <v>0.76923076923076905</v>
      </c>
      <c r="AD91">
        <v>0</v>
      </c>
      <c r="AE91">
        <v>0.4</v>
      </c>
    </row>
    <row r="92" spans="1:31" x14ac:dyDescent="0.15">
      <c r="A92" s="6">
        <v>90</v>
      </c>
      <c r="B92">
        <v>17</v>
      </c>
      <c r="C92">
        <v>3</v>
      </c>
      <c r="D92">
        <v>10</v>
      </c>
      <c r="E92">
        <v>10</v>
      </c>
      <c r="F92">
        <v>10</v>
      </c>
      <c r="G92">
        <v>0</v>
      </c>
      <c r="H92">
        <v>7</v>
      </c>
      <c r="I92">
        <v>3</v>
      </c>
      <c r="J92">
        <v>0.85</v>
      </c>
      <c r="K92">
        <v>8.4460296630859393</v>
      </c>
      <c r="L92">
        <v>2.6606960296630899</v>
      </c>
      <c r="M92">
        <v>1.7191524505615201</v>
      </c>
      <c r="N92">
        <v>5.12628173828125</v>
      </c>
      <c r="O92">
        <v>3</v>
      </c>
      <c r="P92">
        <v>3</v>
      </c>
      <c r="Q92">
        <v>12</v>
      </c>
      <c r="R92" s="16">
        <v>0.25</v>
      </c>
      <c r="S92" s="16">
        <f t="shared" si="1"/>
        <v>0.3</v>
      </c>
      <c r="T92">
        <v>3.8134136199951199</v>
      </c>
      <c r="U92">
        <v>3.5498924255371098</v>
      </c>
      <c r="V92">
        <v>3.2711806297302202</v>
      </c>
      <c r="W92">
        <v>0.27871179580688499</v>
      </c>
      <c r="X92">
        <v>0.54223299026489302</v>
      </c>
      <c r="Y92">
        <v>0.54223299026489302</v>
      </c>
      <c r="Z92">
        <v>0.3</v>
      </c>
      <c r="AA92">
        <v>0.9</v>
      </c>
      <c r="AB92">
        <v>0.75</v>
      </c>
      <c r="AC92">
        <v>0.81818181818181801</v>
      </c>
      <c r="AD92">
        <v>0.1</v>
      </c>
      <c r="AE92">
        <v>0.6</v>
      </c>
    </row>
    <row r="93" spans="1:31" x14ac:dyDescent="0.15">
      <c r="A93" s="6">
        <v>91</v>
      </c>
      <c r="B93">
        <v>16</v>
      </c>
      <c r="C93">
        <v>4</v>
      </c>
      <c r="D93">
        <v>10</v>
      </c>
      <c r="E93">
        <v>10</v>
      </c>
      <c r="F93">
        <v>10</v>
      </c>
      <c r="G93">
        <v>0</v>
      </c>
      <c r="H93">
        <v>6</v>
      </c>
      <c r="I93">
        <v>4</v>
      </c>
      <c r="J93">
        <v>0.8</v>
      </c>
      <c r="K93">
        <v>8.7608680725097692</v>
      </c>
      <c r="L93">
        <v>2.60641670227051</v>
      </c>
      <c r="M93">
        <v>0.90999221801757801</v>
      </c>
      <c r="N93">
        <v>6.0163593292236301</v>
      </c>
      <c r="O93">
        <v>4</v>
      </c>
      <c r="P93">
        <v>4</v>
      </c>
      <c r="Q93">
        <v>14</v>
      </c>
      <c r="R93" s="16">
        <v>0.28570000000000001</v>
      </c>
      <c r="S93" s="16">
        <f t="shared" si="1"/>
        <v>0.4</v>
      </c>
      <c r="T93">
        <v>3.8749866485595699</v>
      </c>
      <c r="U93">
        <v>3.4989471435546902</v>
      </c>
      <c r="V93">
        <v>3.2845439910888699</v>
      </c>
      <c r="W93">
        <v>0.21440315246582001</v>
      </c>
      <c r="X93">
        <v>0.59044265747070301</v>
      </c>
      <c r="Y93">
        <v>0.59044265747070301</v>
      </c>
      <c r="Z93">
        <v>0.4</v>
      </c>
      <c r="AA93">
        <v>1</v>
      </c>
      <c r="AB93">
        <v>0.71428571428571397</v>
      </c>
      <c r="AC93">
        <v>0.83333333333333304</v>
      </c>
      <c r="AD93">
        <v>0</v>
      </c>
      <c r="AE93">
        <v>0.6</v>
      </c>
    </row>
    <row r="94" spans="1:31" x14ac:dyDescent="0.15">
      <c r="A94" s="6">
        <v>92</v>
      </c>
      <c r="B94">
        <v>14</v>
      </c>
      <c r="C94">
        <v>6</v>
      </c>
      <c r="D94">
        <v>10</v>
      </c>
      <c r="E94">
        <v>10</v>
      </c>
      <c r="F94">
        <v>10</v>
      </c>
      <c r="G94">
        <v>0</v>
      </c>
      <c r="H94">
        <v>4</v>
      </c>
      <c r="I94">
        <v>6</v>
      </c>
      <c r="J94">
        <v>0.7</v>
      </c>
      <c r="K94">
        <v>8.2816715240478498</v>
      </c>
      <c r="L94">
        <v>4.3887615203857404</v>
      </c>
      <c r="M94">
        <v>1.91437911987305</v>
      </c>
      <c r="N94">
        <v>5.6083049774169904</v>
      </c>
      <c r="O94">
        <v>2</v>
      </c>
      <c r="P94">
        <v>2</v>
      </c>
      <c r="Q94">
        <v>12</v>
      </c>
      <c r="R94" s="16">
        <v>0.16669999999999999</v>
      </c>
      <c r="S94" s="16">
        <f t="shared" si="1"/>
        <v>0.2</v>
      </c>
      <c r="T94">
        <v>2.58152198791504</v>
      </c>
      <c r="U94">
        <v>2.3149232864379901</v>
      </c>
      <c r="V94">
        <v>2.09356021881104</v>
      </c>
      <c r="W94">
        <v>0.22136306762695299</v>
      </c>
      <c r="X94">
        <v>0.48796176910400402</v>
      </c>
      <c r="Y94">
        <v>0.48796176910400402</v>
      </c>
      <c r="Z94">
        <v>0.2</v>
      </c>
      <c r="AA94">
        <v>1</v>
      </c>
      <c r="AB94">
        <v>0.83333333333333304</v>
      </c>
      <c r="AC94">
        <v>0.90909090909090895</v>
      </c>
      <c r="AD94">
        <v>0</v>
      </c>
      <c r="AE94">
        <v>0.8</v>
      </c>
    </row>
    <row r="95" spans="1:31" x14ac:dyDescent="0.15">
      <c r="A95" s="6">
        <v>93</v>
      </c>
      <c r="B95">
        <v>18</v>
      </c>
      <c r="C95">
        <v>2</v>
      </c>
      <c r="D95">
        <v>10</v>
      </c>
      <c r="E95">
        <v>10</v>
      </c>
      <c r="F95">
        <v>10</v>
      </c>
      <c r="G95">
        <v>0</v>
      </c>
      <c r="H95">
        <v>8</v>
      </c>
      <c r="I95">
        <v>2</v>
      </c>
      <c r="J95">
        <v>0.9</v>
      </c>
      <c r="K95">
        <v>9.7429504394531197</v>
      </c>
      <c r="L95">
        <v>2.3053035736084002</v>
      </c>
      <c r="M95">
        <v>1.76511383056641</v>
      </c>
      <c r="N95">
        <v>6.5961265563964799</v>
      </c>
      <c r="O95">
        <v>6</v>
      </c>
      <c r="P95">
        <v>6</v>
      </c>
      <c r="Q95">
        <v>16</v>
      </c>
      <c r="R95" s="16">
        <v>0.375</v>
      </c>
      <c r="S95" s="16">
        <f t="shared" si="1"/>
        <v>0.6</v>
      </c>
      <c r="T95">
        <v>4.21433448791504</v>
      </c>
      <c r="U95">
        <v>3.91488838195801</v>
      </c>
      <c r="V95">
        <v>3.62736892700195</v>
      </c>
      <c r="W95">
        <v>0.28751945495605502</v>
      </c>
      <c r="X95">
        <v>0.58696556091308605</v>
      </c>
      <c r="Y95">
        <v>0.58696556091308605</v>
      </c>
      <c r="Z95">
        <v>0.6</v>
      </c>
      <c r="AA95">
        <v>1</v>
      </c>
      <c r="AB95">
        <v>0.625</v>
      </c>
      <c r="AC95">
        <v>0.76923076923076905</v>
      </c>
      <c r="AD95">
        <v>0</v>
      </c>
      <c r="AE95">
        <v>0.4</v>
      </c>
    </row>
    <row r="96" spans="1:31" x14ac:dyDescent="0.15">
      <c r="A96" s="6">
        <v>94</v>
      </c>
      <c r="B96">
        <v>18</v>
      </c>
      <c r="C96">
        <v>2</v>
      </c>
      <c r="D96">
        <v>10</v>
      </c>
      <c r="E96">
        <v>10</v>
      </c>
      <c r="F96">
        <v>10</v>
      </c>
      <c r="G96">
        <v>0</v>
      </c>
      <c r="H96">
        <v>8</v>
      </c>
      <c r="I96">
        <v>2</v>
      </c>
      <c r="J96">
        <v>0.9</v>
      </c>
      <c r="K96">
        <v>9.7965717315673793</v>
      </c>
      <c r="L96">
        <v>1.83329200744629</v>
      </c>
      <c r="M96">
        <v>1.2288665771484399</v>
      </c>
      <c r="N96">
        <v>6.9319534301757804</v>
      </c>
      <c r="O96">
        <v>6</v>
      </c>
      <c r="P96">
        <v>6</v>
      </c>
      <c r="Q96">
        <v>16</v>
      </c>
      <c r="R96" s="16">
        <v>0.375</v>
      </c>
      <c r="S96" s="16">
        <f t="shared" si="1"/>
        <v>0.6</v>
      </c>
      <c r="T96">
        <v>4.6271514892578098</v>
      </c>
      <c r="U96">
        <v>4.2858471870422399</v>
      </c>
      <c r="V96">
        <v>4.0345525741577104</v>
      </c>
      <c r="W96">
        <v>0.25129461288452098</v>
      </c>
      <c r="X96">
        <v>0.59259891510009799</v>
      </c>
      <c r="Y96">
        <v>0.59259891510009799</v>
      </c>
      <c r="Z96">
        <v>0.6</v>
      </c>
      <c r="AA96">
        <v>1</v>
      </c>
      <c r="AB96">
        <v>0.625</v>
      </c>
      <c r="AC96">
        <v>0.76923076923076905</v>
      </c>
      <c r="AD96">
        <v>0</v>
      </c>
      <c r="AE96">
        <v>0.4</v>
      </c>
    </row>
    <row r="97" spans="1:31" x14ac:dyDescent="0.15">
      <c r="A97" s="6">
        <v>95</v>
      </c>
      <c r="B97">
        <v>18</v>
      </c>
      <c r="C97">
        <v>2</v>
      </c>
      <c r="D97">
        <v>10</v>
      </c>
      <c r="E97">
        <v>10</v>
      </c>
      <c r="F97">
        <v>10</v>
      </c>
      <c r="G97">
        <v>0</v>
      </c>
      <c r="H97">
        <v>8</v>
      </c>
      <c r="I97">
        <v>2</v>
      </c>
      <c r="J97">
        <v>0.9</v>
      </c>
      <c r="K97">
        <v>8.5702972412109393</v>
      </c>
      <c r="L97">
        <v>1.8977088928222701</v>
      </c>
      <c r="M97">
        <v>1.3390693664550799</v>
      </c>
      <c r="N97">
        <v>5.5475578308105504</v>
      </c>
      <c r="O97">
        <v>4</v>
      </c>
      <c r="P97">
        <v>4</v>
      </c>
      <c r="Q97">
        <v>12</v>
      </c>
      <c r="R97" s="16">
        <v>0.33329999999999999</v>
      </c>
      <c r="S97" s="16">
        <f t="shared" si="1"/>
        <v>0.4</v>
      </c>
      <c r="T97">
        <v>3.9815902709960902</v>
      </c>
      <c r="U97">
        <v>3.6999924182891801</v>
      </c>
      <c r="V97">
        <v>3.46128225326538</v>
      </c>
      <c r="W97">
        <v>0.23871016502380399</v>
      </c>
      <c r="X97">
        <v>0.520308017730713</v>
      </c>
      <c r="Y97">
        <v>0.520308017730713</v>
      </c>
      <c r="Z97">
        <v>0.4</v>
      </c>
      <c r="AA97">
        <v>0.8</v>
      </c>
      <c r="AB97">
        <v>0.66666666666666696</v>
      </c>
      <c r="AC97">
        <v>0.72727272727272696</v>
      </c>
      <c r="AD97">
        <v>0.2</v>
      </c>
      <c r="AE97">
        <v>0.4</v>
      </c>
    </row>
    <row r="98" spans="1:31" x14ac:dyDescent="0.15">
      <c r="A98" s="6">
        <v>96</v>
      </c>
      <c r="B98">
        <v>19</v>
      </c>
      <c r="C98">
        <v>1</v>
      </c>
      <c r="D98">
        <v>10</v>
      </c>
      <c r="E98">
        <v>10</v>
      </c>
      <c r="F98">
        <v>10</v>
      </c>
      <c r="G98">
        <v>0</v>
      </c>
      <c r="H98">
        <v>9</v>
      </c>
      <c r="I98">
        <v>1</v>
      </c>
      <c r="J98">
        <v>0.95</v>
      </c>
      <c r="K98">
        <v>12.2015647888184</v>
      </c>
      <c r="L98">
        <v>0.72637939453125</v>
      </c>
      <c r="M98">
        <v>0.482009887695312</v>
      </c>
      <c r="N98">
        <v>10.3064689636231</v>
      </c>
      <c r="O98">
        <v>7</v>
      </c>
      <c r="P98">
        <v>7</v>
      </c>
      <c r="Q98">
        <v>17</v>
      </c>
      <c r="R98" s="16">
        <v>0.4118</v>
      </c>
      <c r="S98" s="16">
        <f t="shared" si="1"/>
        <v>0.7</v>
      </c>
      <c r="T98">
        <v>5.3776931762695304</v>
      </c>
      <c r="U98">
        <v>4.94168996810913</v>
      </c>
      <c r="V98">
        <v>4.77380275726318</v>
      </c>
      <c r="W98">
        <v>0.16788721084594699</v>
      </c>
      <c r="X98">
        <v>0.60389041900634799</v>
      </c>
      <c r="Y98">
        <v>0.60389041900634799</v>
      </c>
      <c r="Z98">
        <v>0.7</v>
      </c>
      <c r="AA98">
        <v>1</v>
      </c>
      <c r="AB98">
        <v>0.58823529411764697</v>
      </c>
      <c r="AC98">
        <v>0.74074074074074103</v>
      </c>
      <c r="AD98">
        <v>0</v>
      </c>
      <c r="AE98">
        <v>0.3</v>
      </c>
    </row>
    <row r="99" spans="1:31" x14ac:dyDescent="0.15">
      <c r="A99" s="6">
        <v>97</v>
      </c>
      <c r="B99">
        <v>17</v>
      </c>
      <c r="C99">
        <v>3</v>
      </c>
      <c r="D99">
        <v>10</v>
      </c>
      <c r="E99">
        <v>10</v>
      </c>
      <c r="F99">
        <v>10</v>
      </c>
      <c r="G99">
        <v>0</v>
      </c>
      <c r="H99">
        <v>7</v>
      </c>
      <c r="I99">
        <v>3</v>
      </c>
      <c r="J99">
        <v>0.85</v>
      </c>
      <c r="K99">
        <v>9.8600158691406197</v>
      </c>
      <c r="L99">
        <v>1.4543437957763701</v>
      </c>
      <c r="M99">
        <v>0.44128799438476601</v>
      </c>
      <c r="N99">
        <v>8.6312446594238299</v>
      </c>
      <c r="O99">
        <v>6</v>
      </c>
      <c r="P99">
        <v>6</v>
      </c>
      <c r="Q99">
        <v>16</v>
      </c>
      <c r="R99" s="16">
        <v>0.375</v>
      </c>
      <c r="S99" s="16">
        <f t="shared" si="1"/>
        <v>0.6</v>
      </c>
      <c r="T99">
        <v>4.0121936798095703</v>
      </c>
      <c r="U99">
        <v>3.5728211402893102</v>
      </c>
      <c r="V99">
        <v>3.4666202068328902</v>
      </c>
      <c r="W99">
        <v>0.106200933456421</v>
      </c>
      <c r="X99">
        <v>0.54557347297668501</v>
      </c>
      <c r="Y99">
        <v>0.54557347297668501</v>
      </c>
      <c r="Z99">
        <v>0.6</v>
      </c>
      <c r="AA99">
        <v>1</v>
      </c>
      <c r="AB99">
        <v>0.625</v>
      </c>
      <c r="AC99">
        <v>0.76923076923076905</v>
      </c>
      <c r="AD99">
        <v>0</v>
      </c>
      <c r="AE99">
        <v>0.4</v>
      </c>
    </row>
    <row r="100" spans="1:31" x14ac:dyDescent="0.15">
      <c r="A100" s="6">
        <v>98</v>
      </c>
      <c r="B100">
        <v>18</v>
      </c>
      <c r="C100">
        <v>2</v>
      </c>
      <c r="D100">
        <v>10</v>
      </c>
      <c r="E100">
        <v>10</v>
      </c>
      <c r="F100">
        <v>10</v>
      </c>
      <c r="G100">
        <v>0</v>
      </c>
      <c r="H100">
        <v>8</v>
      </c>
      <c r="I100">
        <v>2</v>
      </c>
      <c r="J100">
        <v>0.9</v>
      </c>
      <c r="K100">
        <v>9.8297519683837908</v>
      </c>
      <c r="L100">
        <v>4.0625991821289098</v>
      </c>
      <c r="M100">
        <v>3.78593826293945</v>
      </c>
      <c r="N100">
        <v>5.8256168365478498</v>
      </c>
      <c r="O100">
        <v>3</v>
      </c>
      <c r="P100">
        <v>3</v>
      </c>
      <c r="Q100">
        <v>13</v>
      </c>
      <c r="R100" s="16">
        <v>0.23080000000000001</v>
      </c>
      <c r="S100" s="16">
        <f t="shared" si="1"/>
        <v>0.3</v>
      </c>
      <c r="T100">
        <v>3.76481056213379</v>
      </c>
      <c r="U100">
        <v>3.5798575878143302</v>
      </c>
      <c r="V100">
        <v>3.2034485340118399</v>
      </c>
      <c r="W100">
        <v>0.37640905380249001</v>
      </c>
      <c r="X100">
        <v>0.56136202812194802</v>
      </c>
      <c r="Y100">
        <v>0.56136202812194802</v>
      </c>
      <c r="Z100">
        <v>0.3</v>
      </c>
      <c r="AA100">
        <v>1</v>
      </c>
      <c r="AB100">
        <v>0.76923076923076905</v>
      </c>
      <c r="AC100">
        <v>0.86956521739130399</v>
      </c>
      <c r="AD100">
        <v>0</v>
      </c>
      <c r="AE100">
        <v>0.7</v>
      </c>
    </row>
    <row r="101" spans="1:31" x14ac:dyDescent="0.15">
      <c r="A101" s="6">
        <v>99</v>
      </c>
      <c r="B101">
        <v>18</v>
      </c>
      <c r="C101">
        <v>2</v>
      </c>
      <c r="D101">
        <v>10</v>
      </c>
      <c r="E101">
        <v>10</v>
      </c>
      <c r="F101">
        <v>10</v>
      </c>
      <c r="G101">
        <v>0</v>
      </c>
      <c r="H101">
        <v>8</v>
      </c>
      <c r="I101">
        <v>2</v>
      </c>
      <c r="J101">
        <v>0.9</v>
      </c>
      <c r="K101">
        <v>10.4580535888672</v>
      </c>
      <c r="L101">
        <v>3.2479400634765598</v>
      </c>
      <c r="M101">
        <v>2.7112960815429701</v>
      </c>
      <c r="N101">
        <v>6.3294010162353498</v>
      </c>
      <c r="O101">
        <v>3</v>
      </c>
      <c r="P101">
        <v>3</v>
      </c>
      <c r="Q101">
        <v>13</v>
      </c>
      <c r="R101" s="16">
        <v>0.23080000000000001</v>
      </c>
      <c r="S101" s="16">
        <f t="shared" si="1"/>
        <v>0.3</v>
      </c>
      <c r="T101">
        <v>3.6910438537597701</v>
      </c>
      <c r="U101">
        <v>3.5275208950042698</v>
      </c>
      <c r="V101">
        <v>3.1580781936645499</v>
      </c>
      <c r="W101">
        <v>0.36944270133972201</v>
      </c>
      <c r="X101">
        <v>0.53296566009521495</v>
      </c>
      <c r="Y101">
        <v>0.53296566009521495</v>
      </c>
      <c r="Z101">
        <v>0.3</v>
      </c>
      <c r="AA101">
        <v>1</v>
      </c>
      <c r="AB101">
        <v>0.76923076923076905</v>
      </c>
      <c r="AC101">
        <v>0.86956521739130399</v>
      </c>
      <c r="AD101">
        <v>0</v>
      </c>
      <c r="AE101">
        <v>0.7</v>
      </c>
    </row>
    <row r="102" spans="1:31" x14ac:dyDescent="0.15">
      <c r="A102" s="6">
        <v>100</v>
      </c>
      <c r="B102">
        <v>18</v>
      </c>
      <c r="C102">
        <v>2</v>
      </c>
      <c r="D102">
        <v>10</v>
      </c>
      <c r="E102">
        <v>10</v>
      </c>
      <c r="F102">
        <v>10</v>
      </c>
      <c r="G102">
        <v>0</v>
      </c>
      <c r="H102">
        <v>8</v>
      </c>
      <c r="I102">
        <v>2</v>
      </c>
      <c r="J102">
        <v>0.9</v>
      </c>
      <c r="K102">
        <v>9.3924121856689506</v>
      </c>
      <c r="L102">
        <v>1.1877918243408201</v>
      </c>
      <c r="M102">
        <v>0.69179153442382801</v>
      </c>
      <c r="N102">
        <v>7.7757873535156197</v>
      </c>
      <c r="O102">
        <v>7</v>
      </c>
      <c r="P102">
        <v>7</v>
      </c>
      <c r="Q102">
        <v>17</v>
      </c>
      <c r="R102" s="16">
        <v>0.4118</v>
      </c>
      <c r="S102" s="16">
        <f t="shared" si="1"/>
        <v>0.7</v>
      </c>
      <c r="T102">
        <v>4.5029029846191397</v>
      </c>
      <c r="U102">
        <v>4.1109309196472203</v>
      </c>
      <c r="V102">
        <v>3.9656531810760498</v>
      </c>
      <c r="W102">
        <v>0.14527773857116699</v>
      </c>
      <c r="X102">
        <v>0.53724980354309104</v>
      </c>
      <c r="Y102">
        <v>0.53724980354309104</v>
      </c>
      <c r="Z102">
        <v>0.7</v>
      </c>
      <c r="AA102">
        <v>1</v>
      </c>
      <c r="AB102">
        <v>0.58823529411764697</v>
      </c>
      <c r="AC102">
        <v>0.74074074074074103</v>
      </c>
      <c r="AD102">
        <v>0</v>
      </c>
      <c r="AE102">
        <v>0.3</v>
      </c>
    </row>
    <row r="103" spans="1:31" x14ac:dyDescent="0.15">
      <c r="A103" s="6">
        <v>101</v>
      </c>
      <c r="B103">
        <v>17</v>
      </c>
      <c r="C103">
        <v>3</v>
      </c>
      <c r="D103">
        <v>10</v>
      </c>
      <c r="E103">
        <v>10</v>
      </c>
      <c r="F103">
        <v>10</v>
      </c>
      <c r="G103">
        <v>0</v>
      </c>
      <c r="H103">
        <v>7</v>
      </c>
      <c r="I103">
        <v>3</v>
      </c>
      <c r="J103">
        <v>0.85</v>
      </c>
      <c r="K103">
        <v>10.215389251709</v>
      </c>
      <c r="L103">
        <v>1.36420822143555</v>
      </c>
      <c r="M103">
        <v>0.32012939453125</v>
      </c>
      <c r="N103">
        <v>9.164306640625</v>
      </c>
      <c r="O103">
        <v>6</v>
      </c>
      <c r="P103">
        <v>6</v>
      </c>
      <c r="Q103">
        <v>16</v>
      </c>
      <c r="R103" s="16">
        <v>0.375</v>
      </c>
      <c r="S103" s="16">
        <f t="shared" si="1"/>
        <v>0.6</v>
      </c>
      <c r="T103">
        <v>4.4554958343505904</v>
      </c>
      <c r="U103">
        <v>3.9539933204650901</v>
      </c>
      <c r="V103">
        <v>3.8553016185760498</v>
      </c>
      <c r="W103">
        <v>9.86917018890381E-2</v>
      </c>
      <c r="X103">
        <v>0.60019421577453602</v>
      </c>
      <c r="Y103">
        <v>0.60019421577453602</v>
      </c>
      <c r="Z103">
        <v>0.6</v>
      </c>
      <c r="AA103">
        <v>1</v>
      </c>
      <c r="AB103">
        <v>0.625</v>
      </c>
      <c r="AC103">
        <v>0.76923076923076905</v>
      </c>
      <c r="AD103">
        <v>0</v>
      </c>
      <c r="AE103">
        <v>0.4</v>
      </c>
    </row>
    <row r="104" spans="1:31" x14ac:dyDescent="0.15">
      <c r="A104" s="6">
        <v>102</v>
      </c>
      <c r="B104">
        <v>19</v>
      </c>
      <c r="C104">
        <v>1</v>
      </c>
      <c r="D104">
        <v>10</v>
      </c>
      <c r="E104">
        <v>10</v>
      </c>
      <c r="F104">
        <v>10</v>
      </c>
      <c r="G104">
        <v>0</v>
      </c>
      <c r="H104">
        <v>9</v>
      </c>
      <c r="I104">
        <v>1</v>
      </c>
      <c r="J104">
        <v>0.95</v>
      </c>
      <c r="K104">
        <v>11.5728454589844</v>
      </c>
      <c r="L104">
        <v>1.0819282531738299</v>
      </c>
      <c r="M104">
        <v>0.81713104248046897</v>
      </c>
      <c r="N104">
        <v>9.0086383819580096</v>
      </c>
      <c r="O104">
        <v>7</v>
      </c>
      <c r="P104">
        <v>7</v>
      </c>
      <c r="Q104">
        <v>17</v>
      </c>
      <c r="R104" s="16">
        <v>0.4118</v>
      </c>
      <c r="S104" s="16">
        <f t="shared" si="1"/>
        <v>0.7</v>
      </c>
      <c r="T104">
        <v>4.6460762023925799</v>
      </c>
      <c r="U104">
        <v>4.3172607421875</v>
      </c>
      <c r="V104">
        <v>4.1030244827270499</v>
      </c>
      <c r="W104">
        <v>0.214236259460449</v>
      </c>
      <c r="X104">
        <v>0.54305171966552701</v>
      </c>
      <c r="Y104">
        <v>0.54305171966552701</v>
      </c>
      <c r="Z104">
        <v>0.7</v>
      </c>
      <c r="AA104">
        <v>1</v>
      </c>
      <c r="AB104">
        <v>0.58823529411764697</v>
      </c>
      <c r="AC104">
        <v>0.74074074074074103</v>
      </c>
      <c r="AD104">
        <v>0</v>
      </c>
      <c r="AE104">
        <v>0.3</v>
      </c>
    </row>
    <row r="105" spans="1:31" x14ac:dyDescent="0.15">
      <c r="A105" s="6">
        <v>103</v>
      </c>
      <c r="B105">
        <v>17</v>
      </c>
      <c r="C105">
        <v>3</v>
      </c>
      <c r="D105">
        <v>10</v>
      </c>
      <c r="E105">
        <v>10</v>
      </c>
      <c r="F105">
        <v>10</v>
      </c>
      <c r="G105">
        <v>0</v>
      </c>
      <c r="H105">
        <v>7</v>
      </c>
      <c r="I105">
        <v>3</v>
      </c>
      <c r="J105">
        <v>0.85</v>
      </c>
      <c r="K105">
        <v>8.4044933319091797</v>
      </c>
      <c r="L105">
        <v>2.9565124511718701</v>
      </c>
      <c r="M105">
        <v>2.14823341369629</v>
      </c>
      <c r="N105">
        <v>5.0885791778564498</v>
      </c>
      <c r="O105">
        <v>3</v>
      </c>
      <c r="P105">
        <v>3</v>
      </c>
      <c r="Q105">
        <v>13</v>
      </c>
      <c r="R105" s="16">
        <v>0.23080000000000001</v>
      </c>
      <c r="S105" s="16">
        <f t="shared" si="1"/>
        <v>0.3</v>
      </c>
      <c r="T105">
        <v>3.4791774749755899</v>
      </c>
      <c r="U105">
        <v>3.2562062740325901</v>
      </c>
      <c r="V105">
        <v>2.9803719520568901</v>
      </c>
      <c r="W105">
        <v>0.27583432197570801</v>
      </c>
      <c r="X105">
        <v>0.49880552291870101</v>
      </c>
      <c r="Y105">
        <v>0.49880552291870101</v>
      </c>
      <c r="Z105">
        <v>0.3</v>
      </c>
      <c r="AA105">
        <v>1</v>
      </c>
      <c r="AB105">
        <v>0.76923076923076905</v>
      </c>
      <c r="AC105">
        <v>0.86956521739130399</v>
      </c>
      <c r="AD105">
        <v>0</v>
      </c>
      <c r="AE105">
        <v>0.7</v>
      </c>
    </row>
    <row r="106" spans="1:31" x14ac:dyDescent="0.15">
      <c r="A106" s="6">
        <v>104</v>
      </c>
      <c r="B106">
        <v>16</v>
      </c>
      <c r="C106">
        <v>4</v>
      </c>
      <c r="D106">
        <v>10</v>
      </c>
      <c r="E106">
        <v>10</v>
      </c>
      <c r="F106">
        <v>10</v>
      </c>
      <c r="G106">
        <v>0</v>
      </c>
      <c r="H106">
        <v>6</v>
      </c>
      <c r="I106">
        <v>4</v>
      </c>
      <c r="J106">
        <v>0.8</v>
      </c>
      <c r="K106">
        <v>9.3435325622558594</v>
      </c>
      <c r="L106">
        <v>2.0762424468994101</v>
      </c>
      <c r="M106">
        <v>0.48625564575195301</v>
      </c>
      <c r="N106">
        <v>8.1371822357177699</v>
      </c>
      <c r="O106">
        <v>5</v>
      </c>
      <c r="P106">
        <v>5</v>
      </c>
      <c r="Q106">
        <v>15</v>
      </c>
      <c r="R106" s="16">
        <v>0.33329999999999999</v>
      </c>
      <c r="S106" s="16">
        <f t="shared" si="1"/>
        <v>0.5</v>
      </c>
      <c r="T106">
        <v>3.6808319091796902</v>
      </c>
      <c r="U106">
        <v>3.2331078052520801</v>
      </c>
      <c r="V106">
        <v>3.1312956809997599</v>
      </c>
      <c r="W106">
        <v>0.101812124252319</v>
      </c>
      <c r="X106">
        <v>0.54953622817993197</v>
      </c>
      <c r="Y106">
        <v>0.54953622817993197</v>
      </c>
      <c r="Z106">
        <v>0.5</v>
      </c>
      <c r="AA106">
        <v>1</v>
      </c>
      <c r="AB106">
        <v>0.66666666666666696</v>
      </c>
      <c r="AC106">
        <v>0.8</v>
      </c>
      <c r="AD106">
        <v>0</v>
      </c>
      <c r="AE106">
        <v>0.5</v>
      </c>
    </row>
    <row r="107" spans="1:31" x14ac:dyDescent="0.15">
      <c r="A107" s="6">
        <v>105</v>
      </c>
      <c r="B107">
        <v>16</v>
      </c>
      <c r="C107">
        <v>4</v>
      </c>
      <c r="D107">
        <v>10</v>
      </c>
      <c r="E107">
        <v>10</v>
      </c>
      <c r="F107">
        <v>10</v>
      </c>
      <c r="G107">
        <v>0</v>
      </c>
      <c r="H107">
        <v>6</v>
      </c>
      <c r="I107">
        <v>4</v>
      </c>
      <c r="J107">
        <v>0.8</v>
      </c>
      <c r="K107">
        <v>7.9031448364257804</v>
      </c>
      <c r="L107">
        <v>3.3488121032714799</v>
      </c>
      <c r="M107">
        <v>2.4555912017822301</v>
      </c>
      <c r="N107">
        <v>5.3575134277343697</v>
      </c>
      <c r="O107">
        <v>5</v>
      </c>
      <c r="P107">
        <v>5</v>
      </c>
      <c r="Q107">
        <v>15</v>
      </c>
      <c r="R107" s="16">
        <v>0.33329999999999999</v>
      </c>
      <c r="S107" s="16">
        <f t="shared" si="1"/>
        <v>0.5</v>
      </c>
      <c r="T107">
        <v>3.3827323913574201</v>
      </c>
      <c r="U107">
        <v>3.1131508350372301</v>
      </c>
      <c r="V107">
        <v>2.8724410533904998</v>
      </c>
      <c r="W107">
        <v>0.24070978164672799</v>
      </c>
      <c r="X107">
        <v>0.51029133796691895</v>
      </c>
      <c r="Y107">
        <v>0.51029133796691895</v>
      </c>
      <c r="Z107">
        <v>0.5</v>
      </c>
      <c r="AA107">
        <v>1</v>
      </c>
      <c r="AB107">
        <v>0.66666666666666696</v>
      </c>
      <c r="AC107">
        <v>0.8</v>
      </c>
      <c r="AD107">
        <v>0</v>
      </c>
      <c r="AE107">
        <v>0.5</v>
      </c>
    </row>
    <row r="108" spans="1:31" x14ac:dyDescent="0.15">
      <c r="A108" s="6">
        <v>106</v>
      </c>
      <c r="B108">
        <v>15</v>
      </c>
      <c r="C108">
        <v>5</v>
      </c>
      <c r="D108">
        <v>10</v>
      </c>
      <c r="E108">
        <v>10</v>
      </c>
      <c r="F108">
        <v>10</v>
      </c>
      <c r="G108">
        <v>0</v>
      </c>
      <c r="H108">
        <v>5</v>
      </c>
      <c r="I108">
        <v>5</v>
      </c>
      <c r="J108">
        <v>0.75</v>
      </c>
      <c r="K108">
        <v>8.7742633819580096</v>
      </c>
      <c r="L108">
        <v>3.8930702209472701</v>
      </c>
      <c r="M108">
        <v>1.6888427734375</v>
      </c>
      <c r="N108">
        <v>5.3539276123046902</v>
      </c>
      <c r="O108">
        <v>3</v>
      </c>
      <c r="P108">
        <v>3</v>
      </c>
      <c r="Q108">
        <v>13</v>
      </c>
      <c r="R108" s="16">
        <v>0.23080000000000001</v>
      </c>
      <c r="S108" s="16">
        <f t="shared" si="1"/>
        <v>0.3</v>
      </c>
      <c r="T108">
        <v>3.4710731506347701</v>
      </c>
      <c r="U108">
        <v>3.16380763053894</v>
      </c>
      <c r="V108">
        <v>2.88404440879822</v>
      </c>
      <c r="W108">
        <v>0.27976322174072299</v>
      </c>
      <c r="X108">
        <v>0.58702874183654796</v>
      </c>
      <c r="Y108">
        <v>0.58702874183654796</v>
      </c>
      <c r="Z108">
        <v>0.3</v>
      </c>
      <c r="AA108">
        <v>1</v>
      </c>
      <c r="AB108">
        <v>0.76923076923076905</v>
      </c>
      <c r="AC108">
        <v>0.86956521739130399</v>
      </c>
      <c r="AD108">
        <v>0</v>
      </c>
      <c r="AE108">
        <v>0.7</v>
      </c>
    </row>
    <row r="109" spans="1:31" x14ac:dyDescent="0.15">
      <c r="A109" s="6">
        <v>107</v>
      </c>
      <c r="B109">
        <v>18</v>
      </c>
      <c r="C109">
        <v>2</v>
      </c>
      <c r="D109">
        <v>10</v>
      </c>
      <c r="E109">
        <v>10</v>
      </c>
      <c r="F109">
        <v>10</v>
      </c>
      <c r="G109">
        <v>0</v>
      </c>
      <c r="H109">
        <v>8</v>
      </c>
      <c r="I109">
        <v>2</v>
      </c>
      <c r="J109">
        <v>0.9</v>
      </c>
      <c r="K109">
        <v>11.4792671203613</v>
      </c>
      <c r="L109">
        <v>0.86721038818359397</v>
      </c>
      <c r="M109">
        <v>0.212364196777344</v>
      </c>
      <c r="N109">
        <v>9.9908599853515607</v>
      </c>
      <c r="O109">
        <v>7</v>
      </c>
      <c r="P109">
        <v>7</v>
      </c>
      <c r="Q109">
        <v>17</v>
      </c>
      <c r="R109" s="16">
        <v>0.4118</v>
      </c>
      <c r="S109" s="16">
        <f t="shared" si="1"/>
        <v>0.7</v>
      </c>
      <c r="T109">
        <v>5.3814773559570304</v>
      </c>
      <c r="U109">
        <v>4.8342394828796396</v>
      </c>
      <c r="V109">
        <v>4.6999049186706499</v>
      </c>
      <c r="W109">
        <v>0.13433456420898399</v>
      </c>
      <c r="X109">
        <v>0.68157243728637695</v>
      </c>
      <c r="Y109">
        <v>0.68157243728637695</v>
      </c>
      <c r="Z109">
        <v>0.7</v>
      </c>
      <c r="AA109">
        <v>1</v>
      </c>
      <c r="AB109">
        <v>0.58823529411764697</v>
      </c>
      <c r="AC109">
        <v>0.74074074074074103</v>
      </c>
      <c r="AD109">
        <v>0</v>
      </c>
      <c r="AE109">
        <v>0.3</v>
      </c>
    </row>
    <row r="110" spans="1:31" x14ac:dyDescent="0.15">
      <c r="A110" s="6">
        <v>108</v>
      </c>
      <c r="B110">
        <v>20</v>
      </c>
      <c r="C110">
        <v>0</v>
      </c>
      <c r="D110">
        <v>10</v>
      </c>
      <c r="E110">
        <v>10</v>
      </c>
      <c r="F110">
        <v>10</v>
      </c>
      <c r="G110">
        <v>0</v>
      </c>
      <c r="H110">
        <v>10</v>
      </c>
      <c r="I110">
        <v>0</v>
      </c>
      <c r="J110">
        <v>1</v>
      </c>
      <c r="K110">
        <v>9999</v>
      </c>
      <c r="L110">
        <v>1.1690254211425799</v>
      </c>
      <c r="M110">
        <v>9999</v>
      </c>
      <c r="N110">
        <v>9999</v>
      </c>
      <c r="O110">
        <v>8</v>
      </c>
      <c r="P110">
        <v>8</v>
      </c>
      <c r="Q110">
        <v>18</v>
      </c>
      <c r="R110" s="16">
        <v>0.44440000000000002</v>
      </c>
      <c r="S110" s="16">
        <f t="shared" si="1"/>
        <v>0.8</v>
      </c>
      <c r="T110">
        <v>5.3215236663818404</v>
      </c>
      <c r="U110">
        <v>4.9827470779418999</v>
      </c>
      <c r="V110">
        <v>4.7171287536621103</v>
      </c>
      <c r="W110">
        <v>0.26561832427978499</v>
      </c>
      <c r="X110">
        <v>0.60439491271972701</v>
      </c>
      <c r="Y110">
        <v>0.60439491271972701</v>
      </c>
      <c r="Z110">
        <v>0.8</v>
      </c>
      <c r="AA110">
        <v>1</v>
      </c>
      <c r="AB110">
        <v>0.55555555555555602</v>
      </c>
      <c r="AC110">
        <v>0.71428571428571397</v>
      </c>
      <c r="AD110">
        <v>0</v>
      </c>
      <c r="AE110">
        <v>0.2</v>
      </c>
    </row>
    <row r="111" spans="1:31" x14ac:dyDescent="0.15">
      <c r="A111" s="6">
        <v>109</v>
      </c>
      <c r="B111">
        <v>16</v>
      </c>
      <c r="C111">
        <v>4</v>
      </c>
      <c r="D111">
        <v>10</v>
      </c>
      <c r="E111">
        <v>10</v>
      </c>
      <c r="F111">
        <v>10</v>
      </c>
      <c r="G111">
        <v>0</v>
      </c>
      <c r="H111">
        <v>6</v>
      </c>
      <c r="I111">
        <v>4</v>
      </c>
      <c r="J111">
        <v>0.8</v>
      </c>
      <c r="K111">
        <v>9.0739898681640607</v>
      </c>
      <c r="L111">
        <v>2.63424873352051</v>
      </c>
      <c r="M111">
        <v>0.84178924560546897</v>
      </c>
      <c r="N111">
        <v>6.25174903869629</v>
      </c>
      <c r="O111">
        <v>4</v>
      </c>
      <c r="P111">
        <v>4</v>
      </c>
      <c r="Q111">
        <v>14</v>
      </c>
      <c r="R111" s="16">
        <v>0.28570000000000001</v>
      </c>
      <c r="S111" s="16">
        <f t="shared" si="1"/>
        <v>0.4</v>
      </c>
      <c r="T111">
        <v>4.0189895629882804</v>
      </c>
      <c r="U111">
        <v>3.6217486858367902</v>
      </c>
      <c r="V111">
        <v>3.3942222595214799</v>
      </c>
      <c r="W111">
        <v>0.22752642631530801</v>
      </c>
      <c r="X111">
        <v>0.62476730346679699</v>
      </c>
      <c r="Y111">
        <v>0.62476730346679699</v>
      </c>
      <c r="Z111">
        <v>0.4</v>
      </c>
      <c r="AA111">
        <v>1</v>
      </c>
      <c r="AB111">
        <v>0.71428571428571397</v>
      </c>
      <c r="AC111">
        <v>0.83333333333333304</v>
      </c>
      <c r="AD111">
        <v>0</v>
      </c>
      <c r="AE111">
        <v>0.6</v>
      </c>
    </row>
    <row r="112" spans="1:31" x14ac:dyDescent="0.15">
      <c r="A112" s="6">
        <v>110</v>
      </c>
      <c r="B112">
        <v>18</v>
      </c>
      <c r="C112">
        <v>2</v>
      </c>
      <c r="D112">
        <v>10</v>
      </c>
      <c r="E112">
        <v>10</v>
      </c>
      <c r="F112">
        <v>10</v>
      </c>
      <c r="G112">
        <v>0</v>
      </c>
      <c r="H112">
        <v>8</v>
      </c>
      <c r="I112">
        <v>2</v>
      </c>
      <c r="J112">
        <v>0.9</v>
      </c>
      <c r="K112">
        <v>10.1500759124756</v>
      </c>
      <c r="L112">
        <v>1.49239158630371</v>
      </c>
      <c r="M112">
        <v>0.83871841430664096</v>
      </c>
      <c r="N112">
        <v>7.55375099182129</v>
      </c>
      <c r="O112">
        <v>5</v>
      </c>
      <c r="P112">
        <v>5</v>
      </c>
      <c r="Q112">
        <v>15</v>
      </c>
      <c r="R112" s="16">
        <v>0.33329999999999999</v>
      </c>
      <c r="S112" s="16">
        <f t="shared" si="1"/>
        <v>0.5</v>
      </c>
      <c r="T112">
        <v>4.57145118713379</v>
      </c>
      <c r="U112">
        <v>4.2063837051391602</v>
      </c>
      <c r="V112">
        <v>3.9721603393554701</v>
      </c>
      <c r="W112">
        <v>0.23422336578369099</v>
      </c>
      <c r="X112">
        <v>0.59929084777831998</v>
      </c>
      <c r="Y112">
        <v>0.59929084777831998</v>
      </c>
      <c r="Z112">
        <v>0.5</v>
      </c>
      <c r="AA112">
        <v>1</v>
      </c>
      <c r="AB112">
        <v>0.66666666666666696</v>
      </c>
      <c r="AC112">
        <v>0.8</v>
      </c>
      <c r="AD112">
        <v>0</v>
      </c>
      <c r="AE112">
        <v>0.5</v>
      </c>
    </row>
    <row r="113" spans="1:31" x14ac:dyDescent="0.15">
      <c r="A113" s="6">
        <v>111</v>
      </c>
      <c r="B113">
        <v>18</v>
      </c>
      <c r="C113">
        <v>2</v>
      </c>
      <c r="D113">
        <v>10</v>
      </c>
      <c r="E113">
        <v>10</v>
      </c>
      <c r="F113">
        <v>10</v>
      </c>
      <c r="G113">
        <v>0</v>
      </c>
      <c r="H113">
        <v>8</v>
      </c>
      <c r="I113">
        <v>2</v>
      </c>
      <c r="J113">
        <v>0.9</v>
      </c>
      <c r="K113">
        <v>9.4035148620605504</v>
      </c>
      <c r="L113">
        <v>1.9340686798095701</v>
      </c>
      <c r="M113">
        <v>1.4637527465820299</v>
      </c>
      <c r="N113">
        <v>6.9852027893066397</v>
      </c>
      <c r="O113">
        <v>8</v>
      </c>
      <c r="P113">
        <v>8</v>
      </c>
      <c r="Q113">
        <v>18</v>
      </c>
      <c r="R113" s="16">
        <v>0.44440000000000002</v>
      </c>
      <c r="S113" s="16">
        <f t="shared" si="1"/>
        <v>0.8</v>
      </c>
      <c r="T113">
        <v>4.4546566009521502</v>
      </c>
      <c r="U113">
        <v>4.1159157752990696</v>
      </c>
      <c r="V113">
        <v>3.8883354663848899</v>
      </c>
      <c r="W113">
        <v>0.22758030891418499</v>
      </c>
      <c r="X113">
        <v>0.56632113456726096</v>
      </c>
      <c r="Y113">
        <v>0.56632113456726096</v>
      </c>
      <c r="Z113">
        <v>0.8</v>
      </c>
      <c r="AA113">
        <v>1</v>
      </c>
      <c r="AB113">
        <v>0.55555555555555602</v>
      </c>
      <c r="AC113">
        <v>0.71428571428571397</v>
      </c>
      <c r="AD113">
        <v>0</v>
      </c>
      <c r="AE113">
        <v>0.2</v>
      </c>
    </row>
    <row r="114" spans="1:31" x14ac:dyDescent="0.15">
      <c r="A114" s="6">
        <v>112</v>
      </c>
      <c r="B114">
        <v>17</v>
      </c>
      <c r="C114">
        <v>3</v>
      </c>
      <c r="D114">
        <v>10</v>
      </c>
      <c r="E114">
        <v>10</v>
      </c>
      <c r="F114">
        <v>10</v>
      </c>
      <c r="G114">
        <v>0</v>
      </c>
      <c r="H114">
        <v>7</v>
      </c>
      <c r="I114">
        <v>3</v>
      </c>
      <c r="J114">
        <v>0.85</v>
      </c>
      <c r="K114">
        <v>8.9480361938476598</v>
      </c>
      <c r="L114">
        <v>1.6710662841796899</v>
      </c>
      <c r="M114">
        <v>0.69068527221679699</v>
      </c>
      <c r="N114">
        <v>7.1277313232421902</v>
      </c>
      <c r="O114">
        <v>5</v>
      </c>
      <c r="P114">
        <v>5</v>
      </c>
      <c r="Q114">
        <v>15</v>
      </c>
      <c r="R114" s="16">
        <v>0.33329999999999999</v>
      </c>
      <c r="S114" s="16">
        <f t="shared" si="1"/>
        <v>0.5</v>
      </c>
      <c r="T114">
        <v>3.9528541564941402</v>
      </c>
      <c r="U114">
        <v>3.5617759227752699</v>
      </c>
      <c r="V114">
        <v>3.4006295204162602</v>
      </c>
      <c r="W114">
        <v>0.16114640235900901</v>
      </c>
      <c r="X114">
        <v>0.55222463607788097</v>
      </c>
      <c r="Y114">
        <v>0.55222463607788097</v>
      </c>
      <c r="Z114">
        <v>0.5</v>
      </c>
      <c r="AA114">
        <v>1</v>
      </c>
      <c r="AB114">
        <v>0.66666666666666696</v>
      </c>
      <c r="AC114">
        <v>0.8</v>
      </c>
      <c r="AD114">
        <v>0</v>
      </c>
      <c r="AE114">
        <v>0.5</v>
      </c>
    </row>
    <row r="115" spans="1:31" x14ac:dyDescent="0.15">
      <c r="A115" s="6">
        <v>113</v>
      </c>
      <c r="B115">
        <v>13</v>
      </c>
      <c r="C115">
        <v>7</v>
      </c>
      <c r="D115">
        <v>10</v>
      </c>
      <c r="E115">
        <v>10</v>
      </c>
      <c r="F115">
        <v>10</v>
      </c>
      <c r="G115">
        <v>0</v>
      </c>
      <c r="H115">
        <v>3</v>
      </c>
      <c r="I115">
        <v>7</v>
      </c>
      <c r="J115">
        <v>0.65</v>
      </c>
      <c r="K115">
        <v>7.5002803802490199</v>
      </c>
      <c r="L115">
        <v>4.8982105255126998</v>
      </c>
      <c r="M115">
        <v>2.3548717498779301</v>
      </c>
      <c r="N115">
        <v>5.0402336120605504</v>
      </c>
      <c r="O115">
        <v>1</v>
      </c>
      <c r="P115">
        <v>1</v>
      </c>
      <c r="Q115">
        <v>9</v>
      </c>
      <c r="R115" s="16">
        <v>0.1111</v>
      </c>
      <c r="S115" s="16">
        <f t="shared" si="1"/>
        <v>0.1</v>
      </c>
      <c r="T115">
        <v>2.1203651428222701</v>
      </c>
      <c r="U115">
        <v>1.90354347229004</v>
      </c>
      <c r="V115">
        <v>1.6988279819488501</v>
      </c>
      <c r="W115">
        <v>0.204715490341186</v>
      </c>
      <c r="X115">
        <v>0.42153716087341297</v>
      </c>
      <c r="Y115">
        <v>0.42153716087341297</v>
      </c>
      <c r="Z115">
        <v>0.1</v>
      </c>
      <c r="AA115">
        <v>0.8</v>
      </c>
      <c r="AB115">
        <v>0.88888888888888895</v>
      </c>
      <c r="AC115">
        <v>0.84210526315789502</v>
      </c>
      <c r="AD115">
        <v>0.2</v>
      </c>
      <c r="AE115">
        <v>0.7</v>
      </c>
    </row>
    <row r="116" spans="1:31" x14ac:dyDescent="0.15">
      <c r="A116" s="6">
        <v>114</v>
      </c>
      <c r="B116">
        <v>17</v>
      </c>
      <c r="C116">
        <v>3</v>
      </c>
      <c r="D116">
        <v>10</v>
      </c>
      <c r="E116">
        <v>10</v>
      </c>
      <c r="F116">
        <v>10</v>
      </c>
      <c r="G116">
        <v>0</v>
      </c>
      <c r="H116">
        <v>7</v>
      </c>
      <c r="I116">
        <v>3</v>
      </c>
      <c r="J116">
        <v>0.85</v>
      </c>
      <c r="K116">
        <v>8.6665439605712908</v>
      </c>
      <c r="L116">
        <v>1.6281871795654299</v>
      </c>
      <c r="M116">
        <v>0.79943466186523404</v>
      </c>
      <c r="N116">
        <v>7.2922859191894496</v>
      </c>
      <c r="O116">
        <v>7</v>
      </c>
      <c r="P116">
        <v>7</v>
      </c>
      <c r="Q116">
        <v>17</v>
      </c>
      <c r="R116" s="16">
        <v>0.4118</v>
      </c>
      <c r="S116" s="16">
        <f t="shared" si="1"/>
        <v>0.7</v>
      </c>
      <c r="T116">
        <v>4.3135910034179696</v>
      </c>
      <c r="U116">
        <v>3.8939342498779301</v>
      </c>
      <c r="V116">
        <v>3.7683196067810099</v>
      </c>
      <c r="W116">
        <v>0.12561464309692399</v>
      </c>
      <c r="X116">
        <v>0.545271396636963</v>
      </c>
      <c r="Y116">
        <v>0.545271396636963</v>
      </c>
      <c r="Z116">
        <v>0.7</v>
      </c>
      <c r="AA116">
        <v>1</v>
      </c>
      <c r="AB116">
        <v>0.58823529411764697</v>
      </c>
      <c r="AC116">
        <v>0.74074074074074103</v>
      </c>
      <c r="AD116">
        <v>0</v>
      </c>
      <c r="AE116">
        <v>0.3</v>
      </c>
    </row>
    <row r="117" spans="1:31" x14ac:dyDescent="0.15">
      <c r="A117" s="6">
        <v>115</v>
      </c>
      <c r="B117">
        <v>17</v>
      </c>
      <c r="C117">
        <v>3</v>
      </c>
      <c r="D117">
        <v>10</v>
      </c>
      <c r="E117">
        <v>10</v>
      </c>
      <c r="F117">
        <v>10</v>
      </c>
      <c r="G117">
        <v>0</v>
      </c>
      <c r="H117">
        <v>7</v>
      </c>
      <c r="I117">
        <v>3</v>
      </c>
      <c r="J117">
        <v>0.85</v>
      </c>
      <c r="K117">
        <v>9.2486152648925799</v>
      </c>
      <c r="L117">
        <v>1.81095123291016</v>
      </c>
      <c r="M117">
        <v>0.80808639526367199</v>
      </c>
      <c r="N117">
        <v>7.2823505401611301</v>
      </c>
      <c r="O117">
        <v>6</v>
      </c>
      <c r="P117">
        <v>6</v>
      </c>
      <c r="Q117">
        <v>16</v>
      </c>
      <c r="R117" s="16">
        <v>0.375</v>
      </c>
      <c r="S117" s="16">
        <f t="shared" si="1"/>
        <v>0.6</v>
      </c>
      <c r="T117">
        <v>4.6824150085449201</v>
      </c>
      <c r="U117">
        <v>4.2321510314941397</v>
      </c>
      <c r="V117">
        <v>4.05267429351807</v>
      </c>
      <c r="W117">
        <v>0.179476737976074</v>
      </c>
      <c r="X117">
        <v>0.62974071502685502</v>
      </c>
      <c r="Y117">
        <v>0.62974071502685502</v>
      </c>
      <c r="Z117">
        <v>0.6</v>
      </c>
      <c r="AA117">
        <v>1</v>
      </c>
      <c r="AB117">
        <v>0.625</v>
      </c>
      <c r="AC117">
        <v>0.76923076923076905</v>
      </c>
      <c r="AD117">
        <v>0</v>
      </c>
      <c r="AE117">
        <v>0.4</v>
      </c>
    </row>
    <row r="118" spans="1:31" x14ac:dyDescent="0.15">
      <c r="A118" s="6">
        <v>116</v>
      </c>
      <c r="B118">
        <v>18</v>
      </c>
      <c r="C118">
        <v>2</v>
      </c>
      <c r="D118">
        <v>10</v>
      </c>
      <c r="E118">
        <v>10</v>
      </c>
      <c r="F118">
        <v>10</v>
      </c>
      <c r="G118">
        <v>0</v>
      </c>
      <c r="H118">
        <v>8</v>
      </c>
      <c r="I118">
        <v>2</v>
      </c>
      <c r="J118">
        <v>0.9</v>
      </c>
      <c r="K118">
        <v>10.695125579834</v>
      </c>
      <c r="L118">
        <v>3.86113357543945</v>
      </c>
      <c r="M118">
        <v>3.4150371551513699</v>
      </c>
      <c r="N118">
        <v>6.3120250701904297</v>
      </c>
      <c r="O118">
        <v>3</v>
      </c>
      <c r="P118">
        <v>3</v>
      </c>
      <c r="Q118">
        <v>13</v>
      </c>
      <c r="R118" s="16">
        <v>0.23080000000000001</v>
      </c>
      <c r="S118" s="16">
        <f t="shared" si="1"/>
        <v>0.3</v>
      </c>
      <c r="T118">
        <v>4.1133708953857404</v>
      </c>
      <c r="U118">
        <v>3.9187879562377899</v>
      </c>
      <c r="V118">
        <v>3.5277342796325701</v>
      </c>
      <c r="W118">
        <v>0.391053676605225</v>
      </c>
      <c r="X118">
        <v>0.58563661575317405</v>
      </c>
      <c r="Y118">
        <v>0.58563661575317405</v>
      </c>
      <c r="Z118">
        <v>0.3</v>
      </c>
      <c r="AA118">
        <v>1</v>
      </c>
      <c r="AB118">
        <v>0.76923076923076905</v>
      </c>
      <c r="AC118">
        <v>0.86956521739130399</v>
      </c>
      <c r="AD118">
        <v>0</v>
      </c>
      <c r="AE118">
        <v>0.7</v>
      </c>
    </row>
    <row r="119" spans="1:31" x14ac:dyDescent="0.15">
      <c r="A119" s="6">
        <v>117</v>
      </c>
      <c r="B119">
        <v>18</v>
      </c>
      <c r="C119">
        <v>2</v>
      </c>
      <c r="D119">
        <v>10</v>
      </c>
      <c r="E119">
        <v>10</v>
      </c>
      <c r="F119">
        <v>10</v>
      </c>
      <c r="G119">
        <v>0</v>
      </c>
      <c r="H119">
        <v>8</v>
      </c>
      <c r="I119">
        <v>2</v>
      </c>
      <c r="J119">
        <v>0.9</v>
      </c>
      <c r="K119">
        <v>9.1786727905273402</v>
      </c>
      <c r="L119">
        <v>1.8817310333252</v>
      </c>
      <c r="M119">
        <v>1.5043258666992201</v>
      </c>
      <c r="N119">
        <v>7.2341423034668004</v>
      </c>
      <c r="O119">
        <v>7</v>
      </c>
      <c r="P119">
        <v>7</v>
      </c>
      <c r="Q119">
        <v>16</v>
      </c>
      <c r="R119" s="16">
        <v>0.4375</v>
      </c>
      <c r="S119" s="16">
        <f t="shared" si="1"/>
        <v>0.7</v>
      </c>
      <c r="T119">
        <v>4.2601795196533203</v>
      </c>
      <c r="U119">
        <v>3.9111673831939702</v>
      </c>
      <c r="V119">
        <v>3.7362511157989502</v>
      </c>
      <c r="W119">
        <v>0.17491626739502</v>
      </c>
      <c r="X119">
        <v>0.52392840385437001</v>
      </c>
      <c r="Y119">
        <v>0.52392840385437001</v>
      </c>
      <c r="Z119">
        <v>0.7</v>
      </c>
      <c r="AA119">
        <v>0.9</v>
      </c>
      <c r="AB119">
        <v>0.5625</v>
      </c>
      <c r="AC119">
        <v>0.69230769230769196</v>
      </c>
      <c r="AD119">
        <v>0.1</v>
      </c>
      <c r="AE119">
        <v>0.2</v>
      </c>
    </row>
    <row r="120" spans="1:31" x14ac:dyDescent="0.15">
      <c r="A120" s="6">
        <v>118</v>
      </c>
      <c r="B120">
        <v>16</v>
      </c>
      <c r="C120">
        <v>4</v>
      </c>
      <c r="D120">
        <v>10</v>
      </c>
      <c r="E120">
        <v>10</v>
      </c>
      <c r="F120">
        <v>10</v>
      </c>
      <c r="G120">
        <v>0</v>
      </c>
      <c r="H120">
        <v>6</v>
      </c>
      <c r="I120">
        <v>4</v>
      </c>
      <c r="J120">
        <v>0.8</v>
      </c>
      <c r="K120">
        <v>8.74737548828125</v>
      </c>
      <c r="L120">
        <v>3.3226375579834002</v>
      </c>
      <c r="M120">
        <v>1.8413505554199201</v>
      </c>
      <c r="N120">
        <v>5.3380241394043004</v>
      </c>
      <c r="O120">
        <v>4</v>
      </c>
      <c r="P120">
        <v>4</v>
      </c>
      <c r="Q120">
        <v>14</v>
      </c>
      <c r="R120" s="16">
        <v>0.28570000000000001</v>
      </c>
      <c r="S120" s="16">
        <f t="shared" si="1"/>
        <v>0.4</v>
      </c>
      <c r="T120">
        <v>3.65804100036621</v>
      </c>
      <c r="U120">
        <v>3.36185479164123</v>
      </c>
      <c r="V120">
        <v>3.0775198936462398</v>
      </c>
      <c r="W120">
        <v>0.28433489799499501</v>
      </c>
      <c r="X120">
        <v>0.58052110671997104</v>
      </c>
      <c r="Y120">
        <v>0.58052110671997104</v>
      </c>
      <c r="Z120">
        <v>0.4</v>
      </c>
      <c r="AA120">
        <v>1</v>
      </c>
      <c r="AB120">
        <v>0.71428571428571397</v>
      </c>
      <c r="AC120">
        <v>0.83333333333333304</v>
      </c>
      <c r="AD120">
        <v>0</v>
      </c>
      <c r="AE120">
        <v>0.6</v>
      </c>
    </row>
    <row r="121" spans="1:31" x14ac:dyDescent="0.15">
      <c r="A121" s="6">
        <v>119</v>
      </c>
      <c r="B121">
        <v>16</v>
      </c>
      <c r="C121">
        <v>4</v>
      </c>
      <c r="D121">
        <v>10</v>
      </c>
      <c r="E121">
        <v>10</v>
      </c>
      <c r="F121">
        <v>10</v>
      </c>
      <c r="G121">
        <v>0</v>
      </c>
      <c r="H121">
        <v>6</v>
      </c>
      <c r="I121">
        <v>4</v>
      </c>
      <c r="J121">
        <v>0.8</v>
      </c>
      <c r="K121">
        <v>9.1609191894531197</v>
      </c>
      <c r="L121">
        <v>3.03232765197754</v>
      </c>
      <c r="M121">
        <v>1.52846527099609</v>
      </c>
      <c r="N121">
        <v>6.45467185974121</v>
      </c>
      <c r="O121">
        <v>4</v>
      </c>
      <c r="P121">
        <v>4</v>
      </c>
      <c r="Q121">
        <v>14</v>
      </c>
      <c r="R121" s="16">
        <v>0.28570000000000001</v>
      </c>
      <c r="S121" s="16">
        <f t="shared" si="1"/>
        <v>0.4</v>
      </c>
      <c r="T121">
        <v>4.0863189697265598</v>
      </c>
      <c r="U121">
        <v>3.7099561691284202</v>
      </c>
      <c r="V121">
        <v>3.46160817146301</v>
      </c>
      <c r="W121">
        <v>0.248347997665405</v>
      </c>
      <c r="X121">
        <v>0.62471079826355003</v>
      </c>
      <c r="Y121">
        <v>0.62471079826355003</v>
      </c>
      <c r="Z121">
        <v>0.4</v>
      </c>
      <c r="AA121">
        <v>1</v>
      </c>
      <c r="AB121">
        <v>0.71428571428571397</v>
      </c>
      <c r="AC121">
        <v>0.83333333333333304</v>
      </c>
      <c r="AD121">
        <v>0</v>
      </c>
      <c r="AE121">
        <v>0.6</v>
      </c>
    </row>
    <row r="122" spans="1:31" x14ac:dyDescent="0.15">
      <c r="A122" s="6">
        <v>120</v>
      </c>
      <c r="B122">
        <v>17</v>
      </c>
      <c r="C122">
        <v>3</v>
      </c>
      <c r="D122">
        <v>10</v>
      </c>
      <c r="E122">
        <v>10</v>
      </c>
      <c r="F122">
        <v>10</v>
      </c>
      <c r="G122">
        <v>0</v>
      </c>
      <c r="H122">
        <v>7</v>
      </c>
      <c r="I122">
        <v>3</v>
      </c>
      <c r="J122">
        <v>0.85</v>
      </c>
      <c r="K122">
        <v>9.5853919982910192</v>
      </c>
      <c r="L122">
        <v>3.02151679992676</v>
      </c>
      <c r="M122">
        <v>1.9201812744140601</v>
      </c>
      <c r="N122">
        <v>5.7058448791503897</v>
      </c>
      <c r="O122">
        <v>3</v>
      </c>
      <c r="P122">
        <v>3</v>
      </c>
      <c r="Q122">
        <v>13</v>
      </c>
      <c r="R122" s="16">
        <v>0.23080000000000001</v>
      </c>
      <c r="S122" s="16">
        <f t="shared" si="1"/>
        <v>0.3</v>
      </c>
      <c r="T122">
        <v>3.9613189697265598</v>
      </c>
      <c r="U122">
        <v>3.6854782104492201</v>
      </c>
      <c r="V122">
        <v>3.3423583507537802</v>
      </c>
      <c r="W122">
        <v>0.34311985969543501</v>
      </c>
      <c r="X122">
        <v>0.61896061897277799</v>
      </c>
      <c r="Y122">
        <v>0.61896061897277799</v>
      </c>
      <c r="Z122">
        <v>0.3</v>
      </c>
      <c r="AA122">
        <v>1</v>
      </c>
      <c r="AB122">
        <v>0.76923076923076905</v>
      </c>
      <c r="AC122">
        <v>0.86956521739130399</v>
      </c>
      <c r="AD122">
        <v>0</v>
      </c>
      <c r="AE122">
        <v>0.7</v>
      </c>
    </row>
    <row r="123" spans="1:31" x14ac:dyDescent="0.15">
      <c r="A123" s="6">
        <v>121</v>
      </c>
      <c r="B123">
        <v>17</v>
      </c>
      <c r="C123">
        <v>3</v>
      </c>
      <c r="D123">
        <v>10</v>
      </c>
      <c r="E123">
        <v>10</v>
      </c>
      <c r="F123">
        <v>10</v>
      </c>
      <c r="G123">
        <v>0</v>
      </c>
      <c r="H123">
        <v>7</v>
      </c>
      <c r="I123">
        <v>3</v>
      </c>
      <c r="J123">
        <v>0.85</v>
      </c>
      <c r="K123">
        <v>9.7340965270996094</v>
      </c>
      <c r="L123">
        <v>3.9624137878418</v>
      </c>
      <c r="M123">
        <v>3.2657928466796902</v>
      </c>
      <c r="N123">
        <v>5.9232063293456996</v>
      </c>
      <c r="O123">
        <v>2</v>
      </c>
      <c r="P123">
        <v>2</v>
      </c>
      <c r="Q123">
        <v>12</v>
      </c>
      <c r="R123" s="16">
        <v>0.16669999999999999</v>
      </c>
      <c r="S123" s="16">
        <f t="shared" si="1"/>
        <v>0.2</v>
      </c>
      <c r="T123">
        <v>4.0050354003906197</v>
      </c>
      <c r="U123">
        <v>3.7688567638397199</v>
      </c>
      <c r="V123">
        <v>3.4036056995391801</v>
      </c>
      <c r="W123">
        <v>0.365251064300537</v>
      </c>
      <c r="X123">
        <v>0.60142970085143999</v>
      </c>
      <c r="Y123">
        <v>0.60142970085143999</v>
      </c>
      <c r="Z123">
        <v>0.2</v>
      </c>
      <c r="AA123">
        <v>1</v>
      </c>
      <c r="AB123">
        <v>0.83333333333333304</v>
      </c>
      <c r="AC123">
        <v>0.90909090909090895</v>
      </c>
      <c r="AD123">
        <v>0</v>
      </c>
      <c r="AE123">
        <v>0.8</v>
      </c>
    </row>
    <row r="124" spans="1:31" x14ac:dyDescent="0.15">
      <c r="A124" s="6">
        <v>122</v>
      </c>
      <c r="B124">
        <v>14</v>
      </c>
      <c r="C124">
        <v>6</v>
      </c>
      <c r="D124">
        <v>10</v>
      </c>
      <c r="E124">
        <v>10</v>
      </c>
      <c r="F124">
        <v>10</v>
      </c>
      <c r="G124">
        <v>0</v>
      </c>
      <c r="H124">
        <v>4</v>
      </c>
      <c r="I124">
        <v>6</v>
      </c>
      <c r="J124">
        <v>0.7</v>
      </c>
      <c r="K124">
        <v>7.3813495635986301</v>
      </c>
      <c r="L124">
        <v>3.4230537414550799</v>
      </c>
      <c r="M124">
        <v>0.89295578002929699</v>
      </c>
      <c r="N124">
        <v>5.6789245605468697</v>
      </c>
      <c r="O124">
        <v>3</v>
      </c>
      <c r="P124">
        <v>3</v>
      </c>
      <c r="Q124">
        <v>13</v>
      </c>
      <c r="R124" s="16">
        <v>0.23080000000000001</v>
      </c>
      <c r="S124" s="16">
        <f t="shared" si="1"/>
        <v>0.3</v>
      </c>
      <c r="T124">
        <v>2.9774074554443399</v>
      </c>
      <c r="U124">
        <v>2.6132168769836399</v>
      </c>
      <c r="V124">
        <v>2.4931561946868901</v>
      </c>
      <c r="W124">
        <v>0.120060682296753</v>
      </c>
      <c r="X124">
        <v>0.48425126075744601</v>
      </c>
      <c r="Y124">
        <v>0.48425126075744601</v>
      </c>
      <c r="Z124">
        <v>0.3</v>
      </c>
      <c r="AA124">
        <v>1</v>
      </c>
      <c r="AB124">
        <v>0.76923076923076905</v>
      </c>
      <c r="AC124">
        <v>0.86956521739130399</v>
      </c>
      <c r="AD124">
        <v>0</v>
      </c>
      <c r="AE124">
        <v>0.7</v>
      </c>
    </row>
    <row r="125" spans="1:31" x14ac:dyDescent="0.15">
      <c r="A125" s="6">
        <v>123</v>
      </c>
      <c r="B125">
        <v>17</v>
      </c>
      <c r="C125">
        <v>3</v>
      </c>
      <c r="D125">
        <v>10</v>
      </c>
      <c r="E125">
        <v>10</v>
      </c>
      <c r="F125">
        <v>10</v>
      </c>
      <c r="G125">
        <v>0</v>
      </c>
      <c r="H125">
        <v>7</v>
      </c>
      <c r="I125">
        <v>3</v>
      </c>
      <c r="J125">
        <v>0.85</v>
      </c>
      <c r="K125">
        <v>9.8012599945068395</v>
      </c>
      <c r="L125">
        <v>2.25019454956055</v>
      </c>
      <c r="M125">
        <v>0.99478530883789096</v>
      </c>
      <c r="N125">
        <v>6.6025104522705096</v>
      </c>
      <c r="O125">
        <v>5</v>
      </c>
      <c r="P125">
        <v>5</v>
      </c>
      <c r="Q125">
        <v>15</v>
      </c>
      <c r="R125" s="16">
        <v>0.33329999999999999</v>
      </c>
      <c r="S125" s="16">
        <f t="shared" si="1"/>
        <v>0.5</v>
      </c>
      <c r="T125">
        <v>4.5262184143066397</v>
      </c>
      <c r="U125">
        <v>4.1581320762634304</v>
      </c>
      <c r="V125">
        <v>3.9022338390350302</v>
      </c>
      <c r="W125">
        <v>0.255898237228394</v>
      </c>
      <c r="X125">
        <v>0.623984575271606</v>
      </c>
      <c r="Y125">
        <v>0.623984575271606</v>
      </c>
      <c r="Z125">
        <v>0.5</v>
      </c>
      <c r="AA125">
        <v>1</v>
      </c>
      <c r="AB125">
        <v>0.66666666666666696</v>
      </c>
      <c r="AC125">
        <v>0.8</v>
      </c>
      <c r="AD125">
        <v>0</v>
      </c>
      <c r="AE125">
        <v>0.5</v>
      </c>
    </row>
    <row r="126" spans="1:31" x14ac:dyDescent="0.15">
      <c r="A126" s="6">
        <v>124</v>
      </c>
      <c r="B126">
        <v>14</v>
      </c>
      <c r="C126">
        <v>6</v>
      </c>
      <c r="D126">
        <v>10</v>
      </c>
      <c r="E126">
        <v>10</v>
      </c>
      <c r="F126">
        <v>10</v>
      </c>
      <c r="G126">
        <v>0</v>
      </c>
      <c r="H126">
        <v>4</v>
      </c>
      <c r="I126">
        <v>6</v>
      </c>
      <c r="J126">
        <v>0.7</v>
      </c>
      <c r="K126">
        <v>7.3410587310790998</v>
      </c>
      <c r="L126">
        <v>3.0933818817138699</v>
      </c>
      <c r="M126">
        <v>0.57393264770507801</v>
      </c>
      <c r="N126">
        <v>6.4201107025146502</v>
      </c>
      <c r="O126">
        <v>3</v>
      </c>
      <c r="P126">
        <v>3</v>
      </c>
      <c r="Q126">
        <v>11</v>
      </c>
      <c r="R126" s="16">
        <v>0.2727</v>
      </c>
      <c r="S126" s="16">
        <f t="shared" si="1"/>
        <v>0.3</v>
      </c>
      <c r="T126">
        <v>2.9213008880615199</v>
      </c>
      <c r="U126">
        <v>2.5082163810729998</v>
      </c>
      <c r="V126">
        <v>2.4388997554778999</v>
      </c>
      <c r="W126">
        <v>6.9316625595092801E-2</v>
      </c>
      <c r="X126">
        <v>0.482401132583618</v>
      </c>
      <c r="Y126">
        <v>0.482401132583618</v>
      </c>
      <c r="Z126">
        <v>0.3</v>
      </c>
      <c r="AA126">
        <v>0.8</v>
      </c>
      <c r="AB126">
        <v>0.72727272727272696</v>
      </c>
      <c r="AC126">
        <v>0.76190476190476197</v>
      </c>
      <c r="AD126">
        <v>0.2</v>
      </c>
      <c r="AE126">
        <v>0.5</v>
      </c>
    </row>
    <row r="127" spans="1:31" x14ac:dyDescent="0.15">
      <c r="A127" s="6">
        <v>125</v>
      </c>
      <c r="B127">
        <v>17</v>
      </c>
      <c r="C127">
        <v>3</v>
      </c>
      <c r="D127">
        <v>10</v>
      </c>
      <c r="E127">
        <v>10</v>
      </c>
      <c r="F127">
        <v>10</v>
      </c>
      <c r="G127">
        <v>0</v>
      </c>
      <c r="H127">
        <v>7</v>
      </c>
      <c r="I127">
        <v>3</v>
      </c>
      <c r="J127">
        <v>0.85</v>
      </c>
      <c r="K127">
        <v>9.5647544860839808</v>
      </c>
      <c r="L127">
        <v>3.3037757873535201</v>
      </c>
      <c r="M127">
        <v>2.5318183898925799</v>
      </c>
      <c r="N127">
        <v>6.3710689544677699</v>
      </c>
      <c r="O127">
        <v>4</v>
      </c>
      <c r="P127">
        <v>4</v>
      </c>
      <c r="Q127">
        <v>14</v>
      </c>
      <c r="R127" s="16">
        <v>0.28570000000000001</v>
      </c>
      <c r="S127" s="16">
        <f t="shared" si="1"/>
        <v>0.4</v>
      </c>
      <c r="T127">
        <v>4.1428260803222701</v>
      </c>
      <c r="U127">
        <v>3.8278851509094198</v>
      </c>
      <c r="V127">
        <v>3.5207042694091801</v>
      </c>
      <c r="W127">
        <v>0.30718088150024397</v>
      </c>
      <c r="X127">
        <v>0.62212181091308605</v>
      </c>
      <c r="Y127">
        <v>0.62212181091308605</v>
      </c>
      <c r="Z127">
        <v>0.4</v>
      </c>
      <c r="AA127">
        <v>1</v>
      </c>
      <c r="AB127">
        <v>0.71428571428571397</v>
      </c>
      <c r="AC127">
        <v>0.83333333333333304</v>
      </c>
      <c r="AD127">
        <v>0</v>
      </c>
      <c r="AE127">
        <v>0.6</v>
      </c>
    </row>
    <row r="128" spans="1:31" x14ac:dyDescent="0.15">
      <c r="A128" s="6">
        <v>126</v>
      </c>
      <c r="B128">
        <v>16</v>
      </c>
      <c r="C128">
        <v>4</v>
      </c>
      <c r="D128">
        <v>10</v>
      </c>
      <c r="E128">
        <v>10</v>
      </c>
      <c r="F128">
        <v>10</v>
      </c>
      <c r="G128">
        <v>0</v>
      </c>
      <c r="H128">
        <v>6</v>
      </c>
      <c r="I128">
        <v>4</v>
      </c>
      <c r="J128">
        <v>0.8</v>
      </c>
      <c r="K128">
        <v>8.0450325012206996</v>
      </c>
      <c r="L128">
        <v>2.5795955657959002</v>
      </c>
      <c r="M128">
        <v>1.05793380737305</v>
      </c>
      <c r="N128">
        <v>5.3048954010009801</v>
      </c>
      <c r="O128">
        <v>4</v>
      </c>
      <c r="P128">
        <v>4</v>
      </c>
      <c r="Q128">
        <v>14</v>
      </c>
      <c r="R128" s="16">
        <v>0.28570000000000001</v>
      </c>
      <c r="S128" s="16">
        <f t="shared" si="1"/>
        <v>0.4</v>
      </c>
      <c r="T128">
        <v>3.79867744445801</v>
      </c>
      <c r="U128">
        <v>3.46169829368591</v>
      </c>
      <c r="V128">
        <v>3.2461636066436799</v>
      </c>
      <c r="W128">
        <v>0.215534687042236</v>
      </c>
      <c r="X128">
        <v>0.55251383781433105</v>
      </c>
      <c r="Y128">
        <v>0.55251383781433105</v>
      </c>
      <c r="Z128">
        <v>0.4</v>
      </c>
      <c r="AA128">
        <v>1</v>
      </c>
      <c r="AB128">
        <v>0.71428571428571397</v>
      </c>
      <c r="AC128">
        <v>0.83333333333333304</v>
      </c>
      <c r="AD128">
        <v>0</v>
      </c>
      <c r="AE128">
        <v>0.6</v>
      </c>
    </row>
    <row r="129" spans="1:31" x14ac:dyDescent="0.15">
      <c r="A129" s="6">
        <v>127</v>
      </c>
      <c r="B129">
        <v>15</v>
      </c>
      <c r="C129">
        <v>5</v>
      </c>
      <c r="D129">
        <v>10</v>
      </c>
      <c r="E129">
        <v>10</v>
      </c>
      <c r="F129">
        <v>10</v>
      </c>
      <c r="G129">
        <v>0</v>
      </c>
      <c r="H129">
        <v>5</v>
      </c>
      <c r="I129">
        <v>5</v>
      </c>
      <c r="J129">
        <v>0.75</v>
      </c>
      <c r="K129">
        <v>8.9657211303710902</v>
      </c>
      <c r="L129">
        <v>4.8908996582031197</v>
      </c>
      <c r="M129">
        <v>3.35433769226074</v>
      </c>
      <c r="N129">
        <v>5.0765266418456996</v>
      </c>
      <c r="O129">
        <v>3</v>
      </c>
      <c r="P129">
        <v>3</v>
      </c>
      <c r="Q129">
        <v>13</v>
      </c>
      <c r="R129" s="16">
        <v>0.23080000000000001</v>
      </c>
      <c r="S129" s="16">
        <f t="shared" si="1"/>
        <v>0.3</v>
      </c>
      <c r="T129">
        <v>3.4045772552490199</v>
      </c>
      <c r="U129">
        <v>3.17335057258606</v>
      </c>
      <c r="V129">
        <v>2.82883596420288</v>
      </c>
      <c r="W129">
        <v>0.34451460838317899</v>
      </c>
      <c r="X129">
        <v>0.57574129104614302</v>
      </c>
      <c r="Y129">
        <v>0.57574129104614302</v>
      </c>
      <c r="Z129">
        <v>0.3</v>
      </c>
      <c r="AA129">
        <v>1</v>
      </c>
      <c r="AB129">
        <v>0.76923076923076905</v>
      </c>
      <c r="AC129">
        <v>0.86956521739130399</v>
      </c>
      <c r="AD129">
        <v>0</v>
      </c>
      <c r="AE129">
        <v>0.7</v>
      </c>
    </row>
    <row r="130" spans="1:31" x14ac:dyDescent="0.15">
      <c r="A130" s="6">
        <v>128</v>
      </c>
      <c r="B130">
        <v>19</v>
      </c>
      <c r="C130">
        <v>1</v>
      </c>
      <c r="D130">
        <v>10</v>
      </c>
      <c r="E130">
        <v>10</v>
      </c>
      <c r="F130">
        <v>10</v>
      </c>
      <c r="G130">
        <v>0</v>
      </c>
      <c r="H130">
        <v>9</v>
      </c>
      <c r="I130">
        <v>1</v>
      </c>
      <c r="J130">
        <v>0.95</v>
      </c>
      <c r="K130">
        <v>12.510560989379901</v>
      </c>
      <c r="L130">
        <v>0.91748809814453103</v>
      </c>
      <c r="M130">
        <v>0.74065017700195301</v>
      </c>
      <c r="N130">
        <v>11.112785339355501</v>
      </c>
      <c r="O130">
        <v>9</v>
      </c>
      <c r="P130">
        <v>9</v>
      </c>
      <c r="Q130">
        <v>19</v>
      </c>
      <c r="R130" s="16">
        <v>0.47370000000000001</v>
      </c>
      <c r="S130" s="16">
        <f t="shared" si="1"/>
        <v>0.9</v>
      </c>
      <c r="T130">
        <v>5.5457859039306596</v>
      </c>
      <c r="U130">
        <v>5.0622763633728001</v>
      </c>
      <c r="V130">
        <v>4.9283485412597701</v>
      </c>
      <c r="W130">
        <v>0.133927822113037</v>
      </c>
      <c r="X130">
        <v>0.61743736267089799</v>
      </c>
      <c r="Y130">
        <v>0.61743736267089799</v>
      </c>
      <c r="Z130">
        <v>0.9</v>
      </c>
      <c r="AA130">
        <v>1</v>
      </c>
      <c r="AB130">
        <v>0.52631578947368396</v>
      </c>
      <c r="AC130">
        <v>0.68965517241379304</v>
      </c>
      <c r="AD130">
        <v>0</v>
      </c>
      <c r="AE130">
        <v>0.1</v>
      </c>
    </row>
    <row r="131" spans="1:31" x14ac:dyDescent="0.15">
      <c r="A131" s="6">
        <v>129</v>
      </c>
      <c r="B131">
        <v>14</v>
      </c>
      <c r="C131">
        <v>6</v>
      </c>
      <c r="D131">
        <v>10</v>
      </c>
      <c r="E131">
        <v>10</v>
      </c>
      <c r="F131">
        <v>10</v>
      </c>
      <c r="G131">
        <v>0</v>
      </c>
      <c r="H131">
        <v>4</v>
      </c>
      <c r="I131">
        <v>6</v>
      </c>
      <c r="J131">
        <v>0.7</v>
      </c>
      <c r="K131">
        <v>8.4836978912353498</v>
      </c>
      <c r="L131">
        <v>4.8922271728515598</v>
      </c>
      <c r="M131">
        <v>2.6789894104003902</v>
      </c>
      <c r="N131">
        <v>5.2899436950683603</v>
      </c>
      <c r="O131">
        <v>2</v>
      </c>
      <c r="P131">
        <v>2</v>
      </c>
      <c r="Q131">
        <v>12</v>
      </c>
      <c r="R131" s="16">
        <v>0.16669999999999999</v>
      </c>
      <c r="S131" s="16">
        <f t="shared" ref="S131:S194" si="2">O131/E131</f>
        <v>0.2</v>
      </c>
      <c r="T131">
        <v>2.9688377380371098</v>
      </c>
      <c r="U131">
        <v>2.7035107612609899</v>
      </c>
      <c r="V131">
        <v>2.41191506385803</v>
      </c>
      <c r="W131">
        <v>0.29159569740295399</v>
      </c>
      <c r="X131">
        <v>0.55692267417907704</v>
      </c>
      <c r="Y131">
        <v>0.55692267417907704</v>
      </c>
      <c r="Z131">
        <v>0.2</v>
      </c>
      <c r="AA131">
        <v>1</v>
      </c>
      <c r="AB131">
        <v>0.83333333333333304</v>
      </c>
      <c r="AC131">
        <v>0.90909090909090895</v>
      </c>
      <c r="AD131">
        <v>0</v>
      </c>
      <c r="AE131">
        <v>0.8</v>
      </c>
    </row>
    <row r="132" spans="1:31" x14ac:dyDescent="0.15">
      <c r="A132" s="6">
        <v>130</v>
      </c>
      <c r="B132">
        <v>17</v>
      </c>
      <c r="C132">
        <v>3</v>
      </c>
      <c r="D132">
        <v>10</v>
      </c>
      <c r="E132">
        <v>10</v>
      </c>
      <c r="F132">
        <v>10</v>
      </c>
      <c r="G132">
        <v>0</v>
      </c>
      <c r="H132">
        <v>7</v>
      </c>
      <c r="I132">
        <v>3</v>
      </c>
      <c r="J132">
        <v>0.85</v>
      </c>
      <c r="K132">
        <v>9.9374961853027308</v>
      </c>
      <c r="L132">
        <v>2.5865859985351598</v>
      </c>
      <c r="M132">
        <v>1.4962196350097701</v>
      </c>
      <c r="N132">
        <v>6.8667335510253897</v>
      </c>
      <c r="O132">
        <v>4</v>
      </c>
      <c r="P132">
        <v>4</v>
      </c>
      <c r="Q132">
        <v>14</v>
      </c>
      <c r="R132" s="16">
        <v>0.28570000000000001</v>
      </c>
      <c r="S132" s="16">
        <f t="shared" si="2"/>
        <v>0.4</v>
      </c>
      <c r="T132">
        <v>4.1655902862548801</v>
      </c>
      <c r="U132">
        <v>3.8176212310790998</v>
      </c>
      <c r="V132">
        <v>3.53973388671875</v>
      </c>
      <c r="W132">
        <v>0.27788734436035201</v>
      </c>
      <c r="X132">
        <v>0.62585639953613303</v>
      </c>
      <c r="Y132">
        <v>0.62585639953613303</v>
      </c>
      <c r="Z132">
        <v>0.4</v>
      </c>
      <c r="AA132">
        <v>1</v>
      </c>
      <c r="AB132">
        <v>0.71428571428571397</v>
      </c>
      <c r="AC132">
        <v>0.83333333333333304</v>
      </c>
      <c r="AD132">
        <v>0</v>
      </c>
      <c r="AE132">
        <v>0.6</v>
      </c>
    </row>
    <row r="133" spans="1:31" x14ac:dyDescent="0.15">
      <c r="A133" s="6">
        <v>131</v>
      </c>
      <c r="B133">
        <v>20</v>
      </c>
      <c r="C133">
        <v>0</v>
      </c>
      <c r="D133">
        <v>10</v>
      </c>
      <c r="E133">
        <v>10</v>
      </c>
      <c r="F133">
        <v>10</v>
      </c>
      <c r="G133">
        <v>0</v>
      </c>
      <c r="H133">
        <v>10</v>
      </c>
      <c r="I133">
        <v>0</v>
      </c>
      <c r="J133">
        <v>1</v>
      </c>
      <c r="K133">
        <v>9999</v>
      </c>
      <c r="L133">
        <v>0.62315750122070301</v>
      </c>
      <c r="M133">
        <v>9999</v>
      </c>
      <c r="N133">
        <v>9999</v>
      </c>
      <c r="O133">
        <v>8</v>
      </c>
      <c r="P133">
        <v>8</v>
      </c>
      <c r="Q133">
        <v>18</v>
      </c>
      <c r="R133" s="16">
        <v>0.44440000000000002</v>
      </c>
      <c r="S133" s="16">
        <f t="shared" si="2"/>
        <v>0.8</v>
      </c>
      <c r="T133">
        <v>5.9695529937744096</v>
      </c>
      <c r="U133">
        <v>5.54711818695068</v>
      </c>
      <c r="V133">
        <v>5.31487941741943</v>
      </c>
      <c r="W133">
        <v>0.23223876953125</v>
      </c>
      <c r="X133">
        <v>0.65467357635498002</v>
      </c>
      <c r="Y133">
        <v>0.65467357635498002</v>
      </c>
      <c r="Z133">
        <v>0.8</v>
      </c>
      <c r="AA133">
        <v>1</v>
      </c>
      <c r="AB133">
        <v>0.55555555555555602</v>
      </c>
      <c r="AC133">
        <v>0.71428571428571397</v>
      </c>
      <c r="AD133">
        <v>0</v>
      </c>
      <c r="AE133">
        <v>0.2</v>
      </c>
    </row>
    <row r="134" spans="1:31" x14ac:dyDescent="0.15">
      <c r="A134" s="6">
        <v>132</v>
      </c>
      <c r="B134">
        <v>17</v>
      </c>
      <c r="C134">
        <v>3</v>
      </c>
      <c r="D134">
        <v>10</v>
      </c>
      <c r="E134">
        <v>10</v>
      </c>
      <c r="F134">
        <v>10</v>
      </c>
      <c r="G134">
        <v>0</v>
      </c>
      <c r="H134">
        <v>7</v>
      </c>
      <c r="I134">
        <v>3</v>
      </c>
      <c r="J134">
        <v>0.85</v>
      </c>
      <c r="K134">
        <v>7.7216281890869096</v>
      </c>
      <c r="L134">
        <v>1.9129390716552701</v>
      </c>
      <c r="M134">
        <v>1.05533599853516</v>
      </c>
      <c r="N134">
        <v>5.4394378662109402</v>
      </c>
      <c r="O134">
        <v>5</v>
      </c>
      <c r="P134">
        <v>5</v>
      </c>
      <c r="Q134">
        <v>15</v>
      </c>
      <c r="R134" s="16">
        <v>0.33329999999999999</v>
      </c>
      <c r="S134" s="16">
        <f t="shared" si="2"/>
        <v>0.5</v>
      </c>
      <c r="T134">
        <v>3.7243061065673801</v>
      </c>
      <c r="U134">
        <v>3.4226949214935298</v>
      </c>
      <c r="V134">
        <v>3.25215792655945</v>
      </c>
      <c r="W134">
        <v>0.170536994934082</v>
      </c>
      <c r="X134">
        <v>0.47214818000793501</v>
      </c>
      <c r="Y134">
        <v>0.47214818000793501</v>
      </c>
      <c r="Z134">
        <v>0.5</v>
      </c>
      <c r="AA134">
        <v>1</v>
      </c>
      <c r="AB134">
        <v>0.66666666666666696</v>
      </c>
      <c r="AC134">
        <v>0.8</v>
      </c>
      <c r="AD134">
        <v>0</v>
      </c>
      <c r="AE134">
        <v>0.5</v>
      </c>
    </row>
    <row r="135" spans="1:31" x14ac:dyDescent="0.15">
      <c r="A135" s="6">
        <v>133</v>
      </c>
      <c r="B135">
        <v>15</v>
      </c>
      <c r="C135">
        <v>5</v>
      </c>
      <c r="D135">
        <v>10</v>
      </c>
      <c r="E135">
        <v>10</v>
      </c>
      <c r="F135">
        <v>10</v>
      </c>
      <c r="G135">
        <v>0</v>
      </c>
      <c r="H135">
        <v>5</v>
      </c>
      <c r="I135">
        <v>5</v>
      </c>
      <c r="J135">
        <v>0.75</v>
      </c>
      <c r="K135">
        <v>8.1249008178710902</v>
      </c>
      <c r="L135">
        <v>2.6571311950683598</v>
      </c>
      <c r="M135">
        <v>0.60422134399414096</v>
      </c>
      <c r="N135">
        <v>6.8297176361084002</v>
      </c>
      <c r="O135">
        <v>4</v>
      </c>
      <c r="P135">
        <v>4</v>
      </c>
      <c r="Q135">
        <v>14</v>
      </c>
      <c r="R135" s="16">
        <v>0.28570000000000001</v>
      </c>
      <c r="S135" s="16">
        <f t="shared" si="2"/>
        <v>0.4</v>
      </c>
      <c r="T135">
        <v>3.8297367095947301</v>
      </c>
      <c r="U135">
        <v>3.37107276916504</v>
      </c>
      <c r="V135">
        <v>3.2589538097381601</v>
      </c>
      <c r="W135">
        <v>0.11211895942687999</v>
      </c>
      <c r="X135">
        <v>0.57078289985656705</v>
      </c>
      <c r="Y135">
        <v>0.57078289985656705</v>
      </c>
      <c r="Z135">
        <v>0.4</v>
      </c>
      <c r="AA135">
        <v>1</v>
      </c>
      <c r="AB135">
        <v>0.71428571428571397</v>
      </c>
      <c r="AC135">
        <v>0.83333333333333304</v>
      </c>
      <c r="AD135">
        <v>0</v>
      </c>
      <c r="AE135">
        <v>0.6</v>
      </c>
    </row>
    <row r="136" spans="1:31" x14ac:dyDescent="0.15">
      <c r="A136" s="6">
        <v>134</v>
      </c>
      <c r="B136">
        <v>17</v>
      </c>
      <c r="C136">
        <v>3</v>
      </c>
      <c r="D136">
        <v>10</v>
      </c>
      <c r="E136">
        <v>10</v>
      </c>
      <c r="F136">
        <v>10</v>
      </c>
      <c r="G136">
        <v>0</v>
      </c>
      <c r="H136">
        <v>7</v>
      </c>
      <c r="I136">
        <v>3</v>
      </c>
      <c r="J136">
        <v>0.85</v>
      </c>
      <c r="K136">
        <v>8.8110237121581996</v>
      </c>
      <c r="L136">
        <v>1.49540519714355</v>
      </c>
      <c r="M136">
        <v>0.53731155395507801</v>
      </c>
      <c r="N136">
        <v>7.2572479248046902</v>
      </c>
      <c r="O136">
        <v>6</v>
      </c>
      <c r="P136">
        <v>6</v>
      </c>
      <c r="Q136">
        <v>16</v>
      </c>
      <c r="R136" s="16">
        <v>0.375</v>
      </c>
      <c r="S136" s="16">
        <f t="shared" si="2"/>
        <v>0.6</v>
      </c>
      <c r="T136">
        <v>4.7134361267089799</v>
      </c>
      <c r="U136">
        <v>4.2431678771972701</v>
      </c>
      <c r="V136">
        <v>4.1252646446228001</v>
      </c>
      <c r="W136">
        <v>0.117903232574463</v>
      </c>
      <c r="X136">
        <v>0.58817148208618197</v>
      </c>
      <c r="Y136">
        <v>0.58817148208618197</v>
      </c>
      <c r="Z136">
        <v>0.6</v>
      </c>
      <c r="AA136">
        <v>1</v>
      </c>
      <c r="AB136">
        <v>0.625</v>
      </c>
      <c r="AC136">
        <v>0.76923076923076905</v>
      </c>
      <c r="AD136">
        <v>0</v>
      </c>
      <c r="AE136">
        <v>0.4</v>
      </c>
    </row>
    <row r="137" spans="1:31" x14ac:dyDescent="0.15">
      <c r="A137" s="6">
        <v>135</v>
      </c>
      <c r="B137">
        <v>15</v>
      </c>
      <c r="C137">
        <v>5</v>
      </c>
      <c r="D137">
        <v>10</v>
      </c>
      <c r="E137">
        <v>10</v>
      </c>
      <c r="F137">
        <v>10</v>
      </c>
      <c r="G137">
        <v>0</v>
      </c>
      <c r="H137">
        <v>5</v>
      </c>
      <c r="I137">
        <v>5</v>
      </c>
      <c r="J137">
        <v>0.75</v>
      </c>
      <c r="K137">
        <v>8.6782855987548793</v>
      </c>
      <c r="L137">
        <v>3.5440158843994101</v>
      </c>
      <c r="M137">
        <v>1.6060638427734399</v>
      </c>
      <c r="N137">
        <v>6.3926277160644496</v>
      </c>
      <c r="O137">
        <v>3</v>
      </c>
      <c r="P137">
        <v>3</v>
      </c>
      <c r="Q137">
        <v>13</v>
      </c>
      <c r="R137" s="16">
        <v>0.23080000000000001</v>
      </c>
      <c r="S137" s="16">
        <f t="shared" si="2"/>
        <v>0.3</v>
      </c>
      <c r="T137">
        <v>3.3585205078125</v>
      </c>
      <c r="U137">
        <v>3.0213584899902299</v>
      </c>
      <c r="V137">
        <v>2.8138573169708301</v>
      </c>
      <c r="W137">
        <v>0.20750117301940901</v>
      </c>
      <c r="X137">
        <v>0.54466319084167503</v>
      </c>
      <c r="Y137">
        <v>0.54466319084167503</v>
      </c>
      <c r="Z137">
        <v>0.3</v>
      </c>
      <c r="AA137">
        <v>1</v>
      </c>
      <c r="AB137">
        <v>0.76923076923076905</v>
      </c>
      <c r="AC137">
        <v>0.86956521739130399</v>
      </c>
      <c r="AD137">
        <v>0</v>
      </c>
      <c r="AE137">
        <v>0.7</v>
      </c>
    </row>
    <row r="138" spans="1:31" x14ac:dyDescent="0.15">
      <c r="A138" s="6">
        <v>136</v>
      </c>
      <c r="B138">
        <v>19</v>
      </c>
      <c r="C138">
        <v>1</v>
      </c>
      <c r="D138">
        <v>10</v>
      </c>
      <c r="E138">
        <v>10</v>
      </c>
      <c r="F138">
        <v>10</v>
      </c>
      <c r="G138">
        <v>0</v>
      </c>
      <c r="H138">
        <v>9</v>
      </c>
      <c r="I138">
        <v>1</v>
      </c>
      <c r="J138">
        <v>0.95</v>
      </c>
      <c r="K138">
        <v>12.755500793456999</v>
      </c>
      <c r="L138">
        <v>0.80908584594726596</v>
      </c>
      <c r="M138">
        <v>0.56964111328125</v>
      </c>
      <c r="N138">
        <v>10.879371643066399</v>
      </c>
      <c r="O138">
        <v>8</v>
      </c>
      <c r="P138">
        <v>8</v>
      </c>
      <c r="Q138">
        <v>18</v>
      </c>
      <c r="R138" s="16">
        <v>0.44440000000000002</v>
      </c>
      <c r="S138" s="16">
        <f t="shared" si="2"/>
        <v>0.8</v>
      </c>
      <c r="T138">
        <v>5.5790176391601598</v>
      </c>
      <c r="U138">
        <v>5.1174554824829102</v>
      </c>
      <c r="V138">
        <v>4.9434552192687997</v>
      </c>
      <c r="W138">
        <v>0.174000263214111</v>
      </c>
      <c r="X138">
        <v>0.63556241989135698</v>
      </c>
      <c r="Y138">
        <v>0.63556241989135698</v>
      </c>
      <c r="Z138">
        <v>0.8</v>
      </c>
      <c r="AA138">
        <v>1</v>
      </c>
      <c r="AB138">
        <v>0.55555555555555602</v>
      </c>
      <c r="AC138">
        <v>0.71428571428571397</v>
      </c>
      <c r="AD138">
        <v>0</v>
      </c>
      <c r="AE138">
        <v>0.2</v>
      </c>
    </row>
    <row r="139" spans="1:31" x14ac:dyDescent="0.15">
      <c r="A139" s="6">
        <v>137</v>
      </c>
      <c r="B139">
        <v>16</v>
      </c>
      <c r="C139">
        <v>4</v>
      </c>
      <c r="D139">
        <v>10</v>
      </c>
      <c r="E139">
        <v>10</v>
      </c>
      <c r="F139">
        <v>10</v>
      </c>
      <c r="G139">
        <v>0</v>
      </c>
      <c r="H139">
        <v>6</v>
      </c>
      <c r="I139">
        <v>4</v>
      </c>
      <c r="J139">
        <v>0.8</v>
      </c>
      <c r="K139">
        <v>8.6170349121093697</v>
      </c>
      <c r="L139">
        <v>3.9569606781005899</v>
      </c>
      <c r="M139">
        <v>2.78374099731445</v>
      </c>
      <c r="N139">
        <v>4.8337268829345703</v>
      </c>
      <c r="O139">
        <v>3</v>
      </c>
      <c r="P139">
        <v>3</v>
      </c>
      <c r="Q139">
        <v>13</v>
      </c>
      <c r="R139" s="16">
        <v>0.23080000000000001</v>
      </c>
      <c r="S139" s="16">
        <f t="shared" si="2"/>
        <v>0.3</v>
      </c>
      <c r="T139">
        <v>3.6222076416015598</v>
      </c>
      <c r="U139">
        <v>3.3836185932159402</v>
      </c>
      <c r="V139">
        <v>3.0718433856964098</v>
      </c>
      <c r="W139">
        <v>0.31177520751953097</v>
      </c>
      <c r="X139">
        <v>0.55036425590515103</v>
      </c>
      <c r="Y139">
        <v>0.55036425590515103</v>
      </c>
      <c r="Z139">
        <v>0.3</v>
      </c>
      <c r="AA139">
        <v>1</v>
      </c>
      <c r="AB139">
        <v>0.76923076923076905</v>
      </c>
      <c r="AC139">
        <v>0.86956521739130399</v>
      </c>
      <c r="AD139">
        <v>0</v>
      </c>
      <c r="AE139">
        <v>0.7</v>
      </c>
    </row>
    <row r="140" spans="1:31" x14ac:dyDescent="0.15">
      <c r="A140" s="6">
        <v>138</v>
      </c>
      <c r="B140">
        <v>17</v>
      </c>
      <c r="C140">
        <v>3</v>
      </c>
      <c r="D140">
        <v>10</v>
      </c>
      <c r="E140">
        <v>10</v>
      </c>
      <c r="F140">
        <v>10</v>
      </c>
      <c r="G140">
        <v>0</v>
      </c>
      <c r="H140">
        <v>7</v>
      </c>
      <c r="I140">
        <v>3</v>
      </c>
      <c r="J140">
        <v>0.85</v>
      </c>
      <c r="K140">
        <v>9.0038127899169904</v>
      </c>
      <c r="L140">
        <v>2.2693672180175799</v>
      </c>
      <c r="M140">
        <v>1.5397872924804701</v>
      </c>
      <c r="N140">
        <v>7.1887283325195304</v>
      </c>
      <c r="O140">
        <v>7</v>
      </c>
      <c r="P140">
        <v>7</v>
      </c>
      <c r="Q140">
        <v>17</v>
      </c>
      <c r="R140" s="16">
        <v>0.4118</v>
      </c>
      <c r="S140" s="16">
        <f t="shared" si="2"/>
        <v>0.7</v>
      </c>
      <c r="T140">
        <v>4.3510608673095703</v>
      </c>
      <c r="U140">
        <v>3.9274711608886701</v>
      </c>
      <c r="V140">
        <v>3.7556884288787802</v>
      </c>
      <c r="W140">
        <v>0.171782732009888</v>
      </c>
      <c r="X140">
        <v>0.59537243843078602</v>
      </c>
      <c r="Y140">
        <v>0.59537243843078602</v>
      </c>
      <c r="Z140">
        <v>0.7</v>
      </c>
      <c r="AA140">
        <v>1</v>
      </c>
      <c r="AB140">
        <v>0.58823529411764697</v>
      </c>
      <c r="AC140">
        <v>0.74074074074074103</v>
      </c>
      <c r="AD140">
        <v>0</v>
      </c>
      <c r="AE140">
        <v>0.3</v>
      </c>
    </row>
    <row r="141" spans="1:31" x14ac:dyDescent="0.15">
      <c r="A141" s="6">
        <v>139</v>
      </c>
      <c r="B141">
        <v>14</v>
      </c>
      <c r="C141">
        <v>6</v>
      </c>
      <c r="D141">
        <v>10</v>
      </c>
      <c r="E141">
        <v>10</v>
      </c>
      <c r="F141">
        <v>10</v>
      </c>
      <c r="G141">
        <v>0</v>
      </c>
      <c r="H141">
        <v>4</v>
      </c>
      <c r="I141">
        <v>6</v>
      </c>
      <c r="J141">
        <v>0.7</v>
      </c>
      <c r="K141">
        <v>7.91512107849121</v>
      </c>
      <c r="L141">
        <v>3.0504188537597701</v>
      </c>
      <c r="M141">
        <v>0.32053756713867199</v>
      </c>
      <c r="N141">
        <v>7.6119632720947301</v>
      </c>
      <c r="O141">
        <v>4</v>
      </c>
      <c r="P141">
        <v>4</v>
      </c>
      <c r="Q141">
        <v>14</v>
      </c>
      <c r="R141" s="16">
        <v>0.28570000000000001</v>
      </c>
      <c r="S141" s="16">
        <f t="shared" si="2"/>
        <v>0.4</v>
      </c>
      <c r="T141">
        <v>3.1472129821777299</v>
      </c>
      <c r="U141">
        <v>2.64344978332519</v>
      </c>
      <c r="V141">
        <v>2.6132624149322501</v>
      </c>
      <c r="W141">
        <v>3.0187368392944301E-2</v>
      </c>
      <c r="X141">
        <v>0.53395056724548295</v>
      </c>
      <c r="Y141">
        <v>0.53395056724548295</v>
      </c>
      <c r="Z141">
        <v>0.4</v>
      </c>
      <c r="AA141">
        <v>1</v>
      </c>
      <c r="AB141">
        <v>0.71428571428571397</v>
      </c>
      <c r="AC141">
        <v>0.83333333333333304</v>
      </c>
      <c r="AD141">
        <v>0</v>
      </c>
      <c r="AE141">
        <v>0.6</v>
      </c>
    </row>
    <row r="142" spans="1:31" x14ac:dyDescent="0.15">
      <c r="A142" s="6">
        <v>140</v>
      </c>
      <c r="B142">
        <v>19</v>
      </c>
      <c r="C142">
        <v>1</v>
      </c>
      <c r="D142">
        <v>10</v>
      </c>
      <c r="E142">
        <v>10</v>
      </c>
      <c r="F142">
        <v>10</v>
      </c>
      <c r="G142">
        <v>0</v>
      </c>
      <c r="H142">
        <v>9</v>
      </c>
      <c r="I142">
        <v>1</v>
      </c>
      <c r="J142">
        <v>0.95</v>
      </c>
      <c r="K142">
        <v>12.781984329223601</v>
      </c>
      <c r="L142">
        <v>2.0721778869628902</v>
      </c>
      <c r="M142">
        <v>1.83835220336914</v>
      </c>
      <c r="N142">
        <v>9.5615386962890607</v>
      </c>
      <c r="O142">
        <v>5</v>
      </c>
      <c r="P142">
        <v>5</v>
      </c>
      <c r="Q142">
        <v>15</v>
      </c>
      <c r="R142" s="16">
        <v>0.33329999999999999</v>
      </c>
      <c r="S142" s="16">
        <f t="shared" si="2"/>
        <v>0.5</v>
      </c>
      <c r="T142">
        <v>4.7281875610351598</v>
      </c>
      <c r="U142">
        <v>4.4298238754272496</v>
      </c>
      <c r="V142">
        <v>4.11706447601318</v>
      </c>
      <c r="W142">
        <v>0.312759399414062</v>
      </c>
      <c r="X142">
        <v>0.61112308502197299</v>
      </c>
      <c r="Y142">
        <v>0.61112308502197299</v>
      </c>
      <c r="Z142">
        <v>0.5</v>
      </c>
      <c r="AA142">
        <v>1</v>
      </c>
      <c r="AB142">
        <v>0.66666666666666696</v>
      </c>
      <c r="AC142">
        <v>0.8</v>
      </c>
      <c r="AD142">
        <v>0</v>
      </c>
      <c r="AE142">
        <v>0.5</v>
      </c>
    </row>
    <row r="143" spans="1:31" x14ac:dyDescent="0.15">
      <c r="A143" s="6">
        <v>141</v>
      </c>
      <c r="B143">
        <v>18</v>
      </c>
      <c r="C143">
        <v>2</v>
      </c>
      <c r="D143">
        <v>10</v>
      </c>
      <c r="E143">
        <v>10</v>
      </c>
      <c r="F143">
        <v>10</v>
      </c>
      <c r="G143">
        <v>0</v>
      </c>
      <c r="H143">
        <v>8</v>
      </c>
      <c r="I143">
        <v>2</v>
      </c>
      <c r="J143">
        <v>0.9</v>
      </c>
      <c r="K143">
        <v>10.3313331604004</v>
      </c>
      <c r="L143">
        <v>2.0478324890136701</v>
      </c>
      <c r="M143">
        <v>1.35721588134766</v>
      </c>
      <c r="N143">
        <v>6.9013252258300799</v>
      </c>
      <c r="O143">
        <v>5</v>
      </c>
      <c r="P143">
        <v>5</v>
      </c>
      <c r="Q143">
        <v>15</v>
      </c>
      <c r="R143" s="16">
        <v>0.33329999999999999</v>
      </c>
      <c r="S143" s="16">
        <f t="shared" si="2"/>
        <v>0.5</v>
      </c>
      <c r="T143">
        <v>4.6949310302734402</v>
      </c>
      <c r="U143">
        <v>4.3674135208129901</v>
      </c>
      <c r="V143">
        <v>4.0722942352294904</v>
      </c>
      <c r="W143">
        <v>0.29511928558349598</v>
      </c>
      <c r="X143">
        <v>0.62263679504394498</v>
      </c>
      <c r="Y143">
        <v>0.62263679504394498</v>
      </c>
      <c r="Z143">
        <v>0.5</v>
      </c>
      <c r="AA143">
        <v>1</v>
      </c>
      <c r="AB143">
        <v>0.66666666666666696</v>
      </c>
      <c r="AC143">
        <v>0.8</v>
      </c>
      <c r="AD143">
        <v>0</v>
      </c>
      <c r="AE143">
        <v>0.5</v>
      </c>
    </row>
    <row r="144" spans="1:31" x14ac:dyDescent="0.15">
      <c r="A144" s="6">
        <v>142</v>
      </c>
      <c r="B144">
        <v>17</v>
      </c>
      <c r="C144">
        <v>3</v>
      </c>
      <c r="D144">
        <v>10</v>
      </c>
      <c r="E144">
        <v>10</v>
      </c>
      <c r="F144">
        <v>10</v>
      </c>
      <c r="G144">
        <v>0</v>
      </c>
      <c r="H144">
        <v>7</v>
      </c>
      <c r="I144">
        <v>3</v>
      </c>
      <c r="J144">
        <v>0.85</v>
      </c>
      <c r="K144">
        <v>8.6342964172363299</v>
      </c>
      <c r="L144">
        <v>2.4450550079345699</v>
      </c>
      <c r="M144">
        <v>1.4285469055175799</v>
      </c>
      <c r="N144">
        <v>5.4534187316894496</v>
      </c>
      <c r="O144">
        <v>4</v>
      </c>
      <c r="P144">
        <v>4</v>
      </c>
      <c r="Q144">
        <v>14</v>
      </c>
      <c r="R144" s="16">
        <v>0.28570000000000001</v>
      </c>
      <c r="S144" s="16">
        <f t="shared" si="2"/>
        <v>0.4</v>
      </c>
      <c r="T144">
        <v>4.0100364685058603</v>
      </c>
      <c r="U144">
        <v>3.7030329704284699</v>
      </c>
      <c r="V144">
        <v>3.4298095703125</v>
      </c>
      <c r="W144">
        <v>0.27322340011596702</v>
      </c>
      <c r="X144">
        <v>0.58022689819335904</v>
      </c>
      <c r="Y144">
        <v>0.58022689819335904</v>
      </c>
      <c r="Z144">
        <v>0.4</v>
      </c>
      <c r="AA144">
        <v>1</v>
      </c>
      <c r="AB144">
        <v>0.71428571428571397</v>
      </c>
      <c r="AC144">
        <v>0.83333333333333304</v>
      </c>
      <c r="AD144">
        <v>0</v>
      </c>
      <c r="AE144">
        <v>0.6</v>
      </c>
    </row>
    <row r="145" spans="1:31" x14ac:dyDescent="0.15">
      <c r="A145" s="6">
        <v>143</v>
      </c>
      <c r="B145">
        <v>17</v>
      </c>
      <c r="C145">
        <v>3</v>
      </c>
      <c r="D145">
        <v>10</v>
      </c>
      <c r="E145">
        <v>10</v>
      </c>
      <c r="F145">
        <v>10</v>
      </c>
      <c r="G145">
        <v>0</v>
      </c>
      <c r="H145">
        <v>7</v>
      </c>
      <c r="I145">
        <v>3</v>
      </c>
      <c r="J145">
        <v>0.85</v>
      </c>
      <c r="K145">
        <v>9.5758647918701207</v>
      </c>
      <c r="L145">
        <v>2.8060607910156201</v>
      </c>
      <c r="M145">
        <v>1.87446212768555</v>
      </c>
      <c r="N145">
        <v>6.56581687927246</v>
      </c>
      <c r="O145">
        <v>4</v>
      </c>
      <c r="P145">
        <v>4</v>
      </c>
      <c r="Q145">
        <v>14</v>
      </c>
      <c r="R145" s="16">
        <v>0.28570000000000001</v>
      </c>
      <c r="S145" s="16">
        <f t="shared" si="2"/>
        <v>0.4</v>
      </c>
      <c r="T145">
        <v>4.0521068572998002</v>
      </c>
      <c r="U145">
        <v>3.7258136272430402</v>
      </c>
      <c r="V145">
        <v>3.4393310546875</v>
      </c>
      <c r="W145">
        <v>0.28648257255554199</v>
      </c>
      <c r="X145">
        <v>0.61277580261230502</v>
      </c>
      <c r="Y145">
        <v>0.61277580261230502</v>
      </c>
      <c r="Z145">
        <v>0.4</v>
      </c>
      <c r="AA145">
        <v>1</v>
      </c>
      <c r="AB145">
        <v>0.71428571428571397</v>
      </c>
      <c r="AC145">
        <v>0.83333333333333304</v>
      </c>
      <c r="AD145">
        <v>0</v>
      </c>
      <c r="AE145">
        <v>0.6</v>
      </c>
    </row>
    <row r="146" spans="1:31" x14ac:dyDescent="0.15">
      <c r="A146" s="6">
        <v>144</v>
      </c>
      <c r="B146">
        <v>19</v>
      </c>
      <c r="C146">
        <v>1</v>
      </c>
      <c r="D146">
        <v>10</v>
      </c>
      <c r="E146">
        <v>10</v>
      </c>
      <c r="F146">
        <v>10</v>
      </c>
      <c r="G146">
        <v>0</v>
      </c>
      <c r="H146">
        <v>9</v>
      </c>
      <c r="I146">
        <v>1</v>
      </c>
      <c r="J146">
        <v>0.95</v>
      </c>
      <c r="K146">
        <v>12.2588920593262</v>
      </c>
      <c r="L146">
        <v>1.6552867889404299</v>
      </c>
      <c r="M146">
        <v>1.37172698974609</v>
      </c>
      <c r="N146">
        <v>8.9462089538574201</v>
      </c>
      <c r="O146">
        <v>7</v>
      </c>
      <c r="P146">
        <v>7</v>
      </c>
      <c r="Q146">
        <v>17</v>
      </c>
      <c r="R146" s="16">
        <v>0.4118</v>
      </c>
      <c r="S146" s="16">
        <f t="shared" si="2"/>
        <v>0.7</v>
      </c>
      <c r="T146">
        <v>4.8854942321777299</v>
      </c>
      <c r="U146">
        <v>4.5660943984985396</v>
      </c>
      <c r="V146">
        <v>4.2890815734863299</v>
      </c>
      <c r="W146">
        <v>0.27701282501220698</v>
      </c>
      <c r="X146">
        <v>0.59641265869140603</v>
      </c>
      <c r="Y146">
        <v>0.59641265869140603</v>
      </c>
      <c r="Z146">
        <v>0.7</v>
      </c>
      <c r="AA146">
        <v>1</v>
      </c>
      <c r="AB146">
        <v>0.58823529411764697</v>
      </c>
      <c r="AC146">
        <v>0.74074074074074103</v>
      </c>
      <c r="AD146">
        <v>0</v>
      </c>
      <c r="AE146">
        <v>0.3</v>
      </c>
    </row>
    <row r="147" spans="1:31" x14ac:dyDescent="0.15">
      <c r="A147" s="6">
        <v>145</v>
      </c>
      <c r="B147">
        <v>16</v>
      </c>
      <c r="C147">
        <v>4</v>
      </c>
      <c r="D147">
        <v>10</v>
      </c>
      <c r="E147">
        <v>10</v>
      </c>
      <c r="F147">
        <v>10</v>
      </c>
      <c r="G147">
        <v>0</v>
      </c>
      <c r="H147">
        <v>6</v>
      </c>
      <c r="I147">
        <v>4</v>
      </c>
      <c r="J147">
        <v>0.8</v>
      </c>
      <c r="K147">
        <v>8.6471595764160192</v>
      </c>
      <c r="L147">
        <v>2.9916915893554701</v>
      </c>
      <c r="M147">
        <v>1.51042556762695</v>
      </c>
      <c r="N147">
        <v>5.7226257324218697</v>
      </c>
      <c r="O147">
        <v>4</v>
      </c>
      <c r="P147">
        <v>4</v>
      </c>
      <c r="Q147">
        <v>14</v>
      </c>
      <c r="R147" s="16">
        <v>0.28570000000000001</v>
      </c>
      <c r="S147" s="16">
        <f t="shared" si="2"/>
        <v>0.4</v>
      </c>
      <c r="T147">
        <v>3.7703685760497998</v>
      </c>
      <c r="U147">
        <v>3.4553699493408199</v>
      </c>
      <c r="V147">
        <v>3.2069847583770801</v>
      </c>
      <c r="W147">
        <v>0.24838519096374501</v>
      </c>
      <c r="X147">
        <v>0.56338381767272905</v>
      </c>
      <c r="Y147">
        <v>0.56338381767272905</v>
      </c>
      <c r="Z147">
        <v>0.4</v>
      </c>
      <c r="AA147">
        <v>1</v>
      </c>
      <c r="AB147">
        <v>0.71428571428571397</v>
      </c>
      <c r="AC147">
        <v>0.83333333333333304</v>
      </c>
      <c r="AD147">
        <v>0</v>
      </c>
      <c r="AE147">
        <v>0.6</v>
      </c>
    </row>
    <row r="148" spans="1:31" x14ac:dyDescent="0.15">
      <c r="A148" s="6">
        <v>146</v>
      </c>
      <c r="B148">
        <v>17</v>
      </c>
      <c r="C148">
        <v>3</v>
      </c>
      <c r="D148">
        <v>10</v>
      </c>
      <c r="E148">
        <v>10</v>
      </c>
      <c r="F148">
        <v>10</v>
      </c>
      <c r="G148">
        <v>0</v>
      </c>
      <c r="H148">
        <v>7</v>
      </c>
      <c r="I148">
        <v>3</v>
      </c>
      <c r="J148">
        <v>0.85</v>
      </c>
      <c r="K148">
        <v>8.7994766235351598</v>
      </c>
      <c r="L148">
        <v>3.2901535034179701</v>
      </c>
      <c r="M148">
        <v>2.6632785797119101</v>
      </c>
      <c r="N148">
        <v>5.7808799743652299</v>
      </c>
      <c r="O148">
        <v>4</v>
      </c>
      <c r="P148">
        <v>4</v>
      </c>
      <c r="Q148">
        <v>14</v>
      </c>
      <c r="R148" s="16">
        <v>0.28570000000000001</v>
      </c>
      <c r="S148" s="16">
        <f t="shared" si="2"/>
        <v>0.4</v>
      </c>
      <c r="T148">
        <v>3.84622001647949</v>
      </c>
      <c r="U148">
        <v>3.5842359066009499</v>
      </c>
      <c r="V148">
        <v>3.3059680461883501</v>
      </c>
      <c r="W148">
        <v>0.27826786041259799</v>
      </c>
      <c r="X148">
        <v>0.54025197029113803</v>
      </c>
      <c r="Y148">
        <v>0.54025197029113803</v>
      </c>
      <c r="Z148">
        <v>0.4</v>
      </c>
      <c r="AA148">
        <v>1</v>
      </c>
      <c r="AB148">
        <v>0.71428571428571397</v>
      </c>
      <c r="AC148">
        <v>0.83333333333333304</v>
      </c>
      <c r="AD148">
        <v>0</v>
      </c>
      <c r="AE148">
        <v>0.6</v>
      </c>
    </row>
    <row r="149" spans="1:31" x14ac:dyDescent="0.15">
      <c r="A149" s="6">
        <v>147</v>
      </c>
      <c r="B149">
        <v>14</v>
      </c>
      <c r="C149">
        <v>6</v>
      </c>
      <c r="D149">
        <v>10</v>
      </c>
      <c r="E149">
        <v>10</v>
      </c>
      <c r="F149">
        <v>10</v>
      </c>
      <c r="G149">
        <v>0</v>
      </c>
      <c r="H149">
        <v>4</v>
      </c>
      <c r="I149">
        <v>6</v>
      </c>
      <c r="J149">
        <v>0.7</v>
      </c>
      <c r="K149">
        <v>7.5927104949951199</v>
      </c>
      <c r="L149">
        <v>2.7144756317138699</v>
      </c>
      <c r="M149">
        <v>0.28372955322265597</v>
      </c>
      <c r="N149">
        <v>8.1443538665771502</v>
      </c>
      <c r="O149">
        <v>4</v>
      </c>
      <c r="P149">
        <v>4</v>
      </c>
      <c r="Q149">
        <v>13</v>
      </c>
      <c r="R149" s="16">
        <v>0.30769999999999997</v>
      </c>
      <c r="S149" s="16">
        <f t="shared" si="2"/>
        <v>0.4</v>
      </c>
      <c r="T149">
        <v>3.4357986450195299</v>
      </c>
      <c r="U149">
        <v>2.9036130905151398</v>
      </c>
      <c r="V149">
        <v>2.9277539253234899</v>
      </c>
      <c r="W149">
        <v>2.4140834808349599E-2</v>
      </c>
      <c r="X149">
        <v>0.50804471969604503</v>
      </c>
      <c r="Y149">
        <v>0.50804471969604503</v>
      </c>
      <c r="Z149">
        <v>0.4</v>
      </c>
      <c r="AA149">
        <v>0.9</v>
      </c>
      <c r="AB149">
        <v>0.69230769230769196</v>
      </c>
      <c r="AC149">
        <v>0.78260869565217395</v>
      </c>
      <c r="AD149">
        <v>0.1</v>
      </c>
      <c r="AE149">
        <v>0.5</v>
      </c>
    </row>
    <row r="150" spans="1:31" x14ac:dyDescent="0.15">
      <c r="A150" s="6">
        <v>148</v>
      </c>
      <c r="B150">
        <v>19</v>
      </c>
      <c r="C150">
        <v>1</v>
      </c>
      <c r="D150">
        <v>10</v>
      </c>
      <c r="E150">
        <v>10</v>
      </c>
      <c r="F150">
        <v>10</v>
      </c>
      <c r="G150">
        <v>0</v>
      </c>
      <c r="H150">
        <v>9</v>
      </c>
      <c r="I150">
        <v>1</v>
      </c>
      <c r="J150">
        <v>0.95</v>
      </c>
      <c r="K150">
        <v>13.0470485687256</v>
      </c>
      <c r="L150">
        <v>1.38150787353516</v>
      </c>
      <c r="M150">
        <v>1.1150970458984399</v>
      </c>
      <c r="N150">
        <v>10.2976226806641</v>
      </c>
      <c r="O150">
        <v>6</v>
      </c>
      <c r="P150">
        <v>6</v>
      </c>
      <c r="Q150">
        <v>16</v>
      </c>
      <c r="R150" s="16">
        <v>0.375</v>
      </c>
      <c r="S150" s="16">
        <f t="shared" si="2"/>
        <v>0.6</v>
      </c>
      <c r="T150">
        <v>5.2402896881103498</v>
      </c>
      <c r="U150">
        <v>4.8592848777770996</v>
      </c>
      <c r="V150">
        <v>4.59460496902466</v>
      </c>
      <c r="W150">
        <v>0.26467990875244102</v>
      </c>
      <c r="X150">
        <v>0.64568471908569303</v>
      </c>
      <c r="Y150">
        <v>0.64568471908569303</v>
      </c>
      <c r="Z150">
        <v>0.6</v>
      </c>
      <c r="AA150">
        <v>1</v>
      </c>
      <c r="AB150">
        <v>0.625</v>
      </c>
      <c r="AC150">
        <v>0.76923076923076905</v>
      </c>
      <c r="AD150">
        <v>0</v>
      </c>
      <c r="AE150">
        <v>0.4</v>
      </c>
    </row>
    <row r="151" spans="1:31" x14ac:dyDescent="0.15">
      <c r="A151" s="6">
        <v>149</v>
      </c>
      <c r="B151">
        <v>16</v>
      </c>
      <c r="C151">
        <v>4</v>
      </c>
      <c r="D151">
        <v>10</v>
      </c>
      <c r="E151">
        <v>10</v>
      </c>
      <c r="F151">
        <v>10</v>
      </c>
      <c r="G151">
        <v>0</v>
      </c>
      <c r="H151">
        <v>6</v>
      </c>
      <c r="I151">
        <v>4</v>
      </c>
      <c r="J151">
        <v>0.8</v>
      </c>
      <c r="K151">
        <v>8.5412864685058594</v>
      </c>
      <c r="L151">
        <v>3.1458225250244101</v>
      </c>
      <c r="M151">
        <v>1.7933406829834</v>
      </c>
      <c r="N151">
        <v>5.6112327575683603</v>
      </c>
      <c r="O151">
        <v>3</v>
      </c>
      <c r="P151">
        <v>3</v>
      </c>
      <c r="Q151">
        <v>13</v>
      </c>
      <c r="R151" s="16">
        <v>0.23080000000000001</v>
      </c>
      <c r="S151" s="16">
        <f t="shared" si="2"/>
        <v>0.3</v>
      </c>
      <c r="T151">
        <v>3.5439529418945299</v>
      </c>
      <c r="U151">
        <v>3.2552220821380602</v>
      </c>
      <c r="V151">
        <v>2.99940085411072</v>
      </c>
      <c r="W151">
        <v>0.25582122802734403</v>
      </c>
      <c r="X151">
        <v>0.54455208778381303</v>
      </c>
      <c r="Y151">
        <v>0.54455208778381303</v>
      </c>
      <c r="Z151">
        <v>0.3</v>
      </c>
      <c r="AA151">
        <v>1</v>
      </c>
      <c r="AB151">
        <v>0.76923076923076905</v>
      </c>
      <c r="AC151">
        <v>0.86956521739130399</v>
      </c>
      <c r="AD151">
        <v>0</v>
      </c>
      <c r="AE151">
        <v>0.7</v>
      </c>
    </row>
    <row r="152" spans="1:31" x14ac:dyDescent="0.15">
      <c r="A152" s="6">
        <v>150</v>
      </c>
      <c r="B152">
        <v>13</v>
      </c>
      <c r="C152">
        <v>7</v>
      </c>
      <c r="D152">
        <v>10</v>
      </c>
      <c r="E152">
        <v>10</v>
      </c>
      <c r="F152">
        <v>10</v>
      </c>
      <c r="G152">
        <v>0</v>
      </c>
      <c r="H152">
        <v>3</v>
      </c>
      <c r="I152">
        <v>7</v>
      </c>
      <c r="J152">
        <v>0.65</v>
      </c>
      <c r="K152">
        <v>8.5033740997314506</v>
      </c>
      <c r="L152">
        <v>4.7760276794433603</v>
      </c>
      <c r="M152">
        <v>1.00246429443359</v>
      </c>
      <c r="N152">
        <v>7.03369140625</v>
      </c>
      <c r="O152">
        <v>3</v>
      </c>
      <c r="P152">
        <v>3</v>
      </c>
      <c r="Q152">
        <v>13</v>
      </c>
      <c r="R152" s="16">
        <v>0.23080000000000001</v>
      </c>
      <c r="S152" s="16">
        <f t="shared" si="2"/>
        <v>0.3</v>
      </c>
      <c r="T152">
        <v>3.2062320709228498</v>
      </c>
      <c r="U152">
        <v>2.7533073425293</v>
      </c>
      <c r="V152">
        <v>2.6248252391815199</v>
      </c>
      <c r="W152">
        <v>0.12848210334777799</v>
      </c>
      <c r="X152">
        <v>0.58140683174133301</v>
      </c>
      <c r="Y152">
        <v>0.58140683174133301</v>
      </c>
      <c r="Z152">
        <v>0.3</v>
      </c>
      <c r="AA152">
        <v>1</v>
      </c>
      <c r="AB152">
        <v>0.76923076923076905</v>
      </c>
      <c r="AC152">
        <v>0.86956521739130399</v>
      </c>
      <c r="AD152">
        <v>0</v>
      </c>
      <c r="AE152">
        <v>0.7</v>
      </c>
    </row>
    <row r="153" spans="1:31" x14ac:dyDescent="0.15">
      <c r="A153" s="6">
        <v>151</v>
      </c>
      <c r="B153">
        <v>17</v>
      </c>
      <c r="C153">
        <v>3</v>
      </c>
      <c r="D153">
        <v>10</v>
      </c>
      <c r="E153">
        <v>10</v>
      </c>
      <c r="F153">
        <v>10</v>
      </c>
      <c r="G153">
        <v>0</v>
      </c>
      <c r="H153">
        <v>7</v>
      </c>
      <c r="I153">
        <v>3</v>
      </c>
      <c r="J153">
        <v>0.85</v>
      </c>
      <c r="K153">
        <v>8.2556800842285192</v>
      </c>
      <c r="L153">
        <v>1.9298229217529299</v>
      </c>
      <c r="M153">
        <v>1.1488952636718699</v>
      </c>
      <c r="N153">
        <v>6.4338340759277299</v>
      </c>
      <c r="O153">
        <v>6</v>
      </c>
      <c r="P153">
        <v>6</v>
      </c>
      <c r="Q153">
        <v>16</v>
      </c>
      <c r="R153" s="16">
        <v>0.375</v>
      </c>
      <c r="S153" s="16">
        <f t="shared" si="2"/>
        <v>0.6</v>
      </c>
      <c r="T153">
        <v>4.10306739807129</v>
      </c>
      <c r="U153">
        <v>3.7360796928405802</v>
      </c>
      <c r="V153">
        <v>3.5790646076202401</v>
      </c>
      <c r="W153">
        <v>0.157015085220337</v>
      </c>
      <c r="X153">
        <v>0.52400279045105003</v>
      </c>
      <c r="Y153">
        <v>0.52400279045105003</v>
      </c>
      <c r="Z153">
        <v>0.6</v>
      </c>
      <c r="AA153">
        <v>1</v>
      </c>
      <c r="AB153">
        <v>0.625</v>
      </c>
      <c r="AC153">
        <v>0.76923076923076905</v>
      </c>
      <c r="AD153">
        <v>0</v>
      </c>
      <c r="AE153">
        <v>0.4</v>
      </c>
    </row>
    <row r="154" spans="1:31" x14ac:dyDescent="0.15">
      <c r="A154" s="6">
        <v>152</v>
      </c>
      <c r="B154">
        <v>17</v>
      </c>
      <c r="C154">
        <v>3</v>
      </c>
      <c r="D154">
        <v>10</v>
      </c>
      <c r="E154">
        <v>10</v>
      </c>
      <c r="F154">
        <v>10</v>
      </c>
      <c r="G154">
        <v>0</v>
      </c>
      <c r="H154">
        <v>7</v>
      </c>
      <c r="I154">
        <v>3</v>
      </c>
      <c r="J154">
        <v>0.85</v>
      </c>
      <c r="K154">
        <v>8.9707775115966797</v>
      </c>
      <c r="L154">
        <v>2.38883399963379</v>
      </c>
      <c r="M154">
        <v>1.3446693420410201</v>
      </c>
      <c r="N154">
        <v>5.9222469329834002</v>
      </c>
      <c r="O154">
        <v>4</v>
      </c>
      <c r="P154">
        <v>4</v>
      </c>
      <c r="Q154">
        <v>14</v>
      </c>
      <c r="R154" s="16">
        <v>0.28570000000000001</v>
      </c>
      <c r="S154" s="16">
        <f t="shared" si="2"/>
        <v>0.4</v>
      </c>
      <c r="T154">
        <v>3.9851779937744101</v>
      </c>
      <c r="U154">
        <v>3.66757035255432</v>
      </c>
      <c r="V154">
        <v>3.4159989356994598</v>
      </c>
      <c r="W154">
        <v>0.25157141685485801</v>
      </c>
      <c r="X154">
        <v>0.56917905807495095</v>
      </c>
      <c r="Y154">
        <v>0.56917905807495095</v>
      </c>
      <c r="Z154">
        <v>0.4</v>
      </c>
      <c r="AA154">
        <v>1</v>
      </c>
      <c r="AB154">
        <v>0.71428571428571397</v>
      </c>
      <c r="AC154">
        <v>0.83333333333333304</v>
      </c>
      <c r="AD154">
        <v>0</v>
      </c>
      <c r="AE154">
        <v>0.6</v>
      </c>
    </row>
    <row r="155" spans="1:31" x14ac:dyDescent="0.15">
      <c r="A155" s="6">
        <v>153</v>
      </c>
      <c r="B155">
        <v>17</v>
      </c>
      <c r="C155">
        <v>3</v>
      </c>
      <c r="D155">
        <v>10</v>
      </c>
      <c r="E155">
        <v>10</v>
      </c>
      <c r="F155">
        <v>10</v>
      </c>
      <c r="G155">
        <v>0</v>
      </c>
      <c r="H155">
        <v>7</v>
      </c>
      <c r="I155">
        <v>3</v>
      </c>
      <c r="J155">
        <v>0.85</v>
      </c>
      <c r="K155">
        <v>9.6286125183105504</v>
      </c>
      <c r="L155">
        <v>3.3225612640380899</v>
      </c>
      <c r="M155">
        <v>2.3541946411132799</v>
      </c>
      <c r="N155">
        <v>5.7807559967040998</v>
      </c>
      <c r="O155">
        <v>3</v>
      </c>
      <c r="P155">
        <v>3</v>
      </c>
      <c r="Q155">
        <v>13</v>
      </c>
      <c r="R155" s="16">
        <v>0.23080000000000001</v>
      </c>
      <c r="S155" s="16">
        <f t="shared" si="2"/>
        <v>0.3</v>
      </c>
      <c r="T155">
        <v>3.5179100036621098</v>
      </c>
      <c r="U155">
        <v>3.29960370063782</v>
      </c>
      <c r="V155">
        <v>2.9514195919036901</v>
      </c>
      <c r="W155">
        <v>0.34818410873413103</v>
      </c>
      <c r="X155">
        <v>0.56649041175842296</v>
      </c>
      <c r="Y155">
        <v>0.56649041175842296</v>
      </c>
      <c r="Z155">
        <v>0.3</v>
      </c>
      <c r="AA155">
        <v>1</v>
      </c>
      <c r="AB155">
        <v>0.76923076923076905</v>
      </c>
      <c r="AC155">
        <v>0.86956521739130399</v>
      </c>
      <c r="AD155">
        <v>0</v>
      </c>
      <c r="AE155">
        <v>0.7</v>
      </c>
    </row>
    <row r="156" spans="1:31" x14ac:dyDescent="0.15">
      <c r="A156" s="6">
        <v>154</v>
      </c>
      <c r="B156">
        <v>18</v>
      </c>
      <c r="C156">
        <v>2</v>
      </c>
      <c r="D156">
        <v>10</v>
      </c>
      <c r="E156">
        <v>10</v>
      </c>
      <c r="F156">
        <v>10</v>
      </c>
      <c r="G156">
        <v>0</v>
      </c>
      <c r="H156">
        <v>8</v>
      </c>
      <c r="I156">
        <v>2</v>
      </c>
      <c r="J156">
        <v>0.9</v>
      </c>
      <c r="K156">
        <v>9.8570137023925799</v>
      </c>
      <c r="L156">
        <v>2.5396385192871098</v>
      </c>
      <c r="M156">
        <v>2.0732612609863299</v>
      </c>
      <c r="N156">
        <v>6.8148288726806596</v>
      </c>
      <c r="O156">
        <v>7</v>
      </c>
      <c r="P156">
        <v>7</v>
      </c>
      <c r="Q156">
        <v>17</v>
      </c>
      <c r="R156" s="16">
        <v>0.4118</v>
      </c>
      <c r="S156" s="16">
        <f t="shared" si="2"/>
        <v>0.7</v>
      </c>
      <c r="T156">
        <v>4.2818603515625</v>
      </c>
      <c r="U156">
        <v>3.9832625389099099</v>
      </c>
      <c r="V156">
        <v>3.7089824676513699</v>
      </c>
      <c r="W156">
        <v>0.27428007125854498</v>
      </c>
      <c r="X156">
        <v>0.57287788391113303</v>
      </c>
      <c r="Y156">
        <v>0.57287788391113303</v>
      </c>
      <c r="Z156">
        <v>0.7</v>
      </c>
      <c r="AA156">
        <v>1</v>
      </c>
      <c r="AB156">
        <v>0.58823529411764697</v>
      </c>
      <c r="AC156">
        <v>0.74074074074074103</v>
      </c>
      <c r="AD156">
        <v>0</v>
      </c>
      <c r="AE156">
        <v>0.3</v>
      </c>
    </row>
    <row r="157" spans="1:31" x14ac:dyDescent="0.15">
      <c r="A157" s="6">
        <v>155</v>
      </c>
      <c r="B157">
        <v>17</v>
      </c>
      <c r="C157">
        <v>3</v>
      </c>
      <c r="D157">
        <v>10</v>
      </c>
      <c r="E157">
        <v>10</v>
      </c>
      <c r="F157">
        <v>10</v>
      </c>
      <c r="G157">
        <v>0</v>
      </c>
      <c r="H157">
        <v>7</v>
      </c>
      <c r="I157">
        <v>3</v>
      </c>
      <c r="J157">
        <v>0.85</v>
      </c>
      <c r="K157">
        <v>8.7212314605712908</v>
      </c>
      <c r="L157">
        <v>1.5132980346679701</v>
      </c>
      <c r="M157">
        <v>0.62501525878906194</v>
      </c>
      <c r="N157">
        <v>7.3360977172851598</v>
      </c>
      <c r="O157">
        <v>6</v>
      </c>
      <c r="P157">
        <v>6</v>
      </c>
      <c r="Q157">
        <v>16</v>
      </c>
      <c r="R157" s="16">
        <v>0.375</v>
      </c>
      <c r="S157" s="16">
        <f t="shared" si="2"/>
        <v>0.6</v>
      </c>
      <c r="T157">
        <v>4.2998428344726598</v>
      </c>
      <c r="U157">
        <v>3.84734106063843</v>
      </c>
      <c r="V157">
        <v>3.7232596874237101</v>
      </c>
      <c r="W157">
        <v>0.124081373214722</v>
      </c>
      <c r="X157">
        <v>0.57658314704894997</v>
      </c>
      <c r="Y157">
        <v>0.57658314704894997</v>
      </c>
      <c r="Z157">
        <v>0.6</v>
      </c>
      <c r="AA157">
        <v>1</v>
      </c>
      <c r="AB157">
        <v>0.625</v>
      </c>
      <c r="AC157">
        <v>0.76923076923076905</v>
      </c>
      <c r="AD157">
        <v>0</v>
      </c>
      <c r="AE157">
        <v>0.4</v>
      </c>
    </row>
    <row r="158" spans="1:31" x14ac:dyDescent="0.15">
      <c r="A158" s="6">
        <v>156</v>
      </c>
      <c r="B158">
        <v>16</v>
      </c>
      <c r="C158">
        <v>4</v>
      </c>
      <c r="D158">
        <v>10</v>
      </c>
      <c r="E158">
        <v>10</v>
      </c>
      <c r="F158">
        <v>10</v>
      </c>
      <c r="G158">
        <v>0</v>
      </c>
      <c r="H158">
        <v>6</v>
      </c>
      <c r="I158">
        <v>4</v>
      </c>
      <c r="J158">
        <v>0.8</v>
      </c>
      <c r="K158">
        <v>8.0599040985107404</v>
      </c>
      <c r="L158">
        <v>1.6942272186279299</v>
      </c>
      <c r="M158">
        <v>0.34922027587890597</v>
      </c>
      <c r="N158">
        <v>7.2469310760498002</v>
      </c>
      <c r="O158">
        <v>6</v>
      </c>
      <c r="P158">
        <v>6</v>
      </c>
      <c r="Q158">
        <v>16</v>
      </c>
      <c r="R158" s="16">
        <v>0.375</v>
      </c>
      <c r="S158" s="16">
        <f t="shared" si="2"/>
        <v>0.6</v>
      </c>
      <c r="T158">
        <v>4.22702980041504</v>
      </c>
      <c r="U158">
        <v>3.72976851463318</v>
      </c>
      <c r="V158">
        <v>3.6585106849670401</v>
      </c>
      <c r="W158">
        <v>7.1257829666137695E-2</v>
      </c>
      <c r="X158">
        <v>0.56851911544799805</v>
      </c>
      <c r="Y158">
        <v>0.56851911544799805</v>
      </c>
      <c r="Z158">
        <v>0.6</v>
      </c>
      <c r="AA158">
        <v>1</v>
      </c>
      <c r="AB158">
        <v>0.625</v>
      </c>
      <c r="AC158">
        <v>0.76923076923076905</v>
      </c>
      <c r="AD158">
        <v>0</v>
      </c>
      <c r="AE158">
        <v>0.4</v>
      </c>
    </row>
    <row r="159" spans="1:31" x14ac:dyDescent="0.15">
      <c r="A159" s="6">
        <v>157</v>
      </c>
      <c r="B159">
        <v>17</v>
      </c>
      <c r="C159">
        <v>3</v>
      </c>
      <c r="D159">
        <v>10</v>
      </c>
      <c r="E159">
        <v>10</v>
      </c>
      <c r="F159">
        <v>10</v>
      </c>
      <c r="G159">
        <v>0</v>
      </c>
      <c r="H159">
        <v>7</v>
      </c>
      <c r="I159">
        <v>3</v>
      </c>
      <c r="J159">
        <v>0.85</v>
      </c>
      <c r="K159">
        <v>8.8000297546386701</v>
      </c>
      <c r="L159">
        <v>3.2561721801757799</v>
      </c>
      <c r="M159">
        <v>2.41655349731445</v>
      </c>
      <c r="N159">
        <v>5.1210670471191397</v>
      </c>
      <c r="O159">
        <v>3</v>
      </c>
      <c r="P159">
        <v>3</v>
      </c>
      <c r="Q159">
        <v>12</v>
      </c>
      <c r="R159" s="16">
        <v>0.25</v>
      </c>
      <c r="S159" s="16">
        <f t="shared" si="2"/>
        <v>0.3</v>
      </c>
      <c r="T159">
        <v>3.8291130065918</v>
      </c>
      <c r="U159">
        <v>3.5865540504455602</v>
      </c>
      <c r="V159">
        <v>3.2654068470001198</v>
      </c>
      <c r="W159">
        <v>0.32114720344543501</v>
      </c>
      <c r="X159">
        <v>0.56370615959167503</v>
      </c>
      <c r="Y159">
        <v>0.56370615959167503</v>
      </c>
      <c r="Z159">
        <v>0.3</v>
      </c>
      <c r="AA159">
        <v>0.9</v>
      </c>
      <c r="AB159">
        <v>0.75</v>
      </c>
      <c r="AC159">
        <v>0.81818181818181801</v>
      </c>
      <c r="AD159">
        <v>0.1</v>
      </c>
      <c r="AE159">
        <v>0.6</v>
      </c>
    </row>
    <row r="160" spans="1:31" x14ac:dyDescent="0.15">
      <c r="A160" s="6">
        <v>158</v>
      </c>
      <c r="B160">
        <v>15</v>
      </c>
      <c r="C160">
        <v>5</v>
      </c>
      <c r="D160">
        <v>10</v>
      </c>
      <c r="E160">
        <v>10</v>
      </c>
      <c r="F160">
        <v>10</v>
      </c>
      <c r="G160">
        <v>0</v>
      </c>
      <c r="H160">
        <v>5</v>
      </c>
      <c r="I160">
        <v>5</v>
      </c>
      <c r="J160">
        <v>0.75</v>
      </c>
      <c r="K160">
        <v>7.9831905364990199</v>
      </c>
      <c r="L160">
        <v>4.2839298248290998</v>
      </c>
      <c r="M160">
        <v>2.99527931213379</v>
      </c>
      <c r="N160">
        <v>4.8212127685546902</v>
      </c>
      <c r="O160">
        <v>1</v>
      </c>
      <c r="P160">
        <v>1</v>
      </c>
      <c r="Q160">
        <v>11</v>
      </c>
      <c r="R160" s="16">
        <v>9.0899999999999995E-2</v>
      </c>
      <c r="S160" s="16">
        <f t="shared" si="2"/>
        <v>0.1</v>
      </c>
      <c r="T160">
        <v>3.1968898773193399</v>
      </c>
      <c r="U160">
        <v>2.9954133033752401</v>
      </c>
      <c r="V160">
        <v>2.71425461769104</v>
      </c>
      <c r="W160">
        <v>0.28115868568420399</v>
      </c>
      <c r="X160">
        <v>0.48263525962829601</v>
      </c>
      <c r="Y160">
        <v>0.48263525962829601</v>
      </c>
      <c r="Z160">
        <v>0.1</v>
      </c>
      <c r="AA160">
        <v>1</v>
      </c>
      <c r="AB160">
        <v>0.90909090909090895</v>
      </c>
      <c r="AC160">
        <v>0.952380952380952</v>
      </c>
      <c r="AD160">
        <v>0</v>
      </c>
      <c r="AE160">
        <v>0.9</v>
      </c>
    </row>
    <row r="161" spans="1:31" x14ac:dyDescent="0.15">
      <c r="A161" s="6">
        <v>159</v>
      </c>
      <c r="B161">
        <v>17</v>
      </c>
      <c r="C161">
        <v>3</v>
      </c>
      <c r="D161">
        <v>10</v>
      </c>
      <c r="E161">
        <v>10</v>
      </c>
      <c r="F161">
        <v>10</v>
      </c>
      <c r="G161">
        <v>0</v>
      </c>
      <c r="H161">
        <v>7</v>
      </c>
      <c r="I161">
        <v>3</v>
      </c>
      <c r="J161">
        <v>0.85</v>
      </c>
      <c r="K161">
        <v>8.7575283050537092</v>
      </c>
      <c r="L161">
        <v>3.1088714599609402</v>
      </c>
      <c r="M161">
        <v>2.2011642456054701</v>
      </c>
      <c r="N161">
        <v>5.04380226135254</v>
      </c>
      <c r="O161">
        <v>4</v>
      </c>
      <c r="P161">
        <v>4</v>
      </c>
      <c r="Q161">
        <v>14</v>
      </c>
      <c r="R161" s="16">
        <v>0.28570000000000001</v>
      </c>
      <c r="S161" s="16">
        <f t="shared" si="2"/>
        <v>0.4</v>
      </c>
      <c r="T161">
        <v>3.7435493469238299</v>
      </c>
      <c r="U161">
        <v>3.4978618621826199</v>
      </c>
      <c r="V161">
        <v>3.1751580238342298</v>
      </c>
      <c r="W161">
        <v>0.322703838348389</v>
      </c>
      <c r="X161">
        <v>0.56839132308960005</v>
      </c>
      <c r="Y161">
        <v>0.56839132308960005</v>
      </c>
      <c r="Z161">
        <v>0.4</v>
      </c>
      <c r="AA161">
        <v>1</v>
      </c>
      <c r="AB161">
        <v>0.71428571428571397</v>
      </c>
      <c r="AC161">
        <v>0.83333333333333304</v>
      </c>
      <c r="AD161">
        <v>0</v>
      </c>
      <c r="AE161">
        <v>0.6</v>
      </c>
    </row>
    <row r="162" spans="1:31" x14ac:dyDescent="0.15">
      <c r="A162" s="6">
        <v>160</v>
      </c>
      <c r="B162">
        <v>18</v>
      </c>
      <c r="C162">
        <v>2</v>
      </c>
      <c r="D162">
        <v>10</v>
      </c>
      <c r="E162">
        <v>10</v>
      </c>
      <c r="F162">
        <v>10</v>
      </c>
      <c r="G162">
        <v>0</v>
      </c>
      <c r="H162">
        <v>8</v>
      </c>
      <c r="I162">
        <v>2</v>
      </c>
      <c r="J162">
        <v>0.9</v>
      </c>
      <c r="K162">
        <v>9.7188396453857404</v>
      </c>
      <c r="L162">
        <v>3.1543941497802699</v>
      </c>
      <c r="M162">
        <v>2.6168231964111301</v>
      </c>
      <c r="N162">
        <v>5.5176906585693404</v>
      </c>
      <c r="O162">
        <v>3</v>
      </c>
      <c r="P162">
        <v>3</v>
      </c>
      <c r="Q162">
        <v>13</v>
      </c>
      <c r="R162" s="16">
        <v>0.23080000000000001</v>
      </c>
      <c r="S162" s="16">
        <f t="shared" si="2"/>
        <v>0.3</v>
      </c>
      <c r="T162">
        <v>4.13474464416504</v>
      </c>
      <c r="U162">
        <v>3.91542744636536</v>
      </c>
      <c r="V162">
        <v>3.5470154285430899</v>
      </c>
      <c r="W162">
        <v>0.36841201782226601</v>
      </c>
      <c r="X162">
        <v>0.58772921562194802</v>
      </c>
      <c r="Y162">
        <v>0.58772921562194802</v>
      </c>
      <c r="Z162">
        <v>0.3</v>
      </c>
      <c r="AA162">
        <v>1</v>
      </c>
      <c r="AB162">
        <v>0.76923076923076905</v>
      </c>
      <c r="AC162">
        <v>0.86956521739130399</v>
      </c>
      <c r="AD162">
        <v>0</v>
      </c>
      <c r="AE162">
        <v>0.7</v>
      </c>
    </row>
    <row r="163" spans="1:31" x14ac:dyDescent="0.15">
      <c r="A163" s="6">
        <v>161</v>
      </c>
      <c r="B163">
        <v>17</v>
      </c>
      <c r="C163">
        <v>3</v>
      </c>
      <c r="D163">
        <v>10</v>
      </c>
      <c r="E163">
        <v>10</v>
      </c>
      <c r="F163">
        <v>10</v>
      </c>
      <c r="G163">
        <v>0</v>
      </c>
      <c r="H163">
        <v>7</v>
      </c>
      <c r="I163">
        <v>3</v>
      </c>
      <c r="J163">
        <v>0.85</v>
      </c>
      <c r="K163">
        <v>8.1865882873535192</v>
      </c>
      <c r="L163">
        <v>2.0900421142578098</v>
      </c>
      <c r="M163">
        <v>1.18630599975586</v>
      </c>
      <c r="N163">
        <v>5.6968841552734402</v>
      </c>
      <c r="O163">
        <v>4</v>
      </c>
      <c r="P163">
        <v>4</v>
      </c>
      <c r="Q163">
        <v>13</v>
      </c>
      <c r="R163" s="16">
        <v>0.30769999999999997</v>
      </c>
      <c r="S163" s="16">
        <f t="shared" si="2"/>
        <v>0.4</v>
      </c>
      <c r="T163">
        <v>3.9474563598632799</v>
      </c>
      <c r="U163">
        <v>3.6399130821228001</v>
      </c>
      <c r="V163">
        <v>3.4293487071990998</v>
      </c>
      <c r="W163">
        <v>0.210564374923706</v>
      </c>
      <c r="X163">
        <v>0.51810765266418501</v>
      </c>
      <c r="Y163">
        <v>0.51810765266418501</v>
      </c>
      <c r="Z163">
        <v>0.4</v>
      </c>
      <c r="AA163">
        <v>0.9</v>
      </c>
      <c r="AB163">
        <v>0.69230769230769196</v>
      </c>
      <c r="AC163">
        <v>0.78260869565217395</v>
      </c>
      <c r="AD163">
        <v>0.1</v>
      </c>
      <c r="AE163">
        <v>0.5</v>
      </c>
    </row>
    <row r="164" spans="1:31" x14ac:dyDescent="0.15">
      <c r="A164" s="6">
        <v>162</v>
      </c>
      <c r="B164">
        <v>18</v>
      </c>
      <c r="C164">
        <v>2</v>
      </c>
      <c r="D164">
        <v>10</v>
      </c>
      <c r="E164">
        <v>10</v>
      </c>
      <c r="F164">
        <v>10</v>
      </c>
      <c r="G164">
        <v>0</v>
      </c>
      <c r="H164">
        <v>8</v>
      </c>
      <c r="I164">
        <v>2</v>
      </c>
      <c r="J164">
        <v>0.9</v>
      </c>
      <c r="K164">
        <v>9.7705364227294904</v>
      </c>
      <c r="L164">
        <v>3.5218753814697301</v>
      </c>
      <c r="M164">
        <v>3.22421073913574</v>
      </c>
      <c r="N164">
        <v>6.3225116729736301</v>
      </c>
      <c r="O164">
        <v>1</v>
      </c>
      <c r="P164">
        <v>1</v>
      </c>
      <c r="Q164">
        <v>10</v>
      </c>
      <c r="R164" s="16">
        <v>0.1</v>
      </c>
      <c r="S164" s="16">
        <f t="shared" si="2"/>
        <v>0.1</v>
      </c>
      <c r="T164">
        <v>2.99496650695801</v>
      </c>
      <c r="U164">
        <v>2.8599076271057098</v>
      </c>
      <c r="V164">
        <v>2.5421180725097701</v>
      </c>
      <c r="W164">
        <v>0.31778955459594699</v>
      </c>
      <c r="X164">
        <v>0.45284843444824202</v>
      </c>
      <c r="Y164">
        <v>0.45284843444824202</v>
      </c>
      <c r="Z164">
        <v>0.1</v>
      </c>
      <c r="AA164">
        <v>0.9</v>
      </c>
      <c r="AB164">
        <v>0.9</v>
      </c>
      <c r="AC164">
        <v>0.9</v>
      </c>
      <c r="AD164">
        <v>0.1</v>
      </c>
      <c r="AE164">
        <v>0.8</v>
      </c>
    </row>
    <row r="165" spans="1:31" x14ac:dyDescent="0.15">
      <c r="A165" s="6">
        <v>163</v>
      </c>
      <c r="B165">
        <v>17</v>
      </c>
      <c r="C165">
        <v>3</v>
      </c>
      <c r="D165">
        <v>10</v>
      </c>
      <c r="E165">
        <v>10</v>
      </c>
      <c r="F165">
        <v>10</v>
      </c>
      <c r="G165">
        <v>0</v>
      </c>
      <c r="H165">
        <v>7</v>
      </c>
      <c r="I165">
        <v>3</v>
      </c>
      <c r="J165">
        <v>0.85</v>
      </c>
      <c r="K165">
        <v>7.4256305694580096</v>
      </c>
      <c r="L165">
        <v>0.83473587036132801</v>
      </c>
      <c r="M165">
        <v>0.332138061523437</v>
      </c>
      <c r="N165">
        <v>7.7402610778808603</v>
      </c>
      <c r="O165">
        <v>6</v>
      </c>
      <c r="P165">
        <v>6</v>
      </c>
      <c r="Q165">
        <v>14</v>
      </c>
      <c r="R165" s="16">
        <v>0.42859999999999998</v>
      </c>
      <c r="S165" s="16">
        <f t="shared" si="2"/>
        <v>0.6</v>
      </c>
      <c r="T165">
        <v>4.3062992095947301</v>
      </c>
      <c r="U165">
        <v>3.8120882511138898</v>
      </c>
      <c r="V165">
        <v>3.8161759376525901</v>
      </c>
      <c r="W165">
        <v>4.0876865386962899E-3</v>
      </c>
      <c r="X165">
        <v>0.490123271942139</v>
      </c>
      <c r="Y165">
        <v>0.490123271942139</v>
      </c>
      <c r="Z165">
        <v>0.6</v>
      </c>
      <c r="AA165">
        <v>0.8</v>
      </c>
      <c r="AB165">
        <v>0.57142857142857095</v>
      </c>
      <c r="AC165">
        <v>0.66666666666666696</v>
      </c>
      <c r="AD165">
        <v>0.2</v>
      </c>
      <c r="AE165">
        <v>0.2</v>
      </c>
    </row>
    <row r="166" spans="1:31" x14ac:dyDescent="0.15">
      <c r="A166" s="6">
        <v>164</v>
      </c>
      <c r="B166">
        <v>15</v>
      </c>
      <c r="C166">
        <v>5</v>
      </c>
      <c r="D166">
        <v>10</v>
      </c>
      <c r="E166">
        <v>10</v>
      </c>
      <c r="F166">
        <v>10</v>
      </c>
      <c r="G166">
        <v>0</v>
      </c>
      <c r="H166">
        <v>5</v>
      </c>
      <c r="I166">
        <v>5</v>
      </c>
      <c r="J166">
        <v>0.75</v>
      </c>
      <c r="K166">
        <v>10.9258079528809</v>
      </c>
      <c r="L166">
        <v>3.7394924163818399</v>
      </c>
      <c r="M166">
        <v>1.05331039428711</v>
      </c>
      <c r="N166">
        <v>9.0002746582031197</v>
      </c>
      <c r="O166">
        <v>4</v>
      </c>
      <c r="P166">
        <v>4</v>
      </c>
      <c r="Q166">
        <v>14</v>
      </c>
      <c r="R166" s="16">
        <v>0.28570000000000001</v>
      </c>
      <c r="S166" s="16">
        <f t="shared" si="2"/>
        <v>0.4</v>
      </c>
      <c r="T166">
        <v>3.0602340698242201</v>
      </c>
      <c r="U166">
        <v>2.6742031574249299</v>
      </c>
      <c r="V166">
        <v>2.5109989643096902</v>
      </c>
      <c r="W166">
        <v>0.16320419311523399</v>
      </c>
      <c r="X166">
        <v>0.54923510551452603</v>
      </c>
      <c r="Y166">
        <v>0.54923510551452603</v>
      </c>
      <c r="Z166">
        <v>0.4</v>
      </c>
      <c r="AA166">
        <v>1</v>
      </c>
      <c r="AB166">
        <v>0.71428571428571397</v>
      </c>
      <c r="AC166">
        <v>0.83333333333333304</v>
      </c>
      <c r="AD166">
        <v>0</v>
      </c>
      <c r="AE166">
        <v>0.6</v>
      </c>
    </row>
    <row r="167" spans="1:31" x14ac:dyDescent="0.15">
      <c r="A167" s="6">
        <v>165</v>
      </c>
      <c r="B167">
        <v>19</v>
      </c>
      <c r="C167">
        <v>1</v>
      </c>
      <c r="D167">
        <v>10</v>
      </c>
      <c r="E167">
        <v>10</v>
      </c>
      <c r="F167">
        <v>10</v>
      </c>
      <c r="G167">
        <v>0</v>
      </c>
      <c r="H167">
        <v>9</v>
      </c>
      <c r="I167">
        <v>1</v>
      </c>
      <c r="J167">
        <v>0.95</v>
      </c>
      <c r="K167">
        <v>12.1975288391113</v>
      </c>
      <c r="L167">
        <v>0.72703552246093694</v>
      </c>
      <c r="M167">
        <v>0.51640319824218694</v>
      </c>
      <c r="N167">
        <v>10.6387157440185</v>
      </c>
      <c r="O167">
        <v>7</v>
      </c>
      <c r="P167">
        <v>7</v>
      </c>
      <c r="Q167">
        <v>17</v>
      </c>
      <c r="R167" s="16">
        <v>0.4118</v>
      </c>
      <c r="S167" s="16">
        <f t="shared" si="2"/>
        <v>0.7</v>
      </c>
      <c r="T167">
        <v>5.1443672180175799</v>
      </c>
      <c r="U167">
        <v>4.70526123046875</v>
      </c>
      <c r="V167">
        <v>4.5597567558288601</v>
      </c>
      <c r="W167">
        <v>0.14550447463989299</v>
      </c>
      <c r="X167">
        <v>0.58461046218872104</v>
      </c>
      <c r="Y167">
        <v>0.58461046218872104</v>
      </c>
      <c r="Z167">
        <v>0.7</v>
      </c>
      <c r="AA167">
        <v>1</v>
      </c>
      <c r="AB167">
        <v>0.58823529411764697</v>
      </c>
      <c r="AC167">
        <v>0.74074074074074103</v>
      </c>
      <c r="AD167">
        <v>0</v>
      </c>
      <c r="AE167">
        <v>0.3</v>
      </c>
    </row>
    <row r="168" spans="1:31" x14ac:dyDescent="0.15">
      <c r="A168" s="6">
        <v>166</v>
      </c>
      <c r="B168">
        <v>18</v>
      </c>
      <c r="C168">
        <v>2</v>
      </c>
      <c r="D168">
        <v>10</v>
      </c>
      <c r="E168">
        <v>10</v>
      </c>
      <c r="F168">
        <v>10</v>
      </c>
      <c r="G168">
        <v>0</v>
      </c>
      <c r="H168">
        <v>8</v>
      </c>
      <c r="I168">
        <v>2</v>
      </c>
      <c r="J168">
        <v>0.9</v>
      </c>
      <c r="K168">
        <v>10.8035163879394</v>
      </c>
      <c r="L168">
        <v>0.93937683105468694</v>
      </c>
      <c r="M168">
        <v>0.31304931640625</v>
      </c>
      <c r="N168">
        <v>9.1985492706298793</v>
      </c>
      <c r="O168">
        <v>7</v>
      </c>
      <c r="P168">
        <v>7</v>
      </c>
      <c r="Q168">
        <v>17</v>
      </c>
      <c r="R168" s="16">
        <v>0.4118</v>
      </c>
      <c r="S168" s="16">
        <f t="shared" si="2"/>
        <v>0.7</v>
      </c>
      <c r="T168">
        <v>5.2203483581543004</v>
      </c>
      <c r="U168">
        <v>4.7243938446044904</v>
      </c>
      <c r="V168">
        <v>4.5814142227172896</v>
      </c>
      <c r="W168">
        <v>0.142979621887207</v>
      </c>
      <c r="X168">
        <v>0.63893413543701205</v>
      </c>
      <c r="Y168">
        <v>0.63893413543701205</v>
      </c>
      <c r="Z168">
        <v>0.7</v>
      </c>
      <c r="AA168">
        <v>1</v>
      </c>
      <c r="AB168">
        <v>0.58823529411764697</v>
      </c>
      <c r="AC168">
        <v>0.74074074074074103</v>
      </c>
      <c r="AD168">
        <v>0</v>
      </c>
      <c r="AE168">
        <v>0.3</v>
      </c>
    </row>
    <row r="169" spans="1:31" x14ac:dyDescent="0.15">
      <c r="A169" s="6">
        <v>167</v>
      </c>
      <c r="B169">
        <v>19</v>
      </c>
      <c r="C169">
        <v>1</v>
      </c>
      <c r="D169">
        <v>10</v>
      </c>
      <c r="E169">
        <v>10</v>
      </c>
      <c r="F169">
        <v>10</v>
      </c>
      <c r="G169">
        <v>0</v>
      </c>
      <c r="H169">
        <v>9</v>
      </c>
      <c r="I169">
        <v>1</v>
      </c>
      <c r="J169">
        <v>0.95</v>
      </c>
      <c r="K169">
        <v>12.971529006958001</v>
      </c>
      <c r="L169">
        <v>1.88516998291016</v>
      </c>
      <c r="M169">
        <v>1.59377288818359</v>
      </c>
      <c r="N169">
        <v>9.4041481018066406</v>
      </c>
      <c r="O169">
        <v>5</v>
      </c>
      <c r="P169">
        <v>5</v>
      </c>
      <c r="Q169">
        <v>15</v>
      </c>
      <c r="R169" s="16">
        <v>0.33329999999999999</v>
      </c>
      <c r="S169" s="16">
        <f t="shared" si="2"/>
        <v>0.5</v>
      </c>
      <c r="T169">
        <v>5.1941833496093697</v>
      </c>
      <c r="U169">
        <v>4.8667502403259304</v>
      </c>
      <c r="V169">
        <v>4.5372552871704102</v>
      </c>
      <c r="W169">
        <v>0.32949495315551802</v>
      </c>
      <c r="X169">
        <v>0.65692806243896495</v>
      </c>
      <c r="Y169">
        <v>0.65692806243896495</v>
      </c>
      <c r="Z169">
        <v>0.5</v>
      </c>
      <c r="AA169">
        <v>1</v>
      </c>
      <c r="AB169">
        <v>0.66666666666666696</v>
      </c>
      <c r="AC169">
        <v>0.8</v>
      </c>
      <c r="AD169">
        <v>0</v>
      </c>
      <c r="AE169">
        <v>0.5</v>
      </c>
    </row>
    <row r="170" spans="1:31" x14ac:dyDescent="0.15">
      <c r="A170" s="6">
        <v>168</v>
      </c>
      <c r="B170">
        <v>15</v>
      </c>
      <c r="C170">
        <v>5</v>
      </c>
      <c r="D170">
        <v>10</v>
      </c>
      <c r="E170">
        <v>10</v>
      </c>
      <c r="F170">
        <v>10</v>
      </c>
      <c r="G170">
        <v>0</v>
      </c>
      <c r="H170">
        <v>5</v>
      </c>
      <c r="I170">
        <v>5</v>
      </c>
      <c r="J170">
        <v>0.75</v>
      </c>
      <c r="K170">
        <v>7.5326347351074201</v>
      </c>
      <c r="L170">
        <v>4.2445487976074201</v>
      </c>
      <c r="M170">
        <v>2.8963432312011701</v>
      </c>
      <c r="N170">
        <v>3.8797550201415998</v>
      </c>
      <c r="O170">
        <v>1</v>
      </c>
      <c r="P170">
        <v>1</v>
      </c>
      <c r="Q170">
        <v>10</v>
      </c>
      <c r="R170" s="16">
        <v>0.1</v>
      </c>
      <c r="S170" s="16">
        <f t="shared" si="2"/>
        <v>0.1</v>
      </c>
      <c r="T170">
        <v>2.9455661773681601</v>
      </c>
      <c r="U170">
        <v>2.7536349296569802</v>
      </c>
      <c r="V170">
        <v>2.4550144672393799</v>
      </c>
      <c r="W170">
        <v>0.29862046241760198</v>
      </c>
      <c r="X170">
        <v>0.49055171012878401</v>
      </c>
      <c r="Y170">
        <v>0.49055171012878401</v>
      </c>
      <c r="Z170">
        <v>0.1</v>
      </c>
      <c r="AA170">
        <v>0.9</v>
      </c>
      <c r="AB170">
        <v>0.9</v>
      </c>
      <c r="AC170">
        <v>0.9</v>
      </c>
      <c r="AD170">
        <v>0.1</v>
      </c>
      <c r="AE170">
        <v>0.8</v>
      </c>
    </row>
    <row r="171" spans="1:31" x14ac:dyDescent="0.15">
      <c r="A171" s="6">
        <v>169</v>
      </c>
      <c r="B171">
        <v>17</v>
      </c>
      <c r="C171">
        <v>3</v>
      </c>
      <c r="D171">
        <v>10</v>
      </c>
      <c r="E171">
        <v>10</v>
      </c>
      <c r="F171">
        <v>10</v>
      </c>
      <c r="G171">
        <v>0</v>
      </c>
      <c r="H171">
        <v>7</v>
      </c>
      <c r="I171">
        <v>3</v>
      </c>
      <c r="J171">
        <v>0.85</v>
      </c>
      <c r="K171">
        <v>8.8313579559326207</v>
      </c>
      <c r="L171">
        <v>1.1447010040283201</v>
      </c>
      <c r="M171">
        <v>0.258560180664062</v>
      </c>
      <c r="N171">
        <v>8.0271492004394496</v>
      </c>
      <c r="O171">
        <v>6</v>
      </c>
      <c r="P171">
        <v>6</v>
      </c>
      <c r="Q171">
        <v>16</v>
      </c>
      <c r="R171" s="16">
        <v>0.375</v>
      </c>
      <c r="S171" s="16">
        <f t="shared" si="2"/>
        <v>0.6</v>
      </c>
      <c r="T171">
        <v>4.6676120758056596</v>
      </c>
      <c r="U171">
        <v>4.1622281074523899</v>
      </c>
      <c r="V171">
        <v>4.08740139007568</v>
      </c>
      <c r="W171">
        <v>7.4826717376708998E-2</v>
      </c>
      <c r="X171">
        <v>0.58021068572998002</v>
      </c>
      <c r="Y171">
        <v>0.58021068572998002</v>
      </c>
      <c r="Z171">
        <v>0.6</v>
      </c>
      <c r="AA171">
        <v>1</v>
      </c>
      <c r="AB171">
        <v>0.625</v>
      </c>
      <c r="AC171">
        <v>0.76923076923076905</v>
      </c>
      <c r="AD171">
        <v>0</v>
      </c>
      <c r="AE171">
        <v>0.4</v>
      </c>
    </row>
    <row r="172" spans="1:31" x14ac:dyDescent="0.15">
      <c r="A172" s="6">
        <v>170</v>
      </c>
      <c r="B172">
        <v>17</v>
      </c>
      <c r="C172">
        <v>3</v>
      </c>
      <c r="D172">
        <v>10</v>
      </c>
      <c r="E172">
        <v>10</v>
      </c>
      <c r="F172">
        <v>10</v>
      </c>
      <c r="G172">
        <v>0</v>
      </c>
      <c r="H172">
        <v>7</v>
      </c>
      <c r="I172">
        <v>3</v>
      </c>
      <c r="J172">
        <v>0.85</v>
      </c>
      <c r="K172">
        <v>8.4676895141601598</v>
      </c>
      <c r="L172">
        <v>2.2971897125244101</v>
      </c>
      <c r="M172">
        <v>1.4181556701660201</v>
      </c>
      <c r="N172">
        <v>5.8848934173584002</v>
      </c>
      <c r="O172">
        <v>6</v>
      </c>
      <c r="P172">
        <v>6</v>
      </c>
      <c r="Q172">
        <v>16</v>
      </c>
      <c r="R172" s="16">
        <v>0.375</v>
      </c>
      <c r="S172" s="16">
        <f t="shared" si="2"/>
        <v>0.6</v>
      </c>
      <c r="T172">
        <v>3.8597431182861301</v>
      </c>
      <c r="U172">
        <v>3.5388042926788299</v>
      </c>
      <c r="V172">
        <v>3.3210003376007098</v>
      </c>
      <c r="W172">
        <v>0.217803955078125</v>
      </c>
      <c r="X172">
        <v>0.53874278068542503</v>
      </c>
      <c r="Y172">
        <v>0.53874278068542503</v>
      </c>
      <c r="Z172">
        <v>0.6</v>
      </c>
      <c r="AA172">
        <v>1</v>
      </c>
      <c r="AB172">
        <v>0.625</v>
      </c>
      <c r="AC172">
        <v>0.76923076923076905</v>
      </c>
      <c r="AD172">
        <v>0</v>
      </c>
      <c r="AE172">
        <v>0.4</v>
      </c>
    </row>
    <row r="173" spans="1:31" x14ac:dyDescent="0.15">
      <c r="A173" s="6">
        <v>171</v>
      </c>
      <c r="B173">
        <v>19</v>
      </c>
      <c r="C173">
        <v>1</v>
      </c>
      <c r="D173">
        <v>10</v>
      </c>
      <c r="E173">
        <v>10</v>
      </c>
      <c r="F173">
        <v>10</v>
      </c>
      <c r="G173">
        <v>0</v>
      </c>
      <c r="H173">
        <v>9</v>
      </c>
      <c r="I173">
        <v>1</v>
      </c>
      <c r="J173">
        <v>0.95</v>
      </c>
      <c r="K173">
        <v>12.860271453857401</v>
      </c>
      <c r="L173">
        <v>1.8646831512451201</v>
      </c>
      <c r="M173">
        <v>1.61594581604004</v>
      </c>
      <c r="N173">
        <v>9.7299594879150408</v>
      </c>
      <c r="O173">
        <v>6</v>
      </c>
      <c r="P173">
        <v>6</v>
      </c>
      <c r="Q173">
        <v>16</v>
      </c>
      <c r="R173" s="16">
        <v>0.375</v>
      </c>
      <c r="S173" s="16">
        <f t="shared" si="2"/>
        <v>0.6</v>
      </c>
      <c r="T173">
        <v>4.6467018127441397</v>
      </c>
      <c r="U173">
        <v>4.3569760322570801</v>
      </c>
      <c r="V173">
        <v>4.0668029785156197</v>
      </c>
      <c r="W173">
        <v>0.29017305374145502</v>
      </c>
      <c r="X173">
        <v>0.57989883422851596</v>
      </c>
      <c r="Y173">
        <v>0.57989883422851596</v>
      </c>
      <c r="Z173">
        <v>0.6</v>
      </c>
      <c r="AA173">
        <v>1</v>
      </c>
      <c r="AB173">
        <v>0.625</v>
      </c>
      <c r="AC173">
        <v>0.76923076923076905</v>
      </c>
      <c r="AD173">
        <v>0</v>
      </c>
      <c r="AE173">
        <v>0.4</v>
      </c>
    </row>
    <row r="174" spans="1:31" x14ac:dyDescent="0.15">
      <c r="A174" s="6">
        <v>172</v>
      </c>
      <c r="B174">
        <v>18</v>
      </c>
      <c r="C174">
        <v>2</v>
      </c>
      <c r="D174">
        <v>10</v>
      </c>
      <c r="E174">
        <v>10</v>
      </c>
      <c r="F174">
        <v>10</v>
      </c>
      <c r="G174">
        <v>0</v>
      </c>
      <c r="H174">
        <v>8</v>
      </c>
      <c r="I174">
        <v>2</v>
      </c>
      <c r="J174">
        <v>0.9</v>
      </c>
      <c r="K174">
        <v>10.5464134216309</v>
      </c>
      <c r="L174">
        <v>1.8338317871093699</v>
      </c>
      <c r="M174">
        <v>1.2020416259765601</v>
      </c>
      <c r="N174">
        <v>7.7317867279052699</v>
      </c>
      <c r="O174">
        <v>6</v>
      </c>
      <c r="P174">
        <v>6</v>
      </c>
      <c r="Q174">
        <v>16</v>
      </c>
      <c r="R174" s="16">
        <v>0.375</v>
      </c>
      <c r="S174" s="16">
        <f t="shared" si="2"/>
        <v>0.6</v>
      </c>
      <c r="T174">
        <v>4.8599853515625</v>
      </c>
      <c r="U174">
        <v>4.4665212631225604</v>
      </c>
      <c r="V174">
        <v>4.2053079605102504</v>
      </c>
      <c r="W174">
        <v>0.26121330261230502</v>
      </c>
      <c r="X174">
        <v>0.65467739105224598</v>
      </c>
      <c r="Y174">
        <v>0.65467739105224598</v>
      </c>
      <c r="Z174">
        <v>0.6</v>
      </c>
      <c r="AA174">
        <v>1</v>
      </c>
      <c r="AB174">
        <v>0.625</v>
      </c>
      <c r="AC174">
        <v>0.76923076923076905</v>
      </c>
      <c r="AD174">
        <v>0</v>
      </c>
      <c r="AE174">
        <v>0.4</v>
      </c>
    </row>
    <row r="175" spans="1:31" x14ac:dyDescent="0.15">
      <c r="A175" s="6">
        <v>173</v>
      </c>
      <c r="B175">
        <v>15</v>
      </c>
      <c r="C175">
        <v>5</v>
      </c>
      <c r="D175">
        <v>10</v>
      </c>
      <c r="E175">
        <v>10</v>
      </c>
      <c r="F175">
        <v>10</v>
      </c>
      <c r="G175">
        <v>0</v>
      </c>
      <c r="H175">
        <v>5</v>
      </c>
      <c r="I175">
        <v>5</v>
      </c>
      <c r="J175">
        <v>0.75</v>
      </c>
      <c r="K175">
        <v>8.8593769073486293</v>
      </c>
      <c r="L175">
        <v>4.1886901855468697</v>
      </c>
      <c r="M175">
        <v>2.5565242767334002</v>
      </c>
      <c r="N175">
        <v>6.0770225524902299</v>
      </c>
      <c r="O175">
        <v>4</v>
      </c>
      <c r="P175">
        <v>4</v>
      </c>
      <c r="Q175">
        <v>14</v>
      </c>
      <c r="R175" s="16">
        <v>0.28570000000000001</v>
      </c>
      <c r="S175" s="16">
        <f t="shared" si="2"/>
        <v>0.4</v>
      </c>
      <c r="T175">
        <v>2.97462654113769</v>
      </c>
      <c r="U175">
        <v>2.69661569595337</v>
      </c>
      <c r="V175">
        <v>2.4429302215576199</v>
      </c>
      <c r="W175">
        <v>0.25368547439575201</v>
      </c>
      <c r="X175">
        <v>0.53169631958007801</v>
      </c>
      <c r="Y175">
        <v>0.53169631958007801</v>
      </c>
      <c r="Z175">
        <v>0.4</v>
      </c>
      <c r="AA175">
        <v>1</v>
      </c>
      <c r="AB175">
        <v>0.71428571428571397</v>
      </c>
      <c r="AC175">
        <v>0.83333333333333304</v>
      </c>
      <c r="AD175">
        <v>0</v>
      </c>
      <c r="AE175">
        <v>0.6</v>
      </c>
    </row>
    <row r="176" spans="1:31" x14ac:dyDescent="0.15">
      <c r="A176" s="6">
        <v>174</v>
      </c>
      <c r="B176">
        <v>17</v>
      </c>
      <c r="C176">
        <v>3</v>
      </c>
      <c r="D176">
        <v>10</v>
      </c>
      <c r="E176">
        <v>10</v>
      </c>
      <c r="F176">
        <v>10</v>
      </c>
      <c r="G176">
        <v>0</v>
      </c>
      <c r="H176">
        <v>7</v>
      </c>
      <c r="I176">
        <v>3</v>
      </c>
      <c r="J176">
        <v>0.85</v>
      </c>
      <c r="K176">
        <v>8.8168487548828107</v>
      </c>
      <c r="L176">
        <v>1.3005008697509799</v>
      </c>
      <c r="M176">
        <v>0.38003158569335899</v>
      </c>
      <c r="N176">
        <v>7.6694068908691397</v>
      </c>
      <c r="O176">
        <v>6</v>
      </c>
      <c r="P176">
        <v>6</v>
      </c>
      <c r="Q176">
        <v>16</v>
      </c>
      <c r="R176" s="16">
        <v>0.375</v>
      </c>
      <c r="S176" s="16">
        <f t="shared" si="2"/>
        <v>0.6</v>
      </c>
      <c r="T176">
        <v>4.33066749572754</v>
      </c>
      <c r="U176">
        <v>3.8736789226532</v>
      </c>
      <c r="V176">
        <v>3.7778885364532502</v>
      </c>
      <c r="W176">
        <v>9.57903861999512E-2</v>
      </c>
      <c r="X176">
        <v>0.55277895927429199</v>
      </c>
      <c r="Y176">
        <v>0.55277895927429199</v>
      </c>
      <c r="Z176">
        <v>0.6</v>
      </c>
      <c r="AA176">
        <v>1</v>
      </c>
      <c r="AB176">
        <v>0.625</v>
      </c>
      <c r="AC176">
        <v>0.76923076923076905</v>
      </c>
      <c r="AD176">
        <v>0</v>
      </c>
      <c r="AE176">
        <v>0.4</v>
      </c>
    </row>
    <row r="177" spans="1:31" x14ac:dyDescent="0.15">
      <c r="A177" s="6">
        <v>175</v>
      </c>
      <c r="B177">
        <v>17</v>
      </c>
      <c r="C177">
        <v>3</v>
      </c>
      <c r="D177">
        <v>10</v>
      </c>
      <c r="E177">
        <v>10</v>
      </c>
      <c r="F177">
        <v>10</v>
      </c>
      <c r="G177">
        <v>0</v>
      </c>
      <c r="H177">
        <v>7</v>
      </c>
      <c r="I177">
        <v>3</v>
      </c>
      <c r="J177">
        <v>0.85</v>
      </c>
      <c r="K177">
        <v>9.0875396728515607</v>
      </c>
      <c r="L177">
        <v>2.8560981750488299</v>
      </c>
      <c r="M177">
        <v>2.1389923095703098</v>
      </c>
      <c r="N177">
        <v>6.5117168426513699</v>
      </c>
      <c r="O177">
        <v>6</v>
      </c>
      <c r="P177">
        <v>6</v>
      </c>
      <c r="Q177">
        <v>16</v>
      </c>
      <c r="R177" s="16">
        <v>0.375</v>
      </c>
      <c r="S177" s="16">
        <f t="shared" si="2"/>
        <v>0.6</v>
      </c>
      <c r="T177">
        <v>3.9646987915039098</v>
      </c>
      <c r="U177">
        <v>3.6215691566467298</v>
      </c>
      <c r="V177">
        <v>3.38643574714661</v>
      </c>
      <c r="W177">
        <v>0.23513340950012199</v>
      </c>
      <c r="X177">
        <v>0.57826304435730003</v>
      </c>
      <c r="Y177">
        <v>0.57826304435730003</v>
      </c>
      <c r="Z177">
        <v>0.6</v>
      </c>
      <c r="AA177">
        <v>1</v>
      </c>
      <c r="AB177">
        <v>0.625</v>
      </c>
      <c r="AC177">
        <v>0.76923076923076905</v>
      </c>
      <c r="AD177">
        <v>0</v>
      </c>
      <c r="AE177">
        <v>0.4</v>
      </c>
    </row>
    <row r="178" spans="1:31" x14ac:dyDescent="0.15">
      <c r="A178" s="6">
        <v>176</v>
      </c>
      <c r="B178">
        <v>18</v>
      </c>
      <c r="C178">
        <v>2</v>
      </c>
      <c r="D178">
        <v>10</v>
      </c>
      <c r="E178">
        <v>10</v>
      </c>
      <c r="F178">
        <v>10</v>
      </c>
      <c r="G178">
        <v>0</v>
      </c>
      <c r="H178">
        <v>8</v>
      </c>
      <c r="I178">
        <v>2</v>
      </c>
      <c r="J178">
        <v>0.9</v>
      </c>
      <c r="K178">
        <v>9.9316482543945295</v>
      </c>
      <c r="L178">
        <v>1.9286041259765601</v>
      </c>
      <c r="M178">
        <v>1.41204833984375</v>
      </c>
      <c r="N178">
        <v>7.4210319519043004</v>
      </c>
      <c r="O178">
        <v>5</v>
      </c>
      <c r="P178">
        <v>5</v>
      </c>
      <c r="Q178">
        <v>14</v>
      </c>
      <c r="R178" s="16">
        <v>0.35709999999999997</v>
      </c>
      <c r="S178" s="16">
        <f t="shared" si="2"/>
        <v>0.5</v>
      </c>
      <c r="T178">
        <v>4.1230144500732404</v>
      </c>
      <c r="U178">
        <v>3.7963297367095898</v>
      </c>
      <c r="V178">
        <v>3.5630135536193901</v>
      </c>
      <c r="W178">
        <v>0.23331618309020999</v>
      </c>
      <c r="X178">
        <v>0.56000089645385698</v>
      </c>
      <c r="Y178">
        <v>0.56000089645385698</v>
      </c>
      <c r="Z178">
        <v>0.5</v>
      </c>
      <c r="AA178">
        <v>0.9</v>
      </c>
      <c r="AB178">
        <v>0.64285714285714302</v>
      </c>
      <c r="AC178">
        <v>0.75</v>
      </c>
      <c r="AD178">
        <v>0.1</v>
      </c>
      <c r="AE178">
        <v>0.4</v>
      </c>
    </row>
    <row r="179" spans="1:31" x14ac:dyDescent="0.15">
      <c r="A179" s="6">
        <v>177</v>
      </c>
      <c r="B179">
        <v>15</v>
      </c>
      <c r="C179">
        <v>5</v>
      </c>
      <c r="D179">
        <v>10</v>
      </c>
      <c r="E179">
        <v>10</v>
      </c>
      <c r="F179">
        <v>10</v>
      </c>
      <c r="G179">
        <v>0</v>
      </c>
      <c r="H179">
        <v>5</v>
      </c>
      <c r="I179">
        <v>5</v>
      </c>
      <c r="J179">
        <v>0.75</v>
      </c>
      <c r="K179">
        <v>8.6291904449462908</v>
      </c>
      <c r="L179">
        <v>4.4894237518310502</v>
      </c>
      <c r="M179">
        <v>3.3369007110595699</v>
      </c>
      <c r="N179">
        <v>5.9744815826415998</v>
      </c>
      <c r="O179">
        <v>3</v>
      </c>
      <c r="P179">
        <v>3</v>
      </c>
      <c r="Q179">
        <v>13</v>
      </c>
      <c r="R179" s="16">
        <v>0.23080000000000001</v>
      </c>
      <c r="S179" s="16">
        <f t="shared" si="2"/>
        <v>0.3</v>
      </c>
      <c r="T179">
        <v>3.1199245452880899</v>
      </c>
      <c r="U179">
        <v>2.8528888225555402</v>
      </c>
      <c r="V179">
        <v>2.5727081298828098</v>
      </c>
      <c r="W179">
        <v>0.28018069267272899</v>
      </c>
      <c r="X179">
        <v>0.54721641540527299</v>
      </c>
      <c r="Y179">
        <v>0.54721641540527299</v>
      </c>
      <c r="Z179">
        <v>0.3</v>
      </c>
      <c r="AA179">
        <v>1</v>
      </c>
      <c r="AB179">
        <v>0.76923076923076905</v>
      </c>
      <c r="AC179">
        <v>0.86956521739130399</v>
      </c>
      <c r="AD179">
        <v>0</v>
      </c>
      <c r="AE179">
        <v>0.7</v>
      </c>
    </row>
    <row r="180" spans="1:31" x14ac:dyDescent="0.15">
      <c r="A180" s="6">
        <v>178</v>
      </c>
      <c r="B180">
        <v>15</v>
      </c>
      <c r="C180">
        <v>5</v>
      </c>
      <c r="D180">
        <v>10</v>
      </c>
      <c r="E180">
        <v>10</v>
      </c>
      <c r="F180">
        <v>10</v>
      </c>
      <c r="G180">
        <v>0</v>
      </c>
      <c r="H180">
        <v>5</v>
      </c>
      <c r="I180">
        <v>5</v>
      </c>
      <c r="J180">
        <v>0.75</v>
      </c>
      <c r="K180">
        <v>8.3459815979003906</v>
      </c>
      <c r="L180">
        <v>5.3242092132568404</v>
      </c>
      <c r="M180">
        <v>4.0853462219238299</v>
      </c>
      <c r="N180">
        <v>3.56581687927246</v>
      </c>
      <c r="O180">
        <v>1</v>
      </c>
      <c r="P180">
        <v>1</v>
      </c>
      <c r="Q180">
        <v>11</v>
      </c>
      <c r="R180" s="16">
        <v>9.0899999999999995E-2</v>
      </c>
      <c r="S180" s="16">
        <f t="shared" si="2"/>
        <v>0.1</v>
      </c>
      <c r="T180">
        <v>2.8318958282470699</v>
      </c>
      <c r="U180">
        <v>2.7203555107116699</v>
      </c>
      <c r="V180">
        <v>2.3155884742736799</v>
      </c>
      <c r="W180">
        <v>0.404767036437988</v>
      </c>
      <c r="X180">
        <v>0.516307353973389</v>
      </c>
      <c r="Y180">
        <v>0.516307353973389</v>
      </c>
      <c r="Z180">
        <v>0.1</v>
      </c>
      <c r="AA180">
        <v>1</v>
      </c>
      <c r="AB180">
        <v>0.90909090909090895</v>
      </c>
      <c r="AC180">
        <v>0.952380952380952</v>
      </c>
      <c r="AD180">
        <v>0</v>
      </c>
      <c r="AE180">
        <v>0.9</v>
      </c>
    </row>
    <row r="181" spans="1:31" x14ac:dyDescent="0.15">
      <c r="A181" s="6">
        <v>179</v>
      </c>
      <c r="B181">
        <v>18</v>
      </c>
      <c r="C181">
        <v>2</v>
      </c>
      <c r="D181">
        <v>10</v>
      </c>
      <c r="E181">
        <v>10</v>
      </c>
      <c r="F181">
        <v>10</v>
      </c>
      <c r="G181">
        <v>0</v>
      </c>
      <c r="H181">
        <v>8</v>
      </c>
      <c r="I181">
        <v>2</v>
      </c>
      <c r="J181">
        <v>0.9</v>
      </c>
      <c r="K181">
        <v>9.1887779235839808</v>
      </c>
      <c r="L181">
        <v>2.0526142120361301</v>
      </c>
      <c r="M181">
        <v>1.4161491394043</v>
      </c>
      <c r="N181">
        <v>5.7378883361816397</v>
      </c>
      <c r="O181">
        <v>6</v>
      </c>
      <c r="P181">
        <v>6</v>
      </c>
      <c r="Q181">
        <v>16</v>
      </c>
      <c r="R181" s="16">
        <v>0.375</v>
      </c>
      <c r="S181" s="16">
        <f t="shared" si="2"/>
        <v>0.6</v>
      </c>
      <c r="T181">
        <v>4.2398452758789098</v>
      </c>
      <c r="U181">
        <v>3.9448945522308301</v>
      </c>
      <c r="V181">
        <v>3.6569015979766801</v>
      </c>
      <c r="W181">
        <v>0.28799295425415</v>
      </c>
      <c r="X181">
        <v>0.58294367790222201</v>
      </c>
      <c r="Y181">
        <v>0.58294367790222201</v>
      </c>
      <c r="Z181">
        <v>0.6</v>
      </c>
      <c r="AA181">
        <v>1</v>
      </c>
      <c r="AB181">
        <v>0.625</v>
      </c>
      <c r="AC181">
        <v>0.76923076923076905</v>
      </c>
      <c r="AD181">
        <v>0</v>
      </c>
      <c r="AE181">
        <v>0.4</v>
      </c>
    </row>
    <row r="182" spans="1:31" x14ac:dyDescent="0.15">
      <c r="A182" s="6">
        <v>180</v>
      </c>
      <c r="B182">
        <v>15</v>
      </c>
      <c r="C182">
        <v>5</v>
      </c>
      <c r="D182">
        <v>10</v>
      </c>
      <c r="E182">
        <v>10</v>
      </c>
      <c r="F182">
        <v>10</v>
      </c>
      <c r="G182">
        <v>0</v>
      </c>
      <c r="H182">
        <v>5</v>
      </c>
      <c r="I182">
        <v>5</v>
      </c>
      <c r="J182">
        <v>0.75</v>
      </c>
      <c r="K182">
        <v>8.6510353088378906</v>
      </c>
      <c r="L182">
        <v>3.5153141021728498</v>
      </c>
      <c r="M182">
        <v>1.5819053649902299</v>
      </c>
      <c r="N182">
        <v>6.4046325683593697</v>
      </c>
      <c r="O182">
        <v>3</v>
      </c>
      <c r="P182">
        <v>3</v>
      </c>
      <c r="Q182">
        <v>13</v>
      </c>
      <c r="R182" s="16">
        <v>0.23080000000000001</v>
      </c>
      <c r="S182" s="16">
        <f t="shared" si="2"/>
        <v>0.3</v>
      </c>
      <c r="T182">
        <v>3.3307437896728498</v>
      </c>
      <c r="U182">
        <v>2.9684205055236799</v>
      </c>
      <c r="V182">
        <v>2.7608375549316402</v>
      </c>
      <c r="W182">
        <v>0.20758295059204099</v>
      </c>
      <c r="X182">
        <v>0.56990623474121105</v>
      </c>
      <c r="Y182">
        <v>0.56990623474121105</v>
      </c>
      <c r="Z182">
        <v>0.3</v>
      </c>
      <c r="AA182">
        <v>1</v>
      </c>
      <c r="AB182">
        <v>0.76923076923076905</v>
      </c>
      <c r="AC182">
        <v>0.86956521739130399</v>
      </c>
      <c r="AD182">
        <v>0</v>
      </c>
      <c r="AE182">
        <v>0.7</v>
      </c>
    </row>
    <row r="183" spans="1:31" x14ac:dyDescent="0.15">
      <c r="A183" s="6">
        <v>181</v>
      </c>
      <c r="B183">
        <v>15</v>
      </c>
      <c r="C183">
        <v>5</v>
      </c>
      <c r="D183">
        <v>10</v>
      </c>
      <c r="E183">
        <v>10</v>
      </c>
      <c r="F183">
        <v>10</v>
      </c>
      <c r="G183">
        <v>0</v>
      </c>
      <c r="H183">
        <v>5</v>
      </c>
      <c r="I183">
        <v>5</v>
      </c>
      <c r="J183">
        <v>0.75</v>
      </c>
      <c r="K183">
        <v>8.5174999237060494</v>
      </c>
      <c r="L183">
        <v>3.8955554962158199</v>
      </c>
      <c r="M183">
        <v>1.7473907470703101</v>
      </c>
      <c r="N183">
        <v>4.9475631713867196</v>
      </c>
      <c r="O183">
        <v>3</v>
      </c>
      <c r="P183">
        <v>3</v>
      </c>
      <c r="Q183">
        <v>13</v>
      </c>
      <c r="R183" s="16">
        <v>0.23080000000000001</v>
      </c>
      <c r="S183" s="16">
        <f t="shared" si="2"/>
        <v>0.3</v>
      </c>
      <c r="T183">
        <v>3.5174446105957</v>
      </c>
      <c r="U183">
        <v>3.2080383300781201</v>
      </c>
      <c r="V183">
        <v>2.9224302768707302</v>
      </c>
      <c r="W183">
        <v>0.28560805320739802</v>
      </c>
      <c r="X183">
        <v>0.59501433372497603</v>
      </c>
      <c r="Y183">
        <v>0.59501433372497603</v>
      </c>
      <c r="Z183">
        <v>0.3</v>
      </c>
      <c r="AA183">
        <v>1</v>
      </c>
      <c r="AB183">
        <v>0.76923076923076905</v>
      </c>
      <c r="AC183">
        <v>0.86956521739130399</v>
      </c>
      <c r="AD183">
        <v>0</v>
      </c>
      <c r="AE183">
        <v>0.7</v>
      </c>
    </row>
    <row r="184" spans="1:31" x14ac:dyDescent="0.15">
      <c r="A184" s="6">
        <v>182</v>
      </c>
      <c r="B184">
        <v>16</v>
      </c>
      <c r="C184">
        <v>4</v>
      </c>
      <c r="D184">
        <v>10</v>
      </c>
      <c r="E184">
        <v>10</v>
      </c>
      <c r="F184">
        <v>10</v>
      </c>
      <c r="G184">
        <v>0</v>
      </c>
      <c r="H184">
        <v>6</v>
      </c>
      <c r="I184">
        <v>4</v>
      </c>
      <c r="J184">
        <v>0.8</v>
      </c>
      <c r="K184">
        <v>8.8279380798339808</v>
      </c>
      <c r="L184">
        <v>1.87557601928711</v>
      </c>
      <c r="M184">
        <v>0.327911376953125</v>
      </c>
      <c r="N184">
        <v>7.7181110382080096</v>
      </c>
      <c r="O184">
        <v>5</v>
      </c>
      <c r="P184">
        <v>5</v>
      </c>
      <c r="Q184">
        <v>15</v>
      </c>
      <c r="R184" s="16">
        <v>0.33329999999999999</v>
      </c>
      <c r="S184" s="16">
        <f t="shared" si="2"/>
        <v>0.5</v>
      </c>
      <c r="T184">
        <v>4.1141262054443404</v>
      </c>
      <c r="U184">
        <v>3.6103942394256601</v>
      </c>
      <c r="V184">
        <v>3.5105347633361799</v>
      </c>
      <c r="W184">
        <v>9.9859476089477497E-2</v>
      </c>
      <c r="X184">
        <v>0.60359144210815396</v>
      </c>
      <c r="Y184">
        <v>0.60359144210815396</v>
      </c>
      <c r="Z184">
        <v>0.5</v>
      </c>
      <c r="AA184">
        <v>1</v>
      </c>
      <c r="AB184">
        <v>0.66666666666666696</v>
      </c>
      <c r="AC184">
        <v>0.8</v>
      </c>
      <c r="AD184">
        <v>0</v>
      </c>
      <c r="AE184">
        <v>0.5</v>
      </c>
    </row>
    <row r="185" spans="1:31" x14ac:dyDescent="0.15">
      <c r="A185" s="6">
        <v>183</v>
      </c>
      <c r="B185">
        <v>17</v>
      </c>
      <c r="C185">
        <v>3</v>
      </c>
      <c r="D185">
        <v>10</v>
      </c>
      <c r="E185">
        <v>10</v>
      </c>
      <c r="F185">
        <v>10</v>
      </c>
      <c r="G185">
        <v>0</v>
      </c>
      <c r="H185">
        <v>7</v>
      </c>
      <c r="I185">
        <v>3</v>
      </c>
      <c r="J185">
        <v>0.85</v>
      </c>
      <c r="K185">
        <v>9.4128532409668004</v>
      </c>
      <c r="L185">
        <v>2.87297439575195</v>
      </c>
      <c r="M185">
        <v>1.80317306518555</v>
      </c>
      <c r="N185">
        <v>5.7767181396484402</v>
      </c>
      <c r="O185">
        <v>4</v>
      </c>
      <c r="P185">
        <v>4</v>
      </c>
      <c r="Q185">
        <v>14</v>
      </c>
      <c r="R185" s="16">
        <v>0.28570000000000001</v>
      </c>
      <c r="S185" s="16">
        <f t="shared" si="2"/>
        <v>0.4</v>
      </c>
      <c r="T185">
        <v>4.2707386016845703</v>
      </c>
      <c r="U185">
        <v>3.9551260471343999</v>
      </c>
      <c r="V185">
        <v>3.6365687847137398</v>
      </c>
      <c r="W185">
        <v>0.31855726242065402</v>
      </c>
      <c r="X185">
        <v>0.63416981697082497</v>
      </c>
      <c r="Y185">
        <v>0.63416981697082497</v>
      </c>
      <c r="Z185">
        <v>0.4</v>
      </c>
      <c r="AA185">
        <v>1</v>
      </c>
      <c r="AB185">
        <v>0.71428571428571397</v>
      </c>
      <c r="AC185">
        <v>0.83333333333333304</v>
      </c>
      <c r="AD185">
        <v>0</v>
      </c>
      <c r="AE185">
        <v>0.6</v>
      </c>
    </row>
    <row r="186" spans="1:31" x14ac:dyDescent="0.15">
      <c r="A186" s="6">
        <v>184</v>
      </c>
      <c r="B186">
        <v>18</v>
      </c>
      <c r="C186">
        <v>2</v>
      </c>
      <c r="D186">
        <v>10</v>
      </c>
      <c r="E186">
        <v>10</v>
      </c>
      <c r="F186">
        <v>10</v>
      </c>
      <c r="G186">
        <v>0</v>
      </c>
      <c r="H186">
        <v>8</v>
      </c>
      <c r="I186">
        <v>2</v>
      </c>
      <c r="J186">
        <v>0.9</v>
      </c>
      <c r="K186">
        <v>8.9169216156005895</v>
      </c>
      <c r="L186">
        <v>1.25762939453125</v>
      </c>
      <c r="M186">
        <v>0.68656539916992199</v>
      </c>
      <c r="N186">
        <v>6.7187957763671902</v>
      </c>
      <c r="O186">
        <v>6</v>
      </c>
      <c r="P186">
        <v>6</v>
      </c>
      <c r="Q186">
        <v>16</v>
      </c>
      <c r="R186" s="16">
        <v>0.375</v>
      </c>
      <c r="S186" s="16">
        <f t="shared" si="2"/>
        <v>0.6</v>
      </c>
      <c r="T186">
        <v>4.5324783325195304</v>
      </c>
      <c r="U186">
        <v>4.1601943969726598</v>
      </c>
      <c r="V186">
        <v>3.9798293113708501</v>
      </c>
      <c r="W186">
        <v>0.180365085601807</v>
      </c>
      <c r="X186">
        <v>0.55264902114868197</v>
      </c>
      <c r="Y186">
        <v>0.55264902114868197</v>
      </c>
      <c r="Z186">
        <v>0.6</v>
      </c>
      <c r="AA186">
        <v>1</v>
      </c>
      <c r="AB186">
        <v>0.625</v>
      </c>
      <c r="AC186">
        <v>0.76923076923076905</v>
      </c>
      <c r="AD186">
        <v>0</v>
      </c>
      <c r="AE186">
        <v>0.4</v>
      </c>
    </row>
    <row r="187" spans="1:31" x14ac:dyDescent="0.15">
      <c r="A187" s="6">
        <v>185</v>
      </c>
      <c r="B187">
        <v>15</v>
      </c>
      <c r="C187">
        <v>5</v>
      </c>
      <c r="D187">
        <v>10</v>
      </c>
      <c r="E187">
        <v>10</v>
      </c>
      <c r="F187">
        <v>9</v>
      </c>
      <c r="G187">
        <v>1</v>
      </c>
      <c r="H187">
        <v>6</v>
      </c>
      <c r="I187">
        <v>4</v>
      </c>
      <c r="J187">
        <v>0.75</v>
      </c>
      <c r="K187">
        <v>7.7991294860839799</v>
      </c>
      <c r="L187">
        <v>1.7056751251220701</v>
      </c>
      <c r="M187">
        <v>0.37688446044921903</v>
      </c>
      <c r="N187">
        <v>6.8337669372558603</v>
      </c>
      <c r="O187">
        <v>5</v>
      </c>
      <c r="P187">
        <v>5</v>
      </c>
      <c r="Q187">
        <v>13</v>
      </c>
      <c r="R187" s="16">
        <v>0.3846</v>
      </c>
      <c r="S187" s="16">
        <f t="shared" si="2"/>
        <v>0.5</v>
      </c>
      <c r="T187">
        <v>3.6019020080566402</v>
      </c>
      <c r="U187">
        <v>3.1437215805053702</v>
      </c>
      <c r="V187">
        <v>3.1551084518432599</v>
      </c>
      <c r="W187">
        <v>1.1386871337890601E-2</v>
      </c>
      <c r="X187">
        <v>0.44679355621337902</v>
      </c>
      <c r="Y187">
        <v>0.44679355621337902</v>
      </c>
      <c r="Z187">
        <v>0.5</v>
      </c>
      <c r="AA187">
        <v>0.8</v>
      </c>
      <c r="AB187">
        <v>0.61538461538461497</v>
      </c>
      <c r="AC187">
        <v>0.69565217391304301</v>
      </c>
      <c r="AD187">
        <v>0.2</v>
      </c>
      <c r="AE187">
        <v>0.3</v>
      </c>
    </row>
    <row r="188" spans="1:31" x14ac:dyDescent="0.15">
      <c r="A188" s="6">
        <v>186</v>
      </c>
      <c r="B188">
        <v>16</v>
      </c>
      <c r="C188">
        <v>4</v>
      </c>
      <c r="D188">
        <v>10</v>
      </c>
      <c r="E188">
        <v>10</v>
      </c>
      <c r="F188">
        <v>10</v>
      </c>
      <c r="G188">
        <v>0</v>
      </c>
      <c r="H188">
        <v>6</v>
      </c>
      <c r="I188">
        <v>4</v>
      </c>
      <c r="J188">
        <v>0.8</v>
      </c>
      <c r="K188">
        <v>8.1563663482665998</v>
      </c>
      <c r="L188">
        <v>2.6966648101806601</v>
      </c>
      <c r="M188">
        <v>1.4660606384277299</v>
      </c>
      <c r="N188">
        <v>6.0229797363281197</v>
      </c>
      <c r="O188">
        <v>4</v>
      </c>
      <c r="P188">
        <v>4</v>
      </c>
      <c r="Q188">
        <v>14</v>
      </c>
      <c r="R188" s="16">
        <v>0.28570000000000001</v>
      </c>
      <c r="S188" s="16">
        <f t="shared" si="2"/>
        <v>0.4</v>
      </c>
      <c r="T188">
        <v>3.4161605834960902</v>
      </c>
      <c r="U188">
        <v>3.0802404880523699</v>
      </c>
      <c r="V188">
        <v>2.88804960250854</v>
      </c>
      <c r="W188">
        <v>0.19219088554382299</v>
      </c>
      <c r="X188">
        <v>0.52811098098754905</v>
      </c>
      <c r="Y188">
        <v>0.52811098098754905</v>
      </c>
      <c r="Z188">
        <v>0.4</v>
      </c>
      <c r="AA188">
        <v>1</v>
      </c>
      <c r="AB188">
        <v>0.71428571428571397</v>
      </c>
      <c r="AC188">
        <v>0.83333333333333304</v>
      </c>
      <c r="AD188">
        <v>0</v>
      </c>
      <c r="AE188">
        <v>0.6</v>
      </c>
    </row>
    <row r="189" spans="1:31" x14ac:dyDescent="0.15">
      <c r="A189" s="6">
        <v>187</v>
      </c>
      <c r="B189">
        <v>20</v>
      </c>
      <c r="C189">
        <v>0</v>
      </c>
      <c r="D189">
        <v>10</v>
      </c>
      <c r="E189">
        <v>10</v>
      </c>
      <c r="F189">
        <v>10</v>
      </c>
      <c r="G189">
        <v>0</v>
      </c>
      <c r="H189">
        <v>10</v>
      </c>
      <c r="I189">
        <v>0</v>
      </c>
      <c r="J189">
        <v>1</v>
      </c>
      <c r="K189">
        <v>9999</v>
      </c>
      <c r="L189">
        <v>1.19601821899414</v>
      </c>
      <c r="M189">
        <v>9999</v>
      </c>
      <c r="N189">
        <v>9999</v>
      </c>
      <c r="O189">
        <v>8</v>
      </c>
      <c r="P189">
        <v>8</v>
      </c>
      <c r="Q189">
        <v>18</v>
      </c>
      <c r="R189" s="16">
        <v>0.44440000000000002</v>
      </c>
      <c r="S189" s="16">
        <f t="shared" si="2"/>
        <v>0.8</v>
      </c>
      <c r="T189">
        <v>5.5623149871826199</v>
      </c>
      <c r="U189">
        <v>5.1975145339965803</v>
      </c>
      <c r="V189">
        <v>4.93446588516235</v>
      </c>
      <c r="W189">
        <v>0.26304864883422902</v>
      </c>
      <c r="X189">
        <v>0.627849102020264</v>
      </c>
      <c r="Y189">
        <v>0.627849102020264</v>
      </c>
      <c r="Z189">
        <v>0.8</v>
      </c>
      <c r="AA189">
        <v>1</v>
      </c>
      <c r="AB189">
        <v>0.55555555555555602</v>
      </c>
      <c r="AC189">
        <v>0.71428571428571397</v>
      </c>
      <c r="AD189">
        <v>0</v>
      </c>
      <c r="AE189">
        <v>0.2</v>
      </c>
    </row>
    <row r="190" spans="1:31" x14ac:dyDescent="0.15">
      <c r="A190" s="6">
        <v>188</v>
      </c>
      <c r="B190">
        <v>17</v>
      </c>
      <c r="C190">
        <v>3</v>
      </c>
      <c r="D190">
        <v>10</v>
      </c>
      <c r="E190">
        <v>10</v>
      </c>
      <c r="F190">
        <v>10</v>
      </c>
      <c r="G190">
        <v>0</v>
      </c>
      <c r="H190">
        <v>7</v>
      </c>
      <c r="I190">
        <v>3</v>
      </c>
      <c r="J190">
        <v>0.85</v>
      </c>
      <c r="K190">
        <v>9.6096973419189506</v>
      </c>
      <c r="L190">
        <v>3.4760990142822301</v>
      </c>
      <c r="M190">
        <v>2.4838180541992201</v>
      </c>
      <c r="N190">
        <v>5.4546699523925799</v>
      </c>
      <c r="O190">
        <v>3</v>
      </c>
      <c r="P190">
        <v>3</v>
      </c>
      <c r="Q190">
        <v>13</v>
      </c>
      <c r="R190" s="16">
        <v>0.23080000000000001</v>
      </c>
      <c r="S190" s="16">
        <f t="shared" si="2"/>
        <v>0.3</v>
      </c>
      <c r="T190">
        <v>3.92158699035644</v>
      </c>
      <c r="U190">
        <v>3.67017674446106</v>
      </c>
      <c r="V190">
        <v>3.3030018806457502</v>
      </c>
      <c r="W190">
        <v>0.36717486381530801</v>
      </c>
      <c r="X190">
        <v>0.61858510971069303</v>
      </c>
      <c r="Y190">
        <v>0.61858510971069303</v>
      </c>
      <c r="Z190">
        <v>0.3</v>
      </c>
      <c r="AA190">
        <v>1</v>
      </c>
      <c r="AB190">
        <v>0.76923076923076905</v>
      </c>
      <c r="AC190">
        <v>0.86956521739130399</v>
      </c>
      <c r="AD190">
        <v>0</v>
      </c>
      <c r="AE190">
        <v>0.7</v>
      </c>
    </row>
    <row r="191" spans="1:31" x14ac:dyDescent="0.15">
      <c r="A191" s="6">
        <v>189</v>
      </c>
      <c r="B191">
        <v>16</v>
      </c>
      <c r="C191">
        <v>4</v>
      </c>
      <c r="D191">
        <v>10</v>
      </c>
      <c r="E191">
        <v>10</v>
      </c>
      <c r="F191">
        <v>10</v>
      </c>
      <c r="G191">
        <v>0</v>
      </c>
      <c r="H191">
        <v>6</v>
      </c>
      <c r="I191">
        <v>4</v>
      </c>
      <c r="J191">
        <v>0.8</v>
      </c>
      <c r="K191">
        <v>7.8892402648925799</v>
      </c>
      <c r="L191">
        <v>2.56989669799805</v>
      </c>
      <c r="M191">
        <v>1.2658233642578101</v>
      </c>
      <c r="N191">
        <v>5.6053905487060502</v>
      </c>
      <c r="O191">
        <v>4</v>
      </c>
      <c r="P191">
        <v>4</v>
      </c>
      <c r="Q191">
        <v>13</v>
      </c>
      <c r="R191" s="16">
        <v>0.30769999999999997</v>
      </c>
      <c r="S191" s="16">
        <f t="shared" si="2"/>
        <v>0.4</v>
      </c>
      <c r="T191">
        <v>3.4480819702148402</v>
      </c>
      <c r="U191">
        <v>3.1278390884399401</v>
      </c>
      <c r="V191">
        <v>2.94432497024536</v>
      </c>
      <c r="W191">
        <v>0.18351411819457999</v>
      </c>
      <c r="X191">
        <v>0.50375699996948198</v>
      </c>
      <c r="Y191">
        <v>0.50375699996948198</v>
      </c>
      <c r="Z191">
        <v>0.4</v>
      </c>
      <c r="AA191">
        <v>0.9</v>
      </c>
      <c r="AB191">
        <v>0.69230769230769196</v>
      </c>
      <c r="AC191">
        <v>0.78260869565217395</v>
      </c>
      <c r="AD191">
        <v>0.1</v>
      </c>
      <c r="AE191">
        <v>0.5</v>
      </c>
    </row>
    <row r="192" spans="1:31" x14ac:dyDescent="0.15">
      <c r="A192" s="6">
        <v>190</v>
      </c>
      <c r="B192">
        <v>18</v>
      </c>
      <c r="C192">
        <v>2</v>
      </c>
      <c r="D192">
        <v>10</v>
      </c>
      <c r="E192">
        <v>10</v>
      </c>
      <c r="F192">
        <v>10</v>
      </c>
      <c r="G192">
        <v>0</v>
      </c>
      <c r="H192">
        <v>8</v>
      </c>
      <c r="I192">
        <v>2</v>
      </c>
      <c r="J192">
        <v>0.9</v>
      </c>
      <c r="K192">
        <v>10.503252029419</v>
      </c>
      <c r="L192">
        <v>1.0780487060546899</v>
      </c>
      <c r="M192">
        <v>0.47298812866210899</v>
      </c>
      <c r="N192">
        <v>8.7562065124511701</v>
      </c>
      <c r="O192">
        <v>7</v>
      </c>
      <c r="P192">
        <v>7</v>
      </c>
      <c r="Q192">
        <v>17</v>
      </c>
      <c r="R192" s="16">
        <v>0.4118</v>
      </c>
      <c r="S192" s="16">
        <f t="shared" si="2"/>
        <v>0.7</v>
      </c>
      <c r="T192">
        <v>5.3550510406494096</v>
      </c>
      <c r="U192">
        <v>4.8603696823120099</v>
      </c>
      <c r="V192">
        <v>4.7010464668273899</v>
      </c>
      <c r="W192">
        <v>0.159323215484619</v>
      </c>
      <c r="X192">
        <v>0.65400457382202104</v>
      </c>
      <c r="Y192">
        <v>0.65400457382202104</v>
      </c>
      <c r="Z192">
        <v>0.7</v>
      </c>
      <c r="AA192">
        <v>1</v>
      </c>
      <c r="AB192">
        <v>0.58823529411764697</v>
      </c>
      <c r="AC192">
        <v>0.74074074074074103</v>
      </c>
      <c r="AD192">
        <v>0</v>
      </c>
      <c r="AE192">
        <v>0.3</v>
      </c>
    </row>
    <row r="193" spans="1:31" x14ac:dyDescent="0.15">
      <c r="A193" s="6">
        <v>191</v>
      </c>
      <c r="B193">
        <v>18</v>
      </c>
      <c r="C193">
        <v>2</v>
      </c>
      <c r="D193">
        <v>10</v>
      </c>
      <c r="E193">
        <v>10</v>
      </c>
      <c r="F193">
        <v>10</v>
      </c>
      <c r="G193">
        <v>0</v>
      </c>
      <c r="H193">
        <v>8</v>
      </c>
      <c r="I193">
        <v>2</v>
      </c>
      <c r="J193">
        <v>0.9</v>
      </c>
      <c r="K193">
        <v>10.1387596130371</v>
      </c>
      <c r="L193">
        <v>1.4212799072265601</v>
      </c>
      <c r="M193">
        <v>0.88269424438476596</v>
      </c>
      <c r="N193">
        <v>8.2039260864257795</v>
      </c>
      <c r="O193">
        <v>7</v>
      </c>
      <c r="P193">
        <v>7</v>
      </c>
      <c r="Q193">
        <v>17</v>
      </c>
      <c r="R193" s="16">
        <v>0.4118</v>
      </c>
      <c r="S193" s="16">
        <f t="shared" si="2"/>
        <v>0.7</v>
      </c>
      <c r="T193">
        <v>5.1001472473144496</v>
      </c>
      <c r="U193">
        <v>4.6308612823486301</v>
      </c>
      <c r="V193">
        <v>4.4477033615112296</v>
      </c>
      <c r="W193">
        <v>0.18315792083740201</v>
      </c>
      <c r="X193">
        <v>0.65244388580322299</v>
      </c>
      <c r="Y193">
        <v>0.65244388580322299</v>
      </c>
      <c r="Z193">
        <v>0.7</v>
      </c>
      <c r="AA193">
        <v>1</v>
      </c>
      <c r="AB193">
        <v>0.58823529411764697</v>
      </c>
      <c r="AC193">
        <v>0.74074074074074103</v>
      </c>
      <c r="AD193">
        <v>0</v>
      </c>
      <c r="AE193">
        <v>0.3</v>
      </c>
    </row>
    <row r="194" spans="1:31" x14ac:dyDescent="0.15">
      <c r="A194" s="6">
        <v>192</v>
      </c>
      <c r="B194">
        <v>16</v>
      </c>
      <c r="C194">
        <v>4</v>
      </c>
      <c r="D194">
        <v>10</v>
      </c>
      <c r="E194">
        <v>10</v>
      </c>
      <c r="F194">
        <v>10</v>
      </c>
      <c r="G194">
        <v>0</v>
      </c>
      <c r="H194">
        <v>6</v>
      </c>
      <c r="I194">
        <v>4</v>
      </c>
      <c r="J194">
        <v>0.8</v>
      </c>
      <c r="K194">
        <v>7.4630966186523402</v>
      </c>
      <c r="L194">
        <v>2.6269359588622998</v>
      </c>
      <c r="M194">
        <v>1.4117736816406199</v>
      </c>
      <c r="N194">
        <v>5.0223617553710902</v>
      </c>
      <c r="O194">
        <v>4</v>
      </c>
      <c r="P194">
        <v>4</v>
      </c>
      <c r="Q194">
        <v>13</v>
      </c>
      <c r="R194" s="16">
        <v>0.30769999999999997</v>
      </c>
      <c r="S194" s="16">
        <f t="shared" si="2"/>
        <v>0.4</v>
      </c>
      <c r="T194">
        <v>3.2729473114013699</v>
      </c>
      <c r="U194">
        <v>2.98811984062195</v>
      </c>
      <c r="V194">
        <v>2.7888202667236301</v>
      </c>
      <c r="W194">
        <v>0.19929957389831501</v>
      </c>
      <c r="X194">
        <v>0.48412704467773399</v>
      </c>
      <c r="Y194">
        <v>0.48412704467773399</v>
      </c>
      <c r="Z194">
        <v>0.4</v>
      </c>
      <c r="AA194">
        <v>0.9</v>
      </c>
      <c r="AB194">
        <v>0.69230769230769196</v>
      </c>
      <c r="AC194">
        <v>0.78260869565217395</v>
      </c>
      <c r="AD194">
        <v>0.1</v>
      </c>
      <c r="AE194">
        <v>0.5</v>
      </c>
    </row>
    <row r="195" spans="1:31" x14ac:dyDescent="0.15">
      <c r="A195" s="6">
        <v>193</v>
      </c>
      <c r="B195">
        <v>13</v>
      </c>
      <c r="C195">
        <v>7</v>
      </c>
      <c r="D195">
        <v>10</v>
      </c>
      <c r="E195">
        <v>10</v>
      </c>
      <c r="F195">
        <v>10</v>
      </c>
      <c r="G195">
        <v>0</v>
      </c>
      <c r="H195">
        <v>3</v>
      </c>
      <c r="I195">
        <v>7</v>
      </c>
      <c r="J195">
        <v>0.65</v>
      </c>
      <c r="K195">
        <v>8.4518604278564506</v>
      </c>
      <c r="L195">
        <v>5.4617824554443404</v>
      </c>
      <c r="M195">
        <v>2.1810970306396502</v>
      </c>
      <c r="N195">
        <v>5.2802276611328098</v>
      </c>
      <c r="O195">
        <v>2</v>
      </c>
      <c r="P195">
        <v>2</v>
      </c>
      <c r="Q195">
        <v>12</v>
      </c>
      <c r="R195" s="16">
        <v>0.16669999999999999</v>
      </c>
      <c r="S195" s="16">
        <f t="shared" ref="S195:S258" si="3">O195/E195</f>
        <v>0.2</v>
      </c>
      <c r="T195">
        <v>2.8285503387451199</v>
      </c>
      <c r="U195">
        <v>2.5589535236358598</v>
      </c>
      <c r="V195">
        <v>2.3141069412231401</v>
      </c>
      <c r="W195">
        <v>0.24484658241272</v>
      </c>
      <c r="X195">
        <v>0.51444339752197299</v>
      </c>
      <c r="Y195">
        <v>0.51444339752197299</v>
      </c>
      <c r="Z195">
        <v>0.2</v>
      </c>
      <c r="AA195">
        <v>1</v>
      </c>
      <c r="AB195">
        <v>0.83333333333333304</v>
      </c>
      <c r="AC195">
        <v>0.90909090909090895</v>
      </c>
      <c r="AD195">
        <v>0</v>
      </c>
      <c r="AE195">
        <v>0.8</v>
      </c>
    </row>
    <row r="196" spans="1:31" x14ac:dyDescent="0.15">
      <c r="A196" s="6">
        <v>194</v>
      </c>
      <c r="B196">
        <v>14</v>
      </c>
      <c r="C196">
        <v>6</v>
      </c>
      <c r="D196">
        <v>10</v>
      </c>
      <c r="E196">
        <v>10</v>
      </c>
      <c r="F196">
        <v>10</v>
      </c>
      <c r="G196">
        <v>0</v>
      </c>
      <c r="H196">
        <v>4</v>
      </c>
      <c r="I196">
        <v>6</v>
      </c>
      <c r="J196">
        <v>0.7</v>
      </c>
      <c r="K196">
        <v>8.7540836334228498</v>
      </c>
      <c r="L196">
        <v>3.1999416351318399</v>
      </c>
      <c r="M196">
        <v>0.15018081665039101</v>
      </c>
      <c r="N196">
        <v>8.8024158477783203</v>
      </c>
      <c r="O196">
        <v>4</v>
      </c>
      <c r="P196">
        <v>4</v>
      </c>
      <c r="Q196">
        <v>14</v>
      </c>
      <c r="R196" s="16">
        <v>0.28570000000000001</v>
      </c>
      <c r="S196" s="16">
        <f t="shared" si="3"/>
        <v>0.4</v>
      </c>
      <c r="T196">
        <v>3.3016281127929701</v>
      </c>
      <c r="U196">
        <v>2.7430267333984402</v>
      </c>
      <c r="V196">
        <v>2.7414581775665301</v>
      </c>
      <c r="W196">
        <v>1.5685558319091799E-3</v>
      </c>
      <c r="X196">
        <v>0.56016993522643999</v>
      </c>
      <c r="Y196">
        <v>0.56016993522643999</v>
      </c>
      <c r="Z196">
        <v>0.4</v>
      </c>
      <c r="AA196">
        <v>1</v>
      </c>
      <c r="AB196">
        <v>0.71428571428571397</v>
      </c>
      <c r="AC196">
        <v>0.83333333333333304</v>
      </c>
      <c r="AD196">
        <v>0</v>
      </c>
      <c r="AE196">
        <v>0.6</v>
      </c>
    </row>
    <row r="197" spans="1:31" x14ac:dyDescent="0.15">
      <c r="A197" s="6">
        <v>195</v>
      </c>
      <c r="B197">
        <v>17</v>
      </c>
      <c r="C197">
        <v>3</v>
      </c>
      <c r="D197">
        <v>10</v>
      </c>
      <c r="E197">
        <v>10</v>
      </c>
      <c r="F197">
        <v>10</v>
      </c>
      <c r="G197">
        <v>0</v>
      </c>
      <c r="H197">
        <v>7</v>
      </c>
      <c r="I197">
        <v>3</v>
      </c>
      <c r="J197">
        <v>0.85</v>
      </c>
      <c r="K197">
        <v>9.5682582855224592</v>
      </c>
      <c r="L197">
        <v>2.8551826477050799</v>
      </c>
      <c r="M197">
        <v>1.73777008056641</v>
      </c>
      <c r="N197">
        <v>5.8653812408447301</v>
      </c>
      <c r="O197">
        <v>4</v>
      </c>
      <c r="P197">
        <v>4</v>
      </c>
      <c r="Q197">
        <v>14</v>
      </c>
      <c r="R197" s="16">
        <v>0.28570000000000001</v>
      </c>
      <c r="S197" s="16">
        <f t="shared" si="3"/>
        <v>0.4</v>
      </c>
      <c r="T197">
        <v>4.23862648010254</v>
      </c>
      <c r="U197">
        <v>3.9338898658752401</v>
      </c>
      <c r="V197">
        <v>3.6075196266174299</v>
      </c>
      <c r="W197">
        <v>0.326370239257812</v>
      </c>
      <c r="X197">
        <v>0.63110685348510698</v>
      </c>
      <c r="Y197">
        <v>0.63110685348510698</v>
      </c>
      <c r="Z197">
        <v>0.4</v>
      </c>
      <c r="AA197">
        <v>1</v>
      </c>
      <c r="AB197">
        <v>0.71428571428571397</v>
      </c>
      <c r="AC197">
        <v>0.83333333333333304</v>
      </c>
      <c r="AD197">
        <v>0</v>
      </c>
      <c r="AE197">
        <v>0.6</v>
      </c>
    </row>
    <row r="198" spans="1:31" x14ac:dyDescent="0.15">
      <c r="A198" s="6">
        <v>196</v>
      </c>
      <c r="B198">
        <v>18</v>
      </c>
      <c r="C198">
        <v>2</v>
      </c>
      <c r="D198">
        <v>10</v>
      </c>
      <c r="E198">
        <v>10</v>
      </c>
      <c r="F198">
        <v>10</v>
      </c>
      <c r="G198">
        <v>0</v>
      </c>
      <c r="H198">
        <v>8</v>
      </c>
      <c r="I198">
        <v>2</v>
      </c>
      <c r="J198">
        <v>0.9</v>
      </c>
      <c r="K198">
        <v>8.9023780822753906</v>
      </c>
      <c r="L198">
        <v>1.46525382995605</v>
      </c>
      <c r="M198">
        <v>0.93856048583984397</v>
      </c>
      <c r="N198">
        <v>6.6629276275634801</v>
      </c>
      <c r="O198">
        <v>5</v>
      </c>
      <c r="P198">
        <v>5</v>
      </c>
      <c r="Q198">
        <v>14</v>
      </c>
      <c r="R198" s="16">
        <v>0.35709999999999997</v>
      </c>
      <c r="S198" s="16">
        <f t="shared" si="3"/>
        <v>0.5</v>
      </c>
      <c r="T198">
        <v>3.97707939147949</v>
      </c>
      <c r="U198">
        <v>3.64599537849426</v>
      </c>
      <c r="V198">
        <v>3.4673473834991499</v>
      </c>
      <c r="W198">
        <v>0.17864799499511699</v>
      </c>
      <c r="X198">
        <v>0.50973200798034701</v>
      </c>
      <c r="Y198">
        <v>0.50973200798034701</v>
      </c>
      <c r="Z198">
        <v>0.5</v>
      </c>
      <c r="AA198">
        <v>0.9</v>
      </c>
      <c r="AB198">
        <v>0.64285714285714302</v>
      </c>
      <c r="AC198">
        <v>0.75</v>
      </c>
      <c r="AD198">
        <v>0.1</v>
      </c>
      <c r="AE198">
        <v>0.4</v>
      </c>
    </row>
    <row r="199" spans="1:31" x14ac:dyDescent="0.15">
      <c r="A199" s="6">
        <v>197</v>
      </c>
      <c r="B199">
        <v>17</v>
      </c>
      <c r="C199">
        <v>3</v>
      </c>
      <c r="D199">
        <v>10</v>
      </c>
      <c r="E199">
        <v>10</v>
      </c>
      <c r="F199">
        <v>10</v>
      </c>
      <c r="G199">
        <v>0</v>
      </c>
      <c r="H199">
        <v>7</v>
      </c>
      <c r="I199">
        <v>3</v>
      </c>
      <c r="J199">
        <v>0.85</v>
      </c>
      <c r="K199">
        <v>8.6173744201660192</v>
      </c>
      <c r="L199">
        <v>1.7373905181884799</v>
      </c>
      <c r="M199">
        <v>0.87999725341796897</v>
      </c>
      <c r="N199">
        <v>6.9705905914306596</v>
      </c>
      <c r="O199">
        <v>5</v>
      </c>
      <c r="P199">
        <v>5</v>
      </c>
      <c r="Q199">
        <v>15</v>
      </c>
      <c r="R199" s="16">
        <v>0.33329999999999999</v>
      </c>
      <c r="S199" s="16">
        <f t="shared" si="3"/>
        <v>0.5</v>
      </c>
      <c r="T199">
        <v>4.3293724060058603</v>
      </c>
      <c r="U199">
        <v>3.9245624542236301</v>
      </c>
      <c r="V199">
        <v>3.7691504955291699</v>
      </c>
      <c r="W199">
        <v>0.15541195869445801</v>
      </c>
      <c r="X199">
        <v>0.56022191047668501</v>
      </c>
      <c r="Y199">
        <v>0.56022191047668501</v>
      </c>
      <c r="Z199">
        <v>0.5</v>
      </c>
      <c r="AA199">
        <v>1</v>
      </c>
      <c r="AB199">
        <v>0.66666666666666696</v>
      </c>
      <c r="AC199">
        <v>0.8</v>
      </c>
      <c r="AD199">
        <v>0</v>
      </c>
      <c r="AE199">
        <v>0.5</v>
      </c>
    </row>
    <row r="200" spans="1:31" x14ac:dyDescent="0.15">
      <c r="A200" s="6">
        <v>198</v>
      </c>
      <c r="B200">
        <v>15</v>
      </c>
      <c r="C200">
        <v>5</v>
      </c>
      <c r="D200">
        <v>10</v>
      </c>
      <c r="E200">
        <v>10</v>
      </c>
      <c r="F200">
        <v>10</v>
      </c>
      <c r="G200">
        <v>0</v>
      </c>
      <c r="H200">
        <v>5</v>
      </c>
      <c r="I200">
        <v>5</v>
      </c>
      <c r="J200">
        <v>0.75</v>
      </c>
      <c r="K200">
        <v>8.7684097290039098</v>
      </c>
      <c r="L200">
        <v>3.3038673400878902</v>
      </c>
      <c r="M200">
        <v>1.0797042846679701</v>
      </c>
      <c r="N200">
        <v>6.4807567596435502</v>
      </c>
      <c r="O200">
        <v>3</v>
      </c>
      <c r="P200">
        <v>3</v>
      </c>
      <c r="Q200">
        <v>13</v>
      </c>
      <c r="R200" s="16">
        <v>0.23080000000000001</v>
      </c>
      <c r="S200" s="16">
        <f t="shared" si="3"/>
        <v>0.3</v>
      </c>
      <c r="T200">
        <v>3.76474952697754</v>
      </c>
      <c r="U200">
        <v>3.3759093284606898</v>
      </c>
      <c r="V200">
        <v>3.1784703731536901</v>
      </c>
      <c r="W200">
        <v>0.197438955307007</v>
      </c>
      <c r="X200">
        <v>0.58627915382385298</v>
      </c>
      <c r="Y200">
        <v>0.58627915382385298</v>
      </c>
      <c r="Z200">
        <v>0.3</v>
      </c>
      <c r="AA200">
        <v>1</v>
      </c>
      <c r="AB200">
        <v>0.76923076923076905</v>
      </c>
      <c r="AC200">
        <v>0.86956521739130399</v>
      </c>
      <c r="AD200">
        <v>0</v>
      </c>
      <c r="AE200">
        <v>0.7</v>
      </c>
    </row>
    <row r="201" spans="1:31" x14ac:dyDescent="0.15">
      <c r="A201" s="6">
        <v>199</v>
      </c>
      <c r="B201">
        <v>16</v>
      </c>
      <c r="C201">
        <v>4</v>
      </c>
      <c r="D201">
        <v>10</v>
      </c>
      <c r="E201">
        <v>10</v>
      </c>
      <c r="F201">
        <v>10</v>
      </c>
      <c r="G201">
        <v>0</v>
      </c>
      <c r="H201">
        <v>6</v>
      </c>
      <c r="I201">
        <v>4</v>
      </c>
      <c r="J201">
        <v>0.8</v>
      </c>
      <c r="K201">
        <v>7.9574508666992196</v>
      </c>
      <c r="L201">
        <v>3.5844383239746098</v>
      </c>
      <c r="M201">
        <v>2.3754787445068399</v>
      </c>
      <c r="N201">
        <v>4.2659530639648402</v>
      </c>
      <c r="O201">
        <v>2</v>
      </c>
      <c r="P201">
        <v>2</v>
      </c>
      <c r="Q201">
        <v>11</v>
      </c>
      <c r="R201" s="16">
        <v>0.18179999999999999</v>
      </c>
      <c r="S201" s="16">
        <f t="shared" si="3"/>
        <v>0.2</v>
      </c>
      <c r="T201">
        <v>3.0793838500976598</v>
      </c>
      <c r="U201">
        <v>2.87855720520019</v>
      </c>
      <c r="V201">
        <v>2.57972311973572</v>
      </c>
      <c r="W201">
        <v>0.29883408546447698</v>
      </c>
      <c r="X201">
        <v>0.49966073036193798</v>
      </c>
      <c r="Y201">
        <v>0.49966073036193798</v>
      </c>
      <c r="Z201">
        <v>0.2</v>
      </c>
      <c r="AA201">
        <v>0.9</v>
      </c>
      <c r="AB201">
        <v>0.81818181818181801</v>
      </c>
      <c r="AC201">
        <v>0.85714285714285698</v>
      </c>
      <c r="AD201">
        <v>0.1</v>
      </c>
      <c r="AE201">
        <v>0.7</v>
      </c>
    </row>
    <row r="202" spans="1:31" x14ac:dyDescent="0.15">
      <c r="A202" s="6">
        <v>200</v>
      </c>
      <c r="B202">
        <v>17</v>
      </c>
      <c r="C202">
        <v>3</v>
      </c>
      <c r="D202">
        <v>10</v>
      </c>
      <c r="E202">
        <v>10</v>
      </c>
      <c r="F202">
        <v>10</v>
      </c>
      <c r="G202">
        <v>0</v>
      </c>
      <c r="H202">
        <v>7</v>
      </c>
      <c r="I202">
        <v>3</v>
      </c>
      <c r="J202">
        <v>0.85</v>
      </c>
      <c r="K202">
        <v>9.2337779998779297</v>
      </c>
      <c r="L202">
        <v>2.9827690124511701</v>
      </c>
      <c r="M202">
        <v>1.9518680572509799</v>
      </c>
      <c r="N202">
        <v>5.4936714172363299</v>
      </c>
      <c r="O202">
        <v>3</v>
      </c>
      <c r="P202">
        <v>3</v>
      </c>
      <c r="Q202">
        <v>13</v>
      </c>
      <c r="R202" s="16">
        <v>0.23080000000000001</v>
      </c>
      <c r="S202" s="16">
        <f t="shared" si="3"/>
        <v>0.3</v>
      </c>
      <c r="T202">
        <v>3.8089962005615199</v>
      </c>
      <c r="U202">
        <v>3.5674376487731898</v>
      </c>
      <c r="V202">
        <v>3.2559571266174299</v>
      </c>
      <c r="W202">
        <v>0.311480522155762</v>
      </c>
      <c r="X202">
        <v>0.55303907394409202</v>
      </c>
      <c r="Y202">
        <v>0.55303907394409202</v>
      </c>
      <c r="Z202">
        <v>0.3</v>
      </c>
      <c r="AA202">
        <v>1</v>
      </c>
      <c r="AB202">
        <v>0.76923076923076905</v>
      </c>
      <c r="AC202">
        <v>0.86956521739130399</v>
      </c>
      <c r="AD202">
        <v>0</v>
      </c>
      <c r="AE202">
        <v>0.7</v>
      </c>
    </row>
    <row r="203" spans="1:31" x14ac:dyDescent="0.15">
      <c r="A203" s="6">
        <v>201</v>
      </c>
      <c r="B203">
        <v>16</v>
      </c>
      <c r="C203">
        <v>4</v>
      </c>
      <c r="D203">
        <v>10</v>
      </c>
      <c r="E203">
        <v>10</v>
      </c>
      <c r="F203">
        <v>10</v>
      </c>
      <c r="G203">
        <v>0</v>
      </c>
      <c r="H203">
        <v>6</v>
      </c>
      <c r="I203">
        <v>4</v>
      </c>
      <c r="J203">
        <v>0.8</v>
      </c>
      <c r="K203">
        <v>8.5482616424560494</v>
      </c>
      <c r="L203">
        <v>4.2296943664550799</v>
      </c>
      <c r="M203">
        <v>3.25664138793945</v>
      </c>
      <c r="N203">
        <v>4.7649822235107404</v>
      </c>
      <c r="O203">
        <v>2</v>
      </c>
      <c r="P203">
        <v>2</v>
      </c>
      <c r="Q203">
        <v>11</v>
      </c>
      <c r="R203" s="16">
        <v>0.18179999999999999</v>
      </c>
      <c r="S203" s="16">
        <f t="shared" si="3"/>
        <v>0.2</v>
      </c>
      <c r="T203">
        <v>2.9527206420898402</v>
      </c>
      <c r="U203">
        <v>2.7792913913726802</v>
      </c>
      <c r="V203">
        <v>2.4399838447570801</v>
      </c>
      <c r="W203">
        <v>0.33930754661560097</v>
      </c>
      <c r="X203">
        <v>0.512736797332764</v>
      </c>
      <c r="Y203">
        <v>0.512736797332764</v>
      </c>
      <c r="Z203">
        <v>0.2</v>
      </c>
      <c r="AA203">
        <v>0.9</v>
      </c>
      <c r="AB203">
        <v>0.81818181818181801</v>
      </c>
      <c r="AC203">
        <v>0.85714285714285698</v>
      </c>
      <c r="AD203">
        <v>0.1</v>
      </c>
      <c r="AE203">
        <v>0.7</v>
      </c>
    </row>
    <row r="204" spans="1:31" x14ac:dyDescent="0.15">
      <c r="A204" s="6">
        <v>202</v>
      </c>
      <c r="B204">
        <v>18</v>
      </c>
      <c r="C204">
        <v>2</v>
      </c>
      <c r="D204">
        <v>10</v>
      </c>
      <c r="E204">
        <v>10</v>
      </c>
      <c r="F204">
        <v>10</v>
      </c>
      <c r="G204">
        <v>0</v>
      </c>
      <c r="H204">
        <v>8</v>
      </c>
      <c r="I204">
        <v>2</v>
      </c>
      <c r="J204">
        <v>0.9</v>
      </c>
      <c r="K204">
        <v>9.6769447326660192</v>
      </c>
      <c r="L204">
        <v>2.2644729614257799</v>
      </c>
      <c r="M204">
        <v>1.75114822387695</v>
      </c>
      <c r="N204">
        <v>6.6989555358886701</v>
      </c>
      <c r="O204">
        <v>4</v>
      </c>
      <c r="P204">
        <v>4</v>
      </c>
      <c r="Q204">
        <v>14</v>
      </c>
      <c r="R204" s="16">
        <v>0.28570000000000001</v>
      </c>
      <c r="S204" s="16">
        <f t="shared" si="3"/>
        <v>0.4</v>
      </c>
      <c r="T204">
        <v>4.2923164367675799</v>
      </c>
      <c r="U204">
        <v>3.9994575977325399</v>
      </c>
      <c r="V204">
        <v>3.7281646728515598</v>
      </c>
      <c r="W204">
        <v>0.271292924880981</v>
      </c>
      <c r="X204">
        <v>0.56415176391601596</v>
      </c>
      <c r="Y204">
        <v>0.56415176391601596</v>
      </c>
      <c r="Z204">
        <v>0.4</v>
      </c>
      <c r="AA204">
        <v>1</v>
      </c>
      <c r="AB204">
        <v>0.71428571428571397</v>
      </c>
      <c r="AC204">
        <v>0.83333333333333304</v>
      </c>
      <c r="AD204">
        <v>0</v>
      </c>
      <c r="AE204">
        <v>0.6</v>
      </c>
    </row>
    <row r="205" spans="1:31" x14ac:dyDescent="0.15">
      <c r="A205" s="6">
        <v>203</v>
      </c>
      <c r="B205">
        <v>14</v>
      </c>
      <c r="C205">
        <v>6</v>
      </c>
      <c r="D205">
        <v>10</v>
      </c>
      <c r="E205">
        <v>10</v>
      </c>
      <c r="F205">
        <v>10</v>
      </c>
      <c r="G205">
        <v>0</v>
      </c>
      <c r="H205">
        <v>4</v>
      </c>
      <c r="I205">
        <v>6</v>
      </c>
      <c r="J205">
        <v>0.7</v>
      </c>
      <c r="K205">
        <v>9.2256088256835902</v>
      </c>
      <c r="L205">
        <v>4.9146213531494096</v>
      </c>
      <c r="M205">
        <v>2.6334609985351598</v>
      </c>
      <c r="N205">
        <v>6.9755439758300799</v>
      </c>
      <c r="O205">
        <v>3</v>
      </c>
      <c r="P205">
        <v>3</v>
      </c>
      <c r="Q205">
        <v>13</v>
      </c>
      <c r="R205" s="16">
        <v>0.23080000000000001</v>
      </c>
      <c r="S205" s="16">
        <f t="shared" si="3"/>
        <v>0.3</v>
      </c>
      <c r="T205">
        <v>2.8577232360839799</v>
      </c>
      <c r="U205">
        <v>2.5369224548339799</v>
      </c>
      <c r="V205">
        <v>2.3055324554443399</v>
      </c>
      <c r="W205">
        <v>0.23138999938964799</v>
      </c>
      <c r="X205">
        <v>0.55219078063964799</v>
      </c>
      <c r="Y205">
        <v>0.55219078063964799</v>
      </c>
      <c r="Z205">
        <v>0.3</v>
      </c>
      <c r="AA205">
        <v>1</v>
      </c>
      <c r="AB205">
        <v>0.76923076923076905</v>
      </c>
      <c r="AC205">
        <v>0.86956521739130399</v>
      </c>
      <c r="AD205">
        <v>0</v>
      </c>
      <c r="AE205">
        <v>0.7</v>
      </c>
    </row>
    <row r="206" spans="1:31" x14ac:dyDescent="0.15">
      <c r="A206" s="6">
        <v>204</v>
      </c>
      <c r="B206">
        <v>17</v>
      </c>
      <c r="C206">
        <v>3</v>
      </c>
      <c r="D206">
        <v>10</v>
      </c>
      <c r="E206">
        <v>10</v>
      </c>
      <c r="F206">
        <v>10</v>
      </c>
      <c r="G206">
        <v>0</v>
      </c>
      <c r="H206">
        <v>7</v>
      </c>
      <c r="I206">
        <v>3</v>
      </c>
      <c r="J206">
        <v>0.85</v>
      </c>
      <c r="K206">
        <v>8.2812385559081996</v>
      </c>
      <c r="L206">
        <v>2.1486053466796902</v>
      </c>
      <c r="M206">
        <v>1.17878341674805</v>
      </c>
      <c r="N206">
        <v>5.5281791687011701</v>
      </c>
      <c r="O206">
        <v>4</v>
      </c>
      <c r="P206">
        <v>4</v>
      </c>
      <c r="Q206">
        <v>14</v>
      </c>
      <c r="R206" s="16">
        <v>0.28570000000000001</v>
      </c>
      <c r="S206" s="16">
        <f t="shared" si="3"/>
        <v>0.4</v>
      </c>
      <c r="T206">
        <v>3.96217918395996</v>
      </c>
      <c r="U206">
        <v>3.6453299522399898</v>
      </c>
      <c r="V206">
        <v>3.4208571910858101</v>
      </c>
      <c r="W206">
        <v>0.224472761154175</v>
      </c>
      <c r="X206">
        <v>0.54132199287414595</v>
      </c>
      <c r="Y206">
        <v>0.54132199287414595</v>
      </c>
      <c r="Z206">
        <v>0.4</v>
      </c>
      <c r="AA206">
        <v>1</v>
      </c>
      <c r="AB206">
        <v>0.71428571428571397</v>
      </c>
      <c r="AC206">
        <v>0.83333333333333304</v>
      </c>
      <c r="AD206">
        <v>0</v>
      </c>
      <c r="AE206">
        <v>0.6</v>
      </c>
    </row>
    <row r="207" spans="1:31" x14ac:dyDescent="0.15">
      <c r="A207" s="6">
        <v>205</v>
      </c>
      <c r="B207">
        <v>16</v>
      </c>
      <c r="C207">
        <v>4</v>
      </c>
      <c r="D207">
        <v>10</v>
      </c>
      <c r="E207">
        <v>10</v>
      </c>
      <c r="F207">
        <v>10</v>
      </c>
      <c r="G207">
        <v>0</v>
      </c>
      <c r="H207">
        <v>6</v>
      </c>
      <c r="I207">
        <v>4</v>
      </c>
      <c r="J207">
        <v>0.8</v>
      </c>
      <c r="K207">
        <v>8.0775089263915998</v>
      </c>
      <c r="L207">
        <v>2.09779930114746</v>
      </c>
      <c r="M207">
        <v>0.625335693359375</v>
      </c>
      <c r="N207">
        <v>6.2850151062011701</v>
      </c>
      <c r="O207">
        <v>4</v>
      </c>
      <c r="P207">
        <v>4</v>
      </c>
      <c r="Q207">
        <v>14</v>
      </c>
      <c r="R207" s="16">
        <v>0.28570000000000001</v>
      </c>
      <c r="S207" s="16">
        <f t="shared" si="3"/>
        <v>0.4</v>
      </c>
      <c r="T207">
        <v>3.7228221893310498</v>
      </c>
      <c r="U207">
        <v>3.32077193260193</v>
      </c>
      <c r="V207">
        <v>3.17558765411377</v>
      </c>
      <c r="W207">
        <v>0.14518427848815901</v>
      </c>
      <c r="X207">
        <v>0.54723453521728505</v>
      </c>
      <c r="Y207">
        <v>0.54723453521728505</v>
      </c>
      <c r="Z207">
        <v>0.4</v>
      </c>
      <c r="AA207">
        <v>1</v>
      </c>
      <c r="AB207">
        <v>0.71428571428571397</v>
      </c>
      <c r="AC207">
        <v>0.83333333333333304</v>
      </c>
      <c r="AD207">
        <v>0</v>
      </c>
      <c r="AE207">
        <v>0.6</v>
      </c>
    </row>
    <row r="208" spans="1:31" x14ac:dyDescent="0.15">
      <c r="A208" s="6">
        <v>206</v>
      </c>
      <c r="B208">
        <v>16</v>
      </c>
      <c r="C208">
        <v>4</v>
      </c>
      <c r="D208">
        <v>10</v>
      </c>
      <c r="E208">
        <v>10</v>
      </c>
      <c r="F208">
        <v>10</v>
      </c>
      <c r="G208">
        <v>0</v>
      </c>
      <c r="H208">
        <v>6</v>
      </c>
      <c r="I208">
        <v>4</v>
      </c>
      <c r="J208">
        <v>0.8</v>
      </c>
      <c r="K208">
        <v>8.4683742523193395</v>
      </c>
      <c r="L208">
        <v>4.8388175964355504</v>
      </c>
      <c r="M208">
        <v>4.1636734008789098</v>
      </c>
      <c r="N208">
        <v>4.3614063262939498</v>
      </c>
      <c r="O208">
        <v>1</v>
      </c>
      <c r="P208">
        <v>1</v>
      </c>
      <c r="Q208">
        <v>11</v>
      </c>
      <c r="R208" s="16">
        <v>9.0899999999999995E-2</v>
      </c>
      <c r="S208" s="16">
        <f t="shared" si="3"/>
        <v>0.1</v>
      </c>
      <c r="T208">
        <v>2.9330368041992201</v>
      </c>
      <c r="U208">
        <v>2.7906692028045601</v>
      </c>
      <c r="V208">
        <v>2.4194025993347199</v>
      </c>
      <c r="W208">
        <v>0.37126660346984902</v>
      </c>
      <c r="X208">
        <v>0.51363420486450195</v>
      </c>
      <c r="Y208">
        <v>0.51363420486450195</v>
      </c>
      <c r="Z208">
        <v>0.1</v>
      </c>
      <c r="AA208">
        <v>1</v>
      </c>
      <c r="AB208">
        <v>0.90909090909090895</v>
      </c>
      <c r="AC208">
        <v>0.952380952380952</v>
      </c>
      <c r="AD208">
        <v>0</v>
      </c>
      <c r="AE208">
        <v>0.9</v>
      </c>
    </row>
    <row r="209" spans="1:31" x14ac:dyDescent="0.15">
      <c r="A209" s="6">
        <v>207</v>
      </c>
      <c r="B209">
        <v>16</v>
      </c>
      <c r="C209">
        <v>4</v>
      </c>
      <c r="D209">
        <v>10</v>
      </c>
      <c r="E209">
        <v>10</v>
      </c>
      <c r="F209">
        <v>10</v>
      </c>
      <c r="G209">
        <v>0</v>
      </c>
      <c r="H209">
        <v>6</v>
      </c>
      <c r="I209">
        <v>4</v>
      </c>
      <c r="J209">
        <v>0.8</v>
      </c>
      <c r="K209">
        <v>8.5764904022216797</v>
      </c>
      <c r="L209">
        <v>2.3408775329589799</v>
      </c>
      <c r="M209">
        <v>0.71479415893554699</v>
      </c>
      <c r="N209">
        <v>6.3274822235107404</v>
      </c>
      <c r="O209">
        <v>5</v>
      </c>
      <c r="P209">
        <v>5</v>
      </c>
      <c r="Q209">
        <v>15</v>
      </c>
      <c r="R209" s="16">
        <v>0.33329999999999999</v>
      </c>
      <c r="S209" s="16">
        <f t="shared" si="3"/>
        <v>0.5</v>
      </c>
      <c r="T209">
        <v>3.9801387786865199</v>
      </c>
      <c r="U209">
        <v>3.5809094905853298</v>
      </c>
      <c r="V209">
        <v>3.4007949829101598</v>
      </c>
      <c r="W209">
        <v>0.18011450767517101</v>
      </c>
      <c r="X209">
        <v>0.57934379577636697</v>
      </c>
      <c r="Y209">
        <v>0.57934379577636697</v>
      </c>
      <c r="Z209">
        <v>0.5</v>
      </c>
      <c r="AA209">
        <v>1</v>
      </c>
      <c r="AB209">
        <v>0.66666666666666696</v>
      </c>
      <c r="AC209">
        <v>0.8</v>
      </c>
      <c r="AD209">
        <v>0</v>
      </c>
      <c r="AE209">
        <v>0.5</v>
      </c>
    </row>
    <row r="210" spans="1:31" x14ac:dyDescent="0.15">
      <c r="A210" s="6">
        <v>208</v>
      </c>
      <c r="B210">
        <v>15</v>
      </c>
      <c r="C210">
        <v>5</v>
      </c>
      <c r="D210">
        <v>10</v>
      </c>
      <c r="E210">
        <v>10</v>
      </c>
      <c r="F210">
        <v>10</v>
      </c>
      <c r="G210">
        <v>0</v>
      </c>
      <c r="H210">
        <v>5</v>
      </c>
      <c r="I210">
        <v>5</v>
      </c>
      <c r="J210">
        <v>0.75</v>
      </c>
      <c r="K210">
        <v>7.715576171875</v>
      </c>
      <c r="L210">
        <v>2.3070621490478498</v>
      </c>
      <c r="M210">
        <v>0.436279296875</v>
      </c>
      <c r="N210">
        <v>7.0754623413085902</v>
      </c>
      <c r="O210">
        <v>4</v>
      </c>
      <c r="P210">
        <v>4</v>
      </c>
      <c r="Q210">
        <v>13</v>
      </c>
      <c r="R210" s="16">
        <v>0.30769999999999997</v>
      </c>
      <c r="S210" s="16">
        <f t="shared" si="3"/>
        <v>0.4</v>
      </c>
      <c r="T210">
        <v>2.9602012634277299</v>
      </c>
      <c r="U210">
        <v>2.5532672405242902</v>
      </c>
      <c r="V210">
        <v>2.4966611862182599</v>
      </c>
      <c r="W210">
        <v>5.6606054306030301E-2</v>
      </c>
      <c r="X210">
        <v>0.46354007720947299</v>
      </c>
      <c r="Y210">
        <v>0.46354007720947299</v>
      </c>
      <c r="Z210">
        <v>0.4</v>
      </c>
      <c r="AA210">
        <v>0.9</v>
      </c>
      <c r="AB210">
        <v>0.69230769230769196</v>
      </c>
      <c r="AC210">
        <v>0.78260869565217395</v>
      </c>
      <c r="AD210">
        <v>0.1</v>
      </c>
      <c r="AE210">
        <v>0.5</v>
      </c>
    </row>
    <row r="211" spans="1:31" x14ac:dyDescent="0.15">
      <c r="A211" s="6">
        <v>209</v>
      </c>
      <c r="B211">
        <v>16</v>
      </c>
      <c r="C211">
        <v>4</v>
      </c>
      <c r="D211">
        <v>10</v>
      </c>
      <c r="E211">
        <v>10</v>
      </c>
      <c r="F211">
        <v>10</v>
      </c>
      <c r="G211">
        <v>0</v>
      </c>
      <c r="H211">
        <v>6</v>
      </c>
      <c r="I211">
        <v>4</v>
      </c>
      <c r="J211">
        <v>0.8</v>
      </c>
      <c r="K211">
        <v>8.0697727203369105</v>
      </c>
      <c r="L211">
        <v>1.9504203796386701</v>
      </c>
      <c r="M211">
        <v>0.56731414794921897</v>
      </c>
      <c r="N211">
        <v>6.7411556243896502</v>
      </c>
      <c r="O211">
        <v>5</v>
      </c>
      <c r="P211">
        <v>5</v>
      </c>
      <c r="Q211">
        <v>14</v>
      </c>
      <c r="R211" s="16">
        <v>0.35709999999999997</v>
      </c>
      <c r="S211" s="16">
        <f t="shared" si="3"/>
        <v>0.5</v>
      </c>
      <c r="T211">
        <v>3.7977867126464799</v>
      </c>
      <c r="U211">
        <v>3.3679332733154301</v>
      </c>
      <c r="V211">
        <v>3.2618770599365199</v>
      </c>
      <c r="W211">
        <v>0.106056213378906</v>
      </c>
      <c r="X211">
        <v>0.53590965270996105</v>
      </c>
      <c r="Y211">
        <v>0.53590965270996105</v>
      </c>
      <c r="Z211">
        <v>0.5</v>
      </c>
      <c r="AA211">
        <v>0.9</v>
      </c>
      <c r="AB211">
        <v>0.64285714285714302</v>
      </c>
      <c r="AC211">
        <v>0.75</v>
      </c>
      <c r="AD211">
        <v>0.1</v>
      </c>
      <c r="AE211">
        <v>0.4</v>
      </c>
    </row>
    <row r="212" spans="1:31" x14ac:dyDescent="0.15">
      <c r="A212" s="6">
        <v>210</v>
      </c>
      <c r="B212">
        <v>18</v>
      </c>
      <c r="C212">
        <v>2</v>
      </c>
      <c r="D212">
        <v>10</v>
      </c>
      <c r="E212">
        <v>10</v>
      </c>
      <c r="F212">
        <v>10</v>
      </c>
      <c r="G212">
        <v>0</v>
      </c>
      <c r="H212">
        <v>8</v>
      </c>
      <c r="I212">
        <v>2</v>
      </c>
      <c r="J212">
        <v>0.9</v>
      </c>
      <c r="K212">
        <v>9.3285999298095703</v>
      </c>
      <c r="L212">
        <v>1.6996536254882799</v>
      </c>
      <c r="M212">
        <v>1.1137390136718699</v>
      </c>
      <c r="N212">
        <v>6.60658836364746</v>
      </c>
      <c r="O212">
        <v>5</v>
      </c>
      <c r="P212">
        <v>5</v>
      </c>
      <c r="Q212">
        <v>14</v>
      </c>
      <c r="R212" s="16">
        <v>0.35709999999999997</v>
      </c>
      <c r="S212" s="16">
        <f t="shared" si="3"/>
        <v>0.5</v>
      </c>
      <c r="T212">
        <v>4.1583976745605504</v>
      </c>
      <c r="U212">
        <v>3.84421730041504</v>
      </c>
      <c r="V212">
        <v>3.6080558300018302</v>
      </c>
      <c r="W212">
        <v>0.23616147041320801</v>
      </c>
      <c r="X212">
        <v>0.55034184455871604</v>
      </c>
      <c r="Y212">
        <v>0.55034184455871604</v>
      </c>
      <c r="Z212">
        <v>0.5</v>
      </c>
      <c r="AA212">
        <v>0.9</v>
      </c>
      <c r="AB212">
        <v>0.64285714285714302</v>
      </c>
      <c r="AC212">
        <v>0.75</v>
      </c>
      <c r="AD212">
        <v>0.1</v>
      </c>
      <c r="AE212">
        <v>0.4</v>
      </c>
    </row>
    <row r="213" spans="1:31" x14ac:dyDescent="0.15">
      <c r="A213" s="6">
        <v>211</v>
      </c>
      <c r="B213">
        <v>19</v>
      </c>
      <c r="C213">
        <v>1</v>
      </c>
      <c r="D213">
        <v>10</v>
      </c>
      <c r="E213">
        <v>10</v>
      </c>
      <c r="F213">
        <v>10</v>
      </c>
      <c r="G213">
        <v>0</v>
      </c>
      <c r="H213">
        <v>9</v>
      </c>
      <c r="I213">
        <v>1</v>
      </c>
      <c r="J213">
        <v>0.95</v>
      </c>
      <c r="K213">
        <v>11.7629699707031</v>
      </c>
      <c r="L213">
        <v>1.5643234252929701</v>
      </c>
      <c r="M213">
        <v>1.3343925476074201</v>
      </c>
      <c r="N213">
        <v>9.032470703125</v>
      </c>
      <c r="O213">
        <v>5</v>
      </c>
      <c r="P213">
        <v>5</v>
      </c>
      <c r="Q213">
        <v>15</v>
      </c>
      <c r="R213" s="16">
        <v>0.33329999999999999</v>
      </c>
      <c r="S213" s="16">
        <f t="shared" si="3"/>
        <v>0.5</v>
      </c>
      <c r="T213">
        <v>4.2648220062255904</v>
      </c>
      <c r="U213">
        <v>3.9909417629241899</v>
      </c>
      <c r="V213">
        <v>3.7358856201171902</v>
      </c>
      <c r="W213">
        <v>0.255056142807007</v>
      </c>
      <c r="X213">
        <v>0.52893638610839799</v>
      </c>
      <c r="Y213">
        <v>0.52893638610839799</v>
      </c>
      <c r="Z213">
        <v>0.5</v>
      </c>
      <c r="AA213">
        <v>1</v>
      </c>
      <c r="AB213">
        <v>0.66666666666666696</v>
      </c>
      <c r="AC213">
        <v>0.8</v>
      </c>
      <c r="AD213">
        <v>0</v>
      </c>
      <c r="AE213">
        <v>0.5</v>
      </c>
    </row>
    <row r="214" spans="1:31" x14ac:dyDescent="0.15">
      <c r="A214" s="6">
        <v>212</v>
      </c>
      <c r="B214">
        <v>15</v>
      </c>
      <c r="C214">
        <v>5</v>
      </c>
      <c r="D214">
        <v>10</v>
      </c>
      <c r="E214">
        <v>10</v>
      </c>
      <c r="F214">
        <v>10</v>
      </c>
      <c r="G214">
        <v>0</v>
      </c>
      <c r="H214">
        <v>5</v>
      </c>
      <c r="I214">
        <v>5</v>
      </c>
      <c r="J214">
        <v>0.75</v>
      </c>
      <c r="K214">
        <v>7.9279098510742196</v>
      </c>
      <c r="L214">
        <v>2.5874786376953098</v>
      </c>
      <c r="M214">
        <v>0.54357528686523404</v>
      </c>
      <c r="N214">
        <v>6.5930538177490199</v>
      </c>
      <c r="O214">
        <v>4</v>
      </c>
      <c r="P214">
        <v>4</v>
      </c>
      <c r="Q214">
        <v>14</v>
      </c>
      <c r="R214" s="16">
        <v>0.28570000000000001</v>
      </c>
      <c r="S214" s="16">
        <f t="shared" si="3"/>
        <v>0.4</v>
      </c>
      <c r="T214">
        <v>3.4272365570068399</v>
      </c>
      <c r="U214">
        <v>3.0102581977844198</v>
      </c>
      <c r="V214">
        <v>2.9044351577758798</v>
      </c>
      <c r="W214">
        <v>0.10582304000854501</v>
      </c>
      <c r="X214">
        <v>0.52280139923095703</v>
      </c>
      <c r="Y214">
        <v>0.52280139923095703</v>
      </c>
      <c r="Z214">
        <v>0.4</v>
      </c>
      <c r="AA214">
        <v>1</v>
      </c>
      <c r="AB214">
        <v>0.71428571428571397</v>
      </c>
      <c r="AC214">
        <v>0.83333333333333304</v>
      </c>
      <c r="AD214">
        <v>0</v>
      </c>
      <c r="AE214">
        <v>0.6</v>
      </c>
    </row>
    <row r="215" spans="1:31" x14ac:dyDescent="0.15">
      <c r="A215" s="6">
        <v>213</v>
      </c>
      <c r="B215">
        <v>16</v>
      </c>
      <c r="C215">
        <v>4</v>
      </c>
      <c r="D215">
        <v>10</v>
      </c>
      <c r="E215">
        <v>10</v>
      </c>
      <c r="F215">
        <v>10</v>
      </c>
      <c r="G215">
        <v>0</v>
      </c>
      <c r="H215">
        <v>6</v>
      </c>
      <c r="I215">
        <v>4</v>
      </c>
      <c r="J215">
        <v>0.8</v>
      </c>
      <c r="K215">
        <v>9.9134235382080096</v>
      </c>
      <c r="L215">
        <v>4.2708263397216797</v>
      </c>
      <c r="M215">
        <v>2.9199905395507799</v>
      </c>
      <c r="N215">
        <v>6.0272483825683603</v>
      </c>
      <c r="O215">
        <v>3</v>
      </c>
      <c r="P215">
        <v>3</v>
      </c>
      <c r="Q215">
        <v>13</v>
      </c>
      <c r="R215" s="16">
        <v>0.23080000000000001</v>
      </c>
      <c r="S215" s="16">
        <f t="shared" si="3"/>
        <v>0.3</v>
      </c>
      <c r="T215">
        <v>3.2638244628906201</v>
      </c>
      <c r="U215">
        <v>3.0492627620696999</v>
      </c>
      <c r="V215">
        <v>2.6928896903991699</v>
      </c>
      <c r="W215">
        <v>0.356373071670532</v>
      </c>
      <c r="X215">
        <v>0.57093477249145497</v>
      </c>
      <c r="Y215">
        <v>0.57093477249145497</v>
      </c>
      <c r="Z215">
        <v>0.3</v>
      </c>
      <c r="AA215">
        <v>1</v>
      </c>
      <c r="AB215">
        <v>0.76923076923076905</v>
      </c>
      <c r="AC215">
        <v>0.86956521739130399</v>
      </c>
      <c r="AD215">
        <v>0</v>
      </c>
      <c r="AE215">
        <v>0.7</v>
      </c>
    </row>
    <row r="216" spans="1:31" x14ac:dyDescent="0.15">
      <c r="A216" s="6">
        <v>214</v>
      </c>
      <c r="B216">
        <v>17</v>
      </c>
      <c r="C216">
        <v>3</v>
      </c>
      <c r="D216">
        <v>10</v>
      </c>
      <c r="E216">
        <v>10</v>
      </c>
      <c r="F216">
        <v>10</v>
      </c>
      <c r="G216">
        <v>0</v>
      </c>
      <c r="H216">
        <v>7</v>
      </c>
      <c r="I216">
        <v>3</v>
      </c>
      <c r="J216">
        <v>0.85</v>
      </c>
      <c r="K216">
        <v>8.7105369567871094</v>
      </c>
      <c r="L216">
        <v>1.5211162567138701</v>
      </c>
      <c r="M216">
        <v>0.667083740234375</v>
      </c>
      <c r="N216">
        <v>7.4238471984863299</v>
      </c>
      <c r="O216">
        <v>7</v>
      </c>
      <c r="P216">
        <v>7</v>
      </c>
      <c r="Q216">
        <v>17</v>
      </c>
      <c r="R216" s="16">
        <v>0.4118</v>
      </c>
      <c r="S216" s="16">
        <f t="shared" si="3"/>
        <v>0.7</v>
      </c>
      <c r="T216">
        <v>4.50624656677246</v>
      </c>
      <c r="U216">
        <v>4.0251560211181596</v>
      </c>
      <c r="V216">
        <v>3.9067847728729199</v>
      </c>
      <c r="W216">
        <v>0.11837124824523899</v>
      </c>
      <c r="X216">
        <v>0.59946179389953602</v>
      </c>
      <c r="Y216">
        <v>0.59946179389953602</v>
      </c>
      <c r="Z216">
        <v>0.7</v>
      </c>
      <c r="AA216">
        <v>1</v>
      </c>
      <c r="AB216">
        <v>0.58823529411764697</v>
      </c>
      <c r="AC216">
        <v>0.74074074074074103</v>
      </c>
      <c r="AD216">
        <v>0</v>
      </c>
      <c r="AE216">
        <v>0.3</v>
      </c>
    </row>
    <row r="217" spans="1:31" x14ac:dyDescent="0.15">
      <c r="A217" s="6">
        <v>215</v>
      </c>
      <c r="B217">
        <v>15</v>
      </c>
      <c r="C217">
        <v>5</v>
      </c>
      <c r="D217">
        <v>10</v>
      </c>
      <c r="E217">
        <v>10</v>
      </c>
      <c r="F217">
        <v>10</v>
      </c>
      <c r="G217">
        <v>0</v>
      </c>
      <c r="H217">
        <v>5</v>
      </c>
      <c r="I217">
        <v>5</v>
      </c>
      <c r="J217">
        <v>0.75</v>
      </c>
      <c r="K217">
        <v>8.4589786529540998</v>
      </c>
      <c r="L217">
        <v>5.7066879272460902</v>
      </c>
      <c r="M217">
        <v>5.0379467010498002</v>
      </c>
      <c r="N217">
        <v>4.1670913696289098</v>
      </c>
      <c r="O217">
        <v>0</v>
      </c>
      <c r="P217">
        <v>0</v>
      </c>
      <c r="Q217">
        <v>10</v>
      </c>
      <c r="R217" s="16">
        <v>0</v>
      </c>
      <c r="S217" s="16">
        <f t="shared" si="3"/>
        <v>0</v>
      </c>
      <c r="T217">
        <v>2.9849777221679701</v>
      </c>
      <c r="U217">
        <v>2.8662428855896001</v>
      </c>
      <c r="V217">
        <v>2.4659724235534699</v>
      </c>
      <c r="W217">
        <v>0.40027046203613298</v>
      </c>
      <c r="X217">
        <v>0.51900529861450195</v>
      </c>
      <c r="Y217">
        <v>0.51900529861450195</v>
      </c>
      <c r="Z217">
        <v>0</v>
      </c>
      <c r="AA217">
        <v>1</v>
      </c>
      <c r="AB217">
        <v>1</v>
      </c>
      <c r="AC217">
        <v>1</v>
      </c>
      <c r="AD217">
        <v>0</v>
      </c>
      <c r="AE217">
        <v>1</v>
      </c>
    </row>
    <row r="218" spans="1:31" x14ac:dyDescent="0.15">
      <c r="A218" s="6">
        <v>216</v>
      </c>
      <c r="B218">
        <v>15</v>
      </c>
      <c r="C218">
        <v>5</v>
      </c>
      <c r="D218">
        <v>10</v>
      </c>
      <c r="E218">
        <v>10</v>
      </c>
      <c r="F218">
        <v>10</v>
      </c>
      <c r="G218">
        <v>0</v>
      </c>
      <c r="H218">
        <v>5</v>
      </c>
      <c r="I218">
        <v>5</v>
      </c>
      <c r="J218">
        <v>0.75</v>
      </c>
      <c r="K218">
        <v>8.5999126434326207</v>
      </c>
      <c r="L218">
        <v>4.2804412841796902</v>
      </c>
      <c r="M218">
        <v>2.5207443237304701</v>
      </c>
      <c r="N218">
        <v>5.1195659637451199</v>
      </c>
      <c r="O218">
        <v>2</v>
      </c>
      <c r="P218">
        <v>2</v>
      </c>
      <c r="Q218">
        <v>12</v>
      </c>
      <c r="R218" s="16">
        <v>0.16669999999999999</v>
      </c>
      <c r="S218" s="16">
        <f t="shared" si="3"/>
        <v>0.2</v>
      </c>
      <c r="T218">
        <v>3.2464847564697301</v>
      </c>
      <c r="U218">
        <v>2.9972977638244598</v>
      </c>
      <c r="V218">
        <v>2.6907300949096702</v>
      </c>
      <c r="W218">
        <v>0.30656766891479498</v>
      </c>
      <c r="X218">
        <v>0.55575466156005904</v>
      </c>
      <c r="Y218">
        <v>0.55575466156005904</v>
      </c>
      <c r="Z218">
        <v>0.2</v>
      </c>
      <c r="AA218">
        <v>1</v>
      </c>
      <c r="AB218">
        <v>0.83333333333333304</v>
      </c>
      <c r="AC218">
        <v>0.90909090909090895</v>
      </c>
      <c r="AD218">
        <v>0</v>
      </c>
      <c r="AE218">
        <v>0.8</v>
      </c>
    </row>
    <row r="219" spans="1:31" x14ac:dyDescent="0.15">
      <c r="A219" s="6">
        <v>217</v>
      </c>
      <c r="B219">
        <v>16</v>
      </c>
      <c r="C219">
        <v>4</v>
      </c>
      <c r="D219">
        <v>10</v>
      </c>
      <c r="E219">
        <v>10</v>
      </c>
      <c r="F219">
        <v>10</v>
      </c>
      <c r="G219">
        <v>0</v>
      </c>
      <c r="H219">
        <v>6</v>
      </c>
      <c r="I219">
        <v>4</v>
      </c>
      <c r="J219">
        <v>0.8</v>
      </c>
      <c r="K219">
        <v>9.3432559967040998</v>
      </c>
      <c r="L219">
        <v>2.3560009002685498</v>
      </c>
      <c r="M219">
        <v>0.55837249755859397</v>
      </c>
      <c r="N219">
        <v>7.1513729095459002</v>
      </c>
      <c r="O219">
        <v>5</v>
      </c>
      <c r="P219">
        <v>5</v>
      </c>
      <c r="Q219">
        <v>15</v>
      </c>
      <c r="R219" s="16">
        <v>0.33329999999999999</v>
      </c>
      <c r="S219" s="16">
        <f t="shared" si="3"/>
        <v>0.5</v>
      </c>
      <c r="T219">
        <v>4.1629772186279297</v>
      </c>
      <c r="U219">
        <v>3.7201204299926798</v>
      </c>
      <c r="V219">
        <v>3.54529905319214</v>
      </c>
      <c r="W219">
        <v>0.174821376800537</v>
      </c>
      <c r="X219">
        <v>0.61767816543579102</v>
      </c>
      <c r="Y219">
        <v>0.61767816543579102</v>
      </c>
      <c r="Z219">
        <v>0.5</v>
      </c>
      <c r="AA219">
        <v>1</v>
      </c>
      <c r="AB219">
        <v>0.66666666666666696</v>
      </c>
      <c r="AC219">
        <v>0.8</v>
      </c>
      <c r="AD219">
        <v>0</v>
      </c>
      <c r="AE219">
        <v>0.5</v>
      </c>
    </row>
    <row r="220" spans="1:31" x14ac:dyDescent="0.15">
      <c r="A220" s="6">
        <v>218</v>
      </c>
      <c r="B220">
        <v>18</v>
      </c>
      <c r="C220">
        <v>2</v>
      </c>
      <c r="D220">
        <v>10</v>
      </c>
      <c r="E220">
        <v>10</v>
      </c>
      <c r="F220">
        <v>10</v>
      </c>
      <c r="G220">
        <v>0</v>
      </c>
      <c r="H220">
        <v>8</v>
      </c>
      <c r="I220">
        <v>2</v>
      </c>
      <c r="J220">
        <v>0.9</v>
      </c>
      <c r="K220">
        <v>8.7807083129882795</v>
      </c>
      <c r="L220">
        <v>0.60701751708984397</v>
      </c>
      <c r="M220">
        <v>0.29935455322265597</v>
      </c>
      <c r="N220">
        <v>8.6788063049316406</v>
      </c>
      <c r="O220">
        <v>7</v>
      </c>
      <c r="P220">
        <v>7</v>
      </c>
      <c r="Q220">
        <v>16</v>
      </c>
      <c r="R220" s="16">
        <v>0.4375</v>
      </c>
      <c r="S220" s="16">
        <f t="shared" si="3"/>
        <v>0.7</v>
      </c>
      <c r="T220">
        <v>5.196044921875</v>
      </c>
      <c r="U220">
        <v>4.6498551368713397</v>
      </c>
      <c r="V220">
        <v>4.6321134567260698</v>
      </c>
      <c r="W220">
        <v>1.77416801452637E-2</v>
      </c>
      <c r="X220">
        <v>0.563931465148926</v>
      </c>
      <c r="Y220">
        <v>0.563931465148926</v>
      </c>
      <c r="Z220">
        <v>0.7</v>
      </c>
      <c r="AA220">
        <v>0.9</v>
      </c>
      <c r="AB220">
        <v>0.5625</v>
      </c>
      <c r="AC220">
        <v>0.69230769230769196</v>
      </c>
      <c r="AD220">
        <v>0.1</v>
      </c>
      <c r="AE220">
        <v>0.2</v>
      </c>
    </row>
    <row r="221" spans="1:31" x14ac:dyDescent="0.15">
      <c r="A221" s="6">
        <v>219</v>
      </c>
      <c r="B221">
        <v>17</v>
      </c>
      <c r="C221">
        <v>3</v>
      </c>
      <c r="D221">
        <v>10</v>
      </c>
      <c r="E221">
        <v>10</v>
      </c>
      <c r="F221">
        <v>10</v>
      </c>
      <c r="G221">
        <v>0</v>
      </c>
      <c r="H221">
        <v>7</v>
      </c>
      <c r="I221">
        <v>3</v>
      </c>
      <c r="J221">
        <v>0.85</v>
      </c>
      <c r="K221">
        <v>9.1126365661621094</v>
      </c>
      <c r="L221">
        <v>2.5922698974609402</v>
      </c>
      <c r="M221">
        <v>1.4634552001953101</v>
      </c>
      <c r="N221">
        <v>5.5521011352539098</v>
      </c>
      <c r="O221">
        <v>4</v>
      </c>
      <c r="P221">
        <v>4</v>
      </c>
      <c r="Q221">
        <v>14</v>
      </c>
      <c r="R221" s="16">
        <v>0.28570000000000001</v>
      </c>
      <c r="S221" s="16">
        <f t="shared" si="3"/>
        <v>0.4</v>
      </c>
      <c r="T221">
        <v>4.3778495788574201</v>
      </c>
      <c r="U221">
        <v>4.0527868270873997</v>
      </c>
      <c r="V221">
        <v>3.7530632019043</v>
      </c>
      <c r="W221">
        <v>0.29972362518310602</v>
      </c>
      <c r="X221">
        <v>0.624786376953125</v>
      </c>
      <c r="Y221">
        <v>0.624786376953125</v>
      </c>
      <c r="Z221">
        <v>0.4</v>
      </c>
      <c r="AA221">
        <v>1</v>
      </c>
      <c r="AB221">
        <v>0.71428571428571397</v>
      </c>
      <c r="AC221">
        <v>0.83333333333333304</v>
      </c>
      <c r="AD221">
        <v>0</v>
      </c>
      <c r="AE221">
        <v>0.6</v>
      </c>
    </row>
    <row r="222" spans="1:31" x14ac:dyDescent="0.15">
      <c r="A222" s="6">
        <v>220</v>
      </c>
      <c r="B222">
        <v>17</v>
      </c>
      <c r="C222">
        <v>3</v>
      </c>
      <c r="D222">
        <v>10</v>
      </c>
      <c r="E222">
        <v>10</v>
      </c>
      <c r="F222">
        <v>10</v>
      </c>
      <c r="G222">
        <v>0</v>
      </c>
      <c r="H222">
        <v>7</v>
      </c>
      <c r="I222">
        <v>3</v>
      </c>
      <c r="J222">
        <v>0.85</v>
      </c>
      <c r="K222">
        <v>8.6867465972900408</v>
      </c>
      <c r="L222">
        <v>1.58059501647949</v>
      </c>
      <c r="M222">
        <v>0.54266357421875</v>
      </c>
      <c r="N222">
        <v>6.6918659210205096</v>
      </c>
      <c r="O222">
        <v>6</v>
      </c>
      <c r="P222">
        <v>6</v>
      </c>
      <c r="Q222">
        <v>16</v>
      </c>
      <c r="R222" s="16">
        <v>0.375</v>
      </c>
      <c r="S222" s="16">
        <f t="shared" si="3"/>
        <v>0.6</v>
      </c>
      <c r="T222">
        <v>4.33585548400879</v>
      </c>
      <c r="U222">
        <v>3.9174442291259801</v>
      </c>
      <c r="V222">
        <v>3.75399541854858</v>
      </c>
      <c r="W222">
        <v>0.16344881057739299</v>
      </c>
      <c r="X222">
        <v>0.58186006546020497</v>
      </c>
      <c r="Y222">
        <v>0.58186006546020497</v>
      </c>
      <c r="Z222">
        <v>0.6</v>
      </c>
      <c r="AA222">
        <v>1</v>
      </c>
      <c r="AB222">
        <v>0.625</v>
      </c>
      <c r="AC222">
        <v>0.76923076923076905</v>
      </c>
      <c r="AD222">
        <v>0</v>
      </c>
      <c r="AE222">
        <v>0.4</v>
      </c>
    </row>
    <row r="223" spans="1:31" x14ac:dyDescent="0.15">
      <c r="A223" s="6">
        <v>221</v>
      </c>
      <c r="B223">
        <v>17</v>
      </c>
      <c r="C223">
        <v>3</v>
      </c>
      <c r="D223">
        <v>10</v>
      </c>
      <c r="E223">
        <v>10</v>
      </c>
      <c r="F223">
        <v>10</v>
      </c>
      <c r="G223">
        <v>0</v>
      </c>
      <c r="H223">
        <v>7</v>
      </c>
      <c r="I223">
        <v>3</v>
      </c>
      <c r="J223">
        <v>0.85</v>
      </c>
      <c r="K223">
        <v>11.1486511230469</v>
      </c>
      <c r="L223">
        <v>2.1670150756835902</v>
      </c>
      <c r="M223">
        <v>0.92104721069335904</v>
      </c>
      <c r="N223">
        <v>8.6776752471923793</v>
      </c>
      <c r="O223">
        <v>4</v>
      </c>
      <c r="P223">
        <v>4</v>
      </c>
      <c r="Q223">
        <v>14</v>
      </c>
      <c r="R223" s="16">
        <v>0.28570000000000001</v>
      </c>
      <c r="S223" s="16">
        <f t="shared" si="3"/>
        <v>0.4</v>
      </c>
      <c r="T223">
        <v>3.8891830444335902</v>
      </c>
      <c r="U223">
        <v>3.5220696926116899</v>
      </c>
      <c r="V223">
        <v>3.3018126487731898</v>
      </c>
      <c r="W223">
        <v>0.220257043838501</v>
      </c>
      <c r="X223">
        <v>0.58737039566039995</v>
      </c>
      <c r="Y223">
        <v>0.58737039566039995</v>
      </c>
      <c r="Z223">
        <v>0.4</v>
      </c>
      <c r="AA223">
        <v>1</v>
      </c>
      <c r="AB223">
        <v>0.71428571428571397</v>
      </c>
      <c r="AC223">
        <v>0.83333333333333304</v>
      </c>
      <c r="AD223">
        <v>0</v>
      </c>
      <c r="AE223">
        <v>0.6</v>
      </c>
    </row>
    <row r="224" spans="1:31" x14ac:dyDescent="0.15">
      <c r="A224" s="6">
        <v>222</v>
      </c>
      <c r="B224">
        <v>17</v>
      </c>
      <c r="C224">
        <v>3</v>
      </c>
      <c r="D224">
        <v>10</v>
      </c>
      <c r="E224">
        <v>10</v>
      </c>
      <c r="F224">
        <v>10</v>
      </c>
      <c r="G224">
        <v>0</v>
      </c>
      <c r="H224">
        <v>7</v>
      </c>
      <c r="I224">
        <v>3</v>
      </c>
      <c r="J224">
        <v>0.85</v>
      </c>
      <c r="K224">
        <v>9.4339141845703107</v>
      </c>
      <c r="L224">
        <v>1.9321975708007799</v>
      </c>
      <c r="M224">
        <v>0.82771682739257801</v>
      </c>
      <c r="N224">
        <v>7.03515625</v>
      </c>
      <c r="O224">
        <v>5</v>
      </c>
      <c r="P224">
        <v>5</v>
      </c>
      <c r="Q224">
        <v>15</v>
      </c>
      <c r="R224" s="16">
        <v>0.33329999999999999</v>
      </c>
      <c r="S224" s="16">
        <f t="shared" si="3"/>
        <v>0.5</v>
      </c>
      <c r="T224">
        <v>3.9974250793457</v>
      </c>
      <c r="U224">
        <v>3.6218400001525901</v>
      </c>
      <c r="V224">
        <v>3.4171175956726101</v>
      </c>
      <c r="W224">
        <v>0.20472240447998</v>
      </c>
      <c r="X224">
        <v>0.58030748367309604</v>
      </c>
      <c r="Y224">
        <v>0.58030748367309604</v>
      </c>
      <c r="Z224">
        <v>0.5</v>
      </c>
      <c r="AA224">
        <v>1</v>
      </c>
      <c r="AB224">
        <v>0.66666666666666696</v>
      </c>
      <c r="AC224">
        <v>0.8</v>
      </c>
      <c r="AD224">
        <v>0</v>
      </c>
      <c r="AE224">
        <v>0.5</v>
      </c>
    </row>
    <row r="225" spans="1:31" x14ac:dyDescent="0.15">
      <c r="A225" s="6">
        <v>223</v>
      </c>
      <c r="B225">
        <v>15</v>
      </c>
      <c r="C225">
        <v>5</v>
      </c>
      <c r="D225">
        <v>10</v>
      </c>
      <c r="E225">
        <v>10</v>
      </c>
      <c r="F225">
        <v>10</v>
      </c>
      <c r="G225">
        <v>0</v>
      </c>
      <c r="H225">
        <v>5</v>
      </c>
      <c r="I225">
        <v>5</v>
      </c>
      <c r="J225">
        <v>0.75</v>
      </c>
      <c r="K225">
        <v>9.8341693878173793</v>
      </c>
      <c r="L225">
        <v>4.3373126983642596</v>
      </c>
      <c r="M225">
        <v>2.2206993103027299</v>
      </c>
      <c r="N225">
        <v>6.7604885101318404</v>
      </c>
      <c r="O225">
        <v>3</v>
      </c>
      <c r="P225">
        <v>3</v>
      </c>
      <c r="Q225">
        <v>13</v>
      </c>
      <c r="R225" s="16">
        <v>0.23080000000000001</v>
      </c>
      <c r="S225" s="16">
        <f t="shared" si="3"/>
        <v>0.3</v>
      </c>
      <c r="T225">
        <v>3.0818328857421902</v>
      </c>
      <c r="U225">
        <v>2.79755783081055</v>
      </c>
      <c r="V225">
        <v>2.5217382907867401</v>
      </c>
      <c r="W225">
        <v>0.27581954002380399</v>
      </c>
      <c r="X225">
        <v>0.560094594955444</v>
      </c>
      <c r="Y225">
        <v>0.560094594955444</v>
      </c>
      <c r="Z225">
        <v>0.3</v>
      </c>
      <c r="AA225">
        <v>1</v>
      </c>
      <c r="AB225">
        <v>0.76923076923076905</v>
      </c>
      <c r="AC225">
        <v>0.86956521739130399</v>
      </c>
      <c r="AD225">
        <v>0</v>
      </c>
      <c r="AE225">
        <v>0.7</v>
      </c>
    </row>
    <row r="226" spans="1:31" x14ac:dyDescent="0.15">
      <c r="A226" s="6">
        <v>224</v>
      </c>
      <c r="B226">
        <v>18</v>
      </c>
      <c r="C226">
        <v>2</v>
      </c>
      <c r="D226">
        <v>10</v>
      </c>
      <c r="E226">
        <v>10</v>
      </c>
      <c r="F226">
        <v>10</v>
      </c>
      <c r="G226">
        <v>0</v>
      </c>
      <c r="H226">
        <v>8</v>
      </c>
      <c r="I226">
        <v>2</v>
      </c>
      <c r="J226">
        <v>0.9</v>
      </c>
      <c r="K226">
        <v>10.1478004455566</v>
      </c>
      <c r="L226">
        <v>1.2576446533203101</v>
      </c>
      <c r="M226">
        <v>0.66241073608398404</v>
      </c>
      <c r="N226">
        <v>8.1365528106689506</v>
      </c>
      <c r="O226">
        <v>6</v>
      </c>
      <c r="P226">
        <v>6</v>
      </c>
      <c r="Q226">
        <v>16</v>
      </c>
      <c r="R226" s="16">
        <v>0.375</v>
      </c>
      <c r="S226" s="16">
        <f t="shared" si="3"/>
        <v>0.6</v>
      </c>
      <c r="T226">
        <v>5.000732421875</v>
      </c>
      <c r="U226">
        <v>4.5710029602050799</v>
      </c>
      <c r="V226">
        <v>4.3852033615112296</v>
      </c>
      <c r="W226">
        <v>0.18579959869384799</v>
      </c>
      <c r="X226">
        <v>0.61552906036376998</v>
      </c>
      <c r="Y226">
        <v>0.61552906036376998</v>
      </c>
      <c r="Z226">
        <v>0.6</v>
      </c>
      <c r="AA226">
        <v>1</v>
      </c>
      <c r="AB226">
        <v>0.625</v>
      </c>
      <c r="AC226">
        <v>0.76923076923076905</v>
      </c>
      <c r="AD226">
        <v>0</v>
      </c>
      <c r="AE226">
        <v>0.4</v>
      </c>
    </row>
    <row r="227" spans="1:31" x14ac:dyDescent="0.15">
      <c r="A227" s="6">
        <v>225</v>
      </c>
      <c r="B227">
        <v>16</v>
      </c>
      <c r="C227">
        <v>4</v>
      </c>
      <c r="D227">
        <v>10</v>
      </c>
      <c r="E227">
        <v>10</v>
      </c>
      <c r="F227">
        <v>10</v>
      </c>
      <c r="G227">
        <v>0</v>
      </c>
      <c r="H227">
        <v>6</v>
      </c>
      <c r="I227">
        <v>4</v>
      </c>
      <c r="J227">
        <v>0.8</v>
      </c>
      <c r="K227">
        <v>7.6106758117675799</v>
      </c>
      <c r="L227">
        <v>2.4880332946777299</v>
      </c>
      <c r="M227">
        <v>1.4114856719970701</v>
      </c>
      <c r="N227">
        <v>5.8463649749755904</v>
      </c>
      <c r="O227">
        <v>5</v>
      </c>
      <c r="P227">
        <v>5</v>
      </c>
      <c r="Q227">
        <v>14</v>
      </c>
      <c r="R227" s="16">
        <v>0.35709999999999997</v>
      </c>
      <c r="S227" s="16">
        <f t="shared" si="3"/>
        <v>0.5</v>
      </c>
      <c r="T227">
        <v>3.4957523345947301</v>
      </c>
      <c r="U227">
        <v>3.1724088191986102</v>
      </c>
      <c r="V227">
        <v>3.0116052627563499</v>
      </c>
      <c r="W227">
        <v>0.16080355644226099</v>
      </c>
      <c r="X227">
        <v>0.48414707183837902</v>
      </c>
      <c r="Y227">
        <v>0.48414707183837902</v>
      </c>
      <c r="Z227">
        <v>0.5</v>
      </c>
      <c r="AA227">
        <v>0.9</v>
      </c>
      <c r="AB227">
        <v>0.64285714285714302</v>
      </c>
      <c r="AC227">
        <v>0.75</v>
      </c>
      <c r="AD227">
        <v>0.1</v>
      </c>
      <c r="AE227">
        <v>0.4</v>
      </c>
    </row>
    <row r="228" spans="1:31" x14ac:dyDescent="0.15">
      <c r="A228" s="6">
        <v>226</v>
      </c>
      <c r="B228">
        <v>16</v>
      </c>
      <c r="C228">
        <v>4</v>
      </c>
      <c r="D228">
        <v>10</v>
      </c>
      <c r="E228">
        <v>10</v>
      </c>
      <c r="F228">
        <v>10</v>
      </c>
      <c r="G228">
        <v>0</v>
      </c>
      <c r="H228">
        <v>6</v>
      </c>
      <c r="I228">
        <v>4</v>
      </c>
      <c r="J228">
        <v>0.8</v>
      </c>
      <c r="K228">
        <v>7.7055892944335902</v>
      </c>
      <c r="L228">
        <v>1.13948822021484</v>
      </c>
      <c r="M228">
        <v>0.18236160278320299</v>
      </c>
      <c r="N228">
        <v>8.5506763458252006</v>
      </c>
      <c r="O228">
        <v>6</v>
      </c>
      <c r="P228">
        <v>6</v>
      </c>
      <c r="Q228">
        <v>15</v>
      </c>
      <c r="R228" s="16">
        <v>0.4</v>
      </c>
      <c r="S228" s="16">
        <f t="shared" si="3"/>
        <v>0.6</v>
      </c>
      <c r="T228">
        <v>4.4230499267578098</v>
      </c>
      <c r="U228">
        <v>3.8039848804473899</v>
      </c>
      <c r="V228">
        <v>3.8683133125305198</v>
      </c>
      <c r="W228">
        <v>6.4328432083129897E-2</v>
      </c>
      <c r="X228">
        <v>0.55473661422729503</v>
      </c>
      <c r="Y228">
        <v>0.55473661422729503</v>
      </c>
      <c r="Z228">
        <v>0.6</v>
      </c>
      <c r="AA228">
        <v>0.9</v>
      </c>
      <c r="AB228">
        <v>0.6</v>
      </c>
      <c r="AC228">
        <v>0.72</v>
      </c>
      <c r="AD228">
        <v>0.1</v>
      </c>
      <c r="AE228">
        <v>0.3</v>
      </c>
    </row>
    <row r="229" spans="1:31" x14ac:dyDescent="0.15">
      <c r="A229" s="6">
        <v>227</v>
      </c>
      <c r="B229">
        <v>18</v>
      </c>
      <c r="C229">
        <v>2</v>
      </c>
      <c r="D229">
        <v>10</v>
      </c>
      <c r="E229">
        <v>10</v>
      </c>
      <c r="F229">
        <v>10</v>
      </c>
      <c r="G229">
        <v>0</v>
      </c>
      <c r="H229">
        <v>8</v>
      </c>
      <c r="I229">
        <v>2</v>
      </c>
      <c r="J229">
        <v>0.9</v>
      </c>
      <c r="K229">
        <v>10.168291091919</v>
      </c>
      <c r="L229">
        <v>1.53847503662109</v>
      </c>
      <c r="M229">
        <v>0.88458633422851596</v>
      </c>
      <c r="N229">
        <v>7.5178146362304696</v>
      </c>
      <c r="O229">
        <v>6</v>
      </c>
      <c r="P229">
        <v>6</v>
      </c>
      <c r="Q229">
        <v>16</v>
      </c>
      <c r="R229" s="16">
        <v>0.375</v>
      </c>
      <c r="S229" s="16">
        <f t="shared" si="3"/>
        <v>0.6</v>
      </c>
      <c r="T229">
        <v>5.1134586334228498</v>
      </c>
      <c r="U229">
        <v>4.6830921173095703</v>
      </c>
      <c r="V229">
        <v>4.4469518661498997</v>
      </c>
      <c r="W229">
        <v>0.236140251159668</v>
      </c>
      <c r="X229">
        <v>0.666506767272949</v>
      </c>
      <c r="Y229">
        <v>0.666506767272949</v>
      </c>
      <c r="Z229">
        <v>0.6</v>
      </c>
      <c r="AA229">
        <v>1</v>
      </c>
      <c r="AB229">
        <v>0.625</v>
      </c>
      <c r="AC229">
        <v>0.76923076923076905</v>
      </c>
      <c r="AD229">
        <v>0</v>
      </c>
      <c r="AE229">
        <v>0.4</v>
      </c>
    </row>
    <row r="230" spans="1:31" x14ac:dyDescent="0.15">
      <c r="A230" s="6">
        <v>228</v>
      </c>
      <c r="B230">
        <v>16</v>
      </c>
      <c r="C230">
        <v>4</v>
      </c>
      <c r="D230">
        <v>10</v>
      </c>
      <c r="E230">
        <v>10</v>
      </c>
      <c r="F230">
        <v>10</v>
      </c>
      <c r="G230">
        <v>0</v>
      </c>
      <c r="H230">
        <v>6</v>
      </c>
      <c r="I230">
        <v>4</v>
      </c>
      <c r="J230">
        <v>0.8</v>
      </c>
      <c r="K230">
        <v>8.4665985107421893</v>
      </c>
      <c r="L230">
        <v>2.2131996154785201</v>
      </c>
      <c r="M230">
        <v>0.69468688964843694</v>
      </c>
      <c r="N230">
        <v>6.6260471343994096</v>
      </c>
      <c r="O230">
        <v>4</v>
      </c>
      <c r="P230">
        <v>4</v>
      </c>
      <c r="Q230">
        <v>14</v>
      </c>
      <c r="R230" s="16">
        <v>0.28570000000000001</v>
      </c>
      <c r="S230" s="16">
        <f t="shared" si="3"/>
        <v>0.4</v>
      </c>
      <c r="T230">
        <v>3.9541358947753902</v>
      </c>
      <c r="U230">
        <v>3.5214364528656001</v>
      </c>
      <c r="V230">
        <v>3.3622450828552202</v>
      </c>
      <c r="W230">
        <v>0.159191370010376</v>
      </c>
      <c r="X230">
        <v>0.59189081192016602</v>
      </c>
      <c r="Y230">
        <v>0.59189081192016602</v>
      </c>
      <c r="Z230">
        <v>0.4</v>
      </c>
      <c r="AA230">
        <v>1</v>
      </c>
      <c r="AB230">
        <v>0.71428571428571397</v>
      </c>
      <c r="AC230">
        <v>0.83333333333333304</v>
      </c>
      <c r="AD230">
        <v>0</v>
      </c>
      <c r="AE230">
        <v>0.6</v>
      </c>
    </row>
    <row r="231" spans="1:31" x14ac:dyDescent="0.15">
      <c r="A231" s="6">
        <v>229</v>
      </c>
      <c r="B231">
        <v>18</v>
      </c>
      <c r="C231">
        <v>2</v>
      </c>
      <c r="D231">
        <v>10</v>
      </c>
      <c r="E231">
        <v>10</v>
      </c>
      <c r="F231">
        <v>10</v>
      </c>
      <c r="G231">
        <v>0</v>
      </c>
      <c r="H231">
        <v>8</v>
      </c>
      <c r="I231">
        <v>2</v>
      </c>
      <c r="J231">
        <v>0.9</v>
      </c>
      <c r="K231">
        <v>10.3217124938965</v>
      </c>
      <c r="L231">
        <v>1.7060852050781199</v>
      </c>
      <c r="M231">
        <v>1.0290412902832</v>
      </c>
      <c r="N231">
        <v>7.3843078613281197</v>
      </c>
      <c r="O231">
        <v>5</v>
      </c>
      <c r="P231">
        <v>5</v>
      </c>
      <c r="Q231">
        <v>15</v>
      </c>
      <c r="R231" s="16">
        <v>0.33329999999999999</v>
      </c>
      <c r="S231" s="16">
        <f t="shared" si="3"/>
        <v>0.5</v>
      </c>
      <c r="T231">
        <v>4.8080120086669904</v>
      </c>
      <c r="U231">
        <v>4.4200329780578604</v>
      </c>
      <c r="V231">
        <v>4.1532464027404803</v>
      </c>
      <c r="W231">
        <v>0.26678657531738298</v>
      </c>
      <c r="X231">
        <v>0.654765605926514</v>
      </c>
      <c r="Y231">
        <v>0.654765605926514</v>
      </c>
      <c r="Z231">
        <v>0.5</v>
      </c>
      <c r="AA231">
        <v>1</v>
      </c>
      <c r="AB231">
        <v>0.66666666666666696</v>
      </c>
      <c r="AC231">
        <v>0.8</v>
      </c>
      <c r="AD231">
        <v>0</v>
      </c>
      <c r="AE231">
        <v>0.5</v>
      </c>
    </row>
    <row r="232" spans="1:31" x14ac:dyDescent="0.15">
      <c r="A232" s="6">
        <v>230</v>
      </c>
      <c r="B232">
        <v>15</v>
      </c>
      <c r="C232">
        <v>5</v>
      </c>
      <c r="D232">
        <v>10</v>
      </c>
      <c r="E232">
        <v>10</v>
      </c>
      <c r="F232">
        <v>10</v>
      </c>
      <c r="G232">
        <v>0</v>
      </c>
      <c r="H232">
        <v>5</v>
      </c>
      <c r="I232">
        <v>5</v>
      </c>
      <c r="J232">
        <v>0.75</v>
      </c>
      <c r="K232">
        <v>8.4192085266113299</v>
      </c>
      <c r="L232">
        <v>5.07625389099121</v>
      </c>
      <c r="M232">
        <v>4.0425281524658203</v>
      </c>
      <c r="N232">
        <v>4.6184463500976598</v>
      </c>
      <c r="O232">
        <v>1</v>
      </c>
      <c r="P232">
        <v>1</v>
      </c>
      <c r="Q232">
        <v>11</v>
      </c>
      <c r="R232" s="16">
        <v>9.0899999999999995E-2</v>
      </c>
      <c r="S232" s="16">
        <f t="shared" si="3"/>
        <v>0.1</v>
      </c>
      <c r="T232">
        <v>2.6727428436279301</v>
      </c>
      <c r="U232">
        <v>2.5202298164367698</v>
      </c>
      <c r="V232">
        <v>2.1702868938446001</v>
      </c>
      <c r="W232">
        <v>0.34994292259216297</v>
      </c>
      <c r="X232">
        <v>0.50245594978332497</v>
      </c>
      <c r="Y232">
        <v>0.50245594978332497</v>
      </c>
      <c r="Z232">
        <v>0.1</v>
      </c>
      <c r="AA232">
        <v>1</v>
      </c>
      <c r="AB232">
        <v>0.90909090909090895</v>
      </c>
      <c r="AC232">
        <v>0.952380952380952</v>
      </c>
      <c r="AD232">
        <v>0</v>
      </c>
      <c r="AE232">
        <v>0.9</v>
      </c>
    </row>
    <row r="233" spans="1:31" x14ac:dyDescent="0.15">
      <c r="A233" s="6">
        <v>231</v>
      </c>
      <c r="B233">
        <v>18</v>
      </c>
      <c r="C233">
        <v>2</v>
      </c>
      <c r="D233">
        <v>10</v>
      </c>
      <c r="E233">
        <v>10</v>
      </c>
      <c r="F233">
        <v>10</v>
      </c>
      <c r="G233">
        <v>0</v>
      </c>
      <c r="H233">
        <v>8</v>
      </c>
      <c r="I233">
        <v>2</v>
      </c>
      <c r="J233">
        <v>0.9</v>
      </c>
      <c r="K233">
        <v>10.747047424316399</v>
      </c>
      <c r="L233">
        <v>3.5610313415527299</v>
      </c>
      <c r="M233">
        <v>3.2122383117675799</v>
      </c>
      <c r="N233">
        <v>7.2385673522949201</v>
      </c>
      <c r="O233">
        <v>7</v>
      </c>
      <c r="P233">
        <v>7</v>
      </c>
      <c r="Q233">
        <v>17</v>
      </c>
      <c r="R233" s="16">
        <v>0.4118</v>
      </c>
      <c r="S233" s="16">
        <f t="shared" si="3"/>
        <v>0.7</v>
      </c>
      <c r="T233">
        <v>3.98457527160644</v>
      </c>
      <c r="U233">
        <v>3.7460682392120401</v>
      </c>
      <c r="V233">
        <v>3.4069766998290998</v>
      </c>
      <c r="W233">
        <v>0.33909153938293501</v>
      </c>
      <c r="X233">
        <v>0.57759857177734397</v>
      </c>
      <c r="Y233">
        <v>0.57759857177734397</v>
      </c>
      <c r="Z233">
        <v>0.7</v>
      </c>
      <c r="AA233">
        <v>1</v>
      </c>
      <c r="AB233">
        <v>0.58823529411764697</v>
      </c>
      <c r="AC233">
        <v>0.74074074074074103</v>
      </c>
      <c r="AD233">
        <v>0</v>
      </c>
      <c r="AE233">
        <v>0.3</v>
      </c>
    </row>
    <row r="234" spans="1:31" x14ac:dyDescent="0.15">
      <c r="A234" s="6">
        <v>232</v>
      </c>
      <c r="B234">
        <v>16</v>
      </c>
      <c r="C234">
        <v>4</v>
      </c>
      <c r="D234">
        <v>10</v>
      </c>
      <c r="E234">
        <v>10</v>
      </c>
      <c r="F234">
        <v>10</v>
      </c>
      <c r="G234">
        <v>0</v>
      </c>
      <c r="H234">
        <v>6</v>
      </c>
      <c r="I234">
        <v>4</v>
      </c>
      <c r="J234">
        <v>0.8</v>
      </c>
      <c r="K234">
        <v>8.4017028808593697</v>
      </c>
      <c r="L234">
        <v>2.53948974609375</v>
      </c>
      <c r="M234">
        <v>1.08858871459961</v>
      </c>
      <c r="N234">
        <v>6.1430988311767596</v>
      </c>
      <c r="O234">
        <v>4</v>
      </c>
      <c r="P234">
        <v>4</v>
      </c>
      <c r="Q234">
        <v>14</v>
      </c>
      <c r="R234" s="16">
        <v>0.28570000000000001</v>
      </c>
      <c r="S234" s="16">
        <f t="shared" si="3"/>
        <v>0.4</v>
      </c>
      <c r="T234">
        <v>3.37979316711426</v>
      </c>
      <c r="U234">
        <v>3.0490188598632799</v>
      </c>
      <c r="V234">
        <v>2.8511533737182599</v>
      </c>
      <c r="W234">
        <v>0.19786548614502</v>
      </c>
      <c r="X234">
        <v>0.52863979339599598</v>
      </c>
      <c r="Y234">
        <v>0.52863979339599598</v>
      </c>
      <c r="Z234">
        <v>0.4</v>
      </c>
      <c r="AA234">
        <v>1</v>
      </c>
      <c r="AB234">
        <v>0.71428571428571397</v>
      </c>
      <c r="AC234">
        <v>0.83333333333333304</v>
      </c>
      <c r="AD234">
        <v>0</v>
      </c>
      <c r="AE234">
        <v>0.6</v>
      </c>
    </row>
    <row r="235" spans="1:31" x14ac:dyDescent="0.15">
      <c r="A235" s="6">
        <v>233</v>
      </c>
      <c r="B235">
        <v>17</v>
      </c>
      <c r="C235">
        <v>3</v>
      </c>
      <c r="D235">
        <v>10</v>
      </c>
      <c r="E235">
        <v>10</v>
      </c>
      <c r="F235">
        <v>10</v>
      </c>
      <c r="G235">
        <v>0</v>
      </c>
      <c r="H235">
        <v>7</v>
      </c>
      <c r="I235">
        <v>3</v>
      </c>
      <c r="J235">
        <v>0.85</v>
      </c>
      <c r="K235">
        <v>9.0835113525390607</v>
      </c>
      <c r="L235">
        <v>2.5313072204589799</v>
      </c>
      <c r="M235">
        <v>1.6713409423828101</v>
      </c>
      <c r="N235">
        <v>6.4937458038330096</v>
      </c>
      <c r="O235">
        <v>6</v>
      </c>
      <c r="P235">
        <v>6</v>
      </c>
      <c r="Q235">
        <v>16</v>
      </c>
      <c r="R235" s="16">
        <v>0.375</v>
      </c>
      <c r="S235" s="16">
        <f t="shared" si="3"/>
        <v>0.6</v>
      </c>
      <c r="T235">
        <v>4.0476436614990199</v>
      </c>
      <c r="U235">
        <v>3.7038669586181601</v>
      </c>
      <c r="V235">
        <v>3.4684429168701199</v>
      </c>
      <c r="W235">
        <v>0.23542404174804701</v>
      </c>
      <c r="X235">
        <v>0.57920074462890603</v>
      </c>
      <c r="Y235">
        <v>0.57920074462890603</v>
      </c>
      <c r="Z235">
        <v>0.6</v>
      </c>
      <c r="AA235">
        <v>1</v>
      </c>
      <c r="AB235">
        <v>0.625</v>
      </c>
      <c r="AC235">
        <v>0.76923076923076905</v>
      </c>
      <c r="AD235">
        <v>0</v>
      </c>
      <c r="AE235">
        <v>0.4</v>
      </c>
    </row>
    <row r="236" spans="1:31" x14ac:dyDescent="0.15">
      <c r="A236" s="6">
        <v>234</v>
      </c>
      <c r="B236">
        <v>19</v>
      </c>
      <c r="C236">
        <v>1</v>
      </c>
      <c r="D236">
        <v>10</v>
      </c>
      <c r="E236">
        <v>10</v>
      </c>
      <c r="F236">
        <v>10</v>
      </c>
      <c r="G236">
        <v>0</v>
      </c>
      <c r="H236">
        <v>9</v>
      </c>
      <c r="I236">
        <v>1</v>
      </c>
      <c r="J236">
        <v>0.95</v>
      </c>
      <c r="K236">
        <v>12.8093204498291</v>
      </c>
      <c r="L236">
        <v>1.9746341705322299</v>
      </c>
      <c r="M236">
        <v>1.76130294799805</v>
      </c>
      <c r="N236">
        <v>9.9051914215087908</v>
      </c>
      <c r="O236">
        <v>8</v>
      </c>
      <c r="P236">
        <v>8</v>
      </c>
      <c r="Q236">
        <v>18</v>
      </c>
      <c r="R236" s="16">
        <v>0.44440000000000002</v>
      </c>
      <c r="S236" s="16">
        <f t="shared" si="3"/>
        <v>0.8</v>
      </c>
      <c r="T236">
        <v>4.8839550018310502</v>
      </c>
      <c r="U236">
        <v>4.5486645698547399</v>
      </c>
      <c r="V236">
        <v>4.2683181762695304</v>
      </c>
      <c r="W236">
        <v>0.28034639358520502</v>
      </c>
      <c r="X236">
        <v>0.61563682556152299</v>
      </c>
      <c r="Y236">
        <v>0.61563682556152299</v>
      </c>
      <c r="Z236">
        <v>0.8</v>
      </c>
      <c r="AA236">
        <v>1</v>
      </c>
      <c r="AB236">
        <v>0.55555555555555602</v>
      </c>
      <c r="AC236">
        <v>0.71428571428571397</v>
      </c>
      <c r="AD236">
        <v>0</v>
      </c>
      <c r="AE236">
        <v>0.2</v>
      </c>
    </row>
    <row r="237" spans="1:31" x14ac:dyDescent="0.15">
      <c r="A237" s="6">
        <v>235</v>
      </c>
      <c r="B237">
        <v>18</v>
      </c>
      <c r="C237">
        <v>2</v>
      </c>
      <c r="D237">
        <v>10</v>
      </c>
      <c r="E237">
        <v>10</v>
      </c>
      <c r="F237">
        <v>10</v>
      </c>
      <c r="G237">
        <v>0</v>
      </c>
      <c r="H237">
        <v>8</v>
      </c>
      <c r="I237">
        <v>2</v>
      </c>
      <c r="J237">
        <v>0.9</v>
      </c>
      <c r="K237">
        <v>11.3900394439697</v>
      </c>
      <c r="L237">
        <v>2.4912586212158199</v>
      </c>
      <c r="M237">
        <v>1.7519493103027299</v>
      </c>
      <c r="N237">
        <v>7.4269104003906197</v>
      </c>
      <c r="O237">
        <v>4</v>
      </c>
      <c r="P237">
        <v>4</v>
      </c>
      <c r="Q237">
        <v>14</v>
      </c>
      <c r="R237" s="16">
        <v>0.28570000000000001</v>
      </c>
      <c r="S237" s="16">
        <f t="shared" si="3"/>
        <v>0.4</v>
      </c>
      <c r="T237">
        <v>4.2479076385498002</v>
      </c>
      <c r="U237">
        <v>3.9892611503601101</v>
      </c>
      <c r="V237">
        <v>3.6309616565704301</v>
      </c>
      <c r="W237">
        <v>0.35829949378967302</v>
      </c>
      <c r="X237">
        <v>0.61694598197937001</v>
      </c>
      <c r="Y237">
        <v>0.61694598197937001</v>
      </c>
      <c r="Z237">
        <v>0.4</v>
      </c>
      <c r="AA237">
        <v>1</v>
      </c>
      <c r="AB237">
        <v>0.71428571428571397</v>
      </c>
      <c r="AC237">
        <v>0.83333333333333304</v>
      </c>
      <c r="AD237">
        <v>0</v>
      </c>
      <c r="AE237">
        <v>0.6</v>
      </c>
    </row>
    <row r="238" spans="1:31" x14ac:dyDescent="0.15">
      <c r="A238" s="6">
        <v>236</v>
      </c>
      <c r="B238">
        <v>17</v>
      </c>
      <c r="C238">
        <v>3</v>
      </c>
      <c r="D238">
        <v>10</v>
      </c>
      <c r="E238">
        <v>10</v>
      </c>
      <c r="F238">
        <v>10</v>
      </c>
      <c r="G238">
        <v>0</v>
      </c>
      <c r="H238">
        <v>7</v>
      </c>
      <c r="I238">
        <v>3</v>
      </c>
      <c r="J238">
        <v>0.85</v>
      </c>
      <c r="K238">
        <v>8.6139144897460902</v>
      </c>
      <c r="L238">
        <v>1.6832447052002</v>
      </c>
      <c r="M238">
        <v>1.0233688354492201</v>
      </c>
      <c r="N238">
        <v>7.7014026641845703</v>
      </c>
      <c r="O238">
        <v>7</v>
      </c>
      <c r="P238">
        <v>7</v>
      </c>
      <c r="Q238">
        <v>16</v>
      </c>
      <c r="R238" s="16">
        <v>0.4375</v>
      </c>
      <c r="S238" s="16">
        <f t="shared" si="3"/>
        <v>0.7</v>
      </c>
      <c r="T238">
        <v>4.2170715332031197</v>
      </c>
      <c r="U238">
        <v>3.7632749080657999</v>
      </c>
      <c r="V238">
        <v>3.6733157634735099</v>
      </c>
      <c r="W238">
        <v>8.9959144592285198E-2</v>
      </c>
      <c r="X238">
        <v>0.54375576972961404</v>
      </c>
      <c r="Y238">
        <v>0.54375576972961404</v>
      </c>
      <c r="Z238">
        <v>0.7</v>
      </c>
      <c r="AA238">
        <v>0.9</v>
      </c>
      <c r="AB238">
        <v>0.5625</v>
      </c>
      <c r="AC238">
        <v>0.69230769230769196</v>
      </c>
      <c r="AD238">
        <v>0.1</v>
      </c>
      <c r="AE238">
        <v>0.2</v>
      </c>
    </row>
    <row r="239" spans="1:31" x14ac:dyDescent="0.15">
      <c r="A239" s="6">
        <v>237</v>
      </c>
      <c r="B239">
        <v>16</v>
      </c>
      <c r="C239">
        <v>4</v>
      </c>
      <c r="D239">
        <v>10</v>
      </c>
      <c r="E239">
        <v>10</v>
      </c>
      <c r="F239">
        <v>10</v>
      </c>
      <c r="G239">
        <v>0</v>
      </c>
      <c r="H239">
        <v>6</v>
      </c>
      <c r="I239">
        <v>4</v>
      </c>
      <c r="J239">
        <v>0.8</v>
      </c>
      <c r="K239">
        <v>8.9136676788330096</v>
      </c>
      <c r="L239">
        <v>4.2497444152831996</v>
      </c>
      <c r="M239">
        <v>3.0916290283203098</v>
      </c>
      <c r="N239">
        <v>4.8779125213623002</v>
      </c>
      <c r="O239">
        <v>2</v>
      </c>
      <c r="P239">
        <v>2</v>
      </c>
      <c r="Q239">
        <v>12</v>
      </c>
      <c r="R239" s="16">
        <v>0.16669999999999999</v>
      </c>
      <c r="S239" s="16">
        <f t="shared" si="3"/>
        <v>0.2</v>
      </c>
      <c r="T239">
        <v>3.4670848846435498</v>
      </c>
      <c r="U239">
        <v>3.2517111301422101</v>
      </c>
      <c r="V239">
        <v>2.89305448532104</v>
      </c>
      <c r="W239">
        <v>0.35865664482116699</v>
      </c>
      <c r="X239">
        <v>0.57403039932250999</v>
      </c>
      <c r="Y239">
        <v>0.57403039932250999</v>
      </c>
      <c r="Z239">
        <v>0.2</v>
      </c>
      <c r="AA239">
        <v>1</v>
      </c>
      <c r="AB239">
        <v>0.83333333333333304</v>
      </c>
      <c r="AC239">
        <v>0.90909090909090895</v>
      </c>
      <c r="AD239">
        <v>0</v>
      </c>
      <c r="AE239">
        <v>0.8</v>
      </c>
    </row>
    <row r="240" spans="1:31" x14ac:dyDescent="0.15">
      <c r="A240" s="6">
        <v>238</v>
      </c>
      <c r="B240">
        <v>18</v>
      </c>
      <c r="C240">
        <v>2</v>
      </c>
      <c r="D240">
        <v>10</v>
      </c>
      <c r="E240">
        <v>10</v>
      </c>
      <c r="F240">
        <v>10</v>
      </c>
      <c r="G240">
        <v>0</v>
      </c>
      <c r="H240">
        <v>8</v>
      </c>
      <c r="I240">
        <v>2</v>
      </c>
      <c r="J240">
        <v>0.9</v>
      </c>
      <c r="K240">
        <v>9.92822265625</v>
      </c>
      <c r="L240">
        <v>2.2416629791259801</v>
      </c>
      <c r="M240">
        <v>1.6888236999511701</v>
      </c>
      <c r="N240">
        <v>6.8439903259277299</v>
      </c>
      <c r="O240">
        <v>7</v>
      </c>
      <c r="P240">
        <v>7</v>
      </c>
      <c r="Q240">
        <v>17</v>
      </c>
      <c r="R240" s="16">
        <v>0.4118</v>
      </c>
      <c r="S240" s="16">
        <f t="shared" si="3"/>
        <v>0.7</v>
      </c>
      <c r="T240">
        <v>4.4544830322265598</v>
      </c>
      <c r="U240">
        <v>4.1329116821289098</v>
      </c>
      <c r="V240">
        <v>3.8531844615936302</v>
      </c>
      <c r="W240">
        <v>0.27972722053527799</v>
      </c>
      <c r="X240">
        <v>0.60129857063293501</v>
      </c>
      <c r="Y240">
        <v>0.60129857063293501</v>
      </c>
      <c r="Z240">
        <v>0.7</v>
      </c>
      <c r="AA240">
        <v>1</v>
      </c>
      <c r="AB240">
        <v>0.58823529411764697</v>
      </c>
      <c r="AC240">
        <v>0.74074074074074103</v>
      </c>
      <c r="AD240">
        <v>0</v>
      </c>
      <c r="AE240">
        <v>0.3</v>
      </c>
    </row>
    <row r="241" spans="1:31" x14ac:dyDescent="0.15">
      <c r="A241" s="6">
        <v>239</v>
      </c>
      <c r="B241">
        <v>18</v>
      </c>
      <c r="C241">
        <v>2</v>
      </c>
      <c r="D241">
        <v>10</v>
      </c>
      <c r="E241">
        <v>10</v>
      </c>
      <c r="F241">
        <v>10</v>
      </c>
      <c r="G241">
        <v>0</v>
      </c>
      <c r="H241">
        <v>8</v>
      </c>
      <c r="I241">
        <v>2</v>
      </c>
      <c r="J241">
        <v>0.9</v>
      </c>
      <c r="K241">
        <v>10.226886749267599</v>
      </c>
      <c r="L241">
        <v>2.5408630371093701</v>
      </c>
      <c r="M241">
        <v>1.98722076416016</v>
      </c>
      <c r="N241">
        <v>6.8393287658691397</v>
      </c>
      <c r="O241">
        <v>6</v>
      </c>
      <c r="P241">
        <v>6</v>
      </c>
      <c r="Q241">
        <v>16</v>
      </c>
      <c r="R241" s="16">
        <v>0.375</v>
      </c>
      <c r="S241" s="16">
        <f t="shared" si="3"/>
        <v>0.6</v>
      </c>
      <c r="T241">
        <v>4.7579174041748002</v>
      </c>
      <c r="U241">
        <v>4.4184598922729501</v>
      </c>
      <c r="V241">
        <v>4.12282419204712</v>
      </c>
      <c r="W241">
        <v>0.29563570022583002</v>
      </c>
      <c r="X241">
        <v>0.63509321212768599</v>
      </c>
      <c r="Y241">
        <v>0.63509321212768599</v>
      </c>
      <c r="Z241">
        <v>0.6</v>
      </c>
      <c r="AA241">
        <v>1</v>
      </c>
      <c r="AB241">
        <v>0.625</v>
      </c>
      <c r="AC241">
        <v>0.76923076923076905</v>
      </c>
      <c r="AD241">
        <v>0</v>
      </c>
      <c r="AE241">
        <v>0.4</v>
      </c>
    </row>
    <row r="242" spans="1:31" x14ac:dyDescent="0.15">
      <c r="A242" s="6">
        <v>240</v>
      </c>
      <c r="B242">
        <v>15</v>
      </c>
      <c r="C242">
        <v>5</v>
      </c>
      <c r="D242">
        <v>10</v>
      </c>
      <c r="E242">
        <v>10</v>
      </c>
      <c r="F242">
        <v>10</v>
      </c>
      <c r="G242">
        <v>0</v>
      </c>
      <c r="H242">
        <v>5</v>
      </c>
      <c r="I242">
        <v>5</v>
      </c>
      <c r="J242">
        <v>0.75</v>
      </c>
      <c r="K242">
        <v>8.3037338256835902</v>
      </c>
      <c r="L242">
        <v>2.2814140319824201</v>
      </c>
      <c r="M242">
        <v>0.228507995605469</v>
      </c>
      <c r="N242">
        <v>7.9388236999511701</v>
      </c>
      <c r="O242">
        <v>5</v>
      </c>
      <c r="P242">
        <v>5</v>
      </c>
      <c r="Q242">
        <v>15</v>
      </c>
      <c r="R242" s="16">
        <v>0.33329999999999999</v>
      </c>
      <c r="S242" s="16">
        <f t="shared" si="3"/>
        <v>0.5</v>
      </c>
      <c r="T242">
        <v>3.8202362060546902</v>
      </c>
      <c r="U242">
        <v>3.2697188854217498</v>
      </c>
      <c r="V242">
        <v>3.2363152503967298</v>
      </c>
      <c r="W242">
        <v>3.34036350250244E-2</v>
      </c>
      <c r="X242">
        <v>0.58392095565795898</v>
      </c>
      <c r="Y242">
        <v>0.58392095565795898</v>
      </c>
      <c r="Z242">
        <v>0.5</v>
      </c>
      <c r="AA242">
        <v>1</v>
      </c>
      <c r="AB242">
        <v>0.66666666666666696</v>
      </c>
      <c r="AC242">
        <v>0.8</v>
      </c>
      <c r="AD242">
        <v>0</v>
      </c>
      <c r="AE242">
        <v>0.5</v>
      </c>
    </row>
    <row r="243" spans="1:31" x14ac:dyDescent="0.15">
      <c r="A243" s="6">
        <v>241</v>
      </c>
      <c r="B243">
        <v>17</v>
      </c>
      <c r="C243">
        <v>3</v>
      </c>
      <c r="D243">
        <v>10</v>
      </c>
      <c r="E243">
        <v>10</v>
      </c>
      <c r="F243">
        <v>10</v>
      </c>
      <c r="G243">
        <v>0</v>
      </c>
      <c r="H243">
        <v>7</v>
      </c>
      <c r="I243">
        <v>3</v>
      </c>
      <c r="J243">
        <v>0.85</v>
      </c>
      <c r="K243">
        <v>10.087776184081999</v>
      </c>
      <c r="L243">
        <v>3.15866279602051</v>
      </c>
      <c r="M243">
        <v>2.11044502258301</v>
      </c>
      <c r="N243">
        <v>6.4046802520751998</v>
      </c>
      <c r="O243">
        <v>4</v>
      </c>
      <c r="P243">
        <v>4</v>
      </c>
      <c r="Q243">
        <v>14</v>
      </c>
      <c r="R243" s="16">
        <v>0.28570000000000001</v>
      </c>
      <c r="S243" s="16">
        <f t="shared" si="3"/>
        <v>0.4</v>
      </c>
      <c r="T243">
        <v>3.7211494445800799</v>
      </c>
      <c r="U243">
        <v>3.4569411277771001</v>
      </c>
      <c r="V243">
        <v>3.1218185424804701</v>
      </c>
      <c r="W243">
        <v>0.33512258529663103</v>
      </c>
      <c r="X243">
        <v>0.59933090209960904</v>
      </c>
      <c r="Y243">
        <v>0.59933090209960904</v>
      </c>
      <c r="Z243">
        <v>0.4</v>
      </c>
      <c r="AA243">
        <v>1</v>
      </c>
      <c r="AB243">
        <v>0.71428571428571397</v>
      </c>
      <c r="AC243">
        <v>0.83333333333333304</v>
      </c>
      <c r="AD243">
        <v>0</v>
      </c>
      <c r="AE243">
        <v>0.6</v>
      </c>
    </row>
    <row r="244" spans="1:31" x14ac:dyDescent="0.15">
      <c r="A244" s="6">
        <v>242</v>
      </c>
      <c r="B244">
        <v>15</v>
      </c>
      <c r="C244">
        <v>5</v>
      </c>
      <c r="D244">
        <v>10</v>
      </c>
      <c r="E244">
        <v>10</v>
      </c>
      <c r="F244">
        <v>10</v>
      </c>
      <c r="G244">
        <v>0</v>
      </c>
      <c r="H244">
        <v>5</v>
      </c>
      <c r="I244">
        <v>5</v>
      </c>
      <c r="J244">
        <v>0.75</v>
      </c>
      <c r="K244">
        <v>7.4073791503906197</v>
      </c>
      <c r="L244">
        <v>3.5334434509277299</v>
      </c>
      <c r="M244">
        <v>2.1262779235839799</v>
      </c>
      <c r="N244">
        <v>4.9335460662841797</v>
      </c>
      <c r="O244">
        <v>3</v>
      </c>
      <c r="P244">
        <v>3</v>
      </c>
      <c r="Q244">
        <v>13</v>
      </c>
      <c r="R244" s="16">
        <v>0.23080000000000001</v>
      </c>
      <c r="S244" s="16">
        <f t="shared" si="3"/>
        <v>0.3</v>
      </c>
      <c r="T244">
        <v>2.9706649780273402</v>
      </c>
      <c r="U244">
        <v>2.7171599864959699</v>
      </c>
      <c r="V244">
        <v>2.5024516582489</v>
      </c>
      <c r="W244">
        <v>0.21470832824707001</v>
      </c>
      <c r="X244">
        <v>0.46821331977844199</v>
      </c>
      <c r="Y244">
        <v>0.46821331977844199</v>
      </c>
      <c r="Z244">
        <v>0.3</v>
      </c>
      <c r="AA244">
        <v>1</v>
      </c>
      <c r="AB244">
        <v>0.76923076923076905</v>
      </c>
      <c r="AC244">
        <v>0.86956521739130399</v>
      </c>
      <c r="AD244">
        <v>0</v>
      </c>
      <c r="AE244">
        <v>0.7</v>
      </c>
    </row>
    <row r="245" spans="1:31" x14ac:dyDescent="0.15">
      <c r="A245" s="6">
        <v>243</v>
      </c>
      <c r="B245">
        <v>16</v>
      </c>
      <c r="C245">
        <v>4</v>
      </c>
      <c r="D245">
        <v>10</v>
      </c>
      <c r="E245">
        <v>10</v>
      </c>
      <c r="F245">
        <v>10</v>
      </c>
      <c r="G245">
        <v>0</v>
      </c>
      <c r="H245">
        <v>6</v>
      </c>
      <c r="I245">
        <v>4</v>
      </c>
      <c r="J245">
        <v>0.8</v>
      </c>
      <c r="K245">
        <v>8.1519107818603498</v>
      </c>
      <c r="L245">
        <v>3.3691997528076199</v>
      </c>
      <c r="M245">
        <v>2.21095848083496</v>
      </c>
      <c r="N245">
        <v>5.0755672454834002</v>
      </c>
      <c r="O245">
        <v>2</v>
      </c>
      <c r="P245">
        <v>2</v>
      </c>
      <c r="Q245">
        <v>12</v>
      </c>
      <c r="R245" s="16">
        <v>0.16669999999999999</v>
      </c>
      <c r="S245" s="16">
        <f t="shared" si="3"/>
        <v>0.2</v>
      </c>
      <c r="T245">
        <v>3.2871551513671902</v>
      </c>
      <c r="U245">
        <v>3.0385944843292201</v>
      </c>
      <c r="V245">
        <v>2.7637052536010702</v>
      </c>
      <c r="W245">
        <v>0.27488923072814903</v>
      </c>
      <c r="X245">
        <v>0.52344989776611295</v>
      </c>
      <c r="Y245">
        <v>0.52344989776611295</v>
      </c>
      <c r="Z245">
        <v>0.2</v>
      </c>
      <c r="AA245">
        <v>1</v>
      </c>
      <c r="AB245">
        <v>0.83333333333333304</v>
      </c>
      <c r="AC245">
        <v>0.90909090909090895</v>
      </c>
      <c r="AD245">
        <v>0</v>
      </c>
      <c r="AE245">
        <v>0.8</v>
      </c>
    </row>
    <row r="246" spans="1:31" x14ac:dyDescent="0.15">
      <c r="A246" s="6">
        <v>244</v>
      </c>
      <c r="B246">
        <v>16</v>
      </c>
      <c r="C246">
        <v>4</v>
      </c>
      <c r="D246">
        <v>10</v>
      </c>
      <c r="E246">
        <v>10</v>
      </c>
      <c r="F246">
        <v>10</v>
      </c>
      <c r="G246">
        <v>0</v>
      </c>
      <c r="H246">
        <v>6</v>
      </c>
      <c r="I246">
        <v>4</v>
      </c>
      <c r="J246">
        <v>0.8</v>
      </c>
      <c r="K246">
        <v>8.7490596771240199</v>
      </c>
      <c r="L246">
        <v>2.5667800903320299</v>
      </c>
      <c r="M246">
        <v>1.12606430053711</v>
      </c>
      <c r="N246">
        <v>6.7020092010498002</v>
      </c>
      <c r="O246">
        <v>5</v>
      </c>
      <c r="P246">
        <v>5</v>
      </c>
      <c r="Q246">
        <v>15</v>
      </c>
      <c r="R246" s="16">
        <v>0.33329999999999999</v>
      </c>
      <c r="S246" s="16">
        <f t="shared" si="3"/>
        <v>0.5</v>
      </c>
      <c r="T246">
        <v>3.7958354949951199</v>
      </c>
      <c r="U246">
        <v>3.42601418495178</v>
      </c>
      <c r="V246">
        <v>3.2471504211425799</v>
      </c>
      <c r="W246">
        <v>0.17886376380920399</v>
      </c>
      <c r="X246">
        <v>0.54868507385253895</v>
      </c>
      <c r="Y246">
        <v>0.54868507385253895</v>
      </c>
      <c r="Z246">
        <v>0.5</v>
      </c>
      <c r="AA246">
        <v>1</v>
      </c>
      <c r="AB246">
        <v>0.66666666666666696</v>
      </c>
      <c r="AC246">
        <v>0.8</v>
      </c>
      <c r="AD246">
        <v>0</v>
      </c>
      <c r="AE246">
        <v>0.5</v>
      </c>
    </row>
    <row r="247" spans="1:31" x14ac:dyDescent="0.15">
      <c r="A247" s="6">
        <v>245</v>
      </c>
      <c r="B247">
        <v>17</v>
      </c>
      <c r="C247">
        <v>3</v>
      </c>
      <c r="D247">
        <v>10</v>
      </c>
      <c r="E247">
        <v>10</v>
      </c>
      <c r="F247">
        <v>10</v>
      </c>
      <c r="G247">
        <v>0</v>
      </c>
      <c r="H247">
        <v>7</v>
      </c>
      <c r="I247">
        <v>3</v>
      </c>
      <c r="J247">
        <v>0.85</v>
      </c>
      <c r="K247">
        <v>9.6500797271728498</v>
      </c>
      <c r="L247">
        <v>1.5152530670166</v>
      </c>
      <c r="M247">
        <v>0.42535400390625</v>
      </c>
      <c r="N247">
        <v>7.9881820678710902</v>
      </c>
      <c r="O247">
        <v>6</v>
      </c>
      <c r="P247">
        <v>6</v>
      </c>
      <c r="Q247">
        <v>16</v>
      </c>
      <c r="R247" s="16">
        <v>0.375</v>
      </c>
      <c r="S247" s="16">
        <f t="shared" si="3"/>
        <v>0.6</v>
      </c>
      <c r="T247">
        <v>4.3212089538574201</v>
      </c>
      <c r="U247">
        <v>3.86362504959106</v>
      </c>
      <c r="V247">
        <v>3.72204542160034</v>
      </c>
      <c r="W247">
        <v>0.14157962799072299</v>
      </c>
      <c r="X247">
        <v>0.59916353225707997</v>
      </c>
      <c r="Y247">
        <v>0.59916353225707997</v>
      </c>
      <c r="Z247">
        <v>0.6</v>
      </c>
      <c r="AA247">
        <v>1</v>
      </c>
      <c r="AB247">
        <v>0.625</v>
      </c>
      <c r="AC247">
        <v>0.76923076923076905</v>
      </c>
      <c r="AD247">
        <v>0</v>
      </c>
      <c r="AE247">
        <v>0.4</v>
      </c>
    </row>
    <row r="248" spans="1:31" x14ac:dyDescent="0.15">
      <c r="A248" s="6">
        <v>246</v>
      </c>
      <c r="B248">
        <v>16</v>
      </c>
      <c r="C248">
        <v>4</v>
      </c>
      <c r="D248">
        <v>10</v>
      </c>
      <c r="E248">
        <v>10</v>
      </c>
      <c r="F248">
        <v>10</v>
      </c>
      <c r="G248">
        <v>0</v>
      </c>
      <c r="H248">
        <v>6</v>
      </c>
      <c r="I248">
        <v>4</v>
      </c>
      <c r="J248">
        <v>0.8</v>
      </c>
      <c r="K248">
        <v>8.6048603057861293</v>
      </c>
      <c r="L248">
        <v>2.3733959197997998</v>
      </c>
      <c r="M248">
        <v>0.89437103271484397</v>
      </c>
      <c r="N248">
        <v>6.68821144104004</v>
      </c>
      <c r="O248">
        <v>4</v>
      </c>
      <c r="P248">
        <v>4</v>
      </c>
      <c r="Q248">
        <v>14</v>
      </c>
      <c r="R248" s="16">
        <v>0.28570000000000001</v>
      </c>
      <c r="S248" s="16">
        <f t="shared" si="3"/>
        <v>0.4</v>
      </c>
      <c r="T248">
        <v>3.9167633056640598</v>
      </c>
      <c r="U248">
        <v>3.51575756072998</v>
      </c>
      <c r="V248">
        <v>3.34850072860718</v>
      </c>
      <c r="W248">
        <v>0.16725683212280301</v>
      </c>
      <c r="X248">
        <v>0.56826257705688499</v>
      </c>
      <c r="Y248">
        <v>0.56826257705688499</v>
      </c>
      <c r="Z248">
        <v>0.4</v>
      </c>
      <c r="AA248">
        <v>1</v>
      </c>
      <c r="AB248">
        <v>0.71428571428571397</v>
      </c>
      <c r="AC248">
        <v>0.83333333333333304</v>
      </c>
      <c r="AD248">
        <v>0</v>
      </c>
      <c r="AE248">
        <v>0.6</v>
      </c>
    </row>
    <row r="249" spans="1:31" x14ac:dyDescent="0.15">
      <c r="A249" s="6">
        <v>247</v>
      </c>
      <c r="B249">
        <v>18</v>
      </c>
      <c r="C249">
        <v>2</v>
      </c>
      <c r="D249">
        <v>10</v>
      </c>
      <c r="E249">
        <v>10</v>
      </c>
      <c r="F249">
        <v>10</v>
      </c>
      <c r="G249">
        <v>0</v>
      </c>
      <c r="H249">
        <v>8</v>
      </c>
      <c r="I249">
        <v>2</v>
      </c>
      <c r="J249">
        <v>0.9</v>
      </c>
      <c r="K249">
        <v>10.089052200317401</v>
      </c>
      <c r="L249">
        <v>1.4337005615234399</v>
      </c>
      <c r="M249">
        <v>0.81943511962890603</v>
      </c>
      <c r="N249">
        <v>7.7478389739990199</v>
      </c>
      <c r="O249">
        <v>5</v>
      </c>
      <c r="P249">
        <v>5</v>
      </c>
      <c r="Q249">
        <v>15</v>
      </c>
      <c r="R249" s="16">
        <v>0.33329999999999999</v>
      </c>
      <c r="S249" s="16">
        <f t="shared" si="3"/>
        <v>0.5</v>
      </c>
      <c r="T249">
        <v>5.0295791625976598</v>
      </c>
      <c r="U249">
        <v>4.5980720520019496</v>
      </c>
      <c r="V249">
        <v>4.3764610290527299</v>
      </c>
      <c r="W249">
        <v>0.221611022949219</v>
      </c>
      <c r="X249">
        <v>0.65311813354492199</v>
      </c>
      <c r="Y249">
        <v>0.65311813354492199</v>
      </c>
      <c r="Z249">
        <v>0.5</v>
      </c>
      <c r="AA249">
        <v>1</v>
      </c>
      <c r="AB249">
        <v>0.66666666666666696</v>
      </c>
      <c r="AC249">
        <v>0.8</v>
      </c>
      <c r="AD249">
        <v>0</v>
      </c>
      <c r="AE249">
        <v>0.5</v>
      </c>
    </row>
    <row r="250" spans="1:31" x14ac:dyDescent="0.15">
      <c r="A250" s="6">
        <v>248</v>
      </c>
      <c r="B250">
        <v>18</v>
      </c>
      <c r="C250">
        <v>2</v>
      </c>
      <c r="D250">
        <v>10</v>
      </c>
      <c r="E250">
        <v>10</v>
      </c>
      <c r="F250">
        <v>10</v>
      </c>
      <c r="G250">
        <v>0</v>
      </c>
      <c r="H250">
        <v>8</v>
      </c>
      <c r="I250">
        <v>2</v>
      </c>
      <c r="J250">
        <v>0.9</v>
      </c>
      <c r="K250">
        <v>10.4051151275635</v>
      </c>
      <c r="L250">
        <v>1.9848480224609399</v>
      </c>
      <c r="M250">
        <v>1.3254547119140601</v>
      </c>
      <c r="N250">
        <v>7.2283706665039098</v>
      </c>
      <c r="O250">
        <v>5</v>
      </c>
      <c r="P250">
        <v>5</v>
      </c>
      <c r="Q250">
        <v>15</v>
      </c>
      <c r="R250" s="16">
        <v>0.33329999999999999</v>
      </c>
      <c r="S250" s="16">
        <f t="shared" si="3"/>
        <v>0.5</v>
      </c>
      <c r="T250">
        <v>4.5812740325927699</v>
      </c>
      <c r="U250">
        <v>4.2390804290771502</v>
      </c>
      <c r="V250">
        <v>3.9479346275329599</v>
      </c>
      <c r="W250">
        <v>0.29114580154419001</v>
      </c>
      <c r="X250">
        <v>0.63333940505981401</v>
      </c>
      <c r="Y250">
        <v>0.63333940505981401</v>
      </c>
      <c r="Z250">
        <v>0.5</v>
      </c>
      <c r="AA250">
        <v>1</v>
      </c>
      <c r="AB250">
        <v>0.66666666666666696</v>
      </c>
      <c r="AC250">
        <v>0.8</v>
      </c>
      <c r="AD250">
        <v>0</v>
      </c>
      <c r="AE250">
        <v>0.5</v>
      </c>
    </row>
    <row r="251" spans="1:31" x14ac:dyDescent="0.15">
      <c r="A251" s="6">
        <v>249</v>
      </c>
      <c r="B251">
        <v>16</v>
      </c>
      <c r="C251">
        <v>4</v>
      </c>
      <c r="D251">
        <v>10</v>
      </c>
      <c r="E251">
        <v>10</v>
      </c>
      <c r="F251">
        <v>10</v>
      </c>
      <c r="G251">
        <v>0</v>
      </c>
      <c r="H251">
        <v>6</v>
      </c>
      <c r="I251">
        <v>4</v>
      </c>
      <c r="J251">
        <v>0.8</v>
      </c>
      <c r="K251">
        <v>9.2804126739502006</v>
      </c>
      <c r="L251">
        <v>3.4600925445556601</v>
      </c>
      <c r="M251">
        <v>2.3294563293457</v>
      </c>
      <c r="N251">
        <v>6.8739318847656197</v>
      </c>
      <c r="O251">
        <v>5</v>
      </c>
      <c r="P251">
        <v>5</v>
      </c>
      <c r="Q251">
        <v>15</v>
      </c>
      <c r="R251" s="16">
        <v>0.33329999999999999</v>
      </c>
      <c r="S251" s="16">
        <f t="shared" si="3"/>
        <v>0.5</v>
      </c>
      <c r="T251">
        <v>3.5288963317871098</v>
      </c>
      <c r="U251">
        <v>3.1975727081298801</v>
      </c>
      <c r="V251">
        <v>2.9617078304290798</v>
      </c>
      <c r="W251">
        <v>0.235864877700806</v>
      </c>
      <c r="X251">
        <v>0.567188501358032</v>
      </c>
      <c r="Y251">
        <v>0.567188501358032</v>
      </c>
      <c r="Z251">
        <v>0.5</v>
      </c>
      <c r="AA251">
        <v>1</v>
      </c>
      <c r="AB251">
        <v>0.66666666666666696</v>
      </c>
      <c r="AC251">
        <v>0.8</v>
      </c>
      <c r="AD251">
        <v>0</v>
      </c>
      <c r="AE251">
        <v>0.5</v>
      </c>
    </row>
    <row r="252" spans="1:31" x14ac:dyDescent="0.15">
      <c r="A252" s="6">
        <v>250</v>
      </c>
      <c r="B252">
        <v>16</v>
      </c>
      <c r="C252">
        <v>4</v>
      </c>
      <c r="D252">
        <v>10</v>
      </c>
      <c r="E252">
        <v>10</v>
      </c>
      <c r="F252">
        <v>10</v>
      </c>
      <c r="G252">
        <v>0</v>
      </c>
      <c r="H252">
        <v>6</v>
      </c>
      <c r="I252">
        <v>4</v>
      </c>
      <c r="J252">
        <v>0.8</v>
      </c>
      <c r="K252">
        <v>8.3119583129882795</v>
      </c>
      <c r="L252">
        <v>4.5604057312011701</v>
      </c>
      <c r="M252">
        <v>3.7283515930175799</v>
      </c>
      <c r="N252">
        <v>4.1724529266357404</v>
      </c>
      <c r="O252">
        <v>1</v>
      </c>
      <c r="P252">
        <v>1</v>
      </c>
      <c r="Q252">
        <v>11</v>
      </c>
      <c r="R252" s="16">
        <v>9.0899999999999995E-2</v>
      </c>
      <c r="S252" s="16">
        <f t="shared" si="3"/>
        <v>0.1</v>
      </c>
      <c r="T252">
        <v>3.3369064331054701</v>
      </c>
      <c r="U252">
        <v>3.1735212802886998</v>
      </c>
      <c r="V252">
        <v>2.8205635547637899</v>
      </c>
      <c r="W252">
        <v>0.35295772552490201</v>
      </c>
      <c r="X252">
        <v>0.51634287834167503</v>
      </c>
      <c r="Y252">
        <v>0.51634287834167503</v>
      </c>
      <c r="Z252">
        <v>0.1</v>
      </c>
      <c r="AA252">
        <v>1</v>
      </c>
      <c r="AB252">
        <v>0.90909090909090895</v>
      </c>
      <c r="AC252">
        <v>0.952380952380952</v>
      </c>
      <c r="AD252">
        <v>0</v>
      </c>
      <c r="AE252">
        <v>0.9</v>
      </c>
    </row>
    <row r="253" spans="1:31" x14ac:dyDescent="0.15">
      <c r="A253" s="6">
        <v>251</v>
      </c>
      <c r="B253">
        <v>18</v>
      </c>
      <c r="C253">
        <v>2</v>
      </c>
      <c r="D253">
        <v>10</v>
      </c>
      <c r="E253">
        <v>10</v>
      </c>
      <c r="F253">
        <v>10</v>
      </c>
      <c r="G253">
        <v>0</v>
      </c>
      <c r="H253">
        <v>8</v>
      </c>
      <c r="I253">
        <v>2</v>
      </c>
      <c r="J253">
        <v>0.9</v>
      </c>
      <c r="K253">
        <v>9.0535049438476598</v>
      </c>
      <c r="L253">
        <v>0.86637496948242199</v>
      </c>
      <c r="M253">
        <v>0.40679550170898399</v>
      </c>
      <c r="N253">
        <v>7.9360198974609402</v>
      </c>
      <c r="O253">
        <v>7</v>
      </c>
      <c r="P253">
        <v>7</v>
      </c>
      <c r="Q253">
        <v>17</v>
      </c>
      <c r="R253" s="16">
        <v>0.4118</v>
      </c>
      <c r="S253" s="16">
        <f t="shared" si="3"/>
        <v>0.7</v>
      </c>
      <c r="T253">
        <v>4.93717384338379</v>
      </c>
      <c r="U253">
        <v>4.4603586196899396</v>
      </c>
      <c r="V253">
        <v>4.3707008361816397</v>
      </c>
      <c r="W253">
        <v>8.9657783508300795E-2</v>
      </c>
      <c r="X253">
        <v>0.56647300720214799</v>
      </c>
      <c r="Y253">
        <v>0.56647300720214799</v>
      </c>
      <c r="Z253">
        <v>0.7</v>
      </c>
      <c r="AA253">
        <v>1</v>
      </c>
      <c r="AB253">
        <v>0.58823529411764697</v>
      </c>
      <c r="AC253">
        <v>0.74074074074074103</v>
      </c>
      <c r="AD253">
        <v>0</v>
      </c>
      <c r="AE253">
        <v>0.3</v>
      </c>
    </row>
    <row r="254" spans="1:31" x14ac:dyDescent="0.15">
      <c r="A254" s="6">
        <v>252</v>
      </c>
      <c r="B254">
        <v>14</v>
      </c>
      <c r="C254">
        <v>6</v>
      </c>
      <c r="D254">
        <v>10</v>
      </c>
      <c r="E254">
        <v>10</v>
      </c>
      <c r="F254">
        <v>10</v>
      </c>
      <c r="G254">
        <v>0</v>
      </c>
      <c r="H254">
        <v>4</v>
      </c>
      <c r="I254">
        <v>6</v>
      </c>
      <c r="J254">
        <v>0.7</v>
      </c>
      <c r="K254">
        <v>8.7380867004394496</v>
      </c>
      <c r="L254">
        <v>4.4457092285156197</v>
      </c>
      <c r="M254">
        <v>1.58784103393555</v>
      </c>
      <c r="N254">
        <v>5.9678459167480504</v>
      </c>
      <c r="O254">
        <v>3</v>
      </c>
      <c r="P254">
        <v>3</v>
      </c>
      <c r="Q254">
        <v>13</v>
      </c>
      <c r="R254" s="16">
        <v>0.23080000000000001</v>
      </c>
      <c r="S254" s="16">
        <f t="shared" si="3"/>
        <v>0.3</v>
      </c>
      <c r="T254">
        <v>3.3211708068847701</v>
      </c>
      <c r="U254">
        <v>2.9828233718872101</v>
      </c>
      <c r="V254">
        <v>2.75333952903748</v>
      </c>
      <c r="W254">
        <v>0.229483842849731</v>
      </c>
      <c r="X254">
        <v>0.56783127784729004</v>
      </c>
      <c r="Y254">
        <v>0.56783127784729004</v>
      </c>
      <c r="Z254">
        <v>0.3</v>
      </c>
      <c r="AA254">
        <v>1</v>
      </c>
      <c r="AB254">
        <v>0.76923076923076905</v>
      </c>
      <c r="AC254">
        <v>0.86956521739130399</v>
      </c>
      <c r="AD254">
        <v>0</v>
      </c>
      <c r="AE254">
        <v>0.7</v>
      </c>
    </row>
    <row r="255" spans="1:31" x14ac:dyDescent="0.15">
      <c r="A255" s="6">
        <v>253</v>
      </c>
      <c r="B255">
        <v>13</v>
      </c>
      <c r="C255">
        <v>7</v>
      </c>
      <c r="D255">
        <v>10</v>
      </c>
      <c r="E255">
        <v>10</v>
      </c>
      <c r="F255">
        <v>10</v>
      </c>
      <c r="G255">
        <v>0</v>
      </c>
      <c r="H255">
        <v>3</v>
      </c>
      <c r="I255">
        <v>7</v>
      </c>
      <c r="J255">
        <v>0.65</v>
      </c>
      <c r="K255">
        <v>8.2299308776855504</v>
      </c>
      <c r="L255">
        <v>5.6220703125</v>
      </c>
      <c r="M255">
        <v>3.32223701477051</v>
      </c>
      <c r="N255">
        <v>5.4074020385742196</v>
      </c>
      <c r="O255">
        <v>1</v>
      </c>
      <c r="P255">
        <v>1</v>
      </c>
      <c r="Q255">
        <v>11</v>
      </c>
      <c r="R255" s="16">
        <v>9.0899999999999995E-2</v>
      </c>
      <c r="S255" s="16">
        <f t="shared" si="3"/>
        <v>0.1</v>
      </c>
      <c r="T255">
        <v>2.73238182067871</v>
      </c>
      <c r="U255">
        <v>2.51662945747375</v>
      </c>
      <c r="V255">
        <v>2.23307156562805</v>
      </c>
      <c r="W255">
        <v>0.28355789184570301</v>
      </c>
      <c r="X255">
        <v>0.49931025505065901</v>
      </c>
      <c r="Y255">
        <v>0.49931025505065901</v>
      </c>
      <c r="Z255">
        <v>0.1</v>
      </c>
      <c r="AA255">
        <v>1</v>
      </c>
      <c r="AB255">
        <v>0.90909090909090895</v>
      </c>
      <c r="AC255">
        <v>0.952380952380952</v>
      </c>
      <c r="AD255">
        <v>0</v>
      </c>
      <c r="AE255">
        <v>0.9</v>
      </c>
    </row>
    <row r="256" spans="1:31" x14ac:dyDescent="0.15">
      <c r="A256" s="6">
        <v>254</v>
      </c>
      <c r="B256">
        <v>16</v>
      </c>
      <c r="C256">
        <v>4</v>
      </c>
      <c r="D256">
        <v>10</v>
      </c>
      <c r="E256">
        <v>10</v>
      </c>
      <c r="F256">
        <v>10</v>
      </c>
      <c r="G256">
        <v>0</v>
      </c>
      <c r="H256">
        <v>6</v>
      </c>
      <c r="I256">
        <v>4</v>
      </c>
      <c r="J256">
        <v>0.8</v>
      </c>
      <c r="K256">
        <v>8.4959316253662092</v>
      </c>
      <c r="L256">
        <v>2.3730316162109402</v>
      </c>
      <c r="M256">
        <v>0.73026657104492199</v>
      </c>
      <c r="N256">
        <v>6.0979137420654297</v>
      </c>
      <c r="O256">
        <v>4</v>
      </c>
      <c r="P256">
        <v>4</v>
      </c>
      <c r="Q256">
        <v>14</v>
      </c>
      <c r="R256" s="16">
        <v>0.28570000000000001</v>
      </c>
      <c r="S256" s="16">
        <f t="shared" si="3"/>
        <v>0.4</v>
      </c>
      <c r="T256">
        <v>4.1275157928466797</v>
      </c>
      <c r="U256">
        <v>3.7219903469085698</v>
      </c>
      <c r="V256">
        <v>3.54408979415894</v>
      </c>
      <c r="W256">
        <v>0.17790055274963401</v>
      </c>
      <c r="X256">
        <v>0.58342599868774403</v>
      </c>
      <c r="Y256">
        <v>0.58342599868774403</v>
      </c>
      <c r="Z256">
        <v>0.4</v>
      </c>
      <c r="AA256">
        <v>1</v>
      </c>
      <c r="AB256">
        <v>0.71428571428571397</v>
      </c>
      <c r="AC256">
        <v>0.83333333333333304</v>
      </c>
      <c r="AD256">
        <v>0</v>
      </c>
      <c r="AE256">
        <v>0.6</v>
      </c>
    </row>
    <row r="257" spans="1:31" x14ac:dyDescent="0.15">
      <c r="A257" s="6">
        <v>255</v>
      </c>
      <c r="B257">
        <v>17</v>
      </c>
      <c r="C257">
        <v>3</v>
      </c>
      <c r="D257">
        <v>10</v>
      </c>
      <c r="E257">
        <v>10</v>
      </c>
      <c r="F257">
        <v>10</v>
      </c>
      <c r="G257">
        <v>0</v>
      </c>
      <c r="H257">
        <v>7</v>
      </c>
      <c r="I257">
        <v>3</v>
      </c>
      <c r="J257">
        <v>0.85</v>
      </c>
      <c r="K257">
        <v>8.8350238800048793</v>
      </c>
      <c r="L257">
        <v>1.86948013305664</v>
      </c>
      <c r="M257">
        <v>0.73643875122070301</v>
      </c>
      <c r="N257">
        <v>6.1739997863769496</v>
      </c>
      <c r="O257">
        <v>5</v>
      </c>
      <c r="P257">
        <v>5</v>
      </c>
      <c r="Q257">
        <v>15</v>
      </c>
      <c r="R257" s="16">
        <v>0.33329999999999999</v>
      </c>
      <c r="S257" s="16">
        <f t="shared" si="3"/>
        <v>0.5</v>
      </c>
      <c r="T257">
        <v>4.1710071563720703</v>
      </c>
      <c r="U257">
        <v>3.7878234386444101</v>
      </c>
      <c r="V257">
        <v>3.5766739845275901</v>
      </c>
      <c r="W257">
        <v>0.21114945411682101</v>
      </c>
      <c r="X257">
        <v>0.59433317184448198</v>
      </c>
      <c r="Y257">
        <v>0.59433317184448198</v>
      </c>
      <c r="Z257">
        <v>0.5</v>
      </c>
      <c r="AA257">
        <v>1</v>
      </c>
      <c r="AB257">
        <v>0.66666666666666696</v>
      </c>
      <c r="AC257">
        <v>0.8</v>
      </c>
      <c r="AD257">
        <v>0</v>
      </c>
      <c r="AE257">
        <v>0.5</v>
      </c>
    </row>
    <row r="258" spans="1:31" x14ac:dyDescent="0.15">
      <c r="A258" s="6">
        <v>256</v>
      </c>
      <c r="B258">
        <v>18</v>
      </c>
      <c r="C258">
        <v>2</v>
      </c>
      <c r="D258">
        <v>10</v>
      </c>
      <c r="E258">
        <v>10</v>
      </c>
      <c r="F258">
        <v>10</v>
      </c>
      <c r="G258">
        <v>0</v>
      </c>
      <c r="H258">
        <v>8</v>
      </c>
      <c r="I258">
        <v>2</v>
      </c>
      <c r="J258">
        <v>0.9</v>
      </c>
      <c r="K258">
        <v>9.7918052673339808</v>
      </c>
      <c r="L258">
        <v>1.5546722412109399</v>
      </c>
      <c r="M258">
        <v>0.96290969848632801</v>
      </c>
      <c r="N258">
        <v>7.3375911712646502</v>
      </c>
      <c r="O258">
        <v>5</v>
      </c>
      <c r="P258">
        <v>5</v>
      </c>
      <c r="Q258">
        <v>15</v>
      </c>
      <c r="R258" s="16">
        <v>0.33329999999999999</v>
      </c>
      <c r="S258" s="16">
        <f t="shared" si="3"/>
        <v>0.5</v>
      </c>
      <c r="T258">
        <v>4.9768962860107404</v>
      </c>
      <c r="U258">
        <v>4.5759229660034197</v>
      </c>
      <c r="V258">
        <v>4.3571333885192898</v>
      </c>
      <c r="W258">
        <v>0.218789577484131</v>
      </c>
      <c r="X258">
        <v>0.61976289749145497</v>
      </c>
      <c r="Y258">
        <v>0.61976289749145497</v>
      </c>
      <c r="Z258">
        <v>0.5</v>
      </c>
      <c r="AA258">
        <v>1</v>
      </c>
      <c r="AB258">
        <v>0.66666666666666696</v>
      </c>
      <c r="AC258">
        <v>0.8</v>
      </c>
      <c r="AD258">
        <v>0</v>
      </c>
      <c r="AE258">
        <v>0.5</v>
      </c>
    </row>
    <row r="259" spans="1:31" x14ac:dyDescent="0.15">
      <c r="A259" s="6">
        <v>257</v>
      </c>
      <c r="B259">
        <v>17</v>
      </c>
      <c r="C259">
        <v>3</v>
      </c>
      <c r="D259">
        <v>10</v>
      </c>
      <c r="E259">
        <v>10</v>
      </c>
      <c r="F259">
        <v>10</v>
      </c>
      <c r="G259">
        <v>0</v>
      </c>
      <c r="H259">
        <v>7</v>
      </c>
      <c r="I259">
        <v>3</v>
      </c>
      <c r="J259">
        <v>0.85</v>
      </c>
      <c r="K259">
        <v>8.1444683074951207</v>
      </c>
      <c r="L259">
        <v>3.0192356109619101</v>
      </c>
      <c r="M259">
        <v>2.2738132476806601</v>
      </c>
      <c r="N259">
        <v>4.8370227813720703</v>
      </c>
      <c r="O259">
        <v>3</v>
      </c>
      <c r="P259">
        <v>3</v>
      </c>
      <c r="Q259">
        <v>13</v>
      </c>
      <c r="R259" s="16">
        <v>0.23080000000000001</v>
      </c>
      <c r="S259" s="16">
        <f t="shared" ref="S259:S322" si="4">O259/E259</f>
        <v>0.3</v>
      </c>
      <c r="T259">
        <v>3.17146492004394</v>
      </c>
      <c r="U259">
        <v>2.9744834899902299</v>
      </c>
      <c r="V259">
        <v>2.6903655529022199</v>
      </c>
      <c r="W259">
        <v>0.28411793708801297</v>
      </c>
      <c r="X259">
        <v>0.48109936714172402</v>
      </c>
      <c r="Y259">
        <v>0.48109936714172402</v>
      </c>
      <c r="Z259">
        <v>0.3</v>
      </c>
      <c r="AA259">
        <v>1</v>
      </c>
      <c r="AB259">
        <v>0.76923076923076905</v>
      </c>
      <c r="AC259">
        <v>0.86956521739130399</v>
      </c>
      <c r="AD259">
        <v>0</v>
      </c>
      <c r="AE259">
        <v>0.7</v>
      </c>
    </row>
    <row r="260" spans="1:31" x14ac:dyDescent="0.15">
      <c r="A260" s="6">
        <v>258</v>
      </c>
      <c r="B260">
        <v>15</v>
      </c>
      <c r="C260">
        <v>5</v>
      </c>
      <c r="D260">
        <v>10</v>
      </c>
      <c r="E260">
        <v>10</v>
      </c>
      <c r="F260">
        <v>10</v>
      </c>
      <c r="G260">
        <v>0</v>
      </c>
      <c r="H260">
        <v>5</v>
      </c>
      <c r="I260">
        <v>5</v>
      </c>
      <c r="J260">
        <v>0.75</v>
      </c>
      <c r="K260">
        <v>8.7935047149658203</v>
      </c>
      <c r="L260">
        <v>3.0823822021484402</v>
      </c>
      <c r="M260">
        <v>0.86180114746093694</v>
      </c>
      <c r="N260">
        <v>6.9810791015625</v>
      </c>
      <c r="O260">
        <v>4</v>
      </c>
      <c r="P260">
        <v>4</v>
      </c>
      <c r="Q260">
        <v>14</v>
      </c>
      <c r="R260" s="16">
        <v>0.28570000000000001</v>
      </c>
      <c r="S260" s="16">
        <f t="shared" si="4"/>
        <v>0.4</v>
      </c>
      <c r="T260">
        <v>4.00844383239746</v>
      </c>
      <c r="U260">
        <v>3.5459938049316402</v>
      </c>
      <c r="V260">
        <v>3.3885917663574201</v>
      </c>
      <c r="W260">
        <v>0.157402038574219</v>
      </c>
      <c r="X260">
        <v>0.61985206604003895</v>
      </c>
      <c r="Y260">
        <v>0.61985206604003895</v>
      </c>
      <c r="Z260">
        <v>0.4</v>
      </c>
      <c r="AA260">
        <v>1</v>
      </c>
      <c r="AB260">
        <v>0.71428571428571397</v>
      </c>
      <c r="AC260">
        <v>0.83333333333333304</v>
      </c>
      <c r="AD260">
        <v>0</v>
      </c>
      <c r="AE260">
        <v>0.6</v>
      </c>
    </row>
    <row r="261" spans="1:31" x14ac:dyDescent="0.15">
      <c r="A261" s="6">
        <v>259</v>
      </c>
      <c r="B261">
        <v>14</v>
      </c>
      <c r="C261">
        <v>6</v>
      </c>
      <c r="D261">
        <v>10</v>
      </c>
      <c r="E261">
        <v>10</v>
      </c>
      <c r="F261">
        <v>10</v>
      </c>
      <c r="G261">
        <v>0</v>
      </c>
      <c r="H261">
        <v>4</v>
      </c>
      <c r="I261">
        <v>6</v>
      </c>
      <c r="J261">
        <v>0.7</v>
      </c>
      <c r="K261">
        <v>7.7890758514404297</v>
      </c>
      <c r="L261">
        <v>3.7769069671630899</v>
      </c>
      <c r="M261">
        <v>1.3085861206054701</v>
      </c>
      <c r="N261">
        <v>5.9165477752685502</v>
      </c>
      <c r="O261">
        <v>2</v>
      </c>
      <c r="P261">
        <v>2</v>
      </c>
      <c r="Q261">
        <v>12</v>
      </c>
      <c r="R261" s="16">
        <v>0.16669999999999999</v>
      </c>
      <c r="S261" s="16">
        <f t="shared" si="4"/>
        <v>0.2</v>
      </c>
      <c r="T261">
        <v>3.3231391906738299</v>
      </c>
      <c r="U261">
        <v>2.94778251647949</v>
      </c>
      <c r="V261">
        <v>2.7789003849029501</v>
      </c>
      <c r="W261">
        <v>0.168882131576538</v>
      </c>
      <c r="X261">
        <v>0.54423880577087402</v>
      </c>
      <c r="Y261">
        <v>0.54423880577087402</v>
      </c>
      <c r="Z261">
        <v>0.2</v>
      </c>
      <c r="AA261">
        <v>1</v>
      </c>
      <c r="AB261">
        <v>0.83333333333333304</v>
      </c>
      <c r="AC261">
        <v>0.90909090909090895</v>
      </c>
      <c r="AD261">
        <v>0</v>
      </c>
      <c r="AE261">
        <v>0.8</v>
      </c>
    </row>
    <row r="262" spans="1:31" x14ac:dyDescent="0.15">
      <c r="A262" s="6">
        <v>260</v>
      </c>
      <c r="B262">
        <v>17</v>
      </c>
      <c r="C262">
        <v>3</v>
      </c>
      <c r="D262">
        <v>10</v>
      </c>
      <c r="E262">
        <v>10</v>
      </c>
      <c r="F262">
        <v>10</v>
      </c>
      <c r="G262">
        <v>0</v>
      </c>
      <c r="H262">
        <v>7</v>
      </c>
      <c r="I262">
        <v>3</v>
      </c>
      <c r="J262">
        <v>0.85</v>
      </c>
      <c r="K262">
        <v>10.0033054351807</v>
      </c>
      <c r="L262">
        <v>1.40566635131836</v>
      </c>
      <c r="M262">
        <v>0.316329956054687</v>
      </c>
      <c r="N262">
        <v>8.6511993408203107</v>
      </c>
      <c r="O262">
        <v>6</v>
      </c>
      <c r="P262">
        <v>6</v>
      </c>
      <c r="Q262">
        <v>16</v>
      </c>
      <c r="R262" s="16">
        <v>0.375</v>
      </c>
      <c r="S262" s="16">
        <f t="shared" si="4"/>
        <v>0.6</v>
      </c>
      <c r="T262">
        <v>4.4276294708251998</v>
      </c>
      <c r="U262">
        <v>3.9364993572235099</v>
      </c>
      <c r="V262">
        <v>3.8202788829803498</v>
      </c>
      <c r="W262">
        <v>0.11622047424316399</v>
      </c>
      <c r="X262">
        <v>0.60735058784484897</v>
      </c>
      <c r="Y262">
        <v>0.60735058784484897</v>
      </c>
      <c r="Z262">
        <v>0.6</v>
      </c>
      <c r="AA262">
        <v>1</v>
      </c>
      <c r="AB262">
        <v>0.625</v>
      </c>
      <c r="AC262">
        <v>0.76923076923076905</v>
      </c>
      <c r="AD262">
        <v>0</v>
      </c>
      <c r="AE262">
        <v>0.4</v>
      </c>
    </row>
    <row r="263" spans="1:31" x14ac:dyDescent="0.15">
      <c r="A263" s="6">
        <v>261</v>
      </c>
      <c r="B263">
        <v>16</v>
      </c>
      <c r="C263">
        <v>4</v>
      </c>
      <c r="D263">
        <v>10</v>
      </c>
      <c r="E263">
        <v>10</v>
      </c>
      <c r="F263">
        <v>10</v>
      </c>
      <c r="G263">
        <v>0</v>
      </c>
      <c r="H263">
        <v>6</v>
      </c>
      <c r="I263">
        <v>4</v>
      </c>
      <c r="J263">
        <v>0.8</v>
      </c>
      <c r="K263">
        <v>8.3982410430908203</v>
      </c>
      <c r="L263">
        <v>2.8147315979003902</v>
      </c>
      <c r="M263">
        <v>1.1928863525390601</v>
      </c>
      <c r="N263">
        <v>5.2512474060058603</v>
      </c>
      <c r="O263">
        <v>4</v>
      </c>
      <c r="P263">
        <v>4</v>
      </c>
      <c r="Q263">
        <v>14</v>
      </c>
      <c r="R263" s="16">
        <v>0.28570000000000001</v>
      </c>
      <c r="S263" s="16">
        <f t="shared" si="4"/>
        <v>0.4</v>
      </c>
      <c r="T263">
        <v>3.6503219604492201</v>
      </c>
      <c r="U263">
        <v>3.3176972866058301</v>
      </c>
      <c r="V263">
        <v>3.0817973613739</v>
      </c>
      <c r="W263">
        <v>0.23589992523193401</v>
      </c>
      <c r="X263">
        <v>0.56852459907531705</v>
      </c>
      <c r="Y263">
        <v>0.56852459907531705</v>
      </c>
      <c r="Z263">
        <v>0.4</v>
      </c>
      <c r="AA263">
        <v>1</v>
      </c>
      <c r="AB263">
        <v>0.71428571428571397</v>
      </c>
      <c r="AC263">
        <v>0.83333333333333304</v>
      </c>
      <c r="AD263">
        <v>0</v>
      </c>
      <c r="AE263">
        <v>0.6</v>
      </c>
    </row>
    <row r="264" spans="1:31" x14ac:dyDescent="0.15">
      <c r="A264" s="6">
        <v>262</v>
      </c>
      <c r="B264">
        <v>14</v>
      </c>
      <c r="C264">
        <v>6</v>
      </c>
      <c r="D264">
        <v>10</v>
      </c>
      <c r="E264">
        <v>10</v>
      </c>
      <c r="F264">
        <v>10</v>
      </c>
      <c r="G264">
        <v>0</v>
      </c>
      <c r="H264">
        <v>4</v>
      </c>
      <c r="I264">
        <v>6</v>
      </c>
      <c r="J264">
        <v>0.7</v>
      </c>
      <c r="K264">
        <v>7.8841972351074201</v>
      </c>
      <c r="L264">
        <v>4.4237346649169904</v>
      </c>
      <c r="M264">
        <v>2.2215232849121098</v>
      </c>
      <c r="N264">
        <v>4.9808120727539098</v>
      </c>
      <c r="O264">
        <v>2</v>
      </c>
      <c r="P264">
        <v>2</v>
      </c>
      <c r="Q264">
        <v>11</v>
      </c>
      <c r="R264" s="16">
        <v>0.18179999999999999</v>
      </c>
      <c r="S264" s="16">
        <f t="shared" si="4"/>
        <v>0.2</v>
      </c>
      <c r="T264">
        <v>2.7364273071289098</v>
      </c>
      <c r="U264">
        <v>2.4813175201415998</v>
      </c>
      <c r="V264">
        <v>2.2414200305938698</v>
      </c>
      <c r="W264">
        <v>0.23989748954772899</v>
      </c>
      <c r="X264">
        <v>0.49500727653503401</v>
      </c>
      <c r="Y264">
        <v>0.49500727653503401</v>
      </c>
      <c r="Z264">
        <v>0.2</v>
      </c>
      <c r="AA264">
        <v>0.9</v>
      </c>
      <c r="AB264">
        <v>0.81818181818181801</v>
      </c>
      <c r="AC264">
        <v>0.85714285714285698</v>
      </c>
      <c r="AD264">
        <v>0.1</v>
      </c>
      <c r="AE264">
        <v>0.7</v>
      </c>
    </row>
    <row r="265" spans="1:31" x14ac:dyDescent="0.15">
      <c r="A265" s="6">
        <v>263</v>
      </c>
      <c r="B265">
        <v>16</v>
      </c>
      <c r="C265">
        <v>4</v>
      </c>
      <c r="D265">
        <v>10</v>
      </c>
      <c r="E265">
        <v>10</v>
      </c>
      <c r="F265">
        <v>10</v>
      </c>
      <c r="G265">
        <v>0</v>
      </c>
      <c r="H265">
        <v>6</v>
      </c>
      <c r="I265">
        <v>4</v>
      </c>
      <c r="J265">
        <v>0.8</v>
      </c>
      <c r="K265">
        <v>8.2073726654052699</v>
      </c>
      <c r="L265">
        <v>1.42751312255859</v>
      </c>
      <c r="M265">
        <v>0.17008590698242201</v>
      </c>
      <c r="N265">
        <v>8.1561946868896502</v>
      </c>
      <c r="O265">
        <v>5</v>
      </c>
      <c r="P265">
        <v>5</v>
      </c>
      <c r="Q265">
        <v>14</v>
      </c>
      <c r="R265" s="16">
        <v>0.35709999999999997</v>
      </c>
      <c r="S265" s="16">
        <f t="shared" si="4"/>
        <v>0.5</v>
      </c>
      <c r="T265">
        <v>3.9893608093261701</v>
      </c>
      <c r="U265">
        <v>3.4466040134429901</v>
      </c>
      <c r="V265">
        <v>3.4406189918518102</v>
      </c>
      <c r="W265">
        <v>5.98502159118652E-3</v>
      </c>
      <c r="X265">
        <v>0.54874181747436501</v>
      </c>
      <c r="Y265">
        <v>0.54874181747436501</v>
      </c>
      <c r="Z265">
        <v>0.5</v>
      </c>
      <c r="AA265">
        <v>0.9</v>
      </c>
      <c r="AB265">
        <v>0.64285714285714302</v>
      </c>
      <c r="AC265">
        <v>0.75</v>
      </c>
      <c r="AD265">
        <v>0.1</v>
      </c>
      <c r="AE265">
        <v>0.4</v>
      </c>
    </row>
    <row r="266" spans="1:31" x14ac:dyDescent="0.15">
      <c r="A266" s="6">
        <v>264</v>
      </c>
      <c r="B266">
        <v>16</v>
      </c>
      <c r="C266">
        <v>4</v>
      </c>
      <c r="D266">
        <v>10</v>
      </c>
      <c r="E266">
        <v>10</v>
      </c>
      <c r="F266">
        <v>10</v>
      </c>
      <c r="G266">
        <v>0</v>
      </c>
      <c r="H266">
        <v>6</v>
      </c>
      <c r="I266">
        <v>4</v>
      </c>
      <c r="J266">
        <v>0.8</v>
      </c>
      <c r="K266">
        <v>8.7027568817138707</v>
      </c>
      <c r="L266">
        <v>2.6739330291747998</v>
      </c>
      <c r="M266">
        <v>1.0338172912597701</v>
      </c>
      <c r="N266">
        <v>5.9477291107177699</v>
      </c>
      <c r="O266">
        <v>5</v>
      </c>
      <c r="P266">
        <v>5</v>
      </c>
      <c r="Q266">
        <v>15</v>
      </c>
      <c r="R266" s="16">
        <v>0.33329999999999999</v>
      </c>
      <c r="S266" s="16">
        <f t="shared" si="4"/>
        <v>0.5</v>
      </c>
      <c r="T266">
        <v>4.3563709259033203</v>
      </c>
      <c r="U266">
        <v>3.95168805122375</v>
      </c>
      <c r="V266">
        <v>3.7433953285217298</v>
      </c>
      <c r="W266">
        <v>0.20829272270202601</v>
      </c>
      <c r="X266">
        <v>0.61297559738159202</v>
      </c>
      <c r="Y266">
        <v>0.61297559738159202</v>
      </c>
      <c r="Z266">
        <v>0.5</v>
      </c>
      <c r="AA266">
        <v>1</v>
      </c>
      <c r="AB266">
        <v>0.66666666666666696</v>
      </c>
      <c r="AC266">
        <v>0.8</v>
      </c>
      <c r="AD266">
        <v>0</v>
      </c>
      <c r="AE266">
        <v>0.5</v>
      </c>
    </row>
    <row r="267" spans="1:31" x14ac:dyDescent="0.15">
      <c r="A267" s="6">
        <v>265</v>
      </c>
      <c r="B267">
        <v>17</v>
      </c>
      <c r="C267">
        <v>3</v>
      </c>
      <c r="D267">
        <v>10</v>
      </c>
      <c r="E267">
        <v>10</v>
      </c>
      <c r="F267">
        <v>10</v>
      </c>
      <c r="G267">
        <v>0</v>
      </c>
      <c r="H267">
        <v>7</v>
      </c>
      <c r="I267">
        <v>3</v>
      </c>
      <c r="J267">
        <v>0.85</v>
      </c>
      <c r="K267">
        <v>9.1424427032470703</v>
      </c>
      <c r="L267">
        <v>1.91965484619141</v>
      </c>
      <c r="M267">
        <v>0.96705245971679699</v>
      </c>
      <c r="N267">
        <v>7.1429157257080096</v>
      </c>
      <c r="O267">
        <v>6</v>
      </c>
      <c r="P267">
        <v>6</v>
      </c>
      <c r="Q267">
        <v>16</v>
      </c>
      <c r="R267" s="16">
        <v>0.375</v>
      </c>
      <c r="S267" s="16">
        <f t="shared" si="4"/>
        <v>0.6</v>
      </c>
      <c r="T267">
        <v>4.2916851043701199</v>
      </c>
      <c r="U267">
        <v>3.8771021366119398</v>
      </c>
      <c r="V267">
        <v>3.6966865062713601</v>
      </c>
      <c r="W267">
        <v>0.18041563034057601</v>
      </c>
      <c r="X267">
        <v>0.59499859809875499</v>
      </c>
      <c r="Y267">
        <v>0.59499859809875499</v>
      </c>
      <c r="Z267">
        <v>0.6</v>
      </c>
      <c r="AA267">
        <v>1</v>
      </c>
      <c r="AB267">
        <v>0.625</v>
      </c>
      <c r="AC267">
        <v>0.76923076923076905</v>
      </c>
      <c r="AD267">
        <v>0</v>
      </c>
      <c r="AE267">
        <v>0.4</v>
      </c>
    </row>
    <row r="268" spans="1:31" x14ac:dyDescent="0.15">
      <c r="A268" s="6">
        <v>266</v>
      </c>
      <c r="B268">
        <v>20</v>
      </c>
      <c r="C268">
        <v>0</v>
      </c>
      <c r="D268">
        <v>10</v>
      </c>
      <c r="E268">
        <v>10</v>
      </c>
      <c r="F268">
        <v>10</v>
      </c>
      <c r="G268">
        <v>0</v>
      </c>
      <c r="H268">
        <v>10</v>
      </c>
      <c r="I268">
        <v>0</v>
      </c>
      <c r="J268">
        <v>1</v>
      </c>
      <c r="K268">
        <v>9999</v>
      </c>
      <c r="L268">
        <v>1.4628143310546899</v>
      </c>
      <c r="M268">
        <v>9999</v>
      </c>
      <c r="N268">
        <v>9999</v>
      </c>
      <c r="O268">
        <v>7</v>
      </c>
      <c r="P268">
        <v>7</v>
      </c>
      <c r="Q268">
        <v>17</v>
      </c>
      <c r="R268" s="16">
        <v>0.4118</v>
      </c>
      <c r="S268" s="16">
        <f t="shared" si="4"/>
        <v>0.7</v>
      </c>
      <c r="T268">
        <v>5.3689861297607404</v>
      </c>
      <c r="U268">
        <v>5.0368461608886701</v>
      </c>
      <c r="V268">
        <v>4.7484502792358398</v>
      </c>
      <c r="W268">
        <v>0.28839588165283198</v>
      </c>
      <c r="X268">
        <v>0.62053585052490201</v>
      </c>
      <c r="Y268">
        <v>0.62053585052490201</v>
      </c>
      <c r="Z268">
        <v>0.7</v>
      </c>
      <c r="AA268">
        <v>1</v>
      </c>
      <c r="AB268">
        <v>0.58823529411764697</v>
      </c>
      <c r="AC268">
        <v>0.74074074074074103</v>
      </c>
      <c r="AD268">
        <v>0</v>
      </c>
      <c r="AE268">
        <v>0.3</v>
      </c>
    </row>
    <row r="269" spans="1:31" x14ac:dyDescent="0.15">
      <c r="A269" s="6">
        <v>267</v>
      </c>
      <c r="B269">
        <v>15</v>
      </c>
      <c r="C269">
        <v>5</v>
      </c>
      <c r="D269">
        <v>10</v>
      </c>
      <c r="E269">
        <v>10</v>
      </c>
      <c r="F269">
        <v>10</v>
      </c>
      <c r="G269">
        <v>0</v>
      </c>
      <c r="H269">
        <v>5</v>
      </c>
      <c r="I269">
        <v>5</v>
      </c>
      <c r="J269">
        <v>0.75</v>
      </c>
      <c r="K269">
        <v>7.2348403930664098</v>
      </c>
      <c r="L269">
        <v>3.2259273529052699</v>
      </c>
      <c r="M269">
        <v>1.8032188415527299</v>
      </c>
      <c r="N269">
        <v>5.1724166870117196</v>
      </c>
      <c r="O269">
        <v>3</v>
      </c>
      <c r="P269">
        <v>3</v>
      </c>
      <c r="Q269">
        <v>12</v>
      </c>
      <c r="R269" s="16">
        <v>0.25</v>
      </c>
      <c r="S269" s="16">
        <f t="shared" si="4"/>
        <v>0.3</v>
      </c>
      <c r="T269">
        <v>3.08205986022949</v>
      </c>
      <c r="U269">
        <v>2.7949919700622599</v>
      </c>
      <c r="V269">
        <v>2.6184489727020299</v>
      </c>
      <c r="W269">
        <v>0.17654299736022899</v>
      </c>
      <c r="X269">
        <v>0.46361088752746599</v>
      </c>
      <c r="Y269">
        <v>0.46361088752746599</v>
      </c>
      <c r="Z269">
        <v>0.3</v>
      </c>
      <c r="AA269">
        <v>0.9</v>
      </c>
      <c r="AB269">
        <v>0.75</v>
      </c>
      <c r="AC269">
        <v>0.81818181818181801</v>
      </c>
      <c r="AD269">
        <v>0.1</v>
      </c>
      <c r="AE269">
        <v>0.6</v>
      </c>
    </row>
    <row r="270" spans="1:31" x14ac:dyDescent="0.15">
      <c r="A270" s="6">
        <v>268</v>
      </c>
      <c r="B270">
        <v>18</v>
      </c>
      <c r="C270">
        <v>2</v>
      </c>
      <c r="D270">
        <v>10</v>
      </c>
      <c r="E270">
        <v>10</v>
      </c>
      <c r="F270">
        <v>10</v>
      </c>
      <c r="G270">
        <v>0</v>
      </c>
      <c r="H270">
        <v>8</v>
      </c>
      <c r="I270">
        <v>2</v>
      </c>
      <c r="J270">
        <v>0.9</v>
      </c>
      <c r="K270">
        <v>8.8905830383300799</v>
      </c>
      <c r="L270">
        <v>2.6317901611328098</v>
      </c>
      <c r="M270">
        <v>2.1520538330078098</v>
      </c>
      <c r="N270">
        <v>5.4248237609863299</v>
      </c>
      <c r="O270">
        <v>3</v>
      </c>
      <c r="P270">
        <v>3</v>
      </c>
      <c r="Q270">
        <v>13</v>
      </c>
      <c r="R270" s="16">
        <v>0.23080000000000001</v>
      </c>
      <c r="S270" s="16">
        <f t="shared" si="4"/>
        <v>0.3</v>
      </c>
      <c r="T270">
        <v>3.8798961639404301</v>
      </c>
      <c r="U270">
        <v>3.6580836772918701</v>
      </c>
      <c r="V270">
        <v>3.36248779296875</v>
      </c>
      <c r="W270">
        <v>0.29559588432312001</v>
      </c>
      <c r="X270">
        <v>0.51740837097168002</v>
      </c>
      <c r="Y270">
        <v>0.51740837097168002</v>
      </c>
      <c r="Z270">
        <v>0.3</v>
      </c>
      <c r="AA270">
        <v>1</v>
      </c>
      <c r="AB270">
        <v>0.76923076923076905</v>
      </c>
      <c r="AC270">
        <v>0.86956521739130399</v>
      </c>
      <c r="AD270">
        <v>0</v>
      </c>
      <c r="AE270">
        <v>0.7</v>
      </c>
    </row>
    <row r="271" spans="1:31" x14ac:dyDescent="0.15">
      <c r="A271" s="6">
        <v>269</v>
      </c>
      <c r="B271">
        <v>18</v>
      </c>
      <c r="C271">
        <v>2</v>
      </c>
      <c r="D271">
        <v>10</v>
      </c>
      <c r="E271">
        <v>10</v>
      </c>
      <c r="F271">
        <v>10</v>
      </c>
      <c r="G271">
        <v>0</v>
      </c>
      <c r="H271">
        <v>8</v>
      </c>
      <c r="I271">
        <v>2</v>
      </c>
      <c r="J271">
        <v>0.9</v>
      </c>
      <c r="K271">
        <v>12.125684738159199</v>
      </c>
      <c r="L271">
        <v>2.8903121948242201</v>
      </c>
      <c r="M271">
        <v>2.1766777038574201</v>
      </c>
      <c r="N271">
        <v>7.9760437011718697</v>
      </c>
      <c r="O271">
        <v>4</v>
      </c>
      <c r="P271">
        <v>4</v>
      </c>
      <c r="Q271">
        <v>14</v>
      </c>
      <c r="R271" s="16">
        <v>0.28570000000000001</v>
      </c>
      <c r="S271" s="16">
        <f t="shared" si="4"/>
        <v>0.4</v>
      </c>
      <c r="T271">
        <v>4.1562347412109402</v>
      </c>
      <c r="U271">
        <v>3.9122827053070099</v>
      </c>
      <c r="V271">
        <v>3.52935862541199</v>
      </c>
      <c r="W271">
        <v>0.38292407989501898</v>
      </c>
      <c r="X271">
        <v>0.62687611579894997</v>
      </c>
      <c r="Y271">
        <v>0.62687611579894997</v>
      </c>
      <c r="Z271">
        <v>0.4</v>
      </c>
      <c r="AA271">
        <v>1</v>
      </c>
      <c r="AB271">
        <v>0.71428571428571397</v>
      </c>
      <c r="AC271">
        <v>0.83333333333333304</v>
      </c>
      <c r="AD271">
        <v>0</v>
      </c>
      <c r="AE271">
        <v>0.6</v>
      </c>
    </row>
    <row r="272" spans="1:31" x14ac:dyDescent="0.15">
      <c r="A272" s="6">
        <v>270</v>
      </c>
      <c r="B272">
        <v>16</v>
      </c>
      <c r="C272">
        <v>4</v>
      </c>
      <c r="D272">
        <v>10</v>
      </c>
      <c r="E272">
        <v>10</v>
      </c>
      <c r="F272">
        <v>10</v>
      </c>
      <c r="G272">
        <v>0</v>
      </c>
      <c r="H272">
        <v>6</v>
      </c>
      <c r="I272">
        <v>4</v>
      </c>
      <c r="J272">
        <v>0.8</v>
      </c>
      <c r="K272">
        <v>8.0952396392822301</v>
      </c>
      <c r="L272">
        <v>3.45224952697754</v>
      </c>
      <c r="M272">
        <v>2.3418025970459002</v>
      </c>
      <c r="N272">
        <v>4.9622001647949201</v>
      </c>
      <c r="O272">
        <v>2</v>
      </c>
      <c r="P272">
        <v>2</v>
      </c>
      <c r="Q272">
        <v>12</v>
      </c>
      <c r="R272" s="16">
        <v>0.16669999999999999</v>
      </c>
      <c r="S272" s="16">
        <f t="shared" si="4"/>
        <v>0.2</v>
      </c>
      <c r="T272">
        <v>3.2675209045410201</v>
      </c>
      <c r="U272">
        <v>3.0463190078735298</v>
      </c>
      <c r="V272">
        <v>2.7753491401672399</v>
      </c>
      <c r="W272">
        <v>0.27096986770629899</v>
      </c>
      <c r="X272">
        <v>0.49217176437377902</v>
      </c>
      <c r="Y272">
        <v>0.49217176437377902</v>
      </c>
      <c r="Z272">
        <v>0.2</v>
      </c>
      <c r="AA272">
        <v>1</v>
      </c>
      <c r="AB272">
        <v>0.83333333333333304</v>
      </c>
      <c r="AC272">
        <v>0.90909090909090895</v>
      </c>
      <c r="AD272">
        <v>0</v>
      </c>
      <c r="AE272">
        <v>0.8</v>
      </c>
    </row>
    <row r="273" spans="1:31" x14ac:dyDescent="0.15">
      <c r="A273" s="6">
        <v>271</v>
      </c>
      <c r="B273">
        <v>17</v>
      </c>
      <c r="C273">
        <v>3</v>
      </c>
      <c r="D273">
        <v>10</v>
      </c>
      <c r="E273">
        <v>10</v>
      </c>
      <c r="F273">
        <v>10</v>
      </c>
      <c r="G273">
        <v>0</v>
      </c>
      <c r="H273">
        <v>7</v>
      </c>
      <c r="I273">
        <v>3</v>
      </c>
      <c r="J273">
        <v>0.85</v>
      </c>
      <c r="K273">
        <v>9.2700252532959002</v>
      </c>
      <c r="L273">
        <v>2.0932731628418</v>
      </c>
      <c r="M273">
        <v>1.0563316345214799</v>
      </c>
      <c r="N273">
        <v>6.7960319519043004</v>
      </c>
      <c r="O273">
        <v>4</v>
      </c>
      <c r="P273">
        <v>4</v>
      </c>
      <c r="Q273">
        <v>14</v>
      </c>
      <c r="R273" s="16">
        <v>0.28570000000000001</v>
      </c>
      <c r="S273" s="16">
        <f t="shared" si="4"/>
        <v>0.4</v>
      </c>
      <c r="T273">
        <v>4.4909229278564498</v>
      </c>
      <c r="U273">
        <v>4.0794167518615696</v>
      </c>
      <c r="V273">
        <v>3.8571357727050799</v>
      </c>
      <c r="W273">
        <v>0.222280979156494</v>
      </c>
      <c r="X273">
        <v>0.63378715515136697</v>
      </c>
      <c r="Y273">
        <v>0.63378715515136697</v>
      </c>
      <c r="Z273">
        <v>0.4</v>
      </c>
      <c r="AA273">
        <v>1</v>
      </c>
      <c r="AB273">
        <v>0.71428571428571397</v>
      </c>
      <c r="AC273">
        <v>0.83333333333333304</v>
      </c>
      <c r="AD273">
        <v>0</v>
      </c>
      <c r="AE273">
        <v>0.6</v>
      </c>
    </row>
    <row r="274" spans="1:31" x14ac:dyDescent="0.15">
      <c r="A274" s="6">
        <v>272</v>
      </c>
      <c r="B274">
        <v>17</v>
      </c>
      <c r="C274">
        <v>3</v>
      </c>
      <c r="D274">
        <v>10</v>
      </c>
      <c r="E274">
        <v>10</v>
      </c>
      <c r="F274">
        <v>10</v>
      </c>
      <c r="G274">
        <v>0</v>
      </c>
      <c r="H274">
        <v>7</v>
      </c>
      <c r="I274">
        <v>3</v>
      </c>
      <c r="J274">
        <v>0.85</v>
      </c>
      <c r="K274">
        <v>9.2138195037841797</v>
      </c>
      <c r="L274">
        <v>2.0940017700195299</v>
      </c>
      <c r="M274">
        <v>1.08382415771484</v>
      </c>
      <c r="N274">
        <v>6.8038921356201199</v>
      </c>
      <c r="O274">
        <v>5</v>
      </c>
      <c r="P274">
        <v>5</v>
      </c>
      <c r="Q274">
        <v>15</v>
      </c>
      <c r="R274" s="16">
        <v>0.33329999999999999</v>
      </c>
      <c r="S274" s="16">
        <f t="shared" si="4"/>
        <v>0.5</v>
      </c>
      <c r="T274">
        <v>4.4087619781494096</v>
      </c>
      <c r="U274">
        <v>4.0186033248901403</v>
      </c>
      <c r="V274">
        <v>3.8008544445037802</v>
      </c>
      <c r="W274">
        <v>0.21774888038635301</v>
      </c>
      <c r="X274">
        <v>0.60790753364562999</v>
      </c>
      <c r="Y274">
        <v>0.60790753364562999</v>
      </c>
      <c r="Z274">
        <v>0.5</v>
      </c>
      <c r="AA274">
        <v>1</v>
      </c>
      <c r="AB274">
        <v>0.66666666666666696</v>
      </c>
      <c r="AC274">
        <v>0.8</v>
      </c>
      <c r="AD274">
        <v>0</v>
      </c>
      <c r="AE274">
        <v>0.5</v>
      </c>
    </row>
    <row r="275" spans="1:31" x14ac:dyDescent="0.15">
      <c r="A275" s="6">
        <v>273</v>
      </c>
      <c r="B275">
        <v>18</v>
      </c>
      <c r="C275">
        <v>2</v>
      </c>
      <c r="D275">
        <v>10</v>
      </c>
      <c r="E275">
        <v>10</v>
      </c>
      <c r="F275">
        <v>10</v>
      </c>
      <c r="G275">
        <v>0</v>
      </c>
      <c r="H275">
        <v>8</v>
      </c>
      <c r="I275">
        <v>2</v>
      </c>
      <c r="J275">
        <v>0.9</v>
      </c>
      <c r="K275">
        <v>9.0810546875</v>
      </c>
      <c r="L275">
        <v>1.4217662811279299</v>
      </c>
      <c r="M275">
        <v>0.92872238159179699</v>
      </c>
      <c r="N275">
        <v>7.10890769958496</v>
      </c>
      <c r="O275">
        <v>5</v>
      </c>
      <c r="P275">
        <v>5</v>
      </c>
      <c r="Q275">
        <v>15</v>
      </c>
      <c r="R275" s="16">
        <v>0.33329999999999999</v>
      </c>
      <c r="S275" s="16">
        <f t="shared" si="4"/>
        <v>0.5</v>
      </c>
      <c r="T275">
        <v>4.6857528686523402</v>
      </c>
      <c r="U275">
        <v>4.29494380950928</v>
      </c>
      <c r="V275">
        <v>4.1094198226928702</v>
      </c>
      <c r="W275">
        <v>0.185523986816406</v>
      </c>
      <c r="X275">
        <v>0.57633304595947299</v>
      </c>
      <c r="Y275">
        <v>0.57633304595947299</v>
      </c>
      <c r="Z275">
        <v>0.5</v>
      </c>
      <c r="AA275">
        <v>1</v>
      </c>
      <c r="AB275">
        <v>0.66666666666666696</v>
      </c>
      <c r="AC275">
        <v>0.8</v>
      </c>
      <c r="AD275">
        <v>0</v>
      </c>
      <c r="AE275">
        <v>0.5</v>
      </c>
    </row>
    <row r="276" spans="1:31" x14ac:dyDescent="0.15">
      <c r="A276" s="6">
        <v>274</v>
      </c>
      <c r="B276">
        <v>16</v>
      </c>
      <c r="C276">
        <v>4</v>
      </c>
      <c r="D276">
        <v>10</v>
      </c>
      <c r="E276">
        <v>10</v>
      </c>
      <c r="F276">
        <v>10</v>
      </c>
      <c r="G276">
        <v>0</v>
      </c>
      <c r="H276">
        <v>6</v>
      </c>
      <c r="I276">
        <v>4</v>
      </c>
      <c r="J276">
        <v>0.8</v>
      </c>
      <c r="K276">
        <v>8.7565059661865199</v>
      </c>
      <c r="L276">
        <v>1.70070648193359</v>
      </c>
      <c r="M276">
        <v>0.222496032714844</v>
      </c>
      <c r="N276">
        <v>8.0641384124755895</v>
      </c>
      <c r="O276">
        <v>6</v>
      </c>
      <c r="P276">
        <v>6</v>
      </c>
      <c r="Q276">
        <v>16</v>
      </c>
      <c r="R276" s="16">
        <v>0.375</v>
      </c>
      <c r="S276" s="16">
        <f t="shared" si="4"/>
        <v>0.6</v>
      </c>
      <c r="T276">
        <v>4.5921669006347701</v>
      </c>
      <c r="U276">
        <v>4.0288748741149902</v>
      </c>
      <c r="V276">
        <v>3.97016382217407</v>
      </c>
      <c r="W276">
        <v>5.8711051940918003E-2</v>
      </c>
      <c r="X276">
        <v>0.62200307846069303</v>
      </c>
      <c r="Y276">
        <v>0.62200307846069303</v>
      </c>
      <c r="Z276">
        <v>0.6</v>
      </c>
      <c r="AA276">
        <v>1</v>
      </c>
      <c r="AB276">
        <v>0.625</v>
      </c>
      <c r="AC276">
        <v>0.76923076923076905</v>
      </c>
      <c r="AD276">
        <v>0</v>
      </c>
      <c r="AE276">
        <v>0.4</v>
      </c>
    </row>
    <row r="277" spans="1:31" x14ac:dyDescent="0.15">
      <c r="A277" s="6">
        <v>275</v>
      </c>
      <c r="B277">
        <v>14</v>
      </c>
      <c r="C277">
        <v>6</v>
      </c>
      <c r="D277">
        <v>10</v>
      </c>
      <c r="E277">
        <v>10</v>
      </c>
      <c r="F277">
        <v>10</v>
      </c>
      <c r="G277">
        <v>0</v>
      </c>
      <c r="H277">
        <v>4</v>
      </c>
      <c r="I277">
        <v>6</v>
      </c>
      <c r="J277">
        <v>0.7</v>
      </c>
      <c r="K277">
        <v>9.4861984252929705</v>
      </c>
      <c r="L277">
        <v>4.9634265899658203</v>
      </c>
      <c r="M277">
        <v>2.2556381225585902</v>
      </c>
      <c r="N277">
        <v>6.7939472198486301</v>
      </c>
      <c r="O277">
        <v>2</v>
      </c>
      <c r="P277">
        <v>2</v>
      </c>
      <c r="Q277">
        <v>12</v>
      </c>
      <c r="R277" s="16">
        <v>0.16669999999999999</v>
      </c>
      <c r="S277" s="16">
        <f t="shared" si="4"/>
        <v>0.2</v>
      </c>
      <c r="T277">
        <v>3.0240669250488299</v>
      </c>
      <c r="U277">
        <v>2.70406293869019</v>
      </c>
      <c r="V277">
        <v>2.4437704086303702</v>
      </c>
      <c r="W277">
        <v>0.26029253005981501</v>
      </c>
      <c r="X277">
        <v>0.58029651641845703</v>
      </c>
      <c r="Y277">
        <v>0.58029651641845703</v>
      </c>
      <c r="Z277">
        <v>0.2</v>
      </c>
      <c r="AA277">
        <v>1</v>
      </c>
      <c r="AB277">
        <v>0.83333333333333304</v>
      </c>
      <c r="AC277">
        <v>0.90909090909090895</v>
      </c>
      <c r="AD277">
        <v>0</v>
      </c>
      <c r="AE277">
        <v>0.8</v>
      </c>
    </row>
    <row r="278" spans="1:31" x14ac:dyDescent="0.15">
      <c r="A278" s="6">
        <v>276</v>
      </c>
      <c r="B278">
        <v>16</v>
      </c>
      <c r="C278">
        <v>4</v>
      </c>
      <c r="D278">
        <v>10</v>
      </c>
      <c r="E278">
        <v>10</v>
      </c>
      <c r="F278">
        <v>10</v>
      </c>
      <c r="G278">
        <v>0</v>
      </c>
      <c r="H278">
        <v>6</v>
      </c>
      <c r="I278">
        <v>4</v>
      </c>
      <c r="J278">
        <v>0.8</v>
      </c>
      <c r="K278">
        <v>8.4782085418701207</v>
      </c>
      <c r="L278">
        <v>5.1974143981933603</v>
      </c>
      <c r="M278">
        <v>4.8739147186279297</v>
      </c>
      <c r="N278">
        <v>4.6592559814453098</v>
      </c>
      <c r="O278">
        <v>3</v>
      </c>
      <c r="P278">
        <v>3</v>
      </c>
      <c r="Q278">
        <v>13</v>
      </c>
      <c r="R278" s="16">
        <v>0.23080000000000001</v>
      </c>
      <c r="S278" s="16">
        <f t="shared" si="4"/>
        <v>0.3</v>
      </c>
      <c r="T278">
        <v>3.23359870910644</v>
      </c>
      <c r="U278">
        <v>3.07376933097839</v>
      </c>
      <c r="V278">
        <v>2.71711206436157</v>
      </c>
      <c r="W278">
        <v>0.35665726661682101</v>
      </c>
      <c r="X278">
        <v>0.51648664474487305</v>
      </c>
      <c r="Y278">
        <v>0.51648664474487305</v>
      </c>
      <c r="Z278">
        <v>0.3</v>
      </c>
      <c r="AA278">
        <v>1</v>
      </c>
      <c r="AB278">
        <v>0.76923076923076905</v>
      </c>
      <c r="AC278">
        <v>0.86956521739130399</v>
      </c>
      <c r="AD278">
        <v>0</v>
      </c>
      <c r="AE278">
        <v>0.7</v>
      </c>
    </row>
    <row r="279" spans="1:31" x14ac:dyDescent="0.15">
      <c r="A279" s="6">
        <v>277</v>
      </c>
      <c r="B279">
        <v>16</v>
      </c>
      <c r="C279">
        <v>4</v>
      </c>
      <c r="D279">
        <v>10</v>
      </c>
      <c r="E279">
        <v>10</v>
      </c>
      <c r="F279">
        <v>10</v>
      </c>
      <c r="G279">
        <v>0</v>
      </c>
      <c r="H279">
        <v>6</v>
      </c>
      <c r="I279">
        <v>4</v>
      </c>
      <c r="J279">
        <v>0.8</v>
      </c>
      <c r="K279">
        <v>7.9397945404052699</v>
      </c>
      <c r="L279">
        <v>4.7670707702636701</v>
      </c>
      <c r="M279">
        <v>4.22438621520996</v>
      </c>
      <c r="N279">
        <v>3.93116950988769</v>
      </c>
      <c r="O279">
        <v>1</v>
      </c>
      <c r="P279">
        <v>1</v>
      </c>
      <c r="Q279">
        <v>10</v>
      </c>
      <c r="R279" s="16">
        <v>0.1</v>
      </c>
      <c r="S279" s="16">
        <f t="shared" si="4"/>
        <v>0.1</v>
      </c>
      <c r="T279">
        <v>2.8083953857421902</v>
      </c>
      <c r="U279">
        <v>2.67048835754394</v>
      </c>
      <c r="V279">
        <v>2.3412673473358101</v>
      </c>
      <c r="W279">
        <v>0.32922101020812999</v>
      </c>
      <c r="X279">
        <v>0.46712803840637201</v>
      </c>
      <c r="Y279">
        <v>0.46712803840637201</v>
      </c>
      <c r="Z279">
        <v>0.1</v>
      </c>
      <c r="AA279">
        <v>0.9</v>
      </c>
      <c r="AB279">
        <v>0.9</v>
      </c>
      <c r="AC279">
        <v>0.9</v>
      </c>
      <c r="AD279">
        <v>0.1</v>
      </c>
      <c r="AE279">
        <v>0.8</v>
      </c>
    </row>
    <row r="280" spans="1:31" x14ac:dyDescent="0.15">
      <c r="A280" s="6">
        <v>278</v>
      </c>
      <c r="B280">
        <v>15</v>
      </c>
      <c r="C280">
        <v>5</v>
      </c>
      <c r="D280">
        <v>10</v>
      </c>
      <c r="E280">
        <v>10</v>
      </c>
      <c r="F280">
        <v>10</v>
      </c>
      <c r="G280">
        <v>0</v>
      </c>
      <c r="H280">
        <v>5</v>
      </c>
      <c r="I280">
        <v>5</v>
      </c>
      <c r="J280">
        <v>0.75</v>
      </c>
      <c r="K280">
        <v>8.4007129669189506</v>
      </c>
      <c r="L280">
        <v>4.7614288330078098</v>
      </c>
      <c r="M280">
        <v>3.4474067687988299</v>
      </c>
      <c r="N280">
        <v>4.6505317687988299</v>
      </c>
      <c r="O280">
        <v>1</v>
      </c>
      <c r="P280">
        <v>1</v>
      </c>
      <c r="Q280">
        <v>11</v>
      </c>
      <c r="R280" s="16">
        <v>9.0899999999999995E-2</v>
      </c>
      <c r="S280" s="16">
        <f t="shared" si="4"/>
        <v>0.1</v>
      </c>
      <c r="T280">
        <v>3.0526103973388699</v>
      </c>
      <c r="U280">
        <v>2.8536250591278098</v>
      </c>
      <c r="V280">
        <v>2.50781178474426</v>
      </c>
      <c r="W280">
        <v>0.34581327438354498</v>
      </c>
      <c r="X280">
        <v>0.54479861259460405</v>
      </c>
      <c r="Y280">
        <v>0.54479861259460405</v>
      </c>
      <c r="Z280">
        <v>0.1</v>
      </c>
      <c r="AA280">
        <v>1</v>
      </c>
      <c r="AB280">
        <v>0.90909090909090895</v>
      </c>
      <c r="AC280">
        <v>0.952380952380952</v>
      </c>
      <c r="AD280">
        <v>0</v>
      </c>
      <c r="AE280">
        <v>0.9</v>
      </c>
    </row>
    <row r="281" spans="1:31" x14ac:dyDescent="0.15">
      <c r="A281" s="6">
        <v>279</v>
      </c>
      <c r="B281">
        <v>19</v>
      </c>
      <c r="C281">
        <v>1</v>
      </c>
      <c r="D281">
        <v>10</v>
      </c>
      <c r="E281">
        <v>10</v>
      </c>
      <c r="F281">
        <v>10</v>
      </c>
      <c r="G281">
        <v>0</v>
      </c>
      <c r="H281">
        <v>9</v>
      </c>
      <c r="I281">
        <v>1</v>
      </c>
      <c r="J281">
        <v>0.95</v>
      </c>
      <c r="K281">
        <v>12.5115242004394</v>
      </c>
      <c r="L281">
        <v>0.68904113769531194</v>
      </c>
      <c r="M281">
        <v>0.51513671875</v>
      </c>
      <c r="N281">
        <v>11.397050857544</v>
      </c>
      <c r="O281">
        <v>9</v>
      </c>
      <c r="P281">
        <v>9</v>
      </c>
      <c r="Q281">
        <v>19</v>
      </c>
      <c r="R281" s="16">
        <v>0.47370000000000001</v>
      </c>
      <c r="S281" s="16">
        <f t="shared" si="4"/>
        <v>0.9</v>
      </c>
      <c r="T281">
        <v>5.5754928588867196</v>
      </c>
      <c r="U281">
        <v>5.0785012245178196</v>
      </c>
      <c r="V281">
        <v>4.9705786705017099</v>
      </c>
      <c r="W281">
        <v>0.107922554016113</v>
      </c>
      <c r="X281">
        <v>0.60491418838500999</v>
      </c>
      <c r="Y281">
        <v>0.60491418838500999</v>
      </c>
      <c r="Z281">
        <v>0.9</v>
      </c>
      <c r="AA281">
        <v>1</v>
      </c>
      <c r="AB281">
        <v>0.52631578947368396</v>
      </c>
      <c r="AC281">
        <v>0.68965517241379304</v>
      </c>
      <c r="AD281">
        <v>0</v>
      </c>
      <c r="AE281">
        <v>0.1</v>
      </c>
    </row>
    <row r="282" spans="1:31" x14ac:dyDescent="0.15">
      <c r="A282" s="6">
        <v>280</v>
      </c>
      <c r="B282">
        <v>16</v>
      </c>
      <c r="C282">
        <v>4</v>
      </c>
      <c r="D282">
        <v>10</v>
      </c>
      <c r="E282">
        <v>10</v>
      </c>
      <c r="F282">
        <v>10</v>
      </c>
      <c r="G282">
        <v>0</v>
      </c>
      <c r="H282">
        <v>6</v>
      </c>
      <c r="I282">
        <v>4</v>
      </c>
      <c r="J282">
        <v>0.8</v>
      </c>
      <c r="K282">
        <v>9.9044857025146502</v>
      </c>
      <c r="L282">
        <v>3.6474914550781201</v>
      </c>
      <c r="M282">
        <v>2.3194427490234402</v>
      </c>
      <c r="N282">
        <v>7.1081981658935502</v>
      </c>
      <c r="O282">
        <v>4</v>
      </c>
      <c r="P282">
        <v>4</v>
      </c>
      <c r="Q282">
        <v>14</v>
      </c>
      <c r="R282" s="16">
        <v>0.28570000000000001</v>
      </c>
      <c r="S282" s="16">
        <f t="shared" si="4"/>
        <v>0.4</v>
      </c>
      <c r="T282">
        <v>3.4641170501709002</v>
      </c>
      <c r="U282">
        <v>3.14463591575623</v>
      </c>
      <c r="V282">
        <v>2.87735867500305</v>
      </c>
      <c r="W282">
        <v>0.26727724075317399</v>
      </c>
      <c r="X282">
        <v>0.58675837516784701</v>
      </c>
      <c r="Y282">
        <v>0.58675837516784701</v>
      </c>
      <c r="Z282">
        <v>0.4</v>
      </c>
      <c r="AA282">
        <v>1</v>
      </c>
      <c r="AB282">
        <v>0.71428571428571397</v>
      </c>
      <c r="AC282">
        <v>0.83333333333333304</v>
      </c>
      <c r="AD282">
        <v>0</v>
      </c>
      <c r="AE282">
        <v>0.6</v>
      </c>
    </row>
    <row r="283" spans="1:31" x14ac:dyDescent="0.15">
      <c r="A283" s="6">
        <v>281</v>
      </c>
      <c r="B283">
        <v>16</v>
      </c>
      <c r="C283">
        <v>4</v>
      </c>
      <c r="D283">
        <v>10</v>
      </c>
      <c r="E283">
        <v>10</v>
      </c>
      <c r="F283">
        <v>10</v>
      </c>
      <c r="G283">
        <v>0</v>
      </c>
      <c r="H283">
        <v>6</v>
      </c>
      <c r="I283">
        <v>4</v>
      </c>
      <c r="J283">
        <v>0.8</v>
      </c>
      <c r="K283">
        <v>7.4018173217773402</v>
      </c>
      <c r="L283">
        <v>1.24991607666016</v>
      </c>
      <c r="M283">
        <v>0.302810668945312</v>
      </c>
      <c r="N283">
        <v>7.8854045867919904</v>
      </c>
      <c r="O283">
        <v>6</v>
      </c>
      <c r="P283">
        <v>6</v>
      </c>
      <c r="Q283">
        <v>16</v>
      </c>
      <c r="R283" s="16">
        <v>0.375</v>
      </c>
      <c r="S283" s="16">
        <f t="shared" si="4"/>
        <v>0.6</v>
      </c>
      <c r="T283">
        <v>3.6039485931396502</v>
      </c>
      <c r="U283">
        <v>3.0966541767120401</v>
      </c>
      <c r="V283">
        <v>3.1314358711242698</v>
      </c>
      <c r="W283">
        <v>3.4781694412231501E-2</v>
      </c>
      <c r="X283">
        <v>0.47251272201538103</v>
      </c>
      <c r="Y283">
        <v>0.47251272201538103</v>
      </c>
      <c r="Z283">
        <v>0.6</v>
      </c>
      <c r="AA283">
        <v>1</v>
      </c>
      <c r="AB283">
        <v>0.625</v>
      </c>
      <c r="AC283">
        <v>0.76923076923076905</v>
      </c>
      <c r="AD283">
        <v>0</v>
      </c>
      <c r="AE283">
        <v>0.4</v>
      </c>
    </row>
    <row r="284" spans="1:31" x14ac:dyDescent="0.15">
      <c r="A284" s="6">
        <v>282</v>
      </c>
      <c r="B284">
        <v>16</v>
      </c>
      <c r="C284">
        <v>4</v>
      </c>
      <c r="D284">
        <v>10</v>
      </c>
      <c r="E284">
        <v>10</v>
      </c>
      <c r="F284">
        <v>10</v>
      </c>
      <c r="G284">
        <v>0</v>
      </c>
      <c r="H284">
        <v>6</v>
      </c>
      <c r="I284">
        <v>4</v>
      </c>
      <c r="J284">
        <v>0.8</v>
      </c>
      <c r="K284">
        <v>9.8995666503906197</v>
      </c>
      <c r="L284">
        <v>4.2879219055175799</v>
      </c>
      <c r="M284">
        <v>2.7621402740478498</v>
      </c>
      <c r="N284">
        <v>5.5382747650146502</v>
      </c>
      <c r="O284">
        <v>3</v>
      </c>
      <c r="P284">
        <v>3</v>
      </c>
      <c r="Q284">
        <v>13</v>
      </c>
      <c r="R284" s="16">
        <v>0.23080000000000001</v>
      </c>
      <c r="S284" s="16">
        <f t="shared" si="4"/>
        <v>0.3</v>
      </c>
      <c r="T284">
        <v>3.1876335144043</v>
      </c>
      <c r="U284">
        <v>3.00083351135254</v>
      </c>
      <c r="V284">
        <v>2.6199593544006401</v>
      </c>
      <c r="W284">
        <v>0.38087415695190402</v>
      </c>
      <c r="X284">
        <v>0.567674160003662</v>
      </c>
      <c r="Y284">
        <v>0.567674160003662</v>
      </c>
      <c r="Z284">
        <v>0.3</v>
      </c>
      <c r="AA284">
        <v>1</v>
      </c>
      <c r="AB284">
        <v>0.76923076923076905</v>
      </c>
      <c r="AC284">
        <v>0.86956521739130399</v>
      </c>
      <c r="AD284">
        <v>0</v>
      </c>
      <c r="AE284">
        <v>0.7</v>
      </c>
    </row>
    <row r="285" spans="1:31" x14ac:dyDescent="0.15">
      <c r="A285" s="6">
        <v>283</v>
      </c>
      <c r="B285">
        <v>17</v>
      </c>
      <c r="C285">
        <v>3</v>
      </c>
      <c r="D285">
        <v>10</v>
      </c>
      <c r="E285">
        <v>10</v>
      </c>
      <c r="F285">
        <v>10</v>
      </c>
      <c r="G285">
        <v>0</v>
      </c>
      <c r="H285">
        <v>7</v>
      </c>
      <c r="I285">
        <v>3</v>
      </c>
      <c r="J285">
        <v>0.85</v>
      </c>
      <c r="K285">
        <v>8.6210880279540998</v>
      </c>
      <c r="L285">
        <v>1.6513633728027299</v>
      </c>
      <c r="M285">
        <v>0.64591217041015603</v>
      </c>
      <c r="N285">
        <v>6.6052436828613299</v>
      </c>
      <c r="O285">
        <v>5</v>
      </c>
      <c r="P285">
        <v>5</v>
      </c>
      <c r="Q285">
        <v>15</v>
      </c>
      <c r="R285" s="16">
        <v>0.33329999999999999</v>
      </c>
      <c r="S285" s="16">
        <f t="shared" si="4"/>
        <v>0.5</v>
      </c>
      <c r="T285">
        <v>4.6252822875976598</v>
      </c>
      <c r="U285">
        <v>4.19091749191284</v>
      </c>
      <c r="V285">
        <v>4.02632808685303</v>
      </c>
      <c r="W285">
        <v>0.16458940505981501</v>
      </c>
      <c r="X285">
        <v>0.59895420074462902</v>
      </c>
      <c r="Y285">
        <v>0.59895420074462902</v>
      </c>
      <c r="Z285">
        <v>0.5</v>
      </c>
      <c r="AA285">
        <v>1</v>
      </c>
      <c r="AB285">
        <v>0.66666666666666696</v>
      </c>
      <c r="AC285">
        <v>0.8</v>
      </c>
      <c r="AD285">
        <v>0</v>
      </c>
      <c r="AE285">
        <v>0.5</v>
      </c>
    </row>
    <row r="286" spans="1:31" x14ac:dyDescent="0.15">
      <c r="A286" s="6">
        <v>284</v>
      </c>
      <c r="B286">
        <v>15</v>
      </c>
      <c r="C286">
        <v>5</v>
      </c>
      <c r="D286">
        <v>10</v>
      </c>
      <c r="E286">
        <v>10</v>
      </c>
      <c r="F286">
        <v>10</v>
      </c>
      <c r="G286">
        <v>0</v>
      </c>
      <c r="H286">
        <v>5</v>
      </c>
      <c r="I286">
        <v>5</v>
      </c>
      <c r="J286">
        <v>0.75</v>
      </c>
      <c r="K286">
        <v>8.4035091400146502</v>
      </c>
      <c r="L286">
        <v>4.52109718322754</v>
      </c>
      <c r="M286">
        <v>3.25227546691894</v>
      </c>
      <c r="N286">
        <v>5.2271785736084002</v>
      </c>
      <c r="O286">
        <v>2</v>
      </c>
      <c r="P286">
        <v>2</v>
      </c>
      <c r="Q286">
        <v>12</v>
      </c>
      <c r="R286" s="16">
        <v>0.16669999999999999</v>
      </c>
      <c r="S286" s="16">
        <f t="shared" si="4"/>
        <v>0.2</v>
      </c>
      <c r="T286">
        <v>2.8538036346435498</v>
      </c>
      <c r="U286">
        <v>2.6473078727722199</v>
      </c>
      <c r="V286">
        <v>2.3487524986267099</v>
      </c>
      <c r="W286">
        <v>0.29855537414550798</v>
      </c>
      <c r="X286">
        <v>0.50505113601684604</v>
      </c>
      <c r="Y286">
        <v>0.50505113601684604</v>
      </c>
      <c r="Z286">
        <v>0.2</v>
      </c>
      <c r="AA286">
        <v>1</v>
      </c>
      <c r="AB286">
        <v>0.83333333333333304</v>
      </c>
      <c r="AC286">
        <v>0.90909090909090895</v>
      </c>
      <c r="AD286">
        <v>0</v>
      </c>
      <c r="AE286">
        <v>0.8</v>
      </c>
    </row>
    <row r="287" spans="1:31" x14ac:dyDescent="0.15">
      <c r="A287" s="6">
        <v>285</v>
      </c>
      <c r="B287">
        <v>17</v>
      </c>
      <c r="C287">
        <v>3</v>
      </c>
      <c r="D287">
        <v>10</v>
      </c>
      <c r="E287">
        <v>10</v>
      </c>
      <c r="F287">
        <v>10</v>
      </c>
      <c r="G287">
        <v>0</v>
      </c>
      <c r="H287">
        <v>7</v>
      </c>
      <c r="I287">
        <v>3</v>
      </c>
      <c r="J287">
        <v>0.85</v>
      </c>
      <c r="K287">
        <v>8.8254318237304705</v>
      </c>
      <c r="L287">
        <v>1.2085666656494101</v>
      </c>
      <c r="M287">
        <v>0.35322189331054699</v>
      </c>
      <c r="N287">
        <v>8.0300865173339808</v>
      </c>
      <c r="O287">
        <v>6</v>
      </c>
      <c r="P287">
        <v>6</v>
      </c>
      <c r="Q287">
        <v>15</v>
      </c>
      <c r="R287" s="16">
        <v>0.4</v>
      </c>
      <c r="S287" s="16">
        <f t="shared" si="4"/>
        <v>0.6</v>
      </c>
      <c r="T287">
        <v>4.0841007232665998</v>
      </c>
      <c r="U287">
        <v>3.61760401725769</v>
      </c>
      <c r="V287">
        <v>3.5509018898010201</v>
      </c>
      <c r="W287">
        <v>6.6702127456664997E-2</v>
      </c>
      <c r="X287">
        <v>0.53319883346557595</v>
      </c>
      <c r="Y287">
        <v>0.53319883346557595</v>
      </c>
      <c r="Z287">
        <v>0.6</v>
      </c>
      <c r="AA287">
        <v>0.9</v>
      </c>
      <c r="AB287">
        <v>0.6</v>
      </c>
      <c r="AC287">
        <v>0.72</v>
      </c>
      <c r="AD287">
        <v>0.1</v>
      </c>
      <c r="AE287">
        <v>0.3</v>
      </c>
    </row>
    <row r="288" spans="1:31" x14ac:dyDescent="0.15">
      <c r="A288" s="6">
        <v>286</v>
      </c>
      <c r="B288">
        <v>19</v>
      </c>
      <c r="C288">
        <v>1</v>
      </c>
      <c r="D288">
        <v>10</v>
      </c>
      <c r="E288">
        <v>10</v>
      </c>
      <c r="F288">
        <v>10</v>
      </c>
      <c r="G288">
        <v>0</v>
      </c>
      <c r="H288">
        <v>9</v>
      </c>
      <c r="I288">
        <v>1</v>
      </c>
      <c r="J288">
        <v>0.95</v>
      </c>
      <c r="K288">
        <v>12.8378410339356</v>
      </c>
      <c r="L288">
        <v>2.9072399139404301</v>
      </c>
      <c r="M288">
        <v>2.6796112060546902</v>
      </c>
      <c r="N288">
        <v>8.7577018737793004</v>
      </c>
      <c r="O288">
        <v>4</v>
      </c>
      <c r="P288">
        <v>4</v>
      </c>
      <c r="Q288">
        <v>14</v>
      </c>
      <c r="R288" s="16">
        <v>0.28570000000000001</v>
      </c>
      <c r="S288" s="16">
        <f t="shared" si="4"/>
        <v>0.4</v>
      </c>
      <c r="T288">
        <v>4.4647865295410201</v>
      </c>
      <c r="U288">
        <v>4.2403440475463903</v>
      </c>
      <c r="V288">
        <v>3.8660018444061302</v>
      </c>
      <c r="W288">
        <v>0.37434220314025901</v>
      </c>
      <c r="X288">
        <v>0.59878468513488803</v>
      </c>
      <c r="Y288">
        <v>0.59878468513488803</v>
      </c>
      <c r="Z288">
        <v>0.4</v>
      </c>
      <c r="AA288">
        <v>1</v>
      </c>
      <c r="AB288">
        <v>0.71428571428571397</v>
      </c>
      <c r="AC288">
        <v>0.83333333333333304</v>
      </c>
      <c r="AD288">
        <v>0</v>
      </c>
      <c r="AE288">
        <v>0.6</v>
      </c>
    </row>
    <row r="289" spans="1:31" x14ac:dyDescent="0.15">
      <c r="A289" s="6">
        <v>287</v>
      </c>
      <c r="B289">
        <v>16</v>
      </c>
      <c r="C289">
        <v>4</v>
      </c>
      <c r="D289">
        <v>10</v>
      </c>
      <c r="E289">
        <v>10</v>
      </c>
      <c r="F289">
        <v>10</v>
      </c>
      <c r="G289">
        <v>0</v>
      </c>
      <c r="H289">
        <v>6</v>
      </c>
      <c r="I289">
        <v>4</v>
      </c>
      <c r="J289">
        <v>0.8</v>
      </c>
      <c r="K289">
        <v>8.0243225097656197</v>
      </c>
      <c r="L289">
        <v>3.7559452056884801</v>
      </c>
      <c r="M289">
        <v>2.51016426086426</v>
      </c>
      <c r="N289">
        <v>3.9995098114013699</v>
      </c>
      <c r="O289">
        <v>2</v>
      </c>
      <c r="P289">
        <v>2</v>
      </c>
      <c r="Q289">
        <v>11</v>
      </c>
      <c r="R289" s="16">
        <v>0.18179999999999999</v>
      </c>
      <c r="S289" s="16">
        <f t="shared" si="4"/>
        <v>0.2</v>
      </c>
      <c r="T289">
        <v>3.2217845916747998</v>
      </c>
      <c r="U289">
        <v>3.0187540054321298</v>
      </c>
      <c r="V289">
        <v>2.7104396820068399</v>
      </c>
      <c r="W289">
        <v>0.30831432342529302</v>
      </c>
      <c r="X289">
        <v>0.51134490966796897</v>
      </c>
      <c r="Y289">
        <v>0.51134490966796897</v>
      </c>
      <c r="Z289">
        <v>0.2</v>
      </c>
      <c r="AA289">
        <v>0.9</v>
      </c>
      <c r="AB289">
        <v>0.81818181818181801</v>
      </c>
      <c r="AC289">
        <v>0.85714285714285698</v>
      </c>
      <c r="AD289">
        <v>0.1</v>
      </c>
      <c r="AE289">
        <v>0.7</v>
      </c>
    </row>
    <row r="290" spans="1:31" x14ac:dyDescent="0.15">
      <c r="A290" s="6">
        <v>288</v>
      </c>
      <c r="B290">
        <v>19</v>
      </c>
      <c r="C290">
        <v>1</v>
      </c>
      <c r="D290">
        <v>10</v>
      </c>
      <c r="E290">
        <v>10</v>
      </c>
      <c r="F290">
        <v>10</v>
      </c>
      <c r="G290">
        <v>0</v>
      </c>
      <c r="H290">
        <v>9</v>
      </c>
      <c r="I290">
        <v>1</v>
      </c>
      <c r="J290">
        <v>0.95</v>
      </c>
      <c r="K290">
        <v>12.45729637146</v>
      </c>
      <c r="L290">
        <v>0.75566482543945301</v>
      </c>
      <c r="M290">
        <v>0.504425048828125</v>
      </c>
      <c r="N290">
        <v>10.4894351959228</v>
      </c>
      <c r="O290">
        <v>7</v>
      </c>
      <c r="P290">
        <v>7</v>
      </c>
      <c r="Q290">
        <v>17</v>
      </c>
      <c r="R290" s="16">
        <v>0.4118</v>
      </c>
      <c r="S290" s="16">
        <f t="shared" si="4"/>
        <v>0.7</v>
      </c>
      <c r="T290">
        <v>5.4596500396728498</v>
      </c>
      <c r="U290">
        <v>5.01595163345337</v>
      </c>
      <c r="V290">
        <v>4.8361463546752903</v>
      </c>
      <c r="W290">
        <v>0.17980527877807601</v>
      </c>
      <c r="X290">
        <v>0.62350368499755904</v>
      </c>
      <c r="Y290">
        <v>0.62350368499755904</v>
      </c>
      <c r="Z290">
        <v>0.7</v>
      </c>
      <c r="AA290">
        <v>1</v>
      </c>
      <c r="AB290">
        <v>0.58823529411764697</v>
      </c>
      <c r="AC290">
        <v>0.74074074074074103</v>
      </c>
      <c r="AD290">
        <v>0</v>
      </c>
      <c r="AE290">
        <v>0.3</v>
      </c>
    </row>
    <row r="291" spans="1:31" x14ac:dyDescent="0.15">
      <c r="A291" s="6">
        <v>289</v>
      </c>
      <c r="B291">
        <v>16</v>
      </c>
      <c r="C291">
        <v>4</v>
      </c>
      <c r="D291">
        <v>10</v>
      </c>
      <c r="E291">
        <v>10</v>
      </c>
      <c r="F291">
        <v>10</v>
      </c>
      <c r="G291">
        <v>0</v>
      </c>
      <c r="H291">
        <v>6</v>
      </c>
      <c r="I291">
        <v>4</v>
      </c>
      <c r="J291">
        <v>0.8</v>
      </c>
      <c r="K291">
        <v>9.0842819213867205</v>
      </c>
      <c r="L291">
        <v>3.1486225128173801</v>
      </c>
      <c r="M291">
        <v>1.65439224243164</v>
      </c>
      <c r="N291">
        <v>6.1571846008300799</v>
      </c>
      <c r="O291">
        <v>5</v>
      </c>
      <c r="P291">
        <v>5</v>
      </c>
      <c r="Q291">
        <v>15</v>
      </c>
      <c r="R291" s="16">
        <v>0.33329999999999999</v>
      </c>
      <c r="S291" s="16">
        <f t="shared" si="4"/>
        <v>0.5</v>
      </c>
      <c r="T291">
        <v>3.8356018066406201</v>
      </c>
      <c r="U291">
        <v>3.5016114711761501</v>
      </c>
      <c r="V291">
        <v>3.2534661293029798</v>
      </c>
      <c r="W291">
        <v>0.248145341873169</v>
      </c>
      <c r="X291">
        <v>0.58213567733764604</v>
      </c>
      <c r="Y291">
        <v>0.58213567733764604</v>
      </c>
      <c r="Z291">
        <v>0.5</v>
      </c>
      <c r="AA291">
        <v>1</v>
      </c>
      <c r="AB291">
        <v>0.66666666666666696</v>
      </c>
      <c r="AC291">
        <v>0.8</v>
      </c>
      <c r="AD291">
        <v>0</v>
      </c>
      <c r="AE291">
        <v>0.5</v>
      </c>
    </row>
    <row r="292" spans="1:31" x14ac:dyDescent="0.15">
      <c r="A292" s="6">
        <v>290</v>
      </c>
      <c r="B292">
        <v>18</v>
      </c>
      <c r="C292">
        <v>2</v>
      </c>
      <c r="D292">
        <v>10</v>
      </c>
      <c r="E292">
        <v>10</v>
      </c>
      <c r="F292">
        <v>10</v>
      </c>
      <c r="G292">
        <v>0</v>
      </c>
      <c r="H292">
        <v>8</v>
      </c>
      <c r="I292">
        <v>2</v>
      </c>
      <c r="J292">
        <v>0.9</v>
      </c>
      <c r="K292">
        <v>9.8442363739013707</v>
      </c>
      <c r="L292">
        <v>3.10686111450195</v>
      </c>
      <c r="M292">
        <v>2.6977882385253902</v>
      </c>
      <c r="N292">
        <v>6.3763504028320304</v>
      </c>
      <c r="O292">
        <v>6</v>
      </c>
      <c r="P292">
        <v>6</v>
      </c>
      <c r="Q292">
        <v>16</v>
      </c>
      <c r="R292" s="16">
        <v>0.375</v>
      </c>
      <c r="S292" s="16">
        <f t="shared" si="4"/>
        <v>0.6</v>
      </c>
      <c r="T292">
        <v>4.1602821350097701</v>
      </c>
      <c r="U292">
        <v>3.89485359191894</v>
      </c>
      <c r="V292">
        <v>3.58209228515625</v>
      </c>
      <c r="W292">
        <v>0.31276130676269498</v>
      </c>
      <c r="X292">
        <v>0.57818984985351596</v>
      </c>
      <c r="Y292">
        <v>0.57818984985351596</v>
      </c>
      <c r="Z292">
        <v>0.6</v>
      </c>
      <c r="AA292">
        <v>1</v>
      </c>
      <c r="AB292">
        <v>0.625</v>
      </c>
      <c r="AC292">
        <v>0.76923076923076905</v>
      </c>
      <c r="AD292">
        <v>0</v>
      </c>
      <c r="AE292">
        <v>0.4</v>
      </c>
    </row>
    <row r="293" spans="1:31" x14ac:dyDescent="0.15">
      <c r="A293" s="6">
        <v>291</v>
      </c>
      <c r="B293">
        <v>17</v>
      </c>
      <c r="C293">
        <v>3</v>
      </c>
      <c r="D293">
        <v>10</v>
      </c>
      <c r="E293">
        <v>10</v>
      </c>
      <c r="F293">
        <v>10</v>
      </c>
      <c r="G293">
        <v>0</v>
      </c>
      <c r="H293">
        <v>7</v>
      </c>
      <c r="I293">
        <v>3</v>
      </c>
      <c r="J293">
        <v>0.85</v>
      </c>
      <c r="K293">
        <v>9.5702247619628906</v>
      </c>
      <c r="L293">
        <v>1.6777858734130899</v>
      </c>
      <c r="M293">
        <v>0.52964401245117199</v>
      </c>
      <c r="N293">
        <v>7.4477958679199201</v>
      </c>
      <c r="O293">
        <v>6</v>
      </c>
      <c r="P293">
        <v>6</v>
      </c>
      <c r="Q293">
        <v>16</v>
      </c>
      <c r="R293" s="16">
        <v>0.375</v>
      </c>
      <c r="S293" s="16">
        <f t="shared" si="4"/>
        <v>0.6</v>
      </c>
      <c r="T293">
        <v>4.4827747344970703</v>
      </c>
      <c r="U293">
        <v>4.02935695648193</v>
      </c>
      <c r="V293">
        <v>3.8488106727600102</v>
      </c>
      <c r="W293">
        <v>0.18054628372192399</v>
      </c>
      <c r="X293">
        <v>0.63396406173706099</v>
      </c>
      <c r="Y293">
        <v>0.63396406173706099</v>
      </c>
      <c r="Z293">
        <v>0.6</v>
      </c>
      <c r="AA293">
        <v>1</v>
      </c>
      <c r="AB293">
        <v>0.625</v>
      </c>
      <c r="AC293">
        <v>0.76923076923076905</v>
      </c>
      <c r="AD293">
        <v>0</v>
      </c>
      <c r="AE293">
        <v>0.4</v>
      </c>
    </row>
    <row r="294" spans="1:31" x14ac:dyDescent="0.15">
      <c r="A294" s="6">
        <v>292</v>
      </c>
      <c r="B294">
        <v>17</v>
      </c>
      <c r="C294">
        <v>3</v>
      </c>
      <c r="D294">
        <v>10</v>
      </c>
      <c r="E294">
        <v>10</v>
      </c>
      <c r="F294">
        <v>10</v>
      </c>
      <c r="G294">
        <v>0</v>
      </c>
      <c r="H294">
        <v>7</v>
      </c>
      <c r="I294">
        <v>3</v>
      </c>
      <c r="J294">
        <v>0.85</v>
      </c>
      <c r="K294">
        <v>8.8602695465087908</v>
      </c>
      <c r="L294">
        <v>1.0189895629882799</v>
      </c>
      <c r="M294">
        <v>0.165855407714844</v>
      </c>
      <c r="N294">
        <v>8.3580570220947301</v>
      </c>
      <c r="O294">
        <v>7</v>
      </c>
      <c r="P294">
        <v>7</v>
      </c>
      <c r="Q294">
        <v>17</v>
      </c>
      <c r="R294" s="16">
        <v>0.4118</v>
      </c>
      <c r="S294" s="16">
        <f t="shared" si="4"/>
        <v>0.7</v>
      </c>
      <c r="T294">
        <v>4.7867164611816397</v>
      </c>
      <c r="U294">
        <v>4.2340841293334996</v>
      </c>
      <c r="V294">
        <v>4.1894226074218697</v>
      </c>
      <c r="W294">
        <v>4.4661521911621101E-2</v>
      </c>
      <c r="X294">
        <v>0.59729385375976596</v>
      </c>
      <c r="Y294">
        <v>0.59729385375976596</v>
      </c>
      <c r="Z294">
        <v>0.7</v>
      </c>
      <c r="AA294">
        <v>1</v>
      </c>
      <c r="AB294">
        <v>0.58823529411764697</v>
      </c>
      <c r="AC294">
        <v>0.74074074074074103</v>
      </c>
      <c r="AD294">
        <v>0</v>
      </c>
      <c r="AE294">
        <v>0.3</v>
      </c>
    </row>
    <row r="295" spans="1:31" x14ac:dyDescent="0.15">
      <c r="A295" s="6">
        <v>293</v>
      </c>
      <c r="B295">
        <v>17</v>
      </c>
      <c r="C295">
        <v>3</v>
      </c>
      <c r="D295">
        <v>10</v>
      </c>
      <c r="E295">
        <v>10</v>
      </c>
      <c r="F295">
        <v>10</v>
      </c>
      <c r="G295">
        <v>0</v>
      </c>
      <c r="H295">
        <v>7</v>
      </c>
      <c r="I295">
        <v>3</v>
      </c>
      <c r="J295">
        <v>0.85</v>
      </c>
      <c r="K295">
        <v>9.4476966857910192</v>
      </c>
      <c r="L295">
        <v>2.24513435363769</v>
      </c>
      <c r="M295">
        <v>1.2746620178222701</v>
      </c>
      <c r="N295">
        <v>7.0544452667236301</v>
      </c>
      <c r="O295">
        <v>6</v>
      </c>
      <c r="P295">
        <v>6</v>
      </c>
      <c r="Q295">
        <v>16</v>
      </c>
      <c r="R295" s="16">
        <v>0.375</v>
      </c>
      <c r="S295" s="16">
        <f t="shared" si="4"/>
        <v>0.6</v>
      </c>
      <c r="T295">
        <v>4.7275981903076199</v>
      </c>
      <c r="U295">
        <v>4.3054332733154297</v>
      </c>
      <c r="V295">
        <v>4.0826606750488299</v>
      </c>
      <c r="W295">
        <v>0.22277259826660201</v>
      </c>
      <c r="X295">
        <v>0.64493751525878895</v>
      </c>
      <c r="Y295">
        <v>0.64493751525878895</v>
      </c>
      <c r="Z295">
        <v>0.6</v>
      </c>
      <c r="AA295">
        <v>1</v>
      </c>
      <c r="AB295">
        <v>0.625</v>
      </c>
      <c r="AC295">
        <v>0.76923076923076905</v>
      </c>
      <c r="AD295">
        <v>0</v>
      </c>
      <c r="AE295">
        <v>0.4</v>
      </c>
    </row>
    <row r="296" spans="1:31" x14ac:dyDescent="0.15">
      <c r="A296" s="6">
        <v>294</v>
      </c>
      <c r="B296">
        <v>19</v>
      </c>
      <c r="C296">
        <v>1</v>
      </c>
      <c r="D296">
        <v>10</v>
      </c>
      <c r="E296">
        <v>10</v>
      </c>
      <c r="F296">
        <v>10</v>
      </c>
      <c r="G296">
        <v>0</v>
      </c>
      <c r="H296">
        <v>9</v>
      </c>
      <c r="I296">
        <v>1</v>
      </c>
      <c r="J296">
        <v>0.95</v>
      </c>
      <c r="K296">
        <v>12.664918899536101</v>
      </c>
      <c r="L296">
        <v>1.37179756164551</v>
      </c>
      <c r="M296">
        <v>1.1112594604492201</v>
      </c>
      <c r="N296">
        <v>9.9425544738769496</v>
      </c>
      <c r="O296">
        <v>6</v>
      </c>
      <c r="P296">
        <v>6</v>
      </c>
      <c r="Q296">
        <v>16</v>
      </c>
      <c r="R296" s="16">
        <v>0.375</v>
      </c>
      <c r="S296" s="16">
        <f t="shared" si="4"/>
        <v>0.6</v>
      </c>
      <c r="T296">
        <v>4.7319164276123002</v>
      </c>
      <c r="U296">
        <v>4.4100866317748997</v>
      </c>
      <c r="V296">
        <v>4.1611156463623002</v>
      </c>
      <c r="W296">
        <v>0.24897098541259799</v>
      </c>
      <c r="X296">
        <v>0.57080078125</v>
      </c>
      <c r="Y296">
        <v>0.57080078125</v>
      </c>
      <c r="Z296">
        <v>0.6</v>
      </c>
      <c r="AA296">
        <v>1</v>
      </c>
      <c r="AB296">
        <v>0.625</v>
      </c>
      <c r="AC296">
        <v>0.76923076923076905</v>
      </c>
      <c r="AD296">
        <v>0</v>
      </c>
      <c r="AE296">
        <v>0.4</v>
      </c>
    </row>
    <row r="297" spans="1:31" x14ac:dyDescent="0.15">
      <c r="A297" s="6">
        <v>295</v>
      </c>
      <c r="B297">
        <v>17</v>
      </c>
      <c r="C297">
        <v>3</v>
      </c>
      <c r="D297">
        <v>10</v>
      </c>
      <c r="E297">
        <v>10</v>
      </c>
      <c r="F297">
        <v>10</v>
      </c>
      <c r="G297">
        <v>0</v>
      </c>
      <c r="H297">
        <v>7</v>
      </c>
      <c r="I297">
        <v>3</v>
      </c>
      <c r="J297">
        <v>0.85</v>
      </c>
      <c r="K297">
        <v>9.2854652404785192</v>
      </c>
      <c r="L297">
        <v>2.5860862731933598</v>
      </c>
      <c r="M297">
        <v>1.64919662475586</v>
      </c>
      <c r="N297">
        <v>6.4475784301757804</v>
      </c>
      <c r="O297">
        <v>5</v>
      </c>
      <c r="P297">
        <v>5</v>
      </c>
      <c r="Q297">
        <v>15</v>
      </c>
      <c r="R297" s="16">
        <v>0.33329999999999999</v>
      </c>
      <c r="S297" s="16">
        <f t="shared" si="4"/>
        <v>0.5</v>
      </c>
      <c r="T297">
        <v>3.8377838134765598</v>
      </c>
      <c r="U297">
        <v>3.5201797485351598</v>
      </c>
      <c r="V297">
        <v>3.2644698619842498</v>
      </c>
      <c r="W297">
        <v>0.25570988655090299</v>
      </c>
      <c r="X297">
        <v>0.57331395149231001</v>
      </c>
      <c r="Y297">
        <v>0.57331395149231001</v>
      </c>
      <c r="Z297">
        <v>0.5</v>
      </c>
      <c r="AA297">
        <v>1</v>
      </c>
      <c r="AB297">
        <v>0.66666666666666696</v>
      </c>
      <c r="AC297">
        <v>0.8</v>
      </c>
      <c r="AD297">
        <v>0</v>
      </c>
      <c r="AE297">
        <v>0.5</v>
      </c>
    </row>
    <row r="298" spans="1:31" x14ac:dyDescent="0.15">
      <c r="A298" s="6">
        <v>296</v>
      </c>
      <c r="B298">
        <v>16</v>
      </c>
      <c r="C298">
        <v>4</v>
      </c>
      <c r="D298">
        <v>10</v>
      </c>
      <c r="E298">
        <v>10</v>
      </c>
      <c r="F298">
        <v>10</v>
      </c>
      <c r="G298">
        <v>0</v>
      </c>
      <c r="H298">
        <v>6</v>
      </c>
      <c r="I298">
        <v>4</v>
      </c>
      <c r="J298">
        <v>0.8</v>
      </c>
      <c r="K298">
        <v>8.1406116485595703</v>
      </c>
      <c r="L298">
        <v>1.9945316314697299</v>
      </c>
      <c r="M298">
        <v>0.61910629272460904</v>
      </c>
      <c r="N298">
        <v>6.8048954010009801</v>
      </c>
      <c r="O298">
        <v>4</v>
      </c>
      <c r="P298">
        <v>4</v>
      </c>
      <c r="Q298">
        <v>14</v>
      </c>
      <c r="R298" s="16">
        <v>0.28570000000000001</v>
      </c>
      <c r="S298" s="16">
        <f t="shared" si="4"/>
        <v>0.4</v>
      </c>
      <c r="T298">
        <v>3.6723270416259801</v>
      </c>
      <c r="U298">
        <v>3.2557466030120801</v>
      </c>
      <c r="V298">
        <v>3.1334197521209699</v>
      </c>
      <c r="W298">
        <v>0.122326850891113</v>
      </c>
      <c r="X298">
        <v>0.53890728950500499</v>
      </c>
      <c r="Y298">
        <v>0.53890728950500499</v>
      </c>
      <c r="Z298">
        <v>0.4</v>
      </c>
      <c r="AA298">
        <v>1</v>
      </c>
      <c r="AB298">
        <v>0.71428571428571397</v>
      </c>
      <c r="AC298">
        <v>0.83333333333333304</v>
      </c>
      <c r="AD298">
        <v>0</v>
      </c>
      <c r="AE298">
        <v>0.6</v>
      </c>
    </row>
    <row r="299" spans="1:31" x14ac:dyDescent="0.15">
      <c r="A299" s="6">
        <v>297</v>
      </c>
      <c r="B299">
        <v>16</v>
      </c>
      <c r="C299">
        <v>4</v>
      </c>
      <c r="D299">
        <v>10</v>
      </c>
      <c r="E299">
        <v>10</v>
      </c>
      <c r="F299">
        <v>10</v>
      </c>
      <c r="G299">
        <v>0</v>
      </c>
      <c r="H299">
        <v>6</v>
      </c>
      <c r="I299">
        <v>4</v>
      </c>
      <c r="J299">
        <v>0.8</v>
      </c>
      <c r="K299">
        <v>9.6213588714599592</v>
      </c>
      <c r="L299">
        <v>3.35780906677246</v>
      </c>
      <c r="M299">
        <v>1.6730308532714799</v>
      </c>
      <c r="N299">
        <v>6.2273006439209002</v>
      </c>
      <c r="O299">
        <v>3</v>
      </c>
      <c r="P299">
        <v>3</v>
      </c>
      <c r="Q299">
        <v>13</v>
      </c>
      <c r="R299" s="16">
        <v>0.23080000000000001</v>
      </c>
      <c r="S299" s="16">
        <f t="shared" si="4"/>
        <v>0.3</v>
      </c>
      <c r="T299">
        <v>3.31814384460449</v>
      </c>
      <c r="U299">
        <v>3.0374696254730198</v>
      </c>
      <c r="V299">
        <v>2.7461905479431099</v>
      </c>
      <c r="W299">
        <v>0.291279077529907</v>
      </c>
      <c r="X299">
        <v>0.57195329666137695</v>
      </c>
      <c r="Y299">
        <v>0.57195329666137695</v>
      </c>
      <c r="Z299">
        <v>0.3</v>
      </c>
      <c r="AA299">
        <v>1</v>
      </c>
      <c r="AB299">
        <v>0.76923076923076905</v>
      </c>
      <c r="AC299">
        <v>0.86956521739130399</v>
      </c>
      <c r="AD299">
        <v>0</v>
      </c>
      <c r="AE299">
        <v>0.7</v>
      </c>
    </row>
    <row r="300" spans="1:31" x14ac:dyDescent="0.15">
      <c r="A300" s="6">
        <v>298</v>
      </c>
      <c r="B300">
        <v>14</v>
      </c>
      <c r="C300">
        <v>6</v>
      </c>
      <c r="D300">
        <v>10</v>
      </c>
      <c r="E300">
        <v>10</v>
      </c>
      <c r="F300">
        <v>10</v>
      </c>
      <c r="G300">
        <v>0</v>
      </c>
      <c r="H300">
        <v>4</v>
      </c>
      <c r="I300">
        <v>6</v>
      </c>
      <c r="J300">
        <v>0.7</v>
      </c>
      <c r="K300">
        <v>8.3583869934081996</v>
      </c>
      <c r="L300">
        <v>3.7453994750976598</v>
      </c>
      <c r="M300">
        <v>0.74023818969726596</v>
      </c>
      <c r="N300">
        <v>6.5238609313964799</v>
      </c>
      <c r="O300">
        <v>3</v>
      </c>
      <c r="P300">
        <v>3</v>
      </c>
      <c r="Q300">
        <v>13</v>
      </c>
      <c r="R300" s="16">
        <v>0.23080000000000001</v>
      </c>
      <c r="S300" s="16">
        <f t="shared" si="4"/>
        <v>0.3</v>
      </c>
      <c r="T300">
        <v>3.1620712280273402</v>
      </c>
      <c r="U300">
        <v>2.7424664497375502</v>
      </c>
      <c r="V300">
        <v>2.6085798740386998</v>
      </c>
      <c r="W300">
        <v>0.13388657569885301</v>
      </c>
      <c r="X300">
        <v>0.55349135398864702</v>
      </c>
      <c r="Y300">
        <v>0.55349135398864702</v>
      </c>
      <c r="Z300">
        <v>0.3</v>
      </c>
      <c r="AA300">
        <v>1</v>
      </c>
      <c r="AB300">
        <v>0.76923076923076905</v>
      </c>
      <c r="AC300">
        <v>0.86956521739130399</v>
      </c>
      <c r="AD300">
        <v>0</v>
      </c>
      <c r="AE300">
        <v>0.7</v>
      </c>
    </row>
    <row r="301" spans="1:31" x14ac:dyDescent="0.15">
      <c r="A301" s="6">
        <v>299</v>
      </c>
      <c r="B301">
        <v>18</v>
      </c>
      <c r="C301">
        <v>2</v>
      </c>
      <c r="D301">
        <v>10</v>
      </c>
      <c r="E301">
        <v>10</v>
      </c>
      <c r="F301">
        <v>10</v>
      </c>
      <c r="G301">
        <v>0</v>
      </c>
      <c r="H301">
        <v>8</v>
      </c>
      <c r="I301">
        <v>2</v>
      </c>
      <c r="J301">
        <v>0.9</v>
      </c>
      <c r="K301">
        <v>11.365659713745099</v>
      </c>
      <c r="L301">
        <v>2.19459724426269</v>
      </c>
      <c r="M301">
        <v>1.6458816528320299</v>
      </c>
      <c r="N301">
        <v>8.7202262878418004</v>
      </c>
      <c r="O301">
        <v>5</v>
      </c>
      <c r="P301">
        <v>5</v>
      </c>
      <c r="Q301">
        <v>15</v>
      </c>
      <c r="R301" s="16">
        <v>0.33329999999999999</v>
      </c>
      <c r="S301" s="16">
        <f t="shared" si="4"/>
        <v>0.5</v>
      </c>
      <c r="T301">
        <v>3.6651954650878902</v>
      </c>
      <c r="U301">
        <v>3.3902444839477499</v>
      </c>
      <c r="V301">
        <v>3.1473200321197501</v>
      </c>
      <c r="W301">
        <v>0.24292445182800301</v>
      </c>
      <c r="X301">
        <v>0.51787543296813998</v>
      </c>
      <c r="Y301">
        <v>0.51787543296813998</v>
      </c>
      <c r="Z301">
        <v>0.5</v>
      </c>
      <c r="AA301">
        <v>1</v>
      </c>
      <c r="AB301">
        <v>0.66666666666666696</v>
      </c>
      <c r="AC301">
        <v>0.8</v>
      </c>
      <c r="AD301">
        <v>0</v>
      </c>
      <c r="AE301">
        <v>0.5</v>
      </c>
    </row>
    <row r="302" spans="1:31" x14ac:dyDescent="0.15">
      <c r="A302" s="6">
        <v>300</v>
      </c>
      <c r="B302">
        <v>18</v>
      </c>
      <c r="C302">
        <v>2</v>
      </c>
      <c r="D302">
        <v>10</v>
      </c>
      <c r="E302">
        <v>10</v>
      </c>
      <c r="F302">
        <v>10</v>
      </c>
      <c r="G302">
        <v>0</v>
      </c>
      <c r="H302">
        <v>8</v>
      </c>
      <c r="I302">
        <v>2</v>
      </c>
      <c r="J302">
        <v>0.9</v>
      </c>
      <c r="K302">
        <v>10.8528709411621</v>
      </c>
      <c r="L302">
        <v>1.23935127258301</v>
      </c>
      <c r="M302">
        <v>0.62897109985351596</v>
      </c>
      <c r="N302">
        <v>8.96502685546875</v>
      </c>
      <c r="O302">
        <v>7</v>
      </c>
      <c r="P302">
        <v>7</v>
      </c>
      <c r="Q302">
        <v>17</v>
      </c>
      <c r="R302" s="16">
        <v>0.4118</v>
      </c>
      <c r="S302" s="16">
        <f t="shared" si="4"/>
        <v>0.7</v>
      </c>
      <c r="T302">
        <v>4.4606609344482404</v>
      </c>
      <c r="U302">
        <v>4.0558938980102504</v>
      </c>
      <c r="V302">
        <v>3.8844940662384002</v>
      </c>
      <c r="W302">
        <v>0.171399831771851</v>
      </c>
      <c r="X302">
        <v>0.57616686820983898</v>
      </c>
      <c r="Y302">
        <v>0.57616686820983898</v>
      </c>
      <c r="Z302">
        <v>0.7</v>
      </c>
      <c r="AA302">
        <v>1</v>
      </c>
      <c r="AB302">
        <v>0.58823529411764697</v>
      </c>
      <c r="AC302">
        <v>0.74074074074074103</v>
      </c>
      <c r="AD302">
        <v>0</v>
      </c>
      <c r="AE302">
        <v>0.3</v>
      </c>
    </row>
    <row r="303" spans="1:31" x14ac:dyDescent="0.15">
      <c r="A303" s="6">
        <v>301</v>
      </c>
      <c r="B303">
        <v>16</v>
      </c>
      <c r="C303">
        <v>4</v>
      </c>
      <c r="D303">
        <v>10</v>
      </c>
      <c r="E303">
        <v>10</v>
      </c>
      <c r="F303">
        <v>10</v>
      </c>
      <c r="G303">
        <v>0</v>
      </c>
      <c r="H303">
        <v>6</v>
      </c>
      <c r="I303">
        <v>4</v>
      </c>
      <c r="J303">
        <v>0.8</v>
      </c>
      <c r="K303">
        <v>7.7154655456543004</v>
      </c>
      <c r="L303">
        <v>2.2528591156005899</v>
      </c>
      <c r="M303">
        <v>0.86649703979492199</v>
      </c>
      <c r="N303">
        <v>5.6384353637695304</v>
      </c>
      <c r="O303">
        <v>3</v>
      </c>
      <c r="P303">
        <v>3</v>
      </c>
      <c r="Q303">
        <v>12</v>
      </c>
      <c r="R303" s="16">
        <v>0.25</v>
      </c>
      <c r="S303" s="16">
        <f t="shared" si="4"/>
        <v>0.3</v>
      </c>
      <c r="T303">
        <v>3.5113658905029301</v>
      </c>
      <c r="U303">
        <v>3.1748580932617201</v>
      </c>
      <c r="V303">
        <v>3.0082106590271001</v>
      </c>
      <c r="W303">
        <v>0.166647434234619</v>
      </c>
      <c r="X303">
        <v>0.50315523147582997</v>
      </c>
      <c r="Y303">
        <v>0.50315523147582997</v>
      </c>
      <c r="Z303">
        <v>0.3</v>
      </c>
      <c r="AA303">
        <v>0.9</v>
      </c>
      <c r="AB303">
        <v>0.75</v>
      </c>
      <c r="AC303">
        <v>0.81818181818181801</v>
      </c>
      <c r="AD303">
        <v>0.1</v>
      </c>
      <c r="AE303">
        <v>0.6</v>
      </c>
    </row>
    <row r="304" spans="1:31" x14ac:dyDescent="0.15">
      <c r="A304" s="6">
        <v>302</v>
      </c>
      <c r="B304">
        <v>17</v>
      </c>
      <c r="C304">
        <v>3</v>
      </c>
      <c r="D304">
        <v>10</v>
      </c>
      <c r="E304">
        <v>10</v>
      </c>
      <c r="F304">
        <v>10</v>
      </c>
      <c r="G304">
        <v>0</v>
      </c>
      <c r="H304">
        <v>7</v>
      </c>
      <c r="I304">
        <v>3</v>
      </c>
      <c r="J304">
        <v>0.85</v>
      </c>
      <c r="K304">
        <v>9.0675144195556605</v>
      </c>
      <c r="L304">
        <v>1.9710178375244101</v>
      </c>
      <c r="M304">
        <v>1.1281700134277299</v>
      </c>
      <c r="N304">
        <v>7.3283767700195304</v>
      </c>
      <c r="O304">
        <v>6</v>
      </c>
      <c r="P304">
        <v>6</v>
      </c>
      <c r="Q304">
        <v>16</v>
      </c>
      <c r="R304" s="16">
        <v>0.375</v>
      </c>
      <c r="S304" s="16">
        <f t="shared" si="4"/>
        <v>0.6</v>
      </c>
      <c r="T304">
        <v>3.87387275695801</v>
      </c>
      <c r="U304">
        <v>3.4823310375213601</v>
      </c>
      <c r="V304">
        <v>3.3289489746093701</v>
      </c>
      <c r="W304">
        <v>0.153382062911987</v>
      </c>
      <c r="X304">
        <v>0.54492378234863303</v>
      </c>
      <c r="Y304">
        <v>0.54492378234863303</v>
      </c>
      <c r="Z304">
        <v>0.6</v>
      </c>
      <c r="AA304">
        <v>1</v>
      </c>
      <c r="AB304">
        <v>0.625</v>
      </c>
      <c r="AC304">
        <v>0.76923076923076905</v>
      </c>
      <c r="AD304">
        <v>0</v>
      </c>
      <c r="AE304">
        <v>0.4</v>
      </c>
    </row>
    <row r="305" spans="1:31" x14ac:dyDescent="0.15">
      <c r="A305" s="6">
        <v>303</v>
      </c>
      <c r="B305">
        <v>18</v>
      </c>
      <c r="C305">
        <v>2</v>
      </c>
      <c r="D305">
        <v>10</v>
      </c>
      <c r="E305">
        <v>10</v>
      </c>
      <c r="F305">
        <v>10</v>
      </c>
      <c r="G305">
        <v>0</v>
      </c>
      <c r="H305">
        <v>8</v>
      </c>
      <c r="I305">
        <v>2</v>
      </c>
      <c r="J305">
        <v>0.9</v>
      </c>
      <c r="K305">
        <v>10.8250484466553</v>
      </c>
      <c r="L305">
        <v>1.5299491882324201</v>
      </c>
      <c r="M305">
        <v>0.91740798950195301</v>
      </c>
      <c r="N305">
        <v>8.5562152862548793</v>
      </c>
      <c r="O305">
        <v>6</v>
      </c>
      <c r="P305">
        <v>6</v>
      </c>
      <c r="Q305">
        <v>16</v>
      </c>
      <c r="R305" s="16">
        <v>0.375</v>
      </c>
      <c r="S305" s="16">
        <f t="shared" si="4"/>
        <v>0.6</v>
      </c>
      <c r="T305">
        <v>4.9346332550048801</v>
      </c>
      <c r="U305">
        <v>4.4952821731567401</v>
      </c>
      <c r="V305">
        <v>4.2807178497314498</v>
      </c>
      <c r="W305">
        <v>0.214564323425293</v>
      </c>
      <c r="X305">
        <v>0.65391540527343694</v>
      </c>
      <c r="Y305">
        <v>0.65391540527343694</v>
      </c>
      <c r="Z305">
        <v>0.6</v>
      </c>
      <c r="AA305">
        <v>1</v>
      </c>
      <c r="AB305">
        <v>0.625</v>
      </c>
      <c r="AC305">
        <v>0.76923076923076905</v>
      </c>
      <c r="AD305">
        <v>0</v>
      </c>
      <c r="AE305">
        <v>0.4</v>
      </c>
    </row>
    <row r="306" spans="1:31" x14ac:dyDescent="0.15">
      <c r="A306" s="6">
        <v>304</v>
      </c>
      <c r="B306">
        <v>19</v>
      </c>
      <c r="C306">
        <v>1</v>
      </c>
      <c r="D306">
        <v>10</v>
      </c>
      <c r="E306">
        <v>10</v>
      </c>
      <c r="F306">
        <v>10</v>
      </c>
      <c r="G306">
        <v>0</v>
      </c>
      <c r="H306">
        <v>9</v>
      </c>
      <c r="I306">
        <v>1</v>
      </c>
      <c r="J306">
        <v>0.95</v>
      </c>
      <c r="K306">
        <v>12.747520446777299</v>
      </c>
      <c r="L306">
        <v>1.4641075134277299</v>
      </c>
      <c r="M306">
        <v>1.1974678039550799</v>
      </c>
      <c r="N306">
        <v>9.8706970214843697</v>
      </c>
      <c r="O306">
        <v>6</v>
      </c>
      <c r="P306">
        <v>6</v>
      </c>
      <c r="Q306">
        <v>16</v>
      </c>
      <c r="R306" s="16">
        <v>0.375</v>
      </c>
      <c r="S306" s="16">
        <f t="shared" si="4"/>
        <v>0.6</v>
      </c>
      <c r="T306">
        <v>5.0813293457031197</v>
      </c>
      <c r="U306">
        <v>4.7279491424560502</v>
      </c>
      <c r="V306">
        <v>4.4495110511779803</v>
      </c>
      <c r="W306">
        <v>0.27843809127807601</v>
      </c>
      <c r="X306">
        <v>0.63181829452514604</v>
      </c>
      <c r="Y306">
        <v>0.63181829452514604</v>
      </c>
      <c r="Z306">
        <v>0.6</v>
      </c>
      <c r="AA306">
        <v>1</v>
      </c>
      <c r="AB306">
        <v>0.625</v>
      </c>
      <c r="AC306">
        <v>0.76923076923076905</v>
      </c>
      <c r="AD306">
        <v>0</v>
      </c>
      <c r="AE306">
        <v>0.4</v>
      </c>
    </row>
    <row r="307" spans="1:31" x14ac:dyDescent="0.15">
      <c r="A307" s="6">
        <v>305</v>
      </c>
      <c r="B307">
        <v>17</v>
      </c>
      <c r="C307">
        <v>3</v>
      </c>
      <c r="D307">
        <v>10</v>
      </c>
      <c r="E307">
        <v>10</v>
      </c>
      <c r="F307">
        <v>10</v>
      </c>
      <c r="G307">
        <v>0</v>
      </c>
      <c r="H307">
        <v>7</v>
      </c>
      <c r="I307">
        <v>3</v>
      </c>
      <c r="J307">
        <v>0.85</v>
      </c>
      <c r="K307">
        <v>7.9079055786132804</v>
      </c>
      <c r="L307">
        <v>2.4413070678710902</v>
      </c>
      <c r="M307">
        <v>1.80562973022461</v>
      </c>
      <c r="N307">
        <v>5.6905059814453098</v>
      </c>
      <c r="O307">
        <v>6</v>
      </c>
      <c r="P307">
        <v>6</v>
      </c>
      <c r="Q307">
        <v>16</v>
      </c>
      <c r="R307" s="16">
        <v>0.375</v>
      </c>
      <c r="S307" s="16">
        <f t="shared" si="4"/>
        <v>0.6</v>
      </c>
      <c r="T307">
        <v>3.4544448852539098</v>
      </c>
      <c r="U307">
        <v>3.1742711067199698</v>
      </c>
      <c r="V307">
        <v>2.9711995124816899</v>
      </c>
      <c r="W307">
        <v>0.203071594238281</v>
      </c>
      <c r="X307">
        <v>0.48324537277221702</v>
      </c>
      <c r="Y307">
        <v>0.48324537277221702</v>
      </c>
      <c r="Z307">
        <v>0.6</v>
      </c>
      <c r="AA307">
        <v>1</v>
      </c>
      <c r="AB307">
        <v>0.625</v>
      </c>
      <c r="AC307">
        <v>0.76923076923076905</v>
      </c>
      <c r="AD307">
        <v>0</v>
      </c>
      <c r="AE307">
        <v>0.4</v>
      </c>
    </row>
    <row r="308" spans="1:31" x14ac:dyDescent="0.15">
      <c r="A308" s="6">
        <v>306</v>
      </c>
      <c r="B308">
        <v>18</v>
      </c>
      <c r="C308">
        <v>2</v>
      </c>
      <c r="D308">
        <v>10</v>
      </c>
      <c r="E308">
        <v>10</v>
      </c>
      <c r="F308">
        <v>10</v>
      </c>
      <c r="G308">
        <v>0</v>
      </c>
      <c r="H308">
        <v>8</v>
      </c>
      <c r="I308">
        <v>2</v>
      </c>
      <c r="J308">
        <v>0.9</v>
      </c>
      <c r="K308">
        <v>10.3766326904297</v>
      </c>
      <c r="L308">
        <v>2.8573989868164098</v>
      </c>
      <c r="M308">
        <v>2.3580780029296902</v>
      </c>
      <c r="N308">
        <v>6.9024219512939498</v>
      </c>
      <c r="O308">
        <v>3</v>
      </c>
      <c r="P308">
        <v>3</v>
      </c>
      <c r="Q308">
        <v>13</v>
      </c>
      <c r="R308" s="16">
        <v>0.23080000000000001</v>
      </c>
      <c r="S308" s="16">
        <f t="shared" si="4"/>
        <v>0.3</v>
      </c>
      <c r="T308">
        <v>3.98627853393555</v>
      </c>
      <c r="U308">
        <v>3.7288508415222199</v>
      </c>
      <c r="V308">
        <v>3.4034514427185099</v>
      </c>
      <c r="W308">
        <v>0.32539939880371099</v>
      </c>
      <c r="X308">
        <v>0.58282709121704102</v>
      </c>
      <c r="Y308">
        <v>0.58282709121704102</v>
      </c>
      <c r="Z308">
        <v>0.3</v>
      </c>
      <c r="AA308">
        <v>1</v>
      </c>
      <c r="AB308">
        <v>0.76923076923076905</v>
      </c>
      <c r="AC308">
        <v>0.86956521739130399</v>
      </c>
      <c r="AD308">
        <v>0</v>
      </c>
      <c r="AE308">
        <v>0.7</v>
      </c>
    </row>
    <row r="309" spans="1:31" x14ac:dyDescent="0.15">
      <c r="A309" s="6">
        <v>307</v>
      </c>
      <c r="B309">
        <v>15</v>
      </c>
      <c r="C309">
        <v>5</v>
      </c>
      <c r="D309">
        <v>10</v>
      </c>
      <c r="E309">
        <v>10</v>
      </c>
      <c r="F309">
        <v>10</v>
      </c>
      <c r="G309">
        <v>0</v>
      </c>
      <c r="H309">
        <v>5</v>
      </c>
      <c r="I309">
        <v>5</v>
      </c>
      <c r="J309">
        <v>0.75</v>
      </c>
      <c r="K309">
        <v>9.3736190795898402</v>
      </c>
      <c r="L309">
        <v>3.7410240173339799</v>
      </c>
      <c r="M309">
        <v>1.3989906311035201</v>
      </c>
      <c r="N309">
        <v>6.5811119079589799</v>
      </c>
      <c r="O309">
        <v>3</v>
      </c>
      <c r="P309">
        <v>3</v>
      </c>
      <c r="Q309">
        <v>13</v>
      </c>
      <c r="R309" s="16">
        <v>0.23080000000000001</v>
      </c>
      <c r="S309" s="16">
        <f t="shared" si="4"/>
        <v>0.3</v>
      </c>
      <c r="T309">
        <v>3.00582695007324</v>
      </c>
      <c r="U309">
        <v>2.6883513927459699</v>
      </c>
      <c r="V309">
        <v>2.46584868431091</v>
      </c>
      <c r="W309">
        <v>0.22250270843505901</v>
      </c>
      <c r="X309">
        <v>0.53997826576232899</v>
      </c>
      <c r="Y309">
        <v>0.53997826576232899</v>
      </c>
      <c r="Z309">
        <v>0.3</v>
      </c>
      <c r="AA309">
        <v>1</v>
      </c>
      <c r="AB309">
        <v>0.76923076923076905</v>
      </c>
      <c r="AC309">
        <v>0.86956521739130399</v>
      </c>
      <c r="AD309">
        <v>0</v>
      </c>
      <c r="AE309">
        <v>0.7</v>
      </c>
    </row>
    <row r="310" spans="1:31" x14ac:dyDescent="0.15">
      <c r="A310" s="6">
        <v>308</v>
      </c>
      <c r="B310">
        <v>17</v>
      </c>
      <c r="C310">
        <v>3</v>
      </c>
      <c r="D310">
        <v>10</v>
      </c>
      <c r="E310">
        <v>10</v>
      </c>
      <c r="F310">
        <v>10</v>
      </c>
      <c r="G310">
        <v>0</v>
      </c>
      <c r="H310">
        <v>7</v>
      </c>
      <c r="I310">
        <v>3</v>
      </c>
      <c r="J310">
        <v>0.85</v>
      </c>
      <c r="K310">
        <v>9.0454216003418004</v>
      </c>
      <c r="L310">
        <v>2.00372314453125</v>
      </c>
      <c r="M310">
        <v>0.940948486328125</v>
      </c>
      <c r="N310">
        <v>6.5169620513915998</v>
      </c>
      <c r="O310">
        <v>5</v>
      </c>
      <c r="P310">
        <v>5</v>
      </c>
      <c r="Q310">
        <v>15</v>
      </c>
      <c r="R310" s="16">
        <v>0.33329999999999999</v>
      </c>
      <c r="S310" s="16">
        <f t="shared" si="4"/>
        <v>0.5</v>
      </c>
      <c r="T310">
        <v>4.0943756103515598</v>
      </c>
      <c r="U310">
        <v>3.7333424091339098</v>
      </c>
      <c r="V310">
        <v>3.5208656787872301</v>
      </c>
      <c r="W310">
        <v>0.21247673034667999</v>
      </c>
      <c r="X310">
        <v>0.57350993156433105</v>
      </c>
      <c r="Y310">
        <v>0.57350993156433105</v>
      </c>
      <c r="Z310">
        <v>0.5</v>
      </c>
      <c r="AA310">
        <v>1</v>
      </c>
      <c r="AB310">
        <v>0.66666666666666696</v>
      </c>
      <c r="AC310">
        <v>0.8</v>
      </c>
      <c r="AD310">
        <v>0</v>
      </c>
      <c r="AE310">
        <v>0.5</v>
      </c>
    </row>
    <row r="311" spans="1:31" x14ac:dyDescent="0.15">
      <c r="A311" s="6">
        <v>309</v>
      </c>
      <c r="B311">
        <v>15</v>
      </c>
      <c r="C311">
        <v>5</v>
      </c>
      <c r="D311">
        <v>10</v>
      </c>
      <c r="E311">
        <v>10</v>
      </c>
      <c r="F311">
        <v>10</v>
      </c>
      <c r="G311">
        <v>0</v>
      </c>
      <c r="H311">
        <v>5</v>
      </c>
      <c r="I311">
        <v>5</v>
      </c>
      <c r="J311">
        <v>0.75</v>
      </c>
      <c r="K311">
        <v>8.0787754058837908</v>
      </c>
      <c r="L311">
        <v>4.3170661926269496</v>
      </c>
      <c r="M311">
        <v>2.7179908752441402</v>
      </c>
      <c r="N311">
        <v>4.3252525329589799</v>
      </c>
      <c r="O311">
        <v>2</v>
      </c>
      <c r="P311">
        <v>2</v>
      </c>
      <c r="Q311">
        <v>12</v>
      </c>
      <c r="R311" s="16">
        <v>0.16669999999999999</v>
      </c>
      <c r="S311" s="16">
        <f t="shared" si="4"/>
        <v>0.2</v>
      </c>
      <c r="T311">
        <v>3.0505332946777299</v>
      </c>
      <c r="U311">
        <v>2.86517381668091</v>
      </c>
      <c r="V311">
        <v>2.5525450706481898</v>
      </c>
      <c r="W311">
        <v>0.31262874603271501</v>
      </c>
      <c r="X311">
        <v>0.49798822402954102</v>
      </c>
      <c r="Y311">
        <v>0.49798822402954102</v>
      </c>
      <c r="Z311">
        <v>0.2</v>
      </c>
      <c r="AA311">
        <v>1</v>
      </c>
      <c r="AB311">
        <v>0.83333333333333304</v>
      </c>
      <c r="AC311">
        <v>0.90909090909090895</v>
      </c>
      <c r="AD311">
        <v>0</v>
      </c>
      <c r="AE311">
        <v>0.8</v>
      </c>
    </row>
    <row r="312" spans="1:31" x14ac:dyDescent="0.15">
      <c r="A312" s="6">
        <v>310</v>
      </c>
      <c r="B312">
        <v>18</v>
      </c>
      <c r="C312">
        <v>2</v>
      </c>
      <c r="D312">
        <v>10</v>
      </c>
      <c r="E312">
        <v>10</v>
      </c>
      <c r="F312">
        <v>10</v>
      </c>
      <c r="G312">
        <v>0</v>
      </c>
      <c r="H312">
        <v>8</v>
      </c>
      <c r="I312">
        <v>2</v>
      </c>
      <c r="J312">
        <v>0.9</v>
      </c>
      <c r="K312">
        <v>10.1208000183106</v>
      </c>
      <c r="L312">
        <v>1.31255531311035</v>
      </c>
      <c r="M312">
        <v>0.64004898071289096</v>
      </c>
      <c r="N312">
        <v>7.6477699279785201</v>
      </c>
      <c r="O312">
        <v>6</v>
      </c>
      <c r="P312">
        <v>6</v>
      </c>
      <c r="Q312">
        <v>16</v>
      </c>
      <c r="R312" s="16">
        <v>0.375</v>
      </c>
      <c r="S312" s="16">
        <f t="shared" si="4"/>
        <v>0.6</v>
      </c>
      <c r="T312">
        <v>4.8479423522949201</v>
      </c>
      <c r="U312">
        <v>4.4496707916259801</v>
      </c>
      <c r="V312">
        <v>4.2379841804504403</v>
      </c>
      <c r="W312">
        <v>0.211686611175537</v>
      </c>
      <c r="X312">
        <v>0.60995817184448198</v>
      </c>
      <c r="Y312">
        <v>0.60995817184448198</v>
      </c>
      <c r="Z312">
        <v>0.6</v>
      </c>
      <c r="AA312">
        <v>1</v>
      </c>
      <c r="AB312">
        <v>0.625</v>
      </c>
      <c r="AC312">
        <v>0.76923076923076905</v>
      </c>
      <c r="AD312">
        <v>0</v>
      </c>
      <c r="AE312">
        <v>0.4</v>
      </c>
    </row>
    <row r="313" spans="1:31" x14ac:dyDescent="0.15">
      <c r="A313" s="6">
        <v>311</v>
      </c>
      <c r="B313">
        <v>17</v>
      </c>
      <c r="C313">
        <v>3</v>
      </c>
      <c r="D313">
        <v>10</v>
      </c>
      <c r="E313">
        <v>10</v>
      </c>
      <c r="F313">
        <v>10</v>
      </c>
      <c r="G313">
        <v>0</v>
      </c>
      <c r="H313">
        <v>7</v>
      </c>
      <c r="I313">
        <v>3</v>
      </c>
      <c r="J313">
        <v>0.85</v>
      </c>
      <c r="K313">
        <v>10.0898933410644</v>
      </c>
      <c r="L313">
        <v>2.9582672119140598</v>
      </c>
      <c r="M313">
        <v>1.7579307556152299</v>
      </c>
      <c r="N313">
        <v>6.18692970275879</v>
      </c>
      <c r="O313">
        <v>4</v>
      </c>
      <c r="P313">
        <v>4</v>
      </c>
      <c r="Q313">
        <v>14</v>
      </c>
      <c r="R313" s="16">
        <v>0.28570000000000001</v>
      </c>
      <c r="S313" s="16">
        <f t="shared" si="4"/>
        <v>0.4</v>
      </c>
      <c r="T313">
        <v>3.8986892700195299</v>
      </c>
      <c r="U313">
        <v>3.6110482215881401</v>
      </c>
      <c r="V313">
        <v>3.2771544456481898</v>
      </c>
      <c r="W313">
        <v>0.33389377593994102</v>
      </c>
      <c r="X313">
        <v>0.621534824371338</v>
      </c>
      <c r="Y313">
        <v>0.621534824371338</v>
      </c>
      <c r="Z313">
        <v>0.4</v>
      </c>
      <c r="AA313">
        <v>1</v>
      </c>
      <c r="AB313">
        <v>0.71428571428571397</v>
      </c>
      <c r="AC313">
        <v>0.83333333333333304</v>
      </c>
      <c r="AD313">
        <v>0</v>
      </c>
      <c r="AE313">
        <v>0.6</v>
      </c>
    </row>
    <row r="314" spans="1:31" x14ac:dyDescent="0.15">
      <c r="A314" s="6">
        <v>312</v>
      </c>
      <c r="B314">
        <v>17</v>
      </c>
      <c r="C314">
        <v>3</v>
      </c>
      <c r="D314">
        <v>10</v>
      </c>
      <c r="E314">
        <v>10</v>
      </c>
      <c r="F314">
        <v>10</v>
      </c>
      <c r="G314">
        <v>0</v>
      </c>
      <c r="H314">
        <v>7</v>
      </c>
      <c r="I314">
        <v>3</v>
      </c>
      <c r="J314">
        <v>0.85</v>
      </c>
      <c r="K314">
        <v>9.2608470916747994</v>
      </c>
      <c r="L314">
        <v>1.42961502075195</v>
      </c>
      <c r="M314">
        <v>0.59535217285156194</v>
      </c>
      <c r="N314">
        <v>8.4065513610839808</v>
      </c>
      <c r="O314">
        <v>6</v>
      </c>
      <c r="P314">
        <v>6</v>
      </c>
      <c r="Q314">
        <v>16</v>
      </c>
      <c r="R314" s="16">
        <v>0.375</v>
      </c>
      <c r="S314" s="16">
        <f t="shared" si="4"/>
        <v>0.6</v>
      </c>
      <c r="T314">
        <v>4.7337265014648402</v>
      </c>
      <c r="U314">
        <v>4.2056779861450204</v>
      </c>
      <c r="V314">
        <v>4.1307048797607404</v>
      </c>
      <c r="W314">
        <v>7.4973106384277302E-2</v>
      </c>
      <c r="X314">
        <v>0.60302162170410201</v>
      </c>
      <c r="Y314">
        <v>0.60302162170410201</v>
      </c>
      <c r="Z314">
        <v>0.6</v>
      </c>
      <c r="AA314">
        <v>1</v>
      </c>
      <c r="AB314">
        <v>0.625</v>
      </c>
      <c r="AC314">
        <v>0.76923076923076905</v>
      </c>
      <c r="AD314">
        <v>0</v>
      </c>
      <c r="AE314">
        <v>0.4</v>
      </c>
    </row>
    <row r="315" spans="1:31" x14ac:dyDescent="0.15">
      <c r="A315" s="6">
        <v>313</v>
      </c>
      <c r="B315">
        <v>16</v>
      </c>
      <c r="C315">
        <v>4</v>
      </c>
      <c r="D315">
        <v>10</v>
      </c>
      <c r="E315">
        <v>10</v>
      </c>
      <c r="F315">
        <v>10</v>
      </c>
      <c r="G315">
        <v>0</v>
      </c>
      <c r="H315">
        <v>6</v>
      </c>
      <c r="I315">
        <v>4</v>
      </c>
      <c r="J315">
        <v>0.8</v>
      </c>
      <c r="K315">
        <v>8.8971786499023402</v>
      </c>
      <c r="L315">
        <v>3.01724433898926</v>
      </c>
      <c r="M315">
        <v>1.4622039794921899</v>
      </c>
      <c r="N315">
        <v>5.9122848510742196</v>
      </c>
      <c r="O315">
        <v>5</v>
      </c>
      <c r="P315">
        <v>5</v>
      </c>
      <c r="Q315">
        <v>15</v>
      </c>
      <c r="R315" s="16">
        <v>0.33329999999999999</v>
      </c>
      <c r="S315" s="16">
        <f t="shared" si="4"/>
        <v>0.5</v>
      </c>
      <c r="T315">
        <v>3.83367919921875</v>
      </c>
      <c r="U315">
        <v>3.4931218624114999</v>
      </c>
      <c r="V315">
        <v>3.2434773445129399</v>
      </c>
      <c r="W315">
        <v>0.24964451789855999</v>
      </c>
      <c r="X315">
        <v>0.59020185470581099</v>
      </c>
      <c r="Y315">
        <v>0.59020185470581099</v>
      </c>
      <c r="Z315">
        <v>0.5</v>
      </c>
      <c r="AA315">
        <v>1</v>
      </c>
      <c r="AB315">
        <v>0.66666666666666696</v>
      </c>
      <c r="AC315">
        <v>0.8</v>
      </c>
      <c r="AD315">
        <v>0</v>
      </c>
      <c r="AE315">
        <v>0.5</v>
      </c>
    </row>
    <row r="316" spans="1:31" x14ac:dyDescent="0.15">
      <c r="A316" s="6">
        <v>314</v>
      </c>
      <c r="B316">
        <v>18</v>
      </c>
      <c r="C316">
        <v>2</v>
      </c>
      <c r="D316">
        <v>10</v>
      </c>
      <c r="E316">
        <v>10</v>
      </c>
      <c r="F316">
        <v>10</v>
      </c>
      <c r="G316">
        <v>0</v>
      </c>
      <c r="H316">
        <v>8</v>
      </c>
      <c r="I316">
        <v>2</v>
      </c>
      <c r="J316">
        <v>0.9</v>
      </c>
      <c r="K316">
        <v>10.4085178375244</v>
      </c>
      <c r="L316">
        <v>1.61114501953125</v>
      </c>
      <c r="M316">
        <v>0.98415756225585904</v>
      </c>
      <c r="N316">
        <v>7.8618087768554696</v>
      </c>
      <c r="O316">
        <v>7</v>
      </c>
      <c r="P316">
        <v>7</v>
      </c>
      <c r="Q316">
        <v>17</v>
      </c>
      <c r="R316" s="16">
        <v>0.4118</v>
      </c>
      <c r="S316" s="16">
        <f t="shared" si="4"/>
        <v>0.7</v>
      </c>
      <c r="T316">
        <v>5.1923751831054696</v>
      </c>
      <c r="U316">
        <v>4.7734522819518999</v>
      </c>
      <c r="V316">
        <v>4.5407943725585902</v>
      </c>
      <c r="W316">
        <v>0.23265790939330999</v>
      </c>
      <c r="X316">
        <v>0.651580810546875</v>
      </c>
      <c r="Y316">
        <v>0.651580810546875</v>
      </c>
      <c r="Z316">
        <v>0.7</v>
      </c>
      <c r="AA316">
        <v>1</v>
      </c>
      <c r="AB316">
        <v>0.58823529411764697</v>
      </c>
      <c r="AC316">
        <v>0.74074074074074103</v>
      </c>
      <c r="AD316">
        <v>0</v>
      </c>
      <c r="AE316">
        <v>0.3</v>
      </c>
    </row>
    <row r="317" spans="1:31" x14ac:dyDescent="0.15">
      <c r="A317" s="6">
        <v>315</v>
      </c>
      <c r="B317">
        <v>18</v>
      </c>
      <c r="C317">
        <v>2</v>
      </c>
      <c r="D317">
        <v>10</v>
      </c>
      <c r="E317">
        <v>10</v>
      </c>
      <c r="F317">
        <v>10</v>
      </c>
      <c r="G317">
        <v>0</v>
      </c>
      <c r="H317">
        <v>8</v>
      </c>
      <c r="I317">
        <v>2</v>
      </c>
      <c r="J317">
        <v>0.9</v>
      </c>
      <c r="K317">
        <v>10.207160949706999</v>
      </c>
      <c r="L317">
        <v>2.2460556030273402</v>
      </c>
      <c r="M317">
        <v>1.6180114746093699</v>
      </c>
      <c r="N317">
        <v>6.8111667633056596</v>
      </c>
      <c r="O317">
        <v>4</v>
      </c>
      <c r="P317">
        <v>4</v>
      </c>
      <c r="Q317">
        <v>14</v>
      </c>
      <c r="R317" s="16">
        <v>0.28570000000000001</v>
      </c>
      <c r="S317" s="16">
        <f t="shared" si="4"/>
        <v>0.4</v>
      </c>
      <c r="T317">
        <v>4.3518047332763699</v>
      </c>
      <c r="U317">
        <v>4.0632410049438503</v>
      </c>
      <c r="V317">
        <v>3.7538657188415501</v>
      </c>
      <c r="W317">
        <v>0.30937528610229498</v>
      </c>
      <c r="X317">
        <v>0.59793901443481401</v>
      </c>
      <c r="Y317">
        <v>0.59793901443481401</v>
      </c>
      <c r="Z317">
        <v>0.4</v>
      </c>
      <c r="AA317">
        <v>1</v>
      </c>
      <c r="AB317">
        <v>0.71428571428571397</v>
      </c>
      <c r="AC317">
        <v>0.83333333333333304</v>
      </c>
      <c r="AD317">
        <v>0</v>
      </c>
      <c r="AE317">
        <v>0.6</v>
      </c>
    </row>
    <row r="318" spans="1:31" x14ac:dyDescent="0.15">
      <c r="A318" s="6">
        <v>316</v>
      </c>
      <c r="B318">
        <v>17</v>
      </c>
      <c r="C318">
        <v>3</v>
      </c>
      <c r="D318">
        <v>10</v>
      </c>
      <c r="E318">
        <v>10</v>
      </c>
      <c r="F318">
        <v>10</v>
      </c>
      <c r="G318">
        <v>0</v>
      </c>
      <c r="H318">
        <v>7</v>
      </c>
      <c r="I318">
        <v>3</v>
      </c>
      <c r="J318">
        <v>0.85</v>
      </c>
      <c r="K318">
        <v>8.6093921661377006</v>
      </c>
      <c r="L318">
        <v>2.8064613342285201</v>
      </c>
      <c r="M318">
        <v>1.89235687255859</v>
      </c>
      <c r="N318">
        <v>5.2428894042968697</v>
      </c>
      <c r="O318">
        <v>4</v>
      </c>
      <c r="P318">
        <v>4</v>
      </c>
      <c r="Q318">
        <v>14</v>
      </c>
      <c r="R318" s="16">
        <v>0.28570000000000001</v>
      </c>
      <c r="S318" s="16">
        <f t="shared" si="4"/>
        <v>0.4</v>
      </c>
      <c r="T318">
        <v>3.49159431457519</v>
      </c>
      <c r="U318">
        <v>3.25580859184265</v>
      </c>
      <c r="V318">
        <v>2.9658436775207502</v>
      </c>
      <c r="W318">
        <v>0.28996491432189903</v>
      </c>
      <c r="X318">
        <v>0.52575063705444303</v>
      </c>
      <c r="Y318">
        <v>0.52575063705444303</v>
      </c>
      <c r="Z318">
        <v>0.4</v>
      </c>
      <c r="AA318">
        <v>1</v>
      </c>
      <c r="AB318">
        <v>0.71428571428571397</v>
      </c>
      <c r="AC318">
        <v>0.83333333333333304</v>
      </c>
      <c r="AD318">
        <v>0</v>
      </c>
      <c r="AE318">
        <v>0.6</v>
      </c>
    </row>
    <row r="319" spans="1:31" x14ac:dyDescent="0.15">
      <c r="A319" s="6">
        <v>317</v>
      </c>
      <c r="B319">
        <v>18</v>
      </c>
      <c r="C319">
        <v>2</v>
      </c>
      <c r="D319">
        <v>10</v>
      </c>
      <c r="E319">
        <v>10</v>
      </c>
      <c r="F319">
        <v>10</v>
      </c>
      <c r="G319">
        <v>0</v>
      </c>
      <c r="H319">
        <v>8</v>
      </c>
      <c r="I319">
        <v>2</v>
      </c>
      <c r="J319">
        <v>0.9</v>
      </c>
      <c r="K319">
        <v>9.8195228576660192</v>
      </c>
      <c r="L319">
        <v>2.5452957153320299</v>
      </c>
      <c r="M319">
        <v>1.9575824737548799</v>
      </c>
      <c r="N319">
        <v>6.1542224884033203</v>
      </c>
      <c r="O319">
        <v>4</v>
      </c>
      <c r="P319">
        <v>4</v>
      </c>
      <c r="Q319">
        <v>14</v>
      </c>
      <c r="R319" s="16">
        <v>0.28570000000000001</v>
      </c>
      <c r="S319" s="16">
        <f t="shared" si="4"/>
        <v>0.4</v>
      </c>
      <c r="T319">
        <v>4.2932720184326199</v>
      </c>
      <c r="U319">
        <v>4.0327382087707502</v>
      </c>
      <c r="V319">
        <v>3.7078118324279798</v>
      </c>
      <c r="W319">
        <v>0.32492637634277299</v>
      </c>
      <c r="X319">
        <v>0.585460186004639</v>
      </c>
      <c r="Y319">
        <v>0.585460186004639</v>
      </c>
      <c r="Z319">
        <v>0.4</v>
      </c>
      <c r="AA319">
        <v>1</v>
      </c>
      <c r="AB319">
        <v>0.71428571428571397</v>
      </c>
      <c r="AC319">
        <v>0.83333333333333304</v>
      </c>
      <c r="AD319">
        <v>0</v>
      </c>
      <c r="AE319">
        <v>0.6</v>
      </c>
    </row>
    <row r="320" spans="1:31" x14ac:dyDescent="0.15">
      <c r="A320" s="6">
        <v>318</v>
      </c>
      <c r="B320">
        <v>14</v>
      </c>
      <c r="C320">
        <v>6</v>
      </c>
      <c r="D320">
        <v>10</v>
      </c>
      <c r="E320">
        <v>10</v>
      </c>
      <c r="F320">
        <v>10</v>
      </c>
      <c r="G320">
        <v>0</v>
      </c>
      <c r="H320">
        <v>4</v>
      </c>
      <c r="I320">
        <v>6</v>
      </c>
      <c r="J320">
        <v>0.7</v>
      </c>
      <c r="K320">
        <v>8.3454456329345703</v>
      </c>
      <c r="L320">
        <v>4.6868419647216797</v>
      </c>
      <c r="M320">
        <v>1.99410820007324</v>
      </c>
      <c r="N320">
        <v>4.6586132049560502</v>
      </c>
      <c r="O320">
        <v>2</v>
      </c>
      <c r="P320">
        <v>2</v>
      </c>
      <c r="Q320">
        <v>12</v>
      </c>
      <c r="R320" s="16">
        <v>0.16669999999999999</v>
      </c>
      <c r="S320" s="16">
        <f t="shared" si="4"/>
        <v>0.2</v>
      </c>
      <c r="T320">
        <v>3.1554660797119101</v>
      </c>
      <c r="U320">
        <v>2.8878335952758798</v>
      </c>
      <c r="V320">
        <v>2.6096961498260498</v>
      </c>
      <c r="W320">
        <v>0.27813744544982899</v>
      </c>
      <c r="X320">
        <v>0.54576992988586404</v>
      </c>
      <c r="Y320">
        <v>0.54576992988586404</v>
      </c>
      <c r="Z320">
        <v>0.2</v>
      </c>
      <c r="AA320">
        <v>1</v>
      </c>
      <c r="AB320">
        <v>0.83333333333333304</v>
      </c>
      <c r="AC320">
        <v>0.90909090909090895</v>
      </c>
      <c r="AD320">
        <v>0</v>
      </c>
      <c r="AE320">
        <v>0.8</v>
      </c>
    </row>
    <row r="321" spans="1:31" x14ac:dyDescent="0.15">
      <c r="A321" s="6">
        <v>319</v>
      </c>
      <c r="B321">
        <v>17</v>
      </c>
      <c r="C321">
        <v>3</v>
      </c>
      <c r="D321">
        <v>10</v>
      </c>
      <c r="E321">
        <v>10</v>
      </c>
      <c r="F321">
        <v>10</v>
      </c>
      <c r="G321">
        <v>0</v>
      </c>
      <c r="H321">
        <v>7</v>
      </c>
      <c r="I321">
        <v>3</v>
      </c>
      <c r="J321">
        <v>0.85</v>
      </c>
      <c r="K321">
        <v>8.6756076812744105</v>
      </c>
      <c r="L321">
        <v>2.7035541534423801</v>
      </c>
      <c r="M321">
        <v>1.7513236999511701</v>
      </c>
      <c r="N321">
        <v>5.3574104309081996</v>
      </c>
      <c r="O321">
        <v>3</v>
      </c>
      <c r="P321">
        <v>3</v>
      </c>
      <c r="Q321">
        <v>13</v>
      </c>
      <c r="R321" s="16">
        <v>0.23080000000000001</v>
      </c>
      <c r="S321" s="16">
        <f t="shared" si="4"/>
        <v>0.3</v>
      </c>
      <c r="T321">
        <v>3.8083477020263699</v>
      </c>
      <c r="U321">
        <v>3.5458412170410201</v>
      </c>
      <c r="V321">
        <v>3.2593657970428498</v>
      </c>
      <c r="W321">
        <v>0.286475419998169</v>
      </c>
      <c r="X321">
        <v>0.54898190498352095</v>
      </c>
      <c r="Y321">
        <v>0.54898190498352095</v>
      </c>
      <c r="Z321">
        <v>0.3</v>
      </c>
      <c r="AA321">
        <v>1</v>
      </c>
      <c r="AB321">
        <v>0.76923076923076905</v>
      </c>
      <c r="AC321">
        <v>0.86956521739130399</v>
      </c>
      <c r="AD321">
        <v>0</v>
      </c>
      <c r="AE321">
        <v>0.7</v>
      </c>
    </row>
    <row r="322" spans="1:31" x14ac:dyDescent="0.15">
      <c r="A322" s="6">
        <v>320</v>
      </c>
      <c r="B322">
        <v>13</v>
      </c>
      <c r="C322">
        <v>7</v>
      </c>
      <c r="D322">
        <v>10</v>
      </c>
      <c r="E322">
        <v>10</v>
      </c>
      <c r="F322">
        <v>10</v>
      </c>
      <c r="G322">
        <v>0</v>
      </c>
      <c r="H322">
        <v>3</v>
      </c>
      <c r="I322">
        <v>7</v>
      </c>
      <c r="J322">
        <v>0.65</v>
      </c>
      <c r="K322">
        <v>7.5951519012451199</v>
      </c>
      <c r="L322">
        <v>4.5661144256591797</v>
      </c>
      <c r="M322">
        <v>1.33332443237305</v>
      </c>
      <c r="N322">
        <v>5.4785079956054696</v>
      </c>
      <c r="O322">
        <v>2</v>
      </c>
      <c r="P322">
        <v>2</v>
      </c>
      <c r="Q322">
        <v>11</v>
      </c>
      <c r="R322" s="16">
        <v>0.18179999999999999</v>
      </c>
      <c r="S322" s="16">
        <f t="shared" si="4"/>
        <v>0.2</v>
      </c>
      <c r="T322">
        <v>2.4018306732177699</v>
      </c>
      <c r="U322">
        <v>2.10686182975769</v>
      </c>
      <c r="V322">
        <v>1.9451868534088099</v>
      </c>
      <c r="W322">
        <v>0.16167497634887701</v>
      </c>
      <c r="X322">
        <v>0.45664381980896002</v>
      </c>
      <c r="Y322">
        <v>0.45664381980896002</v>
      </c>
      <c r="Z322">
        <v>0.2</v>
      </c>
      <c r="AA322">
        <v>0.9</v>
      </c>
      <c r="AB322">
        <v>0.81818181818181801</v>
      </c>
      <c r="AC322">
        <v>0.85714285714285698</v>
      </c>
      <c r="AD322">
        <v>0.1</v>
      </c>
      <c r="AE322">
        <v>0.7</v>
      </c>
    </row>
    <row r="323" spans="1:31" x14ac:dyDescent="0.15">
      <c r="A323" s="6">
        <v>321</v>
      </c>
      <c r="B323">
        <v>17</v>
      </c>
      <c r="C323">
        <v>3</v>
      </c>
      <c r="D323">
        <v>10</v>
      </c>
      <c r="E323">
        <v>10</v>
      </c>
      <c r="F323">
        <v>10</v>
      </c>
      <c r="G323">
        <v>0</v>
      </c>
      <c r="H323">
        <v>7</v>
      </c>
      <c r="I323">
        <v>3</v>
      </c>
      <c r="J323">
        <v>0.85</v>
      </c>
      <c r="K323">
        <v>9.4818687438964808</v>
      </c>
      <c r="L323">
        <v>2.1488723754882799</v>
      </c>
      <c r="M323">
        <v>0.86164855957031194</v>
      </c>
      <c r="N323">
        <v>6.1849689483642596</v>
      </c>
      <c r="O323">
        <v>5</v>
      </c>
      <c r="P323">
        <v>5</v>
      </c>
      <c r="Q323">
        <v>15</v>
      </c>
      <c r="R323" s="16">
        <v>0.33329999999999999</v>
      </c>
      <c r="S323" s="16">
        <f t="shared" ref="S323:S386" si="5">O323/E323</f>
        <v>0.5</v>
      </c>
      <c r="T323">
        <v>4.6528873443603498</v>
      </c>
      <c r="U323">
        <v>4.2639722824096697</v>
      </c>
      <c r="V323">
        <v>4.0129203796386701</v>
      </c>
      <c r="W323">
        <v>0.25105190277099598</v>
      </c>
      <c r="X323">
        <v>0.63996696472168002</v>
      </c>
      <c r="Y323">
        <v>0.63996696472168002</v>
      </c>
      <c r="Z323">
        <v>0.5</v>
      </c>
      <c r="AA323">
        <v>1</v>
      </c>
      <c r="AB323">
        <v>0.66666666666666696</v>
      </c>
      <c r="AC323">
        <v>0.8</v>
      </c>
      <c r="AD323">
        <v>0</v>
      </c>
      <c r="AE323">
        <v>0.5</v>
      </c>
    </row>
    <row r="324" spans="1:31" x14ac:dyDescent="0.15">
      <c r="A324" s="6">
        <v>322</v>
      </c>
      <c r="B324">
        <v>14</v>
      </c>
      <c r="C324">
        <v>6</v>
      </c>
      <c r="D324">
        <v>10</v>
      </c>
      <c r="E324">
        <v>10</v>
      </c>
      <c r="F324">
        <v>10</v>
      </c>
      <c r="G324">
        <v>0</v>
      </c>
      <c r="H324">
        <v>4</v>
      </c>
      <c r="I324">
        <v>6</v>
      </c>
      <c r="J324">
        <v>0.7</v>
      </c>
      <c r="K324">
        <v>8.9093532562255895</v>
      </c>
      <c r="L324">
        <v>3.8602981567382799</v>
      </c>
      <c r="M324">
        <v>0.63604736328125</v>
      </c>
      <c r="N324">
        <v>7.2488880157470703</v>
      </c>
      <c r="O324">
        <v>3</v>
      </c>
      <c r="P324">
        <v>3</v>
      </c>
      <c r="Q324">
        <v>13</v>
      </c>
      <c r="R324" s="16">
        <v>0.23080000000000001</v>
      </c>
      <c r="S324" s="16">
        <f t="shared" si="5"/>
        <v>0.3</v>
      </c>
      <c r="T324">
        <v>3.1806716918945299</v>
      </c>
      <c r="U324">
        <v>2.7318964004516602</v>
      </c>
      <c r="V324">
        <v>2.59745168685913</v>
      </c>
      <c r="W324">
        <v>0.13444471359252899</v>
      </c>
      <c r="X324">
        <v>0.58322000503539995</v>
      </c>
      <c r="Y324">
        <v>0.58322000503539995</v>
      </c>
      <c r="Z324">
        <v>0.3</v>
      </c>
      <c r="AA324">
        <v>1</v>
      </c>
      <c r="AB324">
        <v>0.76923076923076905</v>
      </c>
      <c r="AC324">
        <v>0.86956521739130399</v>
      </c>
      <c r="AD324">
        <v>0</v>
      </c>
      <c r="AE324">
        <v>0.7</v>
      </c>
    </row>
    <row r="325" spans="1:31" x14ac:dyDescent="0.15">
      <c r="A325" s="6">
        <v>323</v>
      </c>
      <c r="B325">
        <v>16</v>
      </c>
      <c r="C325">
        <v>4</v>
      </c>
      <c r="D325">
        <v>10</v>
      </c>
      <c r="E325">
        <v>10</v>
      </c>
      <c r="F325">
        <v>10</v>
      </c>
      <c r="G325">
        <v>0</v>
      </c>
      <c r="H325">
        <v>6</v>
      </c>
      <c r="I325">
        <v>4</v>
      </c>
      <c r="J325">
        <v>0.8</v>
      </c>
      <c r="K325">
        <v>8.9355392456054705</v>
      </c>
      <c r="L325">
        <v>4.3077869415283203</v>
      </c>
      <c r="M325">
        <v>3.3626632690429701</v>
      </c>
      <c r="N325">
        <v>5.3501167297363299</v>
      </c>
      <c r="O325">
        <v>4</v>
      </c>
      <c r="P325">
        <v>4</v>
      </c>
      <c r="Q325">
        <v>14</v>
      </c>
      <c r="R325" s="16">
        <v>0.28570000000000001</v>
      </c>
      <c r="S325" s="16">
        <f t="shared" si="5"/>
        <v>0.4</v>
      </c>
      <c r="T325">
        <v>3.2811317443847701</v>
      </c>
      <c r="U325">
        <v>3.0644016265869101</v>
      </c>
      <c r="V325">
        <v>2.7282443046569802</v>
      </c>
      <c r="W325">
        <v>0.33615732192993197</v>
      </c>
      <c r="X325">
        <v>0.55288743972778298</v>
      </c>
      <c r="Y325">
        <v>0.55288743972778298</v>
      </c>
      <c r="Z325">
        <v>0.4</v>
      </c>
      <c r="AA325">
        <v>1</v>
      </c>
      <c r="AB325">
        <v>0.71428571428571397</v>
      </c>
      <c r="AC325">
        <v>0.83333333333333304</v>
      </c>
      <c r="AD325">
        <v>0</v>
      </c>
      <c r="AE325">
        <v>0.6</v>
      </c>
    </row>
    <row r="326" spans="1:31" x14ac:dyDescent="0.15">
      <c r="A326" s="6">
        <v>324</v>
      </c>
      <c r="B326">
        <v>18</v>
      </c>
      <c r="C326">
        <v>2</v>
      </c>
      <c r="D326">
        <v>10</v>
      </c>
      <c r="E326">
        <v>10</v>
      </c>
      <c r="F326">
        <v>10</v>
      </c>
      <c r="G326">
        <v>0</v>
      </c>
      <c r="H326">
        <v>8</v>
      </c>
      <c r="I326">
        <v>2</v>
      </c>
      <c r="J326">
        <v>0.9</v>
      </c>
      <c r="K326">
        <v>9.3619117736816406</v>
      </c>
      <c r="L326">
        <v>0.60002517700195301</v>
      </c>
      <c r="M326">
        <v>0.2237548828125</v>
      </c>
      <c r="N326">
        <v>9.0710334777831996</v>
      </c>
      <c r="O326">
        <v>7</v>
      </c>
      <c r="P326">
        <v>7</v>
      </c>
      <c r="Q326">
        <v>16</v>
      </c>
      <c r="R326" s="16">
        <v>0.4375</v>
      </c>
      <c r="S326" s="16">
        <f t="shared" si="5"/>
        <v>0.7</v>
      </c>
      <c r="T326">
        <v>5.0930080413818404</v>
      </c>
      <c r="U326">
        <v>4.5752286911010698</v>
      </c>
      <c r="V326">
        <v>4.5420556068420401</v>
      </c>
      <c r="W326">
        <v>3.3173084259033203E-2</v>
      </c>
      <c r="X326">
        <v>0.55095243453979503</v>
      </c>
      <c r="Y326">
        <v>0.55095243453979503</v>
      </c>
      <c r="Z326">
        <v>0.7</v>
      </c>
      <c r="AA326">
        <v>0.9</v>
      </c>
      <c r="AB326">
        <v>0.5625</v>
      </c>
      <c r="AC326">
        <v>0.69230769230769196</v>
      </c>
      <c r="AD326">
        <v>0.1</v>
      </c>
      <c r="AE326">
        <v>0.2</v>
      </c>
    </row>
    <row r="327" spans="1:31" x14ac:dyDescent="0.15">
      <c r="A327" s="6">
        <v>325</v>
      </c>
      <c r="B327">
        <v>16</v>
      </c>
      <c r="C327">
        <v>4</v>
      </c>
      <c r="D327">
        <v>10</v>
      </c>
      <c r="E327">
        <v>10</v>
      </c>
      <c r="F327">
        <v>10</v>
      </c>
      <c r="G327">
        <v>0</v>
      </c>
      <c r="H327">
        <v>6</v>
      </c>
      <c r="I327">
        <v>4</v>
      </c>
      <c r="J327">
        <v>0.8</v>
      </c>
      <c r="K327">
        <v>7.8486690521240199</v>
      </c>
      <c r="L327">
        <v>4.0500717163085902</v>
      </c>
      <c r="M327">
        <v>3.0804080963134801</v>
      </c>
      <c r="N327">
        <v>3.9068298339843701</v>
      </c>
      <c r="O327">
        <v>2</v>
      </c>
      <c r="P327">
        <v>2</v>
      </c>
      <c r="Q327">
        <v>11</v>
      </c>
      <c r="R327" s="16">
        <v>0.18179999999999999</v>
      </c>
      <c r="S327" s="16">
        <f t="shared" si="5"/>
        <v>0.2</v>
      </c>
      <c r="T327">
        <v>3.2830562591552699</v>
      </c>
      <c r="U327">
        <v>3.1005103588104199</v>
      </c>
      <c r="V327">
        <v>2.78123211860657</v>
      </c>
      <c r="W327">
        <v>0.31927824020385698</v>
      </c>
      <c r="X327">
        <v>0.50182414054870605</v>
      </c>
      <c r="Y327">
        <v>0.50182414054870605</v>
      </c>
      <c r="Z327">
        <v>0.2</v>
      </c>
      <c r="AA327">
        <v>0.9</v>
      </c>
      <c r="AB327">
        <v>0.81818181818181801</v>
      </c>
      <c r="AC327">
        <v>0.85714285714285698</v>
      </c>
      <c r="AD327">
        <v>0.1</v>
      </c>
      <c r="AE327">
        <v>0.7</v>
      </c>
    </row>
    <row r="328" spans="1:31" x14ac:dyDescent="0.15">
      <c r="A328" s="6">
        <v>326</v>
      </c>
      <c r="B328">
        <v>15</v>
      </c>
      <c r="C328">
        <v>5</v>
      </c>
      <c r="D328">
        <v>10</v>
      </c>
      <c r="E328">
        <v>10</v>
      </c>
      <c r="F328">
        <v>10</v>
      </c>
      <c r="G328">
        <v>0</v>
      </c>
      <c r="H328">
        <v>5</v>
      </c>
      <c r="I328">
        <v>5</v>
      </c>
      <c r="J328">
        <v>0.75</v>
      </c>
      <c r="K328">
        <v>8.5384082794189506</v>
      </c>
      <c r="L328">
        <v>2.7803001403808598</v>
      </c>
      <c r="M328">
        <v>0.56219100952148404</v>
      </c>
      <c r="N328">
        <v>7.0799999237060502</v>
      </c>
      <c r="O328">
        <v>4</v>
      </c>
      <c r="P328">
        <v>4</v>
      </c>
      <c r="Q328">
        <v>14</v>
      </c>
      <c r="R328" s="16">
        <v>0.28570000000000001</v>
      </c>
      <c r="S328" s="16">
        <f t="shared" si="5"/>
        <v>0.4</v>
      </c>
      <c r="T328">
        <v>3.5761966705322301</v>
      </c>
      <c r="U328">
        <v>3.12972831726074</v>
      </c>
      <c r="V328">
        <v>3.0091691017150901</v>
      </c>
      <c r="W328">
        <v>0.12055921554565401</v>
      </c>
      <c r="X328">
        <v>0.567027568817139</v>
      </c>
      <c r="Y328">
        <v>0.567027568817139</v>
      </c>
      <c r="Z328">
        <v>0.4</v>
      </c>
      <c r="AA328">
        <v>1</v>
      </c>
      <c r="AB328">
        <v>0.71428571428571397</v>
      </c>
      <c r="AC328">
        <v>0.83333333333333304</v>
      </c>
      <c r="AD328">
        <v>0</v>
      </c>
      <c r="AE328">
        <v>0.6</v>
      </c>
    </row>
    <row r="329" spans="1:31" x14ac:dyDescent="0.15">
      <c r="A329" s="6">
        <v>327</v>
      </c>
      <c r="B329">
        <v>16</v>
      </c>
      <c r="C329">
        <v>4</v>
      </c>
      <c r="D329">
        <v>10</v>
      </c>
      <c r="E329">
        <v>10</v>
      </c>
      <c r="F329">
        <v>10</v>
      </c>
      <c r="G329">
        <v>0</v>
      </c>
      <c r="H329">
        <v>6</v>
      </c>
      <c r="I329">
        <v>4</v>
      </c>
      <c r="J329">
        <v>0.8</v>
      </c>
      <c r="K329">
        <v>8.7221698760986293</v>
      </c>
      <c r="L329">
        <v>1.8220977783203101</v>
      </c>
      <c r="M329">
        <v>0.285903930664062</v>
      </c>
      <c r="N329">
        <v>7.6596450805664098</v>
      </c>
      <c r="O329">
        <v>5</v>
      </c>
      <c r="P329">
        <v>5</v>
      </c>
      <c r="Q329">
        <v>15</v>
      </c>
      <c r="R329" s="16">
        <v>0.33329999999999999</v>
      </c>
      <c r="S329" s="16">
        <f t="shared" si="5"/>
        <v>0.5</v>
      </c>
      <c r="T329">
        <v>3.9355430603027299</v>
      </c>
      <c r="U329">
        <v>3.4455730915069598</v>
      </c>
      <c r="V329">
        <v>3.3615584373474099</v>
      </c>
      <c r="W329">
        <v>8.4014654159545898E-2</v>
      </c>
      <c r="X329">
        <v>0.57398462295532204</v>
      </c>
      <c r="Y329">
        <v>0.57398462295532204</v>
      </c>
      <c r="Z329">
        <v>0.5</v>
      </c>
      <c r="AA329">
        <v>1</v>
      </c>
      <c r="AB329">
        <v>0.66666666666666696</v>
      </c>
      <c r="AC329">
        <v>0.8</v>
      </c>
      <c r="AD329">
        <v>0</v>
      </c>
      <c r="AE329">
        <v>0.5</v>
      </c>
    </row>
    <row r="330" spans="1:31" x14ac:dyDescent="0.15">
      <c r="A330" s="6">
        <v>328</v>
      </c>
      <c r="B330">
        <v>16</v>
      </c>
      <c r="C330">
        <v>4</v>
      </c>
      <c r="D330">
        <v>10</v>
      </c>
      <c r="E330">
        <v>10</v>
      </c>
      <c r="F330">
        <v>10</v>
      </c>
      <c r="G330">
        <v>0</v>
      </c>
      <c r="H330">
        <v>6</v>
      </c>
      <c r="I330">
        <v>4</v>
      </c>
      <c r="J330">
        <v>0.8</v>
      </c>
      <c r="K330">
        <v>8.1553688049316406</v>
      </c>
      <c r="L330">
        <v>1.6735954284668</v>
      </c>
      <c r="M330">
        <v>0.27482986450195301</v>
      </c>
      <c r="N330">
        <v>7.3060321807861301</v>
      </c>
      <c r="O330">
        <v>5</v>
      </c>
      <c r="P330">
        <v>5</v>
      </c>
      <c r="Q330">
        <v>14</v>
      </c>
      <c r="R330" s="16">
        <v>0.35709999999999997</v>
      </c>
      <c r="S330" s="16">
        <f t="shared" si="5"/>
        <v>0.5</v>
      </c>
      <c r="T330">
        <v>4.2488098144531197</v>
      </c>
      <c r="U330">
        <v>3.7537801265716499</v>
      </c>
      <c r="V330">
        <v>3.6958022117614702</v>
      </c>
      <c r="W330">
        <v>5.7977914810180699E-2</v>
      </c>
      <c r="X330">
        <v>0.55300760269164995</v>
      </c>
      <c r="Y330">
        <v>0.55300760269164995</v>
      </c>
      <c r="Z330">
        <v>0.5</v>
      </c>
      <c r="AA330">
        <v>0.9</v>
      </c>
      <c r="AB330">
        <v>0.64285714285714302</v>
      </c>
      <c r="AC330">
        <v>0.75</v>
      </c>
      <c r="AD330">
        <v>0.1</v>
      </c>
      <c r="AE330">
        <v>0.4</v>
      </c>
    </row>
    <row r="331" spans="1:31" x14ac:dyDescent="0.15">
      <c r="A331" s="6">
        <v>329</v>
      </c>
      <c r="B331">
        <v>17</v>
      </c>
      <c r="C331">
        <v>3</v>
      </c>
      <c r="D331">
        <v>10</v>
      </c>
      <c r="E331">
        <v>10</v>
      </c>
      <c r="F331">
        <v>10</v>
      </c>
      <c r="G331">
        <v>0</v>
      </c>
      <c r="H331">
        <v>7</v>
      </c>
      <c r="I331">
        <v>3</v>
      </c>
      <c r="J331">
        <v>0.85</v>
      </c>
      <c r="K331">
        <v>9.0605888366699201</v>
      </c>
      <c r="L331">
        <v>1.5621528625488299</v>
      </c>
      <c r="M331">
        <v>0.55435562133789096</v>
      </c>
      <c r="N331">
        <v>7.3526954650878897</v>
      </c>
      <c r="O331">
        <v>6</v>
      </c>
      <c r="P331">
        <v>6</v>
      </c>
      <c r="Q331">
        <v>16</v>
      </c>
      <c r="R331" s="16">
        <v>0.375</v>
      </c>
      <c r="S331" s="16">
        <f t="shared" si="5"/>
        <v>0.6</v>
      </c>
      <c r="T331">
        <v>4.8238239288330096</v>
      </c>
      <c r="U331">
        <v>4.3281116485595703</v>
      </c>
      <c r="V331">
        <v>4.1753563880920401</v>
      </c>
      <c r="W331">
        <v>0.15275526046752899</v>
      </c>
      <c r="X331">
        <v>0.64846754074096702</v>
      </c>
      <c r="Y331">
        <v>0.64846754074096702</v>
      </c>
      <c r="Z331">
        <v>0.6</v>
      </c>
      <c r="AA331">
        <v>1</v>
      </c>
      <c r="AB331">
        <v>0.625</v>
      </c>
      <c r="AC331">
        <v>0.76923076923076905</v>
      </c>
      <c r="AD331">
        <v>0</v>
      </c>
      <c r="AE331">
        <v>0.4</v>
      </c>
    </row>
    <row r="332" spans="1:31" x14ac:dyDescent="0.15">
      <c r="A332" s="6">
        <v>330</v>
      </c>
      <c r="B332">
        <v>18</v>
      </c>
      <c r="C332">
        <v>2</v>
      </c>
      <c r="D332">
        <v>10</v>
      </c>
      <c r="E332">
        <v>10</v>
      </c>
      <c r="F332">
        <v>10</v>
      </c>
      <c r="G332">
        <v>0</v>
      </c>
      <c r="H332">
        <v>8</v>
      </c>
      <c r="I332">
        <v>2</v>
      </c>
      <c r="J332">
        <v>0.9</v>
      </c>
      <c r="K332">
        <v>9.5524997711181605</v>
      </c>
      <c r="L332">
        <v>1.3775577545166</v>
      </c>
      <c r="M332">
        <v>0.78857421875</v>
      </c>
      <c r="N332">
        <v>7.2737312316894496</v>
      </c>
      <c r="O332">
        <v>5</v>
      </c>
      <c r="P332">
        <v>5</v>
      </c>
      <c r="Q332">
        <v>15</v>
      </c>
      <c r="R332" s="16">
        <v>0.33329999999999999</v>
      </c>
      <c r="S332" s="16">
        <f t="shared" si="5"/>
        <v>0.5</v>
      </c>
      <c r="T332">
        <v>4.40608787536621</v>
      </c>
      <c r="U332">
        <v>4.0526404380798304</v>
      </c>
      <c r="V332">
        <v>3.8541274070739702</v>
      </c>
      <c r="W332">
        <v>0.19851303100585899</v>
      </c>
      <c r="X332">
        <v>0.551960468292236</v>
      </c>
      <c r="Y332">
        <v>0.551960468292236</v>
      </c>
      <c r="Z332">
        <v>0.5</v>
      </c>
      <c r="AA332">
        <v>1</v>
      </c>
      <c r="AB332">
        <v>0.66666666666666696</v>
      </c>
      <c r="AC332">
        <v>0.8</v>
      </c>
      <c r="AD332">
        <v>0</v>
      </c>
      <c r="AE332">
        <v>0.5</v>
      </c>
    </row>
    <row r="333" spans="1:31" x14ac:dyDescent="0.15">
      <c r="A333" s="6">
        <v>331</v>
      </c>
      <c r="B333">
        <v>17</v>
      </c>
      <c r="C333">
        <v>3</v>
      </c>
      <c r="D333">
        <v>10</v>
      </c>
      <c r="E333">
        <v>10</v>
      </c>
      <c r="F333">
        <v>10</v>
      </c>
      <c r="G333">
        <v>0</v>
      </c>
      <c r="H333">
        <v>7</v>
      </c>
      <c r="I333">
        <v>3</v>
      </c>
      <c r="J333">
        <v>0.85</v>
      </c>
      <c r="K333">
        <v>8.8274097442627006</v>
      </c>
      <c r="L333">
        <v>1.9406986236572299</v>
      </c>
      <c r="M333">
        <v>0.84104156494140603</v>
      </c>
      <c r="N333">
        <v>6.1726455688476598</v>
      </c>
      <c r="O333">
        <v>5</v>
      </c>
      <c r="P333">
        <v>5</v>
      </c>
      <c r="Q333">
        <v>15</v>
      </c>
      <c r="R333" s="16">
        <v>0.33329999999999999</v>
      </c>
      <c r="S333" s="16">
        <f t="shared" si="5"/>
        <v>0.5</v>
      </c>
      <c r="T333">
        <v>4.3621444702148402</v>
      </c>
      <c r="U333">
        <v>3.9847567081451398</v>
      </c>
      <c r="V333">
        <v>3.7624542713165301</v>
      </c>
      <c r="W333">
        <v>0.222302436828613</v>
      </c>
      <c r="X333">
        <v>0.59969019889831499</v>
      </c>
      <c r="Y333">
        <v>0.59969019889831499</v>
      </c>
      <c r="Z333">
        <v>0.5</v>
      </c>
      <c r="AA333">
        <v>1</v>
      </c>
      <c r="AB333">
        <v>0.66666666666666696</v>
      </c>
      <c r="AC333">
        <v>0.8</v>
      </c>
      <c r="AD333">
        <v>0</v>
      </c>
      <c r="AE333">
        <v>0.5</v>
      </c>
    </row>
    <row r="334" spans="1:31" x14ac:dyDescent="0.15">
      <c r="A334" s="6">
        <v>332</v>
      </c>
      <c r="B334">
        <v>17</v>
      </c>
      <c r="C334">
        <v>3</v>
      </c>
      <c r="D334">
        <v>10</v>
      </c>
      <c r="E334">
        <v>10</v>
      </c>
      <c r="F334">
        <v>10</v>
      </c>
      <c r="G334">
        <v>0</v>
      </c>
      <c r="H334">
        <v>7</v>
      </c>
      <c r="I334">
        <v>3</v>
      </c>
      <c r="J334">
        <v>0.85</v>
      </c>
      <c r="K334">
        <v>7.8888854980468697</v>
      </c>
      <c r="L334">
        <v>2.1082134246826199</v>
      </c>
      <c r="M334">
        <v>1.4095287322998</v>
      </c>
      <c r="N334">
        <v>5.9291496276855504</v>
      </c>
      <c r="O334">
        <v>4</v>
      </c>
      <c r="P334">
        <v>4</v>
      </c>
      <c r="Q334">
        <v>13</v>
      </c>
      <c r="R334" s="16">
        <v>0.30769999999999997</v>
      </c>
      <c r="S334" s="16">
        <f t="shared" si="5"/>
        <v>0.4</v>
      </c>
      <c r="T334">
        <v>3.8539524078369101</v>
      </c>
      <c r="U334">
        <v>3.5241408348083501</v>
      </c>
      <c r="V334">
        <v>3.3379693031311</v>
      </c>
      <c r="W334">
        <v>0.18617153167724601</v>
      </c>
      <c r="X334">
        <v>0.51598310470581099</v>
      </c>
      <c r="Y334">
        <v>0.51598310470581099</v>
      </c>
      <c r="Z334">
        <v>0.4</v>
      </c>
      <c r="AA334">
        <v>0.9</v>
      </c>
      <c r="AB334">
        <v>0.69230769230769196</v>
      </c>
      <c r="AC334">
        <v>0.78260869565217395</v>
      </c>
      <c r="AD334">
        <v>0.1</v>
      </c>
      <c r="AE334">
        <v>0.5</v>
      </c>
    </row>
    <row r="335" spans="1:31" x14ac:dyDescent="0.15">
      <c r="A335" s="6">
        <v>333</v>
      </c>
      <c r="B335">
        <v>15</v>
      </c>
      <c r="C335">
        <v>5</v>
      </c>
      <c r="D335">
        <v>10</v>
      </c>
      <c r="E335">
        <v>10</v>
      </c>
      <c r="F335">
        <v>10</v>
      </c>
      <c r="G335">
        <v>0</v>
      </c>
      <c r="H335">
        <v>5</v>
      </c>
      <c r="I335">
        <v>5</v>
      </c>
      <c r="J335">
        <v>0.75</v>
      </c>
      <c r="K335">
        <v>8.0957393646240199</v>
      </c>
      <c r="L335">
        <v>3.4925460815429701</v>
      </c>
      <c r="M335">
        <v>1.79521560668945</v>
      </c>
      <c r="N335">
        <v>5.81172752380371</v>
      </c>
      <c r="O335">
        <v>3</v>
      </c>
      <c r="P335">
        <v>3</v>
      </c>
      <c r="Q335">
        <v>12</v>
      </c>
      <c r="R335" s="16">
        <v>0.25</v>
      </c>
      <c r="S335" s="16">
        <f t="shared" si="5"/>
        <v>0.3</v>
      </c>
      <c r="T335">
        <v>2.8281917572021502</v>
      </c>
      <c r="U335">
        <v>2.55274534225464</v>
      </c>
      <c r="V335">
        <v>2.3588681221008301</v>
      </c>
      <c r="W335">
        <v>0.19387722015380901</v>
      </c>
      <c r="X335">
        <v>0.46932363510131803</v>
      </c>
      <c r="Y335">
        <v>0.46932363510131803</v>
      </c>
      <c r="Z335">
        <v>0.3</v>
      </c>
      <c r="AA335">
        <v>0.9</v>
      </c>
      <c r="AB335">
        <v>0.75</v>
      </c>
      <c r="AC335">
        <v>0.81818181818181801</v>
      </c>
      <c r="AD335">
        <v>0.1</v>
      </c>
      <c r="AE335">
        <v>0.6</v>
      </c>
    </row>
    <row r="336" spans="1:31" x14ac:dyDescent="0.15">
      <c r="A336" s="6">
        <v>334</v>
      </c>
      <c r="B336">
        <v>18</v>
      </c>
      <c r="C336">
        <v>2</v>
      </c>
      <c r="D336">
        <v>10</v>
      </c>
      <c r="E336">
        <v>10</v>
      </c>
      <c r="F336">
        <v>10</v>
      </c>
      <c r="G336">
        <v>0</v>
      </c>
      <c r="H336">
        <v>8</v>
      </c>
      <c r="I336">
        <v>2</v>
      </c>
      <c r="J336">
        <v>0.9</v>
      </c>
      <c r="K336">
        <v>9.7976722717285192</v>
      </c>
      <c r="L336">
        <v>3.17732810974121</v>
      </c>
      <c r="M336">
        <v>2.6821994781494101</v>
      </c>
      <c r="N336">
        <v>5.7997856140136701</v>
      </c>
      <c r="O336">
        <v>3</v>
      </c>
      <c r="P336">
        <v>3</v>
      </c>
      <c r="Q336">
        <v>13</v>
      </c>
      <c r="R336" s="16">
        <v>0.23080000000000001</v>
      </c>
      <c r="S336" s="16">
        <f t="shared" si="5"/>
        <v>0.3</v>
      </c>
      <c r="T336">
        <v>3.8663578033447301</v>
      </c>
      <c r="U336">
        <v>3.6644842624664302</v>
      </c>
      <c r="V336">
        <v>3.3028609752654998</v>
      </c>
      <c r="W336">
        <v>0.36162328720092801</v>
      </c>
      <c r="X336">
        <v>0.56349682807922397</v>
      </c>
      <c r="Y336">
        <v>0.56349682807922397</v>
      </c>
      <c r="Z336">
        <v>0.3</v>
      </c>
      <c r="AA336">
        <v>1</v>
      </c>
      <c r="AB336">
        <v>0.76923076923076905</v>
      </c>
      <c r="AC336">
        <v>0.86956521739130399</v>
      </c>
      <c r="AD336">
        <v>0</v>
      </c>
      <c r="AE336">
        <v>0.7</v>
      </c>
    </row>
    <row r="337" spans="1:31" x14ac:dyDescent="0.15">
      <c r="A337" s="6">
        <v>335</v>
      </c>
      <c r="B337">
        <v>15</v>
      </c>
      <c r="C337">
        <v>5</v>
      </c>
      <c r="D337">
        <v>10</v>
      </c>
      <c r="E337">
        <v>10</v>
      </c>
      <c r="F337">
        <v>10</v>
      </c>
      <c r="G337">
        <v>0</v>
      </c>
      <c r="H337">
        <v>5</v>
      </c>
      <c r="I337">
        <v>5</v>
      </c>
      <c r="J337">
        <v>0.75</v>
      </c>
      <c r="K337">
        <v>8.1520690917968697</v>
      </c>
      <c r="L337">
        <v>4.1897354125976598</v>
      </c>
      <c r="M337">
        <v>2.4435253143310498</v>
      </c>
      <c r="N337">
        <v>4.4322452545165998</v>
      </c>
      <c r="O337">
        <v>2</v>
      </c>
      <c r="P337">
        <v>2</v>
      </c>
      <c r="Q337">
        <v>12</v>
      </c>
      <c r="R337" s="16">
        <v>0.16669999999999999</v>
      </c>
      <c r="S337" s="16">
        <f t="shared" si="5"/>
        <v>0.2</v>
      </c>
      <c r="T337">
        <v>2.8813018798828098</v>
      </c>
      <c r="U337">
        <v>2.6755440235137899</v>
      </c>
      <c r="V337">
        <v>2.3734037876129102</v>
      </c>
      <c r="W337">
        <v>0.30214023590087902</v>
      </c>
      <c r="X337">
        <v>0.50789809226989702</v>
      </c>
      <c r="Y337">
        <v>0.50789809226989702</v>
      </c>
      <c r="Z337">
        <v>0.2</v>
      </c>
      <c r="AA337">
        <v>1</v>
      </c>
      <c r="AB337">
        <v>0.83333333333333304</v>
      </c>
      <c r="AC337">
        <v>0.90909090909090895</v>
      </c>
      <c r="AD337">
        <v>0</v>
      </c>
      <c r="AE337">
        <v>0.8</v>
      </c>
    </row>
    <row r="338" spans="1:31" x14ac:dyDescent="0.15">
      <c r="A338" s="6">
        <v>336</v>
      </c>
      <c r="B338">
        <v>14</v>
      </c>
      <c r="C338">
        <v>6</v>
      </c>
      <c r="D338">
        <v>10</v>
      </c>
      <c r="E338">
        <v>10</v>
      </c>
      <c r="F338">
        <v>10</v>
      </c>
      <c r="G338">
        <v>0</v>
      </c>
      <c r="H338">
        <v>4</v>
      </c>
      <c r="I338">
        <v>6</v>
      </c>
      <c r="J338">
        <v>0.7</v>
      </c>
      <c r="K338">
        <v>8.10992431640625</v>
      </c>
      <c r="L338">
        <v>3.7348098754882799</v>
      </c>
      <c r="M338">
        <v>0.77038192749023404</v>
      </c>
      <c r="N338">
        <v>5.9970664978027299</v>
      </c>
      <c r="O338">
        <v>3</v>
      </c>
      <c r="P338">
        <v>3</v>
      </c>
      <c r="Q338">
        <v>13</v>
      </c>
      <c r="R338" s="16">
        <v>0.23080000000000001</v>
      </c>
      <c r="S338" s="16">
        <f t="shared" si="5"/>
        <v>0.3</v>
      </c>
      <c r="T338">
        <v>3.34078788757324</v>
      </c>
      <c r="U338">
        <v>2.9262900352478001</v>
      </c>
      <c r="V338">
        <v>2.7806494235992401</v>
      </c>
      <c r="W338">
        <v>0.14564061164855999</v>
      </c>
      <c r="X338">
        <v>0.56013846397399902</v>
      </c>
      <c r="Y338">
        <v>0.56013846397399902</v>
      </c>
      <c r="Z338">
        <v>0.3</v>
      </c>
      <c r="AA338">
        <v>1</v>
      </c>
      <c r="AB338">
        <v>0.76923076923076905</v>
      </c>
      <c r="AC338">
        <v>0.86956521739130399</v>
      </c>
      <c r="AD338">
        <v>0</v>
      </c>
      <c r="AE338">
        <v>0.7</v>
      </c>
    </row>
    <row r="339" spans="1:31" x14ac:dyDescent="0.15">
      <c r="A339" s="6">
        <v>337</v>
      </c>
      <c r="B339">
        <v>18</v>
      </c>
      <c r="C339">
        <v>2</v>
      </c>
      <c r="D339">
        <v>10</v>
      </c>
      <c r="E339">
        <v>10</v>
      </c>
      <c r="F339">
        <v>10</v>
      </c>
      <c r="G339">
        <v>0</v>
      </c>
      <c r="H339">
        <v>8</v>
      </c>
      <c r="I339">
        <v>2</v>
      </c>
      <c r="J339">
        <v>0.9</v>
      </c>
      <c r="K339">
        <v>9.7676258087158203</v>
      </c>
      <c r="L339">
        <v>0.74655914306640603</v>
      </c>
      <c r="M339">
        <v>0.241783142089844</v>
      </c>
      <c r="N339">
        <v>8.7524642944335902</v>
      </c>
      <c r="O339">
        <v>7</v>
      </c>
      <c r="P339">
        <v>7</v>
      </c>
      <c r="Q339">
        <v>17</v>
      </c>
      <c r="R339" s="16">
        <v>0.4118</v>
      </c>
      <c r="S339" s="16">
        <f t="shared" si="5"/>
        <v>0.7</v>
      </c>
      <c r="T339">
        <v>5.3478622436523402</v>
      </c>
      <c r="U339">
        <v>4.8198900222778303</v>
      </c>
      <c r="V339">
        <v>4.7304625511169398</v>
      </c>
      <c r="W339">
        <v>8.94274711608887E-2</v>
      </c>
      <c r="X339">
        <v>0.61739969253539995</v>
      </c>
      <c r="Y339">
        <v>0.61739969253539995</v>
      </c>
      <c r="Z339">
        <v>0.7</v>
      </c>
      <c r="AA339">
        <v>1</v>
      </c>
      <c r="AB339">
        <v>0.58823529411764697</v>
      </c>
      <c r="AC339">
        <v>0.74074074074074103</v>
      </c>
      <c r="AD339">
        <v>0</v>
      </c>
      <c r="AE339">
        <v>0.3</v>
      </c>
    </row>
    <row r="340" spans="1:31" x14ac:dyDescent="0.15">
      <c r="A340" s="6">
        <v>338</v>
      </c>
      <c r="B340">
        <v>17</v>
      </c>
      <c r="C340">
        <v>3</v>
      </c>
      <c r="D340">
        <v>10</v>
      </c>
      <c r="E340">
        <v>10</v>
      </c>
      <c r="F340">
        <v>10</v>
      </c>
      <c r="G340">
        <v>0</v>
      </c>
      <c r="H340">
        <v>7</v>
      </c>
      <c r="I340">
        <v>3</v>
      </c>
      <c r="J340">
        <v>0.85</v>
      </c>
      <c r="K340">
        <v>8.6174030303955096</v>
      </c>
      <c r="L340">
        <v>1.6650867462158201</v>
      </c>
      <c r="M340">
        <v>0.68247985839843694</v>
      </c>
      <c r="N340">
        <v>6.6565170288085902</v>
      </c>
      <c r="O340">
        <v>5</v>
      </c>
      <c r="P340">
        <v>5</v>
      </c>
      <c r="Q340">
        <v>14</v>
      </c>
      <c r="R340" s="16">
        <v>0.35709999999999997</v>
      </c>
      <c r="S340" s="16">
        <f t="shared" si="5"/>
        <v>0.5</v>
      </c>
      <c r="T340">
        <v>4.4856338500976598</v>
      </c>
      <c r="U340">
        <v>4.0566248893737802</v>
      </c>
      <c r="V340">
        <v>3.8874640464782702</v>
      </c>
      <c r="W340">
        <v>0.16916084289550801</v>
      </c>
      <c r="X340">
        <v>0.59816980361938499</v>
      </c>
      <c r="Y340">
        <v>0.59816980361938499</v>
      </c>
      <c r="Z340">
        <v>0.5</v>
      </c>
      <c r="AA340">
        <v>0.9</v>
      </c>
      <c r="AB340">
        <v>0.64285714285714302</v>
      </c>
      <c r="AC340">
        <v>0.75</v>
      </c>
      <c r="AD340">
        <v>0.1</v>
      </c>
      <c r="AE340">
        <v>0.4</v>
      </c>
    </row>
    <row r="341" spans="1:31" x14ac:dyDescent="0.15">
      <c r="A341" s="6">
        <v>339</v>
      </c>
      <c r="B341">
        <v>19</v>
      </c>
      <c r="C341">
        <v>1</v>
      </c>
      <c r="D341">
        <v>10</v>
      </c>
      <c r="E341">
        <v>10</v>
      </c>
      <c r="F341">
        <v>10</v>
      </c>
      <c r="G341">
        <v>0</v>
      </c>
      <c r="H341">
        <v>9</v>
      </c>
      <c r="I341">
        <v>1</v>
      </c>
      <c r="J341">
        <v>0.95</v>
      </c>
      <c r="K341">
        <v>13.1161651611328</v>
      </c>
      <c r="L341">
        <v>1.14737701416016</v>
      </c>
      <c r="M341">
        <v>0.89725494384765603</v>
      </c>
      <c r="N341">
        <v>10.797456741333001</v>
      </c>
      <c r="O341">
        <v>7</v>
      </c>
      <c r="P341">
        <v>7</v>
      </c>
      <c r="Q341">
        <v>17</v>
      </c>
      <c r="R341" s="16">
        <v>0.4118</v>
      </c>
      <c r="S341" s="16">
        <f t="shared" si="5"/>
        <v>0.7</v>
      </c>
      <c r="T341">
        <v>5.4435863494873002</v>
      </c>
      <c r="U341">
        <v>5.01316595077515</v>
      </c>
      <c r="V341">
        <v>4.7798376083373997</v>
      </c>
      <c r="W341">
        <v>0.233328342437744</v>
      </c>
      <c r="X341">
        <v>0.66374874114990201</v>
      </c>
      <c r="Y341">
        <v>0.66374874114990201</v>
      </c>
      <c r="Z341">
        <v>0.7</v>
      </c>
      <c r="AA341">
        <v>1</v>
      </c>
      <c r="AB341">
        <v>0.58823529411764697</v>
      </c>
      <c r="AC341">
        <v>0.74074074074074103</v>
      </c>
      <c r="AD341">
        <v>0</v>
      </c>
      <c r="AE341">
        <v>0.3</v>
      </c>
    </row>
    <row r="342" spans="1:31" x14ac:dyDescent="0.15">
      <c r="A342" s="6">
        <v>340</v>
      </c>
      <c r="B342">
        <v>16</v>
      </c>
      <c r="C342">
        <v>4</v>
      </c>
      <c r="D342">
        <v>10</v>
      </c>
      <c r="E342">
        <v>10</v>
      </c>
      <c r="F342">
        <v>10</v>
      </c>
      <c r="G342">
        <v>0</v>
      </c>
      <c r="H342">
        <v>6</v>
      </c>
      <c r="I342">
        <v>4</v>
      </c>
      <c r="J342">
        <v>0.8</v>
      </c>
      <c r="K342">
        <v>8.4743232727050799</v>
      </c>
      <c r="L342">
        <v>1.6982879638671899</v>
      </c>
      <c r="M342">
        <v>0.299484252929687</v>
      </c>
      <c r="N342">
        <v>7.7963790893554696</v>
      </c>
      <c r="O342">
        <v>6</v>
      </c>
      <c r="P342">
        <v>6</v>
      </c>
      <c r="Q342">
        <v>16</v>
      </c>
      <c r="R342" s="16">
        <v>0.375</v>
      </c>
      <c r="S342" s="16">
        <f t="shared" si="5"/>
        <v>0.6</v>
      </c>
      <c r="T342">
        <v>4.3938579559326199</v>
      </c>
      <c r="U342">
        <v>3.8487272262573202</v>
      </c>
      <c r="V342">
        <v>3.7890763282775901</v>
      </c>
      <c r="W342">
        <v>5.96508979797363E-2</v>
      </c>
      <c r="X342">
        <v>0.60478162765502896</v>
      </c>
      <c r="Y342">
        <v>0.60478162765502896</v>
      </c>
      <c r="Z342">
        <v>0.6</v>
      </c>
      <c r="AA342">
        <v>1</v>
      </c>
      <c r="AB342">
        <v>0.625</v>
      </c>
      <c r="AC342">
        <v>0.76923076923076905</v>
      </c>
      <c r="AD342">
        <v>0</v>
      </c>
      <c r="AE342">
        <v>0.4</v>
      </c>
    </row>
    <row r="343" spans="1:31" x14ac:dyDescent="0.15">
      <c r="A343" s="6">
        <v>341</v>
      </c>
      <c r="B343">
        <v>15</v>
      </c>
      <c r="C343">
        <v>5</v>
      </c>
      <c r="D343">
        <v>10</v>
      </c>
      <c r="E343">
        <v>10</v>
      </c>
      <c r="F343">
        <v>10</v>
      </c>
      <c r="G343">
        <v>0</v>
      </c>
      <c r="H343">
        <v>5</v>
      </c>
      <c r="I343">
        <v>5</v>
      </c>
      <c r="J343">
        <v>0.75</v>
      </c>
      <c r="K343">
        <v>9.2915840148925799</v>
      </c>
      <c r="L343">
        <v>3.3382911682128902</v>
      </c>
      <c r="M343">
        <v>0.891143798828125</v>
      </c>
      <c r="N343">
        <v>7.0122776031494096</v>
      </c>
      <c r="O343">
        <v>3</v>
      </c>
      <c r="P343">
        <v>3</v>
      </c>
      <c r="Q343">
        <v>13</v>
      </c>
      <c r="R343" s="16">
        <v>0.23080000000000001</v>
      </c>
      <c r="S343" s="16">
        <f t="shared" si="5"/>
        <v>0.3</v>
      </c>
      <c r="T343">
        <v>3.8982982635497998</v>
      </c>
      <c r="U343">
        <v>3.49162745475769</v>
      </c>
      <c r="V343">
        <v>3.3069717884063698</v>
      </c>
      <c r="W343">
        <v>0.184655666351318</v>
      </c>
      <c r="X343">
        <v>0.59132647514343295</v>
      </c>
      <c r="Y343">
        <v>0.59132647514343295</v>
      </c>
      <c r="Z343">
        <v>0.3</v>
      </c>
      <c r="AA343">
        <v>1</v>
      </c>
      <c r="AB343">
        <v>0.76923076923076905</v>
      </c>
      <c r="AC343">
        <v>0.86956521739130399</v>
      </c>
      <c r="AD343">
        <v>0</v>
      </c>
      <c r="AE343">
        <v>0.7</v>
      </c>
    </row>
    <row r="344" spans="1:31" x14ac:dyDescent="0.15">
      <c r="A344" s="6">
        <v>342</v>
      </c>
      <c r="B344">
        <v>16</v>
      </c>
      <c r="C344">
        <v>4</v>
      </c>
      <c r="D344">
        <v>10</v>
      </c>
      <c r="E344">
        <v>10</v>
      </c>
      <c r="F344">
        <v>10</v>
      </c>
      <c r="G344">
        <v>0</v>
      </c>
      <c r="H344">
        <v>6</v>
      </c>
      <c r="I344">
        <v>4</v>
      </c>
      <c r="J344">
        <v>0.8</v>
      </c>
      <c r="K344">
        <v>7.34714698791504</v>
      </c>
      <c r="L344">
        <v>2.0586910247802699</v>
      </c>
      <c r="M344">
        <v>0.840667724609375</v>
      </c>
      <c r="N344">
        <v>5.76904296875</v>
      </c>
      <c r="O344">
        <v>5</v>
      </c>
      <c r="P344">
        <v>5</v>
      </c>
      <c r="Q344">
        <v>15</v>
      </c>
      <c r="R344" s="16">
        <v>0.33329999999999999</v>
      </c>
      <c r="S344" s="16">
        <f t="shared" si="5"/>
        <v>0.5</v>
      </c>
      <c r="T344">
        <v>3.4050369262695299</v>
      </c>
      <c r="U344">
        <v>3.05290722846985</v>
      </c>
      <c r="V344">
        <v>2.9288246631622301</v>
      </c>
      <c r="W344">
        <v>0.12408256530761699</v>
      </c>
      <c r="X344">
        <v>0.47621226310730003</v>
      </c>
      <c r="Y344">
        <v>0.47621226310730003</v>
      </c>
      <c r="Z344">
        <v>0.5</v>
      </c>
      <c r="AA344">
        <v>1</v>
      </c>
      <c r="AB344">
        <v>0.66666666666666696</v>
      </c>
      <c r="AC344">
        <v>0.8</v>
      </c>
      <c r="AD344">
        <v>0</v>
      </c>
      <c r="AE344">
        <v>0.5</v>
      </c>
    </row>
    <row r="345" spans="1:31" x14ac:dyDescent="0.15">
      <c r="A345" s="6">
        <v>343</v>
      </c>
      <c r="B345">
        <v>17</v>
      </c>
      <c r="C345">
        <v>3</v>
      </c>
      <c r="D345">
        <v>10</v>
      </c>
      <c r="E345">
        <v>10</v>
      </c>
      <c r="F345">
        <v>10</v>
      </c>
      <c r="G345">
        <v>0</v>
      </c>
      <c r="H345">
        <v>7</v>
      </c>
      <c r="I345">
        <v>3</v>
      </c>
      <c r="J345">
        <v>0.85</v>
      </c>
      <c r="K345">
        <v>8.2068538665771502</v>
      </c>
      <c r="L345">
        <v>1.84695053100586</v>
      </c>
      <c r="M345">
        <v>0.79230117797851596</v>
      </c>
      <c r="N345">
        <v>5.5700988769531197</v>
      </c>
      <c r="O345">
        <v>5</v>
      </c>
      <c r="P345">
        <v>5</v>
      </c>
      <c r="Q345">
        <v>15</v>
      </c>
      <c r="R345" s="16">
        <v>0.33329999999999999</v>
      </c>
      <c r="S345" s="16">
        <f t="shared" si="5"/>
        <v>0.5</v>
      </c>
      <c r="T345">
        <v>4.1207141876220703</v>
      </c>
      <c r="U345">
        <v>3.76255559921265</v>
      </c>
      <c r="V345">
        <v>3.56229901313782</v>
      </c>
      <c r="W345">
        <v>0.20025658607482899</v>
      </c>
      <c r="X345">
        <v>0.55841517448425304</v>
      </c>
      <c r="Y345">
        <v>0.55841517448425304</v>
      </c>
      <c r="Z345">
        <v>0.5</v>
      </c>
      <c r="AA345">
        <v>1</v>
      </c>
      <c r="AB345">
        <v>0.66666666666666696</v>
      </c>
      <c r="AC345">
        <v>0.8</v>
      </c>
      <c r="AD345">
        <v>0</v>
      </c>
      <c r="AE345">
        <v>0.5</v>
      </c>
    </row>
    <row r="346" spans="1:31" x14ac:dyDescent="0.15">
      <c r="A346" s="6">
        <v>344</v>
      </c>
      <c r="B346">
        <v>16</v>
      </c>
      <c r="C346">
        <v>4</v>
      </c>
      <c r="D346">
        <v>10</v>
      </c>
      <c r="E346">
        <v>10</v>
      </c>
      <c r="F346">
        <v>10</v>
      </c>
      <c r="G346">
        <v>0</v>
      </c>
      <c r="H346">
        <v>6</v>
      </c>
      <c r="I346">
        <v>4</v>
      </c>
      <c r="J346">
        <v>0.8</v>
      </c>
      <c r="K346">
        <v>8.3890705108642596</v>
      </c>
      <c r="L346">
        <v>1.64174461364746</v>
      </c>
      <c r="M346">
        <v>0.31815338134765597</v>
      </c>
      <c r="N346">
        <v>7.9365692138671902</v>
      </c>
      <c r="O346">
        <v>5</v>
      </c>
      <c r="P346">
        <v>5</v>
      </c>
      <c r="Q346">
        <v>15</v>
      </c>
      <c r="R346" s="16">
        <v>0.33329999999999999</v>
      </c>
      <c r="S346" s="16">
        <f t="shared" si="5"/>
        <v>0.5</v>
      </c>
      <c r="T346">
        <v>3.70157814025879</v>
      </c>
      <c r="U346">
        <v>3.2271652221679701</v>
      </c>
      <c r="V346">
        <v>3.1860260963439901</v>
      </c>
      <c r="W346">
        <v>4.1139125823974602E-2</v>
      </c>
      <c r="X346">
        <v>0.51555204391479503</v>
      </c>
      <c r="Y346">
        <v>0.51555204391479503</v>
      </c>
      <c r="Z346">
        <v>0.5</v>
      </c>
      <c r="AA346">
        <v>1</v>
      </c>
      <c r="AB346">
        <v>0.66666666666666696</v>
      </c>
      <c r="AC346">
        <v>0.8</v>
      </c>
      <c r="AD346">
        <v>0</v>
      </c>
      <c r="AE346">
        <v>0.5</v>
      </c>
    </row>
    <row r="347" spans="1:31" x14ac:dyDescent="0.15">
      <c r="A347" s="6">
        <v>345</v>
      </c>
      <c r="B347">
        <v>14</v>
      </c>
      <c r="C347">
        <v>6</v>
      </c>
      <c r="D347">
        <v>10</v>
      </c>
      <c r="E347">
        <v>10</v>
      </c>
      <c r="F347">
        <v>10</v>
      </c>
      <c r="G347">
        <v>0</v>
      </c>
      <c r="H347">
        <v>4</v>
      </c>
      <c r="I347">
        <v>6</v>
      </c>
      <c r="J347">
        <v>0.7</v>
      </c>
      <c r="K347">
        <v>7.1087226867675799</v>
      </c>
      <c r="L347">
        <v>3.5736541748046902</v>
      </c>
      <c r="M347">
        <v>1.87067222595215</v>
      </c>
      <c r="N347">
        <v>5.9993782043456996</v>
      </c>
      <c r="O347">
        <v>3</v>
      </c>
      <c r="P347">
        <v>3</v>
      </c>
      <c r="Q347">
        <v>12</v>
      </c>
      <c r="R347" s="16">
        <v>0.25</v>
      </c>
      <c r="S347" s="16">
        <f t="shared" si="5"/>
        <v>0.3</v>
      </c>
      <c r="T347">
        <v>2.66177558898926</v>
      </c>
      <c r="U347">
        <v>2.3573517799377401</v>
      </c>
      <c r="V347">
        <v>2.2364528179168701</v>
      </c>
      <c r="W347">
        <v>0.120898962020874</v>
      </c>
      <c r="X347">
        <v>0.42532277107238797</v>
      </c>
      <c r="Y347">
        <v>0.42532277107238797</v>
      </c>
      <c r="Z347">
        <v>0.3</v>
      </c>
      <c r="AA347">
        <v>0.9</v>
      </c>
      <c r="AB347">
        <v>0.75</v>
      </c>
      <c r="AC347">
        <v>0.81818181818181801</v>
      </c>
      <c r="AD347">
        <v>0.1</v>
      </c>
      <c r="AE347">
        <v>0.6</v>
      </c>
    </row>
    <row r="348" spans="1:31" x14ac:dyDescent="0.15">
      <c r="A348" s="6">
        <v>346</v>
      </c>
      <c r="B348">
        <v>17</v>
      </c>
      <c r="C348">
        <v>3</v>
      </c>
      <c r="D348">
        <v>10</v>
      </c>
      <c r="E348">
        <v>10</v>
      </c>
      <c r="F348">
        <v>10</v>
      </c>
      <c r="G348">
        <v>0</v>
      </c>
      <c r="H348">
        <v>7</v>
      </c>
      <c r="I348">
        <v>3</v>
      </c>
      <c r="J348">
        <v>0.85</v>
      </c>
      <c r="K348">
        <v>9.2520637512206996</v>
      </c>
      <c r="L348">
        <v>3.5100860595703098</v>
      </c>
      <c r="M348">
        <v>2.6267127990722701</v>
      </c>
      <c r="N348">
        <v>5.2582244873046902</v>
      </c>
      <c r="O348">
        <v>4</v>
      </c>
      <c r="P348">
        <v>4</v>
      </c>
      <c r="Q348">
        <v>14</v>
      </c>
      <c r="R348" s="16">
        <v>0.28570000000000001</v>
      </c>
      <c r="S348" s="16">
        <f t="shared" si="5"/>
        <v>0.4</v>
      </c>
      <c r="T348">
        <v>4.05875587463379</v>
      </c>
      <c r="U348">
        <v>3.8101456165313698</v>
      </c>
      <c r="V348">
        <v>3.4641640186309801</v>
      </c>
      <c r="W348">
        <v>0.34598159790039101</v>
      </c>
      <c r="X348">
        <v>0.59459185600280795</v>
      </c>
      <c r="Y348">
        <v>0.59459185600280795</v>
      </c>
      <c r="Z348">
        <v>0.4</v>
      </c>
      <c r="AA348">
        <v>1</v>
      </c>
      <c r="AB348">
        <v>0.71428571428571397</v>
      </c>
      <c r="AC348">
        <v>0.83333333333333304</v>
      </c>
      <c r="AD348">
        <v>0</v>
      </c>
      <c r="AE348">
        <v>0.6</v>
      </c>
    </row>
    <row r="349" spans="1:31" x14ac:dyDescent="0.15">
      <c r="A349" s="6">
        <v>347</v>
      </c>
      <c r="B349">
        <v>17</v>
      </c>
      <c r="C349">
        <v>3</v>
      </c>
      <c r="D349">
        <v>10</v>
      </c>
      <c r="E349">
        <v>10</v>
      </c>
      <c r="F349">
        <v>10</v>
      </c>
      <c r="G349">
        <v>0</v>
      </c>
      <c r="H349">
        <v>7</v>
      </c>
      <c r="I349">
        <v>3</v>
      </c>
      <c r="J349">
        <v>0.85</v>
      </c>
      <c r="K349">
        <v>8.5422458648681605</v>
      </c>
      <c r="L349">
        <v>1.11917877197266</v>
      </c>
      <c r="M349">
        <v>0.28966140747070301</v>
      </c>
      <c r="N349">
        <v>7.8393249511718697</v>
      </c>
      <c r="O349">
        <v>7</v>
      </c>
      <c r="P349">
        <v>7</v>
      </c>
      <c r="Q349">
        <v>17</v>
      </c>
      <c r="R349" s="16">
        <v>0.4118</v>
      </c>
      <c r="S349" s="16">
        <f t="shared" si="5"/>
        <v>0.7</v>
      </c>
      <c r="T349">
        <v>4.8530902862548801</v>
      </c>
      <c r="U349">
        <v>4.2982110977172896</v>
      </c>
      <c r="V349">
        <v>4.2352571487426802</v>
      </c>
      <c r="W349">
        <v>6.2953948974609403E-2</v>
      </c>
      <c r="X349">
        <v>0.61783313751220703</v>
      </c>
      <c r="Y349">
        <v>0.61783313751220703</v>
      </c>
      <c r="Z349">
        <v>0.7</v>
      </c>
      <c r="AA349">
        <v>1</v>
      </c>
      <c r="AB349">
        <v>0.58823529411764697</v>
      </c>
      <c r="AC349">
        <v>0.74074074074074103</v>
      </c>
      <c r="AD349">
        <v>0</v>
      </c>
      <c r="AE349">
        <v>0.3</v>
      </c>
    </row>
    <row r="350" spans="1:31" x14ac:dyDescent="0.15">
      <c r="A350" s="6">
        <v>348</v>
      </c>
      <c r="B350">
        <v>19</v>
      </c>
      <c r="C350">
        <v>1</v>
      </c>
      <c r="D350">
        <v>10</v>
      </c>
      <c r="E350">
        <v>10</v>
      </c>
      <c r="F350">
        <v>10</v>
      </c>
      <c r="G350">
        <v>0</v>
      </c>
      <c r="H350">
        <v>9</v>
      </c>
      <c r="I350">
        <v>1</v>
      </c>
      <c r="J350">
        <v>0.95</v>
      </c>
      <c r="K350">
        <v>12.667484283447299</v>
      </c>
      <c r="L350">
        <v>0.58145904541015603</v>
      </c>
      <c r="M350">
        <v>0.38654327392578097</v>
      </c>
      <c r="N350">
        <v>11.4797058105469</v>
      </c>
      <c r="O350">
        <v>8</v>
      </c>
      <c r="P350">
        <v>8</v>
      </c>
      <c r="Q350">
        <v>18</v>
      </c>
      <c r="R350" s="16">
        <v>0.44440000000000002</v>
      </c>
      <c r="S350" s="16">
        <f t="shared" si="5"/>
        <v>0.8</v>
      </c>
      <c r="T350">
        <v>5.5114040374755904</v>
      </c>
      <c r="U350">
        <v>5.0303702354431197</v>
      </c>
      <c r="V350">
        <v>4.9127755165100098</v>
      </c>
      <c r="W350">
        <v>0.117594718933105</v>
      </c>
      <c r="X350">
        <v>0.59862852096557595</v>
      </c>
      <c r="Y350">
        <v>0.59862852096557595</v>
      </c>
      <c r="Z350">
        <v>0.8</v>
      </c>
      <c r="AA350">
        <v>1</v>
      </c>
      <c r="AB350">
        <v>0.55555555555555602</v>
      </c>
      <c r="AC350">
        <v>0.71428571428571397</v>
      </c>
      <c r="AD350">
        <v>0</v>
      </c>
      <c r="AE350">
        <v>0.2</v>
      </c>
    </row>
    <row r="351" spans="1:31" x14ac:dyDescent="0.15">
      <c r="A351" s="6">
        <v>349</v>
      </c>
      <c r="B351">
        <v>14</v>
      </c>
      <c r="C351">
        <v>6</v>
      </c>
      <c r="D351">
        <v>10</v>
      </c>
      <c r="E351">
        <v>10</v>
      </c>
      <c r="F351">
        <v>10</v>
      </c>
      <c r="G351">
        <v>0</v>
      </c>
      <c r="H351">
        <v>4</v>
      </c>
      <c r="I351">
        <v>6</v>
      </c>
      <c r="J351">
        <v>0.7</v>
      </c>
      <c r="K351">
        <v>8.5923042297363299</v>
      </c>
      <c r="L351">
        <v>4.0425281524658203</v>
      </c>
      <c r="M351">
        <v>0.82660675048828103</v>
      </c>
      <c r="N351">
        <v>6.0145702362060502</v>
      </c>
      <c r="O351">
        <v>3</v>
      </c>
      <c r="P351">
        <v>3</v>
      </c>
      <c r="Q351">
        <v>13</v>
      </c>
      <c r="R351" s="16">
        <v>0.23080000000000001</v>
      </c>
      <c r="S351" s="16">
        <f t="shared" si="5"/>
        <v>0.3</v>
      </c>
      <c r="T351">
        <v>3.3683948516845699</v>
      </c>
      <c r="U351">
        <v>2.9685811996460001</v>
      </c>
      <c r="V351">
        <v>2.7886581420898402</v>
      </c>
      <c r="W351">
        <v>0.17992305755615201</v>
      </c>
      <c r="X351">
        <v>0.57973670959472701</v>
      </c>
      <c r="Y351">
        <v>0.57973670959472701</v>
      </c>
      <c r="Z351">
        <v>0.3</v>
      </c>
      <c r="AA351">
        <v>1</v>
      </c>
      <c r="AB351">
        <v>0.76923076923076905</v>
      </c>
      <c r="AC351">
        <v>0.86956521739130399</v>
      </c>
      <c r="AD351">
        <v>0</v>
      </c>
      <c r="AE351">
        <v>0.7</v>
      </c>
    </row>
    <row r="352" spans="1:31" x14ac:dyDescent="0.15">
      <c r="A352" s="6">
        <v>350</v>
      </c>
      <c r="B352">
        <v>17</v>
      </c>
      <c r="C352">
        <v>3</v>
      </c>
      <c r="D352">
        <v>10</v>
      </c>
      <c r="E352">
        <v>10</v>
      </c>
      <c r="F352">
        <v>10</v>
      </c>
      <c r="G352">
        <v>0</v>
      </c>
      <c r="H352">
        <v>7</v>
      </c>
      <c r="I352">
        <v>3</v>
      </c>
      <c r="J352">
        <v>0.85</v>
      </c>
      <c r="K352">
        <v>9.1723499298095703</v>
      </c>
      <c r="L352">
        <v>3.2627544403076199</v>
      </c>
      <c r="M352">
        <v>2.29034423828125</v>
      </c>
      <c r="N352">
        <v>5.2009162902831996</v>
      </c>
      <c r="O352">
        <v>4</v>
      </c>
      <c r="P352">
        <v>4</v>
      </c>
      <c r="Q352">
        <v>14</v>
      </c>
      <c r="R352" s="16">
        <v>0.28570000000000001</v>
      </c>
      <c r="S352" s="16">
        <f t="shared" si="5"/>
        <v>0.4</v>
      </c>
      <c r="T352">
        <v>3.6893329620361301</v>
      </c>
      <c r="U352">
        <v>3.47076344490051</v>
      </c>
      <c r="V352">
        <v>3.1286025047302202</v>
      </c>
      <c r="W352">
        <v>0.34216094017028797</v>
      </c>
      <c r="X352">
        <v>0.56073045730590798</v>
      </c>
      <c r="Y352">
        <v>0.56073045730590798</v>
      </c>
      <c r="Z352">
        <v>0.4</v>
      </c>
      <c r="AA352">
        <v>1</v>
      </c>
      <c r="AB352">
        <v>0.71428571428571397</v>
      </c>
      <c r="AC352">
        <v>0.83333333333333304</v>
      </c>
      <c r="AD352">
        <v>0</v>
      </c>
      <c r="AE352">
        <v>0.6</v>
      </c>
    </row>
    <row r="353" spans="1:31" x14ac:dyDescent="0.15">
      <c r="A353" s="6">
        <v>351</v>
      </c>
      <c r="B353">
        <v>18</v>
      </c>
      <c r="C353">
        <v>2</v>
      </c>
      <c r="D353">
        <v>10</v>
      </c>
      <c r="E353">
        <v>10</v>
      </c>
      <c r="F353">
        <v>10</v>
      </c>
      <c r="G353">
        <v>0</v>
      </c>
      <c r="H353">
        <v>8</v>
      </c>
      <c r="I353">
        <v>2</v>
      </c>
      <c r="J353">
        <v>0.9</v>
      </c>
      <c r="K353">
        <v>11.1758708953857</v>
      </c>
      <c r="L353">
        <v>3.0190277099609402</v>
      </c>
      <c r="M353">
        <v>2.4869499206543</v>
      </c>
      <c r="N353">
        <v>7.5356292724609402</v>
      </c>
      <c r="O353">
        <v>6</v>
      </c>
      <c r="P353">
        <v>6</v>
      </c>
      <c r="Q353">
        <v>16</v>
      </c>
      <c r="R353" s="16">
        <v>0.375</v>
      </c>
      <c r="S353" s="16">
        <f t="shared" si="5"/>
        <v>0.6</v>
      </c>
      <c r="T353">
        <v>4.4574546813964799</v>
      </c>
      <c r="U353">
        <v>4.1711406707763699</v>
      </c>
      <c r="V353">
        <v>3.8332390785217298</v>
      </c>
      <c r="W353">
        <v>0.337901592254639</v>
      </c>
      <c r="X353">
        <v>0.62421560287475597</v>
      </c>
      <c r="Y353">
        <v>0.62421560287475597</v>
      </c>
      <c r="Z353">
        <v>0.6</v>
      </c>
      <c r="AA353">
        <v>1</v>
      </c>
      <c r="AB353">
        <v>0.625</v>
      </c>
      <c r="AC353">
        <v>0.76923076923076905</v>
      </c>
      <c r="AD353">
        <v>0</v>
      </c>
      <c r="AE353">
        <v>0.4</v>
      </c>
    </row>
    <row r="354" spans="1:31" x14ac:dyDescent="0.15">
      <c r="A354" s="6">
        <v>352</v>
      </c>
      <c r="B354">
        <v>19</v>
      </c>
      <c r="C354">
        <v>1</v>
      </c>
      <c r="D354">
        <v>10</v>
      </c>
      <c r="E354">
        <v>10</v>
      </c>
      <c r="F354">
        <v>10</v>
      </c>
      <c r="G354">
        <v>0</v>
      </c>
      <c r="H354">
        <v>9</v>
      </c>
      <c r="I354">
        <v>1</v>
      </c>
      <c r="J354">
        <v>0.95</v>
      </c>
      <c r="K354">
        <v>11.84055519104</v>
      </c>
      <c r="L354">
        <v>0.95348548889160201</v>
      </c>
      <c r="M354">
        <v>0.72431373596191395</v>
      </c>
      <c r="N354">
        <v>9.8050613403320295</v>
      </c>
      <c r="O354">
        <v>6</v>
      </c>
      <c r="P354">
        <v>6</v>
      </c>
      <c r="Q354">
        <v>15</v>
      </c>
      <c r="R354" s="16">
        <v>0.4</v>
      </c>
      <c r="S354" s="16">
        <f t="shared" si="5"/>
        <v>0.6</v>
      </c>
      <c r="T354">
        <v>4.44258689880371</v>
      </c>
      <c r="U354">
        <v>4.1120023727417001</v>
      </c>
      <c r="V354">
        <v>3.9460647106170601</v>
      </c>
      <c r="W354">
        <v>0.16593766212463401</v>
      </c>
      <c r="X354">
        <v>0.49652218818664601</v>
      </c>
      <c r="Y354">
        <v>0.49652218818664601</v>
      </c>
      <c r="Z354">
        <v>0.6</v>
      </c>
      <c r="AA354">
        <v>0.9</v>
      </c>
      <c r="AB354">
        <v>0.6</v>
      </c>
      <c r="AC354">
        <v>0.72</v>
      </c>
      <c r="AD354">
        <v>0.1</v>
      </c>
      <c r="AE354">
        <v>0.3</v>
      </c>
    </row>
    <row r="355" spans="1:31" x14ac:dyDescent="0.15">
      <c r="A355" s="6">
        <v>353</v>
      </c>
      <c r="B355">
        <v>17</v>
      </c>
      <c r="C355">
        <v>3</v>
      </c>
      <c r="D355">
        <v>10</v>
      </c>
      <c r="E355">
        <v>10</v>
      </c>
      <c r="F355">
        <v>10</v>
      </c>
      <c r="G355">
        <v>0</v>
      </c>
      <c r="H355">
        <v>7</v>
      </c>
      <c r="I355">
        <v>3</v>
      </c>
      <c r="J355">
        <v>0.85</v>
      </c>
      <c r="K355">
        <v>9.9032840728759801</v>
      </c>
      <c r="L355">
        <v>1.5744552612304701</v>
      </c>
      <c r="M355">
        <v>0.52739334106445301</v>
      </c>
      <c r="N355">
        <v>8.4081363677978498</v>
      </c>
      <c r="O355">
        <v>7</v>
      </c>
      <c r="P355">
        <v>7</v>
      </c>
      <c r="Q355">
        <v>17</v>
      </c>
      <c r="R355" s="16">
        <v>0.4118</v>
      </c>
      <c r="S355" s="16">
        <f t="shared" si="5"/>
        <v>0.7</v>
      </c>
      <c r="T355">
        <v>4.6351547241210902</v>
      </c>
      <c r="U355">
        <v>4.1270632743835396</v>
      </c>
      <c r="V355">
        <v>3.9922955036163299</v>
      </c>
      <c r="W355">
        <v>0.134767770767212</v>
      </c>
      <c r="X355">
        <v>0.64285922050476096</v>
      </c>
      <c r="Y355">
        <v>0.64285922050476096</v>
      </c>
      <c r="Z355">
        <v>0.7</v>
      </c>
      <c r="AA355">
        <v>1</v>
      </c>
      <c r="AB355">
        <v>0.58823529411764697</v>
      </c>
      <c r="AC355">
        <v>0.74074074074074103</v>
      </c>
      <c r="AD355">
        <v>0</v>
      </c>
      <c r="AE355">
        <v>0.3</v>
      </c>
    </row>
    <row r="356" spans="1:31" x14ac:dyDescent="0.15">
      <c r="A356" s="6">
        <v>354</v>
      </c>
      <c r="B356">
        <v>19</v>
      </c>
      <c r="C356">
        <v>1</v>
      </c>
      <c r="D356">
        <v>10</v>
      </c>
      <c r="E356">
        <v>10</v>
      </c>
      <c r="F356">
        <v>10</v>
      </c>
      <c r="G356">
        <v>0</v>
      </c>
      <c r="H356">
        <v>9</v>
      </c>
      <c r="I356">
        <v>1</v>
      </c>
      <c r="J356">
        <v>0.95</v>
      </c>
      <c r="K356">
        <v>11.8744087219238</v>
      </c>
      <c r="L356">
        <v>0.70819473266601596</v>
      </c>
      <c r="M356">
        <v>0.483871459960937</v>
      </c>
      <c r="N356">
        <v>10.163694381713899</v>
      </c>
      <c r="O356">
        <v>8</v>
      </c>
      <c r="P356">
        <v>8</v>
      </c>
      <c r="Q356">
        <v>18</v>
      </c>
      <c r="R356" s="16">
        <v>0.44440000000000002</v>
      </c>
      <c r="S356" s="16">
        <f t="shared" si="5"/>
        <v>0.8</v>
      </c>
      <c r="T356">
        <v>5.0078620910644496</v>
      </c>
      <c r="U356">
        <v>4.6017813682556197</v>
      </c>
      <c r="V356">
        <v>4.4419045448303196</v>
      </c>
      <c r="W356">
        <v>0.159876823425293</v>
      </c>
      <c r="X356">
        <v>0.56595754623413097</v>
      </c>
      <c r="Y356">
        <v>0.56595754623413097</v>
      </c>
      <c r="Z356">
        <v>0.8</v>
      </c>
      <c r="AA356">
        <v>1</v>
      </c>
      <c r="AB356">
        <v>0.55555555555555602</v>
      </c>
      <c r="AC356">
        <v>0.71428571428571397</v>
      </c>
      <c r="AD356">
        <v>0</v>
      </c>
      <c r="AE356">
        <v>0.2</v>
      </c>
    </row>
    <row r="357" spans="1:31" x14ac:dyDescent="0.15">
      <c r="A357" s="6">
        <v>355</v>
      </c>
      <c r="B357">
        <v>17</v>
      </c>
      <c r="C357">
        <v>3</v>
      </c>
      <c r="D357">
        <v>10</v>
      </c>
      <c r="E357">
        <v>10</v>
      </c>
      <c r="F357">
        <v>10</v>
      </c>
      <c r="G357">
        <v>0</v>
      </c>
      <c r="H357">
        <v>7</v>
      </c>
      <c r="I357">
        <v>3</v>
      </c>
      <c r="J357">
        <v>0.85</v>
      </c>
      <c r="K357">
        <v>9.7613239288330096</v>
      </c>
      <c r="L357">
        <v>3.2560501098632799</v>
      </c>
      <c r="M357">
        <v>2.27218818664551</v>
      </c>
      <c r="N357">
        <v>6.0137138366699201</v>
      </c>
      <c r="O357">
        <v>3</v>
      </c>
      <c r="P357">
        <v>3</v>
      </c>
      <c r="Q357">
        <v>13</v>
      </c>
      <c r="R357" s="16">
        <v>0.23080000000000001</v>
      </c>
      <c r="S357" s="16">
        <f t="shared" si="5"/>
        <v>0.3</v>
      </c>
      <c r="T357">
        <v>3.6822776794433598</v>
      </c>
      <c r="U357">
        <v>3.4271712303161599</v>
      </c>
      <c r="V357">
        <v>3.0966672897338898</v>
      </c>
      <c r="W357">
        <v>0.330503940582275</v>
      </c>
      <c r="X357">
        <v>0.58561038970947299</v>
      </c>
      <c r="Y357">
        <v>0.58561038970947299</v>
      </c>
      <c r="Z357">
        <v>0.3</v>
      </c>
      <c r="AA357">
        <v>1</v>
      </c>
      <c r="AB357">
        <v>0.76923076923076905</v>
      </c>
      <c r="AC357">
        <v>0.86956521739130399</v>
      </c>
      <c r="AD357">
        <v>0</v>
      </c>
      <c r="AE357">
        <v>0.7</v>
      </c>
    </row>
    <row r="358" spans="1:31" x14ac:dyDescent="0.15">
      <c r="A358" s="6">
        <v>356</v>
      </c>
      <c r="B358">
        <v>19</v>
      </c>
      <c r="C358">
        <v>1</v>
      </c>
      <c r="D358">
        <v>10</v>
      </c>
      <c r="E358">
        <v>10</v>
      </c>
      <c r="F358">
        <v>10</v>
      </c>
      <c r="G358">
        <v>0</v>
      </c>
      <c r="H358">
        <v>9</v>
      </c>
      <c r="I358">
        <v>1</v>
      </c>
      <c r="J358">
        <v>0.95</v>
      </c>
      <c r="K358">
        <v>13.0337867736816</v>
      </c>
      <c r="L358">
        <v>0.97521209716796897</v>
      </c>
      <c r="M358">
        <v>0.72060394287109397</v>
      </c>
      <c r="N358">
        <v>10.8522796630859</v>
      </c>
      <c r="O358">
        <v>8</v>
      </c>
      <c r="P358">
        <v>8</v>
      </c>
      <c r="Q358">
        <v>18</v>
      </c>
      <c r="R358" s="16">
        <v>0.44440000000000002</v>
      </c>
      <c r="S358" s="16">
        <f t="shared" si="5"/>
        <v>0.8</v>
      </c>
      <c r="T358">
        <v>5.5735645294189498</v>
      </c>
      <c r="U358">
        <v>5.1238565444946298</v>
      </c>
      <c r="V358">
        <v>4.9203748703002903</v>
      </c>
      <c r="W358">
        <v>0.20348167419433599</v>
      </c>
      <c r="X358">
        <v>0.65318965911865201</v>
      </c>
      <c r="Y358">
        <v>0.65318965911865201</v>
      </c>
      <c r="Z358">
        <v>0.8</v>
      </c>
      <c r="AA358">
        <v>1</v>
      </c>
      <c r="AB358">
        <v>0.55555555555555602</v>
      </c>
      <c r="AC358">
        <v>0.71428571428571397</v>
      </c>
      <c r="AD358">
        <v>0</v>
      </c>
      <c r="AE358">
        <v>0.2</v>
      </c>
    </row>
    <row r="359" spans="1:31" x14ac:dyDescent="0.15">
      <c r="A359" s="6">
        <v>357</v>
      </c>
      <c r="B359">
        <v>15</v>
      </c>
      <c r="C359">
        <v>5</v>
      </c>
      <c r="D359">
        <v>10</v>
      </c>
      <c r="E359">
        <v>10</v>
      </c>
      <c r="F359">
        <v>10</v>
      </c>
      <c r="G359">
        <v>0</v>
      </c>
      <c r="H359">
        <v>5</v>
      </c>
      <c r="I359">
        <v>5</v>
      </c>
      <c r="J359">
        <v>0.75</v>
      </c>
      <c r="K359">
        <v>8.6068115234375</v>
      </c>
      <c r="L359">
        <v>3.9097385406494101</v>
      </c>
      <c r="M359">
        <v>1.8372611999511701</v>
      </c>
      <c r="N359">
        <v>5.2491798400878897</v>
      </c>
      <c r="O359">
        <v>2</v>
      </c>
      <c r="P359">
        <v>2</v>
      </c>
      <c r="Q359">
        <v>12</v>
      </c>
      <c r="R359" s="16">
        <v>0.16669999999999999</v>
      </c>
      <c r="S359" s="16">
        <f t="shared" si="5"/>
        <v>0.2</v>
      </c>
      <c r="T359">
        <v>3.50625801086426</v>
      </c>
      <c r="U359">
        <v>3.1938400268554701</v>
      </c>
      <c r="V359">
        <v>2.91675972938538</v>
      </c>
      <c r="W359">
        <v>0.277080297470093</v>
      </c>
      <c r="X359">
        <v>0.58949828147888195</v>
      </c>
      <c r="Y359">
        <v>0.58949828147888195</v>
      </c>
      <c r="Z359">
        <v>0.2</v>
      </c>
      <c r="AA359">
        <v>1</v>
      </c>
      <c r="AB359">
        <v>0.83333333333333304</v>
      </c>
      <c r="AC359">
        <v>0.90909090909090895</v>
      </c>
      <c r="AD359">
        <v>0</v>
      </c>
      <c r="AE359">
        <v>0.8</v>
      </c>
    </row>
    <row r="360" spans="1:31" x14ac:dyDescent="0.15">
      <c r="A360" s="6">
        <v>358</v>
      </c>
      <c r="B360">
        <v>16</v>
      </c>
      <c r="C360">
        <v>4</v>
      </c>
      <c r="D360">
        <v>10</v>
      </c>
      <c r="E360">
        <v>10</v>
      </c>
      <c r="F360">
        <v>10</v>
      </c>
      <c r="G360">
        <v>0</v>
      </c>
      <c r="H360">
        <v>6</v>
      </c>
      <c r="I360">
        <v>4</v>
      </c>
      <c r="J360">
        <v>0.8</v>
      </c>
      <c r="K360">
        <v>8.2530384063720703</v>
      </c>
      <c r="L360">
        <v>1.2930984497070299</v>
      </c>
      <c r="M360">
        <v>0.120105743408203</v>
      </c>
      <c r="N360">
        <v>8.6674137115478498</v>
      </c>
      <c r="O360">
        <v>6</v>
      </c>
      <c r="P360">
        <v>6</v>
      </c>
      <c r="Q360">
        <v>16</v>
      </c>
      <c r="R360" s="16">
        <v>0.375</v>
      </c>
      <c r="S360" s="16">
        <f t="shared" si="5"/>
        <v>0.6</v>
      </c>
      <c r="T360">
        <v>4.5827350616455096</v>
      </c>
      <c r="U360">
        <v>3.9757785797119101</v>
      </c>
      <c r="V360">
        <v>4.00595998764038</v>
      </c>
      <c r="W360">
        <v>3.01814079284668E-2</v>
      </c>
      <c r="X360">
        <v>0.57677507400512695</v>
      </c>
      <c r="Y360">
        <v>0.57677507400512695</v>
      </c>
      <c r="Z360">
        <v>0.6</v>
      </c>
      <c r="AA360">
        <v>1</v>
      </c>
      <c r="AB360">
        <v>0.625</v>
      </c>
      <c r="AC360">
        <v>0.76923076923076905</v>
      </c>
      <c r="AD360">
        <v>0</v>
      </c>
      <c r="AE360">
        <v>0.4</v>
      </c>
    </row>
    <row r="361" spans="1:31" x14ac:dyDescent="0.15">
      <c r="A361" s="6">
        <v>359</v>
      </c>
      <c r="B361">
        <v>17</v>
      </c>
      <c r="C361">
        <v>3</v>
      </c>
      <c r="D361">
        <v>10</v>
      </c>
      <c r="E361">
        <v>10</v>
      </c>
      <c r="F361">
        <v>10</v>
      </c>
      <c r="G361">
        <v>0</v>
      </c>
      <c r="H361">
        <v>7</v>
      </c>
      <c r="I361">
        <v>3</v>
      </c>
      <c r="J361">
        <v>0.85</v>
      </c>
      <c r="K361">
        <v>7.8746433258056596</v>
      </c>
      <c r="L361">
        <v>1.27225494384766</v>
      </c>
      <c r="M361">
        <v>0.428619384765625</v>
      </c>
      <c r="N361">
        <v>6.6198444366455096</v>
      </c>
      <c r="O361">
        <v>5</v>
      </c>
      <c r="P361">
        <v>5</v>
      </c>
      <c r="Q361">
        <v>14</v>
      </c>
      <c r="R361" s="16">
        <v>0.35709999999999997</v>
      </c>
      <c r="S361" s="16">
        <f t="shared" si="5"/>
        <v>0.5</v>
      </c>
      <c r="T361">
        <v>3.9990768432617201</v>
      </c>
      <c r="U361">
        <v>3.5988242626190199</v>
      </c>
      <c r="V361">
        <v>3.5017428398132302</v>
      </c>
      <c r="W361">
        <v>9.7081422805786105E-2</v>
      </c>
      <c r="X361">
        <v>0.497334003448486</v>
      </c>
      <c r="Y361">
        <v>0.497334003448486</v>
      </c>
      <c r="Z361">
        <v>0.5</v>
      </c>
      <c r="AA361">
        <v>0.9</v>
      </c>
      <c r="AB361">
        <v>0.64285714285714302</v>
      </c>
      <c r="AC361">
        <v>0.75</v>
      </c>
      <c r="AD361">
        <v>0.1</v>
      </c>
      <c r="AE361">
        <v>0.4</v>
      </c>
    </row>
    <row r="362" spans="1:31" x14ac:dyDescent="0.15">
      <c r="A362" s="6">
        <v>360</v>
      </c>
      <c r="B362">
        <v>16</v>
      </c>
      <c r="C362">
        <v>4</v>
      </c>
      <c r="D362">
        <v>10</v>
      </c>
      <c r="E362">
        <v>10</v>
      </c>
      <c r="F362">
        <v>10</v>
      </c>
      <c r="G362">
        <v>0</v>
      </c>
      <c r="H362">
        <v>6</v>
      </c>
      <c r="I362">
        <v>4</v>
      </c>
      <c r="J362">
        <v>0.8</v>
      </c>
      <c r="K362">
        <v>7.4449195861816397</v>
      </c>
      <c r="L362">
        <v>2.8489398956298801</v>
      </c>
      <c r="M362">
        <v>1.7384796142578101</v>
      </c>
      <c r="N362">
        <v>4.88381004333496</v>
      </c>
      <c r="O362">
        <v>3</v>
      </c>
      <c r="P362">
        <v>3</v>
      </c>
      <c r="Q362">
        <v>12</v>
      </c>
      <c r="R362" s="16">
        <v>0.25</v>
      </c>
      <c r="S362" s="16">
        <f t="shared" si="5"/>
        <v>0.3</v>
      </c>
      <c r="T362">
        <v>2.9568176269531201</v>
      </c>
      <c r="U362">
        <v>2.70844531059265</v>
      </c>
      <c r="V362">
        <v>2.4986667633056601</v>
      </c>
      <c r="W362">
        <v>0.209778547286987</v>
      </c>
      <c r="X362">
        <v>0.45815086364746099</v>
      </c>
      <c r="Y362">
        <v>0.45815086364746099</v>
      </c>
      <c r="Z362">
        <v>0.3</v>
      </c>
      <c r="AA362">
        <v>0.9</v>
      </c>
      <c r="AB362">
        <v>0.75</v>
      </c>
      <c r="AC362">
        <v>0.81818181818181801</v>
      </c>
      <c r="AD362">
        <v>0.1</v>
      </c>
      <c r="AE362">
        <v>0.6</v>
      </c>
    </row>
    <row r="363" spans="1:31" x14ac:dyDescent="0.15">
      <c r="A363" s="6">
        <v>361</v>
      </c>
      <c r="B363">
        <v>14</v>
      </c>
      <c r="C363">
        <v>6</v>
      </c>
      <c r="D363">
        <v>10</v>
      </c>
      <c r="E363">
        <v>10</v>
      </c>
      <c r="F363">
        <v>10</v>
      </c>
      <c r="G363">
        <v>0</v>
      </c>
      <c r="H363">
        <v>4</v>
      </c>
      <c r="I363">
        <v>6</v>
      </c>
      <c r="J363">
        <v>0.7</v>
      </c>
      <c r="K363">
        <v>8.6319065093994105</v>
      </c>
      <c r="L363">
        <v>5.21282958984375</v>
      </c>
      <c r="M363">
        <v>2.9201965332031201</v>
      </c>
      <c r="N363">
        <v>4.7266502380371103</v>
      </c>
      <c r="O363">
        <v>2</v>
      </c>
      <c r="P363">
        <v>2</v>
      </c>
      <c r="Q363">
        <v>12</v>
      </c>
      <c r="R363" s="16">
        <v>0.16669999999999999</v>
      </c>
      <c r="S363" s="16">
        <f t="shared" si="5"/>
        <v>0.2</v>
      </c>
      <c r="T363">
        <v>2.8808956146240199</v>
      </c>
      <c r="U363">
        <v>2.6655979156494101</v>
      </c>
      <c r="V363">
        <v>2.3369402885436998</v>
      </c>
      <c r="W363">
        <v>0.328657627105713</v>
      </c>
      <c r="X363">
        <v>0.54395532608032204</v>
      </c>
      <c r="Y363">
        <v>0.54395532608032204</v>
      </c>
      <c r="Z363">
        <v>0.2</v>
      </c>
      <c r="AA363">
        <v>1</v>
      </c>
      <c r="AB363">
        <v>0.83333333333333304</v>
      </c>
      <c r="AC363">
        <v>0.90909090909090895</v>
      </c>
      <c r="AD363">
        <v>0</v>
      </c>
      <c r="AE363">
        <v>0.8</v>
      </c>
    </row>
    <row r="364" spans="1:31" x14ac:dyDescent="0.15">
      <c r="A364" s="6">
        <v>362</v>
      </c>
      <c r="B364">
        <v>15</v>
      </c>
      <c r="C364">
        <v>5</v>
      </c>
      <c r="D364">
        <v>10</v>
      </c>
      <c r="E364">
        <v>10</v>
      </c>
      <c r="F364">
        <v>10</v>
      </c>
      <c r="G364">
        <v>0</v>
      </c>
      <c r="H364">
        <v>5</v>
      </c>
      <c r="I364">
        <v>5</v>
      </c>
      <c r="J364">
        <v>0.75</v>
      </c>
      <c r="K364">
        <v>7.4266471862793004</v>
      </c>
      <c r="L364">
        <v>2.65016365051269</v>
      </c>
      <c r="M364">
        <v>0.79006195068359397</v>
      </c>
      <c r="N364">
        <v>5.832763671875</v>
      </c>
      <c r="O364">
        <v>3</v>
      </c>
      <c r="P364">
        <v>3</v>
      </c>
      <c r="Q364">
        <v>12</v>
      </c>
      <c r="R364" s="16">
        <v>0.25</v>
      </c>
      <c r="S364" s="16">
        <f t="shared" si="5"/>
        <v>0.3</v>
      </c>
      <c r="T364">
        <v>2.9501590728759801</v>
      </c>
      <c r="U364">
        <v>2.6197974681854199</v>
      </c>
      <c r="V364">
        <v>2.4874329566955602</v>
      </c>
      <c r="W364">
        <v>0.132364511489868</v>
      </c>
      <c r="X364">
        <v>0.46272611618041998</v>
      </c>
      <c r="Y364">
        <v>0.46272611618041998</v>
      </c>
      <c r="Z364">
        <v>0.3</v>
      </c>
      <c r="AA364">
        <v>0.9</v>
      </c>
      <c r="AB364">
        <v>0.75</v>
      </c>
      <c r="AC364">
        <v>0.81818181818181801</v>
      </c>
      <c r="AD364">
        <v>0.1</v>
      </c>
      <c r="AE364">
        <v>0.6</v>
      </c>
    </row>
    <row r="365" spans="1:31" x14ac:dyDescent="0.15">
      <c r="A365" s="6">
        <v>363</v>
      </c>
      <c r="B365">
        <v>14</v>
      </c>
      <c r="C365">
        <v>6</v>
      </c>
      <c r="D365">
        <v>10</v>
      </c>
      <c r="E365">
        <v>10</v>
      </c>
      <c r="F365">
        <v>10</v>
      </c>
      <c r="G365">
        <v>0</v>
      </c>
      <c r="H365">
        <v>4</v>
      </c>
      <c r="I365">
        <v>6</v>
      </c>
      <c r="J365">
        <v>0.7</v>
      </c>
      <c r="K365">
        <v>8.4232196807861293</v>
      </c>
      <c r="L365">
        <v>4.5388679504394496</v>
      </c>
      <c r="M365">
        <v>2.7661094665527299</v>
      </c>
      <c r="N365">
        <v>6.7562885284423801</v>
      </c>
      <c r="O365">
        <v>3</v>
      </c>
      <c r="P365">
        <v>3</v>
      </c>
      <c r="Q365">
        <v>13</v>
      </c>
      <c r="R365" s="16">
        <v>0.23080000000000001</v>
      </c>
      <c r="S365" s="16">
        <f t="shared" si="5"/>
        <v>0.3</v>
      </c>
      <c r="T365">
        <v>2.6287136077880899</v>
      </c>
      <c r="U365">
        <v>2.3235220909118599</v>
      </c>
      <c r="V365">
        <v>2.1354405879974401</v>
      </c>
      <c r="W365">
        <v>0.18808150291442899</v>
      </c>
      <c r="X365">
        <v>0.49327301979064903</v>
      </c>
      <c r="Y365">
        <v>0.49327301979064903</v>
      </c>
      <c r="Z365">
        <v>0.3</v>
      </c>
      <c r="AA365">
        <v>1</v>
      </c>
      <c r="AB365">
        <v>0.76923076923076905</v>
      </c>
      <c r="AC365">
        <v>0.86956521739130399</v>
      </c>
      <c r="AD365">
        <v>0</v>
      </c>
      <c r="AE365">
        <v>0.7</v>
      </c>
    </row>
    <row r="366" spans="1:31" x14ac:dyDescent="0.15">
      <c r="A366" s="6">
        <v>364</v>
      </c>
      <c r="B366">
        <v>17</v>
      </c>
      <c r="C366">
        <v>3</v>
      </c>
      <c r="D366">
        <v>10</v>
      </c>
      <c r="E366">
        <v>10</v>
      </c>
      <c r="F366">
        <v>10</v>
      </c>
      <c r="G366">
        <v>0</v>
      </c>
      <c r="H366">
        <v>7</v>
      </c>
      <c r="I366">
        <v>3</v>
      </c>
      <c r="J366">
        <v>0.85</v>
      </c>
      <c r="K366">
        <v>8.7284259796142596</v>
      </c>
      <c r="L366">
        <v>1.9228649139404299</v>
      </c>
      <c r="M366">
        <v>0.80744552612304699</v>
      </c>
      <c r="N366">
        <v>6.0041694641113299</v>
      </c>
      <c r="O366">
        <v>5</v>
      </c>
      <c r="P366">
        <v>5</v>
      </c>
      <c r="Q366">
        <v>14</v>
      </c>
      <c r="R366" s="16">
        <v>0.35709999999999997</v>
      </c>
      <c r="S366" s="16">
        <f t="shared" si="5"/>
        <v>0.5</v>
      </c>
      <c r="T366">
        <v>4.2547092437744096</v>
      </c>
      <c r="U366">
        <v>3.88658547401428</v>
      </c>
      <c r="V366">
        <v>3.67853808403015</v>
      </c>
      <c r="W366">
        <v>0.208047389984131</v>
      </c>
      <c r="X366">
        <v>0.57617115974426303</v>
      </c>
      <c r="Y366">
        <v>0.57617115974426303</v>
      </c>
      <c r="Z366">
        <v>0.5</v>
      </c>
      <c r="AA366">
        <v>0.9</v>
      </c>
      <c r="AB366">
        <v>0.64285714285714302</v>
      </c>
      <c r="AC366">
        <v>0.75</v>
      </c>
      <c r="AD366">
        <v>0.1</v>
      </c>
      <c r="AE366">
        <v>0.4</v>
      </c>
    </row>
    <row r="367" spans="1:31" x14ac:dyDescent="0.15">
      <c r="A367" s="6">
        <v>365</v>
      </c>
      <c r="B367">
        <v>14</v>
      </c>
      <c r="C367">
        <v>6</v>
      </c>
      <c r="D367">
        <v>10</v>
      </c>
      <c r="E367">
        <v>10</v>
      </c>
      <c r="F367">
        <v>10</v>
      </c>
      <c r="G367">
        <v>0</v>
      </c>
      <c r="H367">
        <v>4</v>
      </c>
      <c r="I367">
        <v>6</v>
      </c>
      <c r="J367">
        <v>0.7</v>
      </c>
      <c r="K367">
        <v>7.97296142578125</v>
      </c>
      <c r="L367">
        <v>2.8002986907959002</v>
      </c>
      <c r="M367">
        <v>0.1246337890625</v>
      </c>
      <c r="N367">
        <v>8.4722270965576207</v>
      </c>
      <c r="O367">
        <v>4</v>
      </c>
      <c r="P367">
        <v>4</v>
      </c>
      <c r="Q367">
        <v>13</v>
      </c>
      <c r="R367" s="16">
        <v>0.30769999999999997</v>
      </c>
      <c r="S367" s="16">
        <f t="shared" si="5"/>
        <v>0.4</v>
      </c>
      <c r="T367">
        <v>3.2654514312744101</v>
      </c>
      <c r="U367">
        <v>2.70167112350464</v>
      </c>
      <c r="V367">
        <v>2.73349809646606</v>
      </c>
      <c r="W367">
        <v>3.1826972961425802E-2</v>
      </c>
      <c r="X367">
        <v>0.53195333480835005</v>
      </c>
      <c r="Y367">
        <v>0.53195333480835005</v>
      </c>
      <c r="Z367">
        <v>0.4</v>
      </c>
      <c r="AA367">
        <v>0.9</v>
      </c>
      <c r="AB367">
        <v>0.69230769230769196</v>
      </c>
      <c r="AC367">
        <v>0.78260869565217395</v>
      </c>
      <c r="AD367">
        <v>0.1</v>
      </c>
      <c r="AE367">
        <v>0.5</v>
      </c>
    </row>
    <row r="368" spans="1:31" x14ac:dyDescent="0.15">
      <c r="A368" s="6">
        <v>366</v>
      </c>
      <c r="B368">
        <v>18</v>
      </c>
      <c r="C368">
        <v>2</v>
      </c>
      <c r="D368">
        <v>10</v>
      </c>
      <c r="E368">
        <v>10</v>
      </c>
      <c r="F368">
        <v>10</v>
      </c>
      <c r="G368">
        <v>0</v>
      </c>
      <c r="H368">
        <v>8</v>
      </c>
      <c r="I368">
        <v>2</v>
      </c>
      <c r="J368">
        <v>0.9</v>
      </c>
      <c r="K368">
        <v>9.9304313659668004</v>
      </c>
      <c r="L368">
        <v>1.1358566284179701</v>
      </c>
      <c r="M368">
        <v>0.50908660888671897</v>
      </c>
      <c r="N368">
        <v>7.859375</v>
      </c>
      <c r="O368">
        <v>6</v>
      </c>
      <c r="P368">
        <v>6</v>
      </c>
      <c r="Q368">
        <v>16</v>
      </c>
      <c r="R368" s="16">
        <v>0.375</v>
      </c>
      <c r="S368" s="16">
        <f t="shared" si="5"/>
        <v>0.6</v>
      </c>
      <c r="T368">
        <v>4.9387912750244096</v>
      </c>
      <c r="U368">
        <v>4.4998922348022496</v>
      </c>
      <c r="V368">
        <v>4.3147926330566397</v>
      </c>
      <c r="W368">
        <v>0.185099601745605</v>
      </c>
      <c r="X368">
        <v>0.62399864196777299</v>
      </c>
      <c r="Y368">
        <v>0.62399864196777299</v>
      </c>
      <c r="Z368">
        <v>0.6</v>
      </c>
      <c r="AA368">
        <v>1</v>
      </c>
      <c r="AB368">
        <v>0.625</v>
      </c>
      <c r="AC368">
        <v>0.76923076923076905</v>
      </c>
      <c r="AD368">
        <v>0</v>
      </c>
      <c r="AE368">
        <v>0.4</v>
      </c>
    </row>
    <row r="369" spans="1:31" x14ac:dyDescent="0.15">
      <c r="A369" s="6">
        <v>367</v>
      </c>
      <c r="B369">
        <v>14</v>
      </c>
      <c r="C369">
        <v>6</v>
      </c>
      <c r="D369">
        <v>10</v>
      </c>
      <c r="E369">
        <v>10</v>
      </c>
      <c r="F369">
        <v>10</v>
      </c>
      <c r="G369">
        <v>0</v>
      </c>
      <c r="H369">
        <v>4</v>
      </c>
      <c r="I369">
        <v>6</v>
      </c>
      <c r="J369">
        <v>0.7</v>
      </c>
      <c r="K369">
        <v>7.2493267059326199</v>
      </c>
      <c r="L369">
        <v>3.9420070648193399</v>
      </c>
      <c r="M369">
        <v>2.0554904937744101</v>
      </c>
      <c r="N369">
        <v>5.1241016387939498</v>
      </c>
      <c r="O369">
        <v>2</v>
      </c>
      <c r="P369">
        <v>2</v>
      </c>
      <c r="Q369">
        <v>11</v>
      </c>
      <c r="R369" s="16">
        <v>0.18179999999999999</v>
      </c>
      <c r="S369" s="16">
        <f t="shared" si="5"/>
        <v>0.2</v>
      </c>
      <c r="T369">
        <v>2.5717868804931601</v>
      </c>
      <c r="U369">
        <v>2.3105263710021999</v>
      </c>
      <c r="V369">
        <v>2.1209440231323202</v>
      </c>
      <c r="W369">
        <v>0.18958234786987299</v>
      </c>
      <c r="X369">
        <v>0.45084285736084001</v>
      </c>
      <c r="Y369">
        <v>0.45084285736084001</v>
      </c>
      <c r="Z369">
        <v>0.2</v>
      </c>
      <c r="AA369">
        <v>0.9</v>
      </c>
      <c r="AB369">
        <v>0.81818181818181801</v>
      </c>
      <c r="AC369">
        <v>0.85714285714285698</v>
      </c>
      <c r="AD369">
        <v>0.1</v>
      </c>
      <c r="AE369">
        <v>0.7</v>
      </c>
    </row>
    <row r="370" spans="1:31" x14ac:dyDescent="0.15">
      <c r="A370" s="6">
        <v>368</v>
      </c>
      <c r="B370">
        <v>17</v>
      </c>
      <c r="C370">
        <v>3</v>
      </c>
      <c r="D370">
        <v>10</v>
      </c>
      <c r="E370">
        <v>10</v>
      </c>
      <c r="F370">
        <v>10</v>
      </c>
      <c r="G370">
        <v>0</v>
      </c>
      <c r="H370">
        <v>7</v>
      </c>
      <c r="I370">
        <v>3</v>
      </c>
      <c r="J370">
        <v>0.85</v>
      </c>
      <c r="K370">
        <v>8.3508358001709002</v>
      </c>
      <c r="L370">
        <v>2.07277488708496</v>
      </c>
      <c r="M370">
        <v>1.2865447998046899</v>
      </c>
      <c r="N370">
        <v>6.3478755950927699</v>
      </c>
      <c r="O370">
        <v>5</v>
      </c>
      <c r="P370">
        <v>5</v>
      </c>
      <c r="Q370">
        <v>14</v>
      </c>
      <c r="R370" s="16">
        <v>0.35709999999999997</v>
      </c>
      <c r="S370" s="16">
        <f t="shared" si="5"/>
        <v>0.5</v>
      </c>
      <c r="T370">
        <v>3.5908241271972701</v>
      </c>
      <c r="U370">
        <v>3.2647609710693399</v>
      </c>
      <c r="V370">
        <v>3.0838680267334002</v>
      </c>
      <c r="W370">
        <v>0.180892944335937</v>
      </c>
      <c r="X370">
        <v>0.50695610046386697</v>
      </c>
      <c r="Y370">
        <v>0.50695610046386697</v>
      </c>
      <c r="Z370">
        <v>0.5</v>
      </c>
      <c r="AA370">
        <v>0.9</v>
      </c>
      <c r="AB370">
        <v>0.64285714285714302</v>
      </c>
      <c r="AC370">
        <v>0.75</v>
      </c>
      <c r="AD370">
        <v>0.1</v>
      </c>
      <c r="AE370">
        <v>0.4</v>
      </c>
    </row>
    <row r="371" spans="1:31" x14ac:dyDescent="0.15">
      <c r="A371" s="6">
        <v>369</v>
      </c>
      <c r="B371">
        <v>17</v>
      </c>
      <c r="C371">
        <v>3</v>
      </c>
      <c r="D371">
        <v>10</v>
      </c>
      <c r="E371">
        <v>10</v>
      </c>
      <c r="F371">
        <v>10</v>
      </c>
      <c r="G371">
        <v>0</v>
      </c>
      <c r="H371">
        <v>7</v>
      </c>
      <c r="I371">
        <v>3</v>
      </c>
      <c r="J371">
        <v>0.85</v>
      </c>
      <c r="K371">
        <v>9.1018295288085902</v>
      </c>
      <c r="L371">
        <v>2.9575881958007799</v>
      </c>
      <c r="M371">
        <v>1.8714790344238299</v>
      </c>
      <c r="N371">
        <v>5.1571083068847701</v>
      </c>
      <c r="O371">
        <v>4</v>
      </c>
      <c r="P371">
        <v>4</v>
      </c>
      <c r="Q371">
        <v>14</v>
      </c>
      <c r="R371" s="16">
        <v>0.28570000000000001</v>
      </c>
      <c r="S371" s="16">
        <f t="shared" si="5"/>
        <v>0.4</v>
      </c>
      <c r="T371">
        <v>3.9591636657714799</v>
      </c>
      <c r="U371">
        <v>3.7008087635040301</v>
      </c>
      <c r="V371">
        <v>3.3626976013183598</v>
      </c>
      <c r="W371">
        <v>0.338111162185669</v>
      </c>
      <c r="X371">
        <v>0.596466064453125</v>
      </c>
      <c r="Y371">
        <v>0.596466064453125</v>
      </c>
      <c r="Z371">
        <v>0.4</v>
      </c>
      <c r="AA371">
        <v>1</v>
      </c>
      <c r="AB371">
        <v>0.71428571428571397</v>
      </c>
      <c r="AC371">
        <v>0.83333333333333304</v>
      </c>
      <c r="AD371">
        <v>0</v>
      </c>
      <c r="AE371">
        <v>0.6</v>
      </c>
    </row>
    <row r="372" spans="1:31" x14ac:dyDescent="0.15">
      <c r="A372" s="6">
        <v>370</v>
      </c>
      <c r="B372">
        <v>17</v>
      </c>
      <c r="C372">
        <v>3</v>
      </c>
      <c r="D372">
        <v>10</v>
      </c>
      <c r="E372">
        <v>10</v>
      </c>
      <c r="F372">
        <v>10</v>
      </c>
      <c r="G372">
        <v>0</v>
      </c>
      <c r="H372">
        <v>7</v>
      </c>
      <c r="I372">
        <v>3</v>
      </c>
      <c r="J372">
        <v>0.85</v>
      </c>
      <c r="K372">
        <v>7.21272850036621</v>
      </c>
      <c r="L372">
        <v>1.40634346008301</v>
      </c>
      <c r="M372">
        <v>0.78841400146484397</v>
      </c>
      <c r="N372">
        <v>6.2350711822509801</v>
      </c>
      <c r="O372">
        <v>6</v>
      </c>
      <c r="P372">
        <v>6</v>
      </c>
      <c r="Q372">
        <v>15</v>
      </c>
      <c r="R372" s="16">
        <v>0.4</v>
      </c>
      <c r="S372" s="16">
        <f t="shared" si="5"/>
        <v>0.6</v>
      </c>
      <c r="T372">
        <v>3.8519592285156201</v>
      </c>
      <c r="U372">
        <v>3.4715332984924299</v>
      </c>
      <c r="V372">
        <v>3.3766722679138201</v>
      </c>
      <c r="W372">
        <v>9.4861030578613295E-2</v>
      </c>
      <c r="X372">
        <v>0.47528696060180697</v>
      </c>
      <c r="Y372">
        <v>0.47528696060180697</v>
      </c>
      <c r="Z372">
        <v>0.6</v>
      </c>
      <c r="AA372">
        <v>0.9</v>
      </c>
      <c r="AB372">
        <v>0.6</v>
      </c>
      <c r="AC372">
        <v>0.72</v>
      </c>
      <c r="AD372">
        <v>0.1</v>
      </c>
      <c r="AE372">
        <v>0.3</v>
      </c>
    </row>
    <row r="373" spans="1:31" x14ac:dyDescent="0.15">
      <c r="A373" s="6">
        <v>371</v>
      </c>
      <c r="B373">
        <v>18</v>
      </c>
      <c r="C373">
        <v>2</v>
      </c>
      <c r="D373">
        <v>10</v>
      </c>
      <c r="E373">
        <v>10</v>
      </c>
      <c r="F373">
        <v>10</v>
      </c>
      <c r="G373">
        <v>0</v>
      </c>
      <c r="H373">
        <v>8</v>
      </c>
      <c r="I373">
        <v>2</v>
      </c>
      <c r="J373">
        <v>0.9</v>
      </c>
      <c r="K373">
        <v>9.5572586059570295</v>
      </c>
      <c r="L373">
        <v>2.31735038757324</v>
      </c>
      <c r="M373">
        <v>1.7552070617675799</v>
      </c>
      <c r="N373">
        <v>6.2391643524169904</v>
      </c>
      <c r="O373">
        <v>4</v>
      </c>
      <c r="P373">
        <v>4</v>
      </c>
      <c r="Q373">
        <v>13</v>
      </c>
      <c r="R373" s="16">
        <v>0.30769999999999997</v>
      </c>
      <c r="S373" s="16">
        <f t="shared" si="5"/>
        <v>0.4</v>
      </c>
      <c r="T373">
        <v>4.0790176391601598</v>
      </c>
      <c r="U373">
        <v>3.8153157234191899</v>
      </c>
      <c r="V373">
        <v>3.5218338966369598</v>
      </c>
      <c r="W373">
        <v>0.29348182678222701</v>
      </c>
      <c r="X373">
        <v>0.55718374252319303</v>
      </c>
      <c r="Y373">
        <v>0.55718374252319303</v>
      </c>
      <c r="Z373">
        <v>0.4</v>
      </c>
      <c r="AA373">
        <v>0.9</v>
      </c>
      <c r="AB373">
        <v>0.69230769230769196</v>
      </c>
      <c r="AC373">
        <v>0.78260869565217395</v>
      </c>
      <c r="AD373">
        <v>0.1</v>
      </c>
      <c r="AE373">
        <v>0.5</v>
      </c>
    </row>
    <row r="374" spans="1:31" x14ac:dyDescent="0.15">
      <c r="A374" s="6">
        <v>372</v>
      </c>
      <c r="B374">
        <v>18</v>
      </c>
      <c r="C374">
        <v>2</v>
      </c>
      <c r="D374">
        <v>10</v>
      </c>
      <c r="E374">
        <v>10</v>
      </c>
      <c r="F374">
        <v>10</v>
      </c>
      <c r="G374">
        <v>0</v>
      </c>
      <c r="H374">
        <v>8</v>
      </c>
      <c r="I374">
        <v>2</v>
      </c>
      <c r="J374">
        <v>0.9</v>
      </c>
      <c r="K374">
        <v>9.7259521484375</v>
      </c>
      <c r="L374">
        <v>1.8701305389404299</v>
      </c>
      <c r="M374">
        <v>1.30063629150391</v>
      </c>
      <c r="N374">
        <v>6.9722824096679696</v>
      </c>
      <c r="O374">
        <v>7</v>
      </c>
      <c r="P374">
        <v>7</v>
      </c>
      <c r="Q374">
        <v>17</v>
      </c>
      <c r="R374" s="16">
        <v>0.4118</v>
      </c>
      <c r="S374" s="16">
        <f t="shared" si="5"/>
        <v>0.7</v>
      </c>
      <c r="T374">
        <v>4.3793849945068404</v>
      </c>
      <c r="U374">
        <v>4.0353412628173801</v>
      </c>
      <c r="V374">
        <v>3.7894587516784699</v>
      </c>
      <c r="W374">
        <v>0.24588251113891599</v>
      </c>
      <c r="X374">
        <v>0.58992624282836903</v>
      </c>
      <c r="Y374">
        <v>0.58992624282836903</v>
      </c>
      <c r="Z374">
        <v>0.7</v>
      </c>
      <c r="AA374">
        <v>1</v>
      </c>
      <c r="AB374">
        <v>0.58823529411764697</v>
      </c>
      <c r="AC374">
        <v>0.74074074074074103</v>
      </c>
      <c r="AD374">
        <v>0</v>
      </c>
      <c r="AE374">
        <v>0.3</v>
      </c>
    </row>
    <row r="375" spans="1:31" x14ac:dyDescent="0.15">
      <c r="A375" s="6">
        <v>373</v>
      </c>
      <c r="B375">
        <v>17</v>
      </c>
      <c r="C375">
        <v>3</v>
      </c>
      <c r="D375">
        <v>10</v>
      </c>
      <c r="E375">
        <v>10</v>
      </c>
      <c r="F375">
        <v>10</v>
      </c>
      <c r="G375">
        <v>0</v>
      </c>
      <c r="H375">
        <v>7</v>
      </c>
      <c r="I375">
        <v>3</v>
      </c>
      <c r="J375">
        <v>0.85</v>
      </c>
      <c r="K375">
        <v>9.1338748931884801</v>
      </c>
      <c r="L375">
        <v>1.5068435668945299</v>
      </c>
      <c r="M375">
        <v>0.56511688232421897</v>
      </c>
      <c r="N375">
        <v>7.7566661834716797</v>
      </c>
      <c r="O375">
        <v>5</v>
      </c>
      <c r="P375">
        <v>5</v>
      </c>
      <c r="Q375">
        <v>15</v>
      </c>
      <c r="R375" s="16">
        <v>0.33329999999999999</v>
      </c>
      <c r="S375" s="16">
        <f t="shared" si="5"/>
        <v>0.5</v>
      </c>
      <c r="T375">
        <v>4.1417865753173801</v>
      </c>
      <c r="U375">
        <v>3.6964170932769802</v>
      </c>
      <c r="V375">
        <v>3.56946873664856</v>
      </c>
      <c r="W375">
        <v>0.126948356628418</v>
      </c>
      <c r="X375">
        <v>0.57231783866882302</v>
      </c>
      <c r="Y375">
        <v>0.57231783866882302</v>
      </c>
      <c r="Z375">
        <v>0.5</v>
      </c>
      <c r="AA375">
        <v>1</v>
      </c>
      <c r="AB375">
        <v>0.66666666666666696</v>
      </c>
      <c r="AC375">
        <v>0.8</v>
      </c>
      <c r="AD375">
        <v>0</v>
      </c>
      <c r="AE375">
        <v>0.5</v>
      </c>
    </row>
    <row r="376" spans="1:31" x14ac:dyDescent="0.15">
      <c r="A376" s="6">
        <v>374</v>
      </c>
      <c r="B376">
        <v>17</v>
      </c>
      <c r="C376">
        <v>3</v>
      </c>
      <c r="D376">
        <v>10</v>
      </c>
      <c r="E376">
        <v>10</v>
      </c>
      <c r="F376">
        <v>10</v>
      </c>
      <c r="G376">
        <v>0</v>
      </c>
      <c r="H376">
        <v>7</v>
      </c>
      <c r="I376">
        <v>3</v>
      </c>
      <c r="J376">
        <v>0.85</v>
      </c>
      <c r="K376">
        <v>7.7560367584228498</v>
      </c>
      <c r="L376">
        <v>2.1950263977050799</v>
      </c>
      <c r="M376">
        <v>1.2875003814697299</v>
      </c>
      <c r="N376">
        <v>4.9192066192626998</v>
      </c>
      <c r="O376">
        <v>4</v>
      </c>
      <c r="P376">
        <v>4</v>
      </c>
      <c r="Q376">
        <v>13</v>
      </c>
      <c r="R376" s="16">
        <v>0.30769999999999997</v>
      </c>
      <c r="S376" s="16">
        <f t="shared" si="5"/>
        <v>0.4</v>
      </c>
      <c r="T376">
        <v>3.6000995635986301</v>
      </c>
      <c r="U376">
        <v>3.3164036273956299</v>
      </c>
      <c r="V376">
        <v>3.0947585105896001</v>
      </c>
      <c r="W376">
        <v>0.22164511680603</v>
      </c>
      <c r="X376">
        <v>0.50534105300903298</v>
      </c>
      <c r="Y376">
        <v>0.50534105300903298</v>
      </c>
      <c r="Z376">
        <v>0.4</v>
      </c>
      <c r="AA376">
        <v>0.9</v>
      </c>
      <c r="AB376">
        <v>0.69230769230769196</v>
      </c>
      <c r="AC376">
        <v>0.78260869565217395</v>
      </c>
      <c r="AD376">
        <v>0.1</v>
      </c>
      <c r="AE376">
        <v>0.5</v>
      </c>
    </row>
    <row r="377" spans="1:31" x14ac:dyDescent="0.15">
      <c r="A377" s="6">
        <v>375</v>
      </c>
      <c r="B377">
        <v>15</v>
      </c>
      <c r="C377">
        <v>5</v>
      </c>
      <c r="D377">
        <v>10</v>
      </c>
      <c r="E377">
        <v>10</v>
      </c>
      <c r="F377">
        <v>10</v>
      </c>
      <c r="G377">
        <v>0</v>
      </c>
      <c r="H377">
        <v>5</v>
      </c>
      <c r="I377">
        <v>5</v>
      </c>
      <c r="J377">
        <v>0.75</v>
      </c>
      <c r="K377">
        <v>8.2417392730712908</v>
      </c>
      <c r="L377">
        <v>2.9888610839843701</v>
      </c>
      <c r="M377">
        <v>1.03568267822266</v>
      </c>
      <c r="N377">
        <v>6.5994071960449201</v>
      </c>
      <c r="O377">
        <v>4</v>
      </c>
      <c r="P377">
        <v>4</v>
      </c>
      <c r="Q377">
        <v>14</v>
      </c>
      <c r="R377" s="16">
        <v>0.28570000000000001</v>
      </c>
      <c r="S377" s="16">
        <f t="shared" si="5"/>
        <v>0.4</v>
      </c>
      <c r="T377">
        <v>3.4292221069335902</v>
      </c>
      <c r="U377">
        <v>3.0179691314697301</v>
      </c>
      <c r="V377">
        <v>2.8843188285827601</v>
      </c>
      <c r="W377">
        <v>0.133650302886963</v>
      </c>
      <c r="X377">
        <v>0.54490327835082997</v>
      </c>
      <c r="Y377">
        <v>0.54490327835082997</v>
      </c>
      <c r="Z377">
        <v>0.4</v>
      </c>
      <c r="AA377">
        <v>1</v>
      </c>
      <c r="AB377">
        <v>0.71428571428571397</v>
      </c>
      <c r="AC377">
        <v>0.83333333333333304</v>
      </c>
      <c r="AD377">
        <v>0</v>
      </c>
      <c r="AE377">
        <v>0.6</v>
      </c>
    </row>
    <row r="378" spans="1:31" x14ac:dyDescent="0.15">
      <c r="A378" s="6">
        <v>376</v>
      </c>
      <c r="B378">
        <v>18</v>
      </c>
      <c r="C378">
        <v>2</v>
      </c>
      <c r="D378">
        <v>10</v>
      </c>
      <c r="E378">
        <v>10</v>
      </c>
      <c r="F378">
        <v>10</v>
      </c>
      <c r="G378">
        <v>0</v>
      </c>
      <c r="H378">
        <v>8</v>
      </c>
      <c r="I378">
        <v>2</v>
      </c>
      <c r="J378">
        <v>0.9</v>
      </c>
      <c r="K378">
        <v>8.8188762664794904</v>
      </c>
      <c r="L378">
        <v>2.3537178039550799</v>
      </c>
      <c r="M378">
        <v>1.9327430725097701</v>
      </c>
      <c r="N378">
        <v>5.9765701293945304</v>
      </c>
      <c r="O378">
        <v>5</v>
      </c>
      <c r="P378">
        <v>5</v>
      </c>
      <c r="Q378">
        <v>14</v>
      </c>
      <c r="R378" s="16">
        <v>0.35709999999999997</v>
      </c>
      <c r="S378" s="16">
        <f t="shared" si="5"/>
        <v>0.5</v>
      </c>
      <c r="T378">
        <v>3.6042900085449201</v>
      </c>
      <c r="U378">
        <v>3.3706629276275599</v>
      </c>
      <c r="V378">
        <v>3.1067137718200701</v>
      </c>
      <c r="W378">
        <v>0.26394915580749501</v>
      </c>
      <c r="X378">
        <v>0.49757623672485402</v>
      </c>
      <c r="Y378">
        <v>0.49757623672485402</v>
      </c>
      <c r="Z378">
        <v>0.5</v>
      </c>
      <c r="AA378">
        <v>0.9</v>
      </c>
      <c r="AB378">
        <v>0.64285714285714302</v>
      </c>
      <c r="AC378">
        <v>0.75</v>
      </c>
      <c r="AD378">
        <v>0.1</v>
      </c>
      <c r="AE378">
        <v>0.4</v>
      </c>
    </row>
    <row r="379" spans="1:31" x14ac:dyDescent="0.15">
      <c r="A379" s="6">
        <v>377</v>
      </c>
      <c r="B379">
        <v>16</v>
      </c>
      <c r="C379">
        <v>4</v>
      </c>
      <c r="D379">
        <v>10</v>
      </c>
      <c r="E379">
        <v>10</v>
      </c>
      <c r="F379">
        <v>10</v>
      </c>
      <c r="G379">
        <v>0</v>
      </c>
      <c r="H379">
        <v>6</v>
      </c>
      <c r="I379">
        <v>4</v>
      </c>
      <c r="J379">
        <v>0.8</v>
      </c>
      <c r="K379">
        <v>8.2505340576171893</v>
      </c>
      <c r="L379">
        <v>3.88496971130371</v>
      </c>
      <c r="M379">
        <v>2.65253829956055</v>
      </c>
      <c r="N379">
        <v>4.1948738098144496</v>
      </c>
      <c r="O379">
        <v>2</v>
      </c>
      <c r="P379">
        <v>2</v>
      </c>
      <c r="Q379">
        <v>12</v>
      </c>
      <c r="R379" s="16">
        <v>0.16669999999999999</v>
      </c>
      <c r="S379" s="16">
        <f t="shared" si="5"/>
        <v>0.2</v>
      </c>
      <c r="T379">
        <v>3.1810302734375</v>
      </c>
      <c r="U379">
        <v>2.9841549396514901</v>
      </c>
      <c r="V379">
        <v>2.6513941287994398</v>
      </c>
      <c r="W379">
        <v>0.332760810852051</v>
      </c>
      <c r="X379">
        <v>0.52963614463806197</v>
      </c>
      <c r="Y379">
        <v>0.52963614463806197</v>
      </c>
      <c r="Z379">
        <v>0.2</v>
      </c>
      <c r="AA379">
        <v>1</v>
      </c>
      <c r="AB379">
        <v>0.83333333333333304</v>
      </c>
      <c r="AC379">
        <v>0.90909090909090895</v>
      </c>
      <c r="AD379">
        <v>0</v>
      </c>
      <c r="AE379">
        <v>0.8</v>
      </c>
    </row>
    <row r="380" spans="1:31" x14ac:dyDescent="0.15">
      <c r="A380" s="6">
        <v>378</v>
      </c>
      <c r="B380">
        <v>16</v>
      </c>
      <c r="C380">
        <v>4</v>
      </c>
      <c r="D380">
        <v>10</v>
      </c>
      <c r="E380">
        <v>10</v>
      </c>
      <c r="F380">
        <v>10</v>
      </c>
      <c r="G380">
        <v>0</v>
      </c>
      <c r="H380">
        <v>6</v>
      </c>
      <c r="I380">
        <v>4</v>
      </c>
      <c r="J380">
        <v>0.8</v>
      </c>
      <c r="K380">
        <v>8.1208152770996094</v>
      </c>
      <c r="L380">
        <v>3.3277587890625</v>
      </c>
      <c r="M380">
        <v>2.2555408477783199</v>
      </c>
      <c r="N380">
        <v>5.3078804016113299</v>
      </c>
      <c r="O380">
        <v>2</v>
      </c>
      <c r="P380">
        <v>2</v>
      </c>
      <c r="Q380">
        <v>11</v>
      </c>
      <c r="R380" s="16">
        <v>0.18179999999999999</v>
      </c>
      <c r="S380" s="16">
        <f t="shared" si="5"/>
        <v>0.2</v>
      </c>
      <c r="T380">
        <v>3.0836410522460902</v>
      </c>
      <c r="U380">
        <v>2.8451519012451199</v>
      </c>
      <c r="V380">
        <v>2.58598804473877</v>
      </c>
      <c r="W380">
        <v>0.25916385650634799</v>
      </c>
      <c r="X380">
        <v>0.497653007507324</v>
      </c>
      <c r="Y380">
        <v>0.497653007507324</v>
      </c>
      <c r="Z380">
        <v>0.2</v>
      </c>
      <c r="AA380">
        <v>0.9</v>
      </c>
      <c r="AB380">
        <v>0.81818181818181801</v>
      </c>
      <c r="AC380">
        <v>0.85714285714285698</v>
      </c>
      <c r="AD380">
        <v>0.1</v>
      </c>
      <c r="AE380">
        <v>0.7</v>
      </c>
    </row>
    <row r="381" spans="1:31" x14ac:dyDescent="0.15">
      <c r="A381" s="6">
        <v>379</v>
      </c>
      <c r="B381">
        <v>17</v>
      </c>
      <c r="C381">
        <v>3</v>
      </c>
      <c r="D381">
        <v>10</v>
      </c>
      <c r="E381">
        <v>10</v>
      </c>
      <c r="F381">
        <v>10</v>
      </c>
      <c r="G381">
        <v>0</v>
      </c>
      <c r="H381">
        <v>7</v>
      </c>
      <c r="I381">
        <v>3</v>
      </c>
      <c r="J381">
        <v>0.85</v>
      </c>
      <c r="K381">
        <v>9.9219417572021502</v>
      </c>
      <c r="L381">
        <v>4.590576171875</v>
      </c>
      <c r="M381">
        <v>4.0609836578369096</v>
      </c>
      <c r="N381">
        <v>5.8509216308593697</v>
      </c>
      <c r="O381">
        <v>2</v>
      </c>
      <c r="P381">
        <v>2</v>
      </c>
      <c r="Q381">
        <v>12</v>
      </c>
      <c r="R381" s="16">
        <v>0.16669999999999999</v>
      </c>
      <c r="S381" s="16">
        <f t="shared" si="5"/>
        <v>0.2</v>
      </c>
      <c r="T381">
        <v>3.4917297363281201</v>
      </c>
      <c r="U381">
        <v>3.3197002410888699</v>
      </c>
      <c r="V381">
        <v>2.9272942543029798</v>
      </c>
      <c r="W381">
        <v>0.392405986785889</v>
      </c>
      <c r="X381">
        <v>0.56443548202514604</v>
      </c>
      <c r="Y381">
        <v>0.56443548202514604</v>
      </c>
      <c r="Z381">
        <v>0.2</v>
      </c>
      <c r="AA381">
        <v>1</v>
      </c>
      <c r="AB381">
        <v>0.83333333333333304</v>
      </c>
      <c r="AC381">
        <v>0.90909090909090895</v>
      </c>
      <c r="AD381">
        <v>0</v>
      </c>
      <c r="AE381">
        <v>0.8</v>
      </c>
    </row>
    <row r="382" spans="1:31" x14ac:dyDescent="0.15">
      <c r="A382" s="6">
        <v>380</v>
      </c>
      <c r="B382">
        <v>17</v>
      </c>
      <c r="C382">
        <v>3</v>
      </c>
      <c r="D382">
        <v>10</v>
      </c>
      <c r="E382">
        <v>10</v>
      </c>
      <c r="F382">
        <v>10</v>
      </c>
      <c r="G382">
        <v>0</v>
      </c>
      <c r="H382">
        <v>7</v>
      </c>
      <c r="I382">
        <v>3</v>
      </c>
      <c r="J382">
        <v>0.85</v>
      </c>
      <c r="K382">
        <v>8.6915359497070295</v>
      </c>
      <c r="L382">
        <v>0.87253189086914096</v>
      </c>
      <c r="M382">
        <v>0.1077880859375</v>
      </c>
      <c r="N382">
        <v>8.6208534240722692</v>
      </c>
      <c r="O382">
        <v>7</v>
      </c>
      <c r="P382">
        <v>7</v>
      </c>
      <c r="Q382">
        <v>17</v>
      </c>
      <c r="R382" s="16">
        <v>0.4118</v>
      </c>
      <c r="S382" s="16">
        <f t="shared" si="5"/>
        <v>0.7</v>
      </c>
      <c r="T382">
        <v>4.9906425476074201</v>
      </c>
      <c r="U382">
        <v>4.4018864631652797</v>
      </c>
      <c r="V382">
        <v>4.3937959671020499</v>
      </c>
      <c r="W382">
        <v>8.0904960632324201E-3</v>
      </c>
      <c r="X382">
        <v>0.59684658050537098</v>
      </c>
      <c r="Y382">
        <v>0.59684658050537098</v>
      </c>
      <c r="Z382">
        <v>0.7</v>
      </c>
      <c r="AA382">
        <v>1</v>
      </c>
      <c r="AB382">
        <v>0.58823529411764697</v>
      </c>
      <c r="AC382">
        <v>0.74074074074074103</v>
      </c>
      <c r="AD382">
        <v>0</v>
      </c>
      <c r="AE382">
        <v>0.3</v>
      </c>
    </row>
    <row r="383" spans="1:31" x14ac:dyDescent="0.15">
      <c r="A383" s="6">
        <v>381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>
        <v>8.4343585968017596</v>
      </c>
      <c r="L383">
        <v>2.4829654693603498</v>
      </c>
      <c r="M383">
        <v>0.32008743286132801</v>
      </c>
      <c r="N383">
        <v>7.5770339965820304</v>
      </c>
      <c r="O383">
        <v>5</v>
      </c>
      <c r="P383">
        <v>5</v>
      </c>
      <c r="Q383">
        <v>15</v>
      </c>
      <c r="R383" s="16">
        <v>0.33329999999999999</v>
      </c>
      <c r="S383" s="16">
        <f t="shared" si="5"/>
        <v>0.5</v>
      </c>
      <c r="T383">
        <v>3.8176078796386701</v>
      </c>
      <c r="U383">
        <v>3.3234374523162802</v>
      </c>
      <c r="V383">
        <v>3.2520523071289098</v>
      </c>
      <c r="W383">
        <v>7.1385145187377902E-2</v>
      </c>
      <c r="X383">
        <v>0.56555557250976596</v>
      </c>
      <c r="Y383">
        <v>0.56555557250976596</v>
      </c>
      <c r="Z383">
        <v>0.5</v>
      </c>
      <c r="AA383">
        <v>1</v>
      </c>
      <c r="AB383">
        <v>0.66666666666666696</v>
      </c>
      <c r="AC383">
        <v>0.8</v>
      </c>
      <c r="AD383">
        <v>0</v>
      </c>
      <c r="AE383">
        <v>0.5</v>
      </c>
    </row>
    <row r="384" spans="1:31" x14ac:dyDescent="0.15">
      <c r="A384" s="6">
        <v>382</v>
      </c>
      <c r="B384">
        <v>12</v>
      </c>
      <c r="C384">
        <v>8</v>
      </c>
      <c r="D384">
        <v>10</v>
      </c>
      <c r="E384">
        <v>10</v>
      </c>
      <c r="F384">
        <v>10</v>
      </c>
      <c r="G384">
        <v>0</v>
      </c>
      <c r="H384">
        <v>2</v>
      </c>
      <c r="I384">
        <v>8</v>
      </c>
      <c r="J384">
        <v>0.6</v>
      </c>
      <c r="K384">
        <v>8.3894462585449201</v>
      </c>
      <c r="L384">
        <v>6.0538787841796902</v>
      </c>
      <c r="M384">
        <v>1.9577674865722701</v>
      </c>
      <c r="N384">
        <v>6.5577087402343697</v>
      </c>
      <c r="O384">
        <v>1</v>
      </c>
      <c r="P384">
        <v>1</v>
      </c>
      <c r="Q384">
        <v>11</v>
      </c>
      <c r="R384" s="16">
        <v>9.0899999999999995E-2</v>
      </c>
      <c r="S384" s="16">
        <f t="shared" si="5"/>
        <v>0.1</v>
      </c>
      <c r="T384">
        <v>2.78518486022949</v>
      </c>
      <c r="U384">
        <v>2.4400777816772501</v>
      </c>
      <c r="V384">
        <v>2.2554919719696001</v>
      </c>
      <c r="W384">
        <v>0.18458580970764199</v>
      </c>
      <c r="X384">
        <v>0.52969288825988803</v>
      </c>
      <c r="Y384">
        <v>0.52969288825988803</v>
      </c>
      <c r="Z384">
        <v>0.1</v>
      </c>
      <c r="AA384">
        <v>1</v>
      </c>
      <c r="AB384">
        <v>0.90909090909090895</v>
      </c>
      <c r="AC384">
        <v>0.952380952380952</v>
      </c>
      <c r="AD384">
        <v>0</v>
      </c>
      <c r="AE384">
        <v>0.9</v>
      </c>
    </row>
    <row r="385" spans="1:31" x14ac:dyDescent="0.15">
      <c r="A385" s="6">
        <v>383</v>
      </c>
      <c r="B385">
        <v>16</v>
      </c>
      <c r="C385">
        <v>4</v>
      </c>
      <c r="D385">
        <v>10</v>
      </c>
      <c r="E385">
        <v>10</v>
      </c>
      <c r="F385">
        <v>10</v>
      </c>
      <c r="G385">
        <v>0</v>
      </c>
      <c r="H385">
        <v>6</v>
      </c>
      <c r="I385">
        <v>4</v>
      </c>
      <c r="J385">
        <v>0.8</v>
      </c>
      <c r="K385">
        <v>8.7357730865478498</v>
      </c>
      <c r="L385">
        <v>3.0506744384765598</v>
      </c>
      <c r="M385">
        <v>1.4806213378906199</v>
      </c>
      <c r="N385">
        <v>5.5500297546386701</v>
      </c>
      <c r="O385">
        <v>4</v>
      </c>
      <c r="P385">
        <v>4</v>
      </c>
      <c r="Q385">
        <v>14</v>
      </c>
      <c r="R385" s="16">
        <v>0.28570000000000001</v>
      </c>
      <c r="S385" s="16">
        <f t="shared" si="5"/>
        <v>0.4</v>
      </c>
      <c r="T385">
        <v>3.59505271911621</v>
      </c>
      <c r="U385">
        <v>3.2764034271240199</v>
      </c>
      <c r="V385">
        <v>3.0137741565704301</v>
      </c>
      <c r="W385">
        <v>0.26262927055358898</v>
      </c>
      <c r="X385">
        <v>0.58127856254577603</v>
      </c>
      <c r="Y385">
        <v>0.58127856254577603</v>
      </c>
      <c r="Z385">
        <v>0.4</v>
      </c>
      <c r="AA385">
        <v>1</v>
      </c>
      <c r="AB385">
        <v>0.71428571428571397</v>
      </c>
      <c r="AC385">
        <v>0.83333333333333304</v>
      </c>
      <c r="AD385">
        <v>0</v>
      </c>
      <c r="AE385">
        <v>0.6</v>
      </c>
    </row>
    <row r="386" spans="1:31" x14ac:dyDescent="0.15">
      <c r="A386" s="6">
        <v>384</v>
      </c>
      <c r="B386">
        <v>17</v>
      </c>
      <c r="C386">
        <v>3</v>
      </c>
      <c r="D386">
        <v>10</v>
      </c>
      <c r="E386">
        <v>10</v>
      </c>
      <c r="F386">
        <v>10</v>
      </c>
      <c r="G386">
        <v>0</v>
      </c>
      <c r="H386">
        <v>7</v>
      </c>
      <c r="I386">
        <v>3</v>
      </c>
      <c r="J386">
        <v>0.85</v>
      </c>
      <c r="K386">
        <v>9.3421154022216797</v>
      </c>
      <c r="L386">
        <v>3.1673831939697301</v>
      </c>
      <c r="M386">
        <v>2.1409568786621098</v>
      </c>
      <c r="N386">
        <v>5.39961814880371</v>
      </c>
      <c r="O386">
        <v>3</v>
      </c>
      <c r="P386">
        <v>3</v>
      </c>
      <c r="Q386">
        <v>13</v>
      </c>
      <c r="R386" s="16">
        <v>0.23080000000000001</v>
      </c>
      <c r="S386" s="16">
        <f t="shared" si="5"/>
        <v>0.3</v>
      </c>
      <c r="T386">
        <v>3.8941078186035201</v>
      </c>
      <c r="U386">
        <v>3.6524105072021502</v>
      </c>
      <c r="V386">
        <v>3.3144879341125502</v>
      </c>
      <c r="W386">
        <v>0.3379225730896</v>
      </c>
      <c r="X386">
        <v>0.57961988449096702</v>
      </c>
      <c r="Y386">
        <v>0.57961988449096702</v>
      </c>
      <c r="Z386">
        <v>0.3</v>
      </c>
      <c r="AA386">
        <v>1</v>
      </c>
      <c r="AB386">
        <v>0.76923076923076905</v>
      </c>
      <c r="AC386">
        <v>0.86956521739130399</v>
      </c>
      <c r="AD386">
        <v>0</v>
      </c>
      <c r="AE386">
        <v>0.7</v>
      </c>
    </row>
    <row r="387" spans="1:31" x14ac:dyDescent="0.15">
      <c r="A387" s="6">
        <v>385</v>
      </c>
      <c r="B387">
        <v>20</v>
      </c>
      <c r="C387">
        <v>0</v>
      </c>
      <c r="D387">
        <v>10</v>
      </c>
      <c r="E387">
        <v>10</v>
      </c>
      <c r="F387">
        <v>10</v>
      </c>
      <c r="G387">
        <v>0</v>
      </c>
      <c r="H387">
        <v>10</v>
      </c>
      <c r="I387">
        <v>0</v>
      </c>
      <c r="J387">
        <v>1</v>
      </c>
      <c r="K387">
        <v>9999</v>
      </c>
      <c r="L387">
        <v>1.57627105712891</v>
      </c>
      <c r="M387">
        <v>9999</v>
      </c>
      <c r="N387">
        <v>9999</v>
      </c>
      <c r="O387">
        <v>6</v>
      </c>
      <c r="P387">
        <v>6</v>
      </c>
      <c r="Q387">
        <v>16</v>
      </c>
      <c r="R387" s="16">
        <v>0.375</v>
      </c>
      <c r="S387" s="16">
        <f t="shared" ref="S387:S450" si="6">O387/E387</f>
        <v>0.6</v>
      </c>
      <c r="T387">
        <v>5.2552146911621103</v>
      </c>
      <c r="U387">
        <v>4.9526901245117196</v>
      </c>
      <c r="V387">
        <v>4.6283712387084996</v>
      </c>
      <c r="W387">
        <v>0.32431888580322299</v>
      </c>
      <c r="X387">
        <v>0.62684345245361295</v>
      </c>
      <c r="Y387">
        <v>0.62684345245361295</v>
      </c>
      <c r="Z387">
        <v>0.6</v>
      </c>
      <c r="AA387">
        <v>1</v>
      </c>
      <c r="AB387">
        <v>0.625</v>
      </c>
      <c r="AC387">
        <v>0.76923076923076905</v>
      </c>
      <c r="AD387">
        <v>0</v>
      </c>
      <c r="AE387">
        <v>0.4</v>
      </c>
    </row>
    <row r="388" spans="1:31" x14ac:dyDescent="0.15">
      <c r="A388" s="6">
        <v>386</v>
      </c>
      <c r="B388">
        <v>17</v>
      </c>
      <c r="C388">
        <v>3</v>
      </c>
      <c r="D388">
        <v>10</v>
      </c>
      <c r="E388">
        <v>10</v>
      </c>
      <c r="F388">
        <v>10</v>
      </c>
      <c r="G388">
        <v>0</v>
      </c>
      <c r="H388">
        <v>7</v>
      </c>
      <c r="I388">
        <v>3</v>
      </c>
      <c r="J388">
        <v>0.85</v>
      </c>
      <c r="K388">
        <v>10.2128200531006</v>
      </c>
      <c r="L388">
        <v>2.0430221557617201</v>
      </c>
      <c r="M388">
        <v>0.84251785278320301</v>
      </c>
      <c r="N388">
        <v>7.6694469451904297</v>
      </c>
      <c r="O388">
        <v>5</v>
      </c>
      <c r="P388">
        <v>5</v>
      </c>
      <c r="Q388">
        <v>15</v>
      </c>
      <c r="R388" s="16">
        <v>0.33329999999999999</v>
      </c>
      <c r="S388" s="16">
        <f t="shared" si="6"/>
        <v>0.5</v>
      </c>
      <c r="T388">
        <v>4.2202167510986301</v>
      </c>
      <c r="U388">
        <v>3.8170619010925302</v>
      </c>
      <c r="V388">
        <v>3.5947360992431601</v>
      </c>
      <c r="W388">
        <v>0.22232580184936501</v>
      </c>
      <c r="X388">
        <v>0.62548065185546897</v>
      </c>
      <c r="Y388">
        <v>0.62548065185546897</v>
      </c>
      <c r="Z388">
        <v>0.5</v>
      </c>
      <c r="AA388">
        <v>1</v>
      </c>
      <c r="AB388">
        <v>0.66666666666666696</v>
      </c>
      <c r="AC388">
        <v>0.8</v>
      </c>
      <c r="AD388">
        <v>0</v>
      </c>
      <c r="AE388">
        <v>0.5</v>
      </c>
    </row>
    <row r="389" spans="1:31" x14ac:dyDescent="0.15">
      <c r="A389" s="6">
        <v>387</v>
      </c>
      <c r="B389">
        <v>17</v>
      </c>
      <c r="C389">
        <v>3</v>
      </c>
      <c r="D389">
        <v>10</v>
      </c>
      <c r="E389">
        <v>10</v>
      </c>
      <c r="F389">
        <v>10</v>
      </c>
      <c r="G389">
        <v>0</v>
      </c>
      <c r="H389">
        <v>7</v>
      </c>
      <c r="I389">
        <v>3</v>
      </c>
      <c r="J389">
        <v>0.85</v>
      </c>
      <c r="K389">
        <v>9.1795406341552699</v>
      </c>
      <c r="L389">
        <v>1.6706008911132799</v>
      </c>
      <c r="M389">
        <v>0.61669158935546897</v>
      </c>
      <c r="N389">
        <v>7.2140235900878897</v>
      </c>
      <c r="O389">
        <v>5</v>
      </c>
      <c r="P389">
        <v>5</v>
      </c>
      <c r="Q389">
        <v>15</v>
      </c>
      <c r="R389" s="16">
        <v>0.33329999999999999</v>
      </c>
      <c r="S389" s="16">
        <f t="shared" si="6"/>
        <v>0.5</v>
      </c>
      <c r="T389">
        <v>4.4464607238769496</v>
      </c>
      <c r="U389">
        <v>4.0024466514587402</v>
      </c>
      <c r="V389">
        <v>3.8327934741973899</v>
      </c>
      <c r="W389">
        <v>0.16965317726135301</v>
      </c>
      <c r="X389">
        <v>0.61366724967956499</v>
      </c>
      <c r="Y389">
        <v>0.61366724967956499</v>
      </c>
      <c r="Z389">
        <v>0.5</v>
      </c>
      <c r="AA389">
        <v>1</v>
      </c>
      <c r="AB389">
        <v>0.66666666666666696</v>
      </c>
      <c r="AC389">
        <v>0.8</v>
      </c>
      <c r="AD389">
        <v>0</v>
      </c>
      <c r="AE389">
        <v>0.5</v>
      </c>
    </row>
    <row r="390" spans="1:31" x14ac:dyDescent="0.15">
      <c r="A390" s="6">
        <v>388</v>
      </c>
      <c r="B390">
        <v>15</v>
      </c>
      <c r="C390">
        <v>5</v>
      </c>
      <c r="D390">
        <v>10</v>
      </c>
      <c r="E390">
        <v>10</v>
      </c>
      <c r="F390">
        <v>10</v>
      </c>
      <c r="G390">
        <v>0</v>
      </c>
      <c r="H390">
        <v>5</v>
      </c>
      <c r="I390">
        <v>5</v>
      </c>
      <c r="J390">
        <v>0.75</v>
      </c>
      <c r="K390">
        <v>8.5895023345947301</v>
      </c>
      <c r="L390">
        <v>2.3778305053710902</v>
      </c>
      <c r="M390">
        <v>0.202079772949219</v>
      </c>
      <c r="N390">
        <v>8.0718574523925799</v>
      </c>
      <c r="O390">
        <v>5</v>
      </c>
      <c r="P390">
        <v>5</v>
      </c>
      <c r="Q390">
        <v>15</v>
      </c>
      <c r="R390" s="16">
        <v>0.33329999999999999</v>
      </c>
      <c r="S390" s="16">
        <f t="shared" si="6"/>
        <v>0.5</v>
      </c>
      <c r="T390">
        <v>3.9732704162597701</v>
      </c>
      <c r="U390">
        <v>3.4125065803527801</v>
      </c>
      <c r="V390">
        <v>3.3702468872070299</v>
      </c>
      <c r="W390">
        <v>4.2259693145752002E-2</v>
      </c>
      <c r="X390">
        <v>0.60302352905273404</v>
      </c>
      <c r="Y390">
        <v>0.60302352905273404</v>
      </c>
      <c r="Z390">
        <v>0.5</v>
      </c>
      <c r="AA390">
        <v>1</v>
      </c>
      <c r="AB390">
        <v>0.66666666666666696</v>
      </c>
      <c r="AC390">
        <v>0.8</v>
      </c>
      <c r="AD390">
        <v>0</v>
      </c>
      <c r="AE390">
        <v>0.5</v>
      </c>
    </row>
    <row r="391" spans="1:31" x14ac:dyDescent="0.15">
      <c r="A391" s="6">
        <v>389</v>
      </c>
      <c r="B391">
        <v>18</v>
      </c>
      <c r="C391">
        <v>2</v>
      </c>
      <c r="D391">
        <v>10</v>
      </c>
      <c r="E391">
        <v>10</v>
      </c>
      <c r="F391">
        <v>10</v>
      </c>
      <c r="G391">
        <v>0</v>
      </c>
      <c r="H391">
        <v>8</v>
      </c>
      <c r="I391">
        <v>2</v>
      </c>
      <c r="J391">
        <v>0.9</v>
      </c>
      <c r="K391">
        <v>9.8403091430664098</v>
      </c>
      <c r="L391">
        <v>2.99455642700195</v>
      </c>
      <c r="M391">
        <v>2.46992111206055</v>
      </c>
      <c r="N391">
        <v>5.9340286254882804</v>
      </c>
      <c r="O391">
        <v>4</v>
      </c>
      <c r="P391">
        <v>4</v>
      </c>
      <c r="Q391">
        <v>14</v>
      </c>
      <c r="R391" s="16">
        <v>0.28570000000000001</v>
      </c>
      <c r="S391" s="16">
        <f t="shared" si="6"/>
        <v>0.4</v>
      </c>
      <c r="T391">
        <v>3.6995983123779301</v>
      </c>
      <c r="U391">
        <v>3.5086257457733101</v>
      </c>
      <c r="V391">
        <v>3.1915373802185099</v>
      </c>
      <c r="W391">
        <v>0.31708836555481001</v>
      </c>
      <c r="X391">
        <v>0.50806093215942405</v>
      </c>
      <c r="Y391">
        <v>0.50806093215942405</v>
      </c>
      <c r="Z391">
        <v>0.4</v>
      </c>
      <c r="AA391">
        <v>1</v>
      </c>
      <c r="AB391">
        <v>0.71428571428571397</v>
      </c>
      <c r="AC391">
        <v>0.83333333333333304</v>
      </c>
      <c r="AD391">
        <v>0</v>
      </c>
      <c r="AE391">
        <v>0.6</v>
      </c>
    </row>
    <row r="392" spans="1:31" x14ac:dyDescent="0.15">
      <c r="A392" s="6">
        <v>390</v>
      </c>
      <c r="B392">
        <v>15</v>
      </c>
      <c r="C392">
        <v>5</v>
      </c>
      <c r="D392">
        <v>10</v>
      </c>
      <c r="E392">
        <v>10</v>
      </c>
      <c r="F392">
        <v>10</v>
      </c>
      <c r="G392">
        <v>0</v>
      </c>
      <c r="H392">
        <v>5</v>
      </c>
      <c r="I392">
        <v>5</v>
      </c>
      <c r="J392">
        <v>0.75</v>
      </c>
      <c r="K392">
        <v>7.9791641235351598</v>
      </c>
      <c r="L392">
        <v>2.5468788146972701</v>
      </c>
      <c r="M392">
        <v>0.53936386108398404</v>
      </c>
      <c r="N392">
        <v>6.8495445251464799</v>
      </c>
      <c r="O392">
        <v>4</v>
      </c>
      <c r="P392">
        <v>4</v>
      </c>
      <c r="Q392">
        <v>13</v>
      </c>
      <c r="R392" s="16">
        <v>0.30769999999999997</v>
      </c>
      <c r="S392" s="16">
        <f t="shared" si="6"/>
        <v>0.4</v>
      </c>
      <c r="T392">
        <v>3.54753494262695</v>
      </c>
      <c r="U392">
        <v>3.11309742927551</v>
      </c>
      <c r="V392">
        <v>3.0184552669525102</v>
      </c>
      <c r="W392">
        <v>9.4642162322998005E-2</v>
      </c>
      <c r="X392">
        <v>0.52907967567443803</v>
      </c>
      <c r="Y392">
        <v>0.52907967567443803</v>
      </c>
      <c r="Z392">
        <v>0.4</v>
      </c>
      <c r="AA392">
        <v>0.9</v>
      </c>
      <c r="AB392">
        <v>0.69230769230769196</v>
      </c>
      <c r="AC392">
        <v>0.78260869565217395</v>
      </c>
      <c r="AD392">
        <v>0.1</v>
      </c>
      <c r="AE392">
        <v>0.5</v>
      </c>
    </row>
    <row r="393" spans="1:31" x14ac:dyDescent="0.15">
      <c r="A393" s="6">
        <v>391</v>
      </c>
      <c r="B393">
        <v>19</v>
      </c>
      <c r="C393">
        <v>1</v>
      </c>
      <c r="D393">
        <v>10</v>
      </c>
      <c r="E393">
        <v>10</v>
      </c>
      <c r="F393">
        <v>10</v>
      </c>
      <c r="G393">
        <v>0</v>
      </c>
      <c r="H393">
        <v>9</v>
      </c>
      <c r="I393">
        <v>1</v>
      </c>
      <c r="J393">
        <v>0.95</v>
      </c>
      <c r="K393">
        <v>11.8219604492187</v>
      </c>
      <c r="L393">
        <v>2.3571529388427699</v>
      </c>
      <c r="M393">
        <v>2.1991271972656201</v>
      </c>
      <c r="N393">
        <v>8.9361877441406197</v>
      </c>
      <c r="O393">
        <v>4</v>
      </c>
      <c r="P393">
        <v>4</v>
      </c>
      <c r="Q393">
        <v>13</v>
      </c>
      <c r="R393" s="16">
        <v>0.30769999999999997</v>
      </c>
      <c r="S393" s="16">
        <f t="shared" si="6"/>
        <v>0.4</v>
      </c>
      <c r="T393">
        <v>4.1208477020263699</v>
      </c>
      <c r="U393">
        <v>3.8745422363281201</v>
      </c>
      <c r="V393">
        <v>3.6179389953613299</v>
      </c>
      <c r="W393">
        <v>0.25660324096679699</v>
      </c>
      <c r="X393">
        <v>0.50290870666503895</v>
      </c>
      <c r="Y393">
        <v>0.50290870666503895</v>
      </c>
      <c r="Z393">
        <v>0.4</v>
      </c>
      <c r="AA393">
        <v>0.9</v>
      </c>
      <c r="AB393">
        <v>0.69230769230769196</v>
      </c>
      <c r="AC393">
        <v>0.78260869565217395</v>
      </c>
      <c r="AD393">
        <v>0.1</v>
      </c>
      <c r="AE393">
        <v>0.5</v>
      </c>
    </row>
    <row r="394" spans="1:31" x14ac:dyDescent="0.15">
      <c r="A394" s="6">
        <v>392</v>
      </c>
      <c r="B394">
        <v>15</v>
      </c>
      <c r="C394">
        <v>5</v>
      </c>
      <c r="D394">
        <v>10</v>
      </c>
      <c r="E394">
        <v>10</v>
      </c>
      <c r="F394">
        <v>10</v>
      </c>
      <c r="G394">
        <v>0</v>
      </c>
      <c r="H394">
        <v>5</v>
      </c>
      <c r="I394">
        <v>5</v>
      </c>
      <c r="J394">
        <v>0.75</v>
      </c>
      <c r="K394">
        <v>8.7397823333740199</v>
      </c>
      <c r="L394">
        <v>4.9167861938476598</v>
      </c>
      <c r="M394">
        <v>3.5879669189453098</v>
      </c>
      <c r="N394">
        <v>4.9883365631103498</v>
      </c>
      <c r="O394">
        <v>1</v>
      </c>
      <c r="P394">
        <v>1</v>
      </c>
      <c r="Q394">
        <v>11</v>
      </c>
      <c r="R394" s="16">
        <v>9.0899999999999995E-2</v>
      </c>
      <c r="S394" s="16">
        <f t="shared" si="6"/>
        <v>0.1</v>
      </c>
      <c r="T394">
        <v>3.24503517150879</v>
      </c>
      <c r="U394">
        <v>3.0382049083709699</v>
      </c>
      <c r="V394">
        <v>2.68343210220337</v>
      </c>
      <c r="W394">
        <v>0.35477280616760198</v>
      </c>
      <c r="X394">
        <v>0.56160306930542003</v>
      </c>
      <c r="Y394">
        <v>0.56160306930542003</v>
      </c>
      <c r="Z394">
        <v>0.1</v>
      </c>
      <c r="AA394">
        <v>1</v>
      </c>
      <c r="AB394">
        <v>0.90909090909090895</v>
      </c>
      <c r="AC394">
        <v>0.952380952380952</v>
      </c>
      <c r="AD394">
        <v>0</v>
      </c>
      <c r="AE394">
        <v>0.9</v>
      </c>
    </row>
    <row r="395" spans="1:31" x14ac:dyDescent="0.15">
      <c r="A395" s="6">
        <v>393</v>
      </c>
      <c r="B395">
        <v>17</v>
      </c>
      <c r="C395">
        <v>3</v>
      </c>
      <c r="D395">
        <v>10</v>
      </c>
      <c r="E395">
        <v>10</v>
      </c>
      <c r="F395">
        <v>10</v>
      </c>
      <c r="G395">
        <v>0</v>
      </c>
      <c r="H395">
        <v>7</v>
      </c>
      <c r="I395">
        <v>3</v>
      </c>
      <c r="J395">
        <v>0.85</v>
      </c>
      <c r="K395">
        <v>9.0137596130371094</v>
      </c>
      <c r="L395">
        <v>2.0154380798339799</v>
      </c>
      <c r="M395">
        <v>0.97864913940429699</v>
      </c>
      <c r="N395">
        <v>6.5416355133056596</v>
      </c>
      <c r="O395">
        <v>5</v>
      </c>
      <c r="P395">
        <v>5</v>
      </c>
      <c r="Q395">
        <v>15</v>
      </c>
      <c r="R395" s="16">
        <v>0.33329999999999999</v>
      </c>
      <c r="S395" s="16">
        <f t="shared" si="6"/>
        <v>0.5</v>
      </c>
      <c r="T395">
        <v>4.1226081848144496</v>
      </c>
      <c r="U395">
        <v>3.7492263317108101</v>
      </c>
      <c r="V395">
        <v>3.53274297714233</v>
      </c>
      <c r="W395">
        <v>0.216483354568481</v>
      </c>
      <c r="X395">
        <v>0.58986520767211903</v>
      </c>
      <c r="Y395">
        <v>0.58986520767211903</v>
      </c>
      <c r="Z395">
        <v>0.5</v>
      </c>
      <c r="AA395">
        <v>1</v>
      </c>
      <c r="AB395">
        <v>0.66666666666666696</v>
      </c>
      <c r="AC395">
        <v>0.8</v>
      </c>
      <c r="AD395">
        <v>0</v>
      </c>
      <c r="AE395">
        <v>0.5</v>
      </c>
    </row>
    <row r="396" spans="1:31" x14ac:dyDescent="0.15">
      <c r="A396" s="6">
        <v>394</v>
      </c>
      <c r="B396">
        <v>18</v>
      </c>
      <c r="C396">
        <v>2</v>
      </c>
      <c r="D396">
        <v>10</v>
      </c>
      <c r="E396">
        <v>10</v>
      </c>
      <c r="F396">
        <v>10</v>
      </c>
      <c r="G396">
        <v>0</v>
      </c>
      <c r="H396">
        <v>8</v>
      </c>
      <c r="I396">
        <v>2</v>
      </c>
      <c r="J396">
        <v>0.9</v>
      </c>
      <c r="K396">
        <v>8.6461200714111293</v>
      </c>
      <c r="L396">
        <v>0.75197601318359397</v>
      </c>
      <c r="M396">
        <v>0.34392166137695301</v>
      </c>
      <c r="N396">
        <v>7.8274116516113299</v>
      </c>
      <c r="O396">
        <v>7</v>
      </c>
      <c r="P396">
        <v>7</v>
      </c>
      <c r="Q396">
        <v>16</v>
      </c>
      <c r="R396" s="16">
        <v>0.4375</v>
      </c>
      <c r="S396" s="16">
        <f t="shared" si="6"/>
        <v>0.7</v>
      </c>
      <c r="T396">
        <v>4.8341197967529297</v>
      </c>
      <c r="U396">
        <v>4.3734588623046902</v>
      </c>
      <c r="V396">
        <v>4.2902665138244602</v>
      </c>
      <c r="W396">
        <v>8.3192348480224595E-2</v>
      </c>
      <c r="X396">
        <v>0.54385328292846702</v>
      </c>
      <c r="Y396">
        <v>0.54385328292846702</v>
      </c>
      <c r="Z396">
        <v>0.7</v>
      </c>
      <c r="AA396">
        <v>0.9</v>
      </c>
      <c r="AB396">
        <v>0.5625</v>
      </c>
      <c r="AC396">
        <v>0.69230769230769196</v>
      </c>
      <c r="AD396">
        <v>0.1</v>
      </c>
      <c r="AE396">
        <v>0.2</v>
      </c>
    </row>
    <row r="397" spans="1:31" x14ac:dyDescent="0.15">
      <c r="A397" s="6">
        <v>395</v>
      </c>
      <c r="B397">
        <v>18</v>
      </c>
      <c r="C397">
        <v>2</v>
      </c>
      <c r="D397">
        <v>10</v>
      </c>
      <c r="E397">
        <v>10</v>
      </c>
      <c r="F397">
        <v>10</v>
      </c>
      <c r="G397">
        <v>0</v>
      </c>
      <c r="H397">
        <v>8</v>
      </c>
      <c r="I397">
        <v>2</v>
      </c>
      <c r="J397">
        <v>0.9</v>
      </c>
      <c r="K397">
        <v>10.428419113159199</v>
      </c>
      <c r="L397">
        <v>2.0196380615234402</v>
      </c>
      <c r="M397">
        <v>1.41328048706055</v>
      </c>
      <c r="N397">
        <v>7.4791736602783203</v>
      </c>
      <c r="O397">
        <v>4</v>
      </c>
      <c r="P397">
        <v>4</v>
      </c>
      <c r="Q397">
        <v>14</v>
      </c>
      <c r="R397" s="16">
        <v>0.28570000000000001</v>
      </c>
      <c r="S397" s="16">
        <f t="shared" si="6"/>
        <v>0.4</v>
      </c>
      <c r="T397">
        <v>4.3040657043456996</v>
      </c>
      <c r="U397">
        <v>3.9911293983459499</v>
      </c>
      <c r="V397">
        <v>3.7171630859375</v>
      </c>
      <c r="W397">
        <v>0.27396631240844699</v>
      </c>
      <c r="X397">
        <v>0.58690261840820301</v>
      </c>
      <c r="Y397">
        <v>0.58690261840820301</v>
      </c>
      <c r="Z397">
        <v>0.4</v>
      </c>
      <c r="AA397">
        <v>1</v>
      </c>
      <c r="AB397">
        <v>0.71428571428571397</v>
      </c>
      <c r="AC397">
        <v>0.83333333333333304</v>
      </c>
      <c r="AD397">
        <v>0</v>
      </c>
      <c r="AE397">
        <v>0.6</v>
      </c>
    </row>
    <row r="398" spans="1:31" x14ac:dyDescent="0.15">
      <c r="A398" s="6">
        <v>396</v>
      </c>
      <c r="B398">
        <v>16</v>
      </c>
      <c r="C398">
        <v>4</v>
      </c>
      <c r="D398">
        <v>10</v>
      </c>
      <c r="E398">
        <v>10</v>
      </c>
      <c r="F398">
        <v>10</v>
      </c>
      <c r="G398">
        <v>0</v>
      </c>
      <c r="H398">
        <v>6</v>
      </c>
      <c r="I398">
        <v>4</v>
      </c>
      <c r="J398">
        <v>0.8</v>
      </c>
      <c r="K398">
        <v>8.1540069580078107</v>
      </c>
      <c r="L398">
        <v>1.6006011962890601</v>
      </c>
      <c r="M398">
        <v>0.343902587890625</v>
      </c>
      <c r="N398">
        <v>7.78059959411621</v>
      </c>
      <c r="O398">
        <v>5</v>
      </c>
      <c r="P398">
        <v>5</v>
      </c>
      <c r="Q398">
        <v>14</v>
      </c>
      <c r="R398" s="16">
        <v>0.35709999999999997</v>
      </c>
      <c r="S398" s="16">
        <f t="shared" si="6"/>
        <v>0.5</v>
      </c>
      <c r="T398">
        <v>3.7330417633056601</v>
      </c>
      <c r="U398">
        <v>3.2474949359893799</v>
      </c>
      <c r="V398">
        <v>3.21267890930176</v>
      </c>
      <c r="W398">
        <v>3.4816026687622098E-2</v>
      </c>
      <c r="X398">
        <v>0.52036285400390603</v>
      </c>
      <c r="Y398">
        <v>0.52036285400390603</v>
      </c>
      <c r="Z398">
        <v>0.5</v>
      </c>
      <c r="AA398">
        <v>0.9</v>
      </c>
      <c r="AB398">
        <v>0.64285714285714302</v>
      </c>
      <c r="AC398">
        <v>0.75</v>
      </c>
      <c r="AD398">
        <v>0.1</v>
      </c>
      <c r="AE398">
        <v>0.4</v>
      </c>
    </row>
    <row r="399" spans="1:31" x14ac:dyDescent="0.15">
      <c r="A399" s="6">
        <v>397</v>
      </c>
      <c r="B399">
        <v>15</v>
      </c>
      <c r="C399">
        <v>5</v>
      </c>
      <c r="D399">
        <v>10</v>
      </c>
      <c r="E399">
        <v>10</v>
      </c>
      <c r="F399">
        <v>10</v>
      </c>
      <c r="G399">
        <v>0</v>
      </c>
      <c r="H399">
        <v>5</v>
      </c>
      <c r="I399">
        <v>5</v>
      </c>
      <c r="J399">
        <v>0.75</v>
      </c>
      <c r="K399">
        <v>7.6912918090820304</v>
      </c>
      <c r="L399">
        <v>3.3891620635986301</v>
      </c>
      <c r="M399">
        <v>1.4627799987793</v>
      </c>
      <c r="N399">
        <v>4.7514972686767596</v>
      </c>
      <c r="O399">
        <v>3</v>
      </c>
      <c r="P399">
        <v>3</v>
      </c>
      <c r="Q399">
        <v>13</v>
      </c>
      <c r="R399" s="16">
        <v>0.23080000000000001</v>
      </c>
      <c r="S399" s="16">
        <f t="shared" si="6"/>
        <v>0.3</v>
      </c>
      <c r="T399">
        <v>3.3245105743408199</v>
      </c>
      <c r="U399">
        <v>3.02997827529907</v>
      </c>
      <c r="V399">
        <v>2.8116974830627401</v>
      </c>
      <c r="W399">
        <v>0.21828079223632799</v>
      </c>
      <c r="X399">
        <v>0.51281309127807595</v>
      </c>
      <c r="Y399">
        <v>0.51281309127807595</v>
      </c>
      <c r="Z399">
        <v>0.3</v>
      </c>
      <c r="AA399">
        <v>1</v>
      </c>
      <c r="AB399">
        <v>0.76923076923076905</v>
      </c>
      <c r="AC399">
        <v>0.86956521739130399</v>
      </c>
      <c r="AD399">
        <v>0</v>
      </c>
      <c r="AE399">
        <v>0.7</v>
      </c>
    </row>
    <row r="400" spans="1:31" x14ac:dyDescent="0.15">
      <c r="A400" s="6">
        <v>398</v>
      </c>
      <c r="B400">
        <v>15</v>
      </c>
      <c r="C400">
        <v>5</v>
      </c>
      <c r="D400">
        <v>10</v>
      </c>
      <c r="E400">
        <v>10</v>
      </c>
      <c r="F400">
        <v>10</v>
      </c>
      <c r="G400">
        <v>0</v>
      </c>
      <c r="H400">
        <v>5</v>
      </c>
      <c r="I400">
        <v>5</v>
      </c>
      <c r="J400">
        <v>0.75</v>
      </c>
      <c r="K400">
        <v>8.1381702423095703</v>
      </c>
      <c r="L400">
        <v>4.1253604888915998</v>
      </c>
      <c r="M400">
        <v>2.6507339477539098</v>
      </c>
      <c r="N400">
        <v>5.0763721466064498</v>
      </c>
      <c r="O400">
        <v>2</v>
      </c>
      <c r="P400">
        <v>2</v>
      </c>
      <c r="Q400">
        <v>12</v>
      </c>
      <c r="R400" s="16">
        <v>0.16669999999999999</v>
      </c>
      <c r="S400" s="16">
        <f t="shared" si="6"/>
        <v>0.2</v>
      </c>
      <c r="T400">
        <v>3.2886447906494101</v>
      </c>
      <c r="U400">
        <v>3.0384707450866699</v>
      </c>
      <c r="V400">
        <v>2.7574930191039999</v>
      </c>
      <c r="W400">
        <v>0.28097772598266602</v>
      </c>
      <c r="X400">
        <v>0.53115177154541005</v>
      </c>
      <c r="Y400">
        <v>0.53115177154541005</v>
      </c>
      <c r="Z400">
        <v>0.2</v>
      </c>
      <c r="AA400">
        <v>1</v>
      </c>
      <c r="AB400">
        <v>0.83333333333333304</v>
      </c>
      <c r="AC400">
        <v>0.90909090909090895</v>
      </c>
      <c r="AD400">
        <v>0</v>
      </c>
      <c r="AE400">
        <v>0.8</v>
      </c>
    </row>
    <row r="401" spans="1:31" x14ac:dyDescent="0.15">
      <c r="A401" s="6">
        <v>399</v>
      </c>
      <c r="B401">
        <v>19</v>
      </c>
      <c r="C401">
        <v>1</v>
      </c>
      <c r="D401">
        <v>10</v>
      </c>
      <c r="E401">
        <v>10</v>
      </c>
      <c r="F401">
        <v>10</v>
      </c>
      <c r="G401">
        <v>0</v>
      </c>
      <c r="H401">
        <v>9</v>
      </c>
      <c r="I401">
        <v>1</v>
      </c>
      <c r="J401">
        <v>0.95</v>
      </c>
      <c r="K401">
        <v>13.0696868896484</v>
      </c>
      <c r="L401">
        <v>1.7777214050293</v>
      </c>
      <c r="M401">
        <v>1.5230255126953101</v>
      </c>
      <c r="N401">
        <v>9.9996490478515607</v>
      </c>
      <c r="O401">
        <v>7</v>
      </c>
      <c r="P401">
        <v>7</v>
      </c>
      <c r="Q401">
        <v>17</v>
      </c>
      <c r="R401" s="16">
        <v>0.4118</v>
      </c>
      <c r="S401" s="16">
        <f t="shared" si="6"/>
        <v>0.7</v>
      </c>
      <c r="T401">
        <v>5.0788116455078098</v>
      </c>
      <c r="U401">
        <v>4.7300524711608896</v>
      </c>
      <c r="V401">
        <v>4.4413595199584996</v>
      </c>
      <c r="W401">
        <v>0.28869295120239302</v>
      </c>
      <c r="X401">
        <v>0.63745212554931596</v>
      </c>
      <c r="Y401">
        <v>0.63745212554931596</v>
      </c>
      <c r="Z401">
        <v>0.7</v>
      </c>
      <c r="AA401">
        <v>1</v>
      </c>
      <c r="AB401">
        <v>0.58823529411764697</v>
      </c>
      <c r="AC401">
        <v>0.74074074074074103</v>
      </c>
      <c r="AD401">
        <v>0</v>
      </c>
      <c r="AE401">
        <v>0.3</v>
      </c>
    </row>
    <row r="402" spans="1:31" x14ac:dyDescent="0.15">
      <c r="A402" s="6">
        <v>400</v>
      </c>
      <c r="B402">
        <v>16</v>
      </c>
      <c r="C402">
        <v>4</v>
      </c>
      <c r="D402">
        <v>10</v>
      </c>
      <c r="E402">
        <v>10</v>
      </c>
      <c r="F402">
        <v>10</v>
      </c>
      <c r="G402">
        <v>0</v>
      </c>
      <c r="H402">
        <v>6</v>
      </c>
      <c r="I402">
        <v>4</v>
      </c>
      <c r="J402">
        <v>0.8</v>
      </c>
      <c r="K402">
        <v>9.0198268890380895</v>
      </c>
      <c r="L402">
        <v>1.9675998687744101</v>
      </c>
      <c r="M402">
        <v>0.41411972045898399</v>
      </c>
      <c r="N402">
        <v>7.8700199127197301</v>
      </c>
      <c r="O402">
        <v>6</v>
      </c>
      <c r="P402">
        <v>6</v>
      </c>
      <c r="Q402">
        <v>16</v>
      </c>
      <c r="R402" s="16">
        <v>0.375</v>
      </c>
      <c r="S402" s="16">
        <f t="shared" si="6"/>
        <v>0.6</v>
      </c>
      <c r="T402">
        <v>4.0166721343994096</v>
      </c>
      <c r="U402">
        <v>3.5184447765350302</v>
      </c>
      <c r="V402">
        <v>3.41978216171265</v>
      </c>
      <c r="W402">
        <v>9.8662614822387695E-2</v>
      </c>
      <c r="X402">
        <v>0.59688997268676802</v>
      </c>
      <c r="Y402">
        <v>0.59688997268676802</v>
      </c>
      <c r="Z402">
        <v>0.6</v>
      </c>
      <c r="AA402">
        <v>1</v>
      </c>
      <c r="AB402">
        <v>0.625</v>
      </c>
      <c r="AC402">
        <v>0.76923076923076905</v>
      </c>
      <c r="AD402">
        <v>0</v>
      </c>
      <c r="AE402">
        <v>0.4</v>
      </c>
    </row>
    <row r="403" spans="1:31" x14ac:dyDescent="0.15">
      <c r="A403" s="6">
        <v>401</v>
      </c>
      <c r="B403">
        <v>18</v>
      </c>
      <c r="C403">
        <v>2</v>
      </c>
      <c r="D403">
        <v>10</v>
      </c>
      <c r="E403">
        <v>10</v>
      </c>
      <c r="F403">
        <v>9</v>
      </c>
      <c r="G403">
        <v>1</v>
      </c>
      <c r="H403">
        <v>9</v>
      </c>
      <c r="I403">
        <v>1</v>
      </c>
      <c r="J403">
        <v>0.9</v>
      </c>
      <c r="K403">
        <v>11.7551879882812</v>
      </c>
      <c r="L403">
        <v>0.91674995422363303</v>
      </c>
      <c r="M403">
        <v>0.71549224853515603</v>
      </c>
      <c r="N403">
        <v>10.030107498169</v>
      </c>
      <c r="O403">
        <v>7</v>
      </c>
      <c r="P403">
        <v>7</v>
      </c>
      <c r="Q403">
        <v>16</v>
      </c>
      <c r="R403" s="16">
        <v>0.4375</v>
      </c>
      <c r="S403" s="16">
        <f t="shared" si="6"/>
        <v>0.7</v>
      </c>
      <c r="T403">
        <v>4.2224388122558603</v>
      </c>
      <c r="U403">
        <v>3.8508768081664999</v>
      </c>
      <c r="V403">
        <v>3.7722721099853498</v>
      </c>
      <c r="W403">
        <v>7.8604698181152302E-2</v>
      </c>
      <c r="X403">
        <v>0.45016670227050798</v>
      </c>
      <c r="Y403">
        <v>0.45016670227050798</v>
      </c>
      <c r="Z403">
        <v>0.7</v>
      </c>
      <c r="AA403">
        <v>0.9</v>
      </c>
      <c r="AB403">
        <v>0.5625</v>
      </c>
      <c r="AC403">
        <v>0.69230769230769196</v>
      </c>
      <c r="AD403">
        <v>0.1</v>
      </c>
      <c r="AE403">
        <v>0.2</v>
      </c>
    </row>
    <row r="404" spans="1:31" x14ac:dyDescent="0.15">
      <c r="A404" s="6">
        <v>402</v>
      </c>
      <c r="B404">
        <v>15</v>
      </c>
      <c r="C404">
        <v>5</v>
      </c>
      <c r="D404">
        <v>10</v>
      </c>
      <c r="E404">
        <v>10</v>
      </c>
      <c r="F404">
        <v>10</v>
      </c>
      <c r="G404">
        <v>0</v>
      </c>
      <c r="H404">
        <v>5</v>
      </c>
      <c r="I404">
        <v>5</v>
      </c>
      <c r="J404">
        <v>0.75</v>
      </c>
      <c r="K404">
        <v>8.3067493438720703</v>
      </c>
      <c r="L404">
        <v>4.43984031677246</v>
      </c>
      <c r="M404">
        <v>2.7947082519531201</v>
      </c>
      <c r="N404">
        <v>4.4435691833496103</v>
      </c>
      <c r="O404">
        <v>2</v>
      </c>
      <c r="P404">
        <v>2</v>
      </c>
      <c r="Q404">
        <v>12</v>
      </c>
      <c r="R404" s="16">
        <v>0.16669999999999999</v>
      </c>
      <c r="S404" s="16">
        <f t="shared" si="6"/>
        <v>0.2</v>
      </c>
      <c r="T404">
        <v>3.33892822265625</v>
      </c>
      <c r="U404">
        <v>3.1155464649200399</v>
      </c>
      <c r="V404">
        <v>2.8075180053710902</v>
      </c>
      <c r="W404">
        <v>0.30802845954894997</v>
      </c>
      <c r="X404">
        <v>0.53141021728515603</v>
      </c>
      <c r="Y404">
        <v>0.53141021728515603</v>
      </c>
      <c r="Z404">
        <v>0.2</v>
      </c>
      <c r="AA404">
        <v>1</v>
      </c>
      <c r="AB404">
        <v>0.83333333333333304</v>
      </c>
      <c r="AC404">
        <v>0.90909090909090895</v>
      </c>
      <c r="AD404">
        <v>0</v>
      </c>
      <c r="AE404">
        <v>0.8</v>
      </c>
    </row>
    <row r="405" spans="1:31" x14ac:dyDescent="0.15">
      <c r="A405" s="6">
        <v>403</v>
      </c>
      <c r="B405">
        <v>17</v>
      </c>
      <c r="C405">
        <v>3</v>
      </c>
      <c r="D405">
        <v>10</v>
      </c>
      <c r="E405">
        <v>10</v>
      </c>
      <c r="F405">
        <v>10</v>
      </c>
      <c r="G405">
        <v>0</v>
      </c>
      <c r="H405">
        <v>7</v>
      </c>
      <c r="I405">
        <v>3</v>
      </c>
      <c r="J405">
        <v>0.85</v>
      </c>
      <c r="K405">
        <v>9.6268596649169904</v>
      </c>
      <c r="L405">
        <v>1.96689605712891</v>
      </c>
      <c r="M405">
        <v>0.85152435302734397</v>
      </c>
      <c r="N405">
        <v>7.2249011993408203</v>
      </c>
      <c r="O405">
        <v>4</v>
      </c>
      <c r="P405">
        <v>4</v>
      </c>
      <c r="Q405">
        <v>14</v>
      </c>
      <c r="R405" s="16">
        <v>0.28570000000000001</v>
      </c>
      <c r="S405" s="16">
        <f t="shared" si="6"/>
        <v>0.4</v>
      </c>
      <c r="T405">
        <v>3.9190025329589799</v>
      </c>
      <c r="U405">
        <v>3.5609867572784402</v>
      </c>
      <c r="V405">
        <v>3.35468530654907</v>
      </c>
      <c r="W405">
        <v>0.20630145072937001</v>
      </c>
      <c r="X405">
        <v>0.564317226409912</v>
      </c>
      <c r="Y405">
        <v>0.564317226409912</v>
      </c>
      <c r="Z405">
        <v>0.4</v>
      </c>
      <c r="AA405">
        <v>1</v>
      </c>
      <c r="AB405">
        <v>0.71428571428571397</v>
      </c>
      <c r="AC405">
        <v>0.83333333333333304</v>
      </c>
      <c r="AD405">
        <v>0</v>
      </c>
      <c r="AE405">
        <v>0.6</v>
      </c>
    </row>
    <row r="406" spans="1:31" x14ac:dyDescent="0.15">
      <c r="A406" s="6">
        <v>404</v>
      </c>
      <c r="B406">
        <v>17</v>
      </c>
      <c r="C406">
        <v>3</v>
      </c>
      <c r="D406">
        <v>10</v>
      </c>
      <c r="E406">
        <v>10</v>
      </c>
      <c r="F406">
        <v>10</v>
      </c>
      <c r="G406">
        <v>0</v>
      </c>
      <c r="H406">
        <v>7</v>
      </c>
      <c r="I406">
        <v>3</v>
      </c>
      <c r="J406">
        <v>0.85</v>
      </c>
      <c r="K406">
        <v>8.6997890472412092</v>
      </c>
      <c r="L406">
        <v>1.1355895996093699</v>
      </c>
      <c r="M406">
        <v>0.24302291870117201</v>
      </c>
      <c r="N406">
        <v>7.8307666778564498</v>
      </c>
      <c r="O406">
        <v>6</v>
      </c>
      <c r="P406">
        <v>6</v>
      </c>
      <c r="Q406">
        <v>16</v>
      </c>
      <c r="R406" s="16">
        <v>0.375</v>
      </c>
      <c r="S406" s="16">
        <f t="shared" si="6"/>
        <v>0.6</v>
      </c>
      <c r="T406">
        <v>5.0039215087890598</v>
      </c>
      <c r="U406">
        <v>4.46932077407837</v>
      </c>
      <c r="V406">
        <v>4.39162349700928</v>
      </c>
      <c r="W406">
        <v>7.7697277069091797E-2</v>
      </c>
      <c r="X406">
        <v>0.61229801177978505</v>
      </c>
      <c r="Y406">
        <v>0.61229801177978505</v>
      </c>
      <c r="Z406">
        <v>0.6</v>
      </c>
      <c r="AA406">
        <v>1</v>
      </c>
      <c r="AB406">
        <v>0.625</v>
      </c>
      <c r="AC406">
        <v>0.76923076923076905</v>
      </c>
      <c r="AD406">
        <v>0</v>
      </c>
      <c r="AE406">
        <v>0.4</v>
      </c>
    </row>
    <row r="407" spans="1:31" x14ac:dyDescent="0.15">
      <c r="A407" s="6">
        <v>405</v>
      </c>
      <c r="B407">
        <v>17</v>
      </c>
      <c r="C407">
        <v>3</v>
      </c>
      <c r="D407">
        <v>10</v>
      </c>
      <c r="E407">
        <v>10</v>
      </c>
      <c r="F407">
        <v>10</v>
      </c>
      <c r="G407">
        <v>0</v>
      </c>
      <c r="H407">
        <v>7</v>
      </c>
      <c r="I407">
        <v>3</v>
      </c>
      <c r="J407">
        <v>0.85</v>
      </c>
      <c r="K407">
        <v>9.1828861236572301</v>
      </c>
      <c r="L407">
        <v>3.34245681762695</v>
      </c>
      <c r="M407">
        <v>2.59732246398926</v>
      </c>
      <c r="N407">
        <v>5.8596897125244096</v>
      </c>
      <c r="O407">
        <v>3</v>
      </c>
      <c r="P407">
        <v>3</v>
      </c>
      <c r="Q407">
        <v>13</v>
      </c>
      <c r="R407" s="16">
        <v>0.23080000000000001</v>
      </c>
      <c r="S407" s="16">
        <f t="shared" si="6"/>
        <v>0.3</v>
      </c>
      <c r="T407">
        <v>3.63249588012695</v>
      </c>
      <c r="U407">
        <v>3.3842256069183301</v>
      </c>
      <c r="V407">
        <v>3.07127904891968</v>
      </c>
      <c r="W407">
        <v>0.312946557998657</v>
      </c>
      <c r="X407">
        <v>0.56121683120727495</v>
      </c>
      <c r="Y407">
        <v>0.56121683120727495</v>
      </c>
      <c r="Z407">
        <v>0.3</v>
      </c>
      <c r="AA407">
        <v>1</v>
      </c>
      <c r="AB407">
        <v>0.76923076923076905</v>
      </c>
      <c r="AC407">
        <v>0.86956521739130399</v>
      </c>
      <c r="AD407">
        <v>0</v>
      </c>
      <c r="AE407">
        <v>0.7</v>
      </c>
    </row>
    <row r="408" spans="1:31" x14ac:dyDescent="0.15">
      <c r="A408" s="6">
        <v>406</v>
      </c>
      <c r="B408">
        <v>19</v>
      </c>
      <c r="C408">
        <v>1</v>
      </c>
      <c r="D408">
        <v>10</v>
      </c>
      <c r="E408">
        <v>10</v>
      </c>
      <c r="F408">
        <v>10</v>
      </c>
      <c r="G408">
        <v>0</v>
      </c>
      <c r="H408">
        <v>9</v>
      </c>
      <c r="I408">
        <v>1</v>
      </c>
      <c r="J408">
        <v>0.95</v>
      </c>
      <c r="K408">
        <v>12.6988468170166</v>
      </c>
      <c r="L408">
        <v>3.6778545379638699</v>
      </c>
      <c r="M408">
        <v>3.4816932678222701</v>
      </c>
      <c r="N408">
        <v>8.0616893768310494</v>
      </c>
      <c r="O408">
        <v>5</v>
      </c>
      <c r="P408">
        <v>5</v>
      </c>
      <c r="Q408">
        <v>15</v>
      </c>
      <c r="R408" s="16">
        <v>0.33329999999999999</v>
      </c>
      <c r="S408" s="16">
        <f t="shared" si="6"/>
        <v>0.5</v>
      </c>
      <c r="T408">
        <v>4.37786865234375</v>
      </c>
      <c r="U408">
        <v>4.1841707229614302</v>
      </c>
      <c r="V408">
        <v>3.7781066894531201</v>
      </c>
      <c r="W408">
        <v>0.406064033508301</v>
      </c>
      <c r="X408">
        <v>0.599761962890625</v>
      </c>
      <c r="Y408">
        <v>0.599761962890625</v>
      </c>
      <c r="Z408">
        <v>0.5</v>
      </c>
      <c r="AA408">
        <v>1</v>
      </c>
      <c r="AB408">
        <v>0.66666666666666696</v>
      </c>
      <c r="AC408">
        <v>0.8</v>
      </c>
      <c r="AD408">
        <v>0</v>
      </c>
      <c r="AE408">
        <v>0.5</v>
      </c>
    </row>
    <row r="409" spans="1:31" x14ac:dyDescent="0.15">
      <c r="A409" s="6">
        <v>407</v>
      </c>
      <c r="B409">
        <v>15</v>
      </c>
      <c r="C409">
        <v>5</v>
      </c>
      <c r="D409">
        <v>10</v>
      </c>
      <c r="E409">
        <v>10</v>
      </c>
      <c r="F409">
        <v>10</v>
      </c>
      <c r="G409">
        <v>0</v>
      </c>
      <c r="H409">
        <v>5</v>
      </c>
      <c r="I409">
        <v>5</v>
      </c>
      <c r="J409">
        <v>0.75</v>
      </c>
      <c r="K409">
        <v>8.1172351837158203</v>
      </c>
      <c r="L409">
        <v>3.2850189208984402</v>
      </c>
      <c r="M409">
        <v>1.2537155151367201</v>
      </c>
      <c r="N409">
        <v>5.6018428802490199</v>
      </c>
      <c r="O409">
        <v>4</v>
      </c>
      <c r="P409">
        <v>4</v>
      </c>
      <c r="Q409">
        <v>14</v>
      </c>
      <c r="R409" s="16">
        <v>0.28570000000000001</v>
      </c>
      <c r="S409" s="16">
        <f t="shared" si="6"/>
        <v>0.4</v>
      </c>
      <c r="T409">
        <v>3.54386329650879</v>
      </c>
      <c r="U409">
        <v>3.1897933483123802</v>
      </c>
      <c r="V409">
        <v>2.98428535461426</v>
      </c>
      <c r="W409">
        <v>0.20550799369812001</v>
      </c>
      <c r="X409">
        <v>0.55957794189453103</v>
      </c>
      <c r="Y409">
        <v>0.55957794189453103</v>
      </c>
      <c r="Z409">
        <v>0.4</v>
      </c>
      <c r="AA409">
        <v>1</v>
      </c>
      <c r="AB409">
        <v>0.71428571428571397</v>
      </c>
      <c r="AC409">
        <v>0.83333333333333304</v>
      </c>
      <c r="AD409">
        <v>0</v>
      </c>
      <c r="AE409">
        <v>0.6</v>
      </c>
    </row>
    <row r="410" spans="1:31" x14ac:dyDescent="0.15">
      <c r="A410" s="6">
        <v>408</v>
      </c>
      <c r="B410">
        <v>18</v>
      </c>
      <c r="C410">
        <v>2</v>
      </c>
      <c r="D410">
        <v>10</v>
      </c>
      <c r="E410">
        <v>10</v>
      </c>
      <c r="F410">
        <v>10</v>
      </c>
      <c r="G410">
        <v>0</v>
      </c>
      <c r="H410">
        <v>8</v>
      </c>
      <c r="I410">
        <v>2</v>
      </c>
      <c r="J410">
        <v>0.9</v>
      </c>
      <c r="K410">
        <v>10.498249053955099</v>
      </c>
      <c r="L410">
        <v>1.8893241882324201</v>
      </c>
      <c r="M410">
        <v>1.2421913146972701</v>
      </c>
      <c r="N410">
        <v>7.5254993438720703</v>
      </c>
      <c r="O410">
        <v>4</v>
      </c>
      <c r="P410">
        <v>4</v>
      </c>
      <c r="Q410">
        <v>14</v>
      </c>
      <c r="R410" s="16">
        <v>0.28570000000000001</v>
      </c>
      <c r="S410" s="16">
        <f t="shared" si="6"/>
        <v>0.4</v>
      </c>
      <c r="T410">
        <v>4.4369258880615199</v>
      </c>
      <c r="U410">
        <v>4.0983295440673801</v>
      </c>
      <c r="V410">
        <v>3.8247802257537802</v>
      </c>
      <c r="W410">
        <v>0.27354931831359902</v>
      </c>
      <c r="X410">
        <v>0.61214566230773904</v>
      </c>
      <c r="Y410">
        <v>0.61214566230773904</v>
      </c>
      <c r="Z410">
        <v>0.4</v>
      </c>
      <c r="AA410">
        <v>1</v>
      </c>
      <c r="AB410">
        <v>0.71428571428571397</v>
      </c>
      <c r="AC410">
        <v>0.83333333333333304</v>
      </c>
      <c r="AD410">
        <v>0</v>
      </c>
      <c r="AE410">
        <v>0.6</v>
      </c>
    </row>
    <row r="411" spans="1:31" x14ac:dyDescent="0.15">
      <c r="A411" s="6">
        <v>409</v>
      </c>
      <c r="B411">
        <v>15</v>
      </c>
      <c r="C411">
        <v>5</v>
      </c>
      <c r="D411">
        <v>10</v>
      </c>
      <c r="E411">
        <v>10</v>
      </c>
      <c r="F411">
        <v>10</v>
      </c>
      <c r="G411">
        <v>0</v>
      </c>
      <c r="H411">
        <v>5</v>
      </c>
      <c r="I411">
        <v>5</v>
      </c>
      <c r="J411">
        <v>0.75</v>
      </c>
      <c r="K411">
        <v>8.4889202117919904</v>
      </c>
      <c r="L411">
        <v>3.95206642150879</v>
      </c>
      <c r="M411">
        <v>2.1059036254882799</v>
      </c>
      <c r="N411">
        <v>5.3813648223876998</v>
      </c>
      <c r="O411">
        <v>3</v>
      </c>
      <c r="P411">
        <v>3</v>
      </c>
      <c r="Q411">
        <v>13</v>
      </c>
      <c r="R411" s="16">
        <v>0.23080000000000001</v>
      </c>
      <c r="S411" s="16">
        <f t="shared" si="6"/>
        <v>0.3</v>
      </c>
      <c r="T411">
        <v>3.4135494232177699</v>
      </c>
      <c r="U411">
        <v>3.1157593727111799</v>
      </c>
      <c r="V411">
        <v>2.8445248603820801</v>
      </c>
      <c r="W411">
        <v>0.27123451232910201</v>
      </c>
      <c r="X411">
        <v>0.56902456283569303</v>
      </c>
      <c r="Y411">
        <v>0.56902456283569303</v>
      </c>
      <c r="Z411">
        <v>0.3</v>
      </c>
      <c r="AA411">
        <v>1</v>
      </c>
      <c r="AB411">
        <v>0.76923076923076905</v>
      </c>
      <c r="AC411">
        <v>0.86956521739130399</v>
      </c>
      <c r="AD411">
        <v>0</v>
      </c>
      <c r="AE411">
        <v>0.7</v>
      </c>
    </row>
    <row r="412" spans="1:31" x14ac:dyDescent="0.15">
      <c r="A412" s="6">
        <v>410</v>
      </c>
      <c r="B412">
        <v>15</v>
      </c>
      <c r="C412">
        <v>5</v>
      </c>
      <c r="D412">
        <v>10</v>
      </c>
      <c r="E412">
        <v>10</v>
      </c>
      <c r="F412">
        <v>10</v>
      </c>
      <c r="G412">
        <v>0</v>
      </c>
      <c r="H412">
        <v>5</v>
      </c>
      <c r="I412">
        <v>5</v>
      </c>
      <c r="J412">
        <v>0.75</v>
      </c>
      <c r="K412">
        <v>9.2018623352050799</v>
      </c>
      <c r="L412">
        <v>3.75082588195801</v>
      </c>
      <c r="M412">
        <v>1.63460540771484</v>
      </c>
      <c r="N412">
        <v>6.6696300506591797</v>
      </c>
      <c r="O412">
        <v>3</v>
      </c>
      <c r="P412">
        <v>3</v>
      </c>
      <c r="Q412">
        <v>13</v>
      </c>
      <c r="R412" s="16">
        <v>0.23080000000000001</v>
      </c>
      <c r="S412" s="16">
        <f t="shared" si="6"/>
        <v>0.3</v>
      </c>
      <c r="T412">
        <v>3.9823360443115199</v>
      </c>
      <c r="U412">
        <v>3.6126582622528098</v>
      </c>
      <c r="V412">
        <v>3.3846099376678498</v>
      </c>
      <c r="W412">
        <v>0.22804832458496099</v>
      </c>
      <c r="X412">
        <v>0.59772610664367698</v>
      </c>
      <c r="Y412">
        <v>0.59772610664367698</v>
      </c>
      <c r="Z412">
        <v>0.3</v>
      </c>
      <c r="AA412">
        <v>1</v>
      </c>
      <c r="AB412">
        <v>0.76923076923076905</v>
      </c>
      <c r="AC412">
        <v>0.86956521739130399</v>
      </c>
      <c r="AD412">
        <v>0</v>
      </c>
      <c r="AE412">
        <v>0.7</v>
      </c>
    </row>
    <row r="413" spans="1:31" x14ac:dyDescent="0.15">
      <c r="A413" s="6">
        <v>411</v>
      </c>
      <c r="B413">
        <v>17</v>
      </c>
      <c r="C413">
        <v>3</v>
      </c>
      <c r="D413">
        <v>10</v>
      </c>
      <c r="E413">
        <v>10</v>
      </c>
      <c r="F413">
        <v>10</v>
      </c>
      <c r="G413">
        <v>0</v>
      </c>
      <c r="H413">
        <v>7</v>
      </c>
      <c r="I413">
        <v>3</v>
      </c>
      <c r="J413">
        <v>0.85</v>
      </c>
      <c r="K413">
        <v>9.6227951049804705</v>
      </c>
      <c r="L413">
        <v>2.7619571685790998</v>
      </c>
      <c r="M413">
        <v>1.8115882873535201</v>
      </c>
      <c r="N413">
        <v>6.6333045959472701</v>
      </c>
      <c r="O413">
        <v>5</v>
      </c>
      <c r="P413">
        <v>5</v>
      </c>
      <c r="Q413">
        <v>15</v>
      </c>
      <c r="R413" s="16">
        <v>0.33329999999999999</v>
      </c>
      <c r="S413" s="16">
        <f t="shared" si="6"/>
        <v>0.5</v>
      </c>
      <c r="T413">
        <v>3.8156223297119101</v>
      </c>
      <c r="U413">
        <v>3.49936699867248</v>
      </c>
      <c r="V413">
        <v>3.2365984916686998</v>
      </c>
      <c r="W413">
        <v>0.26276850700378401</v>
      </c>
      <c r="X413">
        <v>0.579023838043213</v>
      </c>
      <c r="Y413">
        <v>0.579023838043213</v>
      </c>
      <c r="Z413">
        <v>0.5</v>
      </c>
      <c r="AA413">
        <v>1</v>
      </c>
      <c r="AB413">
        <v>0.66666666666666696</v>
      </c>
      <c r="AC413">
        <v>0.8</v>
      </c>
      <c r="AD413">
        <v>0</v>
      </c>
      <c r="AE413">
        <v>0.5</v>
      </c>
    </row>
    <row r="414" spans="1:31" x14ac:dyDescent="0.15">
      <c r="A414" s="6">
        <v>412</v>
      </c>
      <c r="B414">
        <v>16</v>
      </c>
      <c r="C414">
        <v>4</v>
      </c>
      <c r="D414">
        <v>10</v>
      </c>
      <c r="E414">
        <v>10</v>
      </c>
      <c r="F414">
        <v>10</v>
      </c>
      <c r="G414">
        <v>0</v>
      </c>
      <c r="H414">
        <v>6</v>
      </c>
      <c r="I414">
        <v>4</v>
      </c>
      <c r="J414">
        <v>0.8</v>
      </c>
      <c r="K414">
        <v>8.850341796875</v>
      </c>
      <c r="L414">
        <v>1.6536350250244101</v>
      </c>
      <c r="M414">
        <v>0.181747436523437</v>
      </c>
      <c r="N414">
        <v>8.3147964477539098</v>
      </c>
      <c r="O414">
        <v>6</v>
      </c>
      <c r="P414">
        <v>6</v>
      </c>
      <c r="Q414">
        <v>16</v>
      </c>
      <c r="R414" s="16">
        <v>0.375</v>
      </c>
      <c r="S414" s="16">
        <f t="shared" si="6"/>
        <v>0.6</v>
      </c>
      <c r="T414">
        <v>4.4514961242675799</v>
      </c>
      <c r="U414">
        <v>3.8914918899536102</v>
      </c>
      <c r="V414">
        <v>3.8462326526641801</v>
      </c>
      <c r="W414">
        <v>4.5259237289428697E-2</v>
      </c>
      <c r="X414">
        <v>0.605263471603394</v>
      </c>
      <c r="Y414">
        <v>0.605263471603394</v>
      </c>
      <c r="Z414">
        <v>0.6</v>
      </c>
      <c r="AA414">
        <v>1</v>
      </c>
      <c r="AB414">
        <v>0.625</v>
      </c>
      <c r="AC414">
        <v>0.76923076923076905</v>
      </c>
      <c r="AD414">
        <v>0</v>
      </c>
      <c r="AE414">
        <v>0.4</v>
      </c>
    </row>
    <row r="415" spans="1:31" x14ac:dyDescent="0.15">
      <c r="A415" s="6">
        <v>413</v>
      </c>
      <c r="B415">
        <v>16</v>
      </c>
      <c r="C415">
        <v>4</v>
      </c>
      <c r="D415">
        <v>10</v>
      </c>
      <c r="E415">
        <v>10</v>
      </c>
      <c r="F415">
        <v>10</v>
      </c>
      <c r="G415">
        <v>0</v>
      </c>
      <c r="H415">
        <v>6</v>
      </c>
      <c r="I415">
        <v>4</v>
      </c>
      <c r="J415">
        <v>0.8</v>
      </c>
      <c r="K415">
        <v>8.0559730529785192</v>
      </c>
      <c r="L415">
        <v>1.7736644744873</v>
      </c>
      <c r="M415">
        <v>0.46175765991210899</v>
      </c>
      <c r="N415">
        <v>7.1907444000244096</v>
      </c>
      <c r="O415">
        <v>5</v>
      </c>
      <c r="P415">
        <v>5</v>
      </c>
      <c r="Q415">
        <v>15</v>
      </c>
      <c r="R415" s="16">
        <v>0.33329999999999999</v>
      </c>
      <c r="S415" s="16">
        <f t="shared" si="6"/>
        <v>0.5</v>
      </c>
      <c r="T415">
        <v>3.9491081237793</v>
      </c>
      <c r="U415">
        <v>3.46913743019104</v>
      </c>
      <c r="V415">
        <v>3.3920943737029998</v>
      </c>
      <c r="W415">
        <v>7.7043056488037095E-2</v>
      </c>
      <c r="X415">
        <v>0.55701375007629395</v>
      </c>
      <c r="Y415">
        <v>0.55701375007629395</v>
      </c>
      <c r="Z415">
        <v>0.5</v>
      </c>
      <c r="AA415">
        <v>1</v>
      </c>
      <c r="AB415">
        <v>0.66666666666666696</v>
      </c>
      <c r="AC415">
        <v>0.8</v>
      </c>
      <c r="AD415">
        <v>0</v>
      </c>
      <c r="AE415">
        <v>0.5</v>
      </c>
    </row>
    <row r="416" spans="1:31" x14ac:dyDescent="0.15">
      <c r="A416" s="6">
        <v>414</v>
      </c>
      <c r="B416">
        <v>18</v>
      </c>
      <c r="C416">
        <v>2</v>
      </c>
      <c r="D416">
        <v>10</v>
      </c>
      <c r="E416">
        <v>10</v>
      </c>
      <c r="F416">
        <v>10</v>
      </c>
      <c r="G416">
        <v>0</v>
      </c>
      <c r="H416">
        <v>8</v>
      </c>
      <c r="I416">
        <v>2</v>
      </c>
      <c r="J416">
        <v>0.9</v>
      </c>
      <c r="K416">
        <v>9.4700508117675799</v>
      </c>
      <c r="L416">
        <v>1.0749549865722701</v>
      </c>
      <c r="M416">
        <v>0.56772232055664096</v>
      </c>
      <c r="N416">
        <v>7.9577159881591797</v>
      </c>
      <c r="O416">
        <v>7</v>
      </c>
      <c r="P416">
        <v>7</v>
      </c>
      <c r="Q416">
        <v>17</v>
      </c>
      <c r="R416" s="16">
        <v>0.4118</v>
      </c>
      <c r="S416" s="16">
        <f t="shared" si="6"/>
        <v>0.7</v>
      </c>
      <c r="T416">
        <v>4.6819534301757804</v>
      </c>
      <c r="U416">
        <v>4.2388010025024396</v>
      </c>
      <c r="V416">
        <v>4.0993447303771999</v>
      </c>
      <c r="W416">
        <v>0.139456272125244</v>
      </c>
      <c r="X416">
        <v>0.58260869979858398</v>
      </c>
      <c r="Y416">
        <v>0.58260869979858398</v>
      </c>
      <c r="Z416">
        <v>0.7</v>
      </c>
      <c r="AA416">
        <v>1</v>
      </c>
      <c r="AB416">
        <v>0.58823529411764697</v>
      </c>
      <c r="AC416">
        <v>0.74074074074074103</v>
      </c>
      <c r="AD416">
        <v>0</v>
      </c>
      <c r="AE416">
        <v>0.3</v>
      </c>
    </row>
    <row r="417" spans="1:31" x14ac:dyDescent="0.15">
      <c r="A417" s="6">
        <v>415</v>
      </c>
      <c r="B417">
        <v>16</v>
      </c>
      <c r="C417">
        <v>4</v>
      </c>
      <c r="D417">
        <v>10</v>
      </c>
      <c r="E417">
        <v>10</v>
      </c>
      <c r="F417">
        <v>10</v>
      </c>
      <c r="G417">
        <v>0</v>
      </c>
      <c r="H417">
        <v>6</v>
      </c>
      <c r="I417">
        <v>4</v>
      </c>
      <c r="J417">
        <v>0.8</v>
      </c>
      <c r="K417">
        <v>8.7684669494628906</v>
      </c>
      <c r="L417">
        <v>2.2746315002441402</v>
      </c>
      <c r="M417">
        <v>0.679168701171875</v>
      </c>
      <c r="N417">
        <v>6.8343982696533203</v>
      </c>
      <c r="O417">
        <v>5</v>
      </c>
      <c r="P417">
        <v>5</v>
      </c>
      <c r="Q417">
        <v>15</v>
      </c>
      <c r="R417" s="16">
        <v>0.33329999999999999</v>
      </c>
      <c r="S417" s="16">
        <f t="shared" si="6"/>
        <v>0.5</v>
      </c>
      <c r="T417">
        <v>3.7875728607177699</v>
      </c>
      <c r="U417">
        <v>3.3785581588745099</v>
      </c>
      <c r="V417">
        <v>3.21861004829407</v>
      </c>
      <c r="W417">
        <v>0.159948110580444</v>
      </c>
      <c r="X417">
        <v>0.56896281242370605</v>
      </c>
      <c r="Y417">
        <v>0.56896281242370605</v>
      </c>
      <c r="Z417">
        <v>0.5</v>
      </c>
      <c r="AA417">
        <v>1</v>
      </c>
      <c r="AB417">
        <v>0.66666666666666696</v>
      </c>
      <c r="AC417">
        <v>0.8</v>
      </c>
      <c r="AD417">
        <v>0</v>
      </c>
      <c r="AE417">
        <v>0.5</v>
      </c>
    </row>
    <row r="418" spans="1:31" x14ac:dyDescent="0.15">
      <c r="A418" s="6">
        <v>416</v>
      </c>
      <c r="B418">
        <v>19</v>
      </c>
      <c r="C418">
        <v>1</v>
      </c>
      <c r="D418">
        <v>10</v>
      </c>
      <c r="E418">
        <v>10</v>
      </c>
      <c r="F418">
        <v>10</v>
      </c>
      <c r="G418">
        <v>0</v>
      </c>
      <c r="H418">
        <v>9</v>
      </c>
      <c r="I418">
        <v>1</v>
      </c>
      <c r="J418">
        <v>0.95</v>
      </c>
      <c r="K418">
        <v>12.912279129028301</v>
      </c>
      <c r="L418">
        <v>1.8050498962402299</v>
      </c>
      <c r="M418">
        <v>1.61069488525391</v>
      </c>
      <c r="N418">
        <v>10.397825241088899</v>
      </c>
      <c r="O418">
        <v>8</v>
      </c>
      <c r="P418">
        <v>8</v>
      </c>
      <c r="Q418">
        <v>18</v>
      </c>
      <c r="R418" s="16">
        <v>0.44440000000000002</v>
      </c>
      <c r="S418" s="16">
        <f t="shared" si="6"/>
        <v>0.8</v>
      </c>
      <c r="T418">
        <v>5.0610771179199201</v>
      </c>
      <c r="U418">
        <v>4.6764202117919904</v>
      </c>
      <c r="V418">
        <v>4.4359002113342303</v>
      </c>
      <c r="W418">
        <v>0.240520000457764</v>
      </c>
      <c r="X418">
        <v>0.62517690658569303</v>
      </c>
      <c r="Y418">
        <v>0.62517690658569303</v>
      </c>
      <c r="Z418">
        <v>0.8</v>
      </c>
      <c r="AA418">
        <v>1</v>
      </c>
      <c r="AB418">
        <v>0.55555555555555602</v>
      </c>
      <c r="AC418">
        <v>0.71428571428571397</v>
      </c>
      <c r="AD418">
        <v>0</v>
      </c>
      <c r="AE418">
        <v>0.2</v>
      </c>
    </row>
    <row r="419" spans="1:31" x14ac:dyDescent="0.15">
      <c r="A419" s="6">
        <v>417</v>
      </c>
      <c r="B419">
        <v>16</v>
      </c>
      <c r="C419">
        <v>4</v>
      </c>
      <c r="D419">
        <v>10</v>
      </c>
      <c r="E419">
        <v>10</v>
      </c>
      <c r="F419">
        <v>10</v>
      </c>
      <c r="G419">
        <v>0</v>
      </c>
      <c r="H419">
        <v>6</v>
      </c>
      <c r="I419">
        <v>4</v>
      </c>
      <c r="J419">
        <v>0.8</v>
      </c>
      <c r="K419">
        <v>8.0318069458007795</v>
      </c>
      <c r="L419">
        <v>2.4672260284423801</v>
      </c>
      <c r="M419">
        <v>0.97212982177734397</v>
      </c>
      <c r="N419">
        <v>5.5365543365478498</v>
      </c>
      <c r="O419">
        <v>4</v>
      </c>
      <c r="P419">
        <v>4</v>
      </c>
      <c r="Q419">
        <v>14</v>
      </c>
      <c r="R419" s="16">
        <v>0.28570000000000001</v>
      </c>
      <c r="S419" s="16">
        <f t="shared" si="6"/>
        <v>0.4</v>
      </c>
      <c r="T419">
        <v>3.4855861663818399</v>
      </c>
      <c r="U419">
        <v>3.1618115901946999</v>
      </c>
      <c r="V419">
        <v>2.96557521820068</v>
      </c>
      <c r="W419">
        <v>0.196236371994019</v>
      </c>
      <c r="X419">
        <v>0.52001094818115201</v>
      </c>
      <c r="Y419">
        <v>0.52001094818115201</v>
      </c>
      <c r="Z419">
        <v>0.4</v>
      </c>
      <c r="AA419">
        <v>1</v>
      </c>
      <c r="AB419">
        <v>0.71428571428571397</v>
      </c>
      <c r="AC419">
        <v>0.83333333333333304</v>
      </c>
      <c r="AD419">
        <v>0</v>
      </c>
      <c r="AE419">
        <v>0.6</v>
      </c>
    </row>
    <row r="420" spans="1:31" x14ac:dyDescent="0.15">
      <c r="A420" s="6">
        <v>418</v>
      </c>
      <c r="B420">
        <v>19</v>
      </c>
      <c r="C420">
        <v>1</v>
      </c>
      <c r="D420">
        <v>10</v>
      </c>
      <c r="E420">
        <v>10</v>
      </c>
      <c r="F420">
        <v>10</v>
      </c>
      <c r="G420">
        <v>0</v>
      </c>
      <c r="H420">
        <v>9</v>
      </c>
      <c r="I420">
        <v>1</v>
      </c>
      <c r="J420">
        <v>0.95</v>
      </c>
      <c r="K420">
        <v>11.902868270874</v>
      </c>
      <c r="L420">
        <v>0.75605010986328103</v>
      </c>
      <c r="M420">
        <v>0.54892730712890603</v>
      </c>
      <c r="N420">
        <v>10.314151763916</v>
      </c>
      <c r="O420">
        <v>7</v>
      </c>
      <c r="P420">
        <v>7</v>
      </c>
      <c r="Q420">
        <v>17</v>
      </c>
      <c r="R420" s="16">
        <v>0.4118</v>
      </c>
      <c r="S420" s="16">
        <f t="shared" si="6"/>
        <v>0.7</v>
      </c>
      <c r="T420">
        <v>5.3042507171630904</v>
      </c>
      <c r="U420">
        <v>4.87205266952515</v>
      </c>
      <c r="V420">
        <v>4.7202200889587402</v>
      </c>
      <c r="W420">
        <v>0.151832580566406</v>
      </c>
      <c r="X420">
        <v>0.58403062820434604</v>
      </c>
      <c r="Y420">
        <v>0.58403062820434604</v>
      </c>
      <c r="Z420">
        <v>0.7</v>
      </c>
      <c r="AA420">
        <v>1</v>
      </c>
      <c r="AB420">
        <v>0.58823529411764697</v>
      </c>
      <c r="AC420">
        <v>0.74074074074074103</v>
      </c>
      <c r="AD420">
        <v>0</v>
      </c>
      <c r="AE420">
        <v>0.3</v>
      </c>
    </row>
    <row r="421" spans="1:31" x14ac:dyDescent="0.15">
      <c r="A421" s="6">
        <v>419</v>
      </c>
      <c r="B421">
        <v>17</v>
      </c>
      <c r="C421">
        <v>3</v>
      </c>
      <c r="D421">
        <v>10</v>
      </c>
      <c r="E421">
        <v>10</v>
      </c>
      <c r="F421">
        <v>10</v>
      </c>
      <c r="G421">
        <v>0</v>
      </c>
      <c r="H421">
        <v>7</v>
      </c>
      <c r="I421">
        <v>3</v>
      </c>
      <c r="J421">
        <v>0.85</v>
      </c>
      <c r="K421">
        <v>9.0907382965087908</v>
      </c>
      <c r="L421">
        <v>2.1580924987793</v>
      </c>
      <c r="M421">
        <v>1.1644153594970701</v>
      </c>
      <c r="N421">
        <v>6.5915012359619096</v>
      </c>
      <c r="O421">
        <v>4</v>
      </c>
      <c r="P421">
        <v>4</v>
      </c>
      <c r="Q421">
        <v>14</v>
      </c>
      <c r="R421" s="16">
        <v>0.28570000000000001</v>
      </c>
      <c r="S421" s="16">
        <f t="shared" si="6"/>
        <v>0.4</v>
      </c>
      <c r="T421">
        <v>3.6389312744140598</v>
      </c>
      <c r="U421">
        <v>3.3371138572692902</v>
      </c>
      <c r="V421">
        <v>3.1238765716552699</v>
      </c>
      <c r="W421">
        <v>0.213237285614014</v>
      </c>
      <c r="X421">
        <v>0.51505470275878895</v>
      </c>
      <c r="Y421">
        <v>0.51505470275878895</v>
      </c>
      <c r="Z421">
        <v>0.4</v>
      </c>
      <c r="AA421">
        <v>1</v>
      </c>
      <c r="AB421">
        <v>0.71428571428571397</v>
      </c>
      <c r="AC421">
        <v>0.83333333333333304</v>
      </c>
      <c r="AD421">
        <v>0</v>
      </c>
      <c r="AE421">
        <v>0.6</v>
      </c>
    </row>
    <row r="422" spans="1:31" x14ac:dyDescent="0.15">
      <c r="A422" s="6">
        <v>420</v>
      </c>
      <c r="B422">
        <v>16</v>
      </c>
      <c r="C422">
        <v>4</v>
      </c>
      <c r="D422">
        <v>10</v>
      </c>
      <c r="E422">
        <v>10</v>
      </c>
      <c r="F422">
        <v>10</v>
      </c>
      <c r="G422">
        <v>0</v>
      </c>
      <c r="H422">
        <v>6</v>
      </c>
      <c r="I422">
        <v>4</v>
      </c>
      <c r="J422">
        <v>0.8</v>
      </c>
      <c r="K422">
        <v>8.9019279479980504</v>
      </c>
      <c r="L422">
        <v>4.2809696197509801</v>
      </c>
      <c r="M422">
        <v>3.0007476806640598</v>
      </c>
      <c r="N422">
        <v>4.5010414123535201</v>
      </c>
      <c r="O422">
        <v>2</v>
      </c>
      <c r="P422">
        <v>2</v>
      </c>
      <c r="Q422">
        <v>12</v>
      </c>
      <c r="R422" s="16">
        <v>0.16669999999999999</v>
      </c>
      <c r="S422" s="16">
        <f t="shared" si="6"/>
        <v>0.2</v>
      </c>
      <c r="T422">
        <v>3.5607547760009801</v>
      </c>
      <c r="U422">
        <v>3.3618261814117401</v>
      </c>
      <c r="V422">
        <v>2.9829249382018999</v>
      </c>
      <c r="W422">
        <v>0.37890124320983898</v>
      </c>
      <c r="X422">
        <v>0.57782983779907204</v>
      </c>
      <c r="Y422">
        <v>0.57782983779907204</v>
      </c>
      <c r="Z422">
        <v>0.2</v>
      </c>
      <c r="AA422">
        <v>1</v>
      </c>
      <c r="AB422">
        <v>0.83333333333333304</v>
      </c>
      <c r="AC422">
        <v>0.90909090909090895</v>
      </c>
      <c r="AD422">
        <v>0</v>
      </c>
      <c r="AE422">
        <v>0.8</v>
      </c>
    </row>
    <row r="423" spans="1:31" x14ac:dyDescent="0.15">
      <c r="A423" s="6">
        <v>421</v>
      </c>
      <c r="B423">
        <v>18</v>
      </c>
      <c r="C423">
        <v>2</v>
      </c>
      <c r="D423">
        <v>10</v>
      </c>
      <c r="E423">
        <v>10</v>
      </c>
      <c r="F423">
        <v>10</v>
      </c>
      <c r="G423">
        <v>0</v>
      </c>
      <c r="H423">
        <v>8</v>
      </c>
      <c r="I423">
        <v>2</v>
      </c>
      <c r="J423">
        <v>0.9</v>
      </c>
      <c r="K423">
        <v>10.324913024902299</v>
      </c>
      <c r="L423">
        <v>3.7413082122802699</v>
      </c>
      <c r="M423">
        <v>3.3769016265869101</v>
      </c>
      <c r="N423">
        <v>6.4074726104736301</v>
      </c>
      <c r="O423">
        <v>6</v>
      </c>
      <c r="P423">
        <v>6</v>
      </c>
      <c r="Q423">
        <v>16</v>
      </c>
      <c r="R423" s="16">
        <v>0.375</v>
      </c>
      <c r="S423" s="16">
        <f t="shared" si="6"/>
        <v>0.6</v>
      </c>
      <c r="T423">
        <v>4.0800895690918004</v>
      </c>
      <c r="U423">
        <v>3.8440616130828902</v>
      </c>
      <c r="V423">
        <v>3.4748260974884002</v>
      </c>
      <c r="W423">
        <v>0.36923551559448198</v>
      </c>
      <c r="X423">
        <v>0.605263471603394</v>
      </c>
      <c r="Y423">
        <v>0.605263471603394</v>
      </c>
      <c r="Z423">
        <v>0.6</v>
      </c>
      <c r="AA423">
        <v>1</v>
      </c>
      <c r="AB423">
        <v>0.625</v>
      </c>
      <c r="AC423">
        <v>0.76923076923076905</v>
      </c>
      <c r="AD423">
        <v>0</v>
      </c>
      <c r="AE423">
        <v>0.4</v>
      </c>
    </row>
    <row r="424" spans="1:31" x14ac:dyDescent="0.15">
      <c r="A424" s="6">
        <v>422</v>
      </c>
      <c r="B424">
        <v>14</v>
      </c>
      <c r="C424">
        <v>6</v>
      </c>
      <c r="D424">
        <v>10</v>
      </c>
      <c r="E424">
        <v>10</v>
      </c>
      <c r="F424">
        <v>10</v>
      </c>
      <c r="G424">
        <v>0</v>
      </c>
      <c r="H424">
        <v>4</v>
      </c>
      <c r="I424">
        <v>6</v>
      </c>
      <c r="J424">
        <v>0.7</v>
      </c>
      <c r="K424">
        <v>8.6131744384765607</v>
      </c>
      <c r="L424">
        <v>5.1863765716552699</v>
      </c>
      <c r="M424">
        <v>3.1342964172363299</v>
      </c>
      <c r="N424">
        <v>5.1468639373779297</v>
      </c>
      <c r="O424">
        <v>1</v>
      </c>
      <c r="P424">
        <v>1</v>
      </c>
      <c r="Q424">
        <v>11</v>
      </c>
      <c r="R424" s="16">
        <v>9.0899999999999995E-2</v>
      </c>
      <c r="S424" s="16">
        <f t="shared" si="6"/>
        <v>0.1</v>
      </c>
      <c r="T424">
        <v>2.95077323913574</v>
      </c>
      <c r="U424">
        <v>2.7311739921569802</v>
      </c>
      <c r="V424">
        <v>2.41302490234375</v>
      </c>
      <c r="W424">
        <v>0.31814908981323198</v>
      </c>
      <c r="X424">
        <v>0.53774833679199197</v>
      </c>
      <c r="Y424">
        <v>0.53774833679199197</v>
      </c>
      <c r="Z424">
        <v>0.1</v>
      </c>
      <c r="AA424">
        <v>1</v>
      </c>
      <c r="AB424">
        <v>0.90909090909090895</v>
      </c>
      <c r="AC424">
        <v>0.952380952380952</v>
      </c>
      <c r="AD424">
        <v>0</v>
      </c>
      <c r="AE424">
        <v>0.9</v>
      </c>
    </row>
    <row r="425" spans="1:31" x14ac:dyDescent="0.15">
      <c r="A425" s="6">
        <v>423</v>
      </c>
      <c r="B425">
        <v>19</v>
      </c>
      <c r="C425">
        <v>1</v>
      </c>
      <c r="D425">
        <v>10</v>
      </c>
      <c r="E425">
        <v>10</v>
      </c>
      <c r="F425">
        <v>10</v>
      </c>
      <c r="G425">
        <v>0</v>
      </c>
      <c r="H425">
        <v>9</v>
      </c>
      <c r="I425">
        <v>1</v>
      </c>
      <c r="J425">
        <v>0.95</v>
      </c>
      <c r="K425">
        <v>12.7167263031006</v>
      </c>
      <c r="L425">
        <v>0.750457763671875</v>
      </c>
      <c r="M425">
        <v>0.52469635009765603</v>
      </c>
      <c r="N425">
        <v>11.038276672363301</v>
      </c>
      <c r="O425">
        <v>8</v>
      </c>
      <c r="P425">
        <v>8</v>
      </c>
      <c r="Q425">
        <v>18</v>
      </c>
      <c r="R425" s="16">
        <v>0.44440000000000002</v>
      </c>
      <c r="S425" s="16">
        <f t="shared" si="6"/>
        <v>0.8</v>
      </c>
      <c r="T425">
        <v>5.4363975524902299</v>
      </c>
      <c r="U425">
        <v>4.9653482437133798</v>
      </c>
      <c r="V425">
        <v>4.8048963546752903</v>
      </c>
      <c r="W425">
        <v>0.16045188903808599</v>
      </c>
      <c r="X425">
        <v>0.63150119781494096</v>
      </c>
      <c r="Y425">
        <v>0.63150119781494096</v>
      </c>
      <c r="Z425">
        <v>0.8</v>
      </c>
      <c r="AA425">
        <v>1</v>
      </c>
      <c r="AB425">
        <v>0.55555555555555602</v>
      </c>
      <c r="AC425">
        <v>0.71428571428571397</v>
      </c>
      <c r="AD425">
        <v>0</v>
      </c>
      <c r="AE425">
        <v>0.2</v>
      </c>
    </row>
    <row r="426" spans="1:31" x14ac:dyDescent="0.15">
      <c r="A426" s="6">
        <v>424</v>
      </c>
      <c r="B426">
        <v>18</v>
      </c>
      <c r="C426">
        <v>2</v>
      </c>
      <c r="D426">
        <v>10</v>
      </c>
      <c r="E426">
        <v>10</v>
      </c>
      <c r="F426">
        <v>10</v>
      </c>
      <c r="G426">
        <v>0</v>
      </c>
      <c r="H426">
        <v>8</v>
      </c>
      <c r="I426">
        <v>2</v>
      </c>
      <c r="J426">
        <v>0.9</v>
      </c>
      <c r="K426">
        <v>9.0780410766601598</v>
      </c>
      <c r="L426">
        <v>0.80134582519531194</v>
      </c>
      <c r="M426">
        <v>0.30031967163085899</v>
      </c>
      <c r="N426">
        <v>7.8407230377197301</v>
      </c>
      <c r="O426">
        <v>7</v>
      </c>
      <c r="P426">
        <v>7</v>
      </c>
      <c r="Q426">
        <v>17</v>
      </c>
      <c r="R426" s="16">
        <v>0.4118</v>
      </c>
      <c r="S426" s="16">
        <f t="shared" si="6"/>
        <v>0.7</v>
      </c>
      <c r="T426">
        <v>4.9747390747070304</v>
      </c>
      <c r="U426">
        <v>4.5059680938720703</v>
      </c>
      <c r="V426">
        <v>4.4059338569641104</v>
      </c>
      <c r="W426">
        <v>0.100034236907959</v>
      </c>
      <c r="X426">
        <v>0.56880521774292003</v>
      </c>
      <c r="Y426">
        <v>0.56880521774292003</v>
      </c>
      <c r="Z426">
        <v>0.7</v>
      </c>
      <c r="AA426">
        <v>1</v>
      </c>
      <c r="AB426">
        <v>0.58823529411764697</v>
      </c>
      <c r="AC426">
        <v>0.74074074074074103</v>
      </c>
      <c r="AD426">
        <v>0</v>
      </c>
      <c r="AE426">
        <v>0.3</v>
      </c>
    </row>
    <row r="427" spans="1:31" x14ac:dyDescent="0.15">
      <c r="A427" s="6">
        <v>425</v>
      </c>
      <c r="B427">
        <v>18</v>
      </c>
      <c r="C427">
        <v>2</v>
      </c>
      <c r="D427">
        <v>10</v>
      </c>
      <c r="E427">
        <v>10</v>
      </c>
      <c r="F427">
        <v>10</v>
      </c>
      <c r="G427">
        <v>0</v>
      </c>
      <c r="H427">
        <v>8</v>
      </c>
      <c r="I427">
        <v>2</v>
      </c>
      <c r="J427">
        <v>0.9</v>
      </c>
      <c r="K427">
        <v>9.8842582702636701</v>
      </c>
      <c r="L427">
        <v>1.27828216552734</v>
      </c>
      <c r="M427">
        <v>0.75282287597656194</v>
      </c>
      <c r="N427">
        <v>8.1301689147949201</v>
      </c>
      <c r="O427">
        <v>7</v>
      </c>
      <c r="P427">
        <v>7</v>
      </c>
      <c r="Q427">
        <v>17</v>
      </c>
      <c r="R427" s="16">
        <v>0.4118</v>
      </c>
      <c r="S427" s="16">
        <f t="shared" si="6"/>
        <v>0.7</v>
      </c>
      <c r="T427">
        <v>4.9376811981201199</v>
      </c>
      <c r="U427">
        <v>4.4963254928588903</v>
      </c>
      <c r="V427">
        <v>4.3386306762695304</v>
      </c>
      <c r="W427">
        <v>0.157694816589355</v>
      </c>
      <c r="X427">
        <v>0.59905052185058605</v>
      </c>
      <c r="Y427">
        <v>0.59905052185058605</v>
      </c>
      <c r="Z427">
        <v>0.7</v>
      </c>
      <c r="AA427">
        <v>1</v>
      </c>
      <c r="AB427">
        <v>0.58823529411764697</v>
      </c>
      <c r="AC427">
        <v>0.74074074074074103</v>
      </c>
      <c r="AD427">
        <v>0</v>
      </c>
      <c r="AE427">
        <v>0.3</v>
      </c>
    </row>
    <row r="428" spans="1:31" x14ac:dyDescent="0.15">
      <c r="A428" s="6">
        <v>426</v>
      </c>
      <c r="B428">
        <v>19</v>
      </c>
      <c r="C428">
        <v>1</v>
      </c>
      <c r="D428">
        <v>10</v>
      </c>
      <c r="E428">
        <v>10</v>
      </c>
      <c r="F428">
        <v>10</v>
      </c>
      <c r="G428">
        <v>0</v>
      </c>
      <c r="H428">
        <v>9</v>
      </c>
      <c r="I428">
        <v>1</v>
      </c>
      <c r="J428">
        <v>0.95</v>
      </c>
      <c r="K428">
        <v>12.76491355896</v>
      </c>
      <c r="L428">
        <v>3.09232521057129</v>
      </c>
      <c r="M428">
        <v>2.9012107849121098</v>
      </c>
      <c r="N428">
        <v>8.8361930847168004</v>
      </c>
      <c r="O428">
        <v>4</v>
      </c>
      <c r="P428">
        <v>4</v>
      </c>
      <c r="Q428">
        <v>14</v>
      </c>
      <c r="R428" s="16">
        <v>0.28570000000000001</v>
      </c>
      <c r="S428" s="16">
        <f t="shared" si="6"/>
        <v>0.4</v>
      </c>
      <c r="T428">
        <v>4.0366325378418004</v>
      </c>
      <c r="U428">
        <v>3.8388867378234899</v>
      </c>
      <c r="V428">
        <v>3.4590210914611799</v>
      </c>
      <c r="W428">
        <v>0.37986564636230502</v>
      </c>
      <c r="X428">
        <v>0.57761144638061501</v>
      </c>
      <c r="Y428">
        <v>0.57761144638061501</v>
      </c>
      <c r="Z428">
        <v>0.4</v>
      </c>
      <c r="AA428">
        <v>1</v>
      </c>
      <c r="AB428">
        <v>0.71428571428571397</v>
      </c>
      <c r="AC428">
        <v>0.83333333333333304</v>
      </c>
      <c r="AD428">
        <v>0</v>
      </c>
      <c r="AE428">
        <v>0.6</v>
      </c>
    </row>
    <row r="429" spans="1:31" x14ac:dyDescent="0.15">
      <c r="A429" s="6">
        <v>427</v>
      </c>
      <c r="B429">
        <v>17</v>
      </c>
      <c r="C429">
        <v>3</v>
      </c>
      <c r="D429">
        <v>10</v>
      </c>
      <c r="E429">
        <v>10</v>
      </c>
      <c r="F429">
        <v>10</v>
      </c>
      <c r="G429">
        <v>0</v>
      </c>
      <c r="H429">
        <v>7</v>
      </c>
      <c r="I429">
        <v>3</v>
      </c>
      <c r="J429">
        <v>0.85</v>
      </c>
      <c r="K429">
        <v>8.1911239624023402</v>
      </c>
      <c r="L429">
        <v>2.56850242614746</v>
      </c>
      <c r="M429">
        <v>1.64846992492676</v>
      </c>
      <c r="N429">
        <v>4.9655437469482404</v>
      </c>
      <c r="O429">
        <v>5</v>
      </c>
      <c r="P429">
        <v>5</v>
      </c>
      <c r="Q429">
        <v>15</v>
      </c>
      <c r="R429" s="16">
        <v>0.33329999999999999</v>
      </c>
      <c r="S429" s="16">
        <f t="shared" si="6"/>
        <v>0.5</v>
      </c>
      <c r="T429">
        <v>3.8057518005371098</v>
      </c>
      <c r="U429">
        <v>3.5233826637268102</v>
      </c>
      <c r="V429">
        <v>3.2536056041717498</v>
      </c>
      <c r="W429">
        <v>0.26977705955505399</v>
      </c>
      <c r="X429">
        <v>0.552146196365356</v>
      </c>
      <c r="Y429">
        <v>0.552146196365356</v>
      </c>
      <c r="Z429">
        <v>0.5</v>
      </c>
      <c r="AA429">
        <v>1</v>
      </c>
      <c r="AB429">
        <v>0.66666666666666696</v>
      </c>
      <c r="AC429">
        <v>0.8</v>
      </c>
      <c r="AD429">
        <v>0</v>
      </c>
      <c r="AE429">
        <v>0.5</v>
      </c>
    </row>
    <row r="430" spans="1:31" x14ac:dyDescent="0.15">
      <c r="A430" s="6">
        <v>428</v>
      </c>
      <c r="B430">
        <v>16</v>
      </c>
      <c r="C430">
        <v>4</v>
      </c>
      <c r="D430">
        <v>10</v>
      </c>
      <c r="E430">
        <v>10</v>
      </c>
      <c r="F430">
        <v>10</v>
      </c>
      <c r="G430">
        <v>0</v>
      </c>
      <c r="H430">
        <v>6</v>
      </c>
      <c r="I430">
        <v>4</v>
      </c>
      <c r="J430">
        <v>0.8</v>
      </c>
      <c r="K430">
        <v>8.8405055999755895</v>
      </c>
      <c r="L430">
        <v>2.7987728118896502</v>
      </c>
      <c r="M430">
        <v>1.0931472778320299</v>
      </c>
      <c r="N430">
        <v>5.8054981231689498</v>
      </c>
      <c r="O430">
        <v>4</v>
      </c>
      <c r="P430">
        <v>4</v>
      </c>
      <c r="Q430">
        <v>14</v>
      </c>
      <c r="R430" s="16">
        <v>0.28570000000000001</v>
      </c>
      <c r="S430" s="16">
        <f t="shared" si="6"/>
        <v>0.4</v>
      </c>
      <c r="T430">
        <v>3.6597156524658199</v>
      </c>
      <c r="U430">
        <v>3.3190543651580802</v>
      </c>
      <c r="V430">
        <v>3.07853078842163</v>
      </c>
      <c r="W430">
        <v>0.24052357673645</v>
      </c>
      <c r="X430">
        <v>0.58118486404418901</v>
      </c>
      <c r="Y430">
        <v>0.58118486404418901</v>
      </c>
      <c r="Z430">
        <v>0.4</v>
      </c>
      <c r="AA430">
        <v>1</v>
      </c>
      <c r="AB430">
        <v>0.71428571428571397</v>
      </c>
      <c r="AC430">
        <v>0.83333333333333304</v>
      </c>
      <c r="AD430">
        <v>0</v>
      </c>
      <c r="AE430">
        <v>0.6</v>
      </c>
    </row>
    <row r="431" spans="1:31" x14ac:dyDescent="0.15">
      <c r="A431" s="6">
        <v>429</v>
      </c>
      <c r="B431">
        <v>18</v>
      </c>
      <c r="C431">
        <v>2</v>
      </c>
      <c r="D431">
        <v>10</v>
      </c>
      <c r="E431">
        <v>10</v>
      </c>
      <c r="F431">
        <v>10</v>
      </c>
      <c r="G431">
        <v>0</v>
      </c>
      <c r="H431">
        <v>8</v>
      </c>
      <c r="I431">
        <v>2</v>
      </c>
      <c r="J431">
        <v>0.9</v>
      </c>
      <c r="K431">
        <v>10.1026954650879</v>
      </c>
      <c r="L431">
        <v>2.1424312591552699</v>
      </c>
      <c r="M431">
        <v>1.48140716552734</v>
      </c>
      <c r="N431">
        <v>6.6452274322509801</v>
      </c>
      <c r="O431">
        <v>5</v>
      </c>
      <c r="P431">
        <v>5</v>
      </c>
      <c r="Q431">
        <v>15</v>
      </c>
      <c r="R431" s="16">
        <v>0.33329999999999999</v>
      </c>
      <c r="S431" s="16">
        <f t="shared" si="6"/>
        <v>0.5</v>
      </c>
      <c r="T431">
        <v>4.2912883758544904</v>
      </c>
      <c r="U431">
        <v>4.0109171867370597</v>
      </c>
      <c r="V431">
        <v>3.7211456298828098</v>
      </c>
      <c r="W431">
        <v>0.28977155685424799</v>
      </c>
      <c r="X431">
        <v>0.57014274597168002</v>
      </c>
      <c r="Y431">
        <v>0.57014274597168002</v>
      </c>
      <c r="Z431">
        <v>0.5</v>
      </c>
      <c r="AA431">
        <v>1</v>
      </c>
      <c r="AB431">
        <v>0.66666666666666696</v>
      </c>
      <c r="AC431">
        <v>0.8</v>
      </c>
      <c r="AD431">
        <v>0</v>
      </c>
      <c r="AE431">
        <v>0.5</v>
      </c>
    </row>
    <row r="432" spans="1:31" x14ac:dyDescent="0.15">
      <c r="A432" s="6">
        <v>430</v>
      </c>
      <c r="B432">
        <v>14</v>
      </c>
      <c r="C432">
        <v>6</v>
      </c>
      <c r="D432">
        <v>10</v>
      </c>
      <c r="E432">
        <v>10</v>
      </c>
      <c r="F432">
        <v>10</v>
      </c>
      <c r="G432">
        <v>0</v>
      </c>
      <c r="H432">
        <v>4</v>
      </c>
      <c r="I432">
        <v>6</v>
      </c>
      <c r="J432">
        <v>0.7</v>
      </c>
      <c r="K432">
        <v>7.9367332458496103</v>
      </c>
      <c r="L432">
        <v>4.8377857208251998</v>
      </c>
      <c r="M432">
        <v>2.9575653076171902</v>
      </c>
      <c r="N432">
        <v>4.6136569976806596</v>
      </c>
      <c r="O432">
        <v>1</v>
      </c>
      <c r="P432">
        <v>1</v>
      </c>
      <c r="Q432">
        <v>11</v>
      </c>
      <c r="R432" s="16">
        <v>9.0899999999999995E-2</v>
      </c>
      <c r="S432" s="16">
        <f t="shared" si="6"/>
        <v>0.1</v>
      </c>
      <c r="T432">
        <v>2.5827674865722701</v>
      </c>
      <c r="U432">
        <v>2.3998880386352499</v>
      </c>
      <c r="V432">
        <v>2.1059012413024898</v>
      </c>
      <c r="W432">
        <v>0.293986797332764</v>
      </c>
      <c r="X432">
        <v>0.476866245269775</v>
      </c>
      <c r="Y432">
        <v>0.476866245269775</v>
      </c>
      <c r="Z432">
        <v>0.1</v>
      </c>
      <c r="AA432">
        <v>1</v>
      </c>
      <c r="AB432">
        <v>0.90909090909090895</v>
      </c>
      <c r="AC432">
        <v>0.952380952380952</v>
      </c>
      <c r="AD432">
        <v>0</v>
      </c>
      <c r="AE432">
        <v>0.9</v>
      </c>
    </row>
    <row r="433" spans="1:31" x14ac:dyDescent="0.15">
      <c r="A433" s="6">
        <v>431</v>
      </c>
      <c r="B433">
        <v>17</v>
      </c>
      <c r="C433">
        <v>3</v>
      </c>
      <c r="D433">
        <v>10</v>
      </c>
      <c r="E433">
        <v>10</v>
      </c>
      <c r="F433">
        <v>10</v>
      </c>
      <c r="G433">
        <v>0</v>
      </c>
      <c r="H433">
        <v>7</v>
      </c>
      <c r="I433">
        <v>3</v>
      </c>
      <c r="J433">
        <v>0.85</v>
      </c>
      <c r="K433">
        <v>7.6199054718017596</v>
      </c>
      <c r="L433">
        <v>0.99355697631835904</v>
      </c>
      <c r="M433">
        <v>0.343612670898437</v>
      </c>
      <c r="N433">
        <v>7.2997188568115199</v>
      </c>
      <c r="O433">
        <v>6</v>
      </c>
      <c r="P433">
        <v>6</v>
      </c>
      <c r="Q433">
        <v>15</v>
      </c>
      <c r="R433" s="16">
        <v>0.4</v>
      </c>
      <c r="S433" s="16">
        <f t="shared" si="6"/>
        <v>0.6</v>
      </c>
      <c r="T433">
        <v>4.3857231140136701</v>
      </c>
      <c r="U433">
        <v>3.9048082828521702</v>
      </c>
      <c r="V433">
        <v>3.8763549327850302</v>
      </c>
      <c r="W433">
        <v>2.84533500671387E-2</v>
      </c>
      <c r="X433">
        <v>0.50936818122863803</v>
      </c>
      <c r="Y433">
        <v>0.50936818122863803</v>
      </c>
      <c r="Z433">
        <v>0.6</v>
      </c>
      <c r="AA433">
        <v>0.9</v>
      </c>
      <c r="AB433">
        <v>0.6</v>
      </c>
      <c r="AC433">
        <v>0.72</v>
      </c>
      <c r="AD433">
        <v>0.1</v>
      </c>
      <c r="AE433">
        <v>0.3</v>
      </c>
    </row>
    <row r="434" spans="1:31" x14ac:dyDescent="0.15">
      <c r="A434" s="6">
        <v>432</v>
      </c>
      <c r="B434">
        <v>17</v>
      </c>
      <c r="C434">
        <v>3</v>
      </c>
      <c r="D434">
        <v>10</v>
      </c>
      <c r="E434">
        <v>10</v>
      </c>
      <c r="F434">
        <v>10</v>
      </c>
      <c r="G434">
        <v>0</v>
      </c>
      <c r="H434">
        <v>7</v>
      </c>
      <c r="I434">
        <v>3</v>
      </c>
      <c r="J434">
        <v>0.85</v>
      </c>
      <c r="K434">
        <v>8.8667430877685494</v>
      </c>
      <c r="L434">
        <v>2.0526103973388699</v>
      </c>
      <c r="M434">
        <v>1.0652885437011701</v>
      </c>
      <c r="N434">
        <v>6.4434089660644496</v>
      </c>
      <c r="O434">
        <v>6</v>
      </c>
      <c r="P434">
        <v>6</v>
      </c>
      <c r="Q434">
        <v>16</v>
      </c>
      <c r="R434" s="16">
        <v>0.375</v>
      </c>
      <c r="S434" s="16">
        <f t="shared" si="6"/>
        <v>0.6</v>
      </c>
      <c r="T434">
        <v>3.9832897186279301</v>
      </c>
      <c r="U434">
        <v>3.6399085521697998</v>
      </c>
      <c r="V434">
        <v>3.42966651916504</v>
      </c>
      <c r="W434">
        <v>0.21024203300476099</v>
      </c>
      <c r="X434">
        <v>0.55362319946289096</v>
      </c>
      <c r="Y434">
        <v>0.55362319946289096</v>
      </c>
      <c r="Z434">
        <v>0.6</v>
      </c>
      <c r="AA434">
        <v>1</v>
      </c>
      <c r="AB434">
        <v>0.625</v>
      </c>
      <c r="AC434">
        <v>0.76923076923076905</v>
      </c>
      <c r="AD434">
        <v>0</v>
      </c>
      <c r="AE434">
        <v>0.4</v>
      </c>
    </row>
    <row r="435" spans="1:31" x14ac:dyDescent="0.15">
      <c r="A435" s="6">
        <v>433</v>
      </c>
      <c r="B435">
        <v>16</v>
      </c>
      <c r="C435">
        <v>4</v>
      </c>
      <c r="D435">
        <v>10</v>
      </c>
      <c r="E435">
        <v>10</v>
      </c>
      <c r="F435">
        <v>10</v>
      </c>
      <c r="G435">
        <v>0</v>
      </c>
      <c r="H435">
        <v>6</v>
      </c>
      <c r="I435">
        <v>4</v>
      </c>
      <c r="J435">
        <v>0.8</v>
      </c>
      <c r="K435">
        <v>8.4229469299316406</v>
      </c>
      <c r="L435">
        <v>2.8988990783691402</v>
      </c>
      <c r="M435">
        <v>1.5214900970459</v>
      </c>
      <c r="N435">
        <v>5.7632331848144496</v>
      </c>
      <c r="O435">
        <v>3</v>
      </c>
      <c r="P435">
        <v>3</v>
      </c>
      <c r="Q435">
        <v>13</v>
      </c>
      <c r="R435" s="16">
        <v>0.23080000000000001</v>
      </c>
      <c r="S435" s="16">
        <f t="shared" si="6"/>
        <v>0.3</v>
      </c>
      <c r="T435">
        <v>3.23390769958496</v>
      </c>
      <c r="U435">
        <v>2.9493396282196001</v>
      </c>
      <c r="V435">
        <v>2.7195849418640101</v>
      </c>
      <c r="W435">
        <v>0.22975468635559099</v>
      </c>
      <c r="X435">
        <v>0.51432275772094704</v>
      </c>
      <c r="Y435">
        <v>0.51432275772094704</v>
      </c>
      <c r="Z435">
        <v>0.3</v>
      </c>
      <c r="AA435">
        <v>1</v>
      </c>
      <c r="AB435">
        <v>0.76923076923076905</v>
      </c>
      <c r="AC435">
        <v>0.86956521739130399</v>
      </c>
      <c r="AD435">
        <v>0</v>
      </c>
      <c r="AE435">
        <v>0.7</v>
      </c>
    </row>
    <row r="436" spans="1:31" x14ac:dyDescent="0.15">
      <c r="A436" s="6">
        <v>434</v>
      </c>
      <c r="B436">
        <v>17</v>
      </c>
      <c r="C436">
        <v>3</v>
      </c>
      <c r="D436">
        <v>10</v>
      </c>
      <c r="E436">
        <v>10</v>
      </c>
      <c r="F436">
        <v>10</v>
      </c>
      <c r="G436">
        <v>0</v>
      </c>
      <c r="H436">
        <v>7</v>
      </c>
      <c r="I436">
        <v>3</v>
      </c>
      <c r="J436">
        <v>0.85</v>
      </c>
      <c r="K436">
        <v>9.6498718261718697</v>
      </c>
      <c r="L436">
        <v>1.8878593444824201</v>
      </c>
      <c r="M436">
        <v>0.82209014892578103</v>
      </c>
      <c r="N436">
        <v>7.5360412597656197</v>
      </c>
      <c r="O436">
        <v>5</v>
      </c>
      <c r="P436">
        <v>5</v>
      </c>
      <c r="Q436">
        <v>15</v>
      </c>
      <c r="R436" s="16">
        <v>0.33329999999999999</v>
      </c>
      <c r="S436" s="16">
        <f t="shared" si="6"/>
        <v>0.5</v>
      </c>
      <c r="T436">
        <v>4.3355979919433603</v>
      </c>
      <c r="U436">
        <v>3.9106612205505402</v>
      </c>
      <c r="V436">
        <v>3.71452856063843</v>
      </c>
      <c r="W436">
        <v>0.19613265991210899</v>
      </c>
      <c r="X436">
        <v>0.62106943130493197</v>
      </c>
      <c r="Y436">
        <v>0.62106943130493197</v>
      </c>
      <c r="Z436">
        <v>0.5</v>
      </c>
      <c r="AA436">
        <v>1</v>
      </c>
      <c r="AB436">
        <v>0.66666666666666696</v>
      </c>
      <c r="AC436">
        <v>0.8</v>
      </c>
      <c r="AD436">
        <v>0</v>
      </c>
      <c r="AE436">
        <v>0.5</v>
      </c>
    </row>
    <row r="437" spans="1:31" x14ac:dyDescent="0.15">
      <c r="A437" s="6">
        <v>435</v>
      </c>
      <c r="B437">
        <v>18</v>
      </c>
      <c r="C437">
        <v>2</v>
      </c>
      <c r="D437">
        <v>10</v>
      </c>
      <c r="E437">
        <v>10</v>
      </c>
      <c r="F437">
        <v>10</v>
      </c>
      <c r="G437">
        <v>0</v>
      </c>
      <c r="H437">
        <v>8</v>
      </c>
      <c r="I437">
        <v>2</v>
      </c>
      <c r="J437">
        <v>0.9</v>
      </c>
      <c r="K437">
        <v>10.308349609375</v>
      </c>
      <c r="L437">
        <v>1.1833915710449201</v>
      </c>
      <c r="M437">
        <v>0.59032058715820301</v>
      </c>
      <c r="N437">
        <v>8.4408397674560494</v>
      </c>
      <c r="O437">
        <v>7</v>
      </c>
      <c r="P437">
        <v>7</v>
      </c>
      <c r="Q437">
        <v>17</v>
      </c>
      <c r="R437" s="16">
        <v>0.4118</v>
      </c>
      <c r="S437" s="16">
        <f t="shared" si="6"/>
        <v>0.7</v>
      </c>
      <c r="T437">
        <v>5.3277359008789098</v>
      </c>
      <c r="U437">
        <v>4.8311748504638699</v>
      </c>
      <c r="V437">
        <v>4.6605920791626003</v>
      </c>
      <c r="W437">
        <v>0.17058277130127</v>
      </c>
      <c r="X437">
        <v>0.66714382171630904</v>
      </c>
      <c r="Y437">
        <v>0.66714382171630904</v>
      </c>
      <c r="Z437">
        <v>0.7</v>
      </c>
      <c r="AA437">
        <v>1</v>
      </c>
      <c r="AB437">
        <v>0.58823529411764697</v>
      </c>
      <c r="AC437">
        <v>0.74074074074074103</v>
      </c>
      <c r="AD437">
        <v>0</v>
      </c>
      <c r="AE437">
        <v>0.3</v>
      </c>
    </row>
    <row r="438" spans="1:31" x14ac:dyDescent="0.15">
      <c r="A438" s="6">
        <v>436</v>
      </c>
      <c r="B438">
        <v>18</v>
      </c>
      <c r="C438">
        <v>2</v>
      </c>
      <c r="D438">
        <v>10</v>
      </c>
      <c r="E438">
        <v>10</v>
      </c>
      <c r="F438">
        <v>10</v>
      </c>
      <c r="G438">
        <v>0</v>
      </c>
      <c r="H438">
        <v>8</v>
      </c>
      <c r="I438">
        <v>2</v>
      </c>
      <c r="J438">
        <v>0.9</v>
      </c>
      <c r="K438">
        <v>8.8853950500488299</v>
      </c>
      <c r="L438">
        <v>0.52662277221679699</v>
      </c>
      <c r="M438">
        <v>0.25329208374023399</v>
      </c>
      <c r="N438">
        <v>9.0817947387695295</v>
      </c>
      <c r="O438">
        <v>8</v>
      </c>
      <c r="P438">
        <v>8</v>
      </c>
      <c r="Q438">
        <v>18</v>
      </c>
      <c r="R438" s="16">
        <v>0.44440000000000002</v>
      </c>
      <c r="S438" s="16">
        <f t="shared" si="6"/>
        <v>0.8</v>
      </c>
      <c r="T438">
        <v>4.9948596954345703</v>
      </c>
      <c r="U438">
        <v>4.4540305137634304</v>
      </c>
      <c r="V438">
        <v>4.46761226654053</v>
      </c>
      <c r="W438">
        <v>1.3581752777099601E-2</v>
      </c>
      <c r="X438">
        <v>0.52724742889404297</v>
      </c>
      <c r="Y438">
        <v>0.52724742889404297</v>
      </c>
      <c r="Z438">
        <v>0.8</v>
      </c>
      <c r="AA438">
        <v>1</v>
      </c>
      <c r="AB438">
        <v>0.55555555555555602</v>
      </c>
      <c r="AC438">
        <v>0.71428571428571397</v>
      </c>
      <c r="AD438">
        <v>0</v>
      </c>
      <c r="AE438">
        <v>0.2</v>
      </c>
    </row>
    <row r="439" spans="1:31" x14ac:dyDescent="0.15">
      <c r="A439" s="6">
        <v>437</v>
      </c>
      <c r="B439">
        <v>18</v>
      </c>
      <c r="C439">
        <v>2</v>
      </c>
      <c r="D439">
        <v>10</v>
      </c>
      <c r="E439">
        <v>10</v>
      </c>
      <c r="F439">
        <v>10</v>
      </c>
      <c r="G439">
        <v>0</v>
      </c>
      <c r="H439">
        <v>8</v>
      </c>
      <c r="I439">
        <v>2</v>
      </c>
      <c r="J439">
        <v>0.9</v>
      </c>
      <c r="K439">
        <v>10.362770080566399</v>
      </c>
      <c r="L439">
        <v>0.80359649658203103</v>
      </c>
      <c r="M439">
        <v>0.199333190917969</v>
      </c>
      <c r="N439">
        <v>8.9276485443115199</v>
      </c>
      <c r="O439">
        <v>7</v>
      </c>
      <c r="P439">
        <v>7</v>
      </c>
      <c r="Q439">
        <v>17</v>
      </c>
      <c r="R439" s="16">
        <v>0.4118</v>
      </c>
      <c r="S439" s="16">
        <f t="shared" si="6"/>
        <v>0.7</v>
      </c>
      <c r="T439">
        <v>5.5548152923584002</v>
      </c>
      <c r="U439">
        <v>5.0090694427490199</v>
      </c>
      <c r="V439">
        <v>4.8900384902954102</v>
      </c>
      <c r="W439">
        <v>0.119030952453613</v>
      </c>
      <c r="X439">
        <v>0.66477680206298795</v>
      </c>
      <c r="Y439">
        <v>0.66477680206298795</v>
      </c>
      <c r="Z439">
        <v>0.7</v>
      </c>
      <c r="AA439">
        <v>1</v>
      </c>
      <c r="AB439">
        <v>0.58823529411764697</v>
      </c>
      <c r="AC439">
        <v>0.74074074074074103</v>
      </c>
      <c r="AD439">
        <v>0</v>
      </c>
      <c r="AE439">
        <v>0.3</v>
      </c>
    </row>
    <row r="440" spans="1:31" x14ac:dyDescent="0.15">
      <c r="A440" s="6">
        <v>438</v>
      </c>
      <c r="B440">
        <v>19</v>
      </c>
      <c r="C440">
        <v>1</v>
      </c>
      <c r="D440">
        <v>10</v>
      </c>
      <c r="E440">
        <v>10</v>
      </c>
      <c r="F440">
        <v>10</v>
      </c>
      <c r="G440">
        <v>0</v>
      </c>
      <c r="H440">
        <v>9</v>
      </c>
      <c r="I440">
        <v>1</v>
      </c>
      <c r="J440">
        <v>0.95</v>
      </c>
      <c r="K440">
        <v>12.3274631500244</v>
      </c>
      <c r="L440">
        <v>3.1570472717285201</v>
      </c>
      <c r="M440">
        <v>2.8654975891113299</v>
      </c>
      <c r="N440">
        <v>7.2738151550293004</v>
      </c>
      <c r="O440">
        <v>3</v>
      </c>
      <c r="P440">
        <v>3</v>
      </c>
      <c r="Q440">
        <v>13</v>
      </c>
      <c r="R440" s="16">
        <v>0.23080000000000001</v>
      </c>
      <c r="S440" s="16">
        <f t="shared" si="6"/>
        <v>0.3</v>
      </c>
      <c r="T440">
        <v>4.1711654663085902</v>
      </c>
      <c r="U440">
        <v>4.0008988380432102</v>
      </c>
      <c r="V440">
        <v>3.6034202575683598</v>
      </c>
      <c r="W440">
        <v>0.39747858047485402</v>
      </c>
      <c r="X440">
        <v>0.56774520874023404</v>
      </c>
      <c r="Y440">
        <v>0.56774520874023404</v>
      </c>
      <c r="Z440">
        <v>0.3</v>
      </c>
      <c r="AA440">
        <v>1</v>
      </c>
      <c r="AB440">
        <v>0.76923076923076905</v>
      </c>
      <c r="AC440">
        <v>0.86956521739130399</v>
      </c>
      <c r="AD440">
        <v>0</v>
      </c>
      <c r="AE440">
        <v>0.7</v>
      </c>
    </row>
    <row r="441" spans="1:31" x14ac:dyDescent="0.15">
      <c r="A441" s="6">
        <v>439</v>
      </c>
      <c r="B441">
        <v>17</v>
      </c>
      <c r="C441">
        <v>3</v>
      </c>
      <c r="D441">
        <v>10</v>
      </c>
      <c r="E441">
        <v>10</v>
      </c>
      <c r="F441">
        <v>10</v>
      </c>
      <c r="G441">
        <v>0</v>
      </c>
      <c r="H441">
        <v>7</v>
      </c>
      <c r="I441">
        <v>3</v>
      </c>
      <c r="J441">
        <v>0.85</v>
      </c>
      <c r="K441">
        <v>8.2264804840087908</v>
      </c>
      <c r="L441">
        <v>1.96017646789551</v>
      </c>
      <c r="M441">
        <v>1.01143646240234</v>
      </c>
      <c r="N441">
        <v>5.7893733978271502</v>
      </c>
      <c r="O441">
        <v>4</v>
      </c>
      <c r="P441">
        <v>4</v>
      </c>
      <c r="Q441">
        <v>13</v>
      </c>
      <c r="R441" s="16">
        <v>0.30769999999999997</v>
      </c>
      <c r="S441" s="16">
        <f t="shared" si="6"/>
        <v>0.4</v>
      </c>
      <c r="T441">
        <v>3.8004703521728498</v>
      </c>
      <c r="U441">
        <v>3.4751613140106201</v>
      </c>
      <c r="V441">
        <v>3.2737801074981698</v>
      </c>
      <c r="W441">
        <v>0.20138120651245101</v>
      </c>
      <c r="X441">
        <v>0.52669024467468295</v>
      </c>
      <c r="Y441">
        <v>0.52669024467468295</v>
      </c>
      <c r="Z441">
        <v>0.4</v>
      </c>
      <c r="AA441">
        <v>0.9</v>
      </c>
      <c r="AB441">
        <v>0.69230769230769196</v>
      </c>
      <c r="AC441">
        <v>0.78260869565217395</v>
      </c>
      <c r="AD441">
        <v>0.1</v>
      </c>
      <c r="AE441">
        <v>0.5</v>
      </c>
    </row>
    <row r="442" spans="1:31" x14ac:dyDescent="0.15">
      <c r="A442" s="6">
        <v>440</v>
      </c>
      <c r="B442">
        <v>16</v>
      </c>
      <c r="C442">
        <v>4</v>
      </c>
      <c r="D442">
        <v>10</v>
      </c>
      <c r="E442">
        <v>10</v>
      </c>
      <c r="F442">
        <v>10</v>
      </c>
      <c r="G442">
        <v>0</v>
      </c>
      <c r="H442">
        <v>6</v>
      </c>
      <c r="I442">
        <v>4</v>
      </c>
      <c r="J442">
        <v>0.8</v>
      </c>
      <c r="K442">
        <v>7.9610080718994096</v>
      </c>
      <c r="L442">
        <v>2.6037616729736301</v>
      </c>
      <c r="M442">
        <v>1.20804214477539</v>
      </c>
      <c r="N442">
        <v>5.4394550323486301</v>
      </c>
      <c r="O442">
        <v>4</v>
      </c>
      <c r="P442">
        <v>4</v>
      </c>
      <c r="Q442">
        <v>13</v>
      </c>
      <c r="R442" s="16">
        <v>0.30769999999999997</v>
      </c>
      <c r="S442" s="16">
        <f t="shared" si="6"/>
        <v>0.4</v>
      </c>
      <c r="T442">
        <v>3.4559593200683598</v>
      </c>
      <c r="U442">
        <v>3.1424729824066202</v>
      </c>
      <c r="V442">
        <v>2.94775366783142</v>
      </c>
      <c r="W442">
        <v>0.19471931457519501</v>
      </c>
      <c r="X442">
        <v>0.50820565223693803</v>
      </c>
      <c r="Y442">
        <v>0.50820565223693803</v>
      </c>
      <c r="Z442">
        <v>0.4</v>
      </c>
      <c r="AA442">
        <v>0.9</v>
      </c>
      <c r="AB442">
        <v>0.69230769230769196</v>
      </c>
      <c r="AC442">
        <v>0.78260869565217395</v>
      </c>
      <c r="AD442">
        <v>0.1</v>
      </c>
      <c r="AE442">
        <v>0.5</v>
      </c>
    </row>
    <row r="443" spans="1:31" x14ac:dyDescent="0.15">
      <c r="A443" s="6">
        <v>441</v>
      </c>
      <c r="B443">
        <v>15</v>
      </c>
      <c r="C443">
        <v>5</v>
      </c>
      <c r="D443">
        <v>10</v>
      </c>
      <c r="E443">
        <v>10</v>
      </c>
      <c r="F443">
        <v>10</v>
      </c>
      <c r="G443">
        <v>0</v>
      </c>
      <c r="H443">
        <v>5</v>
      </c>
      <c r="I443">
        <v>5</v>
      </c>
      <c r="J443">
        <v>0.75</v>
      </c>
      <c r="K443">
        <v>8.3690395355224592</v>
      </c>
      <c r="L443">
        <v>3.4027957916259801</v>
      </c>
      <c r="M443">
        <v>1.6312103271484399</v>
      </c>
      <c r="N443">
        <v>6.3893070220947301</v>
      </c>
      <c r="O443">
        <v>4</v>
      </c>
      <c r="P443">
        <v>4</v>
      </c>
      <c r="Q443">
        <v>14</v>
      </c>
      <c r="R443" s="16">
        <v>0.28570000000000001</v>
      </c>
      <c r="S443" s="16">
        <f t="shared" si="6"/>
        <v>0.4</v>
      </c>
      <c r="T443">
        <v>3.6996479034423801</v>
      </c>
      <c r="U443">
        <v>3.2927107810974099</v>
      </c>
      <c r="V443">
        <v>3.1120703220367401</v>
      </c>
      <c r="W443">
        <v>0.180640459060669</v>
      </c>
      <c r="X443">
        <v>0.58757758140563998</v>
      </c>
      <c r="Y443">
        <v>0.58757758140563998</v>
      </c>
      <c r="Z443">
        <v>0.4</v>
      </c>
      <c r="AA443">
        <v>1</v>
      </c>
      <c r="AB443">
        <v>0.71428571428571397</v>
      </c>
      <c r="AC443">
        <v>0.83333333333333304</v>
      </c>
      <c r="AD443">
        <v>0</v>
      </c>
      <c r="AE443">
        <v>0.6</v>
      </c>
    </row>
    <row r="444" spans="1:31" x14ac:dyDescent="0.15">
      <c r="A444" s="6">
        <v>442</v>
      </c>
      <c r="B444">
        <v>16</v>
      </c>
      <c r="C444">
        <v>4</v>
      </c>
      <c r="D444">
        <v>10</v>
      </c>
      <c r="E444">
        <v>10</v>
      </c>
      <c r="F444">
        <v>10</v>
      </c>
      <c r="G444">
        <v>0</v>
      </c>
      <c r="H444">
        <v>6</v>
      </c>
      <c r="I444">
        <v>4</v>
      </c>
      <c r="J444">
        <v>0.8</v>
      </c>
      <c r="K444">
        <v>7.8175697326660201</v>
      </c>
      <c r="L444">
        <v>2.1852436065673801</v>
      </c>
      <c r="M444">
        <v>0.98040008544921897</v>
      </c>
      <c r="N444">
        <v>6.3751068115234402</v>
      </c>
      <c r="O444">
        <v>5</v>
      </c>
      <c r="P444">
        <v>5</v>
      </c>
      <c r="Q444">
        <v>15</v>
      </c>
      <c r="R444" s="16">
        <v>0.33329999999999999</v>
      </c>
      <c r="S444" s="16">
        <f t="shared" si="6"/>
        <v>0.5</v>
      </c>
      <c r="T444">
        <v>4.0853614807128897</v>
      </c>
      <c r="U444">
        <v>3.6581385135650599</v>
      </c>
      <c r="V444">
        <v>3.5264229774475102</v>
      </c>
      <c r="W444">
        <v>0.13171553611755399</v>
      </c>
      <c r="X444">
        <v>0.55893850326538097</v>
      </c>
      <c r="Y444">
        <v>0.55893850326538097</v>
      </c>
      <c r="Z444">
        <v>0.5</v>
      </c>
      <c r="AA444">
        <v>1</v>
      </c>
      <c r="AB444">
        <v>0.66666666666666696</v>
      </c>
      <c r="AC444">
        <v>0.8</v>
      </c>
      <c r="AD444">
        <v>0</v>
      </c>
      <c r="AE444">
        <v>0.5</v>
      </c>
    </row>
    <row r="445" spans="1:31" x14ac:dyDescent="0.15">
      <c r="A445" s="6">
        <v>443</v>
      </c>
      <c r="B445">
        <v>17</v>
      </c>
      <c r="C445">
        <v>3</v>
      </c>
      <c r="D445">
        <v>10</v>
      </c>
      <c r="E445">
        <v>10</v>
      </c>
      <c r="F445">
        <v>10</v>
      </c>
      <c r="G445">
        <v>0</v>
      </c>
      <c r="H445">
        <v>7</v>
      </c>
      <c r="I445">
        <v>3</v>
      </c>
      <c r="J445">
        <v>0.85</v>
      </c>
      <c r="K445">
        <v>8.7596340179443395</v>
      </c>
      <c r="L445">
        <v>1.9931755065918</v>
      </c>
      <c r="M445">
        <v>1.07426834106445</v>
      </c>
      <c r="N445">
        <v>6.6033649444580096</v>
      </c>
      <c r="O445">
        <v>4</v>
      </c>
      <c r="P445">
        <v>4</v>
      </c>
      <c r="Q445">
        <v>14</v>
      </c>
      <c r="R445" s="16">
        <v>0.28570000000000001</v>
      </c>
      <c r="S445" s="16">
        <f t="shared" si="6"/>
        <v>0.4</v>
      </c>
      <c r="T445">
        <v>3.8438682556152299</v>
      </c>
      <c r="U445">
        <v>3.4949810504913299</v>
      </c>
      <c r="V445">
        <v>3.30039286613464</v>
      </c>
      <c r="W445">
        <v>0.19458818435669001</v>
      </c>
      <c r="X445">
        <v>0.54347538948059104</v>
      </c>
      <c r="Y445">
        <v>0.54347538948059104</v>
      </c>
      <c r="Z445">
        <v>0.4</v>
      </c>
      <c r="AA445">
        <v>1</v>
      </c>
      <c r="AB445">
        <v>0.71428571428571397</v>
      </c>
      <c r="AC445">
        <v>0.83333333333333304</v>
      </c>
      <c r="AD445">
        <v>0</v>
      </c>
      <c r="AE445">
        <v>0.6</v>
      </c>
    </row>
    <row r="446" spans="1:31" x14ac:dyDescent="0.15">
      <c r="A446" s="6">
        <v>444</v>
      </c>
      <c r="B446">
        <v>14</v>
      </c>
      <c r="C446">
        <v>6</v>
      </c>
      <c r="D446">
        <v>10</v>
      </c>
      <c r="E446">
        <v>10</v>
      </c>
      <c r="F446">
        <v>10</v>
      </c>
      <c r="G446">
        <v>0</v>
      </c>
      <c r="H446">
        <v>4</v>
      </c>
      <c r="I446">
        <v>6</v>
      </c>
      <c r="J446">
        <v>0.7</v>
      </c>
      <c r="K446">
        <v>7.5370140075683603</v>
      </c>
      <c r="L446">
        <v>3.9338493347168</v>
      </c>
      <c r="M446">
        <v>1.3349761962890601</v>
      </c>
      <c r="N446">
        <v>4.6764469146728498</v>
      </c>
      <c r="O446">
        <v>3</v>
      </c>
      <c r="P446">
        <v>3</v>
      </c>
      <c r="Q446">
        <v>13</v>
      </c>
      <c r="R446" s="16">
        <v>0.23080000000000001</v>
      </c>
      <c r="S446" s="16">
        <f t="shared" si="6"/>
        <v>0.3</v>
      </c>
      <c r="T446">
        <v>3.0100288391113299</v>
      </c>
      <c r="U446">
        <v>2.7005419731140101</v>
      </c>
      <c r="V446">
        <v>2.5030605792999299</v>
      </c>
      <c r="W446">
        <v>0.197481393814087</v>
      </c>
      <c r="X446">
        <v>0.50696825981140103</v>
      </c>
      <c r="Y446">
        <v>0.50696825981140103</v>
      </c>
      <c r="Z446">
        <v>0.3</v>
      </c>
      <c r="AA446">
        <v>1</v>
      </c>
      <c r="AB446">
        <v>0.76923076923076905</v>
      </c>
      <c r="AC446">
        <v>0.86956521739130399</v>
      </c>
      <c r="AD446">
        <v>0</v>
      </c>
      <c r="AE446">
        <v>0.7</v>
      </c>
    </row>
    <row r="447" spans="1:31" x14ac:dyDescent="0.15">
      <c r="A447" s="6">
        <v>445</v>
      </c>
      <c r="B447">
        <v>18</v>
      </c>
      <c r="C447">
        <v>2</v>
      </c>
      <c r="D447">
        <v>10</v>
      </c>
      <c r="E447">
        <v>10</v>
      </c>
      <c r="F447">
        <v>10</v>
      </c>
      <c r="G447">
        <v>0</v>
      </c>
      <c r="H447">
        <v>8</v>
      </c>
      <c r="I447">
        <v>2</v>
      </c>
      <c r="J447">
        <v>0.9</v>
      </c>
      <c r="K447">
        <v>9.7948265075683594</v>
      </c>
      <c r="L447">
        <v>0.95351409912109397</v>
      </c>
      <c r="M447">
        <v>0.37855911254882801</v>
      </c>
      <c r="N447">
        <v>8.1768455505371094</v>
      </c>
      <c r="O447">
        <v>7</v>
      </c>
      <c r="P447">
        <v>7</v>
      </c>
      <c r="Q447">
        <v>17</v>
      </c>
      <c r="R447" s="16">
        <v>0.4118</v>
      </c>
      <c r="S447" s="16">
        <f t="shared" si="6"/>
        <v>0.7</v>
      </c>
      <c r="T447">
        <v>5.1091880798339799</v>
      </c>
      <c r="U447">
        <v>4.6286525726318404</v>
      </c>
      <c r="V447">
        <v>4.4918565750122097</v>
      </c>
      <c r="W447">
        <v>0.13679599761962899</v>
      </c>
      <c r="X447">
        <v>0.61733150482177701</v>
      </c>
      <c r="Y447">
        <v>0.61733150482177701</v>
      </c>
      <c r="Z447">
        <v>0.7</v>
      </c>
      <c r="AA447">
        <v>1</v>
      </c>
      <c r="AB447">
        <v>0.58823529411764697</v>
      </c>
      <c r="AC447">
        <v>0.74074074074074103</v>
      </c>
      <c r="AD447">
        <v>0</v>
      </c>
      <c r="AE447">
        <v>0.3</v>
      </c>
    </row>
    <row r="448" spans="1:31" x14ac:dyDescent="0.15">
      <c r="A448" s="6">
        <v>446</v>
      </c>
      <c r="B448">
        <v>17</v>
      </c>
      <c r="C448">
        <v>3</v>
      </c>
      <c r="D448">
        <v>10</v>
      </c>
      <c r="E448">
        <v>10</v>
      </c>
      <c r="F448">
        <v>10</v>
      </c>
      <c r="G448">
        <v>0</v>
      </c>
      <c r="H448">
        <v>7</v>
      </c>
      <c r="I448">
        <v>3</v>
      </c>
      <c r="J448">
        <v>0.85</v>
      </c>
      <c r="K448">
        <v>8.2429790496826207</v>
      </c>
      <c r="L448">
        <v>2.26055908203125</v>
      </c>
      <c r="M448">
        <v>1.5181465148925799</v>
      </c>
      <c r="N448">
        <v>6.0716114044189498</v>
      </c>
      <c r="O448">
        <v>4</v>
      </c>
      <c r="P448">
        <v>4</v>
      </c>
      <c r="Q448">
        <v>13</v>
      </c>
      <c r="R448" s="16">
        <v>0.30769999999999997</v>
      </c>
      <c r="S448" s="16">
        <f t="shared" si="6"/>
        <v>0.4</v>
      </c>
      <c r="T448">
        <v>3.6840438842773402</v>
      </c>
      <c r="U448">
        <v>3.3704593181610099</v>
      </c>
      <c r="V448">
        <v>3.1725697517395002</v>
      </c>
      <c r="W448">
        <v>0.19788956642150901</v>
      </c>
      <c r="X448">
        <v>0.51147413253784202</v>
      </c>
      <c r="Y448">
        <v>0.51147413253784202</v>
      </c>
      <c r="Z448">
        <v>0.4</v>
      </c>
      <c r="AA448">
        <v>0.9</v>
      </c>
      <c r="AB448">
        <v>0.69230769230769196</v>
      </c>
      <c r="AC448">
        <v>0.78260869565217395</v>
      </c>
      <c r="AD448">
        <v>0.1</v>
      </c>
      <c r="AE448">
        <v>0.5</v>
      </c>
    </row>
    <row r="449" spans="1:31" x14ac:dyDescent="0.15">
      <c r="A449" s="6">
        <v>447</v>
      </c>
      <c r="B449">
        <v>17</v>
      </c>
      <c r="C449">
        <v>3</v>
      </c>
      <c r="D449">
        <v>10</v>
      </c>
      <c r="E449">
        <v>10</v>
      </c>
      <c r="F449">
        <v>10</v>
      </c>
      <c r="G449">
        <v>0</v>
      </c>
      <c r="H449">
        <v>7</v>
      </c>
      <c r="I449">
        <v>3</v>
      </c>
      <c r="J449">
        <v>0.85</v>
      </c>
      <c r="K449">
        <v>9.1051177978515607</v>
      </c>
      <c r="L449">
        <v>4.0541019439697301</v>
      </c>
      <c r="M449">
        <v>3.3755970001220699</v>
      </c>
      <c r="N449">
        <v>4.9540519714355504</v>
      </c>
      <c r="O449">
        <v>2</v>
      </c>
      <c r="P449">
        <v>2</v>
      </c>
      <c r="Q449">
        <v>11</v>
      </c>
      <c r="R449" s="16">
        <v>0.18179999999999999</v>
      </c>
      <c r="S449" s="16">
        <f t="shared" si="6"/>
        <v>0.2</v>
      </c>
      <c r="T449">
        <v>3.4527492523193399</v>
      </c>
      <c r="U449">
        <v>3.28089499473572</v>
      </c>
      <c r="V449">
        <v>2.9209547042846702</v>
      </c>
      <c r="W449">
        <v>0.35994029045105003</v>
      </c>
      <c r="X449">
        <v>0.53179454803466797</v>
      </c>
      <c r="Y449">
        <v>0.53179454803466797</v>
      </c>
      <c r="Z449">
        <v>0.2</v>
      </c>
      <c r="AA449">
        <v>0.9</v>
      </c>
      <c r="AB449">
        <v>0.81818181818181801</v>
      </c>
      <c r="AC449">
        <v>0.85714285714285698</v>
      </c>
      <c r="AD449">
        <v>0.1</v>
      </c>
      <c r="AE449">
        <v>0.7</v>
      </c>
    </row>
    <row r="450" spans="1:31" x14ac:dyDescent="0.15">
      <c r="A450" s="6">
        <v>448</v>
      </c>
      <c r="B450">
        <v>16</v>
      </c>
      <c r="C450">
        <v>4</v>
      </c>
      <c r="D450">
        <v>10</v>
      </c>
      <c r="E450">
        <v>10</v>
      </c>
      <c r="F450">
        <v>10</v>
      </c>
      <c r="G450">
        <v>0</v>
      </c>
      <c r="H450">
        <v>6</v>
      </c>
      <c r="I450">
        <v>4</v>
      </c>
      <c r="J450">
        <v>0.8</v>
      </c>
      <c r="K450">
        <v>9.0734901428222692</v>
      </c>
      <c r="L450">
        <v>2.4778366088867201</v>
      </c>
      <c r="M450">
        <v>0.80912399291992199</v>
      </c>
      <c r="N450">
        <v>6.8209762573242196</v>
      </c>
      <c r="O450">
        <v>4</v>
      </c>
      <c r="P450">
        <v>4</v>
      </c>
      <c r="Q450">
        <v>14</v>
      </c>
      <c r="R450" s="16">
        <v>0.28570000000000001</v>
      </c>
      <c r="S450" s="16">
        <f t="shared" si="6"/>
        <v>0.4</v>
      </c>
      <c r="T450">
        <v>4.0728931427001998</v>
      </c>
      <c r="U450">
        <v>3.6551783084869398</v>
      </c>
      <c r="V450">
        <v>3.46395063400269</v>
      </c>
      <c r="W450">
        <v>0.19122767448425301</v>
      </c>
      <c r="X450">
        <v>0.60894250869750999</v>
      </c>
      <c r="Y450">
        <v>0.60894250869750999</v>
      </c>
      <c r="Z450">
        <v>0.4</v>
      </c>
      <c r="AA450">
        <v>1</v>
      </c>
      <c r="AB450">
        <v>0.71428571428571397</v>
      </c>
      <c r="AC450">
        <v>0.83333333333333304</v>
      </c>
      <c r="AD450">
        <v>0</v>
      </c>
      <c r="AE450">
        <v>0.6</v>
      </c>
    </row>
    <row r="451" spans="1:31" x14ac:dyDescent="0.15">
      <c r="A451" s="6">
        <v>449</v>
      </c>
      <c r="B451">
        <v>18</v>
      </c>
      <c r="C451">
        <v>2</v>
      </c>
      <c r="D451">
        <v>10</v>
      </c>
      <c r="E451">
        <v>10</v>
      </c>
      <c r="F451">
        <v>10</v>
      </c>
      <c r="G451">
        <v>0</v>
      </c>
      <c r="H451">
        <v>8</v>
      </c>
      <c r="I451">
        <v>2</v>
      </c>
      <c r="J451">
        <v>0.9</v>
      </c>
      <c r="K451">
        <v>9.2272090911865199</v>
      </c>
      <c r="L451">
        <v>1.2797088623046899</v>
      </c>
      <c r="M451">
        <v>0.78079986572265603</v>
      </c>
      <c r="N451">
        <v>7.4398536682128897</v>
      </c>
      <c r="O451">
        <v>6</v>
      </c>
      <c r="P451">
        <v>6</v>
      </c>
      <c r="Q451">
        <v>15</v>
      </c>
      <c r="R451" s="16">
        <v>0.4</v>
      </c>
      <c r="S451" s="16">
        <f t="shared" ref="S451:S514" si="7">O451/E451</f>
        <v>0.6</v>
      </c>
      <c r="T451">
        <v>4.0458812713623002</v>
      </c>
      <c r="U451">
        <v>3.6964147090911901</v>
      </c>
      <c r="V451">
        <v>3.53796315193176</v>
      </c>
      <c r="W451">
        <v>0.15845155715942399</v>
      </c>
      <c r="X451">
        <v>0.50791811943054199</v>
      </c>
      <c r="Y451">
        <v>0.50791811943054199</v>
      </c>
      <c r="Z451">
        <v>0.6</v>
      </c>
      <c r="AA451">
        <v>0.9</v>
      </c>
      <c r="AB451">
        <v>0.6</v>
      </c>
      <c r="AC451">
        <v>0.72</v>
      </c>
      <c r="AD451">
        <v>0.1</v>
      </c>
      <c r="AE451">
        <v>0.3</v>
      </c>
    </row>
    <row r="452" spans="1:31" x14ac:dyDescent="0.15">
      <c r="A452" s="6">
        <v>450</v>
      </c>
      <c r="B452">
        <v>15</v>
      </c>
      <c r="C452">
        <v>5</v>
      </c>
      <c r="D452">
        <v>10</v>
      </c>
      <c r="E452">
        <v>10</v>
      </c>
      <c r="F452">
        <v>10</v>
      </c>
      <c r="G452">
        <v>0</v>
      </c>
      <c r="H452">
        <v>5</v>
      </c>
      <c r="I452">
        <v>5</v>
      </c>
      <c r="J452">
        <v>0.75</v>
      </c>
      <c r="K452">
        <v>7.1551666259765598</v>
      </c>
      <c r="L452">
        <v>2.28640556335449</v>
      </c>
      <c r="M452">
        <v>0.63689041137695301</v>
      </c>
      <c r="N452">
        <v>6.4384956359863299</v>
      </c>
      <c r="O452">
        <v>4</v>
      </c>
      <c r="P452">
        <v>4</v>
      </c>
      <c r="Q452">
        <v>14</v>
      </c>
      <c r="R452" s="16">
        <v>0.28570000000000001</v>
      </c>
      <c r="S452" s="16">
        <f t="shared" si="7"/>
        <v>0.4</v>
      </c>
      <c r="T452">
        <v>3.5314579010009801</v>
      </c>
      <c r="U452">
        <v>3.1282513141632098</v>
      </c>
      <c r="V452">
        <v>3.0764431953430198</v>
      </c>
      <c r="W452">
        <v>5.1808118820190402E-2</v>
      </c>
      <c r="X452">
        <v>0.45501470565795898</v>
      </c>
      <c r="Y452">
        <v>0.45501470565795898</v>
      </c>
      <c r="Z452">
        <v>0.4</v>
      </c>
      <c r="AA452">
        <v>1</v>
      </c>
      <c r="AB452">
        <v>0.71428571428571397</v>
      </c>
      <c r="AC452">
        <v>0.83333333333333304</v>
      </c>
      <c r="AD452">
        <v>0</v>
      </c>
      <c r="AE452">
        <v>0.6</v>
      </c>
    </row>
    <row r="453" spans="1:31" x14ac:dyDescent="0.15">
      <c r="A453" s="6">
        <v>451</v>
      </c>
      <c r="B453">
        <v>19</v>
      </c>
      <c r="C453">
        <v>1</v>
      </c>
      <c r="D453">
        <v>10</v>
      </c>
      <c r="E453">
        <v>10</v>
      </c>
      <c r="F453">
        <v>10</v>
      </c>
      <c r="G453">
        <v>0</v>
      </c>
      <c r="H453">
        <v>9</v>
      </c>
      <c r="I453">
        <v>1</v>
      </c>
      <c r="J453">
        <v>0.95</v>
      </c>
      <c r="K453">
        <v>12.190019607544</v>
      </c>
      <c r="L453">
        <v>0.95082855224609397</v>
      </c>
      <c r="M453">
        <v>0.73009872436523404</v>
      </c>
      <c r="N453">
        <v>10.2806720733643</v>
      </c>
      <c r="O453">
        <v>6</v>
      </c>
      <c r="P453">
        <v>6</v>
      </c>
      <c r="Q453">
        <v>16</v>
      </c>
      <c r="R453" s="16">
        <v>0.375</v>
      </c>
      <c r="S453" s="16">
        <f t="shared" si="7"/>
        <v>0.6</v>
      </c>
      <c r="T453">
        <v>4.8340969085693404</v>
      </c>
      <c r="U453">
        <v>4.4434790611267099</v>
      </c>
      <c r="V453">
        <v>4.2598333358764604</v>
      </c>
      <c r="W453">
        <v>0.183645725250244</v>
      </c>
      <c r="X453">
        <v>0.57426357269287098</v>
      </c>
      <c r="Y453">
        <v>0.57426357269287098</v>
      </c>
      <c r="Z453">
        <v>0.6</v>
      </c>
      <c r="AA453">
        <v>1</v>
      </c>
      <c r="AB453">
        <v>0.625</v>
      </c>
      <c r="AC453">
        <v>0.76923076923076905</v>
      </c>
      <c r="AD453">
        <v>0</v>
      </c>
      <c r="AE453">
        <v>0.4</v>
      </c>
    </row>
    <row r="454" spans="1:31" x14ac:dyDescent="0.15">
      <c r="A454" s="6">
        <v>452</v>
      </c>
      <c r="B454">
        <v>16</v>
      </c>
      <c r="C454">
        <v>4</v>
      </c>
      <c r="D454">
        <v>10</v>
      </c>
      <c r="E454">
        <v>10</v>
      </c>
      <c r="F454">
        <v>10</v>
      </c>
      <c r="G454">
        <v>0</v>
      </c>
      <c r="H454">
        <v>6</v>
      </c>
      <c r="I454">
        <v>4</v>
      </c>
      <c r="J454">
        <v>0.8</v>
      </c>
      <c r="K454">
        <v>9.2221946716308594</v>
      </c>
      <c r="L454">
        <v>2.6102981567382799</v>
      </c>
      <c r="M454">
        <v>0.858612060546875</v>
      </c>
      <c r="N454">
        <v>6.6406021118164098</v>
      </c>
      <c r="O454">
        <v>4</v>
      </c>
      <c r="P454">
        <v>4</v>
      </c>
      <c r="Q454">
        <v>14</v>
      </c>
      <c r="R454" s="16">
        <v>0.28570000000000001</v>
      </c>
      <c r="S454" s="16">
        <f t="shared" si="7"/>
        <v>0.4</v>
      </c>
      <c r="T454">
        <v>3.9146537780761701</v>
      </c>
      <c r="U454">
        <v>3.5210485458374001</v>
      </c>
      <c r="V454">
        <v>3.3050370216369598</v>
      </c>
      <c r="W454">
        <v>0.21601152420044001</v>
      </c>
      <c r="X454">
        <v>0.60961675643920898</v>
      </c>
      <c r="Y454">
        <v>0.60961675643920898</v>
      </c>
      <c r="Z454">
        <v>0.4</v>
      </c>
      <c r="AA454">
        <v>1</v>
      </c>
      <c r="AB454">
        <v>0.71428571428571397</v>
      </c>
      <c r="AC454">
        <v>0.83333333333333304</v>
      </c>
      <c r="AD454">
        <v>0</v>
      </c>
      <c r="AE454">
        <v>0.6</v>
      </c>
    </row>
    <row r="455" spans="1:31" x14ac:dyDescent="0.15">
      <c r="A455" s="6">
        <v>453</v>
      </c>
      <c r="B455">
        <v>20</v>
      </c>
      <c r="C455">
        <v>0</v>
      </c>
      <c r="D455">
        <v>10</v>
      </c>
      <c r="E455">
        <v>10</v>
      </c>
      <c r="F455">
        <v>10</v>
      </c>
      <c r="G455">
        <v>0</v>
      </c>
      <c r="H455">
        <v>10</v>
      </c>
      <c r="I455">
        <v>0</v>
      </c>
      <c r="J455">
        <v>1</v>
      </c>
      <c r="K455">
        <v>9999</v>
      </c>
      <c r="L455">
        <v>1.24942398071289</v>
      </c>
      <c r="M455">
        <v>9999</v>
      </c>
      <c r="N455">
        <v>9999</v>
      </c>
      <c r="O455">
        <v>7</v>
      </c>
      <c r="P455">
        <v>7</v>
      </c>
      <c r="Q455">
        <v>17</v>
      </c>
      <c r="R455" s="16">
        <v>0.4118</v>
      </c>
      <c r="S455" s="16">
        <f t="shared" si="7"/>
        <v>0.7</v>
      </c>
      <c r="T455">
        <v>5.3826427459716797</v>
      </c>
      <c r="U455">
        <v>5.0179872512817401</v>
      </c>
      <c r="V455">
        <v>4.79188776016235</v>
      </c>
      <c r="W455">
        <v>0.22609949111938499</v>
      </c>
      <c r="X455">
        <v>0.59075498580932595</v>
      </c>
      <c r="Y455">
        <v>0.59075498580932595</v>
      </c>
      <c r="Z455">
        <v>0.7</v>
      </c>
      <c r="AA455">
        <v>1</v>
      </c>
      <c r="AB455">
        <v>0.58823529411764697</v>
      </c>
      <c r="AC455">
        <v>0.74074074074074103</v>
      </c>
      <c r="AD455">
        <v>0</v>
      </c>
      <c r="AE455">
        <v>0.3</v>
      </c>
    </row>
    <row r="456" spans="1:31" x14ac:dyDescent="0.15">
      <c r="A456" s="6">
        <v>454</v>
      </c>
      <c r="B456">
        <v>16</v>
      </c>
      <c r="C456">
        <v>4</v>
      </c>
      <c r="D456">
        <v>10</v>
      </c>
      <c r="E456">
        <v>10</v>
      </c>
      <c r="F456">
        <v>10</v>
      </c>
      <c r="G456">
        <v>0</v>
      </c>
      <c r="H456">
        <v>6</v>
      </c>
      <c r="I456">
        <v>4</v>
      </c>
      <c r="J456">
        <v>0.8</v>
      </c>
      <c r="K456">
        <v>8.2394962310790998</v>
      </c>
      <c r="L456">
        <v>3.0580978393554701</v>
      </c>
      <c r="M456">
        <v>1.61185455322266</v>
      </c>
      <c r="N456">
        <v>5.0200500488281197</v>
      </c>
      <c r="O456">
        <v>3</v>
      </c>
      <c r="P456">
        <v>3</v>
      </c>
      <c r="Q456">
        <v>13</v>
      </c>
      <c r="R456" s="16">
        <v>0.23080000000000001</v>
      </c>
      <c r="S456" s="16">
        <f t="shared" si="7"/>
        <v>0.3</v>
      </c>
      <c r="T456">
        <v>3.72611427307129</v>
      </c>
      <c r="U456">
        <v>3.4382565021514901</v>
      </c>
      <c r="V456">
        <v>3.1878478527069101</v>
      </c>
      <c r="W456">
        <v>0.25040864944458002</v>
      </c>
      <c r="X456">
        <v>0.53826642036437999</v>
      </c>
      <c r="Y456">
        <v>0.53826642036437999</v>
      </c>
      <c r="Z456">
        <v>0.3</v>
      </c>
      <c r="AA456">
        <v>1</v>
      </c>
      <c r="AB456">
        <v>0.76923076923076905</v>
      </c>
      <c r="AC456">
        <v>0.86956521739130399</v>
      </c>
      <c r="AD456">
        <v>0</v>
      </c>
      <c r="AE456">
        <v>0.7</v>
      </c>
    </row>
    <row r="457" spans="1:31" x14ac:dyDescent="0.15">
      <c r="A457" s="6">
        <v>455</v>
      </c>
      <c r="B457">
        <v>16</v>
      </c>
      <c r="C457">
        <v>4</v>
      </c>
      <c r="D457">
        <v>10</v>
      </c>
      <c r="E457">
        <v>10</v>
      </c>
      <c r="F457">
        <v>10</v>
      </c>
      <c r="G457">
        <v>0</v>
      </c>
      <c r="H457">
        <v>6</v>
      </c>
      <c r="I457">
        <v>4</v>
      </c>
      <c r="J457">
        <v>0.8</v>
      </c>
      <c r="K457">
        <v>9.2230758666992205</v>
      </c>
      <c r="L457">
        <v>3.8256053924560498</v>
      </c>
      <c r="M457">
        <v>2.5362300872802699</v>
      </c>
      <c r="N457">
        <v>5.7723388671875</v>
      </c>
      <c r="O457">
        <v>2</v>
      </c>
      <c r="P457">
        <v>2</v>
      </c>
      <c r="Q457">
        <v>12</v>
      </c>
      <c r="R457" s="16">
        <v>0.16669999999999999</v>
      </c>
      <c r="S457" s="16">
        <f t="shared" si="7"/>
        <v>0.2</v>
      </c>
      <c r="T457">
        <v>3.05283546447754</v>
      </c>
      <c r="U457">
        <v>2.84326076507568</v>
      </c>
      <c r="V457">
        <v>2.5214476585388201</v>
      </c>
      <c r="W457">
        <v>0.32181310653686501</v>
      </c>
      <c r="X457">
        <v>0.53138780593872104</v>
      </c>
      <c r="Y457">
        <v>0.53138780593872104</v>
      </c>
      <c r="Z457">
        <v>0.2</v>
      </c>
      <c r="AA457">
        <v>1</v>
      </c>
      <c r="AB457">
        <v>0.83333333333333304</v>
      </c>
      <c r="AC457">
        <v>0.90909090909090895</v>
      </c>
      <c r="AD457">
        <v>0</v>
      </c>
      <c r="AE457">
        <v>0.8</v>
      </c>
    </row>
    <row r="458" spans="1:31" x14ac:dyDescent="0.15">
      <c r="A458" s="6">
        <v>456</v>
      </c>
      <c r="B458">
        <v>17</v>
      </c>
      <c r="C458">
        <v>3</v>
      </c>
      <c r="D458">
        <v>10</v>
      </c>
      <c r="E458">
        <v>10</v>
      </c>
      <c r="F458">
        <v>10</v>
      </c>
      <c r="G458">
        <v>0</v>
      </c>
      <c r="H458">
        <v>7</v>
      </c>
      <c r="I458">
        <v>3</v>
      </c>
      <c r="J458">
        <v>0.85</v>
      </c>
      <c r="K458">
        <v>8.5199012756347692</v>
      </c>
      <c r="L458">
        <v>2.3428001403808598</v>
      </c>
      <c r="M458">
        <v>1.39116287231445</v>
      </c>
      <c r="N458">
        <v>5.6523208618164098</v>
      </c>
      <c r="O458">
        <v>3</v>
      </c>
      <c r="P458">
        <v>3</v>
      </c>
      <c r="Q458">
        <v>12</v>
      </c>
      <c r="R458" s="16">
        <v>0.25</v>
      </c>
      <c r="S458" s="16">
        <f t="shared" si="7"/>
        <v>0.3</v>
      </c>
      <c r="T458">
        <v>3.8802108764648402</v>
      </c>
      <c r="U458">
        <v>3.5764918327331499</v>
      </c>
      <c r="V458">
        <v>3.3253719806671098</v>
      </c>
      <c r="W458">
        <v>0.25111985206603998</v>
      </c>
      <c r="X458">
        <v>0.55483889579772905</v>
      </c>
      <c r="Y458">
        <v>0.55483889579772905</v>
      </c>
      <c r="Z458">
        <v>0.3</v>
      </c>
      <c r="AA458">
        <v>0.9</v>
      </c>
      <c r="AB458">
        <v>0.75</v>
      </c>
      <c r="AC458">
        <v>0.81818181818181801</v>
      </c>
      <c r="AD458">
        <v>0.1</v>
      </c>
      <c r="AE458">
        <v>0.6</v>
      </c>
    </row>
    <row r="459" spans="1:31" x14ac:dyDescent="0.15">
      <c r="A459" s="6">
        <v>457</v>
      </c>
      <c r="B459">
        <v>19</v>
      </c>
      <c r="C459">
        <v>1</v>
      </c>
      <c r="D459">
        <v>10</v>
      </c>
      <c r="E459">
        <v>10</v>
      </c>
      <c r="F459">
        <v>10</v>
      </c>
      <c r="G459">
        <v>0</v>
      </c>
      <c r="H459">
        <v>9</v>
      </c>
      <c r="I459">
        <v>1</v>
      </c>
      <c r="J459">
        <v>0.95</v>
      </c>
      <c r="K459">
        <v>12.789482116699199</v>
      </c>
      <c r="L459">
        <v>0.89412307739257801</v>
      </c>
      <c r="M459">
        <v>0.66656494140625</v>
      </c>
      <c r="N459">
        <v>10.9414978027344</v>
      </c>
      <c r="O459">
        <v>7</v>
      </c>
      <c r="P459">
        <v>7</v>
      </c>
      <c r="Q459">
        <v>17</v>
      </c>
      <c r="R459" s="16">
        <v>0.4118</v>
      </c>
      <c r="S459" s="16">
        <f t="shared" si="7"/>
        <v>0.7</v>
      </c>
      <c r="T459">
        <v>5.3102855682373002</v>
      </c>
      <c r="U459">
        <v>4.8847026824951199</v>
      </c>
      <c r="V459">
        <v>4.7091102600097701</v>
      </c>
      <c r="W459">
        <v>0.17559242248535201</v>
      </c>
      <c r="X459">
        <v>0.60117530822753895</v>
      </c>
      <c r="Y459">
        <v>0.60117530822753895</v>
      </c>
      <c r="Z459">
        <v>0.7</v>
      </c>
      <c r="AA459">
        <v>1</v>
      </c>
      <c r="AB459">
        <v>0.58823529411764697</v>
      </c>
      <c r="AC459">
        <v>0.74074074074074103</v>
      </c>
      <c r="AD459">
        <v>0</v>
      </c>
      <c r="AE459">
        <v>0.3</v>
      </c>
    </row>
    <row r="460" spans="1:31" x14ac:dyDescent="0.15">
      <c r="A460" s="6">
        <v>458</v>
      </c>
      <c r="B460">
        <v>16</v>
      </c>
      <c r="C460">
        <v>4</v>
      </c>
      <c r="D460">
        <v>10</v>
      </c>
      <c r="E460">
        <v>10</v>
      </c>
      <c r="F460">
        <v>10</v>
      </c>
      <c r="G460">
        <v>0</v>
      </c>
      <c r="H460">
        <v>6</v>
      </c>
      <c r="I460">
        <v>4</v>
      </c>
      <c r="J460">
        <v>0.8</v>
      </c>
      <c r="K460">
        <v>8.1400718688964808</v>
      </c>
      <c r="L460">
        <v>3.0566768646240199</v>
      </c>
      <c r="M460">
        <v>1.5933265686035201</v>
      </c>
      <c r="N460">
        <v>4.8139476776123002</v>
      </c>
      <c r="O460">
        <v>3</v>
      </c>
      <c r="P460">
        <v>3</v>
      </c>
      <c r="Q460">
        <v>13</v>
      </c>
      <c r="R460" s="16">
        <v>0.23080000000000001</v>
      </c>
      <c r="S460" s="16">
        <f t="shared" si="7"/>
        <v>0.3</v>
      </c>
      <c r="T460">
        <v>3.6725311279296902</v>
      </c>
      <c r="U460">
        <v>3.3799407482147199</v>
      </c>
      <c r="V460">
        <v>3.1038677692413299</v>
      </c>
      <c r="W460">
        <v>0.276072978973389</v>
      </c>
      <c r="X460">
        <v>0.56866335868835405</v>
      </c>
      <c r="Y460">
        <v>0.56866335868835405</v>
      </c>
      <c r="Z460">
        <v>0.3</v>
      </c>
      <c r="AA460">
        <v>1</v>
      </c>
      <c r="AB460">
        <v>0.76923076923076905</v>
      </c>
      <c r="AC460">
        <v>0.86956521739130399</v>
      </c>
      <c r="AD460">
        <v>0</v>
      </c>
      <c r="AE460">
        <v>0.7</v>
      </c>
    </row>
    <row r="461" spans="1:31" x14ac:dyDescent="0.15">
      <c r="A461" s="6">
        <v>459</v>
      </c>
      <c r="B461">
        <v>17</v>
      </c>
      <c r="C461">
        <v>3</v>
      </c>
      <c r="D461">
        <v>10</v>
      </c>
      <c r="E461">
        <v>10</v>
      </c>
      <c r="F461">
        <v>10</v>
      </c>
      <c r="G461">
        <v>0</v>
      </c>
      <c r="H461">
        <v>7</v>
      </c>
      <c r="I461">
        <v>3</v>
      </c>
      <c r="J461">
        <v>0.85</v>
      </c>
      <c r="K461">
        <v>7.7468109130859402</v>
      </c>
      <c r="L461">
        <v>1.94387054443359</v>
      </c>
      <c r="M461">
        <v>1.1000499725341799</v>
      </c>
      <c r="N461">
        <v>5.4771881103515598</v>
      </c>
      <c r="O461">
        <v>5</v>
      </c>
      <c r="P461">
        <v>5</v>
      </c>
      <c r="Q461">
        <v>15</v>
      </c>
      <c r="R461" s="16">
        <v>0.33329999999999999</v>
      </c>
      <c r="S461" s="16">
        <f t="shared" si="7"/>
        <v>0.5</v>
      </c>
      <c r="T461">
        <v>3.6643638610839799</v>
      </c>
      <c r="U461">
        <v>3.3480823040008501</v>
      </c>
      <c r="V461">
        <v>3.1616911888122599</v>
      </c>
      <c r="W461">
        <v>0.18639111518859899</v>
      </c>
      <c r="X461">
        <v>0.50267267227172896</v>
      </c>
      <c r="Y461">
        <v>0.50267267227172896</v>
      </c>
      <c r="Z461">
        <v>0.5</v>
      </c>
      <c r="AA461">
        <v>1</v>
      </c>
      <c r="AB461">
        <v>0.66666666666666696</v>
      </c>
      <c r="AC461">
        <v>0.8</v>
      </c>
      <c r="AD461">
        <v>0</v>
      </c>
      <c r="AE461">
        <v>0.5</v>
      </c>
    </row>
    <row r="462" spans="1:31" x14ac:dyDescent="0.15">
      <c r="A462" s="6">
        <v>460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>
        <v>6.9733810424804696</v>
      </c>
      <c r="L462">
        <v>2.4160079956054701</v>
      </c>
      <c r="M462">
        <v>0.81462478637695301</v>
      </c>
      <c r="N462">
        <v>5.9119777679443404</v>
      </c>
      <c r="O462">
        <v>4</v>
      </c>
      <c r="P462">
        <v>4</v>
      </c>
      <c r="Q462">
        <v>13</v>
      </c>
      <c r="R462" s="16">
        <v>0.30769999999999997</v>
      </c>
      <c r="S462" s="16">
        <f t="shared" si="7"/>
        <v>0.4</v>
      </c>
      <c r="T462">
        <v>3.2793884277343701</v>
      </c>
      <c r="U462">
        <v>2.9090919494628902</v>
      </c>
      <c r="V462">
        <v>2.8150904178619398</v>
      </c>
      <c r="W462">
        <v>9.4001531600952107E-2</v>
      </c>
      <c r="X462">
        <v>0.46429800987243702</v>
      </c>
      <c r="Y462">
        <v>0.46429800987243702</v>
      </c>
      <c r="Z462">
        <v>0.4</v>
      </c>
      <c r="AA462">
        <v>0.9</v>
      </c>
      <c r="AB462">
        <v>0.69230769230769196</v>
      </c>
      <c r="AC462">
        <v>0.78260869565217395</v>
      </c>
      <c r="AD462">
        <v>0.1</v>
      </c>
      <c r="AE462">
        <v>0.5</v>
      </c>
    </row>
    <row r="463" spans="1:31" x14ac:dyDescent="0.15">
      <c r="A463" s="6">
        <v>461</v>
      </c>
      <c r="B463">
        <v>15</v>
      </c>
      <c r="C463">
        <v>5</v>
      </c>
      <c r="D463">
        <v>10</v>
      </c>
      <c r="E463">
        <v>10</v>
      </c>
      <c r="F463">
        <v>10</v>
      </c>
      <c r="G463">
        <v>0</v>
      </c>
      <c r="H463">
        <v>5</v>
      </c>
      <c r="I463">
        <v>5</v>
      </c>
      <c r="J463">
        <v>0.75</v>
      </c>
      <c r="K463">
        <v>9.2616291046142596</v>
      </c>
      <c r="L463">
        <v>4.6226501464843697</v>
      </c>
      <c r="M463">
        <v>2.5670814514160201</v>
      </c>
      <c r="N463">
        <v>5.1668167114257804</v>
      </c>
      <c r="O463">
        <v>3</v>
      </c>
      <c r="P463">
        <v>3</v>
      </c>
      <c r="Q463">
        <v>13</v>
      </c>
      <c r="R463" s="16">
        <v>0.23080000000000001</v>
      </c>
      <c r="S463" s="16">
        <f t="shared" si="7"/>
        <v>0.3</v>
      </c>
      <c r="T463">
        <v>3.24592208862305</v>
      </c>
      <c r="U463">
        <v>2.9968285560607901</v>
      </c>
      <c r="V463">
        <v>2.6563353538513201</v>
      </c>
      <c r="W463">
        <v>0.34049320220947299</v>
      </c>
      <c r="X463">
        <v>0.58958673477172896</v>
      </c>
      <c r="Y463">
        <v>0.58958673477172896</v>
      </c>
      <c r="Z463">
        <v>0.3</v>
      </c>
      <c r="AA463">
        <v>1</v>
      </c>
      <c r="AB463">
        <v>0.76923076923076905</v>
      </c>
      <c r="AC463">
        <v>0.86956521739130399</v>
      </c>
      <c r="AD463">
        <v>0</v>
      </c>
      <c r="AE463">
        <v>0.7</v>
      </c>
    </row>
    <row r="464" spans="1:31" x14ac:dyDescent="0.15">
      <c r="A464" s="6">
        <v>462</v>
      </c>
      <c r="B464">
        <v>17</v>
      </c>
      <c r="C464">
        <v>3</v>
      </c>
      <c r="D464">
        <v>10</v>
      </c>
      <c r="E464">
        <v>10</v>
      </c>
      <c r="F464">
        <v>10</v>
      </c>
      <c r="G464">
        <v>0</v>
      </c>
      <c r="H464">
        <v>7</v>
      </c>
      <c r="I464">
        <v>3</v>
      </c>
      <c r="J464">
        <v>0.85</v>
      </c>
      <c r="K464">
        <v>9.3393058776855504</v>
      </c>
      <c r="L464">
        <v>2.8390350341796902</v>
      </c>
      <c r="M464">
        <v>1.8047981262207</v>
      </c>
      <c r="N464">
        <v>5.8386173248290998</v>
      </c>
      <c r="O464">
        <v>4</v>
      </c>
      <c r="P464">
        <v>4</v>
      </c>
      <c r="Q464">
        <v>14</v>
      </c>
      <c r="R464" s="16">
        <v>0.28570000000000001</v>
      </c>
      <c r="S464" s="16">
        <f t="shared" si="7"/>
        <v>0.4</v>
      </c>
      <c r="T464">
        <v>3.7905178070068399</v>
      </c>
      <c r="U464">
        <v>3.5341429710388201</v>
      </c>
      <c r="V464">
        <v>3.2270667552947998</v>
      </c>
      <c r="W464">
        <v>0.307076215744019</v>
      </c>
      <c r="X464">
        <v>0.56345105171203602</v>
      </c>
      <c r="Y464">
        <v>0.56345105171203602</v>
      </c>
      <c r="Z464">
        <v>0.4</v>
      </c>
      <c r="AA464">
        <v>1</v>
      </c>
      <c r="AB464">
        <v>0.71428571428571397</v>
      </c>
      <c r="AC464">
        <v>0.83333333333333304</v>
      </c>
      <c r="AD464">
        <v>0</v>
      </c>
      <c r="AE464">
        <v>0.6</v>
      </c>
    </row>
    <row r="465" spans="1:31" x14ac:dyDescent="0.15">
      <c r="A465" s="6">
        <v>463</v>
      </c>
      <c r="B465">
        <v>16</v>
      </c>
      <c r="C465">
        <v>4</v>
      </c>
      <c r="D465">
        <v>10</v>
      </c>
      <c r="E465">
        <v>10</v>
      </c>
      <c r="F465">
        <v>10</v>
      </c>
      <c r="G465">
        <v>0</v>
      </c>
      <c r="H465">
        <v>6</v>
      </c>
      <c r="I465">
        <v>4</v>
      </c>
      <c r="J465">
        <v>0.8</v>
      </c>
      <c r="K465">
        <v>8.0643043518066406</v>
      </c>
      <c r="L465">
        <v>1.8590278625488299</v>
      </c>
      <c r="M465">
        <v>0.65747451782226596</v>
      </c>
      <c r="N465">
        <v>7.3382492065429696</v>
      </c>
      <c r="O465">
        <v>5</v>
      </c>
      <c r="P465">
        <v>5</v>
      </c>
      <c r="Q465">
        <v>14</v>
      </c>
      <c r="R465" s="16">
        <v>0.35709999999999997</v>
      </c>
      <c r="S465" s="16">
        <f t="shared" si="7"/>
        <v>0.5</v>
      </c>
      <c r="T465">
        <v>4.0287933349609402</v>
      </c>
      <c r="U465">
        <v>3.54688620567322</v>
      </c>
      <c r="V465">
        <v>3.4792900085449201</v>
      </c>
      <c r="W465">
        <v>6.7596197128295898E-2</v>
      </c>
      <c r="X465">
        <v>0.54950332641601596</v>
      </c>
      <c r="Y465">
        <v>0.54950332641601596</v>
      </c>
      <c r="Z465">
        <v>0.5</v>
      </c>
      <c r="AA465">
        <v>0.9</v>
      </c>
      <c r="AB465">
        <v>0.64285714285714302</v>
      </c>
      <c r="AC465">
        <v>0.75</v>
      </c>
      <c r="AD465">
        <v>0.1</v>
      </c>
      <c r="AE465">
        <v>0.4</v>
      </c>
    </row>
    <row r="466" spans="1:31" x14ac:dyDescent="0.15">
      <c r="A466" s="6">
        <v>464</v>
      </c>
      <c r="B466">
        <v>18</v>
      </c>
      <c r="C466">
        <v>2</v>
      </c>
      <c r="D466">
        <v>10</v>
      </c>
      <c r="E466">
        <v>10</v>
      </c>
      <c r="F466">
        <v>10</v>
      </c>
      <c r="G466">
        <v>0</v>
      </c>
      <c r="H466">
        <v>8</v>
      </c>
      <c r="I466">
        <v>2</v>
      </c>
      <c r="J466">
        <v>0.9</v>
      </c>
      <c r="K466">
        <v>10.270921707153301</v>
      </c>
      <c r="L466">
        <v>1.1464309692382799</v>
      </c>
      <c r="M466">
        <v>0.53386688232421897</v>
      </c>
      <c r="N466">
        <v>8.3427925109863299</v>
      </c>
      <c r="O466">
        <v>6</v>
      </c>
      <c r="P466">
        <v>6</v>
      </c>
      <c r="Q466">
        <v>16</v>
      </c>
      <c r="R466" s="16">
        <v>0.375</v>
      </c>
      <c r="S466" s="16">
        <f t="shared" si="7"/>
        <v>0.6</v>
      </c>
      <c r="T466">
        <v>5.3152561187744096</v>
      </c>
      <c r="U466">
        <v>4.8304500579834002</v>
      </c>
      <c r="V466">
        <v>4.6488914489746103</v>
      </c>
      <c r="W466">
        <v>0.18155860900878901</v>
      </c>
      <c r="X466">
        <v>0.66636466979980502</v>
      </c>
      <c r="Y466">
        <v>0.66636466979980502</v>
      </c>
      <c r="Z466">
        <v>0.6</v>
      </c>
      <c r="AA466">
        <v>1</v>
      </c>
      <c r="AB466">
        <v>0.625</v>
      </c>
      <c r="AC466">
        <v>0.76923076923076905</v>
      </c>
      <c r="AD466">
        <v>0</v>
      </c>
      <c r="AE466">
        <v>0.4</v>
      </c>
    </row>
    <row r="467" spans="1:31" x14ac:dyDescent="0.15">
      <c r="A467" s="6">
        <v>465</v>
      </c>
      <c r="B467">
        <v>15</v>
      </c>
      <c r="C467">
        <v>5</v>
      </c>
      <c r="D467">
        <v>10</v>
      </c>
      <c r="E467">
        <v>10</v>
      </c>
      <c r="F467">
        <v>10</v>
      </c>
      <c r="G467">
        <v>0</v>
      </c>
      <c r="H467">
        <v>5</v>
      </c>
      <c r="I467">
        <v>5</v>
      </c>
      <c r="J467">
        <v>0.75</v>
      </c>
      <c r="K467">
        <v>7.2475414276123002</v>
      </c>
      <c r="L467">
        <v>2.6715660095214799</v>
      </c>
      <c r="M467">
        <v>1.10940933227539</v>
      </c>
      <c r="N467">
        <v>6.0276374816894496</v>
      </c>
      <c r="O467">
        <v>3</v>
      </c>
      <c r="P467">
        <v>3</v>
      </c>
      <c r="Q467">
        <v>11</v>
      </c>
      <c r="R467" s="16">
        <v>0.2727</v>
      </c>
      <c r="S467" s="16">
        <f t="shared" si="7"/>
        <v>0.3</v>
      </c>
      <c r="T467">
        <v>3.08828544616699</v>
      </c>
      <c r="U467">
        <v>2.7331199645996098</v>
      </c>
      <c r="V467">
        <v>2.6300811767578098</v>
      </c>
      <c r="W467">
        <v>0.103038787841797</v>
      </c>
      <c r="X467">
        <v>0.45820426940918002</v>
      </c>
      <c r="Y467">
        <v>0.45820426940918002</v>
      </c>
      <c r="Z467">
        <v>0.3</v>
      </c>
      <c r="AA467">
        <v>0.8</v>
      </c>
      <c r="AB467">
        <v>0.72727272727272696</v>
      </c>
      <c r="AC467">
        <v>0.76190476190476197</v>
      </c>
      <c r="AD467">
        <v>0.2</v>
      </c>
      <c r="AE467">
        <v>0.5</v>
      </c>
    </row>
    <row r="468" spans="1:31" x14ac:dyDescent="0.15">
      <c r="A468" s="6">
        <v>466</v>
      </c>
      <c r="B468">
        <v>18</v>
      </c>
      <c r="C468">
        <v>2</v>
      </c>
      <c r="D468">
        <v>10</v>
      </c>
      <c r="E468">
        <v>10</v>
      </c>
      <c r="F468">
        <v>10</v>
      </c>
      <c r="G468">
        <v>0</v>
      </c>
      <c r="H468">
        <v>8</v>
      </c>
      <c r="I468">
        <v>2</v>
      </c>
      <c r="J468">
        <v>0.9</v>
      </c>
      <c r="K468">
        <v>9.6659183502197301</v>
      </c>
      <c r="L468">
        <v>1.19503402709961</v>
      </c>
      <c r="M468">
        <v>0.70213699340820301</v>
      </c>
      <c r="N468">
        <v>8.1241264343261701</v>
      </c>
      <c r="O468">
        <v>8</v>
      </c>
      <c r="P468">
        <v>8</v>
      </c>
      <c r="Q468">
        <v>18</v>
      </c>
      <c r="R468" s="16">
        <v>0.44440000000000002</v>
      </c>
      <c r="S468" s="16">
        <f t="shared" si="7"/>
        <v>0.8</v>
      </c>
      <c r="T468">
        <v>4.7689132690429696</v>
      </c>
      <c r="U468">
        <v>4.3353328704834002</v>
      </c>
      <c r="V468">
        <v>4.1912345886230504</v>
      </c>
      <c r="W468">
        <v>0.14409828186035201</v>
      </c>
      <c r="X468">
        <v>0.57767868041992199</v>
      </c>
      <c r="Y468">
        <v>0.57767868041992199</v>
      </c>
      <c r="Z468">
        <v>0.8</v>
      </c>
      <c r="AA468">
        <v>1</v>
      </c>
      <c r="AB468">
        <v>0.55555555555555602</v>
      </c>
      <c r="AC468">
        <v>0.71428571428571397</v>
      </c>
      <c r="AD468">
        <v>0</v>
      </c>
      <c r="AE468">
        <v>0.2</v>
      </c>
    </row>
    <row r="469" spans="1:31" x14ac:dyDescent="0.15">
      <c r="A469" s="6">
        <v>467</v>
      </c>
      <c r="B469">
        <v>17</v>
      </c>
      <c r="C469">
        <v>3</v>
      </c>
      <c r="D469">
        <v>10</v>
      </c>
      <c r="E469">
        <v>10</v>
      </c>
      <c r="F469">
        <v>10</v>
      </c>
      <c r="G469">
        <v>0</v>
      </c>
      <c r="H469">
        <v>7</v>
      </c>
      <c r="I469">
        <v>3</v>
      </c>
      <c r="J469">
        <v>0.85</v>
      </c>
      <c r="K469">
        <v>9.6845302581787092</v>
      </c>
      <c r="L469">
        <v>2.90005683898926</v>
      </c>
      <c r="M469">
        <v>1.73856353759766</v>
      </c>
      <c r="N469">
        <v>5.82045555114746</v>
      </c>
      <c r="O469">
        <v>4</v>
      </c>
      <c r="P469">
        <v>4</v>
      </c>
      <c r="Q469">
        <v>14</v>
      </c>
      <c r="R469" s="16">
        <v>0.28570000000000001</v>
      </c>
      <c r="S469" s="16">
        <f t="shared" si="7"/>
        <v>0.4</v>
      </c>
      <c r="T469">
        <v>4.0338935852050799</v>
      </c>
      <c r="U469">
        <v>3.7603669166564901</v>
      </c>
      <c r="V469">
        <v>3.4259200096130402</v>
      </c>
      <c r="W469">
        <v>0.33444690704345698</v>
      </c>
      <c r="X469">
        <v>0.60797357559204102</v>
      </c>
      <c r="Y469">
        <v>0.60797357559204102</v>
      </c>
      <c r="Z469">
        <v>0.4</v>
      </c>
      <c r="AA469">
        <v>1</v>
      </c>
      <c r="AB469">
        <v>0.71428571428571397</v>
      </c>
      <c r="AC469">
        <v>0.83333333333333304</v>
      </c>
      <c r="AD469">
        <v>0</v>
      </c>
      <c r="AE469">
        <v>0.6</v>
      </c>
    </row>
    <row r="470" spans="1:31" x14ac:dyDescent="0.15">
      <c r="A470" s="6">
        <v>468</v>
      </c>
      <c r="B470">
        <v>17</v>
      </c>
      <c r="C470">
        <v>3</v>
      </c>
      <c r="D470">
        <v>10</v>
      </c>
      <c r="E470">
        <v>10</v>
      </c>
      <c r="F470">
        <v>10</v>
      </c>
      <c r="G470">
        <v>0</v>
      </c>
      <c r="H470">
        <v>7</v>
      </c>
      <c r="I470">
        <v>3</v>
      </c>
      <c r="J470">
        <v>0.85</v>
      </c>
      <c r="K470">
        <v>7.0569381713867196</v>
      </c>
      <c r="L470">
        <v>0.8834228515625</v>
      </c>
      <c r="M470">
        <v>0.43013381958007801</v>
      </c>
      <c r="N470">
        <v>7.3083171844482404</v>
      </c>
      <c r="O470">
        <v>6</v>
      </c>
      <c r="P470">
        <v>6</v>
      </c>
      <c r="Q470">
        <v>13</v>
      </c>
      <c r="R470" s="16">
        <v>0.46150000000000002</v>
      </c>
      <c r="S470" s="16">
        <f t="shared" si="7"/>
        <v>0.6</v>
      </c>
      <c r="T470">
        <v>4.0829448699951199</v>
      </c>
      <c r="U470">
        <v>3.6318817138671902</v>
      </c>
      <c r="V470">
        <v>3.6434299945831299</v>
      </c>
      <c r="W470">
        <v>1.15482807159424E-2</v>
      </c>
      <c r="X470">
        <v>0.43951487541198703</v>
      </c>
      <c r="Y470">
        <v>0.43951487541198703</v>
      </c>
      <c r="Z470">
        <v>0.6</v>
      </c>
      <c r="AA470">
        <v>0.7</v>
      </c>
      <c r="AB470">
        <v>0.53846153846153799</v>
      </c>
      <c r="AC470">
        <v>0.60869565217391297</v>
      </c>
      <c r="AD470">
        <v>0.3</v>
      </c>
      <c r="AE470">
        <v>0.1</v>
      </c>
    </row>
    <row r="471" spans="1:31" x14ac:dyDescent="0.15">
      <c r="A471" s="6">
        <v>469</v>
      </c>
      <c r="B471">
        <v>16</v>
      </c>
      <c r="C471">
        <v>4</v>
      </c>
      <c r="D471">
        <v>10</v>
      </c>
      <c r="E471">
        <v>10</v>
      </c>
      <c r="F471">
        <v>10</v>
      </c>
      <c r="G471">
        <v>0</v>
      </c>
      <c r="H471">
        <v>6</v>
      </c>
      <c r="I471">
        <v>4</v>
      </c>
      <c r="J471">
        <v>0.8</v>
      </c>
      <c r="K471">
        <v>8.36767578125</v>
      </c>
      <c r="L471">
        <v>4.4767990112304696</v>
      </c>
      <c r="M471">
        <v>3.7649173736572301</v>
      </c>
      <c r="N471">
        <v>4.7050857543945304</v>
      </c>
      <c r="O471">
        <v>2</v>
      </c>
      <c r="P471">
        <v>2</v>
      </c>
      <c r="Q471">
        <v>12</v>
      </c>
      <c r="R471" s="16">
        <v>0.16669999999999999</v>
      </c>
      <c r="S471" s="16">
        <f t="shared" si="7"/>
        <v>0.2</v>
      </c>
      <c r="T471">
        <v>3.1906833648681601</v>
      </c>
      <c r="U471">
        <v>3.0120687484741202</v>
      </c>
      <c r="V471">
        <v>2.6740796566009499</v>
      </c>
      <c r="W471">
        <v>0.337989091873169</v>
      </c>
      <c r="X471">
        <v>0.51660370826721203</v>
      </c>
      <c r="Y471">
        <v>0.51660370826721203</v>
      </c>
      <c r="Z471">
        <v>0.2</v>
      </c>
      <c r="AA471">
        <v>1</v>
      </c>
      <c r="AB471">
        <v>0.83333333333333304</v>
      </c>
      <c r="AC471">
        <v>0.90909090909090895</v>
      </c>
      <c r="AD471">
        <v>0</v>
      </c>
      <c r="AE471">
        <v>0.8</v>
      </c>
    </row>
    <row r="472" spans="1:31" x14ac:dyDescent="0.15">
      <c r="A472" s="6">
        <v>470</v>
      </c>
      <c r="B472">
        <v>17</v>
      </c>
      <c r="C472">
        <v>3</v>
      </c>
      <c r="D472">
        <v>10</v>
      </c>
      <c r="E472">
        <v>10</v>
      </c>
      <c r="F472">
        <v>10</v>
      </c>
      <c r="G472">
        <v>0</v>
      </c>
      <c r="H472">
        <v>7</v>
      </c>
      <c r="I472">
        <v>3</v>
      </c>
      <c r="J472">
        <v>0.85</v>
      </c>
      <c r="K472">
        <v>8.5534763336181605</v>
      </c>
      <c r="L472">
        <v>2.3563823699951199</v>
      </c>
      <c r="M472">
        <v>1.5020065307617201</v>
      </c>
      <c r="N472">
        <v>6.0050640106201199</v>
      </c>
      <c r="O472">
        <v>4</v>
      </c>
      <c r="P472">
        <v>4</v>
      </c>
      <c r="Q472">
        <v>14</v>
      </c>
      <c r="R472" s="16">
        <v>0.28570000000000001</v>
      </c>
      <c r="S472" s="16">
        <f t="shared" si="7"/>
        <v>0.4</v>
      </c>
      <c r="T472">
        <v>3.9342632293701199</v>
      </c>
      <c r="U472">
        <v>3.6075482368469198</v>
      </c>
      <c r="V472">
        <v>3.36776494979858</v>
      </c>
      <c r="W472">
        <v>0.23978328704834001</v>
      </c>
      <c r="X472">
        <v>0.56649827957153298</v>
      </c>
      <c r="Y472">
        <v>0.56649827957153298</v>
      </c>
      <c r="Z472">
        <v>0.4</v>
      </c>
      <c r="AA472">
        <v>1</v>
      </c>
      <c r="AB472">
        <v>0.71428571428571397</v>
      </c>
      <c r="AC472">
        <v>0.83333333333333304</v>
      </c>
      <c r="AD472">
        <v>0</v>
      </c>
      <c r="AE472">
        <v>0.6</v>
      </c>
    </row>
    <row r="473" spans="1:31" x14ac:dyDescent="0.15">
      <c r="A473" s="6">
        <v>471</v>
      </c>
      <c r="B473">
        <v>18</v>
      </c>
      <c r="C473">
        <v>2</v>
      </c>
      <c r="D473">
        <v>10</v>
      </c>
      <c r="E473">
        <v>10</v>
      </c>
      <c r="F473">
        <v>10</v>
      </c>
      <c r="G473">
        <v>0</v>
      </c>
      <c r="H473">
        <v>8</v>
      </c>
      <c r="I473">
        <v>2</v>
      </c>
      <c r="J473">
        <v>0.9</v>
      </c>
      <c r="K473">
        <v>9.5644092559814506</v>
      </c>
      <c r="L473">
        <v>1.7996177673339799</v>
      </c>
      <c r="M473">
        <v>1.2210121154785201</v>
      </c>
      <c r="N473">
        <v>6.8129844665527299</v>
      </c>
      <c r="O473">
        <v>6</v>
      </c>
      <c r="P473">
        <v>6</v>
      </c>
      <c r="Q473">
        <v>16</v>
      </c>
      <c r="R473" s="16">
        <v>0.375</v>
      </c>
      <c r="S473" s="16">
        <f t="shared" si="7"/>
        <v>0.6</v>
      </c>
      <c r="T473">
        <v>4.6843013763427699</v>
      </c>
      <c r="U473">
        <v>4.3179864883422896</v>
      </c>
      <c r="V473">
        <v>4.0765180587768501</v>
      </c>
      <c r="W473">
        <v>0.24146842956542999</v>
      </c>
      <c r="X473">
        <v>0.60778331756591797</v>
      </c>
      <c r="Y473">
        <v>0.60778331756591797</v>
      </c>
      <c r="Z473">
        <v>0.6</v>
      </c>
      <c r="AA473">
        <v>1</v>
      </c>
      <c r="AB473">
        <v>0.625</v>
      </c>
      <c r="AC473">
        <v>0.76923076923076905</v>
      </c>
      <c r="AD473">
        <v>0</v>
      </c>
      <c r="AE473">
        <v>0.4</v>
      </c>
    </row>
    <row r="474" spans="1:31" x14ac:dyDescent="0.15">
      <c r="A474" s="6">
        <v>472</v>
      </c>
      <c r="B474">
        <v>18</v>
      </c>
      <c r="C474">
        <v>2</v>
      </c>
      <c r="D474">
        <v>10</v>
      </c>
      <c r="E474">
        <v>10</v>
      </c>
      <c r="F474">
        <v>10</v>
      </c>
      <c r="G474">
        <v>0</v>
      </c>
      <c r="H474">
        <v>8</v>
      </c>
      <c r="I474">
        <v>2</v>
      </c>
      <c r="J474">
        <v>0.9</v>
      </c>
      <c r="K474">
        <v>9.7175426483154297</v>
      </c>
      <c r="L474">
        <v>0.99108123779296897</v>
      </c>
      <c r="M474">
        <v>0.44316864013671903</v>
      </c>
      <c r="N474">
        <v>8.1685371398925799</v>
      </c>
      <c r="O474">
        <v>6</v>
      </c>
      <c r="P474">
        <v>6</v>
      </c>
      <c r="Q474">
        <v>15</v>
      </c>
      <c r="R474" s="16">
        <v>0.4</v>
      </c>
      <c r="S474" s="16">
        <f t="shared" si="7"/>
        <v>0.6</v>
      </c>
      <c r="T474">
        <v>4.6867103576660201</v>
      </c>
      <c r="U474">
        <v>4.2404689788818404</v>
      </c>
      <c r="V474">
        <v>4.1050338745117196</v>
      </c>
      <c r="W474">
        <v>0.13543510437011699</v>
      </c>
      <c r="X474">
        <v>0.58167648315429699</v>
      </c>
      <c r="Y474">
        <v>0.58167648315429699</v>
      </c>
      <c r="Z474">
        <v>0.6</v>
      </c>
      <c r="AA474">
        <v>0.9</v>
      </c>
      <c r="AB474">
        <v>0.6</v>
      </c>
      <c r="AC474">
        <v>0.72</v>
      </c>
      <c r="AD474">
        <v>0.1</v>
      </c>
      <c r="AE474">
        <v>0.3</v>
      </c>
    </row>
    <row r="475" spans="1:31" x14ac:dyDescent="0.15">
      <c r="A475" s="6">
        <v>473</v>
      </c>
      <c r="B475">
        <v>15</v>
      </c>
      <c r="C475">
        <v>5</v>
      </c>
      <c r="D475">
        <v>10</v>
      </c>
      <c r="E475">
        <v>10</v>
      </c>
      <c r="F475">
        <v>10</v>
      </c>
      <c r="G475">
        <v>0</v>
      </c>
      <c r="H475">
        <v>5</v>
      </c>
      <c r="I475">
        <v>5</v>
      </c>
      <c r="J475">
        <v>0.75</v>
      </c>
      <c r="K475">
        <v>7.9275894165039098</v>
      </c>
      <c r="L475">
        <v>2.6483669281005899</v>
      </c>
      <c r="M475">
        <v>0.66130828857421897</v>
      </c>
      <c r="N475">
        <v>6.5843334197998002</v>
      </c>
      <c r="O475">
        <v>4</v>
      </c>
      <c r="P475">
        <v>4</v>
      </c>
      <c r="Q475">
        <v>14</v>
      </c>
      <c r="R475" s="16">
        <v>0.28570000000000001</v>
      </c>
      <c r="S475" s="16">
        <f t="shared" si="7"/>
        <v>0.4</v>
      </c>
      <c r="T475">
        <v>3.7051258087158199</v>
      </c>
      <c r="U475">
        <v>3.2515168190002401</v>
      </c>
      <c r="V475">
        <v>3.1500170230865501</v>
      </c>
      <c r="W475">
        <v>0.101499795913696</v>
      </c>
      <c r="X475">
        <v>0.55510878562927202</v>
      </c>
      <c r="Y475">
        <v>0.55510878562927202</v>
      </c>
      <c r="Z475">
        <v>0.4</v>
      </c>
      <c r="AA475">
        <v>1</v>
      </c>
      <c r="AB475">
        <v>0.71428571428571397</v>
      </c>
      <c r="AC475">
        <v>0.83333333333333304</v>
      </c>
      <c r="AD475">
        <v>0</v>
      </c>
      <c r="AE475">
        <v>0.6</v>
      </c>
    </row>
    <row r="476" spans="1:31" x14ac:dyDescent="0.15">
      <c r="A476" s="6">
        <v>474</v>
      </c>
      <c r="B476">
        <v>13</v>
      </c>
      <c r="C476">
        <v>7</v>
      </c>
      <c r="D476">
        <v>10</v>
      </c>
      <c r="E476">
        <v>10</v>
      </c>
      <c r="F476">
        <v>9</v>
      </c>
      <c r="G476">
        <v>1</v>
      </c>
      <c r="H476">
        <v>4</v>
      </c>
      <c r="I476">
        <v>6</v>
      </c>
      <c r="J476">
        <v>0.65</v>
      </c>
      <c r="K476">
        <v>7.8971233367919904</v>
      </c>
      <c r="L476">
        <v>3.4597053527832</v>
      </c>
      <c r="M476">
        <v>0.61443710327148404</v>
      </c>
      <c r="N476">
        <v>6.3514308929443404</v>
      </c>
      <c r="O476">
        <v>3</v>
      </c>
      <c r="P476">
        <v>3</v>
      </c>
      <c r="Q476">
        <v>11</v>
      </c>
      <c r="R476" s="16">
        <v>0.2727</v>
      </c>
      <c r="S476" s="16">
        <f t="shared" si="7"/>
        <v>0.3</v>
      </c>
      <c r="T476">
        <v>2.9463424682617201</v>
      </c>
      <c r="U476">
        <v>2.5359339714050302</v>
      </c>
      <c r="V476">
        <v>2.52812623977661</v>
      </c>
      <c r="W476">
        <v>7.8077316284179696E-3</v>
      </c>
      <c r="X476">
        <v>0.41821622848510698</v>
      </c>
      <c r="Y476">
        <v>0.41821622848510698</v>
      </c>
      <c r="Z476">
        <v>0.3</v>
      </c>
      <c r="AA476">
        <v>0.8</v>
      </c>
      <c r="AB476">
        <v>0.72727272727272696</v>
      </c>
      <c r="AC476">
        <v>0.76190476190476197</v>
      </c>
      <c r="AD476">
        <v>0.2</v>
      </c>
      <c r="AE476">
        <v>0.5</v>
      </c>
    </row>
    <row r="477" spans="1:31" x14ac:dyDescent="0.15">
      <c r="A477" s="6">
        <v>475</v>
      </c>
      <c r="B477">
        <v>16</v>
      </c>
      <c r="C477">
        <v>4</v>
      </c>
      <c r="D477">
        <v>10</v>
      </c>
      <c r="E477">
        <v>10</v>
      </c>
      <c r="F477">
        <v>10</v>
      </c>
      <c r="G477">
        <v>0</v>
      </c>
      <c r="H477">
        <v>6</v>
      </c>
      <c r="I477">
        <v>4</v>
      </c>
      <c r="J477">
        <v>0.8</v>
      </c>
      <c r="K477">
        <v>8.4565658569335902</v>
      </c>
      <c r="L477">
        <v>3.0002632141113299</v>
      </c>
      <c r="M477">
        <v>1.4105644226074201</v>
      </c>
      <c r="N477">
        <v>5.1195850372314498</v>
      </c>
      <c r="O477">
        <v>3</v>
      </c>
      <c r="P477">
        <v>3</v>
      </c>
      <c r="Q477">
        <v>13</v>
      </c>
      <c r="R477" s="16">
        <v>0.23080000000000001</v>
      </c>
      <c r="S477" s="16">
        <f t="shared" si="7"/>
        <v>0.3</v>
      </c>
      <c r="T477">
        <v>3.9603786468505899</v>
      </c>
      <c r="U477">
        <v>3.6494953632354701</v>
      </c>
      <c r="V477">
        <v>3.3853027820587198</v>
      </c>
      <c r="W477">
        <v>0.26419258117675798</v>
      </c>
      <c r="X477">
        <v>0.57507586479187001</v>
      </c>
      <c r="Y477">
        <v>0.57507586479187001</v>
      </c>
      <c r="Z477">
        <v>0.3</v>
      </c>
      <c r="AA477">
        <v>1</v>
      </c>
      <c r="AB477">
        <v>0.76923076923076905</v>
      </c>
      <c r="AC477">
        <v>0.86956521739130399</v>
      </c>
      <c r="AD477">
        <v>0</v>
      </c>
      <c r="AE477">
        <v>0.7</v>
      </c>
    </row>
    <row r="478" spans="1:31" x14ac:dyDescent="0.15">
      <c r="A478" s="6">
        <v>476</v>
      </c>
      <c r="B478">
        <v>19</v>
      </c>
      <c r="C478">
        <v>1</v>
      </c>
      <c r="D478">
        <v>10</v>
      </c>
      <c r="E478">
        <v>10</v>
      </c>
      <c r="F478">
        <v>10</v>
      </c>
      <c r="G478">
        <v>0</v>
      </c>
      <c r="H478">
        <v>9</v>
      </c>
      <c r="I478">
        <v>1</v>
      </c>
      <c r="J478">
        <v>0.95</v>
      </c>
      <c r="K478">
        <v>12.183815002441399</v>
      </c>
      <c r="L478">
        <v>1.7520828247070299</v>
      </c>
      <c r="M478">
        <v>1.52590751647949</v>
      </c>
      <c r="N478">
        <v>9.3290176391601598</v>
      </c>
      <c r="O478">
        <v>5</v>
      </c>
      <c r="P478">
        <v>5</v>
      </c>
      <c r="Q478">
        <v>14</v>
      </c>
      <c r="R478" s="16">
        <v>0.35709999999999997</v>
      </c>
      <c r="S478" s="16">
        <f t="shared" si="7"/>
        <v>0.5</v>
      </c>
      <c r="T478">
        <v>4.4409465789794904</v>
      </c>
      <c r="U478">
        <v>4.1580147743225098</v>
      </c>
      <c r="V478">
        <v>3.8953614234924299</v>
      </c>
      <c r="W478">
        <v>0.26265335083007801</v>
      </c>
      <c r="X478">
        <v>0.54558515548706099</v>
      </c>
      <c r="Y478">
        <v>0.54558515548706099</v>
      </c>
      <c r="Z478">
        <v>0.5</v>
      </c>
      <c r="AA478">
        <v>0.9</v>
      </c>
      <c r="AB478">
        <v>0.64285714285714302</v>
      </c>
      <c r="AC478">
        <v>0.75</v>
      </c>
      <c r="AD478">
        <v>0.1</v>
      </c>
      <c r="AE478">
        <v>0.4</v>
      </c>
    </row>
    <row r="479" spans="1:31" x14ac:dyDescent="0.15">
      <c r="A479" s="6">
        <v>477</v>
      </c>
      <c r="B479">
        <v>16</v>
      </c>
      <c r="C479">
        <v>4</v>
      </c>
      <c r="D479">
        <v>10</v>
      </c>
      <c r="E479">
        <v>10</v>
      </c>
      <c r="F479">
        <v>10</v>
      </c>
      <c r="G479">
        <v>0</v>
      </c>
      <c r="H479">
        <v>6</v>
      </c>
      <c r="I479">
        <v>4</v>
      </c>
      <c r="J479">
        <v>0.8</v>
      </c>
      <c r="K479">
        <v>8.5217647552490199</v>
      </c>
      <c r="L479">
        <v>2.3952865600585902</v>
      </c>
      <c r="M479">
        <v>1.3604316711425799</v>
      </c>
      <c r="N479">
        <v>7.6236553192138699</v>
      </c>
      <c r="O479">
        <v>6</v>
      </c>
      <c r="P479">
        <v>6</v>
      </c>
      <c r="Q479">
        <v>16</v>
      </c>
      <c r="R479" s="16">
        <v>0.375</v>
      </c>
      <c r="S479" s="16">
        <f t="shared" si="7"/>
        <v>0.6</v>
      </c>
      <c r="T479">
        <v>4.0984210968017596</v>
      </c>
      <c r="U479">
        <v>3.6420803070068399</v>
      </c>
      <c r="V479">
        <v>3.5496582984924299</v>
      </c>
      <c r="W479">
        <v>9.2422008514404297E-2</v>
      </c>
      <c r="X479">
        <v>0.54876279830932595</v>
      </c>
      <c r="Y479">
        <v>0.54876279830932595</v>
      </c>
      <c r="Z479">
        <v>0.6</v>
      </c>
      <c r="AA479">
        <v>1</v>
      </c>
      <c r="AB479">
        <v>0.625</v>
      </c>
      <c r="AC479">
        <v>0.76923076923076905</v>
      </c>
      <c r="AD479">
        <v>0</v>
      </c>
      <c r="AE479">
        <v>0.4</v>
      </c>
    </row>
    <row r="480" spans="1:31" x14ac:dyDescent="0.15">
      <c r="A480" s="6">
        <v>478</v>
      </c>
      <c r="B480">
        <v>16</v>
      </c>
      <c r="C480">
        <v>4</v>
      </c>
      <c r="D480">
        <v>10</v>
      </c>
      <c r="E480">
        <v>10</v>
      </c>
      <c r="F480">
        <v>10</v>
      </c>
      <c r="G480">
        <v>0</v>
      </c>
      <c r="H480">
        <v>6</v>
      </c>
      <c r="I480">
        <v>4</v>
      </c>
      <c r="J480">
        <v>0.8</v>
      </c>
      <c r="K480">
        <v>7.9260540008544904</v>
      </c>
      <c r="L480">
        <v>3.0113277435302699</v>
      </c>
      <c r="M480">
        <v>1.61297035217285</v>
      </c>
      <c r="N480">
        <v>4.6953182220459002</v>
      </c>
      <c r="O480">
        <v>3</v>
      </c>
      <c r="P480">
        <v>3</v>
      </c>
      <c r="Q480">
        <v>13</v>
      </c>
      <c r="R480" s="16">
        <v>0.23080000000000001</v>
      </c>
      <c r="S480" s="16">
        <f t="shared" si="7"/>
        <v>0.3</v>
      </c>
      <c r="T480">
        <v>3.57649421691894</v>
      </c>
      <c r="U480">
        <v>3.3030436038970898</v>
      </c>
      <c r="V480">
        <v>3.0536046028137198</v>
      </c>
      <c r="W480">
        <v>0.249439001083374</v>
      </c>
      <c r="X480">
        <v>0.52288961410522505</v>
      </c>
      <c r="Y480">
        <v>0.52288961410522505</v>
      </c>
      <c r="Z480">
        <v>0.3</v>
      </c>
      <c r="AA480">
        <v>1</v>
      </c>
      <c r="AB480">
        <v>0.76923076923076905</v>
      </c>
      <c r="AC480">
        <v>0.86956521739130399</v>
      </c>
      <c r="AD480">
        <v>0</v>
      </c>
      <c r="AE480">
        <v>0.7</v>
      </c>
    </row>
    <row r="481" spans="1:31" x14ac:dyDescent="0.15">
      <c r="A481" s="6">
        <v>479</v>
      </c>
      <c r="B481">
        <v>15</v>
      </c>
      <c r="C481">
        <v>5</v>
      </c>
      <c r="D481">
        <v>10</v>
      </c>
      <c r="E481">
        <v>10</v>
      </c>
      <c r="F481">
        <v>10</v>
      </c>
      <c r="G481">
        <v>0</v>
      </c>
      <c r="H481">
        <v>5</v>
      </c>
      <c r="I481">
        <v>5</v>
      </c>
      <c r="J481">
        <v>0.75</v>
      </c>
      <c r="K481">
        <v>8.4685764312744105</v>
      </c>
      <c r="L481">
        <v>5.1287879943847701</v>
      </c>
      <c r="M481">
        <v>3.6624755859375</v>
      </c>
      <c r="N481">
        <v>3.7469463348388699</v>
      </c>
      <c r="O481">
        <v>2</v>
      </c>
      <c r="P481">
        <v>2</v>
      </c>
      <c r="Q481">
        <v>12</v>
      </c>
      <c r="R481" s="16">
        <v>0.16669999999999999</v>
      </c>
      <c r="S481" s="16">
        <f t="shared" si="7"/>
        <v>0.2</v>
      </c>
      <c r="T481">
        <v>3.0307636260986301</v>
      </c>
      <c r="U481">
        <v>2.8745484352111799</v>
      </c>
      <c r="V481">
        <v>2.4898514747619598</v>
      </c>
      <c r="W481">
        <v>0.38469696044921903</v>
      </c>
      <c r="X481">
        <v>0.54091215133667003</v>
      </c>
      <c r="Y481">
        <v>0.54091215133667003</v>
      </c>
      <c r="Z481">
        <v>0.2</v>
      </c>
      <c r="AA481">
        <v>1</v>
      </c>
      <c r="AB481">
        <v>0.83333333333333304</v>
      </c>
      <c r="AC481">
        <v>0.90909090909090895</v>
      </c>
      <c r="AD481">
        <v>0</v>
      </c>
      <c r="AE481">
        <v>0.8</v>
      </c>
    </row>
    <row r="482" spans="1:31" x14ac:dyDescent="0.15">
      <c r="A482" s="6">
        <v>480</v>
      </c>
      <c r="B482">
        <v>18</v>
      </c>
      <c r="C482">
        <v>2</v>
      </c>
      <c r="D482">
        <v>10</v>
      </c>
      <c r="E482">
        <v>10</v>
      </c>
      <c r="F482">
        <v>10</v>
      </c>
      <c r="G482">
        <v>0</v>
      </c>
      <c r="H482">
        <v>8</v>
      </c>
      <c r="I482">
        <v>2</v>
      </c>
      <c r="J482">
        <v>0.9</v>
      </c>
      <c r="K482">
        <v>9.5938186645507795</v>
      </c>
      <c r="L482">
        <v>1.64126777648926</v>
      </c>
      <c r="M482">
        <v>1.03830718994141</v>
      </c>
      <c r="N482">
        <v>6.9258728027343697</v>
      </c>
      <c r="O482">
        <v>6</v>
      </c>
      <c r="P482">
        <v>6</v>
      </c>
      <c r="Q482">
        <v>16</v>
      </c>
      <c r="R482" s="16">
        <v>0.375</v>
      </c>
      <c r="S482" s="16">
        <f t="shared" si="7"/>
        <v>0.6</v>
      </c>
      <c r="T482">
        <v>4.5707302093505904</v>
      </c>
      <c r="U482">
        <v>4.2244691848754901</v>
      </c>
      <c r="V482">
        <v>3.9958221912384002</v>
      </c>
      <c r="W482">
        <v>0.22864699363708499</v>
      </c>
      <c r="X482">
        <v>0.57490801811218295</v>
      </c>
      <c r="Y482">
        <v>0.57490801811218295</v>
      </c>
      <c r="Z482">
        <v>0.6</v>
      </c>
      <c r="AA482">
        <v>1</v>
      </c>
      <c r="AB482">
        <v>0.625</v>
      </c>
      <c r="AC482">
        <v>0.76923076923076905</v>
      </c>
      <c r="AD482">
        <v>0</v>
      </c>
      <c r="AE482">
        <v>0.4</v>
      </c>
    </row>
    <row r="483" spans="1:31" x14ac:dyDescent="0.15">
      <c r="A483" s="6">
        <v>481</v>
      </c>
      <c r="B483">
        <v>15</v>
      </c>
      <c r="C483">
        <v>5</v>
      </c>
      <c r="D483">
        <v>10</v>
      </c>
      <c r="E483">
        <v>10</v>
      </c>
      <c r="F483">
        <v>10</v>
      </c>
      <c r="G483">
        <v>0</v>
      </c>
      <c r="H483">
        <v>5</v>
      </c>
      <c r="I483">
        <v>5</v>
      </c>
      <c r="J483">
        <v>0.75</v>
      </c>
      <c r="K483">
        <v>8.1056041717529297</v>
      </c>
      <c r="L483">
        <v>3.1623420715332</v>
      </c>
      <c r="M483">
        <v>1.04994964599609</v>
      </c>
      <c r="N483">
        <v>5.6617298126220703</v>
      </c>
      <c r="O483">
        <v>3</v>
      </c>
      <c r="P483">
        <v>3</v>
      </c>
      <c r="Q483">
        <v>13</v>
      </c>
      <c r="R483" s="16">
        <v>0.23080000000000001</v>
      </c>
      <c r="S483" s="16">
        <f t="shared" si="7"/>
        <v>0.3</v>
      </c>
      <c r="T483">
        <v>3.3350791931152299</v>
      </c>
      <c r="U483">
        <v>2.9898269176483101</v>
      </c>
      <c r="V483">
        <v>2.7972979545593302</v>
      </c>
      <c r="W483">
        <v>0.19252896308898901</v>
      </c>
      <c r="X483">
        <v>0.53778123855590798</v>
      </c>
      <c r="Y483">
        <v>0.53778123855590798</v>
      </c>
      <c r="Z483">
        <v>0.3</v>
      </c>
      <c r="AA483">
        <v>1</v>
      </c>
      <c r="AB483">
        <v>0.76923076923076905</v>
      </c>
      <c r="AC483">
        <v>0.86956521739130399</v>
      </c>
      <c r="AD483">
        <v>0</v>
      </c>
      <c r="AE483">
        <v>0.7</v>
      </c>
    </row>
    <row r="484" spans="1:31" x14ac:dyDescent="0.15">
      <c r="A484" s="6">
        <v>482</v>
      </c>
      <c r="B484">
        <v>19</v>
      </c>
      <c r="C484">
        <v>1</v>
      </c>
      <c r="D484">
        <v>10</v>
      </c>
      <c r="E484">
        <v>10</v>
      </c>
      <c r="F484">
        <v>10</v>
      </c>
      <c r="G484">
        <v>0</v>
      </c>
      <c r="H484">
        <v>9</v>
      </c>
      <c r="I484">
        <v>1</v>
      </c>
      <c r="J484">
        <v>0.95</v>
      </c>
      <c r="K484">
        <v>11.742067337036101</v>
      </c>
      <c r="L484">
        <v>1.63059234619141</v>
      </c>
      <c r="M484">
        <v>1.34928131103516</v>
      </c>
      <c r="N484">
        <v>8.4218254089355504</v>
      </c>
      <c r="O484">
        <v>5</v>
      </c>
      <c r="P484">
        <v>5</v>
      </c>
      <c r="Q484">
        <v>15</v>
      </c>
      <c r="R484" s="16">
        <v>0.33329999999999999</v>
      </c>
      <c r="S484" s="16">
        <f t="shared" si="7"/>
        <v>0.5</v>
      </c>
      <c r="T484">
        <v>4.3882617950439498</v>
      </c>
      <c r="U484">
        <v>4.1215224266052202</v>
      </c>
      <c r="V484">
        <v>3.8507843017578098</v>
      </c>
      <c r="W484">
        <v>0.270738124847412</v>
      </c>
      <c r="X484">
        <v>0.53747749328613303</v>
      </c>
      <c r="Y484">
        <v>0.53747749328613303</v>
      </c>
      <c r="Z484">
        <v>0.5</v>
      </c>
      <c r="AA484">
        <v>1</v>
      </c>
      <c r="AB484">
        <v>0.66666666666666696</v>
      </c>
      <c r="AC484">
        <v>0.8</v>
      </c>
      <c r="AD484">
        <v>0</v>
      </c>
      <c r="AE484">
        <v>0.5</v>
      </c>
    </row>
    <row r="485" spans="1:31" x14ac:dyDescent="0.15">
      <c r="A485" s="6">
        <v>483</v>
      </c>
      <c r="B485">
        <v>16</v>
      </c>
      <c r="C485">
        <v>4</v>
      </c>
      <c r="D485">
        <v>10</v>
      </c>
      <c r="E485">
        <v>10</v>
      </c>
      <c r="F485">
        <v>10</v>
      </c>
      <c r="G485">
        <v>0</v>
      </c>
      <c r="H485">
        <v>6</v>
      </c>
      <c r="I485">
        <v>4</v>
      </c>
      <c r="J485">
        <v>0.8</v>
      </c>
      <c r="K485">
        <v>8.6680335998535192</v>
      </c>
      <c r="L485">
        <v>3.3229751586914098</v>
      </c>
      <c r="M485">
        <v>2.0213165283203098</v>
      </c>
      <c r="N485">
        <v>5.6542892456054696</v>
      </c>
      <c r="O485">
        <v>5</v>
      </c>
      <c r="P485">
        <v>5</v>
      </c>
      <c r="Q485">
        <v>15</v>
      </c>
      <c r="R485" s="16">
        <v>0.33329999999999999</v>
      </c>
      <c r="S485" s="16">
        <f t="shared" si="7"/>
        <v>0.5</v>
      </c>
      <c r="T485">
        <v>3.7788658142089799</v>
      </c>
      <c r="U485">
        <v>3.4542272090911901</v>
      </c>
      <c r="V485">
        <v>3.1917176246643102</v>
      </c>
      <c r="W485">
        <v>0.26250958442687999</v>
      </c>
      <c r="X485">
        <v>0.58714818954467796</v>
      </c>
      <c r="Y485">
        <v>0.58714818954467796</v>
      </c>
      <c r="Z485">
        <v>0.5</v>
      </c>
      <c r="AA485">
        <v>1</v>
      </c>
      <c r="AB485">
        <v>0.66666666666666696</v>
      </c>
      <c r="AC485">
        <v>0.8</v>
      </c>
      <c r="AD485">
        <v>0</v>
      </c>
      <c r="AE485">
        <v>0.5</v>
      </c>
    </row>
    <row r="486" spans="1:31" x14ac:dyDescent="0.15">
      <c r="A486" s="6">
        <v>484</v>
      </c>
      <c r="B486">
        <v>16</v>
      </c>
      <c r="C486">
        <v>4</v>
      </c>
      <c r="D486">
        <v>10</v>
      </c>
      <c r="E486">
        <v>10</v>
      </c>
      <c r="F486">
        <v>10</v>
      </c>
      <c r="G486">
        <v>0</v>
      </c>
      <c r="H486">
        <v>6</v>
      </c>
      <c r="I486">
        <v>4</v>
      </c>
      <c r="J486">
        <v>0.8</v>
      </c>
      <c r="K486">
        <v>8.8144931793212908</v>
      </c>
      <c r="L486">
        <v>1.7835502624511701</v>
      </c>
      <c r="M486">
        <v>0.373977661132812</v>
      </c>
      <c r="N486">
        <v>8.1943149566650408</v>
      </c>
      <c r="O486">
        <v>6</v>
      </c>
      <c r="P486">
        <v>6</v>
      </c>
      <c r="Q486">
        <v>16</v>
      </c>
      <c r="R486" s="16">
        <v>0.375</v>
      </c>
      <c r="S486" s="16">
        <f t="shared" si="7"/>
        <v>0.6</v>
      </c>
      <c r="T486">
        <v>4.7864646911621103</v>
      </c>
      <c r="U486">
        <v>4.2123579978942898</v>
      </c>
      <c r="V486">
        <v>4.1573114395141602</v>
      </c>
      <c r="W486">
        <v>5.5046558380127002E-2</v>
      </c>
      <c r="X486">
        <v>0.629153251647949</v>
      </c>
      <c r="Y486">
        <v>0.629153251647949</v>
      </c>
      <c r="Z486">
        <v>0.6</v>
      </c>
      <c r="AA486">
        <v>1</v>
      </c>
      <c r="AB486">
        <v>0.625</v>
      </c>
      <c r="AC486">
        <v>0.76923076923076905</v>
      </c>
      <c r="AD486">
        <v>0</v>
      </c>
      <c r="AE486">
        <v>0.4</v>
      </c>
    </row>
    <row r="487" spans="1:31" x14ac:dyDescent="0.15">
      <c r="A487" s="6">
        <v>485</v>
      </c>
      <c r="B487">
        <v>18</v>
      </c>
      <c r="C487">
        <v>2</v>
      </c>
      <c r="D487">
        <v>10</v>
      </c>
      <c r="E487">
        <v>10</v>
      </c>
      <c r="F487">
        <v>10</v>
      </c>
      <c r="G487">
        <v>0</v>
      </c>
      <c r="H487">
        <v>8</v>
      </c>
      <c r="I487">
        <v>2</v>
      </c>
      <c r="J487">
        <v>0.9</v>
      </c>
      <c r="K487">
        <v>10.011619567871101</v>
      </c>
      <c r="L487">
        <v>0.92147445678710904</v>
      </c>
      <c r="M487">
        <v>0.29915618896484403</v>
      </c>
      <c r="N487">
        <v>8.2511005401611293</v>
      </c>
      <c r="O487">
        <v>7</v>
      </c>
      <c r="P487">
        <v>7</v>
      </c>
      <c r="Q487">
        <v>17</v>
      </c>
      <c r="R487" s="16">
        <v>0.4118</v>
      </c>
      <c r="S487" s="16">
        <f t="shared" si="7"/>
        <v>0.7</v>
      </c>
      <c r="T487">
        <v>5.3663597106933603</v>
      </c>
      <c r="U487">
        <v>4.8711075782775897</v>
      </c>
      <c r="V487">
        <v>4.7304716110229501</v>
      </c>
      <c r="W487">
        <v>0.140635967254639</v>
      </c>
      <c r="X487">
        <v>0.63588809967041005</v>
      </c>
      <c r="Y487">
        <v>0.63588809967041005</v>
      </c>
      <c r="Z487">
        <v>0.7</v>
      </c>
      <c r="AA487">
        <v>1</v>
      </c>
      <c r="AB487">
        <v>0.58823529411764697</v>
      </c>
      <c r="AC487">
        <v>0.74074074074074103</v>
      </c>
      <c r="AD487">
        <v>0</v>
      </c>
      <c r="AE487">
        <v>0.3</v>
      </c>
    </row>
    <row r="488" spans="1:31" x14ac:dyDescent="0.15">
      <c r="A488" s="6">
        <v>486</v>
      </c>
      <c r="B488">
        <v>14</v>
      </c>
      <c r="C488">
        <v>6</v>
      </c>
      <c r="D488">
        <v>10</v>
      </c>
      <c r="E488">
        <v>10</v>
      </c>
      <c r="F488">
        <v>10</v>
      </c>
      <c r="G488">
        <v>0</v>
      </c>
      <c r="H488">
        <v>4</v>
      </c>
      <c r="I488">
        <v>6</v>
      </c>
      <c r="J488">
        <v>0.7</v>
      </c>
      <c r="K488">
        <v>8.9437408447265607</v>
      </c>
      <c r="L488">
        <v>4.2277584075927699</v>
      </c>
      <c r="M488">
        <v>1.10456466674805</v>
      </c>
      <c r="N488">
        <v>6.5846385955810502</v>
      </c>
      <c r="O488">
        <v>3</v>
      </c>
      <c r="P488">
        <v>3</v>
      </c>
      <c r="Q488">
        <v>13</v>
      </c>
      <c r="R488" s="16">
        <v>0.23080000000000001</v>
      </c>
      <c r="S488" s="16">
        <f t="shared" si="7"/>
        <v>0.3</v>
      </c>
      <c r="T488">
        <v>3.20710372924805</v>
      </c>
      <c r="U488">
        <v>2.8138980865478498</v>
      </c>
      <c r="V488">
        <v>2.6263279914856001</v>
      </c>
      <c r="W488">
        <v>0.187570095062256</v>
      </c>
      <c r="X488">
        <v>0.58077573776245095</v>
      </c>
      <c r="Y488">
        <v>0.58077573776245095</v>
      </c>
      <c r="Z488">
        <v>0.3</v>
      </c>
      <c r="AA488">
        <v>1</v>
      </c>
      <c r="AB488">
        <v>0.76923076923076905</v>
      </c>
      <c r="AC488">
        <v>0.86956521739130399</v>
      </c>
      <c r="AD488">
        <v>0</v>
      </c>
      <c r="AE488">
        <v>0.7</v>
      </c>
    </row>
    <row r="489" spans="1:31" x14ac:dyDescent="0.15">
      <c r="A489" s="6">
        <v>487</v>
      </c>
      <c r="B489">
        <v>17</v>
      </c>
      <c r="C489">
        <v>3</v>
      </c>
      <c r="D489">
        <v>10</v>
      </c>
      <c r="E489">
        <v>10</v>
      </c>
      <c r="F489">
        <v>9</v>
      </c>
      <c r="G489">
        <v>1</v>
      </c>
      <c r="H489">
        <v>8</v>
      </c>
      <c r="I489">
        <v>2</v>
      </c>
      <c r="J489">
        <v>0.85</v>
      </c>
      <c r="K489">
        <v>8.2105407714843697</v>
      </c>
      <c r="L489">
        <v>0.98712539672851596</v>
      </c>
      <c r="M489">
        <v>0.57294273376464799</v>
      </c>
      <c r="N489">
        <v>6.9583415985107404</v>
      </c>
      <c r="O489">
        <v>6</v>
      </c>
      <c r="P489">
        <v>6</v>
      </c>
      <c r="Q489">
        <v>14</v>
      </c>
      <c r="R489" s="16">
        <v>0.42859999999999998</v>
      </c>
      <c r="S489" s="16">
        <f t="shared" si="7"/>
        <v>0.6</v>
      </c>
      <c r="T489">
        <v>3.7386951446533199</v>
      </c>
      <c r="U489">
        <v>3.3822255134582502</v>
      </c>
      <c r="V489">
        <v>3.3452353477478001</v>
      </c>
      <c r="W489">
        <v>3.6990165710449198E-2</v>
      </c>
      <c r="X489">
        <v>0.39345979690551802</v>
      </c>
      <c r="Y489">
        <v>0.39345979690551802</v>
      </c>
      <c r="Z489">
        <v>0.6</v>
      </c>
      <c r="AA489">
        <v>0.8</v>
      </c>
      <c r="AB489">
        <v>0.57142857142857095</v>
      </c>
      <c r="AC489">
        <v>0.66666666666666696</v>
      </c>
      <c r="AD489">
        <v>0.2</v>
      </c>
      <c r="AE489">
        <v>0.2</v>
      </c>
    </row>
    <row r="490" spans="1:31" x14ac:dyDescent="0.15">
      <c r="A490" s="6">
        <v>488</v>
      </c>
      <c r="B490">
        <v>14</v>
      </c>
      <c r="C490">
        <v>6</v>
      </c>
      <c r="D490">
        <v>10</v>
      </c>
      <c r="E490">
        <v>10</v>
      </c>
      <c r="F490">
        <v>10</v>
      </c>
      <c r="G490">
        <v>0</v>
      </c>
      <c r="H490">
        <v>4</v>
      </c>
      <c r="I490">
        <v>6</v>
      </c>
      <c r="J490">
        <v>0.7</v>
      </c>
      <c r="K490">
        <v>8.7065124511718697</v>
      </c>
      <c r="L490">
        <v>3.7315120697021502</v>
      </c>
      <c r="M490">
        <v>0.52762222290039096</v>
      </c>
      <c r="N490">
        <v>7.09767723083496</v>
      </c>
      <c r="O490">
        <v>3</v>
      </c>
      <c r="P490">
        <v>3</v>
      </c>
      <c r="Q490">
        <v>13</v>
      </c>
      <c r="R490" s="16">
        <v>0.23080000000000001</v>
      </c>
      <c r="S490" s="16">
        <f t="shared" si="7"/>
        <v>0.3</v>
      </c>
      <c r="T490">
        <v>3.4826622009277299</v>
      </c>
      <c r="U490">
        <v>3.00195360183716</v>
      </c>
      <c r="V490">
        <v>2.87187671661377</v>
      </c>
      <c r="W490">
        <v>0.130076885223389</v>
      </c>
      <c r="X490">
        <v>0.61078548431396495</v>
      </c>
      <c r="Y490">
        <v>0.61078548431396495</v>
      </c>
      <c r="Z490">
        <v>0.3</v>
      </c>
      <c r="AA490">
        <v>1</v>
      </c>
      <c r="AB490">
        <v>0.76923076923076905</v>
      </c>
      <c r="AC490">
        <v>0.86956521739130399</v>
      </c>
      <c r="AD490">
        <v>0</v>
      </c>
      <c r="AE490">
        <v>0.7</v>
      </c>
    </row>
    <row r="491" spans="1:31" x14ac:dyDescent="0.15">
      <c r="A491" s="6">
        <v>489</v>
      </c>
      <c r="B491">
        <v>17</v>
      </c>
      <c r="C491">
        <v>3</v>
      </c>
      <c r="D491">
        <v>10</v>
      </c>
      <c r="E491">
        <v>10</v>
      </c>
      <c r="F491">
        <v>10</v>
      </c>
      <c r="G491">
        <v>0</v>
      </c>
      <c r="H491">
        <v>7</v>
      </c>
      <c r="I491">
        <v>3</v>
      </c>
      <c r="J491">
        <v>0.85</v>
      </c>
      <c r="K491">
        <v>8.6035575866699201</v>
      </c>
      <c r="L491">
        <v>2.0525588989257799</v>
      </c>
      <c r="M491">
        <v>1.1381149291992201</v>
      </c>
      <c r="N491">
        <v>6.3104324340820304</v>
      </c>
      <c r="O491">
        <v>5</v>
      </c>
      <c r="P491">
        <v>5</v>
      </c>
      <c r="Q491">
        <v>14</v>
      </c>
      <c r="R491" s="16">
        <v>0.35709999999999997</v>
      </c>
      <c r="S491" s="16">
        <f t="shared" si="7"/>
        <v>0.5</v>
      </c>
      <c r="T491">
        <v>3.82600593566894</v>
      </c>
      <c r="U491">
        <v>3.4896590709686302</v>
      </c>
      <c r="V491">
        <v>3.2885289192199698</v>
      </c>
      <c r="W491">
        <v>0.201130151748657</v>
      </c>
      <c r="X491">
        <v>0.53747701644897505</v>
      </c>
      <c r="Y491">
        <v>0.53747701644897505</v>
      </c>
      <c r="Z491">
        <v>0.5</v>
      </c>
      <c r="AA491">
        <v>0.9</v>
      </c>
      <c r="AB491">
        <v>0.64285714285714302</v>
      </c>
      <c r="AC491">
        <v>0.75</v>
      </c>
      <c r="AD491">
        <v>0.1</v>
      </c>
      <c r="AE491">
        <v>0.4</v>
      </c>
    </row>
    <row r="492" spans="1:31" x14ac:dyDescent="0.15">
      <c r="A492" s="6">
        <v>490</v>
      </c>
      <c r="B492">
        <v>16</v>
      </c>
      <c r="C492">
        <v>4</v>
      </c>
      <c r="D492">
        <v>10</v>
      </c>
      <c r="E492">
        <v>10</v>
      </c>
      <c r="F492">
        <v>10</v>
      </c>
      <c r="G492">
        <v>0</v>
      </c>
      <c r="H492">
        <v>6</v>
      </c>
      <c r="I492">
        <v>4</v>
      </c>
      <c r="J492">
        <v>0.8</v>
      </c>
      <c r="K492">
        <v>8.9770469665527308</v>
      </c>
      <c r="L492">
        <v>2.6830520629882799</v>
      </c>
      <c r="M492">
        <v>1.0594673156738299</v>
      </c>
      <c r="N492">
        <v>6.4310245513915998</v>
      </c>
      <c r="O492">
        <v>5</v>
      </c>
      <c r="P492">
        <v>5</v>
      </c>
      <c r="Q492">
        <v>15</v>
      </c>
      <c r="R492" s="16">
        <v>0.33329999999999999</v>
      </c>
      <c r="S492" s="16">
        <f t="shared" si="7"/>
        <v>0.5</v>
      </c>
      <c r="T492">
        <v>3.5312767028808598</v>
      </c>
      <c r="U492">
        <v>3.1761629581451398</v>
      </c>
      <c r="V492">
        <v>2.9656441211700399</v>
      </c>
      <c r="W492">
        <v>0.21051883697509799</v>
      </c>
      <c r="X492">
        <v>0.56563258171081499</v>
      </c>
      <c r="Y492">
        <v>0.56563258171081499</v>
      </c>
      <c r="Z492">
        <v>0.5</v>
      </c>
      <c r="AA492">
        <v>1</v>
      </c>
      <c r="AB492">
        <v>0.66666666666666696</v>
      </c>
      <c r="AC492">
        <v>0.8</v>
      </c>
      <c r="AD492">
        <v>0</v>
      </c>
      <c r="AE492">
        <v>0.5</v>
      </c>
    </row>
    <row r="493" spans="1:31" x14ac:dyDescent="0.15">
      <c r="A493" s="6">
        <v>491</v>
      </c>
      <c r="B493">
        <v>19</v>
      </c>
      <c r="C493">
        <v>1</v>
      </c>
      <c r="D493">
        <v>10</v>
      </c>
      <c r="E493">
        <v>10</v>
      </c>
      <c r="F493">
        <v>10</v>
      </c>
      <c r="G493">
        <v>0</v>
      </c>
      <c r="H493">
        <v>9</v>
      </c>
      <c r="I493">
        <v>1</v>
      </c>
      <c r="J493">
        <v>0.95</v>
      </c>
      <c r="K493">
        <v>11.8796939849853</v>
      </c>
      <c r="L493">
        <v>0.44884490966796903</v>
      </c>
      <c r="M493">
        <v>0.28238677978515597</v>
      </c>
      <c r="N493">
        <v>11.0363273620606</v>
      </c>
      <c r="O493">
        <v>8</v>
      </c>
      <c r="P493">
        <v>8</v>
      </c>
      <c r="Q493">
        <v>18</v>
      </c>
      <c r="R493" s="16">
        <v>0.44440000000000002</v>
      </c>
      <c r="S493" s="16">
        <f t="shared" si="7"/>
        <v>0.8</v>
      </c>
      <c r="T493">
        <v>5.2113609313964799</v>
      </c>
      <c r="U493">
        <v>4.7402420043945304</v>
      </c>
      <c r="V493">
        <v>4.6642556190490696</v>
      </c>
      <c r="W493">
        <v>7.5986385345458998E-2</v>
      </c>
      <c r="X493">
        <v>0.547105312347412</v>
      </c>
      <c r="Y493">
        <v>0.547105312347412</v>
      </c>
      <c r="Z493">
        <v>0.8</v>
      </c>
      <c r="AA493">
        <v>1</v>
      </c>
      <c r="AB493">
        <v>0.55555555555555602</v>
      </c>
      <c r="AC493">
        <v>0.71428571428571397</v>
      </c>
      <c r="AD493">
        <v>0</v>
      </c>
      <c r="AE493">
        <v>0.2</v>
      </c>
    </row>
    <row r="494" spans="1:31" x14ac:dyDescent="0.15">
      <c r="A494" s="6">
        <v>492</v>
      </c>
      <c r="B494">
        <v>16</v>
      </c>
      <c r="C494">
        <v>4</v>
      </c>
      <c r="D494">
        <v>10</v>
      </c>
      <c r="E494">
        <v>10</v>
      </c>
      <c r="F494">
        <v>10</v>
      </c>
      <c r="G494">
        <v>0</v>
      </c>
      <c r="H494">
        <v>6</v>
      </c>
      <c r="I494">
        <v>4</v>
      </c>
      <c r="J494">
        <v>0.8</v>
      </c>
      <c r="K494">
        <v>7.57393455505371</v>
      </c>
      <c r="L494">
        <v>2.8248882293701199</v>
      </c>
      <c r="M494">
        <v>1.91253662109375</v>
      </c>
      <c r="N494">
        <v>5.6341991424560502</v>
      </c>
      <c r="O494">
        <v>5</v>
      </c>
      <c r="P494">
        <v>5</v>
      </c>
      <c r="Q494">
        <v>15</v>
      </c>
      <c r="R494" s="16">
        <v>0.33329999999999999</v>
      </c>
      <c r="S494" s="16">
        <f t="shared" si="7"/>
        <v>0.5</v>
      </c>
      <c r="T494">
        <v>3.27519607543945</v>
      </c>
      <c r="U494">
        <v>2.98541164398193</v>
      </c>
      <c r="V494">
        <v>2.80075883865356</v>
      </c>
      <c r="W494">
        <v>0.184652805328369</v>
      </c>
      <c r="X494">
        <v>0.474437236785889</v>
      </c>
      <c r="Y494">
        <v>0.474437236785889</v>
      </c>
      <c r="Z494">
        <v>0.5</v>
      </c>
      <c r="AA494">
        <v>1</v>
      </c>
      <c r="AB494">
        <v>0.66666666666666696</v>
      </c>
      <c r="AC494">
        <v>0.8</v>
      </c>
      <c r="AD494">
        <v>0</v>
      </c>
      <c r="AE494">
        <v>0.5</v>
      </c>
    </row>
    <row r="495" spans="1:31" x14ac:dyDescent="0.15">
      <c r="A495" s="6">
        <v>493</v>
      </c>
      <c r="B495">
        <v>15</v>
      </c>
      <c r="C495">
        <v>5</v>
      </c>
      <c r="D495">
        <v>10</v>
      </c>
      <c r="E495">
        <v>10</v>
      </c>
      <c r="F495">
        <v>10</v>
      </c>
      <c r="G495">
        <v>0</v>
      </c>
      <c r="H495">
        <v>5</v>
      </c>
      <c r="I495">
        <v>5</v>
      </c>
      <c r="J495">
        <v>0.75</v>
      </c>
      <c r="K495">
        <v>7.8912525177001998</v>
      </c>
      <c r="L495">
        <v>3.30648612976074</v>
      </c>
      <c r="M495">
        <v>1.63422775268555</v>
      </c>
      <c r="N495">
        <v>5.8250179290771502</v>
      </c>
      <c r="O495">
        <v>3</v>
      </c>
      <c r="P495">
        <v>3</v>
      </c>
      <c r="Q495">
        <v>13</v>
      </c>
      <c r="R495" s="16">
        <v>0.23080000000000001</v>
      </c>
      <c r="S495" s="16">
        <f t="shared" si="7"/>
        <v>0.3</v>
      </c>
      <c r="T495">
        <v>3.1980972290039098</v>
      </c>
      <c r="U495">
        <v>2.8720688819885201</v>
      </c>
      <c r="V495">
        <v>2.6721639633178702</v>
      </c>
      <c r="W495">
        <v>0.19990491867065399</v>
      </c>
      <c r="X495">
        <v>0.52593326568603505</v>
      </c>
      <c r="Y495">
        <v>0.52593326568603505</v>
      </c>
      <c r="Z495">
        <v>0.3</v>
      </c>
      <c r="AA495">
        <v>1</v>
      </c>
      <c r="AB495">
        <v>0.76923076923076905</v>
      </c>
      <c r="AC495">
        <v>0.86956521739130399</v>
      </c>
      <c r="AD495">
        <v>0</v>
      </c>
      <c r="AE495">
        <v>0.7</v>
      </c>
    </row>
    <row r="496" spans="1:31" x14ac:dyDescent="0.15">
      <c r="A496" s="6">
        <v>494</v>
      </c>
      <c r="B496">
        <v>16</v>
      </c>
      <c r="C496">
        <v>4</v>
      </c>
      <c r="D496">
        <v>10</v>
      </c>
      <c r="E496">
        <v>10</v>
      </c>
      <c r="F496">
        <v>10</v>
      </c>
      <c r="G496">
        <v>0</v>
      </c>
      <c r="H496">
        <v>6</v>
      </c>
      <c r="I496">
        <v>4</v>
      </c>
      <c r="J496">
        <v>0.8</v>
      </c>
      <c r="K496">
        <v>8.9957275390625</v>
      </c>
      <c r="L496">
        <v>5.2110691070556596</v>
      </c>
      <c r="M496">
        <v>4.51474952697754</v>
      </c>
      <c r="N496">
        <v>4.5669574737548801</v>
      </c>
      <c r="O496">
        <v>1</v>
      </c>
      <c r="P496">
        <v>1</v>
      </c>
      <c r="Q496">
        <v>11</v>
      </c>
      <c r="R496" s="16">
        <v>9.0899999999999995E-2</v>
      </c>
      <c r="S496" s="16">
        <f t="shared" si="7"/>
        <v>0.1</v>
      </c>
      <c r="T496">
        <v>3.0062236785888699</v>
      </c>
      <c r="U496">
        <v>2.8743541240692099</v>
      </c>
      <c r="V496">
        <v>2.47811627388</v>
      </c>
      <c r="W496">
        <v>0.39623785018920898</v>
      </c>
      <c r="X496">
        <v>0.52810740470886197</v>
      </c>
      <c r="Y496">
        <v>0.52810740470886197</v>
      </c>
      <c r="Z496">
        <v>0.1</v>
      </c>
      <c r="AA496">
        <v>1</v>
      </c>
      <c r="AB496">
        <v>0.90909090909090895</v>
      </c>
      <c r="AC496">
        <v>0.952380952380952</v>
      </c>
      <c r="AD496">
        <v>0</v>
      </c>
      <c r="AE496">
        <v>0.9</v>
      </c>
    </row>
    <row r="497" spans="1:31" x14ac:dyDescent="0.15">
      <c r="A497" s="6">
        <v>495</v>
      </c>
      <c r="B497">
        <v>16</v>
      </c>
      <c r="C497">
        <v>4</v>
      </c>
      <c r="D497">
        <v>10</v>
      </c>
      <c r="E497">
        <v>10</v>
      </c>
      <c r="F497">
        <v>10</v>
      </c>
      <c r="G497">
        <v>0</v>
      </c>
      <c r="H497">
        <v>6</v>
      </c>
      <c r="I497">
        <v>4</v>
      </c>
      <c r="J497">
        <v>0.8</v>
      </c>
      <c r="K497">
        <v>7.53220558166504</v>
      </c>
      <c r="L497">
        <v>1.9029407501220701</v>
      </c>
      <c r="M497">
        <v>0.66777038574218694</v>
      </c>
      <c r="N497">
        <v>6.2941761016845703</v>
      </c>
      <c r="O497">
        <v>4</v>
      </c>
      <c r="P497">
        <v>4</v>
      </c>
      <c r="Q497">
        <v>13</v>
      </c>
      <c r="R497" s="16">
        <v>0.30769999999999997</v>
      </c>
      <c r="S497" s="16">
        <f t="shared" si="7"/>
        <v>0.4</v>
      </c>
      <c r="T497">
        <v>3.5207347869872998</v>
      </c>
      <c r="U497">
        <v>3.13432717323303</v>
      </c>
      <c r="V497">
        <v>3.0329499244689901</v>
      </c>
      <c r="W497">
        <v>0.101377248764038</v>
      </c>
      <c r="X497">
        <v>0.48778486251830999</v>
      </c>
      <c r="Y497">
        <v>0.48778486251830999</v>
      </c>
      <c r="Z497">
        <v>0.4</v>
      </c>
      <c r="AA497">
        <v>0.9</v>
      </c>
      <c r="AB497">
        <v>0.69230769230769196</v>
      </c>
      <c r="AC497">
        <v>0.78260869565217395</v>
      </c>
      <c r="AD497">
        <v>0.1</v>
      </c>
      <c r="AE497">
        <v>0.5</v>
      </c>
    </row>
    <row r="498" spans="1:31" x14ac:dyDescent="0.15">
      <c r="A498" s="6">
        <v>496</v>
      </c>
      <c r="B498">
        <v>16</v>
      </c>
      <c r="C498">
        <v>4</v>
      </c>
      <c r="D498">
        <v>10</v>
      </c>
      <c r="E498">
        <v>10</v>
      </c>
      <c r="F498">
        <v>10</v>
      </c>
      <c r="G498">
        <v>0</v>
      </c>
      <c r="H498">
        <v>6</v>
      </c>
      <c r="I498">
        <v>4</v>
      </c>
      <c r="J498">
        <v>0.8</v>
      </c>
      <c r="K498">
        <v>9.3843650817871094</v>
      </c>
      <c r="L498">
        <v>2.3138694763183598</v>
      </c>
      <c r="M498">
        <v>0.61894226074218694</v>
      </c>
      <c r="N498">
        <v>7.5468311309814498</v>
      </c>
      <c r="O498">
        <v>5</v>
      </c>
      <c r="P498">
        <v>5</v>
      </c>
      <c r="Q498">
        <v>15</v>
      </c>
      <c r="R498" s="16">
        <v>0.33329999999999999</v>
      </c>
      <c r="S498" s="16">
        <f t="shared" si="7"/>
        <v>0.5</v>
      </c>
      <c r="T498">
        <v>3.84512138366699</v>
      </c>
      <c r="U498">
        <v>3.41061615943909</v>
      </c>
      <c r="V498">
        <v>3.2589411735534699</v>
      </c>
      <c r="W498">
        <v>0.15167498588562001</v>
      </c>
      <c r="X498">
        <v>0.58618021011352495</v>
      </c>
      <c r="Y498">
        <v>0.58618021011352495</v>
      </c>
      <c r="Z498">
        <v>0.5</v>
      </c>
      <c r="AA498">
        <v>1</v>
      </c>
      <c r="AB498">
        <v>0.66666666666666696</v>
      </c>
      <c r="AC498">
        <v>0.8</v>
      </c>
      <c r="AD498">
        <v>0</v>
      </c>
      <c r="AE498">
        <v>0.5</v>
      </c>
    </row>
    <row r="499" spans="1:31" x14ac:dyDescent="0.15">
      <c r="A499" s="6">
        <v>497</v>
      </c>
      <c r="B499">
        <v>16</v>
      </c>
      <c r="C499">
        <v>4</v>
      </c>
      <c r="D499">
        <v>10</v>
      </c>
      <c r="E499">
        <v>10</v>
      </c>
      <c r="F499">
        <v>10</v>
      </c>
      <c r="G499">
        <v>0</v>
      </c>
      <c r="H499">
        <v>6</v>
      </c>
      <c r="I499">
        <v>4</v>
      </c>
      <c r="J499">
        <v>0.8</v>
      </c>
      <c r="K499">
        <v>8.2943096160888707</v>
      </c>
      <c r="L499">
        <v>1.8165206909179701</v>
      </c>
      <c r="M499">
        <v>0.331817626953125</v>
      </c>
      <c r="N499">
        <v>7.08455467224121</v>
      </c>
      <c r="O499">
        <v>5</v>
      </c>
      <c r="P499">
        <v>5</v>
      </c>
      <c r="Q499">
        <v>15</v>
      </c>
      <c r="R499" s="16">
        <v>0.33329999999999999</v>
      </c>
      <c r="S499" s="16">
        <f t="shared" si="7"/>
        <v>0.5</v>
      </c>
      <c r="T499">
        <v>4.3002738952636701</v>
      </c>
      <c r="U499">
        <v>3.8012783527374299</v>
      </c>
      <c r="V499">
        <v>3.7155203819274898</v>
      </c>
      <c r="W499">
        <v>8.5757970809936496E-2</v>
      </c>
      <c r="X499">
        <v>0.58475351333618197</v>
      </c>
      <c r="Y499">
        <v>0.58475351333618197</v>
      </c>
      <c r="Z499">
        <v>0.5</v>
      </c>
      <c r="AA499">
        <v>1</v>
      </c>
      <c r="AB499">
        <v>0.66666666666666696</v>
      </c>
      <c r="AC499">
        <v>0.8</v>
      </c>
      <c r="AD499">
        <v>0</v>
      </c>
      <c r="AE499">
        <v>0.5</v>
      </c>
    </row>
    <row r="500" spans="1:31" x14ac:dyDescent="0.15">
      <c r="A500" s="6">
        <v>498</v>
      </c>
      <c r="B500">
        <v>14</v>
      </c>
      <c r="C500">
        <v>6</v>
      </c>
      <c r="D500">
        <v>10</v>
      </c>
      <c r="E500">
        <v>10</v>
      </c>
      <c r="F500">
        <v>10</v>
      </c>
      <c r="G500">
        <v>0</v>
      </c>
      <c r="H500">
        <v>4</v>
      </c>
      <c r="I500">
        <v>6</v>
      </c>
      <c r="J500">
        <v>0.7</v>
      </c>
      <c r="K500">
        <v>8.6384239196777308</v>
      </c>
      <c r="L500">
        <v>4.8532543182373002</v>
      </c>
      <c r="M500">
        <v>2.5015869140625</v>
      </c>
      <c r="N500">
        <v>5.5434799194335902</v>
      </c>
      <c r="O500">
        <v>2</v>
      </c>
      <c r="P500">
        <v>2</v>
      </c>
      <c r="Q500">
        <v>12</v>
      </c>
      <c r="R500" s="16">
        <v>0.16669999999999999</v>
      </c>
      <c r="S500" s="16">
        <f t="shared" si="7"/>
        <v>0.2</v>
      </c>
      <c r="T500">
        <v>2.9077243804931601</v>
      </c>
      <c r="U500">
        <v>2.6402883529663099</v>
      </c>
      <c r="V500">
        <v>2.3659634590148899</v>
      </c>
      <c r="W500">
        <v>0.27432489395141602</v>
      </c>
      <c r="X500">
        <v>0.54176092147827104</v>
      </c>
      <c r="Y500">
        <v>0.54176092147827104</v>
      </c>
      <c r="Z500">
        <v>0.2</v>
      </c>
      <c r="AA500">
        <v>1</v>
      </c>
      <c r="AB500">
        <v>0.83333333333333304</v>
      </c>
      <c r="AC500">
        <v>0.90909090909090895</v>
      </c>
      <c r="AD500">
        <v>0</v>
      </c>
      <c r="AE500">
        <v>0.8</v>
      </c>
    </row>
    <row r="501" spans="1:31" x14ac:dyDescent="0.15">
      <c r="A501" s="6">
        <v>499</v>
      </c>
      <c r="B501">
        <v>17</v>
      </c>
      <c r="C501">
        <v>3</v>
      </c>
      <c r="D501">
        <v>10</v>
      </c>
      <c r="E501">
        <v>10</v>
      </c>
      <c r="F501">
        <v>10</v>
      </c>
      <c r="G501">
        <v>0</v>
      </c>
      <c r="H501">
        <v>7</v>
      </c>
      <c r="I501">
        <v>3</v>
      </c>
      <c r="J501">
        <v>0.85</v>
      </c>
      <c r="K501">
        <v>8.1038112640380895</v>
      </c>
      <c r="L501">
        <v>1.83017158508301</v>
      </c>
      <c r="M501">
        <v>1.02341461181641</v>
      </c>
      <c r="N501">
        <v>6.2731552124023402</v>
      </c>
      <c r="O501">
        <v>6</v>
      </c>
      <c r="P501">
        <v>6</v>
      </c>
      <c r="Q501">
        <v>16</v>
      </c>
      <c r="R501" s="16">
        <v>0.375</v>
      </c>
      <c r="S501" s="16">
        <f t="shared" si="7"/>
        <v>0.6</v>
      </c>
      <c r="T501">
        <v>3.3941345214843701</v>
      </c>
      <c r="U501">
        <v>3.09516382217407</v>
      </c>
      <c r="V501">
        <v>2.93359398841858</v>
      </c>
      <c r="W501">
        <v>0.161569833755493</v>
      </c>
      <c r="X501">
        <v>0.46054053306579601</v>
      </c>
      <c r="Y501">
        <v>0.46054053306579601</v>
      </c>
      <c r="Z501">
        <v>0.6</v>
      </c>
      <c r="AA501">
        <v>1</v>
      </c>
      <c r="AB501">
        <v>0.625</v>
      </c>
      <c r="AC501">
        <v>0.76923076923076905</v>
      </c>
      <c r="AD501">
        <v>0</v>
      </c>
      <c r="AE501">
        <v>0.4</v>
      </c>
    </row>
    <row r="502" spans="1:31" x14ac:dyDescent="0.15">
      <c r="A502" s="6">
        <v>500</v>
      </c>
      <c r="B502">
        <v>18</v>
      </c>
      <c r="C502">
        <v>2</v>
      </c>
      <c r="D502">
        <v>10</v>
      </c>
      <c r="E502">
        <v>10</v>
      </c>
      <c r="F502">
        <v>10</v>
      </c>
      <c r="G502">
        <v>0</v>
      </c>
      <c r="H502">
        <v>8</v>
      </c>
      <c r="I502">
        <v>2</v>
      </c>
      <c r="J502">
        <v>0.9</v>
      </c>
      <c r="K502">
        <v>8.8313674926757795</v>
      </c>
      <c r="L502">
        <v>1.1294364929199201</v>
      </c>
      <c r="M502">
        <v>0.686737060546875</v>
      </c>
      <c r="N502">
        <v>7.4139270782470703</v>
      </c>
      <c r="O502">
        <v>6</v>
      </c>
      <c r="P502">
        <v>6</v>
      </c>
      <c r="Q502">
        <v>14</v>
      </c>
      <c r="R502" s="16">
        <v>0.42859999999999998</v>
      </c>
      <c r="S502" s="16">
        <f t="shared" si="7"/>
        <v>0.6</v>
      </c>
      <c r="T502">
        <v>4.0025100708007804</v>
      </c>
      <c r="U502">
        <v>3.6478140354156499</v>
      </c>
      <c r="V502">
        <v>3.5266463756561302</v>
      </c>
      <c r="W502">
        <v>0.121167659759521</v>
      </c>
      <c r="X502">
        <v>0.47586369514465299</v>
      </c>
      <c r="Y502">
        <v>0.47586369514465299</v>
      </c>
      <c r="Z502">
        <v>0.6</v>
      </c>
      <c r="AA502">
        <v>0.8</v>
      </c>
      <c r="AB502">
        <v>0.57142857142857095</v>
      </c>
      <c r="AC502">
        <v>0.66666666666666696</v>
      </c>
      <c r="AD502">
        <v>0.2</v>
      </c>
      <c r="AE502">
        <v>0.2</v>
      </c>
    </row>
    <row r="503" spans="1:31" x14ac:dyDescent="0.15">
      <c r="A503" s="6">
        <v>501</v>
      </c>
      <c r="B503">
        <v>17</v>
      </c>
      <c r="C503">
        <v>3</v>
      </c>
      <c r="D503">
        <v>10</v>
      </c>
      <c r="E503">
        <v>10</v>
      </c>
      <c r="F503">
        <v>10</v>
      </c>
      <c r="G503">
        <v>0</v>
      </c>
      <c r="H503">
        <v>7</v>
      </c>
      <c r="I503">
        <v>3</v>
      </c>
      <c r="J503">
        <v>0.85</v>
      </c>
      <c r="K503">
        <v>9.3316364288330096</v>
      </c>
      <c r="L503">
        <v>1.93361663818359</v>
      </c>
      <c r="M503">
        <v>0.75198745727539096</v>
      </c>
      <c r="N503">
        <v>6.6298484802246103</v>
      </c>
      <c r="O503">
        <v>6</v>
      </c>
      <c r="P503">
        <v>6</v>
      </c>
      <c r="Q503">
        <v>16</v>
      </c>
      <c r="R503" s="16">
        <v>0.375</v>
      </c>
      <c r="S503" s="16">
        <f t="shared" si="7"/>
        <v>0.6</v>
      </c>
      <c r="T503">
        <v>4.7612457275390598</v>
      </c>
      <c r="U503">
        <v>4.3226838111877397</v>
      </c>
      <c r="V503">
        <v>4.10133981704712</v>
      </c>
      <c r="W503">
        <v>0.221343994140625</v>
      </c>
      <c r="X503">
        <v>0.65990591049194303</v>
      </c>
      <c r="Y503">
        <v>0.65990591049194303</v>
      </c>
      <c r="Z503">
        <v>0.6</v>
      </c>
      <c r="AA503">
        <v>1</v>
      </c>
      <c r="AB503">
        <v>0.625</v>
      </c>
      <c r="AC503">
        <v>0.76923076923076905</v>
      </c>
      <c r="AD503">
        <v>0</v>
      </c>
      <c r="AE503">
        <v>0.4</v>
      </c>
    </row>
    <row r="504" spans="1:31" x14ac:dyDescent="0.15">
      <c r="A504" s="6">
        <v>502</v>
      </c>
      <c r="B504">
        <v>17</v>
      </c>
      <c r="C504">
        <v>3</v>
      </c>
      <c r="D504">
        <v>10</v>
      </c>
      <c r="E504">
        <v>10</v>
      </c>
      <c r="F504">
        <v>10</v>
      </c>
      <c r="G504">
        <v>0</v>
      </c>
      <c r="H504">
        <v>7</v>
      </c>
      <c r="I504">
        <v>3</v>
      </c>
      <c r="J504">
        <v>0.85</v>
      </c>
      <c r="K504">
        <v>7.6338081359863299</v>
      </c>
      <c r="L504">
        <v>0.86256599426269498</v>
      </c>
      <c r="M504">
        <v>0.270553588867187</v>
      </c>
      <c r="N504">
        <v>7.6998424530029297</v>
      </c>
      <c r="O504">
        <v>6</v>
      </c>
      <c r="P504">
        <v>6</v>
      </c>
      <c r="Q504">
        <v>15</v>
      </c>
      <c r="R504" s="16">
        <v>0.4</v>
      </c>
      <c r="S504" s="16">
        <f t="shared" si="7"/>
        <v>0.6</v>
      </c>
      <c r="T504">
        <v>4.24399757385254</v>
      </c>
      <c r="U504">
        <v>3.75453805923462</v>
      </c>
      <c r="V504">
        <v>3.7574028968811</v>
      </c>
      <c r="W504">
        <v>2.8648376464843802E-3</v>
      </c>
      <c r="X504">
        <v>0.48659467697143499</v>
      </c>
      <c r="Y504">
        <v>0.48659467697143499</v>
      </c>
      <c r="Z504">
        <v>0.6</v>
      </c>
      <c r="AA504">
        <v>0.9</v>
      </c>
      <c r="AB504">
        <v>0.6</v>
      </c>
      <c r="AC504">
        <v>0.72</v>
      </c>
      <c r="AD504">
        <v>0.1</v>
      </c>
      <c r="AE504">
        <v>0.3</v>
      </c>
    </row>
    <row r="505" spans="1:31" x14ac:dyDescent="0.15">
      <c r="A505" s="6">
        <v>503</v>
      </c>
      <c r="B505">
        <v>19</v>
      </c>
      <c r="C505">
        <v>1</v>
      </c>
      <c r="D505">
        <v>10</v>
      </c>
      <c r="E505">
        <v>10</v>
      </c>
      <c r="F505">
        <v>10</v>
      </c>
      <c r="G505">
        <v>0</v>
      </c>
      <c r="H505">
        <v>9</v>
      </c>
      <c r="I505">
        <v>1</v>
      </c>
      <c r="J505">
        <v>0.95</v>
      </c>
      <c r="K505">
        <v>12.247621536254901</v>
      </c>
      <c r="L505">
        <v>0.67316055297851596</v>
      </c>
      <c r="M505">
        <v>0.45738601684570301</v>
      </c>
      <c r="N505">
        <v>10.702716827392599</v>
      </c>
      <c r="O505">
        <v>7</v>
      </c>
      <c r="P505">
        <v>7</v>
      </c>
      <c r="Q505">
        <v>17</v>
      </c>
      <c r="R505" s="16">
        <v>0.4118</v>
      </c>
      <c r="S505" s="16">
        <f t="shared" si="7"/>
        <v>0.7</v>
      </c>
      <c r="T505">
        <v>5.0876998901367196</v>
      </c>
      <c r="U505">
        <v>4.6474313735961896</v>
      </c>
      <c r="V505">
        <v>4.4998464584350604</v>
      </c>
      <c r="W505">
        <v>0.14758491516113301</v>
      </c>
      <c r="X505">
        <v>0.58785343170166005</v>
      </c>
      <c r="Y505">
        <v>0.58785343170166005</v>
      </c>
      <c r="Z505">
        <v>0.7</v>
      </c>
      <c r="AA505">
        <v>1</v>
      </c>
      <c r="AB505">
        <v>0.58823529411764697</v>
      </c>
      <c r="AC505">
        <v>0.74074074074074103</v>
      </c>
      <c r="AD505">
        <v>0</v>
      </c>
      <c r="AE505">
        <v>0.3</v>
      </c>
    </row>
    <row r="506" spans="1:31" x14ac:dyDescent="0.15">
      <c r="A506" s="6">
        <v>504</v>
      </c>
      <c r="B506">
        <v>19</v>
      </c>
      <c r="C506">
        <v>1</v>
      </c>
      <c r="D506">
        <v>10</v>
      </c>
      <c r="E506">
        <v>10</v>
      </c>
      <c r="F506">
        <v>10</v>
      </c>
      <c r="G506">
        <v>0</v>
      </c>
      <c r="H506">
        <v>9</v>
      </c>
      <c r="I506">
        <v>1</v>
      </c>
      <c r="J506">
        <v>0.95</v>
      </c>
      <c r="K506">
        <v>12.6378479003906</v>
      </c>
      <c r="L506">
        <v>1.8486232757568399</v>
      </c>
      <c r="M506">
        <v>1.6085166931152299</v>
      </c>
      <c r="N506">
        <v>9.5869503021240199</v>
      </c>
      <c r="O506">
        <v>6</v>
      </c>
      <c r="P506">
        <v>6</v>
      </c>
      <c r="Q506">
        <v>16</v>
      </c>
      <c r="R506" s="16">
        <v>0.375</v>
      </c>
      <c r="S506" s="16">
        <f t="shared" si="7"/>
        <v>0.6</v>
      </c>
      <c r="T506">
        <v>4.7026042938232404</v>
      </c>
      <c r="U506">
        <v>4.3939733505248997</v>
      </c>
      <c r="V506">
        <v>4.1244826316833496</v>
      </c>
      <c r="W506">
        <v>0.26949071884155301</v>
      </c>
      <c r="X506">
        <v>0.57812166213989302</v>
      </c>
      <c r="Y506">
        <v>0.57812166213989302</v>
      </c>
      <c r="Z506">
        <v>0.6</v>
      </c>
      <c r="AA506">
        <v>1</v>
      </c>
      <c r="AB506">
        <v>0.625</v>
      </c>
      <c r="AC506">
        <v>0.76923076923076905</v>
      </c>
      <c r="AD506">
        <v>0</v>
      </c>
      <c r="AE506">
        <v>0.4</v>
      </c>
    </row>
    <row r="507" spans="1:31" x14ac:dyDescent="0.15">
      <c r="A507" s="6">
        <v>505</v>
      </c>
      <c r="B507">
        <v>16</v>
      </c>
      <c r="C507">
        <v>4</v>
      </c>
      <c r="D507">
        <v>10</v>
      </c>
      <c r="E507">
        <v>10</v>
      </c>
      <c r="F507">
        <v>10</v>
      </c>
      <c r="G507">
        <v>0</v>
      </c>
      <c r="H507">
        <v>6</v>
      </c>
      <c r="I507">
        <v>4</v>
      </c>
      <c r="J507">
        <v>0.8</v>
      </c>
      <c r="K507">
        <v>8.9658126831054705</v>
      </c>
      <c r="L507">
        <v>2.6625919342040998</v>
      </c>
      <c r="M507">
        <v>1.1175346374511701</v>
      </c>
      <c r="N507">
        <v>6.6427326202392596</v>
      </c>
      <c r="O507">
        <v>5</v>
      </c>
      <c r="P507">
        <v>5</v>
      </c>
      <c r="Q507">
        <v>15</v>
      </c>
      <c r="R507" s="16">
        <v>0.33329999999999999</v>
      </c>
      <c r="S507" s="16">
        <f t="shared" si="7"/>
        <v>0.5</v>
      </c>
      <c r="T507">
        <v>3.5956668853759801</v>
      </c>
      <c r="U507">
        <v>3.2316920757293701</v>
      </c>
      <c r="V507">
        <v>3.0320971012115501</v>
      </c>
      <c r="W507">
        <v>0.19959497451782199</v>
      </c>
      <c r="X507">
        <v>0.56356978416442904</v>
      </c>
      <c r="Y507">
        <v>0.56356978416442904</v>
      </c>
      <c r="Z507">
        <v>0.5</v>
      </c>
      <c r="AA507">
        <v>1</v>
      </c>
      <c r="AB507">
        <v>0.66666666666666696</v>
      </c>
      <c r="AC507">
        <v>0.8</v>
      </c>
      <c r="AD507">
        <v>0</v>
      </c>
      <c r="AE507">
        <v>0.5</v>
      </c>
    </row>
    <row r="508" spans="1:31" x14ac:dyDescent="0.15">
      <c r="A508" s="6">
        <v>506</v>
      </c>
      <c r="B508">
        <v>16</v>
      </c>
      <c r="C508">
        <v>4</v>
      </c>
      <c r="D508">
        <v>10</v>
      </c>
      <c r="E508">
        <v>10</v>
      </c>
      <c r="F508">
        <v>10</v>
      </c>
      <c r="G508">
        <v>0</v>
      </c>
      <c r="H508">
        <v>6</v>
      </c>
      <c r="I508">
        <v>4</v>
      </c>
      <c r="J508">
        <v>0.8</v>
      </c>
      <c r="K508">
        <v>9.1073722839355504</v>
      </c>
      <c r="L508">
        <v>4.0065002441406197</v>
      </c>
      <c r="M508">
        <v>2.60190773010254</v>
      </c>
      <c r="N508">
        <v>4.9899616241455096</v>
      </c>
      <c r="O508">
        <v>2</v>
      </c>
      <c r="P508">
        <v>2</v>
      </c>
      <c r="Q508">
        <v>12</v>
      </c>
      <c r="R508" s="16">
        <v>0.16669999999999999</v>
      </c>
      <c r="S508" s="16">
        <f t="shared" si="7"/>
        <v>0.2</v>
      </c>
      <c r="T508">
        <v>3.3818607330322301</v>
      </c>
      <c r="U508">
        <v>3.1554019451141402</v>
      </c>
      <c r="V508">
        <v>2.8022875785827601</v>
      </c>
      <c r="W508">
        <v>0.35311436653137201</v>
      </c>
      <c r="X508">
        <v>0.579573154449463</v>
      </c>
      <c r="Y508">
        <v>0.579573154449463</v>
      </c>
      <c r="Z508">
        <v>0.2</v>
      </c>
      <c r="AA508">
        <v>1</v>
      </c>
      <c r="AB508">
        <v>0.83333333333333304</v>
      </c>
      <c r="AC508">
        <v>0.90909090909090895</v>
      </c>
      <c r="AD508">
        <v>0</v>
      </c>
      <c r="AE508">
        <v>0.8</v>
      </c>
    </row>
    <row r="509" spans="1:31" x14ac:dyDescent="0.15">
      <c r="A509" s="6">
        <v>507</v>
      </c>
      <c r="B509">
        <v>15</v>
      </c>
      <c r="C509">
        <v>5</v>
      </c>
      <c r="D509">
        <v>10</v>
      </c>
      <c r="E509">
        <v>10</v>
      </c>
      <c r="F509">
        <v>10</v>
      </c>
      <c r="G509">
        <v>0</v>
      </c>
      <c r="H509">
        <v>5</v>
      </c>
      <c r="I509">
        <v>5</v>
      </c>
      <c r="J509">
        <v>0.75</v>
      </c>
      <c r="K509">
        <v>8.0761833190918004</v>
      </c>
      <c r="L509">
        <v>3.2535152435302699</v>
      </c>
      <c r="M509">
        <v>1.4528160095214799</v>
      </c>
      <c r="N509">
        <v>6.0439472198486301</v>
      </c>
      <c r="O509">
        <v>4</v>
      </c>
      <c r="P509">
        <v>4</v>
      </c>
      <c r="Q509">
        <v>14</v>
      </c>
      <c r="R509" s="16">
        <v>0.28570000000000001</v>
      </c>
      <c r="S509" s="16">
        <f t="shared" si="7"/>
        <v>0.4</v>
      </c>
      <c r="T509">
        <v>3.1535835266113299</v>
      </c>
      <c r="U509">
        <v>2.8117747306823699</v>
      </c>
      <c r="V509">
        <v>2.6275200843811</v>
      </c>
      <c r="W509">
        <v>0.18425464630127</v>
      </c>
      <c r="X509">
        <v>0.52606344223022505</v>
      </c>
      <c r="Y509">
        <v>0.52606344223022505</v>
      </c>
      <c r="Z509">
        <v>0.4</v>
      </c>
      <c r="AA509">
        <v>1</v>
      </c>
      <c r="AB509">
        <v>0.71428571428571397</v>
      </c>
      <c r="AC509">
        <v>0.83333333333333304</v>
      </c>
      <c r="AD509">
        <v>0</v>
      </c>
      <c r="AE509">
        <v>0.6</v>
      </c>
    </row>
    <row r="510" spans="1:31" x14ac:dyDescent="0.15">
      <c r="A510" s="6">
        <v>508</v>
      </c>
      <c r="B510">
        <v>17</v>
      </c>
      <c r="C510">
        <v>3</v>
      </c>
      <c r="D510">
        <v>10</v>
      </c>
      <c r="E510">
        <v>10</v>
      </c>
      <c r="F510">
        <v>10</v>
      </c>
      <c r="G510">
        <v>0</v>
      </c>
      <c r="H510">
        <v>7</v>
      </c>
      <c r="I510">
        <v>3</v>
      </c>
      <c r="J510">
        <v>0.85</v>
      </c>
      <c r="K510">
        <v>9.6314258575439506</v>
      </c>
      <c r="L510">
        <v>2.30801582336426</v>
      </c>
      <c r="M510">
        <v>1.1997871398925799</v>
      </c>
      <c r="N510">
        <v>6.7679176330566397</v>
      </c>
      <c r="O510">
        <v>4</v>
      </c>
      <c r="P510">
        <v>4</v>
      </c>
      <c r="Q510">
        <v>14</v>
      </c>
      <c r="R510" s="16">
        <v>0.28570000000000001</v>
      </c>
      <c r="S510" s="16">
        <f t="shared" si="7"/>
        <v>0.4</v>
      </c>
      <c r="T510">
        <v>3.81185722351074</v>
      </c>
      <c r="U510">
        <v>3.4920165538787802</v>
      </c>
      <c r="V510">
        <v>3.2414290904998802</v>
      </c>
      <c r="W510">
        <v>0.25058746337890597</v>
      </c>
      <c r="X510">
        <v>0.57042813301086404</v>
      </c>
      <c r="Y510">
        <v>0.57042813301086404</v>
      </c>
      <c r="Z510">
        <v>0.4</v>
      </c>
      <c r="AA510">
        <v>1</v>
      </c>
      <c r="AB510">
        <v>0.71428571428571397</v>
      </c>
      <c r="AC510">
        <v>0.83333333333333304</v>
      </c>
      <c r="AD510">
        <v>0</v>
      </c>
      <c r="AE510">
        <v>0.6</v>
      </c>
    </row>
    <row r="511" spans="1:31" x14ac:dyDescent="0.15">
      <c r="A511" s="6">
        <v>509</v>
      </c>
      <c r="B511">
        <v>15</v>
      </c>
      <c r="C511">
        <v>5</v>
      </c>
      <c r="D511">
        <v>10</v>
      </c>
      <c r="E511">
        <v>10</v>
      </c>
      <c r="F511">
        <v>10</v>
      </c>
      <c r="G511">
        <v>0</v>
      </c>
      <c r="H511">
        <v>5</v>
      </c>
      <c r="I511">
        <v>5</v>
      </c>
      <c r="J511">
        <v>0.75</v>
      </c>
      <c r="K511">
        <v>7.6871566772460902</v>
      </c>
      <c r="L511">
        <v>2.8284492492675799</v>
      </c>
      <c r="M511">
        <v>0.94478225708007801</v>
      </c>
      <c r="N511">
        <v>5.9500885009765598</v>
      </c>
      <c r="O511">
        <v>3</v>
      </c>
      <c r="P511">
        <v>3</v>
      </c>
      <c r="Q511">
        <v>12</v>
      </c>
      <c r="R511" s="16">
        <v>0.25</v>
      </c>
      <c r="S511" s="16">
        <f t="shared" si="7"/>
        <v>0.3</v>
      </c>
      <c r="T511">
        <v>3.0567760467529301</v>
      </c>
      <c r="U511">
        <v>2.71122169494629</v>
      </c>
      <c r="V511">
        <v>2.56662774085998</v>
      </c>
      <c r="W511">
        <v>0.14459395408630399</v>
      </c>
      <c r="X511">
        <v>0.490148305892944</v>
      </c>
      <c r="Y511">
        <v>0.490148305892944</v>
      </c>
      <c r="Z511">
        <v>0.3</v>
      </c>
      <c r="AA511">
        <v>0.9</v>
      </c>
      <c r="AB511">
        <v>0.75</v>
      </c>
      <c r="AC511">
        <v>0.81818181818181801</v>
      </c>
      <c r="AD511">
        <v>0.1</v>
      </c>
      <c r="AE511">
        <v>0.6</v>
      </c>
    </row>
    <row r="512" spans="1:31" x14ac:dyDescent="0.15">
      <c r="A512" s="6">
        <v>510</v>
      </c>
      <c r="B512">
        <v>14</v>
      </c>
      <c r="C512">
        <v>6</v>
      </c>
      <c r="D512">
        <v>10</v>
      </c>
      <c r="E512">
        <v>10</v>
      </c>
      <c r="F512">
        <v>10</v>
      </c>
      <c r="G512">
        <v>0</v>
      </c>
      <c r="H512">
        <v>4</v>
      </c>
      <c r="I512">
        <v>6</v>
      </c>
      <c r="J512">
        <v>0.7</v>
      </c>
      <c r="K512">
        <v>9.0484294891357404</v>
      </c>
      <c r="L512">
        <v>5.7164535522460902</v>
      </c>
      <c r="M512">
        <v>3.9285793304443399</v>
      </c>
      <c r="N512">
        <v>5.3501625061035201</v>
      </c>
      <c r="O512">
        <v>1</v>
      </c>
      <c r="P512">
        <v>1</v>
      </c>
      <c r="Q512">
        <v>11</v>
      </c>
      <c r="R512" s="16">
        <v>9.0899999999999995E-2</v>
      </c>
      <c r="S512" s="16">
        <f t="shared" si="7"/>
        <v>0.1</v>
      </c>
      <c r="T512">
        <v>2.37443923950195</v>
      </c>
      <c r="U512">
        <v>2.2341217994689901</v>
      </c>
      <c r="V512">
        <v>1.8844697475433301</v>
      </c>
      <c r="W512">
        <v>0.34965205192565901</v>
      </c>
      <c r="X512">
        <v>0.489969491958618</v>
      </c>
      <c r="Y512">
        <v>0.489969491958618</v>
      </c>
      <c r="Z512">
        <v>0.1</v>
      </c>
      <c r="AA512">
        <v>1</v>
      </c>
      <c r="AB512">
        <v>0.90909090909090895</v>
      </c>
      <c r="AC512">
        <v>0.952380952380952</v>
      </c>
      <c r="AD512">
        <v>0</v>
      </c>
      <c r="AE512">
        <v>0.9</v>
      </c>
    </row>
    <row r="513" spans="1:31" x14ac:dyDescent="0.15">
      <c r="A513" s="6">
        <v>511</v>
      </c>
      <c r="B513">
        <v>16</v>
      </c>
      <c r="C513">
        <v>4</v>
      </c>
      <c r="D513">
        <v>10</v>
      </c>
      <c r="E513">
        <v>10</v>
      </c>
      <c r="F513">
        <v>10</v>
      </c>
      <c r="G513">
        <v>0</v>
      </c>
      <c r="H513">
        <v>6</v>
      </c>
      <c r="I513">
        <v>4</v>
      </c>
      <c r="J513">
        <v>0.8</v>
      </c>
      <c r="K513">
        <v>8.3655815124511701</v>
      </c>
      <c r="L513">
        <v>3.3334693908691402</v>
      </c>
      <c r="M513">
        <v>2.12699699401856</v>
      </c>
      <c r="N513">
        <v>5.3706703186035201</v>
      </c>
      <c r="O513">
        <v>2</v>
      </c>
      <c r="P513">
        <v>2</v>
      </c>
      <c r="Q513">
        <v>11</v>
      </c>
      <c r="R513" s="16">
        <v>0.18179999999999999</v>
      </c>
      <c r="S513" s="16">
        <f t="shared" si="7"/>
        <v>0.2</v>
      </c>
      <c r="T513">
        <v>3.3225078582763699</v>
      </c>
      <c r="U513">
        <v>3.0583703517913801</v>
      </c>
      <c r="V513">
        <v>2.7918970584869398</v>
      </c>
      <c r="W513">
        <v>0.26647329330444303</v>
      </c>
      <c r="X513">
        <v>0.53061079978942904</v>
      </c>
      <c r="Y513">
        <v>0.53061079978942904</v>
      </c>
      <c r="Z513">
        <v>0.2</v>
      </c>
      <c r="AA513">
        <v>0.9</v>
      </c>
      <c r="AB513">
        <v>0.81818181818181801</v>
      </c>
      <c r="AC513">
        <v>0.85714285714285698</v>
      </c>
      <c r="AD513">
        <v>0.1</v>
      </c>
      <c r="AE513">
        <v>0.7</v>
      </c>
    </row>
    <row r="514" spans="1:31" x14ac:dyDescent="0.15">
      <c r="A514" s="6">
        <v>512</v>
      </c>
      <c r="B514">
        <v>16</v>
      </c>
      <c r="C514">
        <v>4</v>
      </c>
      <c r="D514">
        <v>10</v>
      </c>
      <c r="E514">
        <v>10</v>
      </c>
      <c r="F514">
        <v>10</v>
      </c>
      <c r="G514">
        <v>0</v>
      </c>
      <c r="H514">
        <v>6</v>
      </c>
      <c r="I514">
        <v>4</v>
      </c>
      <c r="J514">
        <v>0.8</v>
      </c>
      <c r="K514">
        <v>9.1709461212158203</v>
      </c>
      <c r="L514">
        <v>2.11359786987305</v>
      </c>
      <c r="M514">
        <v>0.449630737304687</v>
      </c>
      <c r="N514">
        <v>7.6023139953613299</v>
      </c>
      <c r="O514">
        <v>5</v>
      </c>
      <c r="P514">
        <v>5</v>
      </c>
      <c r="Q514">
        <v>15</v>
      </c>
      <c r="R514" s="16">
        <v>0.33329999999999999</v>
      </c>
      <c r="S514" s="16">
        <f t="shared" si="7"/>
        <v>0.5</v>
      </c>
      <c r="T514">
        <v>4.2041912078857404</v>
      </c>
      <c r="U514">
        <v>3.7501428127288801</v>
      </c>
      <c r="V514">
        <v>3.6262004375457799</v>
      </c>
      <c r="W514">
        <v>0.123942375183105</v>
      </c>
      <c r="X514">
        <v>0.57799077033996604</v>
      </c>
      <c r="Y514">
        <v>0.57799077033996604</v>
      </c>
      <c r="Z514">
        <v>0.5</v>
      </c>
      <c r="AA514">
        <v>1</v>
      </c>
      <c r="AB514">
        <v>0.66666666666666696</v>
      </c>
      <c r="AC514">
        <v>0.8</v>
      </c>
      <c r="AD514">
        <v>0</v>
      </c>
      <c r="AE514">
        <v>0.5</v>
      </c>
    </row>
    <row r="515" spans="1:31" x14ac:dyDescent="0.15">
      <c r="A515" s="6">
        <v>513</v>
      </c>
      <c r="B515">
        <v>17</v>
      </c>
      <c r="C515">
        <v>3</v>
      </c>
      <c r="D515">
        <v>10</v>
      </c>
      <c r="E515">
        <v>10</v>
      </c>
      <c r="F515">
        <v>10</v>
      </c>
      <c r="G515">
        <v>0</v>
      </c>
      <c r="H515">
        <v>7</v>
      </c>
      <c r="I515">
        <v>3</v>
      </c>
      <c r="J515">
        <v>0.85</v>
      </c>
      <c r="K515">
        <v>9.1736221313476598</v>
      </c>
      <c r="L515">
        <v>2.1296730041503902</v>
      </c>
      <c r="M515">
        <v>1.0684127807617201</v>
      </c>
      <c r="N515">
        <v>6.5252399444580096</v>
      </c>
      <c r="O515">
        <v>5</v>
      </c>
      <c r="P515">
        <v>5</v>
      </c>
      <c r="Q515">
        <v>15</v>
      </c>
      <c r="R515" s="16">
        <v>0.33329999999999999</v>
      </c>
      <c r="S515" s="16">
        <f t="shared" ref="S515:S578" si="8">O515/E515</f>
        <v>0.5</v>
      </c>
      <c r="T515">
        <v>3.8444671630859402</v>
      </c>
      <c r="U515">
        <v>3.5123307704925502</v>
      </c>
      <c r="V515">
        <v>3.2820446491241499</v>
      </c>
      <c r="W515">
        <v>0.23028612136840801</v>
      </c>
      <c r="X515">
        <v>0.56242251396179199</v>
      </c>
      <c r="Y515">
        <v>0.56242251396179199</v>
      </c>
      <c r="Z515">
        <v>0.5</v>
      </c>
      <c r="AA515">
        <v>1</v>
      </c>
      <c r="AB515">
        <v>0.66666666666666696</v>
      </c>
      <c r="AC515">
        <v>0.8</v>
      </c>
      <c r="AD515">
        <v>0</v>
      </c>
      <c r="AE515">
        <v>0.5</v>
      </c>
    </row>
    <row r="516" spans="1:31" x14ac:dyDescent="0.15">
      <c r="A516" s="6">
        <v>514</v>
      </c>
      <c r="B516">
        <v>18</v>
      </c>
      <c r="C516">
        <v>2</v>
      </c>
      <c r="D516">
        <v>10</v>
      </c>
      <c r="E516">
        <v>10</v>
      </c>
      <c r="F516">
        <v>10</v>
      </c>
      <c r="G516">
        <v>0</v>
      </c>
      <c r="H516">
        <v>8</v>
      </c>
      <c r="I516">
        <v>2</v>
      </c>
      <c r="J516">
        <v>0.9</v>
      </c>
      <c r="K516">
        <v>10.2146511077881</v>
      </c>
      <c r="L516">
        <v>1.19314956665039</v>
      </c>
      <c r="M516">
        <v>0.51422119140625</v>
      </c>
      <c r="N516">
        <v>7.8822479248046902</v>
      </c>
      <c r="O516">
        <v>6</v>
      </c>
      <c r="P516">
        <v>6</v>
      </c>
      <c r="Q516">
        <v>16</v>
      </c>
      <c r="R516" s="16">
        <v>0.375</v>
      </c>
      <c r="S516" s="16">
        <f t="shared" si="8"/>
        <v>0.6</v>
      </c>
      <c r="T516">
        <v>5.1848068237304696</v>
      </c>
      <c r="U516">
        <v>4.7410554885864302</v>
      </c>
      <c r="V516">
        <v>4.5409212112426802</v>
      </c>
      <c r="W516">
        <v>0.20013427734375</v>
      </c>
      <c r="X516">
        <v>0.64388561248779297</v>
      </c>
      <c r="Y516">
        <v>0.64388561248779297</v>
      </c>
      <c r="Z516">
        <v>0.6</v>
      </c>
      <c r="AA516">
        <v>1</v>
      </c>
      <c r="AB516">
        <v>0.625</v>
      </c>
      <c r="AC516">
        <v>0.76923076923076905</v>
      </c>
      <c r="AD516">
        <v>0</v>
      </c>
      <c r="AE516">
        <v>0.4</v>
      </c>
    </row>
    <row r="517" spans="1:31" x14ac:dyDescent="0.15">
      <c r="A517" s="6">
        <v>515</v>
      </c>
      <c r="B517">
        <v>17</v>
      </c>
      <c r="C517">
        <v>3</v>
      </c>
      <c r="D517">
        <v>10</v>
      </c>
      <c r="E517">
        <v>10</v>
      </c>
      <c r="F517">
        <v>10</v>
      </c>
      <c r="G517">
        <v>0</v>
      </c>
      <c r="H517">
        <v>7</v>
      </c>
      <c r="I517">
        <v>3</v>
      </c>
      <c r="J517">
        <v>0.85</v>
      </c>
      <c r="K517">
        <v>8.3903846740722692</v>
      </c>
      <c r="L517">
        <v>3.53280448913574</v>
      </c>
      <c r="M517">
        <v>3.05914306640625</v>
      </c>
      <c r="N517">
        <v>5.3605194091796902</v>
      </c>
      <c r="O517">
        <v>5</v>
      </c>
      <c r="P517">
        <v>5</v>
      </c>
      <c r="Q517">
        <v>15</v>
      </c>
      <c r="R517" s="16">
        <v>0.33329999999999999</v>
      </c>
      <c r="S517" s="16">
        <f t="shared" si="8"/>
        <v>0.5</v>
      </c>
      <c r="T517">
        <v>3.1875705718994101</v>
      </c>
      <c r="U517">
        <v>2.99262571334839</v>
      </c>
      <c r="V517">
        <v>2.7002604007721001</v>
      </c>
      <c r="W517">
        <v>0.292365312576294</v>
      </c>
      <c r="X517">
        <v>0.487310171127319</v>
      </c>
      <c r="Y517">
        <v>0.487310171127319</v>
      </c>
      <c r="Z517">
        <v>0.5</v>
      </c>
      <c r="AA517">
        <v>1</v>
      </c>
      <c r="AB517">
        <v>0.66666666666666696</v>
      </c>
      <c r="AC517">
        <v>0.8</v>
      </c>
      <c r="AD517">
        <v>0</v>
      </c>
      <c r="AE517">
        <v>0.5</v>
      </c>
    </row>
    <row r="518" spans="1:31" x14ac:dyDescent="0.15">
      <c r="A518" s="6">
        <v>516</v>
      </c>
      <c r="B518">
        <v>17</v>
      </c>
      <c r="C518">
        <v>3</v>
      </c>
      <c r="D518">
        <v>10</v>
      </c>
      <c r="E518">
        <v>10</v>
      </c>
      <c r="F518">
        <v>10</v>
      </c>
      <c r="G518">
        <v>0</v>
      </c>
      <c r="H518">
        <v>7</v>
      </c>
      <c r="I518">
        <v>3</v>
      </c>
      <c r="J518">
        <v>0.85</v>
      </c>
      <c r="K518">
        <v>9.7350654602050799</v>
      </c>
      <c r="L518">
        <v>2.70782470703125</v>
      </c>
      <c r="M518">
        <v>1.74441909790039</v>
      </c>
      <c r="N518">
        <v>6.8275585174560502</v>
      </c>
      <c r="O518">
        <v>3</v>
      </c>
      <c r="P518">
        <v>3</v>
      </c>
      <c r="Q518">
        <v>13</v>
      </c>
      <c r="R518" s="16">
        <v>0.23080000000000001</v>
      </c>
      <c r="S518" s="16">
        <f t="shared" si="8"/>
        <v>0.3</v>
      </c>
      <c r="T518">
        <v>4.0109367370605504</v>
      </c>
      <c r="U518">
        <v>3.67718505859375</v>
      </c>
      <c r="V518">
        <v>3.4018530845642099</v>
      </c>
      <c r="W518">
        <v>0.27533197402954102</v>
      </c>
      <c r="X518">
        <v>0.609083652496338</v>
      </c>
      <c r="Y518">
        <v>0.609083652496338</v>
      </c>
      <c r="Z518">
        <v>0.3</v>
      </c>
      <c r="AA518">
        <v>1</v>
      </c>
      <c r="AB518">
        <v>0.76923076923076905</v>
      </c>
      <c r="AC518">
        <v>0.86956521739130399</v>
      </c>
      <c r="AD518">
        <v>0</v>
      </c>
      <c r="AE518">
        <v>0.7</v>
      </c>
    </row>
    <row r="519" spans="1:31" x14ac:dyDescent="0.15">
      <c r="A519" s="6">
        <v>517</v>
      </c>
      <c r="B519">
        <v>17</v>
      </c>
      <c r="C519">
        <v>3</v>
      </c>
      <c r="D519">
        <v>10</v>
      </c>
      <c r="E519">
        <v>10</v>
      </c>
      <c r="F519">
        <v>10</v>
      </c>
      <c r="G519">
        <v>0</v>
      </c>
      <c r="H519">
        <v>7</v>
      </c>
      <c r="I519">
        <v>3</v>
      </c>
      <c r="J519">
        <v>0.85</v>
      </c>
      <c r="K519">
        <v>9.1231307983398402</v>
      </c>
      <c r="L519">
        <v>1.67024993896484</v>
      </c>
      <c r="M519">
        <v>0.63208389282226596</v>
      </c>
      <c r="N519">
        <v>7.1864337921142596</v>
      </c>
      <c r="O519">
        <v>5</v>
      </c>
      <c r="P519">
        <v>5</v>
      </c>
      <c r="Q519">
        <v>15</v>
      </c>
      <c r="R519" s="16">
        <v>0.33329999999999999</v>
      </c>
      <c r="S519" s="16">
        <f t="shared" si="8"/>
        <v>0.5</v>
      </c>
      <c r="T519">
        <v>3.8676643371582</v>
      </c>
      <c r="U519">
        <v>3.4829962253570601</v>
      </c>
      <c r="V519">
        <v>3.3182685375213601</v>
      </c>
      <c r="W519">
        <v>0.164727687835693</v>
      </c>
      <c r="X519">
        <v>0.54939579963684104</v>
      </c>
      <c r="Y519">
        <v>0.54939579963684104</v>
      </c>
      <c r="Z519">
        <v>0.5</v>
      </c>
      <c r="AA519">
        <v>1</v>
      </c>
      <c r="AB519">
        <v>0.66666666666666696</v>
      </c>
      <c r="AC519">
        <v>0.8</v>
      </c>
      <c r="AD519">
        <v>0</v>
      </c>
      <c r="AE519">
        <v>0.5</v>
      </c>
    </row>
    <row r="520" spans="1:31" x14ac:dyDescent="0.15">
      <c r="A520" s="6">
        <v>518</v>
      </c>
      <c r="B520">
        <v>16</v>
      </c>
      <c r="C520">
        <v>4</v>
      </c>
      <c r="D520">
        <v>10</v>
      </c>
      <c r="E520">
        <v>10</v>
      </c>
      <c r="F520">
        <v>10</v>
      </c>
      <c r="G520">
        <v>0</v>
      </c>
      <c r="H520">
        <v>6</v>
      </c>
      <c r="I520">
        <v>4</v>
      </c>
      <c r="J520">
        <v>0.8</v>
      </c>
      <c r="K520">
        <v>8.3404712677002006</v>
      </c>
      <c r="L520">
        <v>2.2270126342773402</v>
      </c>
      <c r="M520">
        <v>0.67320251464843694</v>
      </c>
      <c r="N520">
        <v>6.3045654296875</v>
      </c>
      <c r="O520">
        <v>4</v>
      </c>
      <c r="P520">
        <v>4</v>
      </c>
      <c r="Q520">
        <v>14</v>
      </c>
      <c r="R520" s="16">
        <v>0.28570000000000001</v>
      </c>
      <c r="S520" s="16">
        <f t="shared" si="8"/>
        <v>0.4</v>
      </c>
      <c r="T520">
        <v>3.8799018859863299</v>
      </c>
      <c r="U520">
        <v>3.4744060039520299</v>
      </c>
      <c r="V520">
        <v>3.30686259269714</v>
      </c>
      <c r="W520">
        <v>0.16754341125488301</v>
      </c>
      <c r="X520">
        <v>0.57303929328918501</v>
      </c>
      <c r="Y520">
        <v>0.57303929328918501</v>
      </c>
      <c r="Z520">
        <v>0.4</v>
      </c>
      <c r="AA520">
        <v>1</v>
      </c>
      <c r="AB520">
        <v>0.71428571428571397</v>
      </c>
      <c r="AC520">
        <v>0.83333333333333304</v>
      </c>
      <c r="AD520">
        <v>0</v>
      </c>
      <c r="AE520">
        <v>0.6</v>
      </c>
    </row>
    <row r="521" spans="1:31" x14ac:dyDescent="0.15">
      <c r="A521" s="6">
        <v>519</v>
      </c>
      <c r="B521">
        <v>16</v>
      </c>
      <c r="C521">
        <v>4</v>
      </c>
      <c r="D521">
        <v>10</v>
      </c>
      <c r="E521">
        <v>10</v>
      </c>
      <c r="F521">
        <v>10</v>
      </c>
      <c r="G521">
        <v>0</v>
      </c>
      <c r="H521">
        <v>6</v>
      </c>
      <c r="I521">
        <v>4</v>
      </c>
      <c r="J521">
        <v>0.8</v>
      </c>
      <c r="K521">
        <v>8.8664207458496094</v>
      </c>
      <c r="L521">
        <v>2.5117168426513699</v>
      </c>
      <c r="M521">
        <v>0.98136520385742199</v>
      </c>
      <c r="N521">
        <v>6.7652969360351598</v>
      </c>
      <c r="O521">
        <v>5</v>
      </c>
      <c r="P521">
        <v>5</v>
      </c>
      <c r="Q521">
        <v>15</v>
      </c>
      <c r="R521" s="16">
        <v>0.33329999999999999</v>
      </c>
      <c r="S521" s="16">
        <f t="shared" si="8"/>
        <v>0.5</v>
      </c>
      <c r="T521">
        <v>3.7759838104247998</v>
      </c>
      <c r="U521">
        <v>3.38934326171875</v>
      </c>
      <c r="V521">
        <v>3.2134921550750701</v>
      </c>
      <c r="W521">
        <v>0.17585110664367701</v>
      </c>
      <c r="X521">
        <v>0.562491655349731</v>
      </c>
      <c r="Y521">
        <v>0.562491655349731</v>
      </c>
      <c r="Z521">
        <v>0.5</v>
      </c>
      <c r="AA521">
        <v>1</v>
      </c>
      <c r="AB521">
        <v>0.66666666666666696</v>
      </c>
      <c r="AC521">
        <v>0.8</v>
      </c>
      <c r="AD521">
        <v>0</v>
      </c>
      <c r="AE521">
        <v>0.5</v>
      </c>
    </row>
    <row r="522" spans="1:31" x14ac:dyDescent="0.15">
      <c r="A522" s="6">
        <v>520</v>
      </c>
      <c r="B522">
        <v>15</v>
      </c>
      <c r="C522">
        <v>5</v>
      </c>
      <c r="D522">
        <v>10</v>
      </c>
      <c r="E522">
        <v>10</v>
      </c>
      <c r="F522">
        <v>10</v>
      </c>
      <c r="G522">
        <v>0</v>
      </c>
      <c r="H522">
        <v>5</v>
      </c>
      <c r="I522">
        <v>5</v>
      </c>
      <c r="J522">
        <v>0.75</v>
      </c>
      <c r="K522">
        <v>7.6624507904052699</v>
      </c>
      <c r="L522">
        <v>3.14229393005371</v>
      </c>
      <c r="M522">
        <v>1.2149906158447299</v>
      </c>
      <c r="N522">
        <v>5.1857070922851598</v>
      </c>
      <c r="O522">
        <v>3</v>
      </c>
      <c r="P522">
        <v>3</v>
      </c>
      <c r="Q522">
        <v>12</v>
      </c>
      <c r="R522" s="16">
        <v>0.25</v>
      </c>
      <c r="S522" s="16">
        <f t="shared" si="8"/>
        <v>0.3</v>
      </c>
      <c r="T522">
        <v>3.0483531951904301</v>
      </c>
      <c r="U522">
        <v>2.7497973442077601</v>
      </c>
      <c r="V522">
        <v>2.5647993087768501</v>
      </c>
      <c r="W522">
        <v>0.18499803543090801</v>
      </c>
      <c r="X522">
        <v>0.483553886413574</v>
      </c>
      <c r="Y522">
        <v>0.483553886413574</v>
      </c>
      <c r="Z522">
        <v>0.3</v>
      </c>
      <c r="AA522">
        <v>0.9</v>
      </c>
      <c r="AB522">
        <v>0.75</v>
      </c>
      <c r="AC522">
        <v>0.81818181818181801</v>
      </c>
      <c r="AD522">
        <v>0.1</v>
      </c>
      <c r="AE522">
        <v>0.6</v>
      </c>
    </row>
    <row r="523" spans="1:31" x14ac:dyDescent="0.15">
      <c r="A523" s="6">
        <v>521</v>
      </c>
      <c r="B523">
        <v>15</v>
      </c>
      <c r="C523">
        <v>5</v>
      </c>
      <c r="D523">
        <v>10</v>
      </c>
      <c r="E523">
        <v>10</v>
      </c>
      <c r="F523">
        <v>10</v>
      </c>
      <c r="G523">
        <v>0</v>
      </c>
      <c r="H523">
        <v>5</v>
      </c>
      <c r="I523">
        <v>5</v>
      </c>
      <c r="J523">
        <v>0.75</v>
      </c>
      <c r="K523">
        <v>6.8177566528320304</v>
      </c>
      <c r="L523">
        <v>2.2020149230957</v>
      </c>
      <c r="M523">
        <v>0.59191131591796897</v>
      </c>
      <c r="N523">
        <v>6.0112800598144496</v>
      </c>
      <c r="O523">
        <v>4</v>
      </c>
      <c r="P523">
        <v>4</v>
      </c>
      <c r="Q523">
        <v>14</v>
      </c>
      <c r="R523" s="16">
        <v>0.28570000000000001</v>
      </c>
      <c r="S523" s="16">
        <f t="shared" si="8"/>
        <v>0.4</v>
      </c>
      <c r="T523">
        <v>3.2612056732177699</v>
      </c>
      <c r="U523">
        <v>2.8719031810760498</v>
      </c>
      <c r="V523">
        <v>2.8120932579040501</v>
      </c>
      <c r="W523">
        <v>5.9809923171997098E-2</v>
      </c>
      <c r="X523">
        <v>0.44911241531372098</v>
      </c>
      <c r="Y523">
        <v>0.44911241531372098</v>
      </c>
      <c r="Z523">
        <v>0.4</v>
      </c>
      <c r="AA523">
        <v>1</v>
      </c>
      <c r="AB523">
        <v>0.71428571428571397</v>
      </c>
      <c r="AC523">
        <v>0.83333333333333304</v>
      </c>
      <c r="AD523">
        <v>0</v>
      </c>
      <c r="AE523">
        <v>0.6</v>
      </c>
    </row>
    <row r="524" spans="1:31" x14ac:dyDescent="0.15">
      <c r="A524" s="6">
        <v>522</v>
      </c>
      <c r="B524">
        <v>18</v>
      </c>
      <c r="C524">
        <v>2</v>
      </c>
      <c r="D524">
        <v>10</v>
      </c>
      <c r="E524">
        <v>10</v>
      </c>
      <c r="F524">
        <v>10</v>
      </c>
      <c r="G524">
        <v>0</v>
      </c>
      <c r="H524">
        <v>8</v>
      </c>
      <c r="I524">
        <v>2</v>
      </c>
      <c r="J524">
        <v>0.9</v>
      </c>
      <c r="K524">
        <v>9.7061634063720703</v>
      </c>
      <c r="L524">
        <v>1.9716968536377</v>
      </c>
      <c r="M524">
        <v>1.37361907958984</v>
      </c>
      <c r="N524">
        <v>6.6777267456054696</v>
      </c>
      <c r="O524">
        <v>5</v>
      </c>
      <c r="P524">
        <v>5</v>
      </c>
      <c r="Q524">
        <v>14</v>
      </c>
      <c r="R524" s="16">
        <v>0.35709999999999997</v>
      </c>
      <c r="S524" s="16">
        <f t="shared" si="8"/>
        <v>0.5</v>
      </c>
      <c r="T524">
        <v>4.1701889038085902</v>
      </c>
      <c r="U524">
        <v>3.8697781562805198</v>
      </c>
      <c r="V524">
        <v>3.6039681434631401</v>
      </c>
      <c r="W524">
        <v>0.26581001281738298</v>
      </c>
      <c r="X524">
        <v>0.56622076034545898</v>
      </c>
      <c r="Y524">
        <v>0.56622076034545898</v>
      </c>
      <c r="Z524">
        <v>0.5</v>
      </c>
      <c r="AA524">
        <v>0.9</v>
      </c>
      <c r="AB524">
        <v>0.64285714285714302</v>
      </c>
      <c r="AC524">
        <v>0.75</v>
      </c>
      <c r="AD524">
        <v>0.1</v>
      </c>
      <c r="AE524">
        <v>0.4</v>
      </c>
    </row>
    <row r="525" spans="1:31" x14ac:dyDescent="0.15">
      <c r="A525" s="6">
        <v>523</v>
      </c>
      <c r="B525">
        <v>15</v>
      </c>
      <c r="C525">
        <v>5</v>
      </c>
      <c r="D525">
        <v>10</v>
      </c>
      <c r="E525">
        <v>10</v>
      </c>
      <c r="F525">
        <v>9</v>
      </c>
      <c r="G525">
        <v>1</v>
      </c>
      <c r="H525">
        <v>6</v>
      </c>
      <c r="I525">
        <v>4</v>
      </c>
      <c r="J525">
        <v>0.75</v>
      </c>
      <c r="K525">
        <v>7.95646095275879</v>
      </c>
      <c r="L525">
        <v>2.79928779602051</v>
      </c>
      <c r="M525">
        <v>1.62091064453125</v>
      </c>
      <c r="N525">
        <v>5.6493225097656197</v>
      </c>
      <c r="O525">
        <v>5</v>
      </c>
      <c r="P525">
        <v>5</v>
      </c>
      <c r="Q525">
        <v>14</v>
      </c>
      <c r="R525" s="16">
        <v>0.35709999999999997</v>
      </c>
      <c r="S525" s="16">
        <f t="shared" si="8"/>
        <v>0.5</v>
      </c>
      <c r="T525">
        <v>3.3187294006347701</v>
      </c>
      <c r="U525">
        <v>3.0012328624725302</v>
      </c>
      <c r="V525">
        <v>2.8874719142913801</v>
      </c>
      <c r="W525">
        <v>0.113760948181152</v>
      </c>
      <c r="X525">
        <v>0.43125748634338401</v>
      </c>
      <c r="Y525">
        <v>0.43125748634338401</v>
      </c>
      <c r="Z525">
        <v>0.5</v>
      </c>
      <c r="AA525">
        <v>0.9</v>
      </c>
      <c r="AB525">
        <v>0.64285714285714302</v>
      </c>
      <c r="AC525">
        <v>0.75</v>
      </c>
      <c r="AD525">
        <v>0.1</v>
      </c>
      <c r="AE525">
        <v>0.4</v>
      </c>
    </row>
    <row r="526" spans="1:31" x14ac:dyDescent="0.15">
      <c r="A526" s="6">
        <v>524</v>
      </c>
      <c r="B526">
        <v>18</v>
      </c>
      <c r="C526">
        <v>2</v>
      </c>
      <c r="D526">
        <v>10</v>
      </c>
      <c r="E526">
        <v>10</v>
      </c>
      <c r="F526">
        <v>10</v>
      </c>
      <c r="G526">
        <v>0</v>
      </c>
      <c r="H526">
        <v>8</v>
      </c>
      <c r="I526">
        <v>2</v>
      </c>
      <c r="J526">
        <v>0.9</v>
      </c>
      <c r="K526">
        <v>9.8586711883544904</v>
      </c>
      <c r="L526">
        <v>1.31509017944336</v>
      </c>
      <c r="M526">
        <v>0.68877792358398404</v>
      </c>
      <c r="N526">
        <v>7.5478954315185502</v>
      </c>
      <c r="O526">
        <v>6</v>
      </c>
      <c r="P526">
        <v>6</v>
      </c>
      <c r="Q526">
        <v>16</v>
      </c>
      <c r="R526" s="16">
        <v>0.375</v>
      </c>
      <c r="S526" s="16">
        <f t="shared" si="8"/>
        <v>0.6</v>
      </c>
      <c r="T526">
        <v>4.7864208221435502</v>
      </c>
      <c r="U526">
        <v>4.3702192306518501</v>
      </c>
      <c r="V526">
        <v>4.1623697280883798</v>
      </c>
      <c r="W526">
        <v>0.20784950256347701</v>
      </c>
      <c r="X526">
        <v>0.624051094055176</v>
      </c>
      <c r="Y526">
        <v>0.624051094055176</v>
      </c>
      <c r="Z526">
        <v>0.6</v>
      </c>
      <c r="AA526">
        <v>1</v>
      </c>
      <c r="AB526">
        <v>0.625</v>
      </c>
      <c r="AC526">
        <v>0.76923076923076905</v>
      </c>
      <c r="AD526">
        <v>0</v>
      </c>
      <c r="AE526">
        <v>0.4</v>
      </c>
    </row>
    <row r="527" spans="1:31" x14ac:dyDescent="0.15">
      <c r="A527" s="6">
        <v>525</v>
      </c>
      <c r="B527">
        <v>18</v>
      </c>
      <c r="C527">
        <v>2</v>
      </c>
      <c r="D527">
        <v>10</v>
      </c>
      <c r="E527">
        <v>10</v>
      </c>
      <c r="F527">
        <v>10</v>
      </c>
      <c r="G527">
        <v>0</v>
      </c>
      <c r="H527">
        <v>8</v>
      </c>
      <c r="I527">
        <v>2</v>
      </c>
      <c r="J527">
        <v>0.9</v>
      </c>
      <c r="K527">
        <v>10.4091300964356</v>
      </c>
      <c r="L527">
        <v>2.2461204528808598</v>
      </c>
      <c r="M527">
        <v>1.6515083312988299</v>
      </c>
      <c r="N527">
        <v>7.2306842803955096</v>
      </c>
      <c r="O527">
        <v>5</v>
      </c>
      <c r="P527">
        <v>5</v>
      </c>
      <c r="Q527">
        <v>15</v>
      </c>
      <c r="R527" s="16">
        <v>0.33329999999999999</v>
      </c>
      <c r="S527" s="16">
        <f t="shared" si="8"/>
        <v>0.5</v>
      </c>
      <c r="T527">
        <v>4.5163688659668004</v>
      </c>
      <c r="U527">
        <v>4.1969671249389604</v>
      </c>
      <c r="V527">
        <v>3.89863085746765</v>
      </c>
      <c r="W527">
        <v>0.29833626747131298</v>
      </c>
      <c r="X527">
        <v>0.61773800849914595</v>
      </c>
      <c r="Y527">
        <v>0.61773800849914595</v>
      </c>
      <c r="Z527">
        <v>0.5</v>
      </c>
      <c r="AA527">
        <v>1</v>
      </c>
      <c r="AB527">
        <v>0.66666666666666696</v>
      </c>
      <c r="AC527">
        <v>0.8</v>
      </c>
      <c r="AD527">
        <v>0</v>
      </c>
      <c r="AE527">
        <v>0.5</v>
      </c>
    </row>
    <row r="528" spans="1:31" x14ac:dyDescent="0.15">
      <c r="A528" s="6">
        <v>526</v>
      </c>
      <c r="B528">
        <v>17</v>
      </c>
      <c r="C528">
        <v>3</v>
      </c>
      <c r="D528">
        <v>10</v>
      </c>
      <c r="E528">
        <v>10</v>
      </c>
      <c r="F528">
        <v>10</v>
      </c>
      <c r="G528">
        <v>0</v>
      </c>
      <c r="H528">
        <v>7</v>
      </c>
      <c r="I528">
        <v>3</v>
      </c>
      <c r="J528">
        <v>0.85</v>
      </c>
      <c r="K528">
        <v>9.5055789947509801</v>
      </c>
      <c r="L528">
        <v>2.8469009399414098</v>
      </c>
      <c r="M528">
        <v>1.7687530517578101</v>
      </c>
      <c r="N528">
        <v>5.9185714721679696</v>
      </c>
      <c r="O528">
        <v>5</v>
      </c>
      <c r="P528">
        <v>5</v>
      </c>
      <c r="Q528">
        <v>15</v>
      </c>
      <c r="R528" s="16">
        <v>0.33329999999999999</v>
      </c>
      <c r="S528" s="16">
        <f t="shared" si="8"/>
        <v>0.5</v>
      </c>
      <c r="T528">
        <v>4.2794418334960902</v>
      </c>
      <c r="U528">
        <v>3.9733026027679399</v>
      </c>
      <c r="V528">
        <v>3.6648375988006601</v>
      </c>
      <c r="W528">
        <v>0.30846500396728499</v>
      </c>
      <c r="X528">
        <v>0.61460423469543501</v>
      </c>
      <c r="Y528">
        <v>0.61460423469543501</v>
      </c>
      <c r="Z528">
        <v>0.5</v>
      </c>
      <c r="AA528">
        <v>1</v>
      </c>
      <c r="AB528">
        <v>0.66666666666666696</v>
      </c>
      <c r="AC528">
        <v>0.8</v>
      </c>
      <c r="AD528">
        <v>0</v>
      </c>
      <c r="AE528">
        <v>0.5</v>
      </c>
    </row>
    <row r="529" spans="1:31" x14ac:dyDescent="0.15">
      <c r="A529" s="6">
        <v>527</v>
      </c>
      <c r="B529">
        <v>15</v>
      </c>
      <c r="C529">
        <v>5</v>
      </c>
      <c r="D529">
        <v>10</v>
      </c>
      <c r="E529">
        <v>10</v>
      </c>
      <c r="F529">
        <v>10</v>
      </c>
      <c r="G529">
        <v>0</v>
      </c>
      <c r="H529">
        <v>5</v>
      </c>
      <c r="I529">
        <v>5</v>
      </c>
      <c r="J529">
        <v>0.75</v>
      </c>
      <c r="K529">
        <v>7.5849647521972701</v>
      </c>
      <c r="L529">
        <v>4.2265453338623002</v>
      </c>
      <c r="M529">
        <v>2.8944072723388699</v>
      </c>
      <c r="N529">
        <v>4.05257225036621</v>
      </c>
      <c r="O529">
        <v>2</v>
      </c>
      <c r="P529">
        <v>2</v>
      </c>
      <c r="Q529">
        <v>12</v>
      </c>
      <c r="R529" s="16">
        <v>0.16669999999999999</v>
      </c>
      <c r="S529" s="16">
        <f t="shared" si="8"/>
        <v>0.2</v>
      </c>
      <c r="T529">
        <v>2.9290847778320299</v>
      </c>
      <c r="U529">
        <v>2.7376651763915998</v>
      </c>
      <c r="V529">
        <v>2.4389052391052202</v>
      </c>
      <c r="W529">
        <v>0.29875993728637701</v>
      </c>
      <c r="X529">
        <v>0.49017953872680697</v>
      </c>
      <c r="Y529">
        <v>0.49017953872680697</v>
      </c>
      <c r="Z529">
        <v>0.2</v>
      </c>
      <c r="AA529">
        <v>1</v>
      </c>
      <c r="AB529">
        <v>0.83333333333333304</v>
      </c>
      <c r="AC529">
        <v>0.90909090909090895</v>
      </c>
      <c r="AD529">
        <v>0</v>
      </c>
      <c r="AE529">
        <v>0.8</v>
      </c>
    </row>
    <row r="530" spans="1:31" x14ac:dyDescent="0.15">
      <c r="A530" s="6">
        <v>528</v>
      </c>
      <c r="B530">
        <v>17</v>
      </c>
      <c r="C530">
        <v>3</v>
      </c>
      <c r="D530">
        <v>10</v>
      </c>
      <c r="E530">
        <v>10</v>
      </c>
      <c r="F530">
        <v>10</v>
      </c>
      <c r="G530">
        <v>0</v>
      </c>
      <c r="H530">
        <v>7</v>
      </c>
      <c r="I530">
        <v>3</v>
      </c>
      <c r="J530">
        <v>0.85</v>
      </c>
      <c r="K530">
        <v>9.1898670196533203</v>
      </c>
      <c r="L530">
        <v>1.82729339599609</v>
      </c>
      <c r="M530">
        <v>0.697998046875</v>
      </c>
      <c r="N530">
        <v>6.7536468505859402</v>
      </c>
      <c r="O530">
        <v>5</v>
      </c>
      <c r="P530">
        <v>5</v>
      </c>
      <c r="Q530">
        <v>15</v>
      </c>
      <c r="R530" s="16">
        <v>0.33329999999999999</v>
      </c>
      <c r="S530" s="16">
        <f t="shared" si="8"/>
        <v>0.5</v>
      </c>
      <c r="T530">
        <v>4.3052940368652299</v>
      </c>
      <c r="U530">
        <v>3.90358209609985</v>
      </c>
      <c r="V530">
        <v>3.6931998729705802</v>
      </c>
      <c r="W530">
        <v>0.21038222312927199</v>
      </c>
      <c r="X530">
        <v>0.61209416389465299</v>
      </c>
      <c r="Y530">
        <v>0.61209416389465299</v>
      </c>
      <c r="Z530">
        <v>0.5</v>
      </c>
      <c r="AA530">
        <v>1</v>
      </c>
      <c r="AB530">
        <v>0.66666666666666696</v>
      </c>
      <c r="AC530">
        <v>0.8</v>
      </c>
      <c r="AD530">
        <v>0</v>
      </c>
      <c r="AE530">
        <v>0.5</v>
      </c>
    </row>
    <row r="531" spans="1:31" x14ac:dyDescent="0.15">
      <c r="A531" s="6">
        <v>529</v>
      </c>
      <c r="B531">
        <v>18</v>
      </c>
      <c r="C531">
        <v>2</v>
      </c>
      <c r="D531">
        <v>10</v>
      </c>
      <c r="E531">
        <v>10</v>
      </c>
      <c r="F531">
        <v>10</v>
      </c>
      <c r="G531">
        <v>0</v>
      </c>
      <c r="H531">
        <v>8</v>
      </c>
      <c r="I531">
        <v>2</v>
      </c>
      <c r="J531">
        <v>0.9</v>
      </c>
      <c r="K531">
        <v>11.5277290344238</v>
      </c>
      <c r="L531">
        <v>2.7787723541259801</v>
      </c>
      <c r="M531">
        <v>2.1110267639160201</v>
      </c>
      <c r="N531">
        <v>7.5974636077880904</v>
      </c>
      <c r="O531">
        <v>3</v>
      </c>
      <c r="P531">
        <v>3</v>
      </c>
      <c r="Q531">
        <v>13</v>
      </c>
      <c r="R531" s="16">
        <v>0.23080000000000001</v>
      </c>
      <c r="S531" s="16">
        <f t="shared" si="8"/>
        <v>0.3</v>
      </c>
      <c r="T531">
        <v>4.1621055603027299</v>
      </c>
      <c r="U531">
        <v>3.9118816852569598</v>
      </c>
      <c r="V531">
        <v>3.5439484119415301</v>
      </c>
      <c r="W531">
        <v>0.36793327331543002</v>
      </c>
      <c r="X531">
        <v>0.61815714836120605</v>
      </c>
      <c r="Y531">
        <v>0.61815714836120605</v>
      </c>
      <c r="Z531">
        <v>0.3</v>
      </c>
      <c r="AA531">
        <v>1</v>
      </c>
      <c r="AB531">
        <v>0.76923076923076905</v>
      </c>
      <c r="AC531">
        <v>0.86956521739130399</v>
      </c>
      <c r="AD531">
        <v>0</v>
      </c>
      <c r="AE531">
        <v>0.7</v>
      </c>
    </row>
    <row r="532" spans="1:31" x14ac:dyDescent="0.15">
      <c r="A532" s="6">
        <v>530</v>
      </c>
      <c r="B532">
        <v>19</v>
      </c>
      <c r="C532">
        <v>1</v>
      </c>
      <c r="D532">
        <v>10</v>
      </c>
      <c r="E532">
        <v>10</v>
      </c>
      <c r="F532">
        <v>10</v>
      </c>
      <c r="G532">
        <v>0</v>
      </c>
      <c r="H532">
        <v>9</v>
      </c>
      <c r="I532">
        <v>1</v>
      </c>
      <c r="J532">
        <v>0.95</v>
      </c>
      <c r="K532">
        <v>13.0725746154785</v>
      </c>
      <c r="L532">
        <v>1.9138488769531199</v>
      </c>
      <c r="M532">
        <v>1.68550872802734</v>
      </c>
      <c r="N532">
        <v>10.1151885986328</v>
      </c>
      <c r="O532">
        <v>7</v>
      </c>
      <c r="P532">
        <v>7</v>
      </c>
      <c r="Q532">
        <v>17</v>
      </c>
      <c r="R532" s="16">
        <v>0.4118</v>
      </c>
      <c r="S532" s="16">
        <f t="shared" si="8"/>
        <v>0.7</v>
      </c>
      <c r="T532">
        <v>4.7995872497558603</v>
      </c>
      <c r="U532">
        <v>4.4854669570922896</v>
      </c>
      <c r="V532">
        <v>4.2099537849426296</v>
      </c>
      <c r="W532">
        <v>0.27551317214965798</v>
      </c>
      <c r="X532">
        <v>0.58963346481323198</v>
      </c>
      <c r="Y532">
        <v>0.58963346481323198</v>
      </c>
      <c r="Z532">
        <v>0.7</v>
      </c>
      <c r="AA532">
        <v>1</v>
      </c>
      <c r="AB532">
        <v>0.58823529411764697</v>
      </c>
      <c r="AC532">
        <v>0.74074074074074103</v>
      </c>
      <c r="AD532">
        <v>0</v>
      </c>
      <c r="AE532">
        <v>0.3</v>
      </c>
    </row>
    <row r="533" spans="1:31" x14ac:dyDescent="0.15">
      <c r="A533" s="6">
        <v>531</v>
      </c>
      <c r="B533">
        <v>14</v>
      </c>
      <c r="C533">
        <v>6</v>
      </c>
      <c r="D533">
        <v>10</v>
      </c>
      <c r="E533">
        <v>10</v>
      </c>
      <c r="F533">
        <v>10</v>
      </c>
      <c r="G533">
        <v>0</v>
      </c>
      <c r="H533">
        <v>4</v>
      </c>
      <c r="I533">
        <v>6</v>
      </c>
      <c r="J533">
        <v>0.7</v>
      </c>
      <c r="K533">
        <v>8.5826892852783203</v>
      </c>
      <c r="L533">
        <v>4.29248046875</v>
      </c>
      <c r="M533">
        <v>1.9749679565429701</v>
      </c>
      <c r="N533">
        <v>6.8630084991455096</v>
      </c>
      <c r="O533">
        <v>4</v>
      </c>
      <c r="P533">
        <v>4</v>
      </c>
      <c r="Q533">
        <v>14</v>
      </c>
      <c r="R533" s="16">
        <v>0.28570000000000001</v>
      </c>
      <c r="S533" s="16">
        <f t="shared" si="8"/>
        <v>0.4</v>
      </c>
      <c r="T533">
        <v>3.41282081604004</v>
      </c>
      <c r="U533">
        <v>3.0024070739746098</v>
      </c>
      <c r="V533">
        <v>2.8293726444244398</v>
      </c>
      <c r="W533">
        <v>0.17303442955017101</v>
      </c>
      <c r="X533">
        <v>0.58344817161560103</v>
      </c>
      <c r="Y533">
        <v>0.58344817161560103</v>
      </c>
      <c r="Z533">
        <v>0.4</v>
      </c>
      <c r="AA533">
        <v>1</v>
      </c>
      <c r="AB533">
        <v>0.71428571428571397</v>
      </c>
      <c r="AC533">
        <v>0.83333333333333304</v>
      </c>
      <c r="AD533">
        <v>0</v>
      </c>
      <c r="AE533">
        <v>0.6</v>
      </c>
    </row>
    <row r="534" spans="1:31" x14ac:dyDescent="0.15">
      <c r="A534" s="6">
        <v>532</v>
      </c>
      <c r="B534">
        <v>18</v>
      </c>
      <c r="C534">
        <v>2</v>
      </c>
      <c r="D534">
        <v>10</v>
      </c>
      <c r="E534">
        <v>10</v>
      </c>
      <c r="F534">
        <v>10</v>
      </c>
      <c r="G534">
        <v>0</v>
      </c>
      <c r="H534">
        <v>8</v>
      </c>
      <c r="I534">
        <v>2</v>
      </c>
      <c r="J534">
        <v>0.9</v>
      </c>
      <c r="K534">
        <v>9.6175632476806605</v>
      </c>
      <c r="L534">
        <v>1.9014892578125</v>
      </c>
      <c r="M534">
        <v>1.4356002807617201</v>
      </c>
      <c r="N534">
        <v>7.315673828125</v>
      </c>
      <c r="O534">
        <v>4</v>
      </c>
      <c r="P534">
        <v>4</v>
      </c>
      <c r="Q534">
        <v>13</v>
      </c>
      <c r="R534" s="16">
        <v>0.30769999999999997</v>
      </c>
      <c r="S534" s="16">
        <f t="shared" si="8"/>
        <v>0.4</v>
      </c>
      <c r="T534">
        <v>4.1075992584228498</v>
      </c>
      <c r="U534">
        <v>3.81423759460449</v>
      </c>
      <c r="V534">
        <v>3.5993456840515101</v>
      </c>
      <c r="W534">
        <v>0.21489191055297799</v>
      </c>
      <c r="X534">
        <v>0.508253574371338</v>
      </c>
      <c r="Y534">
        <v>0.508253574371338</v>
      </c>
      <c r="Z534">
        <v>0.4</v>
      </c>
      <c r="AA534">
        <v>0.9</v>
      </c>
      <c r="AB534">
        <v>0.69230769230769196</v>
      </c>
      <c r="AC534">
        <v>0.78260869565217395</v>
      </c>
      <c r="AD534">
        <v>0.1</v>
      </c>
      <c r="AE534">
        <v>0.5</v>
      </c>
    </row>
    <row r="535" spans="1:31" x14ac:dyDescent="0.15">
      <c r="A535" s="6">
        <v>533</v>
      </c>
      <c r="B535">
        <v>19</v>
      </c>
      <c r="C535">
        <v>1</v>
      </c>
      <c r="D535">
        <v>10</v>
      </c>
      <c r="E535">
        <v>10</v>
      </c>
      <c r="F535">
        <v>10</v>
      </c>
      <c r="G535">
        <v>0</v>
      </c>
      <c r="H535">
        <v>9</v>
      </c>
      <c r="I535">
        <v>1</v>
      </c>
      <c r="J535">
        <v>0.95</v>
      </c>
      <c r="K535">
        <v>12.4168815612793</v>
      </c>
      <c r="L535">
        <v>1.8768482208252</v>
      </c>
      <c r="M535">
        <v>1.6374874114990201</v>
      </c>
      <c r="N535">
        <v>9.3175468444824201</v>
      </c>
      <c r="O535">
        <v>5</v>
      </c>
      <c r="P535">
        <v>5</v>
      </c>
      <c r="Q535">
        <v>15</v>
      </c>
      <c r="R535" s="16">
        <v>0.33329999999999999</v>
      </c>
      <c r="S535" s="16">
        <f t="shared" si="8"/>
        <v>0.5</v>
      </c>
      <c r="T535">
        <v>4.5146732330322301</v>
      </c>
      <c r="U535">
        <v>4.2346105575561497</v>
      </c>
      <c r="V535">
        <v>3.9387907981872599</v>
      </c>
      <c r="W535">
        <v>0.29581975936889598</v>
      </c>
      <c r="X535">
        <v>0.57588243484497104</v>
      </c>
      <c r="Y535">
        <v>0.57588243484497104</v>
      </c>
      <c r="Z535">
        <v>0.5</v>
      </c>
      <c r="AA535">
        <v>1</v>
      </c>
      <c r="AB535">
        <v>0.66666666666666696</v>
      </c>
      <c r="AC535">
        <v>0.8</v>
      </c>
      <c r="AD535">
        <v>0</v>
      </c>
      <c r="AE535">
        <v>0.5</v>
      </c>
    </row>
    <row r="536" spans="1:31" x14ac:dyDescent="0.15">
      <c r="A536" s="6">
        <v>534</v>
      </c>
      <c r="B536">
        <v>17</v>
      </c>
      <c r="C536">
        <v>3</v>
      </c>
      <c r="D536">
        <v>10</v>
      </c>
      <c r="E536">
        <v>10</v>
      </c>
      <c r="F536">
        <v>10</v>
      </c>
      <c r="G536">
        <v>0</v>
      </c>
      <c r="H536">
        <v>7</v>
      </c>
      <c r="I536">
        <v>3</v>
      </c>
      <c r="J536">
        <v>0.85</v>
      </c>
      <c r="K536">
        <v>9.6313228607177699</v>
      </c>
      <c r="L536">
        <v>2.81527900695801</v>
      </c>
      <c r="M536">
        <v>1.5942535400390601</v>
      </c>
      <c r="N536">
        <v>5.6671161651611301</v>
      </c>
      <c r="O536">
        <v>4</v>
      </c>
      <c r="P536">
        <v>4</v>
      </c>
      <c r="Q536">
        <v>14</v>
      </c>
      <c r="R536" s="16">
        <v>0.28570000000000001</v>
      </c>
      <c r="S536" s="16">
        <f t="shared" si="8"/>
        <v>0.4</v>
      </c>
      <c r="T536">
        <v>4.1572589874267596</v>
      </c>
      <c r="U536">
        <v>3.8546435832977299</v>
      </c>
      <c r="V536">
        <v>3.5190665721893302</v>
      </c>
      <c r="W536">
        <v>0.33557701110839799</v>
      </c>
      <c r="X536">
        <v>0.63819241523742698</v>
      </c>
      <c r="Y536">
        <v>0.63819241523742698</v>
      </c>
      <c r="Z536">
        <v>0.4</v>
      </c>
      <c r="AA536">
        <v>1</v>
      </c>
      <c r="AB536">
        <v>0.71428571428571397</v>
      </c>
      <c r="AC536">
        <v>0.83333333333333304</v>
      </c>
      <c r="AD536">
        <v>0</v>
      </c>
      <c r="AE536">
        <v>0.6</v>
      </c>
    </row>
    <row r="537" spans="1:31" x14ac:dyDescent="0.15">
      <c r="A537" s="6">
        <v>535</v>
      </c>
      <c r="B537">
        <v>16</v>
      </c>
      <c r="C537">
        <v>4</v>
      </c>
      <c r="D537">
        <v>10</v>
      </c>
      <c r="E537">
        <v>10</v>
      </c>
      <c r="F537">
        <v>10</v>
      </c>
      <c r="G537">
        <v>0</v>
      </c>
      <c r="H537">
        <v>6</v>
      </c>
      <c r="I537">
        <v>4</v>
      </c>
      <c r="J537">
        <v>0.8</v>
      </c>
      <c r="K537">
        <v>9.2053279876709002</v>
      </c>
      <c r="L537">
        <v>3.2250862121582</v>
      </c>
      <c r="M537">
        <v>1.58920669555664</v>
      </c>
      <c r="N537">
        <v>5.8773708343505904</v>
      </c>
      <c r="O537">
        <v>4</v>
      </c>
      <c r="P537">
        <v>4</v>
      </c>
      <c r="Q537">
        <v>14</v>
      </c>
      <c r="R537" s="16">
        <v>0.28570000000000001</v>
      </c>
      <c r="S537" s="16">
        <f t="shared" si="8"/>
        <v>0.4</v>
      </c>
      <c r="T537">
        <v>3.7218055725097701</v>
      </c>
      <c r="U537">
        <v>3.4048004150390598</v>
      </c>
      <c r="V537">
        <v>3.1231415271759002</v>
      </c>
      <c r="W537">
        <v>0.28165888786315901</v>
      </c>
      <c r="X537">
        <v>0.59866404533386197</v>
      </c>
      <c r="Y537">
        <v>0.59866404533386197</v>
      </c>
      <c r="Z537">
        <v>0.4</v>
      </c>
      <c r="AA537">
        <v>1</v>
      </c>
      <c r="AB537">
        <v>0.71428571428571397</v>
      </c>
      <c r="AC537">
        <v>0.83333333333333304</v>
      </c>
      <c r="AD537">
        <v>0</v>
      </c>
      <c r="AE537">
        <v>0.6</v>
      </c>
    </row>
    <row r="538" spans="1:31" x14ac:dyDescent="0.15">
      <c r="A538" s="6">
        <v>536</v>
      </c>
      <c r="B538">
        <v>15</v>
      </c>
      <c r="C538">
        <v>5</v>
      </c>
      <c r="D538">
        <v>10</v>
      </c>
      <c r="E538">
        <v>10</v>
      </c>
      <c r="F538">
        <v>10</v>
      </c>
      <c r="G538">
        <v>0</v>
      </c>
      <c r="H538">
        <v>5</v>
      </c>
      <c r="I538">
        <v>5</v>
      </c>
      <c r="J538">
        <v>0.75</v>
      </c>
      <c r="K538">
        <v>8.4814891815185494</v>
      </c>
      <c r="L538">
        <v>4.2169094085693404</v>
      </c>
      <c r="M538">
        <v>2.74720954895019</v>
      </c>
      <c r="N538">
        <v>5.5897750854492196</v>
      </c>
      <c r="O538">
        <v>4</v>
      </c>
      <c r="P538">
        <v>4</v>
      </c>
      <c r="Q538">
        <v>14</v>
      </c>
      <c r="R538" s="16">
        <v>0.28570000000000001</v>
      </c>
      <c r="S538" s="16">
        <f t="shared" si="8"/>
        <v>0.4</v>
      </c>
      <c r="T538">
        <v>3.4804096221923801</v>
      </c>
      <c r="U538">
        <v>3.1805896759033199</v>
      </c>
      <c r="V538">
        <v>2.9126815795898402</v>
      </c>
      <c r="W538">
        <v>0.26790809631347701</v>
      </c>
      <c r="X538">
        <v>0.56772804260253895</v>
      </c>
      <c r="Y538">
        <v>0.56772804260253895</v>
      </c>
      <c r="Z538">
        <v>0.4</v>
      </c>
      <c r="AA538">
        <v>1</v>
      </c>
      <c r="AB538">
        <v>0.71428571428571397</v>
      </c>
      <c r="AC538">
        <v>0.83333333333333304</v>
      </c>
      <c r="AD538">
        <v>0</v>
      </c>
      <c r="AE538">
        <v>0.6</v>
      </c>
    </row>
    <row r="539" spans="1:31" x14ac:dyDescent="0.15">
      <c r="A539" s="6">
        <v>537</v>
      </c>
      <c r="B539">
        <v>16</v>
      </c>
      <c r="C539">
        <v>4</v>
      </c>
      <c r="D539">
        <v>10</v>
      </c>
      <c r="E539">
        <v>10</v>
      </c>
      <c r="F539">
        <v>10</v>
      </c>
      <c r="G539">
        <v>0</v>
      </c>
      <c r="H539">
        <v>6</v>
      </c>
      <c r="I539">
        <v>4</v>
      </c>
      <c r="J539">
        <v>0.8</v>
      </c>
      <c r="K539">
        <v>8.5740776062011701</v>
      </c>
      <c r="L539">
        <v>2.5545711517334002</v>
      </c>
      <c r="M539">
        <v>0.87226486206054699</v>
      </c>
      <c r="N539">
        <v>5.8267345428466797</v>
      </c>
      <c r="O539">
        <v>4</v>
      </c>
      <c r="P539">
        <v>4</v>
      </c>
      <c r="Q539">
        <v>14</v>
      </c>
      <c r="R539" s="16">
        <v>0.28570000000000001</v>
      </c>
      <c r="S539" s="16">
        <f t="shared" si="8"/>
        <v>0.4</v>
      </c>
      <c r="T539">
        <v>4.0616588592529297</v>
      </c>
      <c r="U539">
        <v>3.6896822452545202</v>
      </c>
      <c r="V539">
        <v>3.4774239063262899</v>
      </c>
      <c r="W539">
        <v>0.21225833892822299</v>
      </c>
      <c r="X539">
        <v>0.58423495292663596</v>
      </c>
      <c r="Y539">
        <v>0.58423495292663596</v>
      </c>
      <c r="Z539">
        <v>0.4</v>
      </c>
      <c r="AA539">
        <v>1</v>
      </c>
      <c r="AB539">
        <v>0.71428571428571397</v>
      </c>
      <c r="AC539">
        <v>0.83333333333333304</v>
      </c>
      <c r="AD539">
        <v>0</v>
      </c>
      <c r="AE539">
        <v>0.6</v>
      </c>
    </row>
    <row r="540" spans="1:31" x14ac:dyDescent="0.15">
      <c r="A540" s="6">
        <v>538</v>
      </c>
      <c r="B540">
        <v>19</v>
      </c>
      <c r="C540">
        <v>1</v>
      </c>
      <c r="D540">
        <v>10</v>
      </c>
      <c r="E540">
        <v>10</v>
      </c>
      <c r="F540">
        <v>10</v>
      </c>
      <c r="G540">
        <v>0</v>
      </c>
      <c r="H540">
        <v>9</v>
      </c>
      <c r="I540">
        <v>1</v>
      </c>
      <c r="J540">
        <v>0.95</v>
      </c>
      <c r="K540">
        <v>13.0384979248047</v>
      </c>
      <c r="L540">
        <v>2.5367488861084002</v>
      </c>
      <c r="M540">
        <v>2.3458824157714799</v>
      </c>
      <c r="N540">
        <v>9.7599239349365199</v>
      </c>
      <c r="O540">
        <v>6</v>
      </c>
      <c r="P540">
        <v>6</v>
      </c>
      <c r="Q540">
        <v>16</v>
      </c>
      <c r="R540" s="16">
        <v>0.375</v>
      </c>
      <c r="S540" s="16">
        <f t="shared" si="8"/>
        <v>0.6</v>
      </c>
      <c r="T540">
        <v>4.6303787231445304</v>
      </c>
      <c r="U540">
        <v>4.3344349861145002</v>
      </c>
      <c r="V540">
        <v>4.0118227005004901</v>
      </c>
      <c r="W540">
        <v>0.322612285614014</v>
      </c>
      <c r="X540">
        <v>0.61855602264404297</v>
      </c>
      <c r="Y540">
        <v>0.61855602264404297</v>
      </c>
      <c r="Z540">
        <v>0.6</v>
      </c>
      <c r="AA540">
        <v>1</v>
      </c>
      <c r="AB540">
        <v>0.625</v>
      </c>
      <c r="AC540">
        <v>0.76923076923076905</v>
      </c>
      <c r="AD540">
        <v>0</v>
      </c>
      <c r="AE540">
        <v>0.4</v>
      </c>
    </row>
    <row r="541" spans="1:31" x14ac:dyDescent="0.15">
      <c r="A541" s="6">
        <v>539</v>
      </c>
      <c r="B541">
        <v>19</v>
      </c>
      <c r="C541">
        <v>1</v>
      </c>
      <c r="D541">
        <v>10</v>
      </c>
      <c r="E541">
        <v>10</v>
      </c>
      <c r="F541">
        <v>10</v>
      </c>
      <c r="G541">
        <v>0</v>
      </c>
      <c r="H541">
        <v>9</v>
      </c>
      <c r="I541">
        <v>1</v>
      </c>
      <c r="J541">
        <v>0.95</v>
      </c>
      <c r="K541">
        <v>12.797636032104499</v>
      </c>
      <c r="L541">
        <v>3.1951885223388699</v>
      </c>
      <c r="M541">
        <v>2.98256111145019</v>
      </c>
      <c r="N541">
        <v>8.5430927276611293</v>
      </c>
      <c r="O541">
        <v>4</v>
      </c>
      <c r="P541">
        <v>4</v>
      </c>
      <c r="Q541">
        <v>14</v>
      </c>
      <c r="R541" s="16">
        <v>0.28570000000000001</v>
      </c>
      <c r="S541" s="16">
        <f t="shared" si="8"/>
        <v>0.4</v>
      </c>
      <c r="T541">
        <v>4.14190673828125</v>
      </c>
      <c r="U541">
        <v>3.9596066474914502</v>
      </c>
      <c r="V541">
        <v>3.5663313865661599</v>
      </c>
      <c r="W541">
        <v>0.39327526092529302</v>
      </c>
      <c r="X541">
        <v>0.575575351715088</v>
      </c>
      <c r="Y541">
        <v>0.575575351715088</v>
      </c>
      <c r="Z541">
        <v>0.4</v>
      </c>
      <c r="AA541">
        <v>1</v>
      </c>
      <c r="AB541">
        <v>0.71428571428571397</v>
      </c>
      <c r="AC541">
        <v>0.83333333333333304</v>
      </c>
      <c r="AD541">
        <v>0</v>
      </c>
      <c r="AE541">
        <v>0.6</v>
      </c>
    </row>
    <row r="542" spans="1:31" x14ac:dyDescent="0.15">
      <c r="A542" s="6">
        <v>540</v>
      </c>
      <c r="B542">
        <v>16</v>
      </c>
      <c r="C542">
        <v>4</v>
      </c>
      <c r="D542">
        <v>10</v>
      </c>
      <c r="E542">
        <v>10</v>
      </c>
      <c r="F542">
        <v>10</v>
      </c>
      <c r="G542">
        <v>0</v>
      </c>
      <c r="H542">
        <v>6</v>
      </c>
      <c r="I542">
        <v>4</v>
      </c>
      <c r="J542">
        <v>0.8</v>
      </c>
      <c r="K542">
        <v>9.7411289215087908</v>
      </c>
      <c r="L542">
        <v>2.94868087768555</v>
      </c>
      <c r="M542">
        <v>1.3354301452636701</v>
      </c>
      <c r="N542">
        <v>7.2876205444335902</v>
      </c>
      <c r="O542">
        <v>5</v>
      </c>
      <c r="P542">
        <v>5</v>
      </c>
      <c r="Q542">
        <v>15</v>
      </c>
      <c r="R542" s="16">
        <v>0.33329999999999999</v>
      </c>
      <c r="S542" s="16">
        <f t="shared" si="8"/>
        <v>0.5</v>
      </c>
      <c r="T542">
        <v>3.65993309020996</v>
      </c>
      <c r="U542">
        <v>3.2906217575073202</v>
      </c>
      <c r="V542">
        <v>3.0686097145080602</v>
      </c>
      <c r="W542">
        <v>0.22201204299926799</v>
      </c>
      <c r="X542">
        <v>0.59132337570190396</v>
      </c>
      <c r="Y542">
        <v>0.59132337570190396</v>
      </c>
      <c r="Z542">
        <v>0.5</v>
      </c>
      <c r="AA542">
        <v>1</v>
      </c>
      <c r="AB542">
        <v>0.66666666666666696</v>
      </c>
      <c r="AC542">
        <v>0.8</v>
      </c>
      <c r="AD542">
        <v>0</v>
      </c>
      <c r="AE542">
        <v>0.5</v>
      </c>
    </row>
    <row r="543" spans="1:31" x14ac:dyDescent="0.15">
      <c r="A543" s="6">
        <v>541</v>
      </c>
      <c r="B543">
        <v>15</v>
      </c>
      <c r="C543">
        <v>5</v>
      </c>
      <c r="D543">
        <v>10</v>
      </c>
      <c r="E543">
        <v>10</v>
      </c>
      <c r="F543">
        <v>10</v>
      </c>
      <c r="G543">
        <v>0</v>
      </c>
      <c r="H543">
        <v>5</v>
      </c>
      <c r="I543">
        <v>5</v>
      </c>
      <c r="J543">
        <v>0.75</v>
      </c>
      <c r="K543">
        <v>9.2156772613525408</v>
      </c>
      <c r="L543">
        <v>4.3437938690185502</v>
      </c>
      <c r="M543">
        <v>2.3093852996826199</v>
      </c>
      <c r="N543">
        <v>5.6749572753906197</v>
      </c>
      <c r="O543">
        <v>2</v>
      </c>
      <c r="P543">
        <v>2</v>
      </c>
      <c r="Q543">
        <v>12</v>
      </c>
      <c r="R543" s="16">
        <v>0.16669999999999999</v>
      </c>
      <c r="S543" s="16">
        <f t="shared" si="8"/>
        <v>0.2</v>
      </c>
      <c r="T543">
        <v>2.8553447723388699</v>
      </c>
      <c r="U543">
        <v>2.6237995624542201</v>
      </c>
      <c r="V543">
        <v>2.3159270286560099</v>
      </c>
      <c r="W543">
        <v>0.307872533798218</v>
      </c>
      <c r="X543">
        <v>0.539417743682861</v>
      </c>
      <c r="Y543">
        <v>0.539417743682861</v>
      </c>
      <c r="Z543">
        <v>0.2</v>
      </c>
      <c r="AA543">
        <v>1</v>
      </c>
      <c r="AB543">
        <v>0.83333333333333304</v>
      </c>
      <c r="AC543">
        <v>0.90909090909090895</v>
      </c>
      <c r="AD543">
        <v>0</v>
      </c>
      <c r="AE543">
        <v>0.8</v>
      </c>
    </row>
    <row r="544" spans="1:31" x14ac:dyDescent="0.15">
      <c r="A544" s="6">
        <v>542</v>
      </c>
      <c r="B544">
        <v>17</v>
      </c>
      <c r="C544">
        <v>3</v>
      </c>
      <c r="D544">
        <v>10</v>
      </c>
      <c r="E544">
        <v>10</v>
      </c>
      <c r="F544">
        <v>10</v>
      </c>
      <c r="G544">
        <v>0</v>
      </c>
      <c r="H544">
        <v>7</v>
      </c>
      <c r="I544">
        <v>3</v>
      </c>
      <c r="J544">
        <v>0.85</v>
      </c>
      <c r="K544">
        <v>8.8737983703613299</v>
      </c>
      <c r="L544">
        <v>2.94257736206055</v>
      </c>
      <c r="M544">
        <v>1.8657855987548799</v>
      </c>
      <c r="N544">
        <v>4.8838615417480504</v>
      </c>
      <c r="O544">
        <v>3</v>
      </c>
      <c r="P544">
        <v>3</v>
      </c>
      <c r="Q544">
        <v>13</v>
      </c>
      <c r="R544" s="16">
        <v>0.23080000000000001</v>
      </c>
      <c r="S544" s="16">
        <f t="shared" si="8"/>
        <v>0.3</v>
      </c>
      <c r="T544">
        <v>3.9666213989257799</v>
      </c>
      <c r="U544">
        <v>3.7125279903411901</v>
      </c>
      <c r="V544">
        <v>3.3866553306579599</v>
      </c>
      <c r="W544">
        <v>0.32587265968322698</v>
      </c>
      <c r="X544">
        <v>0.57996606826782204</v>
      </c>
      <c r="Y544">
        <v>0.57996606826782204</v>
      </c>
      <c r="Z544">
        <v>0.3</v>
      </c>
      <c r="AA544">
        <v>1</v>
      </c>
      <c r="AB544">
        <v>0.76923076923076905</v>
      </c>
      <c r="AC544">
        <v>0.86956521739130399</v>
      </c>
      <c r="AD544">
        <v>0</v>
      </c>
      <c r="AE544">
        <v>0.7</v>
      </c>
    </row>
    <row r="545" spans="1:31" x14ac:dyDescent="0.15">
      <c r="A545" s="6">
        <v>543</v>
      </c>
      <c r="B545">
        <v>19</v>
      </c>
      <c r="C545">
        <v>1</v>
      </c>
      <c r="D545">
        <v>10</v>
      </c>
      <c r="E545">
        <v>10</v>
      </c>
      <c r="F545">
        <v>10</v>
      </c>
      <c r="G545">
        <v>0</v>
      </c>
      <c r="H545">
        <v>9</v>
      </c>
      <c r="I545">
        <v>1</v>
      </c>
      <c r="J545">
        <v>0.95</v>
      </c>
      <c r="K545">
        <v>11.3244895935059</v>
      </c>
      <c r="L545">
        <v>1.32077980041504</v>
      </c>
      <c r="M545">
        <v>1.14920806884766</v>
      </c>
      <c r="N545">
        <v>9.3995494842529297</v>
      </c>
      <c r="O545">
        <v>6</v>
      </c>
      <c r="P545">
        <v>6</v>
      </c>
      <c r="Q545">
        <v>15</v>
      </c>
      <c r="R545" s="16">
        <v>0.4</v>
      </c>
      <c r="S545" s="16">
        <f t="shared" si="8"/>
        <v>0.6</v>
      </c>
      <c r="T545">
        <v>4.4683666229248002</v>
      </c>
      <c r="U545">
        <v>4.1400995254516602</v>
      </c>
      <c r="V545">
        <v>3.9589104652404798</v>
      </c>
      <c r="W545">
        <v>0.181189060211182</v>
      </c>
      <c r="X545">
        <v>0.50945615768432595</v>
      </c>
      <c r="Y545">
        <v>0.50945615768432595</v>
      </c>
      <c r="Z545">
        <v>0.6</v>
      </c>
      <c r="AA545">
        <v>0.9</v>
      </c>
      <c r="AB545">
        <v>0.6</v>
      </c>
      <c r="AC545">
        <v>0.72</v>
      </c>
      <c r="AD545">
        <v>0.1</v>
      </c>
      <c r="AE545">
        <v>0.3</v>
      </c>
    </row>
    <row r="546" spans="1:31" x14ac:dyDescent="0.15">
      <c r="A546" s="6">
        <v>544</v>
      </c>
      <c r="B546">
        <v>16</v>
      </c>
      <c r="C546">
        <v>4</v>
      </c>
      <c r="D546">
        <v>10</v>
      </c>
      <c r="E546">
        <v>10</v>
      </c>
      <c r="F546">
        <v>10</v>
      </c>
      <c r="G546">
        <v>0</v>
      </c>
      <c r="H546">
        <v>6</v>
      </c>
      <c r="I546">
        <v>4</v>
      </c>
      <c r="J546">
        <v>0.8</v>
      </c>
      <c r="K546">
        <v>7.8772621154785201</v>
      </c>
      <c r="L546">
        <v>2.6921443939209002</v>
      </c>
      <c r="M546">
        <v>1.2576274871826201</v>
      </c>
      <c r="N546">
        <v>5.0555725097656197</v>
      </c>
      <c r="O546">
        <v>4</v>
      </c>
      <c r="P546">
        <v>4</v>
      </c>
      <c r="Q546">
        <v>14</v>
      </c>
      <c r="R546" s="16">
        <v>0.28570000000000001</v>
      </c>
      <c r="S546" s="16">
        <f t="shared" si="8"/>
        <v>0.4</v>
      </c>
      <c r="T546">
        <v>3.40272712707519</v>
      </c>
      <c r="U546">
        <v>3.1059045791625999</v>
      </c>
      <c r="V546">
        <v>2.8864624500274698</v>
      </c>
      <c r="W546">
        <v>0.219442129135132</v>
      </c>
      <c r="X546">
        <v>0.51626467704772905</v>
      </c>
      <c r="Y546">
        <v>0.51626467704772905</v>
      </c>
      <c r="Z546">
        <v>0.4</v>
      </c>
      <c r="AA546">
        <v>1</v>
      </c>
      <c r="AB546">
        <v>0.71428571428571397</v>
      </c>
      <c r="AC546">
        <v>0.83333333333333304</v>
      </c>
      <c r="AD546">
        <v>0</v>
      </c>
      <c r="AE546">
        <v>0.6</v>
      </c>
    </row>
    <row r="547" spans="1:31" x14ac:dyDescent="0.15">
      <c r="A547" s="6">
        <v>545</v>
      </c>
      <c r="B547">
        <v>17</v>
      </c>
      <c r="C547">
        <v>3</v>
      </c>
      <c r="D547">
        <v>10</v>
      </c>
      <c r="E547">
        <v>10</v>
      </c>
      <c r="F547">
        <v>10</v>
      </c>
      <c r="G547">
        <v>0</v>
      </c>
      <c r="H547">
        <v>7</v>
      </c>
      <c r="I547">
        <v>3</v>
      </c>
      <c r="J547">
        <v>0.85</v>
      </c>
      <c r="K547">
        <v>8.5743122100830096</v>
      </c>
      <c r="L547">
        <v>1.1834602355957</v>
      </c>
      <c r="M547">
        <v>0.34921646118164101</v>
      </c>
      <c r="N547">
        <v>7.77754783630371</v>
      </c>
      <c r="O547">
        <v>6</v>
      </c>
      <c r="P547">
        <v>6</v>
      </c>
      <c r="Q547">
        <v>16</v>
      </c>
      <c r="R547" s="16">
        <v>0.375</v>
      </c>
      <c r="S547" s="16">
        <f t="shared" si="8"/>
        <v>0.6</v>
      </c>
      <c r="T547">
        <v>4.0595111846923801</v>
      </c>
      <c r="U547">
        <v>3.6107013225555402</v>
      </c>
      <c r="V547">
        <v>3.5416305065154998</v>
      </c>
      <c r="W547">
        <v>6.9070816040039104E-2</v>
      </c>
      <c r="X547">
        <v>0.51788067817687999</v>
      </c>
      <c r="Y547">
        <v>0.51788067817687999</v>
      </c>
      <c r="Z547">
        <v>0.6</v>
      </c>
      <c r="AA547">
        <v>1</v>
      </c>
      <c r="AB547">
        <v>0.625</v>
      </c>
      <c r="AC547">
        <v>0.76923076923076905</v>
      </c>
      <c r="AD547">
        <v>0</v>
      </c>
      <c r="AE547">
        <v>0.4</v>
      </c>
    </row>
    <row r="548" spans="1:31" x14ac:dyDescent="0.15">
      <c r="A548" s="6">
        <v>546</v>
      </c>
      <c r="B548">
        <v>16</v>
      </c>
      <c r="C548">
        <v>4</v>
      </c>
      <c r="D548">
        <v>10</v>
      </c>
      <c r="E548">
        <v>10</v>
      </c>
      <c r="F548">
        <v>10</v>
      </c>
      <c r="G548">
        <v>0</v>
      </c>
      <c r="H548">
        <v>6</v>
      </c>
      <c r="I548">
        <v>4</v>
      </c>
      <c r="J548">
        <v>0.8</v>
      </c>
      <c r="K548">
        <v>8.1508350372314506</v>
      </c>
      <c r="L548">
        <v>2.9941463470459002</v>
      </c>
      <c r="M548">
        <v>1.88302993774414</v>
      </c>
      <c r="N548">
        <v>5.8166790008544904</v>
      </c>
      <c r="O548">
        <v>3</v>
      </c>
      <c r="P548">
        <v>3</v>
      </c>
      <c r="Q548">
        <v>13</v>
      </c>
      <c r="R548" s="16">
        <v>0.23080000000000001</v>
      </c>
      <c r="S548" s="16">
        <f t="shared" si="8"/>
        <v>0.3</v>
      </c>
      <c r="T548">
        <v>3.2070579528808598</v>
      </c>
      <c r="U548">
        <v>2.9427673816680899</v>
      </c>
      <c r="V548">
        <v>2.7242865562439</v>
      </c>
      <c r="W548">
        <v>0.218480825424194</v>
      </c>
      <c r="X548">
        <v>0.482771396636963</v>
      </c>
      <c r="Y548">
        <v>0.482771396636963</v>
      </c>
      <c r="Z548">
        <v>0.3</v>
      </c>
      <c r="AA548">
        <v>1</v>
      </c>
      <c r="AB548">
        <v>0.76923076923076905</v>
      </c>
      <c r="AC548">
        <v>0.86956521739130399</v>
      </c>
      <c r="AD548">
        <v>0</v>
      </c>
      <c r="AE548">
        <v>0.7</v>
      </c>
    </row>
    <row r="549" spans="1:31" x14ac:dyDescent="0.15">
      <c r="A549" s="6">
        <v>547</v>
      </c>
      <c r="B549">
        <v>18</v>
      </c>
      <c r="C549">
        <v>2</v>
      </c>
      <c r="D549">
        <v>10</v>
      </c>
      <c r="E549">
        <v>10</v>
      </c>
      <c r="F549">
        <v>10</v>
      </c>
      <c r="G549">
        <v>0</v>
      </c>
      <c r="H549">
        <v>8</v>
      </c>
      <c r="I549">
        <v>2</v>
      </c>
      <c r="J549">
        <v>0.9</v>
      </c>
      <c r="K549">
        <v>11.005033493041999</v>
      </c>
      <c r="L549">
        <v>1.4361381530761701</v>
      </c>
      <c r="M549">
        <v>0.89216995239257801</v>
      </c>
      <c r="N549">
        <v>9.2412834167480504</v>
      </c>
      <c r="O549">
        <v>7</v>
      </c>
      <c r="P549">
        <v>7</v>
      </c>
      <c r="Q549">
        <v>17</v>
      </c>
      <c r="R549" s="16">
        <v>0.4118</v>
      </c>
      <c r="S549" s="16">
        <f t="shared" si="8"/>
        <v>0.7</v>
      </c>
      <c r="T549">
        <v>5.1018753051757804</v>
      </c>
      <c r="U549">
        <v>4.6242842674255398</v>
      </c>
      <c r="V549">
        <v>4.4573349952697798</v>
      </c>
      <c r="W549">
        <v>0.166949272155762</v>
      </c>
      <c r="X549">
        <v>0.64454030990600597</v>
      </c>
      <c r="Y549">
        <v>0.64454030990600597</v>
      </c>
      <c r="Z549">
        <v>0.7</v>
      </c>
      <c r="AA549">
        <v>1</v>
      </c>
      <c r="AB549">
        <v>0.58823529411764697</v>
      </c>
      <c r="AC549">
        <v>0.74074074074074103</v>
      </c>
      <c r="AD549">
        <v>0</v>
      </c>
      <c r="AE549">
        <v>0.3</v>
      </c>
    </row>
    <row r="550" spans="1:31" x14ac:dyDescent="0.15">
      <c r="A550" s="6">
        <v>548</v>
      </c>
      <c r="B550">
        <v>16</v>
      </c>
      <c r="C550">
        <v>4</v>
      </c>
      <c r="D550">
        <v>10</v>
      </c>
      <c r="E550">
        <v>10</v>
      </c>
      <c r="F550">
        <v>10</v>
      </c>
      <c r="G550">
        <v>0</v>
      </c>
      <c r="H550">
        <v>6</v>
      </c>
      <c r="I550">
        <v>4</v>
      </c>
      <c r="J550">
        <v>0.8</v>
      </c>
      <c r="K550">
        <v>8.9298553466796893</v>
      </c>
      <c r="L550">
        <v>2.7839126586914098</v>
      </c>
      <c r="M550">
        <v>1.17550277709961</v>
      </c>
      <c r="N550">
        <v>6.2222137451171902</v>
      </c>
      <c r="O550">
        <v>5</v>
      </c>
      <c r="P550">
        <v>5</v>
      </c>
      <c r="Q550">
        <v>15</v>
      </c>
      <c r="R550" s="16">
        <v>0.33329999999999999</v>
      </c>
      <c r="S550" s="16">
        <f t="shared" si="8"/>
        <v>0.5</v>
      </c>
      <c r="T550">
        <v>4.2257061004638699</v>
      </c>
      <c r="U550">
        <v>3.8171699047088601</v>
      </c>
      <c r="V550">
        <v>3.5984511375427202</v>
      </c>
      <c r="W550">
        <v>0.218718767166138</v>
      </c>
      <c r="X550">
        <v>0.62725496292114302</v>
      </c>
      <c r="Y550">
        <v>0.62725496292114302</v>
      </c>
      <c r="Z550">
        <v>0.5</v>
      </c>
      <c r="AA550">
        <v>1</v>
      </c>
      <c r="AB550">
        <v>0.66666666666666696</v>
      </c>
      <c r="AC550">
        <v>0.8</v>
      </c>
      <c r="AD550">
        <v>0</v>
      </c>
      <c r="AE550">
        <v>0.5</v>
      </c>
    </row>
    <row r="551" spans="1:31" x14ac:dyDescent="0.15">
      <c r="A551" s="6">
        <v>549</v>
      </c>
      <c r="B551">
        <v>15</v>
      </c>
      <c r="C551">
        <v>5</v>
      </c>
      <c r="D551">
        <v>10</v>
      </c>
      <c r="E551">
        <v>10</v>
      </c>
      <c r="F551">
        <v>10</v>
      </c>
      <c r="G551">
        <v>0</v>
      </c>
      <c r="H551">
        <v>5</v>
      </c>
      <c r="I551">
        <v>5</v>
      </c>
      <c r="J551">
        <v>0.75</v>
      </c>
      <c r="K551">
        <v>7.7353839874267596</v>
      </c>
      <c r="L551">
        <v>2.4009819030761701</v>
      </c>
      <c r="M551">
        <v>0.498153686523437</v>
      </c>
      <c r="N551">
        <v>6.8631515502929696</v>
      </c>
      <c r="O551">
        <v>4</v>
      </c>
      <c r="P551">
        <v>4</v>
      </c>
      <c r="Q551">
        <v>14</v>
      </c>
      <c r="R551" s="16">
        <v>0.28570000000000001</v>
      </c>
      <c r="S551" s="16">
        <f t="shared" si="8"/>
        <v>0.4</v>
      </c>
      <c r="T551">
        <v>3.7578601837158199</v>
      </c>
      <c r="U551">
        <v>3.3118636608123802</v>
      </c>
      <c r="V551">
        <v>3.2321610450744598</v>
      </c>
      <c r="W551">
        <v>7.9702615737914997E-2</v>
      </c>
      <c r="X551">
        <v>0.52569913864135698</v>
      </c>
      <c r="Y551">
        <v>0.52569913864135698</v>
      </c>
      <c r="Z551">
        <v>0.4</v>
      </c>
      <c r="AA551">
        <v>1</v>
      </c>
      <c r="AB551">
        <v>0.71428571428571397</v>
      </c>
      <c r="AC551">
        <v>0.83333333333333304</v>
      </c>
      <c r="AD551">
        <v>0</v>
      </c>
      <c r="AE551">
        <v>0.6</v>
      </c>
    </row>
    <row r="552" spans="1:31" x14ac:dyDescent="0.15">
      <c r="A552" s="6">
        <v>550</v>
      </c>
      <c r="B552">
        <v>16</v>
      </c>
      <c r="C552">
        <v>4</v>
      </c>
      <c r="D552">
        <v>10</v>
      </c>
      <c r="E552">
        <v>10</v>
      </c>
      <c r="F552">
        <v>10</v>
      </c>
      <c r="G552">
        <v>0</v>
      </c>
      <c r="H552">
        <v>6</v>
      </c>
      <c r="I552">
        <v>4</v>
      </c>
      <c r="J552">
        <v>0.8</v>
      </c>
      <c r="K552">
        <v>8.6461982727050799</v>
      </c>
      <c r="L552">
        <v>1.7879829406738299</v>
      </c>
      <c r="M552">
        <v>0.401031494140625</v>
      </c>
      <c r="N552">
        <v>7.96299171447754</v>
      </c>
      <c r="O552">
        <v>5</v>
      </c>
      <c r="P552">
        <v>5</v>
      </c>
      <c r="Q552">
        <v>14</v>
      </c>
      <c r="R552" s="16">
        <v>0.35709999999999997</v>
      </c>
      <c r="S552" s="16">
        <f t="shared" si="8"/>
        <v>0.5</v>
      </c>
      <c r="T552">
        <v>3.7097034454345699</v>
      </c>
      <c r="U552">
        <v>3.2565262317657502</v>
      </c>
      <c r="V552">
        <v>3.1910443305969198</v>
      </c>
      <c r="W552">
        <v>6.5481901168823201E-2</v>
      </c>
      <c r="X552">
        <v>0.51865911483764604</v>
      </c>
      <c r="Y552">
        <v>0.51865911483764604</v>
      </c>
      <c r="Z552">
        <v>0.5</v>
      </c>
      <c r="AA552">
        <v>0.9</v>
      </c>
      <c r="AB552">
        <v>0.64285714285714302</v>
      </c>
      <c r="AC552">
        <v>0.75</v>
      </c>
      <c r="AD552">
        <v>0.1</v>
      </c>
      <c r="AE552">
        <v>0.4</v>
      </c>
    </row>
    <row r="553" spans="1:31" x14ac:dyDescent="0.15">
      <c r="A553" s="6">
        <v>551</v>
      </c>
      <c r="B553">
        <v>17</v>
      </c>
      <c r="C553">
        <v>3</v>
      </c>
      <c r="D553">
        <v>10</v>
      </c>
      <c r="E553">
        <v>10</v>
      </c>
      <c r="F553">
        <v>10</v>
      </c>
      <c r="G553">
        <v>0</v>
      </c>
      <c r="H553">
        <v>7</v>
      </c>
      <c r="I553">
        <v>3</v>
      </c>
      <c r="J553">
        <v>0.85</v>
      </c>
      <c r="K553">
        <v>8.7166786193847692</v>
      </c>
      <c r="L553">
        <v>1.7918949127197299</v>
      </c>
      <c r="M553">
        <v>0.91920852661132801</v>
      </c>
      <c r="N553">
        <v>6.9835739135742196</v>
      </c>
      <c r="O553">
        <v>7</v>
      </c>
      <c r="P553">
        <v>7</v>
      </c>
      <c r="Q553">
        <v>17</v>
      </c>
      <c r="R553" s="16">
        <v>0.4118</v>
      </c>
      <c r="S553" s="16">
        <f t="shared" si="8"/>
        <v>0.7</v>
      </c>
      <c r="T553">
        <v>4.4346828460693404</v>
      </c>
      <c r="U553">
        <v>3.99613261222839</v>
      </c>
      <c r="V553">
        <v>3.8356132507324201</v>
      </c>
      <c r="W553">
        <v>0.16051936149597201</v>
      </c>
      <c r="X553">
        <v>0.59906959533691395</v>
      </c>
      <c r="Y553">
        <v>0.59906959533691395</v>
      </c>
      <c r="Z553">
        <v>0.7</v>
      </c>
      <c r="AA553">
        <v>1</v>
      </c>
      <c r="AB553">
        <v>0.58823529411764697</v>
      </c>
      <c r="AC553">
        <v>0.74074074074074103</v>
      </c>
      <c r="AD553">
        <v>0</v>
      </c>
      <c r="AE553">
        <v>0.3</v>
      </c>
    </row>
    <row r="554" spans="1:31" x14ac:dyDescent="0.15">
      <c r="A554" s="6">
        <v>552</v>
      </c>
      <c r="B554">
        <v>16</v>
      </c>
      <c r="C554">
        <v>4</v>
      </c>
      <c r="D554">
        <v>10</v>
      </c>
      <c r="E554">
        <v>10</v>
      </c>
      <c r="F554">
        <v>10</v>
      </c>
      <c r="G554">
        <v>0</v>
      </c>
      <c r="H554">
        <v>6</v>
      </c>
      <c r="I554">
        <v>4</v>
      </c>
      <c r="J554">
        <v>0.8</v>
      </c>
      <c r="K554">
        <v>9.2559547424316406</v>
      </c>
      <c r="L554">
        <v>4.1378879547119096</v>
      </c>
      <c r="M554">
        <v>2.82206153869629</v>
      </c>
      <c r="N554">
        <v>5.2405490875244096</v>
      </c>
      <c r="O554">
        <v>3</v>
      </c>
      <c r="P554">
        <v>3</v>
      </c>
      <c r="Q554">
        <v>13</v>
      </c>
      <c r="R554" s="16">
        <v>0.23080000000000001</v>
      </c>
      <c r="S554" s="16">
        <f t="shared" si="8"/>
        <v>0.3</v>
      </c>
      <c r="T554">
        <v>3.5596675872802699</v>
      </c>
      <c r="U554">
        <v>3.3212480545043901</v>
      </c>
      <c r="V554">
        <v>2.9677696228027299</v>
      </c>
      <c r="W554">
        <v>0.35347843170165999</v>
      </c>
      <c r="X554">
        <v>0.59189796447753895</v>
      </c>
      <c r="Y554">
        <v>0.59189796447753895</v>
      </c>
      <c r="Z554">
        <v>0.3</v>
      </c>
      <c r="AA554">
        <v>1</v>
      </c>
      <c r="AB554">
        <v>0.76923076923076905</v>
      </c>
      <c r="AC554">
        <v>0.86956521739130399</v>
      </c>
      <c r="AD554">
        <v>0</v>
      </c>
      <c r="AE554">
        <v>0.7</v>
      </c>
    </row>
    <row r="555" spans="1:31" x14ac:dyDescent="0.15">
      <c r="A555" s="6">
        <v>553</v>
      </c>
      <c r="B555">
        <v>17</v>
      </c>
      <c r="C555">
        <v>3</v>
      </c>
      <c r="D555">
        <v>10</v>
      </c>
      <c r="E555">
        <v>10</v>
      </c>
      <c r="F555">
        <v>10</v>
      </c>
      <c r="G555">
        <v>0</v>
      </c>
      <c r="H555">
        <v>7</v>
      </c>
      <c r="I555">
        <v>3</v>
      </c>
      <c r="J555">
        <v>0.85</v>
      </c>
      <c r="K555">
        <v>9.3506202697753906</v>
      </c>
      <c r="L555">
        <v>3.4300975799560498</v>
      </c>
      <c r="M555">
        <v>2.4258232116699201</v>
      </c>
      <c r="N555">
        <v>5.1102981567382804</v>
      </c>
      <c r="O555">
        <v>3</v>
      </c>
      <c r="P555">
        <v>3</v>
      </c>
      <c r="Q555">
        <v>13</v>
      </c>
      <c r="R555" s="16">
        <v>0.23080000000000001</v>
      </c>
      <c r="S555" s="16">
        <f t="shared" si="8"/>
        <v>0.3</v>
      </c>
      <c r="T555">
        <v>4.0341033935546902</v>
      </c>
      <c r="U555">
        <v>3.7965404987335201</v>
      </c>
      <c r="V555">
        <v>3.4373080730438201</v>
      </c>
      <c r="W555">
        <v>0.35923242568969699</v>
      </c>
      <c r="X555">
        <v>0.59679532051086404</v>
      </c>
      <c r="Y555">
        <v>0.59679532051086404</v>
      </c>
      <c r="Z555">
        <v>0.3</v>
      </c>
      <c r="AA555">
        <v>1</v>
      </c>
      <c r="AB555">
        <v>0.76923076923076905</v>
      </c>
      <c r="AC555">
        <v>0.86956521739130399</v>
      </c>
      <c r="AD555">
        <v>0</v>
      </c>
      <c r="AE555">
        <v>0.7</v>
      </c>
    </row>
    <row r="556" spans="1:31" x14ac:dyDescent="0.15">
      <c r="A556" s="6">
        <v>554</v>
      </c>
      <c r="B556">
        <v>16</v>
      </c>
      <c r="C556">
        <v>4</v>
      </c>
      <c r="D556">
        <v>10</v>
      </c>
      <c r="E556">
        <v>10</v>
      </c>
      <c r="F556">
        <v>10</v>
      </c>
      <c r="G556">
        <v>0</v>
      </c>
      <c r="H556">
        <v>6</v>
      </c>
      <c r="I556">
        <v>4</v>
      </c>
      <c r="J556">
        <v>0.8</v>
      </c>
      <c r="K556">
        <v>8.4410076141357404</v>
      </c>
      <c r="L556">
        <v>1.95944595336914</v>
      </c>
      <c r="M556">
        <v>0.66926574707031194</v>
      </c>
      <c r="N556">
        <v>7.5771484375</v>
      </c>
      <c r="O556">
        <v>6</v>
      </c>
      <c r="P556">
        <v>6</v>
      </c>
      <c r="Q556">
        <v>16</v>
      </c>
      <c r="R556" s="16">
        <v>0.375</v>
      </c>
      <c r="S556" s="16">
        <f t="shared" si="8"/>
        <v>0.6</v>
      </c>
      <c r="T556">
        <v>4.3319568634033203</v>
      </c>
      <c r="U556">
        <v>3.8177587985992401</v>
      </c>
      <c r="V556">
        <v>3.7387061119079599</v>
      </c>
      <c r="W556">
        <v>7.9052686691284194E-2</v>
      </c>
      <c r="X556">
        <v>0.593250751495361</v>
      </c>
      <c r="Y556">
        <v>0.593250751495361</v>
      </c>
      <c r="Z556">
        <v>0.6</v>
      </c>
      <c r="AA556">
        <v>1</v>
      </c>
      <c r="AB556">
        <v>0.625</v>
      </c>
      <c r="AC556">
        <v>0.76923076923076905</v>
      </c>
      <c r="AD556">
        <v>0</v>
      </c>
      <c r="AE556">
        <v>0.4</v>
      </c>
    </row>
    <row r="557" spans="1:31" x14ac:dyDescent="0.15">
      <c r="A557" s="6">
        <v>555</v>
      </c>
      <c r="B557">
        <v>17</v>
      </c>
      <c r="C557">
        <v>3</v>
      </c>
      <c r="D557">
        <v>10</v>
      </c>
      <c r="E557">
        <v>10</v>
      </c>
      <c r="F557">
        <v>10</v>
      </c>
      <c r="G557">
        <v>0</v>
      </c>
      <c r="H557">
        <v>7</v>
      </c>
      <c r="I557">
        <v>3</v>
      </c>
      <c r="J557">
        <v>0.85</v>
      </c>
      <c r="K557">
        <v>8.4778385162353498</v>
      </c>
      <c r="L557">
        <v>1.9882049560546899</v>
      </c>
      <c r="M557">
        <v>1.1320114135742201</v>
      </c>
      <c r="N557">
        <v>6.4169387817382804</v>
      </c>
      <c r="O557">
        <v>6</v>
      </c>
      <c r="P557">
        <v>6</v>
      </c>
      <c r="Q557">
        <v>16</v>
      </c>
      <c r="R557" s="16">
        <v>0.375</v>
      </c>
      <c r="S557" s="16">
        <f t="shared" si="8"/>
        <v>0.6</v>
      </c>
      <c r="T557">
        <v>4.0295429229736301</v>
      </c>
      <c r="U557">
        <v>3.66877245903015</v>
      </c>
      <c r="V557">
        <v>3.4851615428924601</v>
      </c>
      <c r="W557">
        <v>0.18361091613769501</v>
      </c>
      <c r="X557">
        <v>0.54438138008117698</v>
      </c>
      <c r="Y557">
        <v>0.54438138008117698</v>
      </c>
      <c r="Z557">
        <v>0.6</v>
      </c>
      <c r="AA557">
        <v>1</v>
      </c>
      <c r="AB557">
        <v>0.625</v>
      </c>
      <c r="AC557">
        <v>0.76923076923076905</v>
      </c>
      <c r="AD557">
        <v>0</v>
      </c>
      <c r="AE557">
        <v>0.4</v>
      </c>
    </row>
    <row r="558" spans="1:31" x14ac:dyDescent="0.15">
      <c r="A558" s="6">
        <v>556</v>
      </c>
      <c r="B558">
        <v>16</v>
      </c>
      <c r="C558">
        <v>4</v>
      </c>
      <c r="D558">
        <v>10</v>
      </c>
      <c r="E558">
        <v>10</v>
      </c>
      <c r="F558">
        <v>10</v>
      </c>
      <c r="G558">
        <v>0</v>
      </c>
      <c r="H558">
        <v>6</v>
      </c>
      <c r="I558">
        <v>4</v>
      </c>
      <c r="J558">
        <v>0.8</v>
      </c>
      <c r="K558">
        <v>8.8879737854003906</v>
      </c>
      <c r="L558">
        <v>2.2914886474609402</v>
      </c>
      <c r="M558">
        <v>0.70874786376953103</v>
      </c>
      <c r="N558">
        <v>7.0372867584228498</v>
      </c>
      <c r="O558">
        <v>5</v>
      </c>
      <c r="P558">
        <v>5</v>
      </c>
      <c r="Q558">
        <v>15</v>
      </c>
      <c r="R558" s="16">
        <v>0.33329999999999999</v>
      </c>
      <c r="S558" s="16">
        <f t="shared" si="8"/>
        <v>0.5</v>
      </c>
      <c r="T558">
        <v>4.1405620574951199</v>
      </c>
      <c r="U558">
        <v>3.68980860710144</v>
      </c>
      <c r="V558">
        <v>3.5302505493164098</v>
      </c>
      <c r="W558">
        <v>0.15955805778503401</v>
      </c>
      <c r="X558">
        <v>0.61031150817871105</v>
      </c>
      <c r="Y558">
        <v>0.61031150817871105</v>
      </c>
      <c r="Z558">
        <v>0.5</v>
      </c>
      <c r="AA558">
        <v>1</v>
      </c>
      <c r="AB558">
        <v>0.66666666666666696</v>
      </c>
      <c r="AC558">
        <v>0.8</v>
      </c>
      <c r="AD558">
        <v>0</v>
      </c>
      <c r="AE558">
        <v>0.5</v>
      </c>
    </row>
    <row r="559" spans="1:31" x14ac:dyDescent="0.15">
      <c r="A559" s="6">
        <v>557</v>
      </c>
      <c r="B559">
        <v>17</v>
      </c>
      <c r="C559">
        <v>3</v>
      </c>
      <c r="D559">
        <v>10</v>
      </c>
      <c r="E559">
        <v>10</v>
      </c>
      <c r="F559">
        <v>10</v>
      </c>
      <c r="G559">
        <v>0</v>
      </c>
      <c r="H559">
        <v>7</v>
      </c>
      <c r="I559">
        <v>3</v>
      </c>
      <c r="J559">
        <v>0.85</v>
      </c>
      <c r="K559">
        <v>8.6429004669189506</v>
      </c>
      <c r="L559">
        <v>3.4898815155029301</v>
      </c>
      <c r="M559">
        <v>3.3616695404052699</v>
      </c>
      <c r="N559">
        <v>6.9340877532959002</v>
      </c>
      <c r="O559">
        <v>6</v>
      </c>
      <c r="P559">
        <v>6</v>
      </c>
      <c r="Q559">
        <v>15</v>
      </c>
      <c r="R559" s="16">
        <v>0.4</v>
      </c>
      <c r="S559" s="16">
        <f t="shared" si="8"/>
        <v>0.6</v>
      </c>
      <c r="T559">
        <v>3.9486217498779301</v>
      </c>
      <c r="U559">
        <v>3.5956997871398899</v>
      </c>
      <c r="V559">
        <v>3.4285111427307098</v>
      </c>
      <c r="W559">
        <v>0.16718864440917999</v>
      </c>
      <c r="X559">
        <v>0.52011060714721702</v>
      </c>
      <c r="Y559">
        <v>0.52011060714721702</v>
      </c>
      <c r="Z559">
        <v>0.6</v>
      </c>
      <c r="AA559">
        <v>0.9</v>
      </c>
      <c r="AB559">
        <v>0.6</v>
      </c>
      <c r="AC559">
        <v>0.72</v>
      </c>
      <c r="AD559">
        <v>0.1</v>
      </c>
      <c r="AE559">
        <v>0.3</v>
      </c>
    </row>
    <row r="560" spans="1:31" x14ac:dyDescent="0.15">
      <c r="A560" s="6">
        <v>558</v>
      </c>
      <c r="B560">
        <v>15</v>
      </c>
      <c r="C560">
        <v>5</v>
      </c>
      <c r="D560">
        <v>10</v>
      </c>
      <c r="E560">
        <v>10</v>
      </c>
      <c r="F560">
        <v>10</v>
      </c>
      <c r="G560">
        <v>0</v>
      </c>
      <c r="H560">
        <v>5</v>
      </c>
      <c r="I560">
        <v>5</v>
      </c>
      <c r="J560">
        <v>0.75</v>
      </c>
      <c r="K560">
        <v>8.1867713928222692</v>
      </c>
      <c r="L560">
        <v>3.6859092712402299</v>
      </c>
      <c r="M560">
        <v>2.3165664672851598</v>
      </c>
      <c r="N560">
        <v>6.2630443572998002</v>
      </c>
      <c r="O560">
        <v>5</v>
      </c>
      <c r="P560">
        <v>5</v>
      </c>
      <c r="Q560">
        <v>15</v>
      </c>
      <c r="R560" s="16">
        <v>0.33329999999999999</v>
      </c>
      <c r="S560" s="16">
        <f t="shared" si="8"/>
        <v>0.5</v>
      </c>
      <c r="T560">
        <v>3.44070243835449</v>
      </c>
      <c r="U560">
        <v>3.0950894355773899</v>
      </c>
      <c r="V560">
        <v>2.9002957344055198</v>
      </c>
      <c r="W560">
        <v>0.194793701171875</v>
      </c>
      <c r="X560">
        <v>0.54040670394897505</v>
      </c>
      <c r="Y560">
        <v>0.54040670394897505</v>
      </c>
      <c r="Z560">
        <v>0.5</v>
      </c>
      <c r="AA560">
        <v>1</v>
      </c>
      <c r="AB560">
        <v>0.66666666666666696</v>
      </c>
      <c r="AC560">
        <v>0.8</v>
      </c>
      <c r="AD560">
        <v>0</v>
      </c>
      <c r="AE560">
        <v>0.5</v>
      </c>
    </row>
    <row r="561" spans="1:31" x14ac:dyDescent="0.15">
      <c r="A561" s="6">
        <v>559</v>
      </c>
      <c r="B561">
        <v>17</v>
      </c>
      <c r="C561">
        <v>3</v>
      </c>
      <c r="D561">
        <v>10</v>
      </c>
      <c r="E561">
        <v>10</v>
      </c>
      <c r="F561">
        <v>10</v>
      </c>
      <c r="G561">
        <v>0</v>
      </c>
      <c r="H561">
        <v>7</v>
      </c>
      <c r="I561">
        <v>3</v>
      </c>
      <c r="J561">
        <v>0.85</v>
      </c>
      <c r="K561">
        <v>9.1870040893554705</v>
      </c>
      <c r="L561">
        <v>1.4182548522949201</v>
      </c>
      <c r="M561">
        <v>0.390975952148437</v>
      </c>
      <c r="N561">
        <v>7.6739597320556596</v>
      </c>
      <c r="O561">
        <v>6</v>
      </c>
      <c r="P561">
        <v>6</v>
      </c>
      <c r="Q561">
        <v>16</v>
      </c>
      <c r="R561" s="16">
        <v>0.375</v>
      </c>
      <c r="S561" s="16">
        <f t="shared" si="8"/>
        <v>0.6</v>
      </c>
      <c r="T561">
        <v>5.0910453796386701</v>
      </c>
      <c r="U561">
        <v>4.5576481819152797</v>
      </c>
      <c r="V561">
        <v>4.42270755767822</v>
      </c>
      <c r="W561">
        <v>0.13494062423705999</v>
      </c>
      <c r="X561">
        <v>0.668337821960449</v>
      </c>
      <c r="Y561">
        <v>0.668337821960449</v>
      </c>
      <c r="Z561">
        <v>0.6</v>
      </c>
      <c r="AA561">
        <v>1</v>
      </c>
      <c r="AB561">
        <v>0.625</v>
      </c>
      <c r="AC561">
        <v>0.76923076923076905</v>
      </c>
      <c r="AD561">
        <v>0</v>
      </c>
      <c r="AE561">
        <v>0.4</v>
      </c>
    </row>
    <row r="562" spans="1:31" x14ac:dyDescent="0.15">
      <c r="A562" s="6">
        <v>560</v>
      </c>
      <c r="B562">
        <v>18</v>
      </c>
      <c r="C562">
        <v>2</v>
      </c>
      <c r="D562">
        <v>10</v>
      </c>
      <c r="E562">
        <v>10</v>
      </c>
      <c r="F562">
        <v>10</v>
      </c>
      <c r="G562">
        <v>0</v>
      </c>
      <c r="H562">
        <v>8</v>
      </c>
      <c r="I562">
        <v>2</v>
      </c>
      <c r="J562">
        <v>0.9</v>
      </c>
      <c r="K562">
        <v>10.261106491088899</v>
      </c>
      <c r="L562">
        <v>3.1597480773925799</v>
      </c>
      <c r="M562">
        <v>2.6344470977783199</v>
      </c>
      <c r="N562">
        <v>6.2502002716064498</v>
      </c>
      <c r="O562">
        <v>4</v>
      </c>
      <c r="P562">
        <v>4</v>
      </c>
      <c r="Q562">
        <v>14</v>
      </c>
      <c r="R562" s="16">
        <v>0.28570000000000001</v>
      </c>
      <c r="S562" s="16">
        <f t="shared" si="8"/>
        <v>0.4</v>
      </c>
      <c r="T562">
        <v>4.0092296600341797</v>
      </c>
      <c r="U562">
        <v>3.7924528121948202</v>
      </c>
      <c r="V562">
        <v>3.4356625080108598</v>
      </c>
      <c r="W562">
        <v>0.35679030418396002</v>
      </c>
      <c r="X562">
        <v>0.57356715202331499</v>
      </c>
      <c r="Y562">
        <v>0.57356715202331499</v>
      </c>
      <c r="Z562">
        <v>0.4</v>
      </c>
      <c r="AA562">
        <v>1</v>
      </c>
      <c r="AB562">
        <v>0.71428571428571397</v>
      </c>
      <c r="AC562">
        <v>0.83333333333333304</v>
      </c>
      <c r="AD562">
        <v>0</v>
      </c>
      <c r="AE562">
        <v>0.6</v>
      </c>
    </row>
    <row r="563" spans="1:31" x14ac:dyDescent="0.15">
      <c r="A563" s="6">
        <v>561</v>
      </c>
      <c r="B563">
        <v>17</v>
      </c>
      <c r="C563">
        <v>3</v>
      </c>
      <c r="D563">
        <v>10</v>
      </c>
      <c r="E563">
        <v>10</v>
      </c>
      <c r="F563">
        <v>10</v>
      </c>
      <c r="G563">
        <v>0</v>
      </c>
      <c r="H563">
        <v>7</v>
      </c>
      <c r="I563">
        <v>3</v>
      </c>
      <c r="J563">
        <v>0.85</v>
      </c>
      <c r="K563">
        <v>9.3536796569824201</v>
      </c>
      <c r="L563">
        <v>1.4017753601074201</v>
      </c>
      <c r="M563">
        <v>0.43492507934570301</v>
      </c>
      <c r="N563">
        <v>8.13702392578125</v>
      </c>
      <c r="O563">
        <v>6</v>
      </c>
      <c r="P563">
        <v>6</v>
      </c>
      <c r="Q563">
        <v>16</v>
      </c>
      <c r="R563" s="16">
        <v>0.375</v>
      </c>
      <c r="S563" s="16">
        <f t="shared" si="8"/>
        <v>0.6</v>
      </c>
      <c r="T563">
        <v>4.1536064147949201</v>
      </c>
      <c r="U563">
        <v>3.6947340965271001</v>
      </c>
      <c r="V563">
        <v>3.58487176895142</v>
      </c>
      <c r="W563">
        <v>0.109862327575684</v>
      </c>
      <c r="X563">
        <v>0.56873464584350597</v>
      </c>
      <c r="Y563">
        <v>0.56873464584350597</v>
      </c>
      <c r="Z563">
        <v>0.6</v>
      </c>
      <c r="AA563">
        <v>1</v>
      </c>
      <c r="AB563">
        <v>0.625</v>
      </c>
      <c r="AC563">
        <v>0.76923076923076905</v>
      </c>
      <c r="AD563">
        <v>0</v>
      </c>
      <c r="AE563">
        <v>0.4</v>
      </c>
    </row>
    <row r="564" spans="1:31" x14ac:dyDescent="0.15">
      <c r="A564" s="6">
        <v>562</v>
      </c>
      <c r="B564">
        <v>16</v>
      </c>
      <c r="C564">
        <v>4</v>
      </c>
      <c r="D564">
        <v>10</v>
      </c>
      <c r="E564">
        <v>10</v>
      </c>
      <c r="F564">
        <v>10</v>
      </c>
      <c r="G564">
        <v>0</v>
      </c>
      <c r="H564">
        <v>6</v>
      </c>
      <c r="I564">
        <v>4</v>
      </c>
      <c r="J564">
        <v>0.8</v>
      </c>
      <c r="K564">
        <v>8.1943950653076207</v>
      </c>
      <c r="L564">
        <v>1.5858402252197299</v>
      </c>
      <c r="M564">
        <v>0.289749145507812</v>
      </c>
      <c r="N564">
        <v>7.7740345001220703</v>
      </c>
      <c r="O564">
        <v>5</v>
      </c>
      <c r="P564">
        <v>5</v>
      </c>
      <c r="Q564">
        <v>15</v>
      </c>
      <c r="R564" s="16">
        <v>0.33329999999999999</v>
      </c>
      <c r="S564" s="16">
        <f t="shared" si="8"/>
        <v>0.5</v>
      </c>
      <c r="T564">
        <v>3.9068489074707</v>
      </c>
      <c r="U564">
        <v>3.4167623519897501</v>
      </c>
      <c r="V564">
        <v>3.37409591674805</v>
      </c>
      <c r="W564">
        <v>4.2666435241699198E-2</v>
      </c>
      <c r="X564">
        <v>0.53275299072265603</v>
      </c>
      <c r="Y564">
        <v>0.53275299072265603</v>
      </c>
      <c r="Z564">
        <v>0.5</v>
      </c>
      <c r="AA564">
        <v>1</v>
      </c>
      <c r="AB564">
        <v>0.66666666666666696</v>
      </c>
      <c r="AC564">
        <v>0.8</v>
      </c>
      <c r="AD564">
        <v>0</v>
      </c>
      <c r="AE564">
        <v>0.5</v>
      </c>
    </row>
    <row r="565" spans="1:31" x14ac:dyDescent="0.15">
      <c r="A565" s="6">
        <v>563</v>
      </c>
      <c r="B565">
        <v>14</v>
      </c>
      <c r="C565">
        <v>6</v>
      </c>
      <c r="D565">
        <v>10</v>
      </c>
      <c r="E565">
        <v>10</v>
      </c>
      <c r="F565">
        <v>10</v>
      </c>
      <c r="G565">
        <v>0</v>
      </c>
      <c r="H565">
        <v>4</v>
      </c>
      <c r="I565">
        <v>6</v>
      </c>
      <c r="J565">
        <v>0.7</v>
      </c>
      <c r="K565">
        <v>8.5498504638671893</v>
      </c>
      <c r="L565">
        <v>5.67376708984375</v>
      </c>
      <c r="M565">
        <v>4.30523681640625</v>
      </c>
      <c r="N565">
        <v>4.9093284606933603</v>
      </c>
      <c r="O565">
        <v>1</v>
      </c>
      <c r="P565">
        <v>1</v>
      </c>
      <c r="Q565">
        <v>11</v>
      </c>
      <c r="R565" s="16">
        <v>9.0899999999999995E-2</v>
      </c>
      <c r="S565" s="16">
        <f t="shared" si="8"/>
        <v>0.1</v>
      </c>
      <c r="T565">
        <v>3.0093879699707</v>
      </c>
      <c r="U565">
        <v>2.82489061355591</v>
      </c>
      <c r="V565">
        <v>2.47087574005127</v>
      </c>
      <c r="W565">
        <v>0.354014873504639</v>
      </c>
      <c r="X565">
        <v>0.53851222991943404</v>
      </c>
      <c r="Y565">
        <v>0.53851222991943404</v>
      </c>
      <c r="Z565">
        <v>0.1</v>
      </c>
      <c r="AA565">
        <v>1</v>
      </c>
      <c r="AB565">
        <v>0.90909090909090895</v>
      </c>
      <c r="AC565">
        <v>0.952380952380952</v>
      </c>
      <c r="AD565">
        <v>0</v>
      </c>
      <c r="AE565">
        <v>0.9</v>
      </c>
    </row>
    <row r="566" spans="1:31" x14ac:dyDescent="0.15">
      <c r="A566" s="6">
        <v>564</v>
      </c>
      <c r="B566">
        <v>14</v>
      </c>
      <c r="C566">
        <v>6</v>
      </c>
      <c r="D566">
        <v>10</v>
      </c>
      <c r="E566">
        <v>10</v>
      </c>
      <c r="F566">
        <v>10</v>
      </c>
      <c r="G566">
        <v>0</v>
      </c>
      <c r="H566">
        <v>4</v>
      </c>
      <c r="I566">
        <v>6</v>
      </c>
      <c r="J566">
        <v>0.7</v>
      </c>
      <c r="K566">
        <v>9.2657775878906197</v>
      </c>
      <c r="L566">
        <v>5.2757301330566397</v>
      </c>
      <c r="M566">
        <v>2.9213771820068399</v>
      </c>
      <c r="N566">
        <v>6.0512104034423801</v>
      </c>
      <c r="O566">
        <v>2</v>
      </c>
      <c r="P566">
        <v>2</v>
      </c>
      <c r="Q566">
        <v>12</v>
      </c>
      <c r="R566" s="16">
        <v>0.16669999999999999</v>
      </c>
      <c r="S566" s="16">
        <f t="shared" si="8"/>
        <v>0.2</v>
      </c>
      <c r="T566">
        <v>2.56439208984375</v>
      </c>
      <c r="U566">
        <v>2.3354539871215798</v>
      </c>
      <c r="V566">
        <v>2.0398206710815399</v>
      </c>
      <c r="W566">
        <v>0.29563331604003901</v>
      </c>
      <c r="X566">
        <v>0.52457141876220703</v>
      </c>
      <c r="Y566">
        <v>0.52457141876220703</v>
      </c>
      <c r="Z566">
        <v>0.2</v>
      </c>
      <c r="AA566">
        <v>1</v>
      </c>
      <c r="AB566">
        <v>0.83333333333333304</v>
      </c>
      <c r="AC566">
        <v>0.90909090909090895</v>
      </c>
      <c r="AD566">
        <v>0</v>
      </c>
      <c r="AE566">
        <v>0.8</v>
      </c>
    </row>
    <row r="567" spans="1:31" x14ac:dyDescent="0.15">
      <c r="A567" s="6">
        <v>565</v>
      </c>
      <c r="B567">
        <v>14</v>
      </c>
      <c r="C567">
        <v>6</v>
      </c>
      <c r="D567">
        <v>10</v>
      </c>
      <c r="E567">
        <v>10</v>
      </c>
      <c r="F567">
        <v>10</v>
      </c>
      <c r="G567">
        <v>0</v>
      </c>
      <c r="H567">
        <v>4</v>
      </c>
      <c r="I567">
        <v>6</v>
      </c>
      <c r="J567">
        <v>0.7</v>
      </c>
      <c r="K567">
        <v>8.7530879974365199</v>
      </c>
      <c r="L567">
        <v>5.0434207916259801</v>
      </c>
      <c r="M567">
        <v>2.7324600219726598</v>
      </c>
      <c r="N567">
        <v>5.4225711822509801</v>
      </c>
      <c r="O567">
        <v>2</v>
      </c>
      <c r="P567">
        <v>2</v>
      </c>
      <c r="Q567">
        <v>12</v>
      </c>
      <c r="R567" s="16">
        <v>0.16669999999999999</v>
      </c>
      <c r="S567" s="16">
        <f t="shared" si="8"/>
        <v>0.2</v>
      </c>
      <c r="T567">
        <v>3.3161754608154301</v>
      </c>
      <c r="U567">
        <v>3.0609316825866699</v>
      </c>
      <c r="V567">
        <v>2.7582886219024698</v>
      </c>
      <c r="W567">
        <v>0.30264306068420399</v>
      </c>
      <c r="X567">
        <v>0.55788683891296398</v>
      </c>
      <c r="Y567">
        <v>0.55788683891296398</v>
      </c>
      <c r="Z567">
        <v>0.2</v>
      </c>
      <c r="AA567">
        <v>1</v>
      </c>
      <c r="AB567">
        <v>0.83333333333333304</v>
      </c>
      <c r="AC567">
        <v>0.90909090909090895</v>
      </c>
      <c r="AD567">
        <v>0</v>
      </c>
      <c r="AE567">
        <v>0.8</v>
      </c>
    </row>
    <row r="568" spans="1:31" x14ac:dyDescent="0.15">
      <c r="A568" s="6">
        <v>566</v>
      </c>
      <c r="B568">
        <v>15</v>
      </c>
      <c r="C568">
        <v>5</v>
      </c>
      <c r="D568">
        <v>10</v>
      </c>
      <c r="E568">
        <v>10</v>
      </c>
      <c r="F568">
        <v>10</v>
      </c>
      <c r="G568">
        <v>0</v>
      </c>
      <c r="H568">
        <v>5</v>
      </c>
      <c r="I568">
        <v>5</v>
      </c>
      <c r="J568">
        <v>0.75</v>
      </c>
      <c r="K568">
        <v>8.6669692993164098</v>
      </c>
      <c r="L568">
        <v>3.7744369506835902</v>
      </c>
      <c r="M568">
        <v>1.73469161987305</v>
      </c>
      <c r="N568">
        <v>5.7055931091308603</v>
      </c>
      <c r="O568">
        <v>4</v>
      </c>
      <c r="P568">
        <v>4</v>
      </c>
      <c r="Q568">
        <v>14</v>
      </c>
      <c r="R568" s="16">
        <v>0.28570000000000001</v>
      </c>
      <c r="S568" s="16">
        <f t="shared" si="8"/>
        <v>0.4</v>
      </c>
      <c r="T568">
        <v>3.7712020874023402</v>
      </c>
      <c r="U568">
        <v>3.4261507987976101</v>
      </c>
      <c r="V568">
        <v>3.1825811862945601</v>
      </c>
      <c r="W568">
        <v>0.24356961250305201</v>
      </c>
      <c r="X568">
        <v>0.58862090110778797</v>
      </c>
      <c r="Y568">
        <v>0.58862090110778797</v>
      </c>
      <c r="Z568">
        <v>0.4</v>
      </c>
      <c r="AA568">
        <v>1</v>
      </c>
      <c r="AB568">
        <v>0.71428571428571397</v>
      </c>
      <c r="AC568">
        <v>0.83333333333333304</v>
      </c>
      <c r="AD568">
        <v>0</v>
      </c>
      <c r="AE568">
        <v>0.6</v>
      </c>
    </row>
    <row r="569" spans="1:31" x14ac:dyDescent="0.15">
      <c r="A569" s="6">
        <v>567</v>
      </c>
      <c r="B569">
        <v>17</v>
      </c>
      <c r="C569">
        <v>3</v>
      </c>
      <c r="D569">
        <v>10</v>
      </c>
      <c r="E569">
        <v>10</v>
      </c>
      <c r="F569">
        <v>10</v>
      </c>
      <c r="G569">
        <v>0</v>
      </c>
      <c r="H569">
        <v>7</v>
      </c>
      <c r="I569">
        <v>3</v>
      </c>
      <c r="J569">
        <v>0.85</v>
      </c>
      <c r="K569">
        <v>8.4013347625732404</v>
      </c>
      <c r="L569">
        <v>1.89981842041016</v>
      </c>
      <c r="M569">
        <v>1.0454025268554701</v>
      </c>
      <c r="N569">
        <v>6.4398326873779297</v>
      </c>
      <c r="O569">
        <v>6</v>
      </c>
      <c r="P569">
        <v>6</v>
      </c>
      <c r="Q569">
        <v>16</v>
      </c>
      <c r="R569" s="16">
        <v>0.375</v>
      </c>
      <c r="S569" s="16">
        <f t="shared" si="8"/>
        <v>0.6</v>
      </c>
      <c r="T569">
        <v>4.1472434997558603</v>
      </c>
      <c r="U569">
        <v>3.7769830226898198</v>
      </c>
      <c r="V569">
        <v>3.61122393608093</v>
      </c>
      <c r="W569">
        <v>0.165759086608887</v>
      </c>
      <c r="X569">
        <v>0.53601956367492698</v>
      </c>
      <c r="Y569">
        <v>0.53601956367492698</v>
      </c>
      <c r="Z569">
        <v>0.6</v>
      </c>
      <c r="AA569">
        <v>1</v>
      </c>
      <c r="AB569">
        <v>0.625</v>
      </c>
      <c r="AC569">
        <v>0.76923076923076905</v>
      </c>
      <c r="AD569">
        <v>0</v>
      </c>
      <c r="AE569">
        <v>0.4</v>
      </c>
    </row>
    <row r="570" spans="1:31" x14ac:dyDescent="0.15">
      <c r="A570" s="6">
        <v>568</v>
      </c>
      <c r="B570">
        <v>18</v>
      </c>
      <c r="C570">
        <v>2</v>
      </c>
      <c r="D570">
        <v>10</v>
      </c>
      <c r="E570">
        <v>10</v>
      </c>
      <c r="F570">
        <v>10</v>
      </c>
      <c r="G570">
        <v>0</v>
      </c>
      <c r="H570">
        <v>8</v>
      </c>
      <c r="I570">
        <v>2</v>
      </c>
      <c r="J570">
        <v>0.9</v>
      </c>
      <c r="K570">
        <v>9.3716735839843697</v>
      </c>
      <c r="L570">
        <v>1.1026153564453101</v>
      </c>
      <c r="M570">
        <v>0.53197479248046897</v>
      </c>
      <c r="N570">
        <v>7.4831428527831996</v>
      </c>
      <c r="O570">
        <v>6</v>
      </c>
      <c r="P570">
        <v>6</v>
      </c>
      <c r="Q570">
        <v>16</v>
      </c>
      <c r="R570" s="16">
        <v>0.375</v>
      </c>
      <c r="S570" s="16">
        <f t="shared" si="8"/>
        <v>0.6</v>
      </c>
      <c r="T570">
        <v>4.7386512756347701</v>
      </c>
      <c r="U570">
        <v>4.3290586471557599</v>
      </c>
      <c r="V570">
        <v>4.1681928634643501</v>
      </c>
      <c r="W570">
        <v>0.160865783691406</v>
      </c>
      <c r="X570">
        <v>0.57045841217041005</v>
      </c>
      <c r="Y570">
        <v>0.57045841217041005</v>
      </c>
      <c r="Z570">
        <v>0.6</v>
      </c>
      <c r="AA570">
        <v>1</v>
      </c>
      <c r="AB570">
        <v>0.625</v>
      </c>
      <c r="AC570">
        <v>0.76923076923076905</v>
      </c>
      <c r="AD570">
        <v>0</v>
      </c>
      <c r="AE570">
        <v>0.4</v>
      </c>
    </row>
    <row r="571" spans="1:31" x14ac:dyDescent="0.15">
      <c r="A571" s="6">
        <v>569</v>
      </c>
      <c r="B571">
        <v>17</v>
      </c>
      <c r="C571">
        <v>3</v>
      </c>
      <c r="D571">
        <v>10</v>
      </c>
      <c r="E571">
        <v>10</v>
      </c>
      <c r="F571">
        <v>10</v>
      </c>
      <c r="G571">
        <v>0</v>
      </c>
      <c r="H571">
        <v>7</v>
      </c>
      <c r="I571">
        <v>3</v>
      </c>
      <c r="J571">
        <v>0.85</v>
      </c>
      <c r="K571">
        <v>8.8859119415283203</v>
      </c>
      <c r="L571">
        <v>1.72646713256836</v>
      </c>
      <c r="M571">
        <v>1.0403633117675799</v>
      </c>
      <c r="N571">
        <v>7.9407691955566397</v>
      </c>
      <c r="O571">
        <v>7</v>
      </c>
      <c r="P571">
        <v>7</v>
      </c>
      <c r="Q571">
        <v>16</v>
      </c>
      <c r="R571" s="16">
        <v>0.4375</v>
      </c>
      <c r="S571" s="16">
        <f t="shared" si="8"/>
        <v>0.7</v>
      </c>
      <c r="T571">
        <v>4.21138572692871</v>
      </c>
      <c r="U571">
        <v>3.7698805332183798</v>
      </c>
      <c r="V571">
        <v>3.6780929565429701</v>
      </c>
      <c r="W571">
        <v>9.1787576675414997E-2</v>
      </c>
      <c r="X571">
        <v>0.53329277038574197</v>
      </c>
      <c r="Y571">
        <v>0.53329277038574197</v>
      </c>
      <c r="Z571">
        <v>0.7</v>
      </c>
      <c r="AA571">
        <v>0.9</v>
      </c>
      <c r="AB571">
        <v>0.5625</v>
      </c>
      <c r="AC571">
        <v>0.69230769230769196</v>
      </c>
      <c r="AD571">
        <v>0.1</v>
      </c>
      <c r="AE571">
        <v>0.2</v>
      </c>
    </row>
    <row r="572" spans="1:31" x14ac:dyDescent="0.15">
      <c r="A572" s="6">
        <v>570</v>
      </c>
      <c r="B572">
        <v>18</v>
      </c>
      <c r="C572">
        <v>2</v>
      </c>
      <c r="D572">
        <v>10</v>
      </c>
      <c r="E572">
        <v>10</v>
      </c>
      <c r="F572">
        <v>10</v>
      </c>
      <c r="G572">
        <v>0</v>
      </c>
      <c r="H572">
        <v>8</v>
      </c>
      <c r="I572">
        <v>2</v>
      </c>
      <c r="J572">
        <v>0.9</v>
      </c>
      <c r="K572">
        <v>10.107200622558601</v>
      </c>
      <c r="L572">
        <v>2.6826114654540998</v>
      </c>
      <c r="M572">
        <v>2.0718727111816402</v>
      </c>
      <c r="N572">
        <v>6.2270374298095703</v>
      </c>
      <c r="O572">
        <v>4</v>
      </c>
      <c r="P572">
        <v>4</v>
      </c>
      <c r="Q572">
        <v>14</v>
      </c>
      <c r="R572" s="16">
        <v>0.28570000000000001</v>
      </c>
      <c r="S572" s="16">
        <f t="shared" si="8"/>
        <v>0.4</v>
      </c>
      <c r="T572">
        <v>4.0491065979003897</v>
      </c>
      <c r="U572">
        <v>3.80079221725464</v>
      </c>
      <c r="V572">
        <v>3.4570014476776101</v>
      </c>
      <c r="W572">
        <v>0.34379076957702598</v>
      </c>
      <c r="X572">
        <v>0.59210515022277799</v>
      </c>
      <c r="Y572">
        <v>0.59210515022277799</v>
      </c>
      <c r="Z572">
        <v>0.4</v>
      </c>
      <c r="AA572">
        <v>1</v>
      </c>
      <c r="AB572">
        <v>0.71428571428571397</v>
      </c>
      <c r="AC572">
        <v>0.83333333333333304</v>
      </c>
      <c r="AD572">
        <v>0</v>
      </c>
      <c r="AE572">
        <v>0.6</v>
      </c>
    </row>
    <row r="573" spans="1:31" x14ac:dyDescent="0.15">
      <c r="A573" s="6">
        <v>571</v>
      </c>
      <c r="B573">
        <v>15</v>
      </c>
      <c r="C573">
        <v>5</v>
      </c>
      <c r="D573">
        <v>10</v>
      </c>
      <c r="E573">
        <v>10</v>
      </c>
      <c r="F573">
        <v>10</v>
      </c>
      <c r="G573">
        <v>0</v>
      </c>
      <c r="H573">
        <v>5</v>
      </c>
      <c r="I573">
        <v>5</v>
      </c>
      <c r="J573">
        <v>0.75</v>
      </c>
      <c r="K573">
        <v>8.9176368713378906</v>
      </c>
      <c r="L573">
        <v>2.97793388366699</v>
      </c>
      <c r="M573">
        <v>0.78678894042968694</v>
      </c>
      <c r="N573">
        <v>7.4971160888671902</v>
      </c>
      <c r="O573">
        <v>5</v>
      </c>
      <c r="P573">
        <v>5</v>
      </c>
      <c r="Q573">
        <v>15</v>
      </c>
      <c r="R573" s="16">
        <v>0.33329999999999999</v>
      </c>
      <c r="S573" s="16">
        <f t="shared" si="8"/>
        <v>0.5</v>
      </c>
      <c r="T573">
        <v>3.6961498260497998</v>
      </c>
      <c r="U573">
        <v>3.2113220691680899</v>
      </c>
      <c r="V573">
        <v>3.0879595279693599</v>
      </c>
      <c r="W573">
        <v>0.12336254119873</v>
      </c>
      <c r="X573">
        <v>0.608190298080444</v>
      </c>
      <c r="Y573">
        <v>0.608190298080444</v>
      </c>
      <c r="Z573">
        <v>0.5</v>
      </c>
      <c r="AA573">
        <v>1</v>
      </c>
      <c r="AB573">
        <v>0.66666666666666696</v>
      </c>
      <c r="AC573">
        <v>0.8</v>
      </c>
      <c r="AD573">
        <v>0</v>
      </c>
      <c r="AE573">
        <v>0.5</v>
      </c>
    </row>
    <row r="574" spans="1:31" x14ac:dyDescent="0.15">
      <c r="A574" s="6">
        <v>572</v>
      </c>
      <c r="B574">
        <v>19</v>
      </c>
      <c r="C574">
        <v>1</v>
      </c>
      <c r="D574">
        <v>10</v>
      </c>
      <c r="E574">
        <v>10</v>
      </c>
      <c r="F574">
        <v>10</v>
      </c>
      <c r="G574">
        <v>0</v>
      </c>
      <c r="H574">
        <v>9</v>
      </c>
      <c r="I574">
        <v>1</v>
      </c>
      <c r="J574">
        <v>0.95</v>
      </c>
      <c r="K574">
        <v>12.7640056610107</v>
      </c>
      <c r="L574">
        <v>0.73766708374023404</v>
      </c>
      <c r="M574">
        <v>0.48704910278320301</v>
      </c>
      <c r="N574">
        <v>10.8563938140869</v>
      </c>
      <c r="O574">
        <v>7</v>
      </c>
      <c r="P574">
        <v>7</v>
      </c>
      <c r="Q574">
        <v>17</v>
      </c>
      <c r="R574" s="16">
        <v>0.4118</v>
      </c>
      <c r="S574" s="16">
        <f t="shared" si="8"/>
        <v>0.7</v>
      </c>
      <c r="T574">
        <v>5.5027923583984402</v>
      </c>
      <c r="U574">
        <v>5.0524420738220197</v>
      </c>
      <c r="V574">
        <v>4.8725714683532697</v>
      </c>
      <c r="W574">
        <v>0.17987060546875</v>
      </c>
      <c r="X574">
        <v>0.63022089004516602</v>
      </c>
      <c r="Y574">
        <v>0.63022089004516602</v>
      </c>
      <c r="Z574">
        <v>0.7</v>
      </c>
      <c r="AA574">
        <v>1</v>
      </c>
      <c r="AB574">
        <v>0.58823529411764697</v>
      </c>
      <c r="AC574">
        <v>0.74074074074074103</v>
      </c>
      <c r="AD574">
        <v>0</v>
      </c>
      <c r="AE574">
        <v>0.3</v>
      </c>
    </row>
    <row r="575" spans="1:31" x14ac:dyDescent="0.15">
      <c r="A575" s="6">
        <v>573</v>
      </c>
      <c r="B575">
        <v>17</v>
      </c>
      <c r="C575">
        <v>3</v>
      </c>
      <c r="D575">
        <v>10</v>
      </c>
      <c r="E575">
        <v>10</v>
      </c>
      <c r="F575">
        <v>10</v>
      </c>
      <c r="G575">
        <v>0</v>
      </c>
      <c r="H575">
        <v>7</v>
      </c>
      <c r="I575">
        <v>3</v>
      </c>
      <c r="J575">
        <v>0.85</v>
      </c>
      <c r="K575">
        <v>7.7861976623535201</v>
      </c>
      <c r="L575">
        <v>2.38701248168945</v>
      </c>
      <c r="M575">
        <v>1.50172996520996</v>
      </c>
      <c r="N575">
        <v>4.7621803283691397</v>
      </c>
      <c r="O575">
        <v>4</v>
      </c>
      <c r="P575">
        <v>4</v>
      </c>
      <c r="Q575">
        <v>13</v>
      </c>
      <c r="R575" s="16">
        <v>0.30769999999999997</v>
      </c>
      <c r="S575" s="16">
        <f t="shared" si="8"/>
        <v>0.4</v>
      </c>
      <c r="T575">
        <v>3.1709365844726598</v>
      </c>
      <c r="U575">
        <v>2.9400973320007302</v>
      </c>
      <c r="V575">
        <v>2.70842504501343</v>
      </c>
      <c r="W575">
        <v>0.23167228698730499</v>
      </c>
      <c r="X575">
        <v>0.46251153945922902</v>
      </c>
      <c r="Y575">
        <v>0.46251153945922902</v>
      </c>
      <c r="Z575">
        <v>0.4</v>
      </c>
      <c r="AA575">
        <v>0.9</v>
      </c>
      <c r="AB575">
        <v>0.69230769230769196</v>
      </c>
      <c r="AC575">
        <v>0.78260869565217395</v>
      </c>
      <c r="AD575">
        <v>0.1</v>
      </c>
      <c r="AE575">
        <v>0.5</v>
      </c>
    </row>
    <row r="576" spans="1:31" x14ac:dyDescent="0.15">
      <c r="A576" s="6">
        <v>574</v>
      </c>
      <c r="B576">
        <v>14</v>
      </c>
      <c r="C576">
        <v>6</v>
      </c>
      <c r="D576">
        <v>10</v>
      </c>
      <c r="E576">
        <v>10</v>
      </c>
      <c r="F576">
        <v>10</v>
      </c>
      <c r="G576">
        <v>0</v>
      </c>
      <c r="H576">
        <v>4</v>
      </c>
      <c r="I576">
        <v>6</v>
      </c>
      <c r="J576">
        <v>0.7</v>
      </c>
      <c r="K576">
        <v>8.5182151794433594</v>
      </c>
      <c r="L576">
        <v>4.8193511962890598</v>
      </c>
      <c r="M576">
        <v>2.7782020568847701</v>
      </c>
      <c r="N576">
        <v>5.8452396392822301</v>
      </c>
      <c r="O576">
        <v>2</v>
      </c>
      <c r="P576">
        <v>2</v>
      </c>
      <c r="Q576">
        <v>12</v>
      </c>
      <c r="R576" s="16">
        <v>0.16669999999999999</v>
      </c>
      <c r="S576" s="16">
        <f t="shared" si="8"/>
        <v>0.2</v>
      </c>
      <c r="T576">
        <v>3.1886501312255899</v>
      </c>
      <c r="U576">
        <v>2.8772964477539098</v>
      </c>
      <c r="V576">
        <v>2.6102390289306601</v>
      </c>
      <c r="W576">
        <v>0.26705741882324202</v>
      </c>
      <c r="X576">
        <v>0.57841110229492199</v>
      </c>
      <c r="Y576">
        <v>0.57841110229492199</v>
      </c>
      <c r="Z576">
        <v>0.2</v>
      </c>
      <c r="AA576">
        <v>1</v>
      </c>
      <c r="AB576">
        <v>0.83333333333333304</v>
      </c>
      <c r="AC576">
        <v>0.90909090909090895</v>
      </c>
      <c r="AD576">
        <v>0</v>
      </c>
      <c r="AE576">
        <v>0.8</v>
      </c>
    </row>
    <row r="577" spans="1:31" x14ac:dyDescent="0.15">
      <c r="A577" s="6">
        <v>575</v>
      </c>
      <c r="B577">
        <v>18</v>
      </c>
      <c r="C577">
        <v>2</v>
      </c>
      <c r="D577">
        <v>10</v>
      </c>
      <c r="E577">
        <v>10</v>
      </c>
      <c r="F577">
        <v>10</v>
      </c>
      <c r="G577">
        <v>0</v>
      </c>
      <c r="H577">
        <v>8</v>
      </c>
      <c r="I577">
        <v>2</v>
      </c>
      <c r="J577">
        <v>0.9</v>
      </c>
      <c r="K577">
        <v>9.3824081420898402</v>
      </c>
      <c r="L577">
        <v>2.4036560058593701</v>
      </c>
      <c r="M577">
        <v>1.78212547302246</v>
      </c>
      <c r="N577">
        <v>5.6157817840576199</v>
      </c>
      <c r="O577">
        <v>4</v>
      </c>
      <c r="P577">
        <v>4</v>
      </c>
      <c r="Q577">
        <v>13</v>
      </c>
      <c r="R577" s="16">
        <v>0.30769999999999997</v>
      </c>
      <c r="S577" s="16">
        <f t="shared" si="8"/>
        <v>0.4</v>
      </c>
      <c r="T577">
        <v>4.1572189331054696</v>
      </c>
      <c r="U577">
        <v>3.90777516365051</v>
      </c>
      <c r="V577">
        <v>3.5910561084747301</v>
      </c>
      <c r="W577">
        <v>0.31671905517578097</v>
      </c>
      <c r="X577">
        <v>0.56616282463073697</v>
      </c>
      <c r="Y577">
        <v>0.56616282463073697</v>
      </c>
      <c r="Z577">
        <v>0.4</v>
      </c>
      <c r="AA577">
        <v>0.9</v>
      </c>
      <c r="AB577">
        <v>0.69230769230769196</v>
      </c>
      <c r="AC577">
        <v>0.78260869565217395</v>
      </c>
      <c r="AD577">
        <v>0.1</v>
      </c>
      <c r="AE577">
        <v>0.5</v>
      </c>
    </row>
    <row r="578" spans="1:31" x14ac:dyDescent="0.15">
      <c r="A578" s="6">
        <v>576</v>
      </c>
      <c r="B578">
        <v>18</v>
      </c>
      <c r="C578">
        <v>2</v>
      </c>
      <c r="D578">
        <v>10</v>
      </c>
      <c r="E578">
        <v>10</v>
      </c>
      <c r="F578">
        <v>10</v>
      </c>
      <c r="G578">
        <v>0</v>
      </c>
      <c r="H578">
        <v>8</v>
      </c>
      <c r="I578">
        <v>2</v>
      </c>
      <c r="J578">
        <v>0.9</v>
      </c>
      <c r="K578">
        <v>10.0654296875</v>
      </c>
      <c r="L578">
        <v>2.1596164703369101</v>
      </c>
      <c r="M578">
        <v>1.60601806640625</v>
      </c>
      <c r="N578">
        <v>7.1142730712890598</v>
      </c>
      <c r="O578">
        <v>7</v>
      </c>
      <c r="P578">
        <v>7</v>
      </c>
      <c r="Q578">
        <v>17</v>
      </c>
      <c r="R578" s="16">
        <v>0.4118</v>
      </c>
      <c r="S578" s="16">
        <f t="shared" si="8"/>
        <v>0.7</v>
      </c>
      <c r="T578">
        <v>4.7743911743164098</v>
      </c>
      <c r="U578">
        <v>4.42250633239746</v>
      </c>
      <c r="V578">
        <v>4.16098928451538</v>
      </c>
      <c r="W578">
        <v>0.26151704788208002</v>
      </c>
      <c r="X578">
        <v>0.61340188980102495</v>
      </c>
      <c r="Y578">
        <v>0.61340188980102495</v>
      </c>
      <c r="Z578">
        <v>0.7</v>
      </c>
      <c r="AA578">
        <v>1</v>
      </c>
      <c r="AB578">
        <v>0.58823529411764697</v>
      </c>
      <c r="AC578">
        <v>0.74074074074074103</v>
      </c>
      <c r="AD578">
        <v>0</v>
      </c>
      <c r="AE578">
        <v>0.3</v>
      </c>
    </row>
    <row r="579" spans="1:31" x14ac:dyDescent="0.15">
      <c r="A579" s="6">
        <v>577</v>
      </c>
      <c r="B579">
        <v>19</v>
      </c>
      <c r="C579">
        <v>1</v>
      </c>
      <c r="D579">
        <v>10</v>
      </c>
      <c r="E579">
        <v>10</v>
      </c>
      <c r="F579">
        <v>10</v>
      </c>
      <c r="G579">
        <v>0</v>
      </c>
      <c r="H579">
        <v>9</v>
      </c>
      <c r="I579">
        <v>1</v>
      </c>
      <c r="J579">
        <v>0.95</v>
      </c>
      <c r="K579">
        <v>12.5681343078613</v>
      </c>
      <c r="L579">
        <v>1.6681442260742201</v>
      </c>
      <c r="M579">
        <v>1.4499664306640601</v>
      </c>
      <c r="N579">
        <v>9.9293594360351598</v>
      </c>
      <c r="O579">
        <v>8</v>
      </c>
      <c r="P579">
        <v>8</v>
      </c>
      <c r="Q579">
        <v>18</v>
      </c>
      <c r="R579" s="16">
        <v>0.44440000000000002</v>
      </c>
      <c r="S579" s="16">
        <f t="shared" ref="S579:S642" si="9">O579/E579</f>
        <v>0.8</v>
      </c>
      <c r="T579">
        <v>5.2424602508544904</v>
      </c>
      <c r="U579">
        <v>4.8652920722961399</v>
      </c>
      <c r="V579">
        <v>4.61120510101318</v>
      </c>
      <c r="W579">
        <v>0.25408697128295898</v>
      </c>
      <c r="X579">
        <v>0.63125514984130904</v>
      </c>
      <c r="Y579">
        <v>0.63125514984130904</v>
      </c>
      <c r="Z579">
        <v>0.8</v>
      </c>
      <c r="AA579">
        <v>1</v>
      </c>
      <c r="AB579">
        <v>0.55555555555555602</v>
      </c>
      <c r="AC579">
        <v>0.71428571428571397</v>
      </c>
      <c r="AD579">
        <v>0</v>
      </c>
      <c r="AE579">
        <v>0.2</v>
      </c>
    </row>
    <row r="580" spans="1:31" x14ac:dyDescent="0.15">
      <c r="A580" s="6">
        <v>578</v>
      </c>
      <c r="B580">
        <v>20</v>
      </c>
      <c r="C580">
        <v>0</v>
      </c>
      <c r="D580">
        <v>10</v>
      </c>
      <c r="E580">
        <v>10</v>
      </c>
      <c r="F580">
        <v>10</v>
      </c>
      <c r="G580">
        <v>0</v>
      </c>
      <c r="H580">
        <v>10</v>
      </c>
      <c r="I580">
        <v>0</v>
      </c>
      <c r="J580">
        <v>1</v>
      </c>
      <c r="K580">
        <v>9999</v>
      </c>
      <c r="L580">
        <v>1.38002777099609</v>
      </c>
      <c r="M580">
        <v>9999</v>
      </c>
      <c r="N580">
        <v>9999</v>
      </c>
      <c r="O580">
        <v>7</v>
      </c>
      <c r="P580">
        <v>7</v>
      </c>
      <c r="Q580">
        <v>17</v>
      </c>
      <c r="R580" s="16">
        <v>0.4118</v>
      </c>
      <c r="S580" s="16">
        <f t="shared" si="9"/>
        <v>0.7</v>
      </c>
      <c r="T580">
        <v>5.3295555114746103</v>
      </c>
      <c r="U580">
        <v>5.0252656936645499</v>
      </c>
      <c r="V580">
        <v>4.6884260177612296</v>
      </c>
      <c r="W580">
        <v>0.33683967590331998</v>
      </c>
      <c r="X580">
        <v>0.64112949371337902</v>
      </c>
      <c r="Y580">
        <v>0.64112949371337902</v>
      </c>
      <c r="Z580">
        <v>0.7</v>
      </c>
      <c r="AA580">
        <v>1</v>
      </c>
      <c r="AB580">
        <v>0.58823529411764697</v>
      </c>
      <c r="AC580">
        <v>0.74074074074074103</v>
      </c>
      <c r="AD580">
        <v>0</v>
      </c>
      <c r="AE580">
        <v>0.3</v>
      </c>
    </row>
    <row r="581" spans="1:31" x14ac:dyDescent="0.15">
      <c r="A581" s="6">
        <v>579</v>
      </c>
      <c r="B581">
        <v>15</v>
      </c>
      <c r="C581">
        <v>5</v>
      </c>
      <c r="D581">
        <v>10</v>
      </c>
      <c r="E581">
        <v>10</v>
      </c>
      <c r="F581">
        <v>10</v>
      </c>
      <c r="G581">
        <v>0</v>
      </c>
      <c r="H581">
        <v>5</v>
      </c>
      <c r="I581">
        <v>5</v>
      </c>
      <c r="J581">
        <v>0.75</v>
      </c>
      <c r="K581">
        <v>8.2938251495361293</v>
      </c>
      <c r="L581">
        <v>2.7973766326904301</v>
      </c>
      <c r="M581">
        <v>0.57436752319335904</v>
      </c>
      <c r="N581">
        <v>6.5468673706054696</v>
      </c>
      <c r="O581">
        <v>4</v>
      </c>
      <c r="P581">
        <v>4</v>
      </c>
      <c r="Q581">
        <v>14</v>
      </c>
      <c r="R581" s="16">
        <v>0.28570000000000001</v>
      </c>
      <c r="S581" s="16">
        <f t="shared" si="9"/>
        <v>0.4</v>
      </c>
      <c r="T581">
        <v>3.5668888092040998</v>
      </c>
      <c r="U581">
        <v>3.12872385978699</v>
      </c>
      <c r="V581">
        <v>2.9969449043273899</v>
      </c>
      <c r="W581">
        <v>0.131778955459595</v>
      </c>
      <c r="X581">
        <v>0.56994390487670898</v>
      </c>
      <c r="Y581">
        <v>0.56994390487670898</v>
      </c>
      <c r="Z581">
        <v>0.4</v>
      </c>
      <c r="AA581">
        <v>1</v>
      </c>
      <c r="AB581">
        <v>0.71428571428571397</v>
      </c>
      <c r="AC581">
        <v>0.83333333333333304</v>
      </c>
      <c r="AD581">
        <v>0</v>
      </c>
      <c r="AE581">
        <v>0.6</v>
      </c>
    </row>
    <row r="582" spans="1:31" x14ac:dyDescent="0.15">
      <c r="A582" s="6">
        <v>580</v>
      </c>
      <c r="B582">
        <v>17</v>
      </c>
      <c r="C582">
        <v>3</v>
      </c>
      <c r="D582">
        <v>10</v>
      </c>
      <c r="E582">
        <v>10</v>
      </c>
      <c r="F582">
        <v>10</v>
      </c>
      <c r="G582">
        <v>0</v>
      </c>
      <c r="H582">
        <v>7</v>
      </c>
      <c r="I582">
        <v>3</v>
      </c>
      <c r="J582">
        <v>0.85</v>
      </c>
      <c r="K582">
        <v>8.4309158325195295</v>
      </c>
      <c r="L582">
        <v>2.7274227142334002</v>
      </c>
      <c r="M582">
        <v>2.0186672210693399</v>
      </c>
      <c r="N582">
        <v>5.7853221893310502</v>
      </c>
      <c r="O582">
        <v>3</v>
      </c>
      <c r="P582">
        <v>3</v>
      </c>
      <c r="Q582">
        <v>12</v>
      </c>
      <c r="R582" s="16">
        <v>0.25</v>
      </c>
      <c r="S582" s="16">
        <f t="shared" si="9"/>
        <v>0.3</v>
      </c>
      <c r="T582">
        <v>3.19611740112305</v>
      </c>
      <c r="U582">
        <v>2.95768475532532</v>
      </c>
      <c r="V582">
        <v>2.7212998867034899</v>
      </c>
      <c r="W582">
        <v>0.23638486862182601</v>
      </c>
      <c r="X582">
        <v>0.474817514419556</v>
      </c>
      <c r="Y582">
        <v>0.474817514419556</v>
      </c>
      <c r="Z582">
        <v>0.3</v>
      </c>
      <c r="AA582">
        <v>0.9</v>
      </c>
      <c r="AB582">
        <v>0.75</v>
      </c>
      <c r="AC582">
        <v>0.81818181818181801</v>
      </c>
      <c r="AD582">
        <v>0.1</v>
      </c>
      <c r="AE582">
        <v>0.6</v>
      </c>
    </row>
    <row r="583" spans="1:31" x14ac:dyDescent="0.15">
      <c r="A583" s="6">
        <v>581</v>
      </c>
      <c r="B583">
        <v>17</v>
      </c>
      <c r="C583">
        <v>3</v>
      </c>
      <c r="D583">
        <v>10</v>
      </c>
      <c r="E583">
        <v>10</v>
      </c>
      <c r="F583">
        <v>10</v>
      </c>
      <c r="G583">
        <v>0</v>
      </c>
      <c r="H583">
        <v>7</v>
      </c>
      <c r="I583">
        <v>3</v>
      </c>
      <c r="J583">
        <v>0.85</v>
      </c>
      <c r="K583">
        <v>8.6514358520507795</v>
      </c>
      <c r="L583">
        <v>2.00840187072754</v>
      </c>
      <c r="M583">
        <v>1.07573318481445</v>
      </c>
      <c r="N583">
        <v>6.3811569213867196</v>
      </c>
      <c r="O583">
        <v>5</v>
      </c>
      <c r="P583">
        <v>5</v>
      </c>
      <c r="Q583">
        <v>15</v>
      </c>
      <c r="R583" s="16">
        <v>0.33329999999999999</v>
      </c>
      <c r="S583" s="16">
        <f t="shared" si="9"/>
        <v>0.5</v>
      </c>
      <c r="T583">
        <v>4.30572509765625</v>
      </c>
      <c r="U583">
        <v>3.9156088829040501</v>
      </c>
      <c r="V583">
        <v>3.7208366394043</v>
      </c>
      <c r="W583">
        <v>0.194772243499756</v>
      </c>
      <c r="X583">
        <v>0.58488845825195301</v>
      </c>
      <c r="Y583">
        <v>0.58488845825195301</v>
      </c>
      <c r="Z583">
        <v>0.5</v>
      </c>
      <c r="AA583">
        <v>1</v>
      </c>
      <c r="AB583">
        <v>0.66666666666666696</v>
      </c>
      <c r="AC583">
        <v>0.8</v>
      </c>
      <c r="AD583">
        <v>0</v>
      </c>
      <c r="AE583">
        <v>0.5</v>
      </c>
    </row>
    <row r="584" spans="1:31" x14ac:dyDescent="0.15">
      <c r="A584" s="6">
        <v>582</v>
      </c>
      <c r="B584">
        <v>17</v>
      </c>
      <c r="C584">
        <v>3</v>
      </c>
      <c r="D584">
        <v>10</v>
      </c>
      <c r="E584">
        <v>10</v>
      </c>
      <c r="F584">
        <v>10</v>
      </c>
      <c r="G584">
        <v>0</v>
      </c>
      <c r="H584">
        <v>7</v>
      </c>
      <c r="I584">
        <v>3</v>
      </c>
      <c r="J584">
        <v>0.85</v>
      </c>
      <c r="K584">
        <v>10.237333297729499</v>
      </c>
      <c r="L584">
        <v>2.39279365539551</v>
      </c>
      <c r="M584">
        <v>1.32973480224609</v>
      </c>
      <c r="N584">
        <v>7.6629505157470703</v>
      </c>
      <c r="O584">
        <v>5</v>
      </c>
      <c r="P584">
        <v>5</v>
      </c>
      <c r="Q584">
        <v>15</v>
      </c>
      <c r="R584" s="16">
        <v>0.33329999999999999</v>
      </c>
      <c r="S584" s="16">
        <f t="shared" si="9"/>
        <v>0.5</v>
      </c>
      <c r="T584">
        <v>3.8714351654052699</v>
      </c>
      <c r="U584">
        <v>3.5270068645477299</v>
      </c>
      <c r="V584">
        <v>3.29490995407104</v>
      </c>
      <c r="W584">
        <v>0.23209691047668499</v>
      </c>
      <c r="X584">
        <v>0.57652521133422896</v>
      </c>
      <c r="Y584">
        <v>0.57652521133422896</v>
      </c>
      <c r="Z584">
        <v>0.5</v>
      </c>
      <c r="AA584">
        <v>1</v>
      </c>
      <c r="AB584">
        <v>0.66666666666666696</v>
      </c>
      <c r="AC584">
        <v>0.8</v>
      </c>
      <c r="AD584">
        <v>0</v>
      </c>
      <c r="AE584">
        <v>0.5</v>
      </c>
    </row>
    <row r="585" spans="1:31" x14ac:dyDescent="0.15">
      <c r="A585" s="6">
        <v>583</v>
      </c>
      <c r="B585">
        <v>14</v>
      </c>
      <c r="C585">
        <v>6</v>
      </c>
      <c r="D585">
        <v>10</v>
      </c>
      <c r="E585">
        <v>10</v>
      </c>
      <c r="F585">
        <v>10</v>
      </c>
      <c r="G585">
        <v>0</v>
      </c>
      <c r="H585">
        <v>4</v>
      </c>
      <c r="I585">
        <v>6</v>
      </c>
      <c r="J585">
        <v>0.7</v>
      </c>
      <c r="K585">
        <v>8.1968231201171893</v>
      </c>
      <c r="L585">
        <v>5.1071681976318404</v>
      </c>
      <c r="M585">
        <v>3.5682277679443399</v>
      </c>
      <c r="N585">
        <v>5.15924072265625</v>
      </c>
      <c r="O585">
        <v>2</v>
      </c>
      <c r="P585">
        <v>2</v>
      </c>
      <c r="Q585">
        <v>12</v>
      </c>
      <c r="R585" s="16">
        <v>0.16669999999999999</v>
      </c>
      <c r="S585" s="16">
        <f t="shared" si="9"/>
        <v>0.2</v>
      </c>
      <c r="T585">
        <v>2.5549850463867201</v>
      </c>
      <c r="U585">
        <v>2.36149978637695</v>
      </c>
      <c r="V585">
        <v>2.0639939308166499</v>
      </c>
      <c r="W585">
        <v>0.29750585556030301</v>
      </c>
      <c r="X585">
        <v>0.49099111557006803</v>
      </c>
      <c r="Y585">
        <v>0.49099111557006803</v>
      </c>
      <c r="Z585">
        <v>0.2</v>
      </c>
      <c r="AA585">
        <v>1</v>
      </c>
      <c r="AB585">
        <v>0.83333333333333304</v>
      </c>
      <c r="AC585">
        <v>0.90909090909090895</v>
      </c>
      <c r="AD585">
        <v>0</v>
      </c>
      <c r="AE585">
        <v>0.8</v>
      </c>
    </row>
    <row r="586" spans="1:31" x14ac:dyDescent="0.15">
      <c r="A586" s="6">
        <v>584</v>
      </c>
      <c r="B586">
        <v>16</v>
      </c>
      <c r="C586">
        <v>4</v>
      </c>
      <c r="D586">
        <v>10</v>
      </c>
      <c r="E586">
        <v>10</v>
      </c>
      <c r="F586">
        <v>10</v>
      </c>
      <c r="G586">
        <v>0</v>
      </c>
      <c r="H586">
        <v>6</v>
      </c>
      <c r="I586">
        <v>4</v>
      </c>
      <c r="J586">
        <v>0.8</v>
      </c>
      <c r="K586">
        <v>8.0690231323242205</v>
      </c>
      <c r="L586">
        <v>2.8404674530029301</v>
      </c>
      <c r="M586">
        <v>1.6393394470214799</v>
      </c>
      <c r="N586">
        <v>5.7114505767822301</v>
      </c>
      <c r="O586">
        <v>3</v>
      </c>
      <c r="P586">
        <v>3</v>
      </c>
      <c r="Q586">
        <v>13</v>
      </c>
      <c r="R586" s="16">
        <v>0.23080000000000001</v>
      </c>
      <c r="S586" s="16">
        <f t="shared" si="9"/>
        <v>0.3</v>
      </c>
      <c r="T586">
        <v>3.7794570922851598</v>
      </c>
      <c r="U586">
        <v>3.4538991451263401</v>
      </c>
      <c r="V586">
        <v>3.2357697486877401</v>
      </c>
      <c r="W586">
        <v>0.21812939643859899</v>
      </c>
      <c r="X586">
        <v>0.543687343597412</v>
      </c>
      <c r="Y586">
        <v>0.543687343597412</v>
      </c>
      <c r="Z586">
        <v>0.3</v>
      </c>
      <c r="AA586">
        <v>1</v>
      </c>
      <c r="AB586">
        <v>0.76923076923076905</v>
      </c>
      <c r="AC586">
        <v>0.86956521739130399</v>
      </c>
      <c r="AD586">
        <v>0</v>
      </c>
      <c r="AE586">
        <v>0.7</v>
      </c>
    </row>
    <row r="587" spans="1:31" x14ac:dyDescent="0.15">
      <c r="A587" s="6">
        <v>585</v>
      </c>
      <c r="B587">
        <v>17</v>
      </c>
      <c r="C587">
        <v>3</v>
      </c>
      <c r="D587">
        <v>10</v>
      </c>
      <c r="E587">
        <v>10</v>
      </c>
      <c r="F587">
        <v>10</v>
      </c>
      <c r="G587">
        <v>0</v>
      </c>
      <c r="H587">
        <v>7</v>
      </c>
      <c r="I587">
        <v>3</v>
      </c>
      <c r="J587">
        <v>0.85</v>
      </c>
      <c r="K587">
        <v>9.2794609069824201</v>
      </c>
      <c r="L587">
        <v>1.8876895904541</v>
      </c>
      <c r="M587">
        <v>1.0300750732421899</v>
      </c>
      <c r="N587">
        <v>7.7009811401367196</v>
      </c>
      <c r="O587">
        <v>6</v>
      </c>
      <c r="P587">
        <v>6</v>
      </c>
      <c r="Q587">
        <v>15</v>
      </c>
      <c r="R587" s="16">
        <v>0.4</v>
      </c>
      <c r="S587" s="16">
        <f t="shared" si="9"/>
        <v>0.6</v>
      </c>
      <c r="T587">
        <v>3.9908638000488299</v>
      </c>
      <c r="U587">
        <v>3.5782923698425302</v>
      </c>
      <c r="V587">
        <v>3.4365584850311302</v>
      </c>
      <c r="W587">
        <v>0.14173388481140101</v>
      </c>
      <c r="X587">
        <v>0.55430531501769997</v>
      </c>
      <c r="Y587">
        <v>0.55430531501769997</v>
      </c>
      <c r="Z587">
        <v>0.6</v>
      </c>
      <c r="AA587">
        <v>0.9</v>
      </c>
      <c r="AB587">
        <v>0.6</v>
      </c>
      <c r="AC587">
        <v>0.72</v>
      </c>
      <c r="AD587">
        <v>0.1</v>
      </c>
      <c r="AE587">
        <v>0.3</v>
      </c>
    </row>
    <row r="588" spans="1:31" x14ac:dyDescent="0.15">
      <c r="A588" s="6">
        <v>586</v>
      </c>
      <c r="B588">
        <v>16</v>
      </c>
      <c r="C588">
        <v>4</v>
      </c>
      <c r="D588">
        <v>10</v>
      </c>
      <c r="E588">
        <v>10</v>
      </c>
      <c r="F588">
        <v>10</v>
      </c>
      <c r="G588">
        <v>0</v>
      </c>
      <c r="H588">
        <v>6</v>
      </c>
      <c r="I588">
        <v>4</v>
      </c>
      <c r="J588">
        <v>0.8</v>
      </c>
      <c r="K588">
        <v>9.3117942810058594</v>
      </c>
      <c r="L588">
        <v>4.6318988800048801</v>
      </c>
      <c r="M588">
        <v>3.45662117004394</v>
      </c>
      <c r="N588">
        <v>4.8616313934326199</v>
      </c>
      <c r="O588">
        <v>3</v>
      </c>
      <c r="P588">
        <v>3</v>
      </c>
      <c r="Q588">
        <v>13</v>
      </c>
      <c r="R588" s="16">
        <v>0.23080000000000001</v>
      </c>
      <c r="S588" s="16">
        <f t="shared" si="9"/>
        <v>0.3</v>
      </c>
      <c r="T588">
        <v>3.4407215118408199</v>
      </c>
      <c r="U588">
        <v>3.2556953430175799</v>
      </c>
      <c r="V588">
        <v>2.8629810810089098</v>
      </c>
      <c r="W588">
        <v>0.39271426200866699</v>
      </c>
      <c r="X588">
        <v>0.57774043083190896</v>
      </c>
      <c r="Y588">
        <v>0.57774043083190896</v>
      </c>
      <c r="Z588">
        <v>0.3</v>
      </c>
      <c r="AA588">
        <v>1</v>
      </c>
      <c r="AB588">
        <v>0.76923076923076905</v>
      </c>
      <c r="AC588">
        <v>0.86956521739130399</v>
      </c>
      <c r="AD588">
        <v>0</v>
      </c>
      <c r="AE588">
        <v>0.7</v>
      </c>
    </row>
    <row r="589" spans="1:31" x14ac:dyDescent="0.15">
      <c r="A589" s="6">
        <v>587</v>
      </c>
      <c r="B589">
        <v>15</v>
      </c>
      <c r="C589">
        <v>5</v>
      </c>
      <c r="D589">
        <v>10</v>
      </c>
      <c r="E589">
        <v>10</v>
      </c>
      <c r="F589">
        <v>10</v>
      </c>
      <c r="G589">
        <v>0</v>
      </c>
      <c r="H589">
        <v>5</v>
      </c>
      <c r="I589">
        <v>5</v>
      </c>
      <c r="J589">
        <v>0.75</v>
      </c>
      <c r="K589">
        <v>8.2319660186767596</v>
      </c>
      <c r="L589">
        <v>5.0684471130371103</v>
      </c>
      <c r="M589">
        <v>3.7462863922119101</v>
      </c>
      <c r="N589">
        <v>3.6827239990234402</v>
      </c>
      <c r="O589">
        <v>2</v>
      </c>
      <c r="P589">
        <v>2</v>
      </c>
      <c r="Q589">
        <v>11</v>
      </c>
      <c r="R589" s="16">
        <v>0.18179999999999999</v>
      </c>
      <c r="S589" s="16">
        <f t="shared" si="9"/>
        <v>0.2</v>
      </c>
      <c r="T589">
        <v>2.89594650268555</v>
      </c>
      <c r="U589">
        <v>2.7373065948486301</v>
      </c>
      <c r="V589">
        <v>2.3844659328460698</v>
      </c>
      <c r="W589">
        <v>0.35284066200256298</v>
      </c>
      <c r="X589">
        <v>0.51148056983947798</v>
      </c>
      <c r="Y589">
        <v>0.51148056983947798</v>
      </c>
      <c r="Z589">
        <v>0.2</v>
      </c>
      <c r="AA589">
        <v>0.9</v>
      </c>
      <c r="AB589">
        <v>0.81818181818181801</v>
      </c>
      <c r="AC589">
        <v>0.85714285714285698</v>
      </c>
      <c r="AD589">
        <v>0.1</v>
      </c>
      <c r="AE589">
        <v>0.7</v>
      </c>
    </row>
    <row r="590" spans="1:31" x14ac:dyDescent="0.15">
      <c r="A590" s="6">
        <v>588</v>
      </c>
      <c r="B590">
        <v>14</v>
      </c>
      <c r="C590">
        <v>6</v>
      </c>
      <c r="D590">
        <v>10</v>
      </c>
      <c r="E590">
        <v>10</v>
      </c>
      <c r="F590">
        <v>10</v>
      </c>
      <c r="G590">
        <v>0</v>
      </c>
      <c r="H590">
        <v>4</v>
      </c>
      <c r="I590">
        <v>6</v>
      </c>
      <c r="J590">
        <v>0.7</v>
      </c>
      <c r="K590">
        <v>9.0789337158203107</v>
      </c>
      <c r="L590">
        <v>3.9120616912841801</v>
      </c>
      <c r="M590">
        <v>0.77730941772460904</v>
      </c>
      <c r="N590">
        <v>7.6925945281982404</v>
      </c>
      <c r="O590">
        <v>3</v>
      </c>
      <c r="P590">
        <v>3</v>
      </c>
      <c r="Q590">
        <v>13</v>
      </c>
      <c r="R590" s="16">
        <v>0.23080000000000001</v>
      </c>
      <c r="S590" s="16">
        <f t="shared" si="9"/>
        <v>0.3</v>
      </c>
      <c r="T590">
        <v>2.72343826293945</v>
      </c>
      <c r="U590">
        <v>2.3298029899597199</v>
      </c>
      <c r="V590">
        <v>2.21990990638733</v>
      </c>
      <c r="W590">
        <v>0.109893083572388</v>
      </c>
      <c r="X590">
        <v>0.50352835655212402</v>
      </c>
      <c r="Y590">
        <v>0.50352835655212402</v>
      </c>
      <c r="Z590">
        <v>0.3</v>
      </c>
      <c r="AA590">
        <v>1</v>
      </c>
      <c r="AB590">
        <v>0.76923076923076905</v>
      </c>
      <c r="AC590">
        <v>0.86956521739130399</v>
      </c>
      <c r="AD590">
        <v>0</v>
      </c>
      <c r="AE590">
        <v>0.7</v>
      </c>
    </row>
    <row r="591" spans="1:31" x14ac:dyDescent="0.15">
      <c r="A591" s="6">
        <v>589</v>
      </c>
      <c r="B591">
        <v>18</v>
      </c>
      <c r="C591">
        <v>2</v>
      </c>
      <c r="D591">
        <v>10</v>
      </c>
      <c r="E591">
        <v>10</v>
      </c>
      <c r="F591">
        <v>10</v>
      </c>
      <c r="G591">
        <v>0</v>
      </c>
      <c r="H591">
        <v>8</v>
      </c>
      <c r="I591">
        <v>2</v>
      </c>
      <c r="J591">
        <v>0.9</v>
      </c>
      <c r="K591">
        <v>10.0416755676269</v>
      </c>
      <c r="L591">
        <v>0.920135498046875</v>
      </c>
      <c r="M591">
        <v>0.37519454956054699</v>
      </c>
      <c r="N591">
        <v>8.6772289276122994</v>
      </c>
      <c r="O591">
        <v>8</v>
      </c>
      <c r="P591">
        <v>8</v>
      </c>
      <c r="Q591">
        <v>18</v>
      </c>
      <c r="R591" s="16">
        <v>0.44440000000000002</v>
      </c>
      <c r="S591" s="16">
        <f t="shared" si="9"/>
        <v>0.8</v>
      </c>
      <c r="T591">
        <v>5.3582286834716797</v>
      </c>
      <c r="U591">
        <v>4.8393239974975604</v>
      </c>
      <c r="V591">
        <v>4.7130088806152299</v>
      </c>
      <c r="W591">
        <v>0.126315116882324</v>
      </c>
      <c r="X591">
        <v>0.64521980285644498</v>
      </c>
      <c r="Y591">
        <v>0.64521980285644498</v>
      </c>
      <c r="Z591">
        <v>0.8</v>
      </c>
      <c r="AA591">
        <v>1</v>
      </c>
      <c r="AB591">
        <v>0.55555555555555602</v>
      </c>
      <c r="AC591">
        <v>0.71428571428571397</v>
      </c>
      <c r="AD591">
        <v>0</v>
      </c>
      <c r="AE591">
        <v>0.2</v>
      </c>
    </row>
    <row r="592" spans="1:31" x14ac:dyDescent="0.15">
      <c r="A592" s="6">
        <v>590</v>
      </c>
      <c r="B592">
        <v>14</v>
      </c>
      <c r="C592">
        <v>6</v>
      </c>
      <c r="D592">
        <v>10</v>
      </c>
      <c r="E592">
        <v>10</v>
      </c>
      <c r="F592">
        <v>10</v>
      </c>
      <c r="G592">
        <v>0</v>
      </c>
      <c r="H592">
        <v>4</v>
      </c>
      <c r="I592">
        <v>6</v>
      </c>
      <c r="J592">
        <v>0.7</v>
      </c>
      <c r="K592">
        <v>8.3735904693603498</v>
      </c>
      <c r="L592">
        <v>4.0404186248779297</v>
      </c>
      <c r="M592">
        <v>1.5608711242675799</v>
      </c>
      <c r="N592">
        <v>6.7003517150878897</v>
      </c>
      <c r="O592">
        <v>3</v>
      </c>
      <c r="P592">
        <v>3</v>
      </c>
      <c r="Q592">
        <v>13</v>
      </c>
      <c r="R592" s="16">
        <v>0.23080000000000001</v>
      </c>
      <c r="S592" s="16">
        <f t="shared" si="9"/>
        <v>0.3</v>
      </c>
      <c r="T592">
        <v>2.7432899475097701</v>
      </c>
      <c r="U592">
        <v>2.4260277748107901</v>
      </c>
      <c r="V592">
        <v>2.2642667293548602</v>
      </c>
      <c r="W592">
        <v>0.16176104545593301</v>
      </c>
      <c r="X592">
        <v>0.479023218154907</v>
      </c>
      <c r="Y592">
        <v>0.479023218154907</v>
      </c>
      <c r="Z592">
        <v>0.3</v>
      </c>
      <c r="AA592">
        <v>1</v>
      </c>
      <c r="AB592">
        <v>0.76923076923076905</v>
      </c>
      <c r="AC592">
        <v>0.86956521739130399</v>
      </c>
      <c r="AD592">
        <v>0</v>
      </c>
      <c r="AE592">
        <v>0.7</v>
      </c>
    </row>
    <row r="593" spans="1:31" x14ac:dyDescent="0.15">
      <c r="A593" s="6">
        <v>591</v>
      </c>
      <c r="B593">
        <v>15</v>
      </c>
      <c r="C593">
        <v>5</v>
      </c>
      <c r="D593">
        <v>10</v>
      </c>
      <c r="E593">
        <v>10</v>
      </c>
      <c r="F593">
        <v>10</v>
      </c>
      <c r="G593">
        <v>0</v>
      </c>
      <c r="H593">
        <v>5</v>
      </c>
      <c r="I593">
        <v>5</v>
      </c>
      <c r="J593">
        <v>0.75</v>
      </c>
      <c r="K593">
        <v>8.76611328125</v>
      </c>
      <c r="L593">
        <v>5.0750255584716797</v>
      </c>
      <c r="M593">
        <v>3.61763572692871</v>
      </c>
      <c r="N593">
        <v>4.4674015045165998</v>
      </c>
      <c r="O593">
        <v>1</v>
      </c>
      <c r="P593">
        <v>1</v>
      </c>
      <c r="Q593">
        <v>11</v>
      </c>
      <c r="R593" s="16">
        <v>9.0899999999999995E-2</v>
      </c>
      <c r="S593" s="16">
        <f t="shared" si="9"/>
        <v>0.1</v>
      </c>
      <c r="T593">
        <v>3.1106719970703098</v>
      </c>
      <c r="U593">
        <v>2.9294884204864502</v>
      </c>
      <c r="V593">
        <v>2.5516297817230198</v>
      </c>
      <c r="W593">
        <v>0.37785863876342801</v>
      </c>
      <c r="X593">
        <v>0.55904221534729004</v>
      </c>
      <c r="Y593">
        <v>0.55904221534729004</v>
      </c>
      <c r="Z593">
        <v>0.1</v>
      </c>
      <c r="AA593">
        <v>1</v>
      </c>
      <c r="AB593">
        <v>0.90909090909090895</v>
      </c>
      <c r="AC593">
        <v>0.952380952380952</v>
      </c>
      <c r="AD593">
        <v>0</v>
      </c>
      <c r="AE593">
        <v>0.9</v>
      </c>
    </row>
    <row r="594" spans="1:31" x14ac:dyDescent="0.15">
      <c r="A594" s="6">
        <v>592</v>
      </c>
      <c r="B594">
        <v>16</v>
      </c>
      <c r="C594">
        <v>4</v>
      </c>
      <c r="D594">
        <v>10</v>
      </c>
      <c r="E594">
        <v>10</v>
      </c>
      <c r="F594">
        <v>10</v>
      </c>
      <c r="G594">
        <v>0</v>
      </c>
      <c r="H594">
        <v>6</v>
      </c>
      <c r="I594">
        <v>4</v>
      </c>
      <c r="J594">
        <v>0.8</v>
      </c>
      <c r="K594">
        <v>7.8087482452392596</v>
      </c>
      <c r="L594">
        <v>1.8650951385498</v>
      </c>
      <c r="M594">
        <v>0.5152587890625</v>
      </c>
      <c r="N594">
        <v>6.5314846038818404</v>
      </c>
      <c r="O594">
        <v>5</v>
      </c>
      <c r="P594">
        <v>5</v>
      </c>
      <c r="Q594">
        <v>15</v>
      </c>
      <c r="R594" s="16">
        <v>0.33329999999999999</v>
      </c>
      <c r="S594" s="16">
        <f t="shared" si="9"/>
        <v>0.5</v>
      </c>
      <c r="T594">
        <v>4.0378532409668004</v>
      </c>
      <c r="U594">
        <v>3.59596824645996</v>
      </c>
      <c r="V594">
        <v>3.4883148670196502</v>
      </c>
      <c r="W594">
        <v>0.10765337944030801</v>
      </c>
      <c r="X594">
        <v>0.549538373947144</v>
      </c>
      <c r="Y594">
        <v>0.549538373947144</v>
      </c>
      <c r="Z594">
        <v>0.5</v>
      </c>
      <c r="AA594">
        <v>1</v>
      </c>
      <c r="AB594">
        <v>0.66666666666666696</v>
      </c>
      <c r="AC594">
        <v>0.8</v>
      </c>
      <c r="AD594">
        <v>0</v>
      </c>
      <c r="AE594">
        <v>0.5</v>
      </c>
    </row>
    <row r="595" spans="1:31" x14ac:dyDescent="0.15">
      <c r="A595" s="6">
        <v>593</v>
      </c>
      <c r="B595">
        <v>16</v>
      </c>
      <c r="C595">
        <v>4</v>
      </c>
      <c r="D595">
        <v>10</v>
      </c>
      <c r="E595">
        <v>10</v>
      </c>
      <c r="F595">
        <v>10</v>
      </c>
      <c r="G595">
        <v>0</v>
      </c>
      <c r="H595">
        <v>6</v>
      </c>
      <c r="I595">
        <v>4</v>
      </c>
      <c r="J595">
        <v>0.8</v>
      </c>
      <c r="K595">
        <v>8.7701759338378906</v>
      </c>
      <c r="L595">
        <v>3.0999679565429701</v>
      </c>
      <c r="M595">
        <v>1.6364841461181601</v>
      </c>
      <c r="N595">
        <v>5.7916412353515598</v>
      </c>
      <c r="O595">
        <v>3</v>
      </c>
      <c r="P595">
        <v>3</v>
      </c>
      <c r="Q595">
        <v>13</v>
      </c>
      <c r="R595" s="16">
        <v>0.23080000000000001</v>
      </c>
      <c r="S595" s="16">
        <f t="shared" si="9"/>
        <v>0.3</v>
      </c>
      <c r="T595">
        <v>3.22085762023926</v>
      </c>
      <c r="U595">
        <v>2.9539482593536399</v>
      </c>
      <c r="V595">
        <v>2.6973681449890101</v>
      </c>
      <c r="W595">
        <v>0.25658011436462402</v>
      </c>
      <c r="X595">
        <v>0.52348947525024403</v>
      </c>
      <c r="Y595">
        <v>0.52348947525024403</v>
      </c>
      <c r="Z595">
        <v>0.3</v>
      </c>
      <c r="AA595">
        <v>1</v>
      </c>
      <c r="AB595">
        <v>0.76923076923076905</v>
      </c>
      <c r="AC595">
        <v>0.86956521739130399</v>
      </c>
      <c r="AD595">
        <v>0</v>
      </c>
      <c r="AE595">
        <v>0.7</v>
      </c>
    </row>
    <row r="596" spans="1:31" x14ac:dyDescent="0.15">
      <c r="A596" s="6">
        <v>594</v>
      </c>
      <c r="B596">
        <v>17</v>
      </c>
      <c r="C596">
        <v>3</v>
      </c>
      <c r="D596">
        <v>10</v>
      </c>
      <c r="E596">
        <v>10</v>
      </c>
      <c r="F596">
        <v>10</v>
      </c>
      <c r="G596">
        <v>0</v>
      </c>
      <c r="H596">
        <v>7</v>
      </c>
      <c r="I596">
        <v>3</v>
      </c>
      <c r="J596">
        <v>0.85</v>
      </c>
      <c r="K596">
        <v>9.1741390228271502</v>
      </c>
      <c r="L596">
        <v>1.35235595703125</v>
      </c>
      <c r="M596">
        <v>0.36530303955078097</v>
      </c>
      <c r="N596">
        <v>7.8837947845459002</v>
      </c>
      <c r="O596">
        <v>6</v>
      </c>
      <c r="P596">
        <v>6</v>
      </c>
      <c r="Q596">
        <v>16</v>
      </c>
      <c r="R596" s="16">
        <v>0.375</v>
      </c>
      <c r="S596" s="16">
        <f t="shared" si="9"/>
        <v>0.6</v>
      </c>
      <c r="T596">
        <v>4.9078598022460902</v>
      </c>
      <c r="U596">
        <v>4.3942012786865199</v>
      </c>
      <c r="V596">
        <v>4.2799344062805202</v>
      </c>
      <c r="W596">
        <v>0.114266872406006</v>
      </c>
      <c r="X596">
        <v>0.62792539596557595</v>
      </c>
      <c r="Y596">
        <v>0.62792539596557595</v>
      </c>
      <c r="Z596">
        <v>0.6</v>
      </c>
      <c r="AA596">
        <v>1</v>
      </c>
      <c r="AB596">
        <v>0.625</v>
      </c>
      <c r="AC596">
        <v>0.76923076923076905</v>
      </c>
      <c r="AD596">
        <v>0</v>
      </c>
      <c r="AE596">
        <v>0.4</v>
      </c>
    </row>
    <row r="597" spans="1:31" x14ac:dyDescent="0.15">
      <c r="A597" s="6">
        <v>595</v>
      </c>
      <c r="B597">
        <v>18</v>
      </c>
      <c r="C597">
        <v>2</v>
      </c>
      <c r="D597">
        <v>10</v>
      </c>
      <c r="E597">
        <v>10</v>
      </c>
      <c r="F597">
        <v>10</v>
      </c>
      <c r="G597">
        <v>0</v>
      </c>
      <c r="H597">
        <v>8</v>
      </c>
      <c r="I597">
        <v>2</v>
      </c>
      <c r="J597">
        <v>0.9</v>
      </c>
      <c r="K597">
        <v>9.4087867736816406</v>
      </c>
      <c r="L597">
        <v>2.0114154815673801</v>
      </c>
      <c r="M597">
        <v>1.6462936401367201</v>
      </c>
      <c r="N597">
        <v>7.4210968017578098</v>
      </c>
      <c r="O597">
        <v>8</v>
      </c>
      <c r="P597">
        <v>8</v>
      </c>
      <c r="Q597">
        <v>18</v>
      </c>
      <c r="R597" s="16">
        <v>0.44440000000000002</v>
      </c>
      <c r="S597" s="16">
        <f t="shared" si="9"/>
        <v>0.8</v>
      </c>
      <c r="T597">
        <v>4.7072658538818404</v>
      </c>
      <c r="U597">
        <v>4.2948460578918501</v>
      </c>
      <c r="V597">
        <v>4.1059942245483398</v>
      </c>
      <c r="W597">
        <v>0.188851833343506</v>
      </c>
      <c r="X597">
        <v>0.60127162933349598</v>
      </c>
      <c r="Y597">
        <v>0.60127162933349598</v>
      </c>
      <c r="Z597">
        <v>0.8</v>
      </c>
      <c r="AA597">
        <v>1</v>
      </c>
      <c r="AB597">
        <v>0.55555555555555602</v>
      </c>
      <c r="AC597">
        <v>0.71428571428571397</v>
      </c>
      <c r="AD597">
        <v>0</v>
      </c>
      <c r="AE597">
        <v>0.2</v>
      </c>
    </row>
    <row r="598" spans="1:31" x14ac:dyDescent="0.15">
      <c r="A598" s="6">
        <v>596</v>
      </c>
      <c r="B598">
        <v>18</v>
      </c>
      <c r="C598">
        <v>2</v>
      </c>
      <c r="D598">
        <v>10</v>
      </c>
      <c r="E598">
        <v>10</v>
      </c>
      <c r="F598">
        <v>10</v>
      </c>
      <c r="G598">
        <v>0</v>
      </c>
      <c r="H598">
        <v>8</v>
      </c>
      <c r="I598">
        <v>2</v>
      </c>
      <c r="J598">
        <v>0.9</v>
      </c>
      <c r="K598">
        <v>10.7400779724121</v>
      </c>
      <c r="L598">
        <v>1.1930084228515601</v>
      </c>
      <c r="M598">
        <v>0.54419708251953103</v>
      </c>
      <c r="N598">
        <v>8.6897945404052699</v>
      </c>
      <c r="O598">
        <v>6</v>
      </c>
      <c r="P598">
        <v>6</v>
      </c>
      <c r="Q598">
        <v>16</v>
      </c>
      <c r="R598" s="16">
        <v>0.375</v>
      </c>
      <c r="S598" s="16">
        <f t="shared" si="9"/>
        <v>0.6</v>
      </c>
      <c r="T598">
        <v>5.08858299255371</v>
      </c>
      <c r="U598">
        <v>4.6192522048950204</v>
      </c>
      <c r="V598">
        <v>4.4305267333984402</v>
      </c>
      <c r="W598">
        <v>0.188725471496582</v>
      </c>
      <c r="X598">
        <v>0.65805625915527299</v>
      </c>
      <c r="Y598">
        <v>0.65805625915527299</v>
      </c>
      <c r="Z598">
        <v>0.6</v>
      </c>
      <c r="AA598">
        <v>1</v>
      </c>
      <c r="AB598">
        <v>0.625</v>
      </c>
      <c r="AC598">
        <v>0.76923076923076905</v>
      </c>
      <c r="AD598">
        <v>0</v>
      </c>
      <c r="AE598">
        <v>0.4</v>
      </c>
    </row>
    <row r="599" spans="1:31" x14ac:dyDescent="0.15">
      <c r="A599" s="6">
        <v>597</v>
      </c>
      <c r="B599">
        <v>20</v>
      </c>
      <c r="C599">
        <v>0</v>
      </c>
      <c r="D599">
        <v>10</v>
      </c>
      <c r="E599">
        <v>10</v>
      </c>
      <c r="F599">
        <v>10</v>
      </c>
      <c r="G599">
        <v>0</v>
      </c>
      <c r="H599">
        <v>10</v>
      </c>
      <c r="I599">
        <v>0</v>
      </c>
      <c r="J599">
        <v>1</v>
      </c>
      <c r="K599">
        <v>9999</v>
      </c>
      <c r="L599">
        <v>1.51375961303711</v>
      </c>
      <c r="M599">
        <v>9999</v>
      </c>
      <c r="N599">
        <v>9999</v>
      </c>
      <c r="O599">
        <v>6</v>
      </c>
      <c r="P599">
        <v>6</v>
      </c>
      <c r="Q599">
        <v>16</v>
      </c>
      <c r="R599" s="16">
        <v>0.375</v>
      </c>
      <c r="S599" s="16">
        <f t="shared" si="9"/>
        <v>0.6</v>
      </c>
      <c r="T599">
        <v>5.5073699951171902</v>
      </c>
      <c r="U599">
        <v>5.1733651161193803</v>
      </c>
      <c r="V599">
        <v>4.8597078323364302</v>
      </c>
      <c r="W599">
        <v>0.31365728378295898</v>
      </c>
      <c r="X599">
        <v>0.64766216278076205</v>
      </c>
      <c r="Y599">
        <v>0.64766216278076205</v>
      </c>
      <c r="Z599">
        <v>0.6</v>
      </c>
      <c r="AA599">
        <v>1</v>
      </c>
      <c r="AB599">
        <v>0.625</v>
      </c>
      <c r="AC599">
        <v>0.76923076923076905</v>
      </c>
      <c r="AD599">
        <v>0</v>
      </c>
      <c r="AE599">
        <v>0.4</v>
      </c>
    </row>
    <row r="600" spans="1:31" x14ac:dyDescent="0.15">
      <c r="A600" s="6">
        <v>598</v>
      </c>
      <c r="B600">
        <v>16</v>
      </c>
      <c r="C600">
        <v>4</v>
      </c>
      <c r="D600">
        <v>10</v>
      </c>
      <c r="E600">
        <v>10</v>
      </c>
      <c r="F600">
        <v>10</v>
      </c>
      <c r="G600">
        <v>0</v>
      </c>
      <c r="H600">
        <v>6</v>
      </c>
      <c r="I600">
        <v>4</v>
      </c>
      <c r="J600">
        <v>0.8</v>
      </c>
      <c r="K600">
        <v>8.8119716644287092</v>
      </c>
      <c r="L600">
        <v>3.1180801391601598</v>
      </c>
      <c r="M600">
        <v>1.6601638793945299</v>
      </c>
      <c r="N600">
        <v>5.8450279235839799</v>
      </c>
      <c r="O600">
        <v>4</v>
      </c>
      <c r="P600">
        <v>4</v>
      </c>
      <c r="Q600">
        <v>14</v>
      </c>
      <c r="R600" s="16">
        <v>0.28570000000000001</v>
      </c>
      <c r="S600" s="16">
        <f t="shared" si="9"/>
        <v>0.4</v>
      </c>
      <c r="T600">
        <v>3.55461502075195</v>
      </c>
      <c r="U600">
        <v>3.2463276386261</v>
      </c>
      <c r="V600">
        <v>2.99024534225464</v>
      </c>
      <c r="W600">
        <v>0.25608229637146002</v>
      </c>
      <c r="X600">
        <v>0.56436967849731401</v>
      </c>
      <c r="Y600">
        <v>0.56436967849731401</v>
      </c>
      <c r="Z600">
        <v>0.4</v>
      </c>
      <c r="AA600">
        <v>1</v>
      </c>
      <c r="AB600">
        <v>0.71428571428571397</v>
      </c>
      <c r="AC600">
        <v>0.83333333333333304</v>
      </c>
      <c r="AD600">
        <v>0</v>
      </c>
      <c r="AE600">
        <v>0.6</v>
      </c>
    </row>
    <row r="601" spans="1:31" x14ac:dyDescent="0.15">
      <c r="A601" s="6">
        <v>599</v>
      </c>
      <c r="B601">
        <v>15</v>
      </c>
      <c r="C601">
        <v>5</v>
      </c>
      <c r="D601">
        <v>10</v>
      </c>
      <c r="E601">
        <v>10</v>
      </c>
      <c r="F601">
        <v>10</v>
      </c>
      <c r="G601">
        <v>0</v>
      </c>
      <c r="H601">
        <v>5</v>
      </c>
      <c r="I601">
        <v>5</v>
      </c>
      <c r="J601">
        <v>0.75</v>
      </c>
      <c r="K601">
        <v>7.93453025817871</v>
      </c>
      <c r="L601">
        <v>3.5479393005371098</v>
      </c>
      <c r="M601">
        <v>1.82697677612305</v>
      </c>
      <c r="N601">
        <v>5.3312625885009801</v>
      </c>
      <c r="O601">
        <v>2</v>
      </c>
      <c r="P601">
        <v>2</v>
      </c>
      <c r="Q601">
        <v>12</v>
      </c>
      <c r="R601" s="16">
        <v>0.16669999999999999</v>
      </c>
      <c r="S601" s="16">
        <f t="shared" si="9"/>
        <v>0.2</v>
      </c>
      <c r="T601">
        <v>3.0086040496826199</v>
      </c>
      <c r="U601">
        <v>2.74033498764038</v>
      </c>
      <c r="V601">
        <v>2.5099325180053702</v>
      </c>
      <c r="W601">
        <v>0.23040246963500999</v>
      </c>
      <c r="X601">
        <v>0.49867153167724598</v>
      </c>
      <c r="Y601">
        <v>0.49867153167724598</v>
      </c>
      <c r="Z601">
        <v>0.2</v>
      </c>
      <c r="AA601">
        <v>1</v>
      </c>
      <c r="AB601">
        <v>0.83333333333333304</v>
      </c>
      <c r="AC601">
        <v>0.90909090909090895</v>
      </c>
      <c r="AD601">
        <v>0</v>
      </c>
      <c r="AE601">
        <v>0.8</v>
      </c>
    </row>
    <row r="602" spans="1:31" x14ac:dyDescent="0.15">
      <c r="A602" s="6">
        <v>600</v>
      </c>
      <c r="B602">
        <v>20</v>
      </c>
      <c r="C602">
        <v>0</v>
      </c>
      <c r="D602">
        <v>10</v>
      </c>
      <c r="E602">
        <v>10</v>
      </c>
      <c r="F602">
        <v>10</v>
      </c>
      <c r="G602">
        <v>0</v>
      </c>
      <c r="H602">
        <v>10</v>
      </c>
      <c r="I602">
        <v>0</v>
      </c>
      <c r="J602">
        <v>1</v>
      </c>
      <c r="K602">
        <v>9999</v>
      </c>
      <c r="L602">
        <v>1.60916519165039</v>
      </c>
      <c r="M602">
        <v>9999</v>
      </c>
      <c r="N602">
        <v>9999</v>
      </c>
      <c r="O602">
        <v>6</v>
      </c>
      <c r="P602">
        <v>6</v>
      </c>
      <c r="Q602">
        <v>16</v>
      </c>
      <c r="R602" s="16">
        <v>0.375</v>
      </c>
      <c r="S602" s="16">
        <f t="shared" si="9"/>
        <v>0.6</v>
      </c>
      <c r="T602">
        <v>5.15582275390625</v>
      </c>
      <c r="U602">
        <v>4.8863143920898402</v>
      </c>
      <c r="V602">
        <v>4.5162019729614302</v>
      </c>
      <c r="W602">
        <v>0.37011241912841802</v>
      </c>
      <c r="X602">
        <v>0.639620780944824</v>
      </c>
      <c r="Y602">
        <v>0.639620780944824</v>
      </c>
      <c r="Z602">
        <v>0.6</v>
      </c>
      <c r="AA602">
        <v>1</v>
      </c>
      <c r="AB602">
        <v>0.625</v>
      </c>
      <c r="AC602">
        <v>0.76923076923076905</v>
      </c>
      <c r="AD602">
        <v>0</v>
      </c>
      <c r="AE602">
        <v>0.4</v>
      </c>
    </row>
    <row r="603" spans="1:31" x14ac:dyDescent="0.15">
      <c r="A603" s="6">
        <v>601</v>
      </c>
      <c r="B603">
        <v>17</v>
      </c>
      <c r="C603">
        <v>3</v>
      </c>
      <c r="D603">
        <v>10</v>
      </c>
      <c r="E603">
        <v>10</v>
      </c>
      <c r="F603">
        <v>10</v>
      </c>
      <c r="G603">
        <v>0</v>
      </c>
      <c r="H603">
        <v>7</v>
      </c>
      <c r="I603">
        <v>3</v>
      </c>
      <c r="J603">
        <v>0.85</v>
      </c>
      <c r="K603">
        <v>9.3935241699218697</v>
      </c>
      <c r="L603">
        <v>1.8650646209716799</v>
      </c>
      <c r="M603">
        <v>0.86614608764648404</v>
      </c>
      <c r="N603">
        <v>7.4251976013183603</v>
      </c>
      <c r="O603">
        <v>6</v>
      </c>
      <c r="P603">
        <v>6</v>
      </c>
      <c r="Q603">
        <v>16</v>
      </c>
      <c r="R603" s="16">
        <v>0.375</v>
      </c>
      <c r="S603" s="16">
        <f t="shared" si="9"/>
        <v>0.6</v>
      </c>
      <c r="T603">
        <v>4.8314342498779297</v>
      </c>
      <c r="U603">
        <v>4.3727712631225604</v>
      </c>
      <c r="V603">
        <v>4.2068681716918999</v>
      </c>
      <c r="W603">
        <v>0.16590309143066401</v>
      </c>
      <c r="X603">
        <v>0.62456607818603505</v>
      </c>
      <c r="Y603">
        <v>0.62456607818603505</v>
      </c>
      <c r="Z603">
        <v>0.6</v>
      </c>
      <c r="AA603">
        <v>1</v>
      </c>
      <c r="AB603">
        <v>0.625</v>
      </c>
      <c r="AC603">
        <v>0.76923076923076905</v>
      </c>
      <c r="AD603">
        <v>0</v>
      </c>
      <c r="AE603">
        <v>0.4</v>
      </c>
    </row>
    <row r="604" spans="1:31" x14ac:dyDescent="0.15">
      <c r="A604" s="6">
        <v>602</v>
      </c>
      <c r="B604">
        <v>18</v>
      </c>
      <c r="C604">
        <v>2</v>
      </c>
      <c r="D604">
        <v>10</v>
      </c>
      <c r="E604">
        <v>10</v>
      </c>
      <c r="F604">
        <v>10</v>
      </c>
      <c r="G604">
        <v>0</v>
      </c>
      <c r="H604">
        <v>8</v>
      </c>
      <c r="I604">
        <v>2</v>
      </c>
      <c r="J604">
        <v>0.9</v>
      </c>
      <c r="K604">
        <v>10.192476272583001</v>
      </c>
      <c r="L604">
        <v>2.9104270935058598</v>
      </c>
      <c r="M604">
        <v>2.3252792358398402</v>
      </c>
      <c r="N604">
        <v>6.1768379211425799</v>
      </c>
      <c r="O604">
        <v>5</v>
      </c>
      <c r="P604">
        <v>5</v>
      </c>
      <c r="Q604">
        <v>15</v>
      </c>
      <c r="R604" s="16">
        <v>0.33329999999999999</v>
      </c>
      <c r="S604" s="16">
        <f t="shared" si="9"/>
        <v>0.5</v>
      </c>
      <c r="T604">
        <v>4.1273612976074201</v>
      </c>
      <c r="U604">
        <v>3.8802869319915798</v>
      </c>
      <c r="V604">
        <v>3.5175795555114702</v>
      </c>
      <c r="W604">
        <v>0.36270737648010198</v>
      </c>
      <c r="X604">
        <v>0.60978174209594704</v>
      </c>
      <c r="Y604">
        <v>0.60978174209594704</v>
      </c>
      <c r="Z604">
        <v>0.5</v>
      </c>
      <c r="AA604">
        <v>1</v>
      </c>
      <c r="AB604">
        <v>0.66666666666666696</v>
      </c>
      <c r="AC604">
        <v>0.8</v>
      </c>
      <c r="AD604">
        <v>0</v>
      </c>
      <c r="AE604">
        <v>0.5</v>
      </c>
    </row>
    <row r="605" spans="1:31" x14ac:dyDescent="0.15">
      <c r="A605" s="6">
        <v>603</v>
      </c>
      <c r="B605">
        <v>16</v>
      </c>
      <c r="C605">
        <v>4</v>
      </c>
      <c r="D605">
        <v>10</v>
      </c>
      <c r="E605">
        <v>10</v>
      </c>
      <c r="F605">
        <v>10</v>
      </c>
      <c r="G605">
        <v>0</v>
      </c>
      <c r="H605">
        <v>6</v>
      </c>
      <c r="I605">
        <v>4</v>
      </c>
      <c r="J605">
        <v>0.8</v>
      </c>
      <c r="K605">
        <v>8.5958461761474592</v>
      </c>
      <c r="L605">
        <v>2.9016571044921902</v>
      </c>
      <c r="M605">
        <v>1.3127555847168</v>
      </c>
      <c r="N605">
        <v>5.5180530548095703</v>
      </c>
      <c r="O605">
        <v>4</v>
      </c>
      <c r="P605">
        <v>4</v>
      </c>
      <c r="Q605">
        <v>14</v>
      </c>
      <c r="R605" s="16">
        <v>0.28570000000000001</v>
      </c>
      <c r="S605" s="16">
        <f t="shared" si="9"/>
        <v>0.4</v>
      </c>
      <c r="T605">
        <v>3.7827453613281201</v>
      </c>
      <c r="U605">
        <v>3.4741151332855198</v>
      </c>
      <c r="V605">
        <v>3.2357971668243399</v>
      </c>
      <c r="W605">
        <v>0.238317966461182</v>
      </c>
      <c r="X605">
        <v>0.54694819450378396</v>
      </c>
      <c r="Y605">
        <v>0.54694819450378396</v>
      </c>
      <c r="Z605">
        <v>0.4</v>
      </c>
      <c r="AA605">
        <v>1</v>
      </c>
      <c r="AB605">
        <v>0.71428571428571397</v>
      </c>
      <c r="AC605">
        <v>0.83333333333333304</v>
      </c>
      <c r="AD605">
        <v>0</v>
      </c>
      <c r="AE605">
        <v>0.6</v>
      </c>
    </row>
    <row r="606" spans="1:31" x14ac:dyDescent="0.15">
      <c r="A606" s="6">
        <v>604</v>
      </c>
      <c r="B606">
        <v>17</v>
      </c>
      <c r="C606">
        <v>3</v>
      </c>
      <c r="D606">
        <v>10</v>
      </c>
      <c r="E606">
        <v>10</v>
      </c>
      <c r="F606">
        <v>10</v>
      </c>
      <c r="G606">
        <v>0</v>
      </c>
      <c r="H606">
        <v>7</v>
      </c>
      <c r="I606">
        <v>3</v>
      </c>
      <c r="J606">
        <v>0.85</v>
      </c>
      <c r="K606">
        <v>9.6251373291015607</v>
      </c>
      <c r="L606">
        <v>2.0566482543945299</v>
      </c>
      <c r="M606">
        <v>0.89582824707031194</v>
      </c>
      <c r="N606">
        <v>6.9427394866943404</v>
      </c>
      <c r="O606">
        <v>5</v>
      </c>
      <c r="P606">
        <v>5</v>
      </c>
      <c r="Q606">
        <v>15</v>
      </c>
      <c r="R606" s="16">
        <v>0.33329999999999999</v>
      </c>
      <c r="S606" s="16">
        <f t="shared" si="9"/>
        <v>0.5</v>
      </c>
      <c r="T606">
        <v>4.5360679626464799</v>
      </c>
      <c r="U606">
        <v>4.1404991149902299</v>
      </c>
      <c r="V606">
        <v>3.9084415435790998</v>
      </c>
      <c r="W606">
        <v>0.23205757141113301</v>
      </c>
      <c r="X606">
        <v>0.62762641906738303</v>
      </c>
      <c r="Y606">
        <v>0.62762641906738303</v>
      </c>
      <c r="Z606">
        <v>0.5</v>
      </c>
      <c r="AA606">
        <v>1</v>
      </c>
      <c r="AB606">
        <v>0.66666666666666696</v>
      </c>
      <c r="AC606">
        <v>0.8</v>
      </c>
      <c r="AD606">
        <v>0</v>
      </c>
      <c r="AE606">
        <v>0.5</v>
      </c>
    </row>
    <row r="607" spans="1:31" x14ac:dyDescent="0.15">
      <c r="A607" s="6">
        <v>605</v>
      </c>
      <c r="B607">
        <v>19</v>
      </c>
      <c r="C607">
        <v>1</v>
      </c>
      <c r="D607">
        <v>10</v>
      </c>
      <c r="E607">
        <v>10</v>
      </c>
      <c r="F607">
        <v>10</v>
      </c>
      <c r="G607">
        <v>0</v>
      </c>
      <c r="H607">
        <v>9</v>
      </c>
      <c r="I607">
        <v>1</v>
      </c>
      <c r="J607">
        <v>0.95</v>
      </c>
      <c r="K607">
        <v>12.234582901001</v>
      </c>
      <c r="L607">
        <v>1.4849395751953101</v>
      </c>
      <c r="M607">
        <v>1.1470413208007799</v>
      </c>
      <c r="N607">
        <v>8.5650405883789098</v>
      </c>
      <c r="O607">
        <v>6</v>
      </c>
      <c r="P607">
        <v>6</v>
      </c>
      <c r="Q607">
        <v>16</v>
      </c>
      <c r="R607" s="16">
        <v>0.375</v>
      </c>
      <c r="S607" s="16">
        <f t="shared" si="9"/>
        <v>0.6</v>
      </c>
      <c r="T607">
        <v>4.8164787292480504</v>
      </c>
      <c r="U607">
        <v>4.51497507095337</v>
      </c>
      <c r="V607">
        <v>4.22275638580322</v>
      </c>
      <c r="W607">
        <v>0.29221868515014598</v>
      </c>
      <c r="X607">
        <v>0.593722343444824</v>
      </c>
      <c r="Y607">
        <v>0.593722343444824</v>
      </c>
      <c r="Z607">
        <v>0.6</v>
      </c>
      <c r="AA607">
        <v>1</v>
      </c>
      <c r="AB607">
        <v>0.625</v>
      </c>
      <c r="AC607">
        <v>0.76923076923076905</v>
      </c>
      <c r="AD607">
        <v>0</v>
      </c>
      <c r="AE607">
        <v>0.4</v>
      </c>
    </row>
    <row r="608" spans="1:31" x14ac:dyDescent="0.15">
      <c r="A608" s="6">
        <v>606</v>
      </c>
      <c r="B608">
        <v>13</v>
      </c>
      <c r="C608">
        <v>7</v>
      </c>
      <c r="D608">
        <v>10</v>
      </c>
      <c r="E608">
        <v>10</v>
      </c>
      <c r="F608">
        <v>10</v>
      </c>
      <c r="G608">
        <v>0</v>
      </c>
      <c r="H608">
        <v>3</v>
      </c>
      <c r="I608">
        <v>7</v>
      </c>
      <c r="J608">
        <v>0.65</v>
      </c>
      <c r="K608">
        <v>8.4685020446777308</v>
      </c>
      <c r="L608">
        <v>5.9465026855468697</v>
      </c>
      <c r="M608">
        <v>3.25703048706055</v>
      </c>
      <c r="N608">
        <v>4.5645465850830096</v>
      </c>
      <c r="O608">
        <v>1</v>
      </c>
      <c r="P608">
        <v>1</v>
      </c>
      <c r="Q608">
        <v>11</v>
      </c>
      <c r="R608" s="16">
        <v>9.0899999999999995E-2</v>
      </c>
      <c r="S608" s="16">
        <f t="shared" si="9"/>
        <v>0.1</v>
      </c>
      <c r="T608">
        <v>2.76801681518555</v>
      </c>
      <c r="U608">
        <v>2.5805613994598402</v>
      </c>
      <c r="V608">
        <v>2.2478957176208501</v>
      </c>
      <c r="W608">
        <v>0.33266568183898898</v>
      </c>
      <c r="X608">
        <v>0.52012109756469704</v>
      </c>
      <c r="Y608">
        <v>0.52012109756469704</v>
      </c>
      <c r="Z608">
        <v>0.1</v>
      </c>
      <c r="AA608">
        <v>1</v>
      </c>
      <c r="AB608">
        <v>0.90909090909090895</v>
      </c>
      <c r="AC608">
        <v>0.952380952380952</v>
      </c>
      <c r="AD608">
        <v>0</v>
      </c>
      <c r="AE608">
        <v>0.9</v>
      </c>
    </row>
    <row r="609" spans="1:31" x14ac:dyDescent="0.15">
      <c r="A609" s="6">
        <v>607</v>
      </c>
      <c r="B609">
        <v>14</v>
      </c>
      <c r="C609">
        <v>6</v>
      </c>
      <c r="D609">
        <v>10</v>
      </c>
      <c r="E609">
        <v>10</v>
      </c>
      <c r="F609">
        <v>10</v>
      </c>
      <c r="G609">
        <v>0</v>
      </c>
      <c r="H609">
        <v>4</v>
      </c>
      <c r="I609">
        <v>6</v>
      </c>
      <c r="J609">
        <v>0.7</v>
      </c>
      <c r="K609">
        <v>7.9064579010009801</v>
      </c>
      <c r="L609">
        <v>4.1059303283691397</v>
      </c>
      <c r="M609">
        <v>1.6172676086425799</v>
      </c>
      <c r="N609">
        <v>5.3535537719726598</v>
      </c>
      <c r="O609">
        <v>2</v>
      </c>
      <c r="P609">
        <v>2</v>
      </c>
      <c r="Q609">
        <v>11</v>
      </c>
      <c r="R609" s="16">
        <v>0.18179999999999999</v>
      </c>
      <c r="S609" s="16">
        <f t="shared" si="9"/>
        <v>0.2</v>
      </c>
      <c r="T609">
        <v>2.8518943786621098</v>
      </c>
      <c r="U609">
        <v>2.5530815124511701</v>
      </c>
      <c r="V609">
        <v>2.3434176445007302</v>
      </c>
      <c r="W609">
        <v>0.20966386795044001</v>
      </c>
      <c r="X609">
        <v>0.50847673416137695</v>
      </c>
      <c r="Y609">
        <v>0.50847673416137695</v>
      </c>
      <c r="Z609">
        <v>0.2</v>
      </c>
      <c r="AA609">
        <v>0.9</v>
      </c>
      <c r="AB609">
        <v>0.81818181818181801</v>
      </c>
      <c r="AC609">
        <v>0.85714285714285698</v>
      </c>
      <c r="AD609">
        <v>0.1</v>
      </c>
      <c r="AE609">
        <v>0.7</v>
      </c>
    </row>
    <row r="610" spans="1:31" x14ac:dyDescent="0.15">
      <c r="A610" s="6">
        <v>608</v>
      </c>
      <c r="B610">
        <v>16</v>
      </c>
      <c r="C610">
        <v>4</v>
      </c>
      <c r="D610">
        <v>10</v>
      </c>
      <c r="E610">
        <v>10</v>
      </c>
      <c r="F610">
        <v>10</v>
      </c>
      <c r="G610">
        <v>0</v>
      </c>
      <c r="H610">
        <v>6</v>
      </c>
      <c r="I610">
        <v>4</v>
      </c>
      <c r="J610">
        <v>0.8</v>
      </c>
      <c r="K610">
        <v>8.4217014312744105</v>
      </c>
      <c r="L610">
        <v>3.0600948333740199</v>
      </c>
      <c r="M610">
        <v>2.0581016540527299</v>
      </c>
      <c r="N610">
        <v>6.4310226440429696</v>
      </c>
      <c r="O610">
        <v>5</v>
      </c>
      <c r="P610">
        <v>5</v>
      </c>
      <c r="Q610">
        <v>15</v>
      </c>
      <c r="R610" s="16">
        <v>0.33329999999999999</v>
      </c>
      <c r="S610" s="16">
        <f t="shared" si="9"/>
        <v>0.5</v>
      </c>
      <c r="T610">
        <v>3.7421360015869101</v>
      </c>
      <c r="U610">
        <v>3.3851985931396502</v>
      </c>
      <c r="V610">
        <v>3.19155073165894</v>
      </c>
      <c r="W610">
        <v>0.193647861480713</v>
      </c>
      <c r="X610">
        <v>0.55058526992797896</v>
      </c>
      <c r="Y610">
        <v>0.55058526992797896</v>
      </c>
      <c r="Z610">
        <v>0.5</v>
      </c>
      <c r="AA610">
        <v>1</v>
      </c>
      <c r="AB610">
        <v>0.66666666666666696</v>
      </c>
      <c r="AC610">
        <v>0.8</v>
      </c>
      <c r="AD610">
        <v>0</v>
      </c>
      <c r="AE610">
        <v>0.5</v>
      </c>
    </row>
    <row r="611" spans="1:31" x14ac:dyDescent="0.15">
      <c r="A611" s="6">
        <v>609</v>
      </c>
      <c r="B611">
        <v>19</v>
      </c>
      <c r="C611">
        <v>1</v>
      </c>
      <c r="D611">
        <v>10</v>
      </c>
      <c r="E611">
        <v>10</v>
      </c>
      <c r="F611">
        <v>10</v>
      </c>
      <c r="G611">
        <v>0</v>
      </c>
      <c r="H611">
        <v>9</v>
      </c>
      <c r="I611">
        <v>1</v>
      </c>
      <c r="J611">
        <v>0.95</v>
      </c>
      <c r="K611">
        <v>11.9637565612793</v>
      </c>
      <c r="L611">
        <v>2.6877517700195299</v>
      </c>
      <c r="M611">
        <v>2.5766620635986301</v>
      </c>
      <c r="N611">
        <v>9.1958084106445295</v>
      </c>
      <c r="O611">
        <v>9</v>
      </c>
      <c r="P611">
        <v>9</v>
      </c>
      <c r="Q611">
        <v>19</v>
      </c>
      <c r="R611" s="16">
        <v>0.47370000000000001</v>
      </c>
      <c r="S611" s="16">
        <f t="shared" si="9"/>
        <v>0.9</v>
      </c>
      <c r="T611">
        <v>4.2207813262939498</v>
      </c>
      <c r="U611">
        <v>3.9645810127258301</v>
      </c>
      <c r="V611">
        <v>3.6949272155761701</v>
      </c>
      <c r="W611">
        <v>0.26965379714965798</v>
      </c>
      <c r="X611">
        <v>0.52585411071777299</v>
      </c>
      <c r="Y611">
        <v>0.52585411071777299</v>
      </c>
      <c r="Z611">
        <v>0.9</v>
      </c>
      <c r="AA611">
        <v>1</v>
      </c>
      <c r="AB611">
        <v>0.52631578947368396</v>
      </c>
      <c r="AC611">
        <v>0.68965517241379304</v>
      </c>
      <c r="AD611">
        <v>0</v>
      </c>
      <c r="AE611">
        <v>0.1</v>
      </c>
    </row>
    <row r="612" spans="1:31" x14ac:dyDescent="0.15">
      <c r="A612" s="6">
        <v>610</v>
      </c>
      <c r="B612">
        <v>17</v>
      </c>
      <c r="C612">
        <v>3</v>
      </c>
      <c r="D612">
        <v>10</v>
      </c>
      <c r="E612">
        <v>10</v>
      </c>
      <c r="F612">
        <v>10</v>
      </c>
      <c r="G612">
        <v>0</v>
      </c>
      <c r="H612">
        <v>7</v>
      </c>
      <c r="I612">
        <v>3</v>
      </c>
      <c r="J612">
        <v>0.85</v>
      </c>
      <c r="K612">
        <v>8.8428153991699201</v>
      </c>
      <c r="L612">
        <v>1.7884502410888701</v>
      </c>
      <c r="M612">
        <v>0.71620941162109397</v>
      </c>
      <c r="N612">
        <v>6.5035285949706996</v>
      </c>
      <c r="O612">
        <v>5</v>
      </c>
      <c r="P612">
        <v>5</v>
      </c>
      <c r="Q612">
        <v>15</v>
      </c>
      <c r="R612" s="16">
        <v>0.33329999999999999</v>
      </c>
      <c r="S612" s="16">
        <f t="shared" si="9"/>
        <v>0.5</v>
      </c>
      <c r="T612">
        <v>4.2027168273925799</v>
      </c>
      <c r="U612">
        <v>3.81581330299377</v>
      </c>
      <c r="V612">
        <v>3.6104609966278098</v>
      </c>
      <c r="W612">
        <v>0.20535230636596699</v>
      </c>
      <c r="X612">
        <v>0.59225583076477095</v>
      </c>
      <c r="Y612">
        <v>0.59225583076477095</v>
      </c>
      <c r="Z612">
        <v>0.5</v>
      </c>
      <c r="AA612">
        <v>1</v>
      </c>
      <c r="AB612">
        <v>0.66666666666666696</v>
      </c>
      <c r="AC612">
        <v>0.8</v>
      </c>
      <c r="AD612">
        <v>0</v>
      </c>
      <c r="AE612">
        <v>0.5</v>
      </c>
    </row>
    <row r="613" spans="1:31" x14ac:dyDescent="0.15">
      <c r="A613" s="6">
        <v>611</v>
      </c>
      <c r="B613">
        <v>16</v>
      </c>
      <c r="C613">
        <v>4</v>
      </c>
      <c r="D613">
        <v>10</v>
      </c>
      <c r="E613">
        <v>10</v>
      </c>
      <c r="F613">
        <v>10</v>
      </c>
      <c r="G613">
        <v>0</v>
      </c>
      <c r="H613">
        <v>6</v>
      </c>
      <c r="I613">
        <v>4</v>
      </c>
      <c r="J613">
        <v>0.8</v>
      </c>
      <c r="K613">
        <v>8.5197029113769496</v>
      </c>
      <c r="L613">
        <v>2.7211761474609402</v>
      </c>
      <c r="M613">
        <v>1.17047119140625</v>
      </c>
      <c r="N613">
        <v>5.78745460510254</v>
      </c>
      <c r="O613">
        <v>4</v>
      </c>
      <c r="P613">
        <v>4</v>
      </c>
      <c r="Q613">
        <v>14</v>
      </c>
      <c r="R613" s="16">
        <v>0.28570000000000001</v>
      </c>
      <c r="S613" s="16">
        <f t="shared" si="9"/>
        <v>0.4</v>
      </c>
      <c r="T613">
        <v>4.1503734588623002</v>
      </c>
      <c r="U613">
        <v>3.7720191478729199</v>
      </c>
      <c r="V613">
        <v>3.5380928516387899</v>
      </c>
      <c r="W613">
        <v>0.233926296234131</v>
      </c>
      <c r="X613">
        <v>0.61228060722351096</v>
      </c>
      <c r="Y613">
        <v>0.61228060722351096</v>
      </c>
      <c r="Z613">
        <v>0.4</v>
      </c>
      <c r="AA613">
        <v>1</v>
      </c>
      <c r="AB613">
        <v>0.71428571428571397</v>
      </c>
      <c r="AC613">
        <v>0.83333333333333304</v>
      </c>
      <c r="AD613">
        <v>0</v>
      </c>
      <c r="AE613">
        <v>0.6</v>
      </c>
    </row>
    <row r="614" spans="1:31" x14ac:dyDescent="0.15">
      <c r="A614" s="6">
        <v>612</v>
      </c>
      <c r="B614">
        <v>15</v>
      </c>
      <c r="C614">
        <v>5</v>
      </c>
      <c r="D614">
        <v>10</v>
      </c>
      <c r="E614">
        <v>10</v>
      </c>
      <c r="F614">
        <v>10</v>
      </c>
      <c r="G614">
        <v>0</v>
      </c>
      <c r="H614">
        <v>5</v>
      </c>
      <c r="I614">
        <v>5</v>
      </c>
      <c r="J614">
        <v>0.75</v>
      </c>
      <c r="K614">
        <v>7.8333072662353498</v>
      </c>
      <c r="L614">
        <v>4.5414981842040998</v>
      </c>
      <c r="M614">
        <v>3.2815036773681601</v>
      </c>
      <c r="N614">
        <v>4.0636501312255904</v>
      </c>
      <c r="O614">
        <v>1</v>
      </c>
      <c r="P614">
        <v>1</v>
      </c>
      <c r="Q614">
        <v>11</v>
      </c>
      <c r="R614" s="16">
        <v>9.0899999999999995E-2</v>
      </c>
      <c r="S614" s="16">
        <f t="shared" si="9"/>
        <v>0.1</v>
      </c>
      <c r="T614">
        <v>2.71305274963379</v>
      </c>
      <c r="U614">
        <v>2.56166648864746</v>
      </c>
      <c r="V614">
        <v>2.2400808334350599</v>
      </c>
      <c r="W614">
        <v>0.32158565521240201</v>
      </c>
      <c r="X614">
        <v>0.47297191619873102</v>
      </c>
      <c r="Y614">
        <v>0.47297191619873102</v>
      </c>
      <c r="Z614">
        <v>0.1</v>
      </c>
      <c r="AA614">
        <v>1</v>
      </c>
      <c r="AB614">
        <v>0.90909090909090895</v>
      </c>
      <c r="AC614">
        <v>0.952380952380952</v>
      </c>
      <c r="AD614">
        <v>0</v>
      </c>
      <c r="AE614">
        <v>0.9</v>
      </c>
    </row>
    <row r="615" spans="1:31" x14ac:dyDescent="0.15">
      <c r="A615" s="6">
        <v>613</v>
      </c>
      <c r="B615">
        <v>16</v>
      </c>
      <c r="C615">
        <v>4</v>
      </c>
      <c r="D615">
        <v>10</v>
      </c>
      <c r="E615">
        <v>10</v>
      </c>
      <c r="F615">
        <v>10</v>
      </c>
      <c r="G615">
        <v>0</v>
      </c>
      <c r="H615">
        <v>6</v>
      </c>
      <c r="I615">
        <v>4</v>
      </c>
      <c r="J615">
        <v>0.8</v>
      </c>
      <c r="K615">
        <v>8.9966316223144496</v>
      </c>
      <c r="L615">
        <v>5.2555179595947301</v>
      </c>
      <c r="M615">
        <v>4.5550270080566397</v>
      </c>
      <c r="N615">
        <v>4.4839649200439498</v>
      </c>
      <c r="O615">
        <v>3</v>
      </c>
      <c r="P615">
        <v>3</v>
      </c>
      <c r="Q615">
        <v>13</v>
      </c>
      <c r="R615" s="16">
        <v>0.23080000000000001</v>
      </c>
      <c r="S615" s="16">
        <f t="shared" si="9"/>
        <v>0.3</v>
      </c>
      <c r="T615">
        <v>3.2579421997070299</v>
      </c>
      <c r="U615">
        <v>3.11495757102966</v>
      </c>
      <c r="V615">
        <v>2.7076179981231698</v>
      </c>
      <c r="W615">
        <v>0.40733957290649397</v>
      </c>
      <c r="X615">
        <v>0.55032420158386197</v>
      </c>
      <c r="Y615">
        <v>0.55032420158386197</v>
      </c>
      <c r="Z615">
        <v>0.3</v>
      </c>
      <c r="AA615">
        <v>1</v>
      </c>
      <c r="AB615">
        <v>0.76923076923076905</v>
      </c>
      <c r="AC615">
        <v>0.86956521739130399</v>
      </c>
      <c r="AD615">
        <v>0</v>
      </c>
      <c r="AE615">
        <v>0.7</v>
      </c>
    </row>
    <row r="616" spans="1:31" x14ac:dyDescent="0.15">
      <c r="A616" s="6">
        <v>614</v>
      </c>
      <c r="B616">
        <v>16</v>
      </c>
      <c r="C616">
        <v>4</v>
      </c>
      <c r="D616">
        <v>10</v>
      </c>
      <c r="E616">
        <v>10</v>
      </c>
      <c r="F616">
        <v>10</v>
      </c>
      <c r="G616">
        <v>0</v>
      </c>
      <c r="H616">
        <v>6</v>
      </c>
      <c r="I616">
        <v>4</v>
      </c>
      <c r="J616">
        <v>0.8</v>
      </c>
      <c r="K616">
        <v>8.8925533294677699</v>
      </c>
      <c r="L616">
        <v>2.60295486450195</v>
      </c>
      <c r="M616">
        <v>1.0347099304199201</v>
      </c>
      <c r="N616">
        <v>6.5620594024658203</v>
      </c>
      <c r="O616">
        <v>4</v>
      </c>
      <c r="P616">
        <v>4</v>
      </c>
      <c r="Q616">
        <v>14</v>
      </c>
      <c r="R616" s="16">
        <v>0.28570000000000001</v>
      </c>
      <c r="S616" s="16">
        <f t="shared" si="9"/>
        <v>0.4</v>
      </c>
      <c r="T616">
        <v>3.9543094635009801</v>
      </c>
      <c r="U616">
        <v>3.5536766052246098</v>
      </c>
      <c r="V616">
        <v>3.3475203514099099</v>
      </c>
      <c r="W616">
        <v>0.20615625381469699</v>
      </c>
      <c r="X616">
        <v>0.60678911209106401</v>
      </c>
      <c r="Y616">
        <v>0.60678911209106401</v>
      </c>
      <c r="Z616">
        <v>0.4</v>
      </c>
      <c r="AA616">
        <v>1</v>
      </c>
      <c r="AB616">
        <v>0.71428571428571397</v>
      </c>
      <c r="AC616">
        <v>0.83333333333333304</v>
      </c>
      <c r="AD616">
        <v>0</v>
      </c>
      <c r="AE616">
        <v>0.6</v>
      </c>
    </row>
    <row r="617" spans="1:31" x14ac:dyDescent="0.15">
      <c r="A617" s="6">
        <v>615</v>
      </c>
      <c r="B617">
        <v>15</v>
      </c>
      <c r="C617">
        <v>5</v>
      </c>
      <c r="D617">
        <v>10</v>
      </c>
      <c r="E617">
        <v>10</v>
      </c>
      <c r="F617">
        <v>10</v>
      </c>
      <c r="G617">
        <v>0</v>
      </c>
      <c r="H617">
        <v>5</v>
      </c>
      <c r="I617">
        <v>5</v>
      </c>
      <c r="J617">
        <v>0.75</v>
      </c>
      <c r="K617">
        <v>7.7363338470459002</v>
      </c>
      <c r="L617">
        <v>2.8632545471191402</v>
      </c>
      <c r="M617">
        <v>0.89956283569335904</v>
      </c>
      <c r="N617">
        <v>5.8187713623046902</v>
      </c>
      <c r="O617">
        <v>3</v>
      </c>
      <c r="P617">
        <v>3</v>
      </c>
      <c r="Q617">
        <v>12</v>
      </c>
      <c r="R617" s="16">
        <v>0.25</v>
      </c>
      <c r="S617" s="16">
        <f t="shared" si="9"/>
        <v>0.3</v>
      </c>
      <c r="T617">
        <v>3.1233978271484402</v>
      </c>
      <c r="U617">
        <v>2.7785613536834699</v>
      </c>
      <c r="V617">
        <v>2.62391209602356</v>
      </c>
      <c r="W617">
        <v>0.154649257659912</v>
      </c>
      <c r="X617">
        <v>0.49948573112487799</v>
      </c>
      <c r="Y617">
        <v>0.49948573112487799</v>
      </c>
      <c r="Z617">
        <v>0.3</v>
      </c>
      <c r="AA617">
        <v>0.9</v>
      </c>
      <c r="AB617">
        <v>0.75</v>
      </c>
      <c r="AC617">
        <v>0.81818181818181801</v>
      </c>
      <c r="AD617">
        <v>0.1</v>
      </c>
      <c r="AE617">
        <v>0.6</v>
      </c>
    </row>
    <row r="618" spans="1:31" x14ac:dyDescent="0.15">
      <c r="A618" s="6">
        <v>616</v>
      </c>
      <c r="B618">
        <v>14</v>
      </c>
      <c r="C618">
        <v>6</v>
      </c>
      <c r="D618">
        <v>10</v>
      </c>
      <c r="E618">
        <v>10</v>
      </c>
      <c r="F618">
        <v>10</v>
      </c>
      <c r="G618">
        <v>0</v>
      </c>
      <c r="H618">
        <v>4</v>
      </c>
      <c r="I618">
        <v>6</v>
      </c>
      <c r="J618">
        <v>0.7</v>
      </c>
      <c r="K618">
        <v>8.7890281677246094</v>
      </c>
      <c r="L618">
        <v>6.4778995513915998</v>
      </c>
      <c r="M618">
        <v>5.6865520477294904</v>
      </c>
      <c r="N618">
        <v>4.4588947296142596</v>
      </c>
      <c r="O618">
        <v>0</v>
      </c>
      <c r="P618">
        <v>0</v>
      </c>
      <c r="Q618">
        <v>10</v>
      </c>
      <c r="R618" s="16">
        <v>0</v>
      </c>
      <c r="S618" s="16">
        <f t="shared" si="9"/>
        <v>0</v>
      </c>
      <c r="T618">
        <v>2.5340843200683598</v>
      </c>
      <c r="U618">
        <v>2.4535269737243599</v>
      </c>
      <c r="V618">
        <v>2.0244913101196298</v>
      </c>
      <c r="W618">
        <v>0.429035663604736</v>
      </c>
      <c r="X618">
        <v>0.50959300994873002</v>
      </c>
      <c r="Y618">
        <v>0.50959300994873002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</row>
    <row r="619" spans="1:31" x14ac:dyDescent="0.15">
      <c r="A619" s="6">
        <v>617</v>
      </c>
      <c r="B619">
        <v>16</v>
      </c>
      <c r="C619">
        <v>4</v>
      </c>
      <c r="D619">
        <v>10</v>
      </c>
      <c r="E619">
        <v>10</v>
      </c>
      <c r="F619">
        <v>10</v>
      </c>
      <c r="G619">
        <v>0</v>
      </c>
      <c r="H619">
        <v>6</v>
      </c>
      <c r="I619">
        <v>4</v>
      </c>
      <c r="J619">
        <v>0.8</v>
      </c>
      <c r="K619">
        <v>10.565208435058601</v>
      </c>
      <c r="L619">
        <v>3.4449901580810498</v>
      </c>
      <c r="M619">
        <v>1.94963455200195</v>
      </c>
      <c r="N619">
        <v>8.1286315917968697</v>
      </c>
      <c r="O619">
        <v>6</v>
      </c>
      <c r="P619">
        <v>6</v>
      </c>
      <c r="Q619">
        <v>16</v>
      </c>
      <c r="R619" s="16">
        <v>0.375</v>
      </c>
      <c r="S619" s="16">
        <f t="shared" si="9"/>
        <v>0.6</v>
      </c>
      <c r="T619">
        <v>3.6621036529540998</v>
      </c>
      <c r="U619">
        <v>3.3062231540679901</v>
      </c>
      <c r="V619">
        <v>3.0747036933898899</v>
      </c>
      <c r="W619">
        <v>0.231519460678101</v>
      </c>
      <c r="X619">
        <v>0.58739995956420898</v>
      </c>
      <c r="Y619">
        <v>0.58739995956420898</v>
      </c>
      <c r="Z619">
        <v>0.6</v>
      </c>
      <c r="AA619">
        <v>1</v>
      </c>
      <c r="AB619">
        <v>0.625</v>
      </c>
      <c r="AC619">
        <v>0.76923076923076905</v>
      </c>
      <c r="AD619">
        <v>0</v>
      </c>
      <c r="AE619">
        <v>0.4</v>
      </c>
    </row>
    <row r="620" spans="1:31" x14ac:dyDescent="0.15">
      <c r="A620" s="6">
        <v>618</v>
      </c>
      <c r="B620">
        <v>17</v>
      </c>
      <c r="C620">
        <v>3</v>
      </c>
      <c r="D620">
        <v>10</v>
      </c>
      <c r="E620">
        <v>10</v>
      </c>
      <c r="F620">
        <v>10</v>
      </c>
      <c r="G620">
        <v>0</v>
      </c>
      <c r="H620">
        <v>7</v>
      </c>
      <c r="I620">
        <v>3</v>
      </c>
      <c r="J620">
        <v>0.85</v>
      </c>
      <c r="K620">
        <v>8.9803905487060494</v>
      </c>
      <c r="L620">
        <v>2.6199645996093701</v>
      </c>
      <c r="M620">
        <v>1.5433921813964799</v>
      </c>
      <c r="N620">
        <v>5.49774169921875</v>
      </c>
      <c r="O620">
        <v>4</v>
      </c>
      <c r="P620">
        <v>4</v>
      </c>
      <c r="Q620">
        <v>13</v>
      </c>
      <c r="R620" s="16">
        <v>0.30769999999999997</v>
      </c>
      <c r="S620" s="16">
        <f t="shared" si="9"/>
        <v>0.4</v>
      </c>
      <c r="T620">
        <v>3.7188663482665998</v>
      </c>
      <c r="U620">
        <v>3.4423961639404301</v>
      </c>
      <c r="V620">
        <v>3.1496415138244598</v>
      </c>
      <c r="W620">
        <v>0.29275465011596702</v>
      </c>
      <c r="X620">
        <v>0.569224834442139</v>
      </c>
      <c r="Y620">
        <v>0.569224834442139</v>
      </c>
      <c r="Z620">
        <v>0.4</v>
      </c>
      <c r="AA620">
        <v>0.9</v>
      </c>
      <c r="AB620">
        <v>0.69230769230769196</v>
      </c>
      <c r="AC620">
        <v>0.78260869565217395</v>
      </c>
      <c r="AD620">
        <v>0.1</v>
      </c>
      <c r="AE620">
        <v>0.5</v>
      </c>
    </row>
    <row r="621" spans="1:31" x14ac:dyDescent="0.15">
      <c r="A621" s="6">
        <v>619</v>
      </c>
      <c r="B621">
        <v>18</v>
      </c>
      <c r="C621">
        <v>2</v>
      </c>
      <c r="D621">
        <v>10</v>
      </c>
      <c r="E621">
        <v>10</v>
      </c>
      <c r="F621">
        <v>10</v>
      </c>
      <c r="G621">
        <v>0</v>
      </c>
      <c r="H621">
        <v>8</v>
      </c>
      <c r="I621">
        <v>2</v>
      </c>
      <c r="J621">
        <v>0.9</v>
      </c>
      <c r="K621">
        <v>12.819276809692401</v>
      </c>
      <c r="L621">
        <v>1.61916351318359</v>
      </c>
      <c r="M621">
        <v>0.90814590454101596</v>
      </c>
      <c r="N621">
        <v>10.445060729980501</v>
      </c>
      <c r="O621">
        <v>5</v>
      </c>
      <c r="P621">
        <v>5</v>
      </c>
      <c r="Q621">
        <v>15</v>
      </c>
      <c r="R621" s="16">
        <v>0.33329999999999999</v>
      </c>
      <c r="S621" s="16">
        <f t="shared" si="9"/>
        <v>0.5</v>
      </c>
      <c r="T621">
        <v>4.5958900451660201</v>
      </c>
      <c r="U621">
        <v>4.1914644241332999</v>
      </c>
      <c r="V621">
        <v>3.9670157432556099</v>
      </c>
      <c r="W621">
        <v>0.22444868087768499</v>
      </c>
      <c r="X621">
        <v>0.62887430191039995</v>
      </c>
      <c r="Y621">
        <v>0.62887430191039995</v>
      </c>
      <c r="Z621">
        <v>0.5</v>
      </c>
      <c r="AA621">
        <v>1</v>
      </c>
      <c r="AB621">
        <v>0.66666666666666696</v>
      </c>
      <c r="AC621">
        <v>0.8</v>
      </c>
      <c r="AD621">
        <v>0</v>
      </c>
      <c r="AE621">
        <v>0.5</v>
      </c>
    </row>
    <row r="622" spans="1:31" x14ac:dyDescent="0.15">
      <c r="A622" s="6">
        <v>620</v>
      </c>
      <c r="B622">
        <v>17</v>
      </c>
      <c r="C622">
        <v>3</v>
      </c>
      <c r="D622">
        <v>10</v>
      </c>
      <c r="E622">
        <v>10</v>
      </c>
      <c r="F622">
        <v>10</v>
      </c>
      <c r="G622">
        <v>0</v>
      </c>
      <c r="H622">
        <v>7</v>
      </c>
      <c r="I622">
        <v>3</v>
      </c>
      <c r="J622">
        <v>0.85</v>
      </c>
      <c r="K622">
        <v>8.0192432403564506</v>
      </c>
      <c r="L622">
        <v>1.4088001251220701</v>
      </c>
      <c r="M622">
        <v>0.57040023803710904</v>
      </c>
      <c r="N622">
        <v>6.6488227844238299</v>
      </c>
      <c r="O622">
        <v>6</v>
      </c>
      <c r="P622">
        <v>6</v>
      </c>
      <c r="Q622">
        <v>16</v>
      </c>
      <c r="R622" s="16">
        <v>0.375</v>
      </c>
      <c r="S622" s="16">
        <f t="shared" si="9"/>
        <v>0.6</v>
      </c>
      <c r="T622">
        <v>4.2280654907226598</v>
      </c>
      <c r="U622">
        <v>3.79380559921265</v>
      </c>
      <c r="V622">
        <v>3.6751632690429701</v>
      </c>
      <c r="W622">
        <v>0.118642330169678</v>
      </c>
      <c r="X622">
        <v>0.55290222167968694</v>
      </c>
      <c r="Y622">
        <v>0.55290222167968694</v>
      </c>
      <c r="Z622">
        <v>0.6</v>
      </c>
      <c r="AA622">
        <v>1</v>
      </c>
      <c r="AB622">
        <v>0.625</v>
      </c>
      <c r="AC622">
        <v>0.76923076923076905</v>
      </c>
      <c r="AD622">
        <v>0</v>
      </c>
      <c r="AE622">
        <v>0.4</v>
      </c>
    </row>
    <row r="623" spans="1:31" x14ac:dyDescent="0.15">
      <c r="A623" s="6">
        <v>621</v>
      </c>
      <c r="B623">
        <v>16</v>
      </c>
      <c r="C623">
        <v>4</v>
      </c>
      <c r="D623">
        <v>10</v>
      </c>
      <c r="E623">
        <v>10</v>
      </c>
      <c r="F623">
        <v>10</v>
      </c>
      <c r="G623">
        <v>0</v>
      </c>
      <c r="H623">
        <v>6</v>
      </c>
      <c r="I623">
        <v>4</v>
      </c>
      <c r="J623">
        <v>0.8</v>
      </c>
      <c r="K623">
        <v>8.7120342254638707</v>
      </c>
      <c r="L623">
        <v>3.40500831604004</v>
      </c>
      <c r="M623">
        <v>1.9325408935546899</v>
      </c>
      <c r="N623">
        <v>5.1638660430908203</v>
      </c>
      <c r="O623">
        <v>3</v>
      </c>
      <c r="P623">
        <v>3</v>
      </c>
      <c r="Q623">
        <v>13</v>
      </c>
      <c r="R623" s="16">
        <v>0.23080000000000001</v>
      </c>
      <c r="S623" s="16">
        <f t="shared" si="9"/>
        <v>0.3</v>
      </c>
      <c r="T623">
        <v>3.6658897399902299</v>
      </c>
      <c r="U623">
        <v>3.3823013305664098</v>
      </c>
      <c r="V623">
        <v>3.0812335014343302</v>
      </c>
      <c r="W623">
        <v>0.30106782913208002</v>
      </c>
      <c r="X623">
        <v>0.58465623855590798</v>
      </c>
      <c r="Y623">
        <v>0.58465623855590798</v>
      </c>
      <c r="Z623">
        <v>0.3</v>
      </c>
      <c r="AA623">
        <v>1</v>
      </c>
      <c r="AB623">
        <v>0.76923076923076905</v>
      </c>
      <c r="AC623">
        <v>0.86956521739130399</v>
      </c>
      <c r="AD623">
        <v>0</v>
      </c>
      <c r="AE623">
        <v>0.7</v>
      </c>
    </row>
    <row r="624" spans="1:31" x14ac:dyDescent="0.15">
      <c r="A624" s="6">
        <v>622</v>
      </c>
      <c r="B624">
        <v>17</v>
      </c>
      <c r="C624">
        <v>3</v>
      </c>
      <c r="D624">
        <v>10</v>
      </c>
      <c r="E624">
        <v>10</v>
      </c>
      <c r="F624">
        <v>10</v>
      </c>
      <c r="G624">
        <v>0</v>
      </c>
      <c r="H624">
        <v>7</v>
      </c>
      <c r="I624">
        <v>3</v>
      </c>
      <c r="J624">
        <v>0.85</v>
      </c>
      <c r="K624">
        <v>7.8081207275390598</v>
      </c>
      <c r="L624">
        <v>1.7637920379638701</v>
      </c>
      <c r="M624">
        <v>1.19497299194336</v>
      </c>
      <c r="N624">
        <v>6.73870849609375</v>
      </c>
      <c r="O624">
        <v>7</v>
      </c>
      <c r="P624">
        <v>7</v>
      </c>
      <c r="Q624">
        <v>16</v>
      </c>
      <c r="R624" s="16">
        <v>0.4375</v>
      </c>
      <c r="S624" s="16">
        <f t="shared" si="9"/>
        <v>0.7</v>
      </c>
      <c r="T624">
        <v>3.85150146484375</v>
      </c>
      <c r="U624">
        <v>3.4511082172393799</v>
      </c>
      <c r="V624">
        <v>3.3478217124939</v>
      </c>
      <c r="W624">
        <v>0.103286504745483</v>
      </c>
      <c r="X624">
        <v>0.50367975234985396</v>
      </c>
      <c r="Y624">
        <v>0.50367975234985396</v>
      </c>
      <c r="Z624">
        <v>0.7</v>
      </c>
      <c r="AA624">
        <v>0.9</v>
      </c>
      <c r="AB624">
        <v>0.5625</v>
      </c>
      <c r="AC624">
        <v>0.69230769230769196</v>
      </c>
      <c r="AD624">
        <v>0.1</v>
      </c>
      <c r="AE624">
        <v>0.2</v>
      </c>
    </row>
    <row r="625" spans="1:31" x14ac:dyDescent="0.15">
      <c r="A625" s="6">
        <v>623</v>
      </c>
      <c r="B625">
        <v>16</v>
      </c>
      <c r="C625">
        <v>4</v>
      </c>
      <c r="D625">
        <v>10</v>
      </c>
      <c r="E625">
        <v>10</v>
      </c>
      <c r="F625">
        <v>10</v>
      </c>
      <c r="G625">
        <v>0</v>
      </c>
      <c r="H625">
        <v>6</v>
      </c>
      <c r="I625">
        <v>4</v>
      </c>
      <c r="J625">
        <v>0.8</v>
      </c>
      <c r="K625">
        <v>9.8162384033203107</v>
      </c>
      <c r="L625">
        <v>2.95509529113769</v>
      </c>
      <c r="M625">
        <v>1.3126296997070299</v>
      </c>
      <c r="N625">
        <v>7.3290710449218697</v>
      </c>
      <c r="O625">
        <v>4</v>
      </c>
      <c r="P625">
        <v>4</v>
      </c>
      <c r="Q625">
        <v>14</v>
      </c>
      <c r="R625" s="16">
        <v>0.28570000000000001</v>
      </c>
      <c r="S625" s="16">
        <f t="shared" si="9"/>
        <v>0.4</v>
      </c>
      <c r="T625">
        <v>3.8753776550293</v>
      </c>
      <c r="U625">
        <v>3.4747726917266801</v>
      </c>
      <c r="V625">
        <v>3.2498104572296098</v>
      </c>
      <c r="W625">
        <v>0.22496223449707001</v>
      </c>
      <c r="X625">
        <v>0.62556719779968295</v>
      </c>
      <c r="Y625">
        <v>0.62556719779968295</v>
      </c>
      <c r="Z625">
        <v>0.4</v>
      </c>
      <c r="AA625">
        <v>1</v>
      </c>
      <c r="AB625">
        <v>0.71428571428571397</v>
      </c>
      <c r="AC625">
        <v>0.83333333333333304</v>
      </c>
      <c r="AD625">
        <v>0</v>
      </c>
      <c r="AE625">
        <v>0.6</v>
      </c>
    </row>
    <row r="626" spans="1:31" x14ac:dyDescent="0.15">
      <c r="A626" s="6">
        <v>624</v>
      </c>
      <c r="B626">
        <v>17</v>
      </c>
      <c r="C626">
        <v>3</v>
      </c>
      <c r="D626">
        <v>10</v>
      </c>
      <c r="E626">
        <v>10</v>
      </c>
      <c r="F626">
        <v>10</v>
      </c>
      <c r="G626">
        <v>0</v>
      </c>
      <c r="H626">
        <v>7</v>
      </c>
      <c r="I626">
        <v>3</v>
      </c>
      <c r="J626">
        <v>0.85</v>
      </c>
      <c r="K626">
        <v>7.8241863250732404</v>
      </c>
      <c r="L626">
        <v>1.5873336791992201</v>
      </c>
      <c r="M626">
        <v>0.73539733886718694</v>
      </c>
      <c r="N626">
        <v>6.0700168609619096</v>
      </c>
      <c r="O626">
        <v>5</v>
      </c>
      <c r="P626">
        <v>5</v>
      </c>
      <c r="Q626">
        <v>15</v>
      </c>
      <c r="R626" s="16">
        <v>0.33329999999999999</v>
      </c>
      <c r="S626" s="16">
        <f t="shared" si="9"/>
        <v>0.5</v>
      </c>
      <c r="T626">
        <v>3.7366886138915998</v>
      </c>
      <c r="U626">
        <v>3.3884088993072501</v>
      </c>
      <c r="V626">
        <v>3.2396500110626198</v>
      </c>
      <c r="W626">
        <v>0.14875888824462899</v>
      </c>
      <c r="X626">
        <v>0.49703860282897899</v>
      </c>
      <c r="Y626">
        <v>0.49703860282897899</v>
      </c>
      <c r="Z626">
        <v>0.5</v>
      </c>
      <c r="AA626">
        <v>1</v>
      </c>
      <c r="AB626">
        <v>0.66666666666666696</v>
      </c>
      <c r="AC626">
        <v>0.8</v>
      </c>
      <c r="AD626">
        <v>0</v>
      </c>
      <c r="AE626">
        <v>0.5</v>
      </c>
    </row>
    <row r="627" spans="1:31" x14ac:dyDescent="0.15">
      <c r="A627" s="6">
        <v>625</v>
      </c>
      <c r="B627">
        <v>15</v>
      </c>
      <c r="C627">
        <v>5</v>
      </c>
      <c r="D627">
        <v>10</v>
      </c>
      <c r="E627">
        <v>10</v>
      </c>
      <c r="F627">
        <v>10</v>
      </c>
      <c r="G627">
        <v>0</v>
      </c>
      <c r="H627">
        <v>5</v>
      </c>
      <c r="I627">
        <v>5</v>
      </c>
      <c r="J627">
        <v>0.75</v>
      </c>
      <c r="K627">
        <v>9.2096900939941406</v>
      </c>
      <c r="L627">
        <v>2.85905838012695</v>
      </c>
      <c r="M627">
        <v>0.52288818359375</v>
      </c>
      <c r="N627">
        <v>8.0289115905761701</v>
      </c>
      <c r="O627">
        <v>4</v>
      </c>
      <c r="P627">
        <v>4</v>
      </c>
      <c r="Q627">
        <v>14</v>
      </c>
      <c r="R627" s="16">
        <v>0.28570000000000001</v>
      </c>
      <c r="S627" s="16">
        <f t="shared" si="9"/>
        <v>0.4</v>
      </c>
      <c r="T627">
        <v>3.3103942871093701</v>
      </c>
      <c r="U627">
        <v>2.8554091453552202</v>
      </c>
      <c r="V627">
        <v>2.7563230991363499</v>
      </c>
      <c r="W627">
        <v>9.9086046218872098E-2</v>
      </c>
      <c r="X627">
        <v>0.55407118797302202</v>
      </c>
      <c r="Y627">
        <v>0.55407118797302202</v>
      </c>
      <c r="Z627">
        <v>0.4</v>
      </c>
      <c r="AA627">
        <v>1</v>
      </c>
      <c r="AB627">
        <v>0.71428571428571397</v>
      </c>
      <c r="AC627">
        <v>0.83333333333333304</v>
      </c>
      <c r="AD627">
        <v>0</v>
      </c>
      <c r="AE627">
        <v>0.6</v>
      </c>
    </row>
    <row r="628" spans="1:31" x14ac:dyDescent="0.15">
      <c r="A628" s="6">
        <v>626</v>
      </c>
      <c r="B628">
        <v>18</v>
      </c>
      <c r="C628">
        <v>2</v>
      </c>
      <c r="D628">
        <v>10</v>
      </c>
      <c r="E628">
        <v>10</v>
      </c>
      <c r="F628">
        <v>10</v>
      </c>
      <c r="G628">
        <v>0</v>
      </c>
      <c r="H628">
        <v>8</v>
      </c>
      <c r="I628">
        <v>2</v>
      </c>
      <c r="J628">
        <v>0.9</v>
      </c>
      <c r="K628">
        <v>8.8836765289306605</v>
      </c>
      <c r="L628">
        <v>1.1337318420410201</v>
      </c>
      <c r="M628">
        <v>0.68516921997070301</v>
      </c>
      <c r="N628">
        <v>7.4446392059326199</v>
      </c>
      <c r="O628">
        <v>7</v>
      </c>
      <c r="P628">
        <v>7</v>
      </c>
      <c r="Q628">
        <v>17</v>
      </c>
      <c r="R628" s="16">
        <v>0.4118</v>
      </c>
      <c r="S628" s="16">
        <f t="shared" si="9"/>
        <v>0.7</v>
      </c>
      <c r="T628">
        <v>4.5585517883300799</v>
      </c>
      <c r="U628">
        <v>4.1450624465942401</v>
      </c>
      <c r="V628">
        <v>4.0210900306701696</v>
      </c>
      <c r="W628">
        <v>0.123972415924072</v>
      </c>
      <c r="X628">
        <v>0.537461757659912</v>
      </c>
      <c r="Y628">
        <v>0.537461757659912</v>
      </c>
      <c r="Z628">
        <v>0.7</v>
      </c>
      <c r="AA628">
        <v>1</v>
      </c>
      <c r="AB628">
        <v>0.58823529411764697</v>
      </c>
      <c r="AC628">
        <v>0.74074074074074103</v>
      </c>
      <c r="AD628">
        <v>0</v>
      </c>
      <c r="AE628">
        <v>0.3</v>
      </c>
    </row>
    <row r="629" spans="1:31" x14ac:dyDescent="0.15">
      <c r="A629" s="6">
        <v>627</v>
      </c>
      <c r="B629">
        <v>15</v>
      </c>
      <c r="C629">
        <v>5</v>
      </c>
      <c r="D629">
        <v>10</v>
      </c>
      <c r="E629">
        <v>10</v>
      </c>
      <c r="F629">
        <v>10</v>
      </c>
      <c r="G629">
        <v>0</v>
      </c>
      <c r="H629">
        <v>5</v>
      </c>
      <c r="I629">
        <v>5</v>
      </c>
      <c r="J629">
        <v>0.75</v>
      </c>
      <c r="K629">
        <v>9.0328903198242205</v>
      </c>
      <c r="L629">
        <v>3.56332206726074</v>
      </c>
      <c r="M629">
        <v>1.3673553466796899</v>
      </c>
      <c r="N629">
        <v>6.5472145080566397</v>
      </c>
      <c r="O629">
        <v>4</v>
      </c>
      <c r="P629">
        <v>4</v>
      </c>
      <c r="Q629">
        <v>14</v>
      </c>
      <c r="R629" s="16">
        <v>0.28570000000000001</v>
      </c>
      <c r="S629" s="16">
        <f t="shared" si="9"/>
        <v>0.4</v>
      </c>
      <c r="T629">
        <v>2.9811477661132799</v>
      </c>
      <c r="U629">
        <v>2.66263651847839</v>
      </c>
      <c r="V629">
        <v>2.4581284523010201</v>
      </c>
      <c r="W629">
        <v>0.204508066177368</v>
      </c>
      <c r="X629">
        <v>0.52301931381225597</v>
      </c>
      <c r="Y629">
        <v>0.52301931381225597</v>
      </c>
      <c r="Z629">
        <v>0.4</v>
      </c>
      <c r="AA629">
        <v>1</v>
      </c>
      <c r="AB629">
        <v>0.71428571428571397</v>
      </c>
      <c r="AC629">
        <v>0.83333333333333304</v>
      </c>
      <c r="AD629">
        <v>0</v>
      </c>
      <c r="AE629">
        <v>0.6</v>
      </c>
    </row>
    <row r="630" spans="1:31" x14ac:dyDescent="0.15">
      <c r="A630" s="6">
        <v>628</v>
      </c>
      <c r="B630">
        <v>15</v>
      </c>
      <c r="C630">
        <v>5</v>
      </c>
      <c r="D630">
        <v>10</v>
      </c>
      <c r="E630">
        <v>10</v>
      </c>
      <c r="F630">
        <v>9</v>
      </c>
      <c r="G630">
        <v>1</v>
      </c>
      <c r="H630">
        <v>6</v>
      </c>
      <c r="I630">
        <v>4</v>
      </c>
      <c r="J630">
        <v>0.75</v>
      </c>
      <c r="K630">
        <v>9.0153293609619105</v>
      </c>
      <c r="L630">
        <v>4.6390075683593697</v>
      </c>
      <c r="M630">
        <v>3.6120967864990199</v>
      </c>
      <c r="N630">
        <v>4.7265911102294904</v>
      </c>
      <c r="O630">
        <v>1</v>
      </c>
      <c r="P630">
        <v>1</v>
      </c>
      <c r="Q630">
        <v>10</v>
      </c>
      <c r="R630" s="16">
        <v>0.1</v>
      </c>
      <c r="S630" s="16">
        <f t="shared" si="9"/>
        <v>0.1</v>
      </c>
      <c r="T630">
        <v>2.7710952758789098</v>
      </c>
      <c r="U630">
        <v>2.5856094360351598</v>
      </c>
      <c r="V630">
        <v>2.3143668174743599</v>
      </c>
      <c r="W630">
        <v>0.27124261856079102</v>
      </c>
      <c r="X630">
        <v>0.45672845840454102</v>
      </c>
      <c r="Y630">
        <v>0.45672845840454102</v>
      </c>
      <c r="Z630">
        <v>0.1</v>
      </c>
      <c r="AA630">
        <v>0.9</v>
      </c>
      <c r="AB630">
        <v>0.9</v>
      </c>
      <c r="AC630">
        <v>0.9</v>
      </c>
      <c r="AD630">
        <v>0.1</v>
      </c>
      <c r="AE630">
        <v>0.8</v>
      </c>
    </row>
    <row r="631" spans="1:31" x14ac:dyDescent="0.15">
      <c r="A631" s="6">
        <v>629</v>
      </c>
      <c r="B631">
        <v>16</v>
      </c>
      <c r="C631">
        <v>4</v>
      </c>
      <c r="D631">
        <v>10</v>
      </c>
      <c r="E631">
        <v>10</v>
      </c>
      <c r="F631">
        <v>10</v>
      </c>
      <c r="G631">
        <v>0</v>
      </c>
      <c r="H631">
        <v>6</v>
      </c>
      <c r="I631">
        <v>4</v>
      </c>
      <c r="J631">
        <v>0.8</v>
      </c>
      <c r="K631">
        <v>7.9921684265136701</v>
      </c>
      <c r="L631">
        <v>2.3210144042968701</v>
      </c>
      <c r="M631">
        <v>0.87099075317382801</v>
      </c>
      <c r="N631">
        <v>5.8268661499023402</v>
      </c>
      <c r="O631">
        <v>4</v>
      </c>
      <c r="P631">
        <v>4</v>
      </c>
      <c r="Q631">
        <v>14</v>
      </c>
      <c r="R631" s="16">
        <v>0.28570000000000001</v>
      </c>
      <c r="S631" s="16">
        <f t="shared" si="9"/>
        <v>0.4</v>
      </c>
      <c r="T631">
        <v>3.4185943603515598</v>
      </c>
      <c r="U631">
        <v>3.0780611038207999</v>
      </c>
      <c r="V631">
        <v>2.9046254158020002</v>
      </c>
      <c r="W631">
        <v>0.17343568801879899</v>
      </c>
      <c r="X631">
        <v>0.51396894454956099</v>
      </c>
      <c r="Y631">
        <v>0.51396894454956099</v>
      </c>
      <c r="Z631">
        <v>0.4</v>
      </c>
      <c r="AA631">
        <v>1</v>
      </c>
      <c r="AB631">
        <v>0.71428571428571397</v>
      </c>
      <c r="AC631">
        <v>0.83333333333333304</v>
      </c>
      <c r="AD631">
        <v>0</v>
      </c>
      <c r="AE631">
        <v>0.6</v>
      </c>
    </row>
    <row r="632" spans="1:31" x14ac:dyDescent="0.15">
      <c r="A632" s="6">
        <v>630</v>
      </c>
      <c r="B632">
        <v>15</v>
      </c>
      <c r="C632">
        <v>5</v>
      </c>
      <c r="D632">
        <v>10</v>
      </c>
      <c r="E632">
        <v>10</v>
      </c>
      <c r="F632">
        <v>10</v>
      </c>
      <c r="G632">
        <v>0</v>
      </c>
      <c r="H632">
        <v>5</v>
      </c>
      <c r="I632">
        <v>5</v>
      </c>
      <c r="J632">
        <v>0.75</v>
      </c>
      <c r="K632">
        <v>6.8969154357910201</v>
      </c>
      <c r="L632">
        <v>1.93256759643555</v>
      </c>
      <c r="M632">
        <v>0.42118072509765597</v>
      </c>
      <c r="N632">
        <v>6.9059143066406197</v>
      </c>
      <c r="O632">
        <v>5</v>
      </c>
      <c r="P632">
        <v>5</v>
      </c>
      <c r="Q632">
        <v>14</v>
      </c>
      <c r="R632" s="16">
        <v>0.35709999999999997</v>
      </c>
      <c r="S632" s="16">
        <f t="shared" si="9"/>
        <v>0.5</v>
      </c>
      <c r="T632">
        <v>3.3645935058593701</v>
      </c>
      <c r="U632">
        <v>2.9196457862853999</v>
      </c>
      <c r="V632">
        <v>2.9069902896881099</v>
      </c>
      <c r="W632">
        <v>1.2655496597289999E-2</v>
      </c>
      <c r="X632">
        <v>0.45760321617126498</v>
      </c>
      <c r="Y632">
        <v>0.45760321617126498</v>
      </c>
      <c r="Z632">
        <v>0.5</v>
      </c>
      <c r="AA632">
        <v>0.9</v>
      </c>
      <c r="AB632">
        <v>0.64285714285714302</v>
      </c>
      <c r="AC632">
        <v>0.75</v>
      </c>
      <c r="AD632">
        <v>0.1</v>
      </c>
      <c r="AE632">
        <v>0.4</v>
      </c>
    </row>
    <row r="633" spans="1:31" x14ac:dyDescent="0.15">
      <c r="A633" s="6">
        <v>631</v>
      </c>
      <c r="B633">
        <v>18</v>
      </c>
      <c r="C633">
        <v>2</v>
      </c>
      <c r="D633">
        <v>10</v>
      </c>
      <c r="E633">
        <v>10</v>
      </c>
      <c r="F633">
        <v>10</v>
      </c>
      <c r="G633">
        <v>0</v>
      </c>
      <c r="H633">
        <v>8</v>
      </c>
      <c r="I633">
        <v>2</v>
      </c>
      <c r="J633">
        <v>0.9</v>
      </c>
      <c r="K633">
        <v>11.4818897247315</v>
      </c>
      <c r="L633">
        <v>1.2112617492675799</v>
      </c>
      <c r="M633">
        <v>0.52546691894531194</v>
      </c>
      <c r="N633">
        <v>9.4093208312988299</v>
      </c>
      <c r="O633">
        <v>6</v>
      </c>
      <c r="P633">
        <v>6</v>
      </c>
      <c r="Q633">
        <v>16</v>
      </c>
      <c r="R633" s="16">
        <v>0.375</v>
      </c>
      <c r="S633" s="16">
        <f t="shared" si="9"/>
        <v>0.6</v>
      </c>
      <c r="T633">
        <v>5.1281147003173801</v>
      </c>
      <c r="U633">
        <v>4.6491894721984899</v>
      </c>
      <c r="V633">
        <v>4.4547815322876003</v>
      </c>
      <c r="W633">
        <v>0.194407939910889</v>
      </c>
      <c r="X633">
        <v>0.67333316802978505</v>
      </c>
      <c r="Y633">
        <v>0.67333316802978505</v>
      </c>
      <c r="Z633">
        <v>0.6</v>
      </c>
      <c r="AA633">
        <v>1</v>
      </c>
      <c r="AB633">
        <v>0.625</v>
      </c>
      <c r="AC633">
        <v>0.76923076923076905</v>
      </c>
      <c r="AD633">
        <v>0</v>
      </c>
      <c r="AE633">
        <v>0.4</v>
      </c>
    </row>
    <row r="634" spans="1:31" x14ac:dyDescent="0.15">
      <c r="A634" s="6">
        <v>632</v>
      </c>
      <c r="B634">
        <v>18</v>
      </c>
      <c r="C634">
        <v>2</v>
      </c>
      <c r="D634">
        <v>10</v>
      </c>
      <c r="E634">
        <v>10</v>
      </c>
      <c r="F634">
        <v>10</v>
      </c>
      <c r="G634">
        <v>0</v>
      </c>
      <c r="H634">
        <v>8</v>
      </c>
      <c r="I634">
        <v>2</v>
      </c>
      <c r="J634">
        <v>0.9</v>
      </c>
      <c r="K634">
        <v>8.7741603851318395</v>
      </c>
      <c r="L634">
        <v>1.2196140289306601</v>
      </c>
      <c r="M634">
        <v>0.78828430175781194</v>
      </c>
      <c r="N634">
        <v>7.2865142822265598</v>
      </c>
      <c r="O634">
        <v>5</v>
      </c>
      <c r="P634">
        <v>5</v>
      </c>
      <c r="Q634">
        <v>14</v>
      </c>
      <c r="R634" s="16">
        <v>0.35709999999999997</v>
      </c>
      <c r="S634" s="16">
        <f t="shared" si="9"/>
        <v>0.5</v>
      </c>
      <c r="T634">
        <v>4.2951679229736301</v>
      </c>
      <c r="U634">
        <v>3.9162836074829102</v>
      </c>
      <c r="V634">
        <v>3.7895100116729701</v>
      </c>
      <c r="W634">
        <v>0.126773595809936</v>
      </c>
      <c r="X634">
        <v>0.50565791130065896</v>
      </c>
      <c r="Y634">
        <v>0.50565791130065896</v>
      </c>
      <c r="Z634">
        <v>0.5</v>
      </c>
      <c r="AA634">
        <v>0.9</v>
      </c>
      <c r="AB634">
        <v>0.64285714285714302</v>
      </c>
      <c r="AC634">
        <v>0.75</v>
      </c>
      <c r="AD634">
        <v>0.1</v>
      </c>
      <c r="AE634">
        <v>0.4</v>
      </c>
    </row>
    <row r="635" spans="1:31" x14ac:dyDescent="0.15">
      <c r="A635" s="6">
        <v>633</v>
      </c>
      <c r="B635">
        <v>18</v>
      </c>
      <c r="C635">
        <v>2</v>
      </c>
      <c r="D635">
        <v>10</v>
      </c>
      <c r="E635">
        <v>10</v>
      </c>
      <c r="F635">
        <v>10</v>
      </c>
      <c r="G635">
        <v>0</v>
      </c>
      <c r="H635">
        <v>8</v>
      </c>
      <c r="I635">
        <v>2</v>
      </c>
      <c r="J635">
        <v>0.9</v>
      </c>
      <c r="K635">
        <v>8.2508087158203107</v>
      </c>
      <c r="L635">
        <v>1.04587745666504</v>
      </c>
      <c r="M635">
        <v>0.57809066772460904</v>
      </c>
      <c r="N635">
        <v>6.6672248840331996</v>
      </c>
      <c r="O635">
        <v>6</v>
      </c>
      <c r="P635">
        <v>6</v>
      </c>
      <c r="Q635">
        <v>15</v>
      </c>
      <c r="R635" s="16">
        <v>0.4</v>
      </c>
      <c r="S635" s="16">
        <f t="shared" si="9"/>
        <v>0.6</v>
      </c>
      <c r="T635">
        <v>4.0192737579345703</v>
      </c>
      <c r="U635">
        <v>3.6780142784118599</v>
      </c>
      <c r="V635">
        <v>3.5432167053222701</v>
      </c>
      <c r="W635">
        <v>0.1347975730896</v>
      </c>
      <c r="X635">
        <v>0.47605705261230502</v>
      </c>
      <c r="Y635">
        <v>0.47605705261230502</v>
      </c>
      <c r="Z635">
        <v>0.6</v>
      </c>
      <c r="AA635">
        <v>0.9</v>
      </c>
      <c r="AB635">
        <v>0.6</v>
      </c>
      <c r="AC635">
        <v>0.72</v>
      </c>
      <c r="AD635">
        <v>0.1</v>
      </c>
      <c r="AE635">
        <v>0.3</v>
      </c>
    </row>
    <row r="636" spans="1:31" x14ac:dyDescent="0.15">
      <c r="A636" s="6">
        <v>634</v>
      </c>
      <c r="B636">
        <v>17</v>
      </c>
      <c r="C636">
        <v>3</v>
      </c>
      <c r="D636">
        <v>10</v>
      </c>
      <c r="E636">
        <v>10</v>
      </c>
      <c r="F636">
        <v>10</v>
      </c>
      <c r="G636">
        <v>0</v>
      </c>
      <c r="H636">
        <v>7</v>
      </c>
      <c r="I636">
        <v>3</v>
      </c>
      <c r="J636">
        <v>0.85</v>
      </c>
      <c r="K636">
        <v>7.4858646392822301</v>
      </c>
      <c r="L636">
        <v>1.3989410400390601</v>
      </c>
      <c r="M636">
        <v>0.75075912475585904</v>
      </c>
      <c r="N636">
        <v>6.5349845886230504</v>
      </c>
      <c r="O636">
        <v>7</v>
      </c>
      <c r="P636">
        <v>7</v>
      </c>
      <c r="Q636">
        <v>17</v>
      </c>
      <c r="R636" s="16">
        <v>0.4118</v>
      </c>
      <c r="S636" s="16">
        <f t="shared" si="9"/>
        <v>0.7</v>
      </c>
      <c r="T636">
        <v>3.7268524169921902</v>
      </c>
      <c r="U636">
        <v>3.3504865169525102</v>
      </c>
      <c r="V636">
        <v>3.25383520126343</v>
      </c>
      <c r="W636">
        <v>9.66513156890869E-2</v>
      </c>
      <c r="X636">
        <v>0.47301721572875999</v>
      </c>
      <c r="Y636">
        <v>0.47301721572875999</v>
      </c>
      <c r="Z636">
        <v>0.7</v>
      </c>
      <c r="AA636">
        <v>1</v>
      </c>
      <c r="AB636">
        <v>0.58823529411764697</v>
      </c>
      <c r="AC636">
        <v>0.74074074074074103</v>
      </c>
      <c r="AD636">
        <v>0</v>
      </c>
      <c r="AE636">
        <v>0.3</v>
      </c>
    </row>
    <row r="637" spans="1:31" x14ac:dyDescent="0.15">
      <c r="A637" s="6">
        <v>635</v>
      </c>
      <c r="B637">
        <v>18</v>
      </c>
      <c r="C637">
        <v>2</v>
      </c>
      <c r="D637">
        <v>10</v>
      </c>
      <c r="E637">
        <v>10</v>
      </c>
      <c r="F637">
        <v>10</v>
      </c>
      <c r="G637">
        <v>0</v>
      </c>
      <c r="H637">
        <v>8</v>
      </c>
      <c r="I637">
        <v>2</v>
      </c>
      <c r="J637">
        <v>0.9</v>
      </c>
      <c r="K637">
        <v>10.704750061035201</v>
      </c>
      <c r="L637">
        <v>2.6428642272949201</v>
      </c>
      <c r="M637">
        <v>2.0233459472656201</v>
      </c>
      <c r="N637">
        <v>6.9797782897949201</v>
      </c>
      <c r="O637">
        <v>4</v>
      </c>
      <c r="P637">
        <v>4</v>
      </c>
      <c r="Q637">
        <v>14</v>
      </c>
      <c r="R637" s="16">
        <v>0.28570000000000001</v>
      </c>
      <c r="S637" s="16">
        <f t="shared" si="9"/>
        <v>0.4</v>
      </c>
      <c r="T637">
        <v>4.0976791381835902</v>
      </c>
      <c r="U637">
        <v>3.8487484455108598</v>
      </c>
      <c r="V637">
        <v>3.5037872791290301</v>
      </c>
      <c r="W637">
        <v>0.34496116638183599</v>
      </c>
      <c r="X637">
        <v>0.59389185905456499</v>
      </c>
      <c r="Y637">
        <v>0.59389185905456499</v>
      </c>
      <c r="Z637">
        <v>0.4</v>
      </c>
      <c r="AA637">
        <v>1</v>
      </c>
      <c r="AB637">
        <v>0.71428571428571397</v>
      </c>
      <c r="AC637">
        <v>0.83333333333333304</v>
      </c>
      <c r="AD637">
        <v>0</v>
      </c>
      <c r="AE637">
        <v>0.6</v>
      </c>
    </row>
    <row r="638" spans="1:31" x14ac:dyDescent="0.15">
      <c r="A638" s="6">
        <v>636</v>
      </c>
      <c r="B638">
        <v>17</v>
      </c>
      <c r="C638">
        <v>3</v>
      </c>
      <c r="D638">
        <v>10</v>
      </c>
      <c r="E638">
        <v>10</v>
      </c>
      <c r="F638">
        <v>10</v>
      </c>
      <c r="G638">
        <v>0</v>
      </c>
      <c r="H638">
        <v>7</v>
      </c>
      <c r="I638">
        <v>3</v>
      </c>
      <c r="J638">
        <v>0.85</v>
      </c>
      <c r="K638">
        <v>9.5679016113281197</v>
      </c>
      <c r="L638">
        <v>2.04042243957519</v>
      </c>
      <c r="M638">
        <v>0.84602737426757801</v>
      </c>
      <c r="N638">
        <v>6.7722415924072301</v>
      </c>
      <c r="O638">
        <v>5</v>
      </c>
      <c r="P638">
        <v>5</v>
      </c>
      <c r="Q638">
        <v>15</v>
      </c>
      <c r="R638" s="16">
        <v>0.33329999999999999</v>
      </c>
      <c r="S638" s="16">
        <f t="shared" si="9"/>
        <v>0.5</v>
      </c>
      <c r="T638">
        <v>4.6366424560546902</v>
      </c>
      <c r="U638">
        <v>4.2364048957824698</v>
      </c>
      <c r="V638">
        <v>4.0123186111450204</v>
      </c>
      <c r="W638">
        <v>0.22408628463745101</v>
      </c>
      <c r="X638">
        <v>0.62432384490966797</v>
      </c>
      <c r="Y638">
        <v>0.62432384490966797</v>
      </c>
      <c r="Z638">
        <v>0.5</v>
      </c>
      <c r="AA638">
        <v>1</v>
      </c>
      <c r="AB638">
        <v>0.66666666666666696</v>
      </c>
      <c r="AC638">
        <v>0.8</v>
      </c>
      <c r="AD638">
        <v>0</v>
      </c>
      <c r="AE638">
        <v>0.5</v>
      </c>
    </row>
    <row r="639" spans="1:31" x14ac:dyDescent="0.15">
      <c r="A639" s="6">
        <v>637</v>
      </c>
      <c r="B639">
        <v>15</v>
      </c>
      <c r="C639">
        <v>5</v>
      </c>
      <c r="D639">
        <v>10</v>
      </c>
      <c r="E639">
        <v>10</v>
      </c>
      <c r="F639">
        <v>10</v>
      </c>
      <c r="G639">
        <v>0</v>
      </c>
      <c r="H639">
        <v>5</v>
      </c>
      <c r="I639">
        <v>5</v>
      </c>
      <c r="J639">
        <v>0.75</v>
      </c>
      <c r="K639">
        <v>8.3590946197509801</v>
      </c>
      <c r="L639">
        <v>2.7022609710693399</v>
      </c>
      <c r="M639">
        <v>0.47758865356445301</v>
      </c>
      <c r="N639">
        <v>6.8643245697021502</v>
      </c>
      <c r="O639">
        <v>4</v>
      </c>
      <c r="P639">
        <v>4</v>
      </c>
      <c r="Q639">
        <v>14</v>
      </c>
      <c r="R639" s="16">
        <v>0.28570000000000001</v>
      </c>
      <c r="S639" s="16">
        <f t="shared" si="9"/>
        <v>0.4</v>
      </c>
      <c r="T639">
        <v>3.7901134490966801</v>
      </c>
      <c r="U639">
        <v>3.3169093132018999</v>
      </c>
      <c r="V639">
        <v>3.20951151847839</v>
      </c>
      <c r="W639">
        <v>0.10739779472351101</v>
      </c>
      <c r="X639">
        <v>0.58060193061828602</v>
      </c>
      <c r="Y639">
        <v>0.58060193061828602</v>
      </c>
      <c r="Z639">
        <v>0.4</v>
      </c>
      <c r="AA639">
        <v>1</v>
      </c>
      <c r="AB639">
        <v>0.71428571428571397</v>
      </c>
      <c r="AC639">
        <v>0.83333333333333304</v>
      </c>
      <c r="AD639">
        <v>0</v>
      </c>
      <c r="AE639">
        <v>0.6</v>
      </c>
    </row>
    <row r="640" spans="1:31" x14ac:dyDescent="0.15">
      <c r="A640" s="6">
        <v>638</v>
      </c>
      <c r="B640">
        <v>15</v>
      </c>
      <c r="C640">
        <v>5</v>
      </c>
      <c r="D640">
        <v>10</v>
      </c>
      <c r="E640">
        <v>10</v>
      </c>
      <c r="F640">
        <v>10</v>
      </c>
      <c r="G640">
        <v>0</v>
      </c>
      <c r="H640">
        <v>5</v>
      </c>
      <c r="I640">
        <v>5</v>
      </c>
      <c r="J640">
        <v>0.75</v>
      </c>
      <c r="K640">
        <v>8.5881671905517596</v>
      </c>
      <c r="L640">
        <v>5.4736576080322301</v>
      </c>
      <c r="M640">
        <v>4.4607830047607404</v>
      </c>
      <c r="N640">
        <v>4.2032775878906197</v>
      </c>
      <c r="O640">
        <v>2</v>
      </c>
      <c r="P640">
        <v>2</v>
      </c>
      <c r="Q640">
        <v>12</v>
      </c>
      <c r="R640" s="16">
        <v>0.16669999999999999</v>
      </c>
      <c r="S640" s="16">
        <f t="shared" si="9"/>
        <v>0.2</v>
      </c>
      <c r="T640">
        <v>2.98781394958496</v>
      </c>
      <c r="U640">
        <v>2.8401694297790501</v>
      </c>
      <c r="V640">
        <v>2.45045042037964</v>
      </c>
      <c r="W640">
        <v>0.38971900939941401</v>
      </c>
      <c r="X640">
        <v>0.53736352920532204</v>
      </c>
      <c r="Y640">
        <v>0.53736352920532204</v>
      </c>
      <c r="Z640">
        <v>0.2</v>
      </c>
      <c r="AA640">
        <v>1</v>
      </c>
      <c r="AB640">
        <v>0.83333333333333304</v>
      </c>
      <c r="AC640">
        <v>0.90909090909090895</v>
      </c>
      <c r="AD640">
        <v>0</v>
      </c>
      <c r="AE640">
        <v>0.8</v>
      </c>
    </row>
    <row r="641" spans="1:31" x14ac:dyDescent="0.15">
      <c r="A641" s="6">
        <v>639</v>
      </c>
      <c r="B641">
        <v>17</v>
      </c>
      <c r="C641">
        <v>3</v>
      </c>
      <c r="D641">
        <v>10</v>
      </c>
      <c r="E641">
        <v>10</v>
      </c>
      <c r="F641">
        <v>10</v>
      </c>
      <c r="G641">
        <v>0</v>
      </c>
      <c r="H641">
        <v>7</v>
      </c>
      <c r="I641">
        <v>3</v>
      </c>
      <c r="J641">
        <v>0.85</v>
      </c>
      <c r="K641">
        <v>9.0630569458007795</v>
      </c>
      <c r="L641">
        <v>2.2993106842040998</v>
      </c>
      <c r="M641">
        <v>1.3845100402832</v>
      </c>
      <c r="N641">
        <v>6.6131668090820304</v>
      </c>
      <c r="O641">
        <v>6</v>
      </c>
      <c r="P641">
        <v>6</v>
      </c>
      <c r="Q641">
        <v>16</v>
      </c>
      <c r="R641" s="16">
        <v>0.375</v>
      </c>
      <c r="S641" s="16">
        <f t="shared" si="9"/>
        <v>0.6</v>
      </c>
      <c r="T641">
        <v>3.9917640686035201</v>
      </c>
      <c r="U641">
        <v>3.6321241855621298</v>
      </c>
      <c r="V641">
        <v>3.4148266315460201</v>
      </c>
      <c r="W641">
        <v>0.217297554016113</v>
      </c>
      <c r="X641">
        <v>0.57693743705749501</v>
      </c>
      <c r="Y641">
        <v>0.57693743705749501</v>
      </c>
      <c r="Z641">
        <v>0.6</v>
      </c>
      <c r="AA641">
        <v>1</v>
      </c>
      <c r="AB641">
        <v>0.625</v>
      </c>
      <c r="AC641">
        <v>0.76923076923076905</v>
      </c>
      <c r="AD641">
        <v>0</v>
      </c>
      <c r="AE641">
        <v>0.4</v>
      </c>
    </row>
    <row r="642" spans="1:31" x14ac:dyDescent="0.15">
      <c r="A642" s="6">
        <v>640</v>
      </c>
      <c r="B642">
        <v>17</v>
      </c>
      <c r="C642">
        <v>3</v>
      </c>
      <c r="D642">
        <v>10</v>
      </c>
      <c r="E642">
        <v>10</v>
      </c>
      <c r="F642">
        <v>10</v>
      </c>
      <c r="G642">
        <v>0</v>
      </c>
      <c r="H642">
        <v>7</v>
      </c>
      <c r="I642">
        <v>3</v>
      </c>
      <c r="J642">
        <v>0.85</v>
      </c>
      <c r="K642">
        <v>8.8783264160156197</v>
      </c>
      <c r="L642">
        <v>1.5380153656005899</v>
      </c>
      <c r="M642">
        <v>0.60976791381835904</v>
      </c>
      <c r="N642">
        <v>7.3920059204101598</v>
      </c>
      <c r="O642">
        <v>5</v>
      </c>
      <c r="P642">
        <v>5</v>
      </c>
      <c r="Q642">
        <v>15</v>
      </c>
      <c r="R642" s="16">
        <v>0.33329999999999999</v>
      </c>
      <c r="S642" s="16">
        <f t="shared" si="9"/>
        <v>0.5</v>
      </c>
      <c r="T642">
        <v>4.36258888244629</v>
      </c>
      <c r="U642">
        <v>3.9420580863952601</v>
      </c>
      <c r="V642">
        <v>3.8085594177246098</v>
      </c>
      <c r="W642">
        <v>0.13349866867065399</v>
      </c>
      <c r="X642">
        <v>0.55402946472168002</v>
      </c>
      <c r="Y642">
        <v>0.55402946472168002</v>
      </c>
      <c r="Z642">
        <v>0.5</v>
      </c>
      <c r="AA642">
        <v>1</v>
      </c>
      <c r="AB642">
        <v>0.66666666666666696</v>
      </c>
      <c r="AC642">
        <v>0.8</v>
      </c>
      <c r="AD642">
        <v>0</v>
      </c>
      <c r="AE642">
        <v>0.5</v>
      </c>
    </row>
    <row r="643" spans="1:31" x14ac:dyDescent="0.15">
      <c r="A643" s="6">
        <v>641</v>
      </c>
      <c r="B643">
        <v>15</v>
      </c>
      <c r="C643">
        <v>5</v>
      </c>
      <c r="D643">
        <v>10</v>
      </c>
      <c r="E643">
        <v>10</v>
      </c>
      <c r="F643">
        <v>10</v>
      </c>
      <c r="G643">
        <v>0</v>
      </c>
      <c r="H643">
        <v>5</v>
      </c>
      <c r="I643">
        <v>5</v>
      </c>
      <c r="J643">
        <v>0.75</v>
      </c>
      <c r="K643">
        <v>8.7626209259033203</v>
      </c>
      <c r="L643">
        <v>3.4150981903076199</v>
      </c>
      <c r="M643">
        <v>1.1622009277343699</v>
      </c>
      <c r="N643">
        <v>6.1892375946044904</v>
      </c>
      <c r="O643">
        <v>3</v>
      </c>
      <c r="P643">
        <v>3</v>
      </c>
      <c r="Q643">
        <v>13</v>
      </c>
      <c r="R643" s="16">
        <v>0.23080000000000001</v>
      </c>
      <c r="S643" s="16">
        <f t="shared" ref="S643:S706" si="10">O643/E643</f>
        <v>0.3</v>
      </c>
      <c r="T643">
        <v>3.6883354187011701</v>
      </c>
      <c r="U643">
        <v>3.29071116447449</v>
      </c>
      <c r="V643">
        <v>3.0683741569518999</v>
      </c>
      <c r="W643">
        <v>0.22233700752258301</v>
      </c>
      <c r="X643">
        <v>0.61996126174926802</v>
      </c>
      <c r="Y643">
        <v>0.61996126174926802</v>
      </c>
      <c r="Z643">
        <v>0.3</v>
      </c>
      <c r="AA643">
        <v>1</v>
      </c>
      <c r="AB643">
        <v>0.76923076923076905</v>
      </c>
      <c r="AC643">
        <v>0.86956521739130399</v>
      </c>
      <c r="AD643">
        <v>0</v>
      </c>
      <c r="AE643">
        <v>0.7</v>
      </c>
    </row>
    <row r="644" spans="1:31" x14ac:dyDescent="0.15">
      <c r="A644" s="6">
        <v>642</v>
      </c>
      <c r="B644">
        <v>14</v>
      </c>
      <c r="C644">
        <v>6</v>
      </c>
      <c r="D644">
        <v>10</v>
      </c>
      <c r="E644">
        <v>10</v>
      </c>
      <c r="F644">
        <v>10</v>
      </c>
      <c r="G644">
        <v>0</v>
      </c>
      <c r="H644">
        <v>4</v>
      </c>
      <c r="I644">
        <v>6</v>
      </c>
      <c r="J644">
        <v>0.7</v>
      </c>
      <c r="K644">
        <v>8.2491436004638707</v>
      </c>
      <c r="L644">
        <v>4.6044292449951199</v>
      </c>
      <c r="M644">
        <v>2.0677585601806601</v>
      </c>
      <c r="N644">
        <v>4.8840045928955096</v>
      </c>
      <c r="O644">
        <v>2</v>
      </c>
      <c r="P644">
        <v>2</v>
      </c>
      <c r="Q644">
        <v>12</v>
      </c>
      <c r="R644" s="16">
        <v>0.16669999999999999</v>
      </c>
      <c r="S644" s="16">
        <f t="shared" si="10"/>
        <v>0.2</v>
      </c>
      <c r="T644">
        <v>2.98447608947754</v>
      </c>
      <c r="U644">
        <v>2.7169127464294398</v>
      </c>
      <c r="V644">
        <v>2.4534752368927002</v>
      </c>
      <c r="W644">
        <v>0.263437509536743</v>
      </c>
      <c r="X644">
        <v>0.53100085258483898</v>
      </c>
      <c r="Y644">
        <v>0.53100085258483898</v>
      </c>
      <c r="Z644">
        <v>0.2</v>
      </c>
      <c r="AA644">
        <v>1</v>
      </c>
      <c r="AB644">
        <v>0.83333333333333304</v>
      </c>
      <c r="AC644">
        <v>0.90909090909090895</v>
      </c>
      <c r="AD644">
        <v>0</v>
      </c>
      <c r="AE644">
        <v>0.8</v>
      </c>
    </row>
    <row r="645" spans="1:31" x14ac:dyDescent="0.15">
      <c r="A645" s="6">
        <v>643</v>
      </c>
      <c r="B645">
        <v>18</v>
      </c>
      <c r="C645">
        <v>2</v>
      </c>
      <c r="D645">
        <v>10</v>
      </c>
      <c r="E645">
        <v>10</v>
      </c>
      <c r="F645">
        <v>10</v>
      </c>
      <c r="G645">
        <v>0</v>
      </c>
      <c r="H645">
        <v>8</v>
      </c>
      <c r="I645">
        <v>2</v>
      </c>
      <c r="J645">
        <v>0.9</v>
      </c>
      <c r="K645">
        <v>9.4739933013915998</v>
      </c>
      <c r="L645">
        <v>2.4208908081054701</v>
      </c>
      <c r="M645">
        <v>1.8413391113281199</v>
      </c>
      <c r="N645">
        <v>5.9186210632324201</v>
      </c>
      <c r="O645">
        <v>4</v>
      </c>
      <c r="P645">
        <v>4</v>
      </c>
      <c r="Q645">
        <v>14</v>
      </c>
      <c r="R645" s="16">
        <v>0.28570000000000001</v>
      </c>
      <c r="S645" s="16">
        <f t="shared" si="10"/>
        <v>0.4</v>
      </c>
      <c r="T645">
        <v>4.3844013214111301</v>
      </c>
      <c r="U645">
        <v>4.1026039123535201</v>
      </c>
      <c r="V645">
        <v>3.7823348045349099</v>
      </c>
      <c r="W645">
        <v>0.32026910781860402</v>
      </c>
      <c r="X645">
        <v>0.60206651687622104</v>
      </c>
      <c r="Y645">
        <v>0.60206651687622104</v>
      </c>
      <c r="Z645">
        <v>0.4</v>
      </c>
      <c r="AA645">
        <v>1</v>
      </c>
      <c r="AB645">
        <v>0.71428571428571397</v>
      </c>
      <c r="AC645">
        <v>0.83333333333333304</v>
      </c>
      <c r="AD645">
        <v>0</v>
      </c>
      <c r="AE645">
        <v>0.6</v>
      </c>
    </row>
    <row r="646" spans="1:31" x14ac:dyDescent="0.15">
      <c r="A646" s="6">
        <v>644</v>
      </c>
      <c r="B646">
        <v>15</v>
      </c>
      <c r="C646">
        <v>5</v>
      </c>
      <c r="D646">
        <v>10</v>
      </c>
      <c r="E646">
        <v>10</v>
      </c>
      <c r="F646">
        <v>10</v>
      </c>
      <c r="G646">
        <v>0</v>
      </c>
      <c r="H646">
        <v>5</v>
      </c>
      <c r="I646">
        <v>5</v>
      </c>
      <c r="J646">
        <v>0.75</v>
      </c>
      <c r="K646">
        <v>7.9133949279785201</v>
      </c>
      <c r="L646">
        <v>4.3684997558593697</v>
      </c>
      <c r="M646">
        <v>3.0951404571533199</v>
      </c>
      <c r="N646">
        <v>4.5430526733398402</v>
      </c>
      <c r="O646">
        <v>2</v>
      </c>
      <c r="P646">
        <v>2</v>
      </c>
      <c r="Q646">
        <v>12</v>
      </c>
      <c r="R646" s="16">
        <v>0.16669999999999999</v>
      </c>
      <c r="S646" s="16">
        <f t="shared" si="10"/>
        <v>0.2</v>
      </c>
      <c r="T646">
        <v>3.1319427490234402</v>
      </c>
      <c r="U646">
        <v>2.9096665382385201</v>
      </c>
      <c r="V646">
        <v>2.6178505420684801</v>
      </c>
      <c r="W646">
        <v>0.291815996170044</v>
      </c>
      <c r="X646">
        <v>0.51409220695495605</v>
      </c>
      <c r="Y646">
        <v>0.51409220695495605</v>
      </c>
      <c r="Z646">
        <v>0.2</v>
      </c>
      <c r="AA646">
        <v>1</v>
      </c>
      <c r="AB646">
        <v>0.83333333333333304</v>
      </c>
      <c r="AC646">
        <v>0.90909090909090895</v>
      </c>
      <c r="AD646">
        <v>0</v>
      </c>
      <c r="AE646">
        <v>0.8</v>
      </c>
    </row>
    <row r="647" spans="1:31" x14ac:dyDescent="0.15">
      <c r="A647" s="6">
        <v>645</v>
      </c>
      <c r="B647">
        <v>15</v>
      </c>
      <c r="C647">
        <v>5</v>
      </c>
      <c r="D647">
        <v>10</v>
      </c>
      <c r="E647">
        <v>10</v>
      </c>
      <c r="F647">
        <v>10</v>
      </c>
      <c r="G647">
        <v>0</v>
      </c>
      <c r="H647">
        <v>5</v>
      </c>
      <c r="I647">
        <v>5</v>
      </c>
      <c r="J647">
        <v>0.75</v>
      </c>
      <c r="K647">
        <v>8.6603298187255895</v>
      </c>
      <c r="L647">
        <v>3.4367218017578098</v>
      </c>
      <c r="M647">
        <v>1.40293121337891</v>
      </c>
      <c r="N647">
        <v>6.3796310424804696</v>
      </c>
      <c r="O647">
        <v>3</v>
      </c>
      <c r="P647">
        <v>3</v>
      </c>
      <c r="Q647">
        <v>13</v>
      </c>
      <c r="R647" s="16">
        <v>0.23080000000000001</v>
      </c>
      <c r="S647" s="16">
        <f t="shared" si="10"/>
        <v>0.3</v>
      </c>
      <c r="T647">
        <v>3.54470634460449</v>
      </c>
      <c r="U647">
        <v>3.18924832344055</v>
      </c>
      <c r="V647">
        <v>2.9831023216247599</v>
      </c>
      <c r="W647">
        <v>0.20614600181579601</v>
      </c>
      <c r="X647">
        <v>0.561604022979736</v>
      </c>
      <c r="Y647">
        <v>0.561604022979736</v>
      </c>
      <c r="Z647">
        <v>0.3</v>
      </c>
      <c r="AA647">
        <v>1</v>
      </c>
      <c r="AB647">
        <v>0.76923076923076905</v>
      </c>
      <c r="AC647">
        <v>0.86956521739130399</v>
      </c>
      <c r="AD647">
        <v>0</v>
      </c>
      <c r="AE647">
        <v>0.7</v>
      </c>
    </row>
    <row r="648" spans="1:31" x14ac:dyDescent="0.15">
      <c r="A648" s="6">
        <v>646</v>
      </c>
      <c r="B648">
        <v>17</v>
      </c>
      <c r="C648">
        <v>3</v>
      </c>
      <c r="D648">
        <v>10</v>
      </c>
      <c r="E648">
        <v>10</v>
      </c>
      <c r="F648">
        <v>10</v>
      </c>
      <c r="G648">
        <v>0</v>
      </c>
      <c r="H648">
        <v>7</v>
      </c>
      <c r="I648">
        <v>3</v>
      </c>
      <c r="J648">
        <v>0.85</v>
      </c>
      <c r="K648">
        <v>9.3516960144043004</v>
      </c>
      <c r="L648">
        <v>2.9591655731201199</v>
      </c>
      <c r="M648">
        <v>2.2698936462402299</v>
      </c>
      <c r="N648">
        <v>6.8346118927001998</v>
      </c>
      <c r="O648">
        <v>5</v>
      </c>
      <c r="P648">
        <v>5</v>
      </c>
      <c r="Q648">
        <v>15</v>
      </c>
      <c r="R648" s="16">
        <v>0.33329999999999999</v>
      </c>
      <c r="S648" s="16">
        <f t="shared" si="10"/>
        <v>0.5</v>
      </c>
      <c r="T648">
        <v>3.9323215484619101</v>
      </c>
      <c r="U648">
        <v>3.6056103706359899</v>
      </c>
      <c r="V648">
        <v>3.3658995628356898</v>
      </c>
      <c r="W648">
        <v>0.239710807800293</v>
      </c>
      <c r="X648">
        <v>0.56642198562622104</v>
      </c>
      <c r="Y648">
        <v>0.56642198562622104</v>
      </c>
      <c r="Z648">
        <v>0.5</v>
      </c>
      <c r="AA648">
        <v>1</v>
      </c>
      <c r="AB648">
        <v>0.66666666666666696</v>
      </c>
      <c r="AC648">
        <v>0.8</v>
      </c>
      <c r="AD648">
        <v>0</v>
      </c>
      <c r="AE648">
        <v>0.5</v>
      </c>
    </row>
    <row r="649" spans="1:31" x14ac:dyDescent="0.15">
      <c r="A649" s="6">
        <v>647</v>
      </c>
      <c r="B649">
        <v>18</v>
      </c>
      <c r="C649">
        <v>2</v>
      </c>
      <c r="D649">
        <v>10</v>
      </c>
      <c r="E649">
        <v>10</v>
      </c>
      <c r="F649">
        <v>10</v>
      </c>
      <c r="G649">
        <v>0</v>
      </c>
      <c r="H649">
        <v>8</v>
      </c>
      <c r="I649">
        <v>2</v>
      </c>
      <c r="J649">
        <v>0.9</v>
      </c>
      <c r="K649">
        <v>9.5322151184081996</v>
      </c>
      <c r="L649">
        <v>0.96229171752929699</v>
      </c>
      <c r="M649">
        <v>0.446945190429687</v>
      </c>
      <c r="N649">
        <v>8.1356830596923793</v>
      </c>
      <c r="O649">
        <v>7</v>
      </c>
      <c r="P649">
        <v>7</v>
      </c>
      <c r="Q649">
        <v>17</v>
      </c>
      <c r="R649" s="16">
        <v>0.4118</v>
      </c>
      <c r="S649" s="16">
        <f t="shared" si="10"/>
        <v>0.7</v>
      </c>
      <c r="T649">
        <v>4.8914337158203098</v>
      </c>
      <c r="U649">
        <v>4.42026615142822</v>
      </c>
      <c r="V649">
        <v>4.3021445274353001</v>
      </c>
      <c r="W649">
        <v>0.11812162399292001</v>
      </c>
      <c r="X649">
        <v>0.58928918838500999</v>
      </c>
      <c r="Y649">
        <v>0.58928918838500999</v>
      </c>
      <c r="Z649">
        <v>0.7</v>
      </c>
      <c r="AA649">
        <v>1</v>
      </c>
      <c r="AB649">
        <v>0.58823529411764697</v>
      </c>
      <c r="AC649">
        <v>0.74074074074074103</v>
      </c>
      <c r="AD649">
        <v>0</v>
      </c>
      <c r="AE649">
        <v>0.3</v>
      </c>
    </row>
    <row r="650" spans="1:31" x14ac:dyDescent="0.15">
      <c r="A650" s="6">
        <v>648</v>
      </c>
      <c r="B650">
        <v>15</v>
      </c>
      <c r="C650">
        <v>5</v>
      </c>
      <c r="D650">
        <v>10</v>
      </c>
      <c r="E650">
        <v>10</v>
      </c>
      <c r="F650">
        <v>10</v>
      </c>
      <c r="G650">
        <v>0</v>
      </c>
      <c r="H650">
        <v>5</v>
      </c>
      <c r="I650">
        <v>5</v>
      </c>
      <c r="J650">
        <v>0.75</v>
      </c>
      <c r="K650">
        <v>7.3701820373535201</v>
      </c>
      <c r="L650">
        <v>2.8359832763671902</v>
      </c>
      <c r="M650">
        <v>1.3932571411132799</v>
      </c>
      <c r="N650">
        <v>6.1829357147216797</v>
      </c>
      <c r="O650">
        <v>4</v>
      </c>
      <c r="P650">
        <v>4</v>
      </c>
      <c r="Q650">
        <v>13</v>
      </c>
      <c r="R650" s="16">
        <v>0.30769999999999997</v>
      </c>
      <c r="S650" s="16">
        <f t="shared" si="10"/>
        <v>0.4</v>
      </c>
      <c r="T650">
        <v>3.3757514953613299</v>
      </c>
      <c r="U650">
        <v>2.9928612709045401</v>
      </c>
      <c r="V650">
        <v>2.8697154521942099</v>
      </c>
      <c r="W650">
        <v>0.123145818710327</v>
      </c>
      <c r="X650">
        <v>0.50603604316711404</v>
      </c>
      <c r="Y650">
        <v>0.50603604316711404</v>
      </c>
      <c r="Z650">
        <v>0.4</v>
      </c>
      <c r="AA650">
        <v>0.9</v>
      </c>
      <c r="AB650">
        <v>0.69230769230769196</v>
      </c>
      <c r="AC650">
        <v>0.78260869565217395</v>
      </c>
      <c r="AD650">
        <v>0.1</v>
      </c>
      <c r="AE650">
        <v>0.5</v>
      </c>
    </row>
    <row r="651" spans="1:31" x14ac:dyDescent="0.15">
      <c r="A651" s="6">
        <v>649</v>
      </c>
      <c r="B651">
        <v>14</v>
      </c>
      <c r="C651">
        <v>6</v>
      </c>
      <c r="D651">
        <v>10</v>
      </c>
      <c r="E651">
        <v>10</v>
      </c>
      <c r="F651">
        <v>10</v>
      </c>
      <c r="G651">
        <v>0</v>
      </c>
      <c r="H651">
        <v>4</v>
      </c>
      <c r="I651">
        <v>6</v>
      </c>
      <c r="J651">
        <v>0.7</v>
      </c>
      <c r="K651">
        <v>8.677734375</v>
      </c>
      <c r="L651">
        <v>5.3892650604248002</v>
      </c>
      <c r="M651">
        <v>3.44552803039551</v>
      </c>
      <c r="N651">
        <v>4.9816207885742196</v>
      </c>
      <c r="O651">
        <v>1</v>
      </c>
      <c r="P651">
        <v>1</v>
      </c>
      <c r="Q651">
        <v>11</v>
      </c>
      <c r="R651" s="16">
        <v>9.0899999999999995E-2</v>
      </c>
      <c r="S651" s="16">
        <f t="shared" si="10"/>
        <v>0.1</v>
      </c>
      <c r="T651">
        <v>2.6295738220214799</v>
      </c>
      <c r="U651">
        <v>2.4621748924255402</v>
      </c>
      <c r="V651">
        <v>2.1216468811035201</v>
      </c>
      <c r="W651">
        <v>0.34052801132202098</v>
      </c>
      <c r="X651">
        <v>0.50792694091796897</v>
      </c>
      <c r="Y651">
        <v>0.50792694091796897</v>
      </c>
      <c r="Z651">
        <v>0.1</v>
      </c>
      <c r="AA651">
        <v>1</v>
      </c>
      <c r="AB651">
        <v>0.90909090909090895</v>
      </c>
      <c r="AC651">
        <v>0.952380952380952</v>
      </c>
      <c r="AD651">
        <v>0</v>
      </c>
      <c r="AE651">
        <v>0.9</v>
      </c>
    </row>
    <row r="652" spans="1:31" x14ac:dyDescent="0.15">
      <c r="A652" s="6">
        <v>650</v>
      </c>
      <c r="B652">
        <v>18</v>
      </c>
      <c r="C652">
        <v>2</v>
      </c>
      <c r="D652">
        <v>10</v>
      </c>
      <c r="E652">
        <v>10</v>
      </c>
      <c r="F652">
        <v>10</v>
      </c>
      <c r="G652">
        <v>0</v>
      </c>
      <c r="H652">
        <v>8</v>
      </c>
      <c r="I652">
        <v>2</v>
      </c>
      <c r="J652">
        <v>0.9</v>
      </c>
      <c r="K652">
        <v>10.4459686279297</v>
      </c>
      <c r="L652">
        <v>2.49098777770996</v>
      </c>
      <c r="M652">
        <v>1.87667465209961</v>
      </c>
      <c r="N652">
        <v>6.8721752166748002</v>
      </c>
      <c r="O652">
        <v>4</v>
      </c>
      <c r="P652">
        <v>4</v>
      </c>
      <c r="Q652">
        <v>14</v>
      </c>
      <c r="R652" s="16">
        <v>0.28570000000000001</v>
      </c>
      <c r="S652" s="16">
        <f t="shared" si="10"/>
        <v>0.4</v>
      </c>
      <c r="T652">
        <v>4.5496177673339799</v>
      </c>
      <c r="U652">
        <v>4.2510433197021502</v>
      </c>
      <c r="V652">
        <v>3.9183669090271001</v>
      </c>
      <c r="W652">
        <v>0.33267641067504899</v>
      </c>
      <c r="X652">
        <v>0.63125085830688499</v>
      </c>
      <c r="Y652">
        <v>0.63125085830688499</v>
      </c>
      <c r="Z652">
        <v>0.4</v>
      </c>
      <c r="AA652">
        <v>1</v>
      </c>
      <c r="AB652">
        <v>0.71428571428571397</v>
      </c>
      <c r="AC652">
        <v>0.83333333333333304</v>
      </c>
      <c r="AD652">
        <v>0</v>
      </c>
      <c r="AE652">
        <v>0.6</v>
      </c>
    </row>
    <row r="653" spans="1:31" x14ac:dyDescent="0.15">
      <c r="A653" s="6">
        <v>651</v>
      </c>
      <c r="B653">
        <v>13</v>
      </c>
      <c r="C653">
        <v>7</v>
      </c>
      <c r="D653">
        <v>10</v>
      </c>
      <c r="E653">
        <v>10</v>
      </c>
      <c r="F653">
        <v>10</v>
      </c>
      <c r="G653">
        <v>0</v>
      </c>
      <c r="H653">
        <v>3</v>
      </c>
      <c r="I653">
        <v>7</v>
      </c>
      <c r="J653">
        <v>0.65</v>
      </c>
      <c r="K653">
        <v>7.64687156677246</v>
      </c>
      <c r="L653">
        <v>4.2193698883056596</v>
      </c>
      <c r="M653">
        <v>0.87535095214843694</v>
      </c>
      <c r="N653">
        <v>6.6478328704834002</v>
      </c>
      <c r="O653">
        <v>2</v>
      </c>
      <c r="P653">
        <v>2</v>
      </c>
      <c r="Q653">
        <v>12</v>
      </c>
      <c r="R653" s="16">
        <v>0.16669999999999999</v>
      </c>
      <c r="S653" s="16">
        <f t="shared" si="10"/>
        <v>0.2</v>
      </c>
      <c r="T653">
        <v>2.4450054168701199</v>
      </c>
      <c r="U653">
        <v>2.0833942890167201</v>
      </c>
      <c r="V653">
        <v>1.98368191719055</v>
      </c>
      <c r="W653">
        <v>9.9712371826171903E-2</v>
      </c>
      <c r="X653">
        <v>0.46132349967956499</v>
      </c>
      <c r="Y653">
        <v>0.46132349967956499</v>
      </c>
      <c r="Z653">
        <v>0.2</v>
      </c>
      <c r="AA653">
        <v>1</v>
      </c>
      <c r="AB653">
        <v>0.83333333333333304</v>
      </c>
      <c r="AC653">
        <v>0.90909090909090895</v>
      </c>
      <c r="AD653">
        <v>0</v>
      </c>
      <c r="AE653">
        <v>0.8</v>
      </c>
    </row>
    <row r="654" spans="1:31" x14ac:dyDescent="0.15">
      <c r="A654" s="6">
        <v>652</v>
      </c>
      <c r="B654">
        <v>14</v>
      </c>
      <c r="C654">
        <v>6</v>
      </c>
      <c r="D654">
        <v>10</v>
      </c>
      <c r="E654">
        <v>10</v>
      </c>
      <c r="F654">
        <v>10</v>
      </c>
      <c r="G654">
        <v>0</v>
      </c>
      <c r="H654">
        <v>4</v>
      </c>
      <c r="I654">
        <v>6</v>
      </c>
      <c r="J654">
        <v>0.7</v>
      </c>
      <c r="K654">
        <v>8.3784980773925799</v>
      </c>
      <c r="L654">
        <v>4.9991760253906197</v>
      </c>
      <c r="M654">
        <v>2.9762001037597701</v>
      </c>
      <c r="N654">
        <v>5.0766792297363299</v>
      </c>
      <c r="O654">
        <v>2</v>
      </c>
      <c r="P654">
        <v>2</v>
      </c>
      <c r="Q654">
        <v>12</v>
      </c>
      <c r="R654" s="16">
        <v>0.16669999999999999</v>
      </c>
      <c r="S654" s="16">
        <f t="shared" si="10"/>
        <v>0.2</v>
      </c>
      <c r="T654">
        <v>2.58784675598144</v>
      </c>
      <c r="U654">
        <v>2.3757157325744598</v>
      </c>
      <c r="V654">
        <v>2.08537101745606</v>
      </c>
      <c r="W654">
        <v>0.29034471511840798</v>
      </c>
      <c r="X654">
        <v>0.50247573852539096</v>
      </c>
      <c r="Y654">
        <v>0.50247573852539096</v>
      </c>
      <c r="Z654">
        <v>0.2</v>
      </c>
      <c r="AA654">
        <v>1</v>
      </c>
      <c r="AB654">
        <v>0.83333333333333304</v>
      </c>
      <c r="AC654">
        <v>0.90909090909090895</v>
      </c>
      <c r="AD654">
        <v>0</v>
      </c>
      <c r="AE654">
        <v>0.8</v>
      </c>
    </row>
    <row r="655" spans="1:31" x14ac:dyDescent="0.15">
      <c r="A655" s="6">
        <v>653</v>
      </c>
      <c r="B655">
        <v>15</v>
      </c>
      <c r="C655">
        <v>5</v>
      </c>
      <c r="D655">
        <v>10</v>
      </c>
      <c r="E655">
        <v>10</v>
      </c>
      <c r="F655">
        <v>10</v>
      </c>
      <c r="G655">
        <v>0</v>
      </c>
      <c r="H655">
        <v>5</v>
      </c>
      <c r="I655">
        <v>5</v>
      </c>
      <c r="J655">
        <v>0.75</v>
      </c>
      <c r="K655">
        <v>8.1527938842773402</v>
      </c>
      <c r="L655">
        <v>2.31557273864746</v>
      </c>
      <c r="M655">
        <v>0.247383117675781</v>
      </c>
      <c r="N655">
        <v>7.5380725860595703</v>
      </c>
      <c r="O655">
        <v>5</v>
      </c>
      <c r="P655">
        <v>5</v>
      </c>
      <c r="Q655">
        <v>15</v>
      </c>
      <c r="R655" s="16">
        <v>0.33329999999999999</v>
      </c>
      <c r="S655" s="16">
        <f t="shared" si="10"/>
        <v>0.5</v>
      </c>
      <c r="T655">
        <v>4.1106548309326199</v>
      </c>
      <c r="U655">
        <v>3.5686156749725302</v>
      </c>
      <c r="V655">
        <v>3.5180110931396502</v>
      </c>
      <c r="W655">
        <v>5.0604581832885701E-2</v>
      </c>
      <c r="X655">
        <v>0.59264373779296897</v>
      </c>
      <c r="Y655">
        <v>0.59264373779296897</v>
      </c>
      <c r="Z655">
        <v>0.5</v>
      </c>
      <c r="AA655">
        <v>1</v>
      </c>
      <c r="AB655">
        <v>0.66666666666666696</v>
      </c>
      <c r="AC655">
        <v>0.8</v>
      </c>
      <c r="AD655">
        <v>0</v>
      </c>
      <c r="AE655">
        <v>0.5</v>
      </c>
    </row>
    <row r="656" spans="1:31" x14ac:dyDescent="0.15">
      <c r="A656" s="6">
        <v>654</v>
      </c>
      <c r="B656">
        <v>16</v>
      </c>
      <c r="C656">
        <v>4</v>
      </c>
      <c r="D656">
        <v>10</v>
      </c>
      <c r="E656">
        <v>10</v>
      </c>
      <c r="F656">
        <v>10</v>
      </c>
      <c r="G656">
        <v>0</v>
      </c>
      <c r="H656">
        <v>6</v>
      </c>
      <c r="I656">
        <v>4</v>
      </c>
      <c r="J656">
        <v>0.8</v>
      </c>
      <c r="K656">
        <v>8.5700531005859393</v>
      </c>
      <c r="L656">
        <v>3.2578773498535201</v>
      </c>
      <c r="M656">
        <v>2.0247802734375</v>
      </c>
      <c r="N656">
        <v>5.7708759307861301</v>
      </c>
      <c r="O656">
        <v>3</v>
      </c>
      <c r="P656">
        <v>3</v>
      </c>
      <c r="Q656">
        <v>13</v>
      </c>
      <c r="R656" s="16">
        <v>0.23080000000000001</v>
      </c>
      <c r="S656" s="16">
        <f t="shared" si="10"/>
        <v>0.3</v>
      </c>
      <c r="T656">
        <v>4.0165061950683603</v>
      </c>
      <c r="U656">
        <v>3.6891520023345898</v>
      </c>
      <c r="V656">
        <v>3.4194412231445299</v>
      </c>
      <c r="W656">
        <v>0.26971077919006298</v>
      </c>
      <c r="X656">
        <v>0.59706497192382801</v>
      </c>
      <c r="Y656">
        <v>0.59706497192382801</v>
      </c>
      <c r="Z656">
        <v>0.3</v>
      </c>
      <c r="AA656">
        <v>1</v>
      </c>
      <c r="AB656">
        <v>0.76923076923076905</v>
      </c>
      <c r="AC656">
        <v>0.86956521739130399</v>
      </c>
      <c r="AD656">
        <v>0</v>
      </c>
      <c r="AE656">
        <v>0.7</v>
      </c>
    </row>
    <row r="657" spans="1:31" x14ac:dyDescent="0.15">
      <c r="A657" s="6">
        <v>655</v>
      </c>
      <c r="B657">
        <v>16</v>
      </c>
      <c r="C657">
        <v>4</v>
      </c>
      <c r="D657">
        <v>10</v>
      </c>
      <c r="E657">
        <v>10</v>
      </c>
      <c r="F657">
        <v>10</v>
      </c>
      <c r="G657">
        <v>0</v>
      </c>
      <c r="H657">
        <v>6</v>
      </c>
      <c r="I657">
        <v>4</v>
      </c>
      <c r="J657">
        <v>0.8</v>
      </c>
      <c r="K657">
        <v>8.1380214691162092</v>
      </c>
      <c r="L657">
        <v>1.7541408538818399</v>
      </c>
      <c r="M657">
        <v>0.421371459960937</v>
      </c>
      <c r="N657">
        <v>7.3078708648681596</v>
      </c>
      <c r="O657">
        <v>5</v>
      </c>
      <c r="P657">
        <v>5</v>
      </c>
      <c r="Q657">
        <v>15</v>
      </c>
      <c r="R657" s="16">
        <v>0.33329999999999999</v>
      </c>
      <c r="S657" s="16">
        <f t="shared" si="10"/>
        <v>0.5</v>
      </c>
      <c r="T657">
        <v>3.7046566009521502</v>
      </c>
      <c r="U657">
        <v>3.2441484928131099</v>
      </c>
      <c r="V657">
        <v>3.1797206401824898</v>
      </c>
      <c r="W657">
        <v>6.4427852630615207E-2</v>
      </c>
      <c r="X657">
        <v>0.52493596076965299</v>
      </c>
      <c r="Y657">
        <v>0.52493596076965299</v>
      </c>
      <c r="Z657">
        <v>0.5</v>
      </c>
      <c r="AA657">
        <v>1</v>
      </c>
      <c r="AB657">
        <v>0.66666666666666696</v>
      </c>
      <c r="AC657">
        <v>0.8</v>
      </c>
      <c r="AD657">
        <v>0</v>
      </c>
      <c r="AE657">
        <v>0.5</v>
      </c>
    </row>
    <row r="658" spans="1:31" x14ac:dyDescent="0.15">
      <c r="A658" s="6">
        <v>656</v>
      </c>
      <c r="B658">
        <v>17</v>
      </c>
      <c r="C658">
        <v>3</v>
      </c>
      <c r="D658">
        <v>10</v>
      </c>
      <c r="E658">
        <v>10</v>
      </c>
      <c r="F658">
        <v>10</v>
      </c>
      <c r="G658">
        <v>0</v>
      </c>
      <c r="H658">
        <v>7</v>
      </c>
      <c r="I658">
        <v>3</v>
      </c>
      <c r="J658">
        <v>0.85</v>
      </c>
      <c r="K658">
        <v>9.3403644561767596</v>
      </c>
      <c r="L658">
        <v>3.2749061584472701</v>
      </c>
      <c r="M658">
        <v>2.4480113983154301</v>
      </c>
      <c r="N658">
        <v>5.9086227416992196</v>
      </c>
      <c r="O658">
        <v>5</v>
      </c>
      <c r="P658">
        <v>5</v>
      </c>
      <c r="Q658">
        <v>15</v>
      </c>
      <c r="R658" s="16">
        <v>0.33329999999999999</v>
      </c>
      <c r="S658" s="16">
        <f t="shared" si="10"/>
        <v>0.5</v>
      </c>
      <c r="T658">
        <v>3.83151054382324</v>
      </c>
      <c r="U658">
        <v>3.5607926845550502</v>
      </c>
      <c r="V658">
        <v>3.2447917461395299</v>
      </c>
      <c r="W658">
        <v>0.31600093841552701</v>
      </c>
      <c r="X658">
        <v>0.58671879768371604</v>
      </c>
      <c r="Y658">
        <v>0.58671879768371604</v>
      </c>
      <c r="Z658">
        <v>0.5</v>
      </c>
      <c r="AA658">
        <v>1</v>
      </c>
      <c r="AB658">
        <v>0.66666666666666696</v>
      </c>
      <c r="AC658">
        <v>0.8</v>
      </c>
      <c r="AD658">
        <v>0</v>
      </c>
      <c r="AE658">
        <v>0.5</v>
      </c>
    </row>
    <row r="659" spans="1:31" x14ac:dyDescent="0.15">
      <c r="A659" s="6">
        <v>657</v>
      </c>
      <c r="B659">
        <v>15</v>
      </c>
      <c r="C659">
        <v>5</v>
      </c>
      <c r="D659">
        <v>10</v>
      </c>
      <c r="E659">
        <v>10</v>
      </c>
      <c r="F659">
        <v>10</v>
      </c>
      <c r="G659">
        <v>0</v>
      </c>
      <c r="H659">
        <v>5</v>
      </c>
      <c r="I659">
        <v>5</v>
      </c>
      <c r="J659">
        <v>0.75</v>
      </c>
      <c r="K659">
        <v>7.6539688110351598</v>
      </c>
      <c r="L659">
        <v>4.0388374328613299</v>
      </c>
      <c r="M659">
        <v>2.3485240936279301</v>
      </c>
      <c r="N659">
        <v>3.8496398925781201</v>
      </c>
      <c r="O659">
        <v>2</v>
      </c>
      <c r="P659">
        <v>2</v>
      </c>
      <c r="Q659">
        <v>12</v>
      </c>
      <c r="R659" s="16">
        <v>0.16669999999999999</v>
      </c>
      <c r="S659" s="16">
        <f t="shared" si="10"/>
        <v>0.2</v>
      </c>
      <c r="T659">
        <v>3.14459228515625</v>
      </c>
      <c r="U659">
        <v>2.9365990161895801</v>
      </c>
      <c r="V659">
        <v>2.6473927497863801</v>
      </c>
      <c r="W659">
        <v>0.28920626640319802</v>
      </c>
      <c r="X659">
        <v>0.49719953536987299</v>
      </c>
      <c r="Y659">
        <v>0.49719953536987299</v>
      </c>
      <c r="Z659">
        <v>0.2</v>
      </c>
      <c r="AA659">
        <v>1</v>
      </c>
      <c r="AB659">
        <v>0.83333333333333304</v>
      </c>
      <c r="AC659">
        <v>0.90909090909090895</v>
      </c>
      <c r="AD659">
        <v>0</v>
      </c>
      <c r="AE659">
        <v>0.8</v>
      </c>
    </row>
    <row r="660" spans="1:31" x14ac:dyDescent="0.15">
      <c r="A660" s="6">
        <v>658</v>
      </c>
      <c r="B660">
        <v>16</v>
      </c>
      <c r="C660">
        <v>4</v>
      </c>
      <c r="D660">
        <v>10</v>
      </c>
      <c r="E660">
        <v>10</v>
      </c>
      <c r="F660">
        <v>10</v>
      </c>
      <c r="G660">
        <v>0</v>
      </c>
      <c r="H660">
        <v>6</v>
      </c>
      <c r="I660">
        <v>4</v>
      </c>
      <c r="J660">
        <v>0.8</v>
      </c>
      <c r="K660">
        <v>8.6104774475097692</v>
      </c>
      <c r="L660">
        <v>2.8848781585693399</v>
      </c>
      <c r="M660">
        <v>1.1301689147949201</v>
      </c>
      <c r="N660">
        <v>5.1558895111084002</v>
      </c>
      <c r="O660">
        <v>4</v>
      </c>
      <c r="P660">
        <v>4</v>
      </c>
      <c r="Q660">
        <v>14</v>
      </c>
      <c r="R660" s="16">
        <v>0.28570000000000001</v>
      </c>
      <c r="S660" s="16">
        <f t="shared" si="10"/>
        <v>0.4</v>
      </c>
      <c r="T660">
        <v>4.0587291717529297</v>
      </c>
      <c r="U660">
        <v>3.7011597156524698</v>
      </c>
      <c r="V660">
        <v>3.4527893066406201</v>
      </c>
      <c r="W660">
        <v>0.24837040901184099</v>
      </c>
      <c r="X660">
        <v>0.60593986511230502</v>
      </c>
      <c r="Y660">
        <v>0.60593986511230502</v>
      </c>
      <c r="Z660">
        <v>0.4</v>
      </c>
      <c r="AA660">
        <v>1</v>
      </c>
      <c r="AB660">
        <v>0.71428571428571397</v>
      </c>
      <c r="AC660">
        <v>0.83333333333333304</v>
      </c>
      <c r="AD660">
        <v>0</v>
      </c>
      <c r="AE660">
        <v>0.6</v>
      </c>
    </row>
    <row r="661" spans="1:31" x14ac:dyDescent="0.15">
      <c r="A661" s="6">
        <v>659</v>
      </c>
      <c r="B661">
        <v>16</v>
      </c>
      <c r="C661">
        <v>4</v>
      </c>
      <c r="D661">
        <v>10</v>
      </c>
      <c r="E661">
        <v>10</v>
      </c>
      <c r="F661">
        <v>10</v>
      </c>
      <c r="G661">
        <v>0</v>
      </c>
      <c r="H661">
        <v>6</v>
      </c>
      <c r="I661">
        <v>4</v>
      </c>
      <c r="J661">
        <v>0.8</v>
      </c>
      <c r="K661">
        <v>8.8414745330810494</v>
      </c>
      <c r="L661">
        <v>3.2109413146972701</v>
      </c>
      <c r="M661">
        <v>1.8352203369140601</v>
      </c>
      <c r="N661">
        <v>5.9449234008789098</v>
      </c>
      <c r="O661">
        <v>4</v>
      </c>
      <c r="P661">
        <v>4</v>
      </c>
      <c r="Q661">
        <v>14</v>
      </c>
      <c r="R661" s="16">
        <v>0.28570000000000001</v>
      </c>
      <c r="S661" s="16">
        <f t="shared" si="10"/>
        <v>0.4</v>
      </c>
      <c r="T661">
        <v>4.0766983032226598</v>
      </c>
      <c r="U661">
        <v>3.7409391403198202</v>
      </c>
      <c r="V661">
        <v>3.4871013164520299</v>
      </c>
      <c r="W661">
        <v>0.25383782386779802</v>
      </c>
      <c r="X661">
        <v>0.58959698677062999</v>
      </c>
      <c r="Y661">
        <v>0.58959698677062999</v>
      </c>
      <c r="Z661">
        <v>0.4</v>
      </c>
      <c r="AA661">
        <v>1</v>
      </c>
      <c r="AB661">
        <v>0.71428571428571397</v>
      </c>
      <c r="AC661">
        <v>0.83333333333333304</v>
      </c>
      <c r="AD661">
        <v>0</v>
      </c>
      <c r="AE661">
        <v>0.6</v>
      </c>
    </row>
    <row r="662" spans="1:31" x14ac:dyDescent="0.15">
      <c r="A662" s="6">
        <v>660</v>
      </c>
      <c r="B662">
        <v>18</v>
      </c>
      <c r="C662">
        <v>2</v>
      </c>
      <c r="D662">
        <v>10</v>
      </c>
      <c r="E662">
        <v>10</v>
      </c>
      <c r="F662">
        <v>10</v>
      </c>
      <c r="G662">
        <v>0</v>
      </c>
      <c r="H662">
        <v>8</v>
      </c>
      <c r="I662">
        <v>2</v>
      </c>
      <c r="J662">
        <v>0.9</v>
      </c>
      <c r="K662">
        <v>10.6142921447754</v>
      </c>
      <c r="L662">
        <v>3.2020072937011701</v>
      </c>
      <c r="M662">
        <v>2.5925750732421902</v>
      </c>
      <c r="N662">
        <v>6.2181873321533203</v>
      </c>
      <c r="O662">
        <v>5</v>
      </c>
      <c r="P662">
        <v>5</v>
      </c>
      <c r="Q662">
        <v>15</v>
      </c>
      <c r="R662" s="16">
        <v>0.33329999999999999</v>
      </c>
      <c r="S662" s="16">
        <f t="shared" si="10"/>
        <v>0.5</v>
      </c>
      <c r="T662">
        <v>4.3932571411132804</v>
      </c>
      <c r="U662">
        <v>4.15511226654053</v>
      </c>
      <c r="V662">
        <v>3.76865577697754</v>
      </c>
      <c r="W662">
        <v>0.386456489562988</v>
      </c>
      <c r="X662">
        <v>0.62460136413574197</v>
      </c>
      <c r="Y662">
        <v>0.62460136413574197</v>
      </c>
      <c r="Z662">
        <v>0.5</v>
      </c>
      <c r="AA662">
        <v>1</v>
      </c>
      <c r="AB662">
        <v>0.66666666666666696</v>
      </c>
      <c r="AC662">
        <v>0.8</v>
      </c>
      <c r="AD662">
        <v>0</v>
      </c>
      <c r="AE662">
        <v>0.5</v>
      </c>
    </row>
    <row r="663" spans="1:31" x14ac:dyDescent="0.15">
      <c r="A663" s="6">
        <v>661</v>
      </c>
      <c r="B663">
        <v>17</v>
      </c>
      <c r="C663">
        <v>3</v>
      </c>
      <c r="D663">
        <v>10</v>
      </c>
      <c r="E663">
        <v>10</v>
      </c>
      <c r="F663">
        <v>10</v>
      </c>
      <c r="G663">
        <v>0</v>
      </c>
      <c r="H663">
        <v>7</v>
      </c>
      <c r="I663">
        <v>3</v>
      </c>
      <c r="J663">
        <v>0.85</v>
      </c>
      <c r="K663">
        <v>8.7279930114746094</v>
      </c>
      <c r="L663">
        <v>1.0829391479492201</v>
      </c>
      <c r="M663">
        <v>0.19642257690429701</v>
      </c>
      <c r="N663">
        <v>7.9664554595947301</v>
      </c>
      <c r="O663">
        <v>6</v>
      </c>
      <c r="P663">
        <v>6</v>
      </c>
      <c r="Q663">
        <v>16</v>
      </c>
      <c r="R663" s="16">
        <v>0.375</v>
      </c>
      <c r="S663" s="16">
        <f t="shared" si="10"/>
        <v>0.6</v>
      </c>
      <c r="T663">
        <v>4.7782096862793004</v>
      </c>
      <c r="U663">
        <v>4.2460188865661603</v>
      </c>
      <c r="V663">
        <v>4.1772184371948198</v>
      </c>
      <c r="W663">
        <v>6.8800449371337905E-2</v>
      </c>
      <c r="X663">
        <v>0.60099124908447299</v>
      </c>
      <c r="Y663">
        <v>0.60099124908447299</v>
      </c>
      <c r="Z663">
        <v>0.6</v>
      </c>
      <c r="AA663">
        <v>1</v>
      </c>
      <c r="AB663">
        <v>0.625</v>
      </c>
      <c r="AC663">
        <v>0.76923076923076905</v>
      </c>
      <c r="AD663">
        <v>0</v>
      </c>
      <c r="AE663">
        <v>0.4</v>
      </c>
    </row>
    <row r="664" spans="1:31" x14ac:dyDescent="0.15">
      <c r="A664" s="6">
        <v>662</v>
      </c>
      <c r="B664">
        <v>18</v>
      </c>
      <c r="C664">
        <v>2</v>
      </c>
      <c r="D664">
        <v>10</v>
      </c>
      <c r="E664">
        <v>10</v>
      </c>
      <c r="F664">
        <v>10</v>
      </c>
      <c r="G664">
        <v>0</v>
      </c>
      <c r="H664">
        <v>8</v>
      </c>
      <c r="I664">
        <v>2</v>
      </c>
      <c r="J664">
        <v>0.9</v>
      </c>
      <c r="K664">
        <v>9.0630798339843697</v>
      </c>
      <c r="L664">
        <v>0.69129943847656194</v>
      </c>
      <c r="M664">
        <v>0.214241027832031</v>
      </c>
      <c r="N664">
        <v>8.0794696807861293</v>
      </c>
      <c r="O664">
        <v>7</v>
      </c>
      <c r="P664">
        <v>7</v>
      </c>
      <c r="Q664">
        <v>17</v>
      </c>
      <c r="R664" s="16">
        <v>0.4118</v>
      </c>
      <c r="S664" s="16">
        <f t="shared" si="10"/>
        <v>0.7</v>
      </c>
      <c r="T664">
        <v>4.9468879699706996</v>
      </c>
      <c r="U664">
        <v>4.4549541473388699</v>
      </c>
      <c r="V664">
        <v>4.3756690025329599</v>
      </c>
      <c r="W664">
        <v>7.9285144805908203E-2</v>
      </c>
      <c r="X664">
        <v>0.57121896743774403</v>
      </c>
      <c r="Y664">
        <v>0.57121896743774403</v>
      </c>
      <c r="Z664">
        <v>0.7</v>
      </c>
      <c r="AA664">
        <v>1</v>
      </c>
      <c r="AB664">
        <v>0.58823529411764697</v>
      </c>
      <c r="AC664">
        <v>0.74074074074074103</v>
      </c>
      <c r="AD664">
        <v>0</v>
      </c>
      <c r="AE664">
        <v>0.3</v>
      </c>
    </row>
    <row r="665" spans="1:31" x14ac:dyDescent="0.15">
      <c r="A665" s="6">
        <v>663</v>
      </c>
      <c r="B665">
        <v>17</v>
      </c>
      <c r="C665">
        <v>3</v>
      </c>
      <c r="D665">
        <v>10</v>
      </c>
      <c r="E665">
        <v>10</v>
      </c>
      <c r="F665">
        <v>10</v>
      </c>
      <c r="G665">
        <v>0</v>
      </c>
      <c r="H665">
        <v>7</v>
      </c>
      <c r="I665">
        <v>3</v>
      </c>
      <c r="J665">
        <v>0.85</v>
      </c>
      <c r="K665">
        <v>9.3950023651122994</v>
      </c>
      <c r="L665">
        <v>2.8394851684570299</v>
      </c>
      <c r="M665">
        <v>1.7565670013427701</v>
      </c>
      <c r="N665">
        <v>5.7552909851074201</v>
      </c>
      <c r="O665">
        <v>3</v>
      </c>
      <c r="P665">
        <v>3</v>
      </c>
      <c r="Q665">
        <v>12</v>
      </c>
      <c r="R665" s="16">
        <v>0.25</v>
      </c>
      <c r="S665" s="16">
        <f t="shared" si="10"/>
        <v>0.3</v>
      </c>
      <c r="T665">
        <v>3.6185035705566402</v>
      </c>
      <c r="U665">
        <v>3.3733639717102002</v>
      </c>
      <c r="V665">
        <v>3.0570359230041499</v>
      </c>
      <c r="W665">
        <v>0.31632804870605502</v>
      </c>
      <c r="X665">
        <v>0.56146764755249001</v>
      </c>
      <c r="Y665">
        <v>0.56146764755249001</v>
      </c>
      <c r="Z665">
        <v>0.3</v>
      </c>
      <c r="AA665">
        <v>0.9</v>
      </c>
      <c r="AB665">
        <v>0.75</v>
      </c>
      <c r="AC665">
        <v>0.81818181818181801</v>
      </c>
      <c r="AD665">
        <v>0.1</v>
      </c>
      <c r="AE665">
        <v>0.6</v>
      </c>
    </row>
    <row r="666" spans="1:31" x14ac:dyDescent="0.15">
      <c r="A666" s="6">
        <v>664</v>
      </c>
      <c r="B666">
        <v>17</v>
      </c>
      <c r="C666">
        <v>3</v>
      </c>
      <c r="D666">
        <v>10</v>
      </c>
      <c r="E666">
        <v>10</v>
      </c>
      <c r="F666">
        <v>10</v>
      </c>
      <c r="G666">
        <v>0</v>
      </c>
      <c r="H666">
        <v>7</v>
      </c>
      <c r="I666">
        <v>3</v>
      </c>
      <c r="J666">
        <v>0.85</v>
      </c>
      <c r="K666">
        <v>8.9440002441406197</v>
      </c>
      <c r="L666">
        <v>2.26729011535644</v>
      </c>
      <c r="M666">
        <v>1.25271224975586</v>
      </c>
      <c r="N666">
        <v>6.1562232971191397</v>
      </c>
      <c r="O666">
        <v>4</v>
      </c>
      <c r="P666">
        <v>4</v>
      </c>
      <c r="Q666">
        <v>14</v>
      </c>
      <c r="R666" s="16">
        <v>0.28570000000000001</v>
      </c>
      <c r="S666" s="16">
        <f t="shared" si="10"/>
        <v>0.4</v>
      </c>
      <c r="T666">
        <v>4.22882080078125</v>
      </c>
      <c r="U666">
        <v>3.87713646888733</v>
      </c>
      <c r="V666">
        <v>3.63890528678894</v>
      </c>
      <c r="W666">
        <v>0.238231182098389</v>
      </c>
      <c r="X666">
        <v>0.58991551399231001</v>
      </c>
      <c r="Y666">
        <v>0.58991551399231001</v>
      </c>
      <c r="Z666">
        <v>0.4</v>
      </c>
      <c r="AA666">
        <v>1</v>
      </c>
      <c r="AB666">
        <v>0.71428571428571397</v>
      </c>
      <c r="AC666">
        <v>0.83333333333333304</v>
      </c>
      <c r="AD666">
        <v>0</v>
      </c>
      <c r="AE666">
        <v>0.6</v>
      </c>
    </row>
    <row r="667" spans="1:31" x14ac:dyDescent="0.15">
      <c r="A667" s="6">
        <v>665</v>
      </c>
      <c r="B667">
        <v>16</v>
      </c>
      <c r="C667">
        <v>4</v>
      </c>
      <c r="D667">
        <v>10</v>
      </c>
      <c r="E667">
        <v>10</v>
      </c>
      <c r="F667">
        <v>10</v>
      </c>
      <c r="G667">
        <v>0</v>
      </c>
      <c r="H667">
        <v>6</v>
      </c>
      <c r="I667">
        <v>4</v>
      </c>
      <c r="J667">
        <v>0.8</v>
      </c>
      <c r="K667">
        <v>9.8043975830078107</v>
      </c>
      <c r="L667">
        <v>2.8414535522460902</v>
      </c>
      <c r="M667">
        <v>1.2517623901367201</v>
      </c>
      <c r="N667">
        <v>7.6306629180908203</v>
      </c>
      <c r="O667">
        <v>5</v>
      </c>
      <c r="P667">
        <v>5</v>
      </c>
      <c r="Q667">
        <v>15</v>
      </c>
      <c r="R667" s="16">
        <v>0.33329999999999999</v>
      </c>
      <c r="S667" s="16">
        <f t="shared" si="10"/>
        <v>0.5</v>
      </c>
      <c r="T667">
        <v>3.2105064392089799</v>
      </c>
      <c r="U667">
        <v>2.88125443458557</v>
      </c>
      <c r="V667">
        <v>2.6906335353851301</v>
      </c>
      <c r="W667">
        <v>0.19062089920044001</v>
      </c>
      <c r="X667">
        <v>0.51987290382385298</v>
      </c>
      <c r="Y667">
        <v>0.51987290382385298</v>
      </c>
      <c r="Z667">
        <v>0.5</v>
      </c>
      <c r="AA667">
        <v>1</v>
      </c>
      <c r="AB667">
        <v>0.66666666666666696</v>
      </c>
      <c r="AC667">
        <v>0.8</v>
      </c>
      <c r="AD667">
        <v>0</v>
      </c>
      <c r="AE667">
        <v>0.5</v>
      </c>
    </row>
    <row r="668" spans="1:31" x14ac:dyDescent="0.15">
      <c r="A668" s="6">
        <v>666</v>
      </c>
      <c r="B668">
        <v>16</v>
      </c>
      <c r="C668">
        <v>4</v>
      </c>
      <c r="D668">
        <v>10</v>
      </c>
      <c r="E668">
        <v>10</v>
      </c>
      <c r="F668">
        <v>10</v>
      </c>
      <c r="G668">
        <v>0</v>
      </c>
      <c r="H668">
        <v>6</v>
      </c>
      <c r="I668">
        <v>4</v>
      </c>
      <c r="J668">
        <v>0.8</v>
      </c>
      <c r="K668">
        <v>8.2833442687988299</v>
      </c>
      <c r="L668">
        <v>3.0254459381103498</v>
      </c>
      <c r="M668">
        <v>1.75009918212891</v>
      </c>
      <c r="N668">
        <v>5.5747966766357404</v>
      </c>
      <c r="O668">
        <v>3</v>
      </c>
      <c r="P668">
        <v>3</v>
      </c>
      <c r="Q668">
        <v>13</v>
      </c>
      <c r="R668" s="16">
        <v>0.23080000000000001</v>
      </c>
      <c r="S668" s="16">
        <f t="shared" si="10"/>
        <v>0.3</v>
      </c>
      <c r="T668">
        <v>3.4095649719238299</v>
      </c>
      <c r="U668">
        <v>3.1139774322509801</v>
      </c>
      <c r="V668">
        <v>2.8698601722717298</v>
      </c>
      <c r="W668">
        <v>0.24411725997924799</v>
      </c>
      <c r="X668">
        <v>0.53970479965210005</v>
      </c>
      <c r="Y668">
        <v>0.53970479965210005</v>
      </c>
      <c r="Z668">
        <v>0.3</v>
      </c>
      <c r="AA668">
        <v>1</v>
      </c>
      <c r="AB668">
        <v>0.76923076923076905</v>
      </c>
      <c r="AC668">
        <v>0.86956521739130399</v>
      </c>
      <c r="AD668">
        <v>0</v>
      </c>
      <c r="AE668">
        <v>0.7</v>
      </c>
    </row>
    <row r="669" spans="1:31" x14ac:dyDescent="0.15">
      <c r="A669" s="6">
        <v>667</v>
      </c>
      <c r="B669">
        <v>14</v>
      </c>
      <c r="C669">
        <v>6</v>
      </c>
      <c r="D669">
        <v>10</v>
      </c>
      <c r="E669">
        <v>10</v>
      </c>
      <c r="F669">
        <v>9</v>
      </c>
      <c r="G669">
        <v>1</v>
      </c>
      <c r="H669">
        <v>5</v>
      </c>
      <c r="I669">
        <v>5</v>
      </c>
      <c r="J669">
        <v>0.7</v>
      </c>
      <c r="K669">
        <v>8.5581188201904297</v>
      </c>
      <c r="L669">
        <v>3.83038330078125</v>
      </c>
      <c r="M669">
        <v>1.64736175537109</v>
      </c>
      <c r="N669">
        <v>5.0894241333007804</v>
      </c>
      <c r="O669">
        <v>3</v>
      </c>
      <c r="P669">
        <v>3</v>
      </c>
      <c r="Q669">
        <v>12</v>
      </c>
      <c r="R669" s="16">
        <v>0.25</v>
      </c>
      <c r="S669" s="16">
        <f t="shared" si="10"/>
        <v>0.3</v>
      </c>
      <c r="T669">
        <v>2.9897003173828098</v>
      </c>
      <c r="U669">
        <v>2.69706034660339</v>
      </c>
      <c r="V669">
        <v>2.5115180015564</v>
      </c>
      <c r="W669">
        <v>0.18554234504699699</v>
      </c>
      <c r="X669">
        <v>0.47818231582641602</v>
      </c>
      <c r="Y669">
        <v>0.47818231582641602</v>
      </c>
      <c r="Z669">
        <v>0.3</v>
      </c>
      <c r="AA669">
        <v>0.9</v>
      </c>
      <c r="AB669">
        <v>0.75</v>
      </c>
      <c r="AC669">
        <v>0.81818181818181801</v>
      </c>
      <c r="AD669">
        <v>0.1</v>
      </c>
      <c r="AE669">
        <v>0.6</v>
      </c>
    </row>
    <row r="670" spans="1:31" x14ac:dyDescent="0.15">
      <c r="A670" s="6">
        <v>668</v>
      </c>
      <c r="B670">
        <v>19</v>
      </c>
      <c r="C670">
        <v>1</v>
      </c>
      <c r="D670">
        <v>10</v>
      </c>
      <c r="E670">
        <v>10</v>
      </c>
      <c r="F670">
        <v>10</v>
      </c>
      <c r="G670">
        <v>0</v>
      </c>
      <c r="H670">
        <v>9</v>
      </c>
      <c r="I670">
        <v>1</v>
      </c>
      <c r="J670">
        <v>0.95</v>
      </c>
      <c r="K670">
        <v>12.4697608947754</v>
      </c>
      <c r="L670">
        <v>2.2100162506103498</v>
      </c>
      <c r="M670">
        <v>1.9326705932617201</v>
      </c>
      <c r="N670">
        <v>8.6262435913085902</v>
      </c>
      <c r="O670">
        <v>4</v>
      </c>
      <c r="P670">
        <v>4</v>
      </c>
      <c r="Q670">
        <v>14</v>
      </c>
      <c r="R670" s="16">
        <v>0.28570000000000001</v>
      </c>
      <c r="S670" s="16">
        <f t="shared" si="10"/>
        <v>0.4</v>
      </c>
      <c r="T670">
        <v>4.5913066864013699</v>
      </c>
      <c r="U670">
        <v>4.33756351470947</v>
      </c>
      <c r="V670">
        <v>3.9905815124511701</v>
      </c>
      <c r="W670">
        <v>0.346982002258301</v>
      </c>
      <c r="X670">
        <v>0.60072517395019498</v>
      </c>
      <c r="Y670">
        <v>0.60072517395019498</v>
      </c>
      <c r="Z670">
        <v>0.4</v>
      </c>
      <c r="AA670">
        <v>1</v>
      </c>
      <c r="AB670">
        <v>0.71428571428571397</v>
      </c>
      <c r="AC670">
        <v>0.83333333333333304</v>
      </c>
      <c r="AD670">
        <v>0</v>
      </c>
      <c r="AE670">
        <v>0.6</v>
      </c>
    </row>
    <row r="671" spans="1:31" x14ac:dyDescent="0.15">
      <c r="A671" s="6">
        <v>669</v>
      </c>
      <c r="B671">
        <v>17</v>
      </c>
      <c r="C671">
        <v>3</v>
      </c>
      <c r="D671">
        <v>10</v>
      </c>
      <c r="E671">
        <v>10</v>
      </c>
      <c r="F671">
        <v>10</v>
      </c>
      <c r="G671">
        <v>0</v>
      </c>
      <c r="H671">
        <v>7</v>
      </c>
      <c r="I671">
        <v>3</v>
      </c>
      <c r="J671">
        <v>0.85</v>
      </c>
      <c r="K671">
        <v>9.5439910888671893</v>
      </c>
      <c r="L671">
        <v>1.9733963012695299</v>
      </c>
      <c r="M671">
        <v>0.88309097290039096</v>
      </c>
      <c r="N671">
        <v>7.1808013916015598</v>
      </c>
      <c r="O671">
        <v>6</v>
      </c>
      <c r="P671">
        <v>6</v>
      </c>
      <c r="Q671">
        <v>16</v>
      </c>
      <c r="R671" s="16">
        <v>0.375</v>
      </c>
      <c r="S671" s="16">
        <f t="shared" si="10"/>
        <v>0.6</v>
      </c>
      <c r="T671">
        <v>4.8610649108886701</v>
      </c>
      <c r="U671">
        <v>4.4115953445434597</v>
      </c>
      <c r="V671">
        <v>4.2088646888732901</v>
      </c>
      <c r="W671">
        <v>0.20273065567016599</v>
      </c>
      <c r="X671">
        <v>0.65220022201538097</v>
      </c>
      <c r="Y671">
        <v>0.65220022201538097</v>
      </c>
      <c r="Z671">
        <v>0.6</v>
      </c>
      <c r="AA671">
        <v>1</v>
      </c>
      <c r="AB671">
        <v>0.625</v>
      </c>
      <c r="AC671">
        <v>0.76923076923076905</v>
      </c>
      <c r="AD671">
        <v>0</v>
      </c>
      <c r="AE671">
        <v>0.4</v>
      </c>
    </row>
    <row r="672" spans="1:31" x14ac:dyDescent="0.15">
      <c r="A672" s="6">
        <v>670</v>
      </c>
      <c r="B672">
        <v>18</v>
      </c>
      <c r="C672">
        <v>2</v>
      </c>
      <c r="D672">
        <v>10</v>
      </c>
      <c r="E672">
        <v>10</v>
      </c>
      <c r="F672">
        <v>10</v>
      </c>
      <c r="G672">
        <v>0</v>
      </c>
      <c r="H672">
        <v>8</v>
      </c>
      <c r="I672">
        <v>2</v>
      </c>
      <c r="J672">
        <v>0.9</v>
      </c>
      <c r="K672">
        <v>11.4275016784668</v>
      </c>
      <c r="L672">
        <v>3.4490318298339799</v>
      </c>
      <c r="M672">
        <v>2.9004650115966801</v>
      </c>
      <c r="N672">
        <v>7.2302360534668004</v>
      </c>
      <c r="O672">
        <v>3</v>
      </c>
      <c r="P672">
        <v>3</v>
      </c>
      <c r="Q672">
        <v>13</v>
      </c>
      <c r="R672" s="16">
        <v>0.23080000000000001</v>
      </c>
      <c r="S672" s="16">
        <f t="shared" si="10"/>
        <v>0.3</v>
      </c>
      <c r="T672">
        <v>3.5594825744628902</v>
      </c>
      <c r="U672">
        <v>3.3868663311004599</v>
      </c>
      <c r="V672">
        <v>2.9915952682495099</v>
      </c>
      <c r="W672">
        <v>0.39527106285095198</v>
      </c>
      <c r="X672">
        <v>0.56788730621337902</v>
      </c>
      <c r="Y672">
        <v>0.56788730621337902</v>
      </c>
      <c r="Z672">
        <v>0.3</v>
      </c>
      <c r="AA672">
        <v>1</v>
      </c>
      <c r="AB672">
        <v>0.76923076923076905</v>
      </c>
      <c r="AC672">
        <v>0.86956521739130399</v>
      </c>
      <c r="AD672">
        <v>0</v>
      </c>
      <c r="AE672">
        <v>0.7</v>
      </c>
    </row>
    <row r="673" spans="1:31" x14ac:dyDescent="0.15">
      <c r="A673" s="6">
        <v>671</v>
      </c>
      <c r="B673">
        <v>18</v>
      </c>
      <c r="C673">
        <v>2</v>
      </c>
      <c r="D673">
        <v>10</v>
      </c>
      <c r="E673">
        <v>10</v>
      </c>
      <c r="F673">
        <v>10</v>
      </c>
      <c r="G673">
        <v>0</v>
      </c>
      <c r="H673">
        <v>8</v>
      </c>
      <c r="I673">
        <v>2</v>
      </c>
      <c r="J673">
        <v>0.9</v>
      </c>
      <c r="K673">
        <v>9.5926742553710902</v>
      </c>
      <c r="L673">
        <v>1.3702697753906199</v>
      </c>
      <c r="M673">
        <v>0.77827072143554699</v>
      </c>
      <c r="N673">
        <v>7.3180065155029297</v>
      </c>
      <c r="O673">
        <v>6</v>
      </c>
      <c r="P673">
        <v>6</v>
      </c>
      <c r="Q673">
        <v>16</v>
      </c>
      <c r="R673" s="16">
        <v>0.375</v>
      </c>
      <c r="S673" s="16">
        <f t="shared" si="10"/>
        <v>0.6</v>
      </c>
      <c r="T673">
        <v>4.6911659240722701</v>
      </c>
      <c r="U673">
        <v>4.2926778793334996</v>
      </c>
      <c r="V673">
        <v>4.0886888504028303</v>
      </c>
      <c r="W673">
        <v>0.20398902893066401</v>
      </c>
      <c r="X673">
        <v>0.60247707366943404</v>
      </c>
      <c r="Y673">
        <v>0.60247707366943404</v>
      </c>
      <c r="Z673">
        <v>0.6</v>
      </c>
      <c r="AA673">
        <v>1</v>
      </c>
      <c r="AB673">
        <v>0.625</v>
      </c>
      <c r="AC673">
        <v>0.76923076923076905</v>
      </c>
      <c r="AD673">
        <v>0</v>
      </c>
      <c r="AE673">
        <v>0.4</v>
      </c>
    </row>
    <row r="674" spans="1:31" x14ac:dyDescent="0.15">
      <c r="A674" s="6">
        <v>672</v>
      </c>
      <c r="B674">
        <v>16</v>
      </c>
      <c r="C674">
        <v>4</v>
      </c>
      <c r="D674">
        <v>10</v>
      </c>
      <c r="E674">
        <v>10</v>
      </c>
      <c r="F674">
        <v>10</v>
      </c>
      <c r="G674">
        <v>0</v>
      </c>
      <c r="H674">
        <v>6</v>
      </c>
      <c r="I674">
        <v>4</v>
      </c>
      <c r="J674">
        <v>0.8</v>
      </c>
      <c r="K674">
        <v>9.1706352233886701</v>
      </c>
      <c r="L674">
        <v>2.1295356750488299</v>
      </c>
      <c r="M674">
        <v>0.72742462158203103</v>
      </c>
      <c r="N674">
        <v>8.2298793792724592</v>
      </c>
      <c r="O674">
        <v>6</v>
      </c>
      <c r="P674">
        <v>6</v>
      </c>
      <c r="Q674">
        <v>16</v>
      </c>
      <c r="R674" s="16">
        <v>0.375</v>
      </c>
      <c r="S674" s="16">
        <f t="shared" si="10"/>
        <v>0.6</v>
      </c>
      <c r="T674">
        <v>3.96907615661621</v>
      </c>
      <c r="U674">
        <v>3.4698469638824498</v>
      </c>
      <c r="V674">
        <v>3.38294529914856</v>
      </c>
      <c r="W674">
        <v>8.6901664733886705E-2</v>
      </c>
      <c r="X674">
        <v>0.58613085746765103</v>
      </c>
      <c r="Y674">
        <v>0.58613085746765103</v>
      </c>
      <c r="Z674">
        <v>0.6</v>
      </c>
      <c r="AA674">
        <v>1</v>
      </c>
      <c r="AB674">
        <v>0.625</v>
      </c>
      <c r="AC674">
        <v>0.76923076923076905</v>
      </c>
      <c r="AD674">
        <v>0</v>
      </c>
      <c r="AE674">
        <v>0.4</v>
      </c>
    </row>
    <row r="675" spans="1:31" x14ac:dyDescent="0.15">
      <c r="A675" s="6">
        <v>673</v>
      </c>
      <c r="B675">
        <v>16</v>
      </c>
      <c r="C675">
        <v>4</v>
      </c>
      <c r="D675">
        <v>10</v>
      </c>
      <c r="E675">
        <v>10</v>
      </c>
      <c r="F675">
        <v>10</v>
      </c>
      <c r="G675">
        <v>0</v>
      </c>
      <c r="H675">
        <v>6</v>
      </c>
      <c r="I675">
        <v>4</v>
      </c>
      <c r="J675">
        <v>0.8</v>
      </c>
      <c r="K675">
        <v>8.5554542541503906</v>
      </c>
      <c r="L675">
        <v>3.1125965118408199</v>
      </c>
      <c r="M675">
        <v>1.7402763366699201</v>
      </c>
      <c r="N675">
        <v>5.6406211853027299</v>
      </c>
      <c r="O675">
        <v>4</v>
      </c>
      <c r="P675">
        <v>4</v>
      </c>
      <c r="Q675">
        <v>14</v>
      </c>
      <c r="R675" s="16">
        <v>0.28570000000000001</v>
      </c>
      <c r="S675" s="16">
        <f t="shared" si="10"/>
        <v>0.4</v>
      </c>
      <c r="T675">
        <v>3.42026710510254</v>
      </c>
      <c r="U675">
        <v>3.1458337306976301</v>
      </c>
      <c r="V675">
        <v>2.9016473293304399</v>
      </c>
      <c r="W675">
        <v>0.244186401367187</v>
      </c>
      <c r="X675">
        <v>0.51861977577209495</v>
      </c>
      <c r="Y675">
        <v>0.51861977577209495</v>
      </c>
      <c r="Z675">
        <v>0.4</v>
      </c>
      <c r="AA675">
        <v>1</v>
      </c>
      <c r="AB675">
        <v>0.71428571428571397</v>
      </c>
      <c r="AC675">
        <v>0.83333333333333304</v>
      </c>
      <c r="AD675">
        <v>0</v>
      </c>
      <c r="AE675">
        <v>0.6</v>
      </c>
    </row>
    <row r="676" spans="1:31" x14ac:dyDescent="0.15">
      <c r="A676" s="6">
        <v>674</v>
      </c>
      <c r="B676">
        <v>17</v>
      </c>
      <c r="C676">
        <v>3</v>
      </c>
      <c r="D676">
        <v>10</v>
      </c>
      <c r="E676">
        <v>10</v>
      </c>
      <c r="F676">
        <v>10</v>
      </c>
      <c r="G676">
        <v>0</v>
      </c>
      <c r="H676">
        <v>7</v>
      </c>
      <c r="I676">
        <v>3</v>
      </c>
      <c r="J676">
        <v>0.85</v>
      </c>
      <c r="K676">
        <v>8.9343605041503906</v>
      </c>
      <c r="L676">
        <v>1.6519527435302701</v>
      </c>
      <c r="M676">
        <v>0.84281539916992199</v>
      </c>
      <c r="N676">
        <v>7.7063007354736301</v>
      </c>
      <c r="O676">
        <v>7</v>
      </c>
      <c r="P676">
        <v>7</v>
      </c>
      <c r="Q676">
        <v>16</v>
      </c>
      <c r="R676" s="16">
        <v>0.4375</v>
      </c>
      <c r="S676" s="16">
        <f t="shared" si="10"/>
        <v>0.7</v>
      </c>
      <c r="T676">
        <v>4.3894939422607404</v>
      </c>
      <c r="U676">
        <v>3.9259016513824498</v>
      </c>
      <c r="V676">
        <v>3.81553030014038</v>
      </c>
      <c r="W676">
        <v>0.110371351242065</v>
      </c>
      <c r="X676">
        <v>0.573963642120361</v>
      </c>
      <c r="Y676">
        <v>0.573963642120361</v>
      </c>
      <c r="Z676">
        <v>0.7</v>
      </c>
      <c r="AA676">
        <v>0.9</v>
      </c>
      <c r="AB676">
        <v>0.5625</v>
      </c>
      <c r="AC676">
        <v>0.69230769230769196</v>
      </c>
      <c r="AD676">
        <v>0.1</v>
      </c>
      <c r="AE676">
        <v>0.2</v>
      </c>
    </row>
    <row r="677" spans="1:31" x14ac:dyDescent="0.15">
      <c r="A677" s="6">
        <v>675</v>
      </c>
      <c r="B677">
        <v>15</v>
      </c>
      <c r="C677">
        <v>5</v>
      </c>
      <c r="D677">
        <v>10</v>
      </c>
      <c r="E677">
        <v>10</v>
      </c>
      <c r="F677">
        <v>9</v>
      </c>
      <c r="G677">
        <v>1</v>
      </c>
      <c r="H677">
        <v>6</v>
      </c>
      <c r="I677">
        <v>4</v>
      </c>
      <c r="J677">
        <v>0.75</v>
      </c>
      <c r="K677">
        <v>8.2255935668945295</v>
      </c>
      <c r="L677">
        <v>4.04166603088379</v>
      </c>
      <c r="M677">
        <v>2.92131423950195</v>
      </c>
      <c r="N677">
        <v>4.1723251342773402</v>
      </c>
      <c r="O677">
        <v>2</v>
      </c>
      <c r="P677">
        <v>2</v>
      </c>
      <c r="Q677">
        <v>11</v>
      </c>
      <c r="R677" s="16">
        <v>0.18179999999999999</v>
      </c>
      <c r="S677" s="16">
        <f t="shared" si="10"/>
        <v>0.2</v>
      </c>
      <c r="T677">
        <v>2.9559211730957</v>
      </c>
      <c r="U677">
        <v>2.7484648227691602</v>
      </c>
      <c r="V677">
        <v>2.5043489933013898</v>
      </c>
      <c r="W677">
        <v>0.24411582946777299</v>
      </c>
      <c r="X677">
        <v>0.45157217979431202</v>
      </c>
      <c r="Y677">
        <v>0.45157217979431202</v>
      </c>
      <c r="Z677">
        <v>0.2</v>
      </c>
      <c r="AA677">
        <v>0.9</v>
      </c>
      <c r="AB677">
        <v>0.81818181818181801</v>
      </c>
      <c r="AC677">
        <v>0.85714285714285698</v>
      </c>
      <c r="AD677">
        <v>0.1</v>
      </c>
      <c r="AE677">
        <v>0.7</v>
      </c>
    </row>
    <row r="678" spans="1:31" x14ac:dyDescent="0.15">
      <c r="A678" s="6">
        <v>676</v>
      </c>
      <c r="B678">
        <v>17</v>
      </c>
      <c r="C678">
        <v>3</v>
      </c>
      <c r="D678">
        <v>10</v>
      </c>
      <c r="E678">
        <v>10</v>
      </c>
      <c r="F678">
        <v>10</v>
      </c>
      <c r="G678">
        <v>0</v>
      </c>
      <c r="H678">
        <v>7</v>
      </c>
      <c r="I678">
        <v>3</v>
      </c>
      <c r="J678">
        <v>0.85</v>
      </c>
      <c r="K678">
        <v>9.6824073791503906</v>
      </c>
      <c r="L678">
        <v>2.2777175903320299</v>
      </c>
      <c r="M678">
        <v>1.1242256164550799</v>
      </c>
      <c r="N678">
        <v>6.733154296875</v>
      </c>
      <c r="O678">
        <v>5</v>
      </c>
      <c r="P678">
        <v>5</v>
      </c>
      <c r="Q678">
        <v>15</v>
      </c>
      <c r="R678" s="16">
        <v>0.33329999999999999</v>
      </c>
      <c r="S678" s="16">
        <f t="shared" si="10"/>
        <v>0.5</v>
      </c>
      <c r="T678">
        <v>4.2813663482665998</v>
      </c>
      <c r="U678">
        <v>3.9203622341156001</v>
      </c>
      <c r="V678">
        <v>3.6644737720489502</v>
      </c>
      <c r="W678">
        <v>0.25588846206665</v>
      </c>
      <c r="X678">
        <v>0.61689257621765103</v>
      </c>
      <c r="Y678">
        <v>0.61689257621765103</v>
      </c>
      <c r="Z678">
        <v>0.5</v>
      </c>
      <c r="AA678">
        <v>1</v>
      </c>
      <c r="AB678">
        <v>0.66666666666666696</v>
      </c>
      <c r="AC678">
        <v>0.8</v>
      </c>
      <c r="AD678">
        <v>0</v>
      </c>
      <c r="AE678">
        <v>0.5</v>
      </c>
    </row>
    <row r="679" spans="1:31" x14ac:dyDescent="0.15">
      <c r="A679" s="6">
        <v>677</v>
      </c>
      <c r="B679">
        <v>16</v>
      </c>
      <c r="C679">
        <v>4</v>
      </c>
      <c r="D679">
        <v>10</v>
      </c>
      <c r="E679">
        <v>10</v>
      </c>
      <c r="F679">
        <v>10</v>
      </c>
      <c r="G679">
        <v>0</v>
      </c>
      <c r="H679">
        <v>6</v>
      </c>
      <c r="I679">
        <v>4</v>
      </c>
      <c r="J679">
        <v>0.8</v>
      </c>
      <c r="K679">
        <v>9.2551898956298793</v>
      </c>
      <c r="L679">
        <v>4.9342117309570304</v>
      </c>
      <c r="M679">
        <v>4.1494674682617196</v>
      </c>
      <c r="N679">
        <v>5.2397689819335902</v>
      </c>
      <c r="O679">
        <v>2</v>
      </c>
      <c r="P679">
        <v>2</v>
      </c>
      <c r="Q679">
        <v>12</v>
      </c>
      <c r="R679" s="16">
        <v>0.16669999999999999</v>
      </c>
      <c r="S679" s="16">
        <f t="shared" si="10"/>
        <v>0.2</v>
      </c>
      <c r="T679">
        <v>3.0286159515380899</v>
      </c>
      <c r="U679">
        <v>2.8630344867706299</v>
      </c>
      <c r="V679">
        <v>2.4851291179657</v>
      </c>
      <c r="W679">
        <v>0.37790536880493197</v>
      </c>
      <c r="X679">
        <v>0.54348683357238803</v>
      </c>
      <c r="Y679">
        <v>0.54348683357238803</v>
      </c>
      <c r="Z679">
        <v>0.2</v>
      </c>
      <c r="AA679">
        <v>1</v>
      </c>
      <c r="AB679">
        <v>0.83333333333333304</v>
      </c>
      <c r="AC679">
        <v>0.90909090909090895</v>
      </c>
      <c r="AD679">
        <v>0</v>
      </c>
      <c r="AE679">
        <v>0.8</v>
      </c>
    </row>
    <row r="680" spans="1:31" x14ac:dyDescent="0.15">
      <c r="A680" s="6">
        <v>678</v>
      </c>
      <c r="B680">
        <v>16</v>
      </c>
      <c r="C680">
        <v>4</v>
      </c>
      <c r="D680">
        <v>10</v>
      </c>
      <c r="E680">
        <v>10</v>
      </c>
      <c r="F680">
        <v>10</v>
      </c>
      <c r="G680">
        <v>0</v>
      </c>
      <c r="H680">
        <v>6</v>
      </c>
      <c r="I680">
        <v>4</v>
      </c>
      <c r="J680">
        <v>0.8</v>
      </c>
      <c r="K680">
        <v>8.3358917236328107</v>
      </c>
      <c r="L680">
        <v>2.1082992553710902</v>
      </c>
      <c r="M680">
        <v>0.64064025878906194</v>
      </c>
      <c r="N680">
        <v>6.7101669311523402</v>
      </c>
      <c r="O680">
        <v>4</v>
      </c>
      <c r="P680">
        <v>4</v>
      </c>
      <c r="Q680">
        <v>14</v>
      </c>
      <c r="R680" s="16">
        <v>0.28570000000000001</v>
      </c>
      <c r="S680" s="16">
        <f t="shared" si="10"/>
        <v>0.4</v>
      </c>
      <c r="T680">
        <v>4.1559600830078098</v>
      </c>
      <c r="U680">
        <v>3.7061645984649698</v>
      </c>
      <c r="V680">
        <v>3.5613868236541699</v>
      </c>
      <c r="W680">
        <v>0.14477777481079099</v>
      </c>
      <c r="X680">
        <v>0.59457325935363803</v>
      </c>
      <c r="Y680">
        <v>0.59457325935363803</v>
      </c>
      <c r="Z680">
        <v>0.4</v>
      </c>
      <c r="AA680">
        <v>1</v>
      </c>
      <c r="AB680">
        <v>0.71428571428571397</v>
      </c>
      <c r="AC680">
        <v>0.83333333333333304</v>
      </c>
      <c r="AD680">
        <v>0</v>
      </c>
      <c r="AE680">
        <v>0.6</v>
      </c>
    </row>
    <row r="681" spans="1:31" x14ac:dyDescent="0.15">
      <c r="A681" s="6">
        <v>679</v>
      </c>
      <c r="B681">
        <v>15</v>
      </c>
      <c r="C681">
        <v>5</v>
      </c>
      <c r="D681">
        <v>10</v>
      </c>
      <c r="E681">
        <v>10</v>
      </c>
      <c r="F681">
        <v>10</v>
      </c>
      <c r="G681">
        <v>0</v>
      </c>
      <c r="H681">
        <v>5</v>
      </c>
      <c r="I681">
        <v>5</v>
      </c>
      <c r="J681">
        <v>0.75</v>
      </c>
      <c r="K681">
        <v>8.2593364715576207</v>
      </c>
      <c r="L681">
        <v>2.9689884185790998</v>
      </c>
      <c r="M681">
        <v>0.86197662353515603</v>
      </c>
      <c r="N681">
        <v>6.3666553497314498</v>
      </c>
      <c r="O681">
        <v>4</v>
      </c>
      <c r="P681">
        <v>4</v>
      </c>
      <c r="Q681">
        <v>14</v>
      </c>
      <c r="R681" s="16">
        <v>0.28570000000000001</v>
      </c>
      <c r="S681" s="16">
        <f t="shared" si="10"/>
        <v>0.4</v>
      </c>
      <c r="T681">
        <v>3.7768020629882799</v>
      </c>
      <c r="U681">
        <v>3.37341237068176</v>
      </c>
      <c r="V681">
        <v>3.2141983509063698</v>
      </c>
      <c r="W681">
        <v>0.15921401977539101</v>
      </c>
      <c r="X681">
        <v>0.56260371208190896</v>
      </c>
      <c r="Y681">
        <v>0.56260371208190896</v>
      </c>
      <c r="Z681">
        <v>0.4</v>
      </c>
      <c r="AA681">
        <v>1</v>
      </c>
      <c r="AB681">
        <v>0.71428571428571397</v>
      </c>
      <c r="AC681">
        <v>0.83333333333333304</v>
      </c>
      <c r="AD681">
        <v>0</v>
      </c>
      <c r="AE681">
        <v>0.6</v>
      </c>
    </row>
    <row r="682" spans="1:31" x14ac:dyDescent="0.15">
      <c r="A682" s="6">
        <v>680</v>
      </c>
      <c r="B682">
        <v>19</v>
      </c>
      <c r="C682">
        <v>1</v>
      </c>
      <c r="D682">
        <v>10</v>
      </c>
      <c r="E682">
        <v>10</v>
      </c>
      <c r="F682">
        <v>10</v>
      </c>
      <c r="G682">
        <v>0</v>
      </c>
      <c r="H682">
        <v>9</v>
      </c>
      <c r="I682">
        <v>1</v>
      </c>
      <c r="J682">
        <v>0.95</v>
      </c>
      <c r="K682">
        <v>12.677793502807599</v>
      </c>
      <c r="L682">
        <v>1.7241325378418</v>
      </c>
      <c r="M682">
        <v>1.41609954833984</v>
      </c>
      <c r="N682">
        <v>9.0904026031494105</v>
      </c>
      <c r="O682">
        <v>5</v>
      </c>
      <c r="P682">
        <v>5</v>
      </c>
      <c r="Q682">
        <v>15</v>
      </c>
      <c r="R682" s="16">
        <v>0.33329999999999999</v>
      </c>
      <c r="S682" s="16">
        <f t="shared" si="10"/>
        <v>0.5</v>
      </c>
      <c r="T682">
        <v>5.0513935089111301</v>
      </c>
      <c r="U682">
        <v>4.7370834350585902</v>
      </c>
      <c r="V682">
        <v>4.409912109375</v>
      </c>
      <c r="W682">
        <v>0.32717132568359403</v>
      </c>
      <c r="X682">
        <v>0.64148139953613303</v>
      </c>
      <c r="Y682">
        <v>0.64148139953613303</v>
      </c>
      <c r="Z682">
        <v>0.5</v>
      </c>
      <c r="AA682">
        <v>1</v>
      </c>
      <c r="AB682">
        <v>0.66666666666666696</v>
      </c>
      <c r="AC682">
        <v>0.8</v>
      </c>
      <c r="AD682">
        <v>0</v>
      </c>
      <c r="AE682">
        <v>0.5</v>
      </c>
    </row>
    <row r="683" spans="1:31" x14ac:dyDescent="0.15">
      <c r="A683" s="6">
        <v>681</v>
      </c>
      <c r="B683">
        <v>17</v>
      </c>
      <c r="C683">
        <v>3</v>
      </c>
      <c r="D683">
        <v>10</v>
      </c>
      <c r="E683">
        <v>10</v>
      </c>
      <c r="F683">
        <v>10</v>
      </c>
      <c r="G683">
        <v>0</v>
      </c>
      <c r="H683">
        <v>7</v>
      </c>
      <c r="I683">
        <v>3</v>
      </c>
      <c r="J683">
        <v>0.85</v>
      </c>
      <c r="K683">
        <v>8.6375408172607404</v>
      </c>
      <c r="L683">
        <v>0.97304534912109397</v>
      </c>
      <c r="M683">
        <v>0.36217117309570301</v>
      </c>
      <c r="N683">
        <v>8.9130477905273402</v>
      </c>
      <c r="O683">
        <v>7</v>
      </c>
      <c r="P683">
        <v>7</v>
      </c>
      <c r="Q683">
        <v>17</v>
      </c>
      <c r="R683" s="16">
        <v>0.4118</v>
      </c>
      <c r="S683" s="16">
        <f t="shared" si="10"/>
        <v>0.7</v>
      </c>
      <c r="T683">
        <v>5.1826133728027299</v>
      </c>
      <c r="U683">
        <v>4.54726266860962</v>
      </c>
      <c r="V683">
        <v>4.5645203590393102</v>
      </c>
      <c r="W683">
        <v>1.72576904296875E-2</v>
      </c>
      <c r="X683">
        <v>0.61809301376342796</v>
      </c>
      <c r="Y683">
        <v>0.61809301376342796</v>
      </c>
      <c r="Z683">
        <v>0.7</v>
      </c>
      <c r="AA683">
        <v>1</v>
      </c>
      <c r="AB683">
        <v>0.58823529411764697</v>
      </c>
      <c r="AC683">
        <v>0.74074074074074103</v>
      </c>
      <c r="AD683">
        <v>0</v>
      </c>
      <c r="AE683">
        <v>0.3</v>
      </c>
    </row>
    <row r="684" spans="1:31" x14ac:dyDescent="0.15">
      <c r="A684" s="6">
        <v>682</v>
      </c>
      <c r="B684">
        <v>18</v>
      </c>
      <c r="C684">
        <v>2</v>
      </c>
      <c r="D684">
        <v>10</v>
      </c>
      <c r="E684">
        <v>10</v>
      </c>
      <c r="F684">
        <v>10</v>
      </c>
      <c r="G684">
        <v>0</v>
      </c>
      <c r="H684">
        <v>8</v>
      </c>
      <c r="I684">
        <v>2</v>
      </c>
      <c r="J684">
        <v>0.9</v>
      </c>
      <c r="K684">
        <v>10.768314361572299</v>
      </c>
      <c r="L684">
        <v>2.4762840270996098</v>
      </c>
      <c r="M684">
        <v>1.8694534301757799</v>
      </c>
      <c r="N684">
        <v>7.3308639526367196</v>
      </c>
      <c r="O684">
        <v>4</v>
      </c>
      <c r="P684">
        <v>4</v>
      </c>
      <c r="Q684">
        <v>14</v>
      </c>
      <c r="R684" s="16">
        <v>0.28570000000000001</v>
      </c>
      <c r="S684" s="16">
        <f t="shared" si="10"/>
        <v>0.4</v>
      </c>
      <c r="T684">
        <v>4.4071083068847701</v>
      </c>
      <c r="U684">
        <v>4.1228580474853498</v>
      </c>
      <c r="V684">
        <v>3.8104205131530802</v>
      </c>
      <c r="W684">
        <v>0.312437534332275</v>
      </c>
      <c r="X684">
        <v>0.59668779373168901</v>
      </c>
      <c r="Y684">
        <v>0.59668779373168901</v>
      </c>
      <c r="Z684">
        <v>0.4</v>
      </c>
      <c r="AA684">
        <v>1</v>
      </c>
      <c r="AB684">
        <v>0.71428571428571397</v>
      </c>
      <c r="AC684">
        <v>0.83333333333333304</v>
      </c>
      <c r="AD684">
        <v>0</v>
      </c>
      <c r="AE684">
        <v>0.6</v>
      </c>
    </row>
    <row r="685" spans="1:31" x14ac:dyDescent="0.15">
      <c r="A685" s="6">
        <v>683</v>
      </c>
      <c r="B685">
        <v>18</v>
      </c>
      <c r="C685">
        <v>2</v>
      </c>
      <c r="D685">
        <v>10</v>
      </c>
      <c r="E685">
        <v>10</v>
      </c>
      <c r="F685">
        <v>10</v>
      </c>
      <c r="G685">
        <v>0</v>
      </c>
      <c r="H685">
        <v>8</v>
      </c>
      <c r="I685">
        <v>2</v>
      </c>
      <c r="J685">
        <v>0.9</v>
      </c>
      <c r="K685">
        <v>9.7066001892089808</v>
      </c>
      <c r="L685">
        <v>2.5342216491699201</v>
      </c>
      <c r="M685">
        <v>2.0012359619140598</v>
      </c>
      <c r="N685">
        <v>6.3005638122558603</v>
      </c>
      <c r="O685">
        <v>5</v>
      </c>
      <c r="P685">
        <v>5</v>
      </c>
      <c r="Q685">
        <v>15</v>
      </c>
      <c r="R685" s="16">
        <v>0.33329999999999999</v>
      </c>
      <c r="S685" s="16">
        <f t="shared" si="10"/>
        <v>0.5</v>
      </c>
      <c r="T685">
        <v>4.3522033691406197</v>
      </c>
      <c r="U685">
        <v>4.0658607482910201</v>
      </c>
      <c r="V685">
        <v>3.76070356369019</v>
      </c>
      <c r="W685">
        <v>0.30515718460083002</v>
      </c>
      <c r="X685">
        <v>0.59149980545043901</v>
      </c>
      <c r="Y685">
        <v>0.59149980545043901</v>
      </c>
      <c r="Z685">
        <v>0.5</v>
      </c>
      <c r="AA685">
        <v>1</v>
      </c>
      <c r="AB685">
        <v>0.66666666666666696</v>
      </c>
      <c r="AC685">
        <v>0.8</v>
      </c>
      <c r="AD685">
        <v>0</v>
      </c>
      <c r="AE685">
        <v>0.5</v>
      </c>
    </row>
    <row r="686" spans="1:31" x14ac:dyDescent="0.15">
      <c r="A686" s="6">
        <v>684</v>
      </c>
      <c r="B686">
        <v>17</v>
      </c>
      <c r="C686">
        <v>3</v>
      </c>
      <c r="D686">
        <v>10</v>
      </c>
      <c r="E686">
        <v>10</v>
      </c>
      <c r="F686">
        <v>10</v>
      </c>
      <c r="G686">
        <v>0</v>
      </c>
      <c r="H686">
        <v>7</v>
      </c>
      <c r="I686">
        <v>3</v>
      </c>
      <c r="J686">
        <v>0.85</v>
      </c>
      <c r="K686">
        <v>9.2298812866210902</v>
      </c>
      <c r="L686">
        <v>1.9600982666015601</v>
      </c>
      <c r="M686">
        <v>0.85786819458007801</v>
      </c>
      <c r="N686">
        <v>6.7113227844238299</v>
      </c>
      <c r="O686">
        <v>6</v>
      </c>
      <c r="P686">
        <v>6</v>
      </c>
      <c r="Q686">
        <v>16</v>
      </c>
      <c r="R686" s="16">
        <v>0.375</v>
      </c>
      <c r="S686" s="16">
        <f t="shared" si="10"/>
        <v>0.6</v>
      </c>
      <c r="T686">
        <v>4.3901271820068404</v>
      </c>
      <c r="U686">
        <v>3.9918463230133101</v>
      </c>
      <c r="V686">
        <v>3.7786667346954301</v>
      </c>
      <c r="W686">
        <v>0.21317958831787101</v>
      </c>
      <c r="X686">
        <v>0.61146044731140103</v>
      </c>
      <c r="Y686">
        <v>0.61146044731140103</v>
      </c>
      <c r="Z686">
        <v>0.6</v>
      </c>
      <c r="AA686">
        <v>1</v>
      </c>
      <c r="AB686">
        <v>0.625</v>
      </c>
      <c r="AC686">
        <v>0.76923076923076905</v>
      </c>
      <c r="AD686">
        <v>0</v>
      </c>
      <c r="AE686">
        <v>0.4</v>
      </c>
    </row>
    <row r="687" spans="1:31" x14ac:dyDescent="0.15">
      <c r="A687" s="6">
        <v>685</v>
      </c>
      <c r="B687">
        <v>17</v>
      </c>
      <c r="C687">
        <v>3</v>
      </c>
      <c r="D687">
        <v>10</v>
      </c>
      <c r="E687">
        <v>10</v>
      </c>
      <c r="F687">
        <v>10</v>
      </c>
      <c r="G687">
        <v>0</v>
      </c>
      <c r="H687">
        <v>7</v>
      </c>
      <c r="I687">
        <v>3</v>
      </c>
      <c r="J687">
        <v>0.85</v>
      </c>
      <c r="K687">
        <v>10.0048332214356</v>
      </c>
      <c r="L687">
        <v>2.4777755737304701</v>
      </c>
      <c r="M687">
        <v>1.3803558349609399</v>
      </c>
      <c r="N687">
        <v>7.0949001312255904</v>
      </c>
      <c r="O687">
        <v>4</v>
      </c>
      <c r="P687">
        <v>4</v>
      </c>
      <c r="Q687">
        <v>14</v>
      </c>
      <c r="R687" s="16">
        <v>0.28570000000000001</v>
      </c>
      <c r="S687" s="16">
        <f t="shared" si="10"/>
        <v>0.4</v>
      </c>
      <c r="T687">
        <v>3.7399997711181601</v>
      </c>
      <c r="U687">
        <v>3.4251444339752202</v>
      </c>
      <c r="V687">
        <v>3.1657726764678999</v>
      </c>
      <c r="W687">
        <v>0.259371757507324</v>
      </c>
      <c r="X687">
        <v>0.574227094650269</v>
      </c>
      <c r="Y687">
        <v>0.574227094650269</v>
      </c>
      <c r="Z687">
        <v>0.4</v>
      </c>
      <c r="AA687">
        <v>1</v>
      </c>
      <c r="AB687">
        <v>0.71428571428571397</v>
      </c>
      <c r="AC687">
        <v>0.83333333333333304</v>
      </c>
      <c r="AD687">
        <v>0</v>
      </c>
      <c r="AE687">
        <v>0.6</v>
      </c>
    </row>
    <row r="688" spans="1:31" x14ac:dyDescent="0.15">
      <c r="A688" s="6">
        <v>686</v>
      </c>
      <c r="B688">
        <v>14</v>
      </c>
      <c r="C688">
        <v>6</v>
      </c>
      <c r="D688">
        <v>10</v>
      </c>
      <c r="E688">
        <v>10</v>
      </c>
      <c r="F688">
        <v>9</v>
      </c>
      <c r="G688">
        <v>1</v>
      </c>
      <c r="H688">
        <v>5</v>
      </c>
      <c r="I688">
        <v>5</v>
      </c>
      <c r="J688">
        <v>0.7</v>
      </c>
      <c r="K688">
        <v>8.5101070404052699</v>
      </c>
      <c r="L688">
        <v>3.6526260375976598</v>
      </c>
      <c r="M688">
        <v>1.3950080871582</v>
      </c>
      <c r="N688">
        <v>5.1997261047363299</v>
      </c>
      <c r="O688">
        <v>3</v>
      </c>
      <c r="P688">
        <v>3</v>
      </c>
      <c r="Q688">
        <v>12</v>
      </c>
      <c r="R688" s="16">
        <v>0.25</v>
      </c>
      <c r="S688" s="16">
        <f t="shared" si="10"/>
        <v>0.3</v>
      </c>
      <c r="T688">
        <v>2.9942722320556601</v>
      </c>
      <c r="U688">
        <v>2.6814846992492698</v>
      </c>
      <c r="V688">
        <v>2.5469164848327601</v>
      </c>
      <c r="W688">
        <v>0.13456821441650399</v>
      </c>
      <c r="X688">
        <v>0.4473557472229</v>
      </c>
      <c r="Y688">
        <v>0.4473557472229</v>
      </c>
      <c r="Z688">
        <v>0.3</v>
      </c>
      <c r="AA688">
        <v>0.9</v>
      </c>
      <c r="AB688">
        <v>0.75</v>
      </c>
      <c r="AC688">
        <v>0.81818181818181801</v>
      </c>
      <c r="AD688">
        <v>0.1</v>
      </c>
      <c r="AE688">
        <v>0.6</v>
      </c>
    </row>
    <row r="689" spans="1:31" x14ac:dyDescent="0.15">
      <c r="A689" s="6">
        <v>687</v>
      </c>
      <c r="B689">
        <v>14</v>
      </c>
      <c r="C689">
        <v>6</v>
      </c>
      <c r="D689">
        <v>10</v>
      </c>
      <c r="E689">
        <v>10</v>
      </c>
      <c r="F689">
        <v>10</v>
      </c>
      <c r="G689">
        <v>0</v>
      </c>
      <c r="H689">
        <v>4</v>
      </c>
      <c r="I689">
        <v>6</v>
      </c>
      <c r="J689">
        <v>0.7</v>
      </c>
      <c r="K689">
        <v>8.3900222778320295</v>
      </c>
      <c r="L689">
        <v>5.8916149139404297</v>
      </c>
      <c r="M689">
        <v>4.6129894256591797</v>
      </c>
      <c r="N689">
        <v>4.1149749755859402</v>
      </c>
      <c r="O689">
        <v>1</v>
      </c>
      <c r="P689">
        <v>1</v>
      </c>
      <c r="Q689">
        <v>11</v>
      </c>
      <c r="R689" s="16">
        <v>9.0899999999999995E-2</v>
      </c>
      <c r="S689" s="16">
        <f t="shared" si="10"/>
        <v>0.1</v>
      </c>
      <c r="T689">
        <v>2.75750732421875</v>
      </c>
      <c r="U689">
        <v>2.6343932151794398</v>
      </c>
      <c r="V689">
        <v>2.2495560646057098</v>
      </c>
      <c r="W689">
        <v>0.38483715057373102</v>
      </c>
      <c r="X689">
        <v>0.507951259613037</v>
      </c>
      <c r="Y689">
        <v>0.507951259613037</v>
      </c>
      <c r="Z689">
        <v>0.1</v>
      </c>
      <c r="AA689">
        <v>1</v>
      </c>
      <c r="AB689">
        <v>0.90909090909090895</v>
      </c>
      <c r="AC689">
        <v>0.952380952380952</v>
      </c>
      <c r="AD689">
        <v>0</v>
      </c>
      <c r="AE689">
        <v>0.9</v>
      </c>
    </row>
    <row r="690" spans="1:31" x14ac:dyDescent="0.15">
      <c r="A690" s="6">
        <v>688</v>
      </c>
      <c r="B690">
        <v>16</v>
      </c>
      <c r="C690">
        <v>4</v>
      </c>
      <c r="D690">
        <v>10</v>
      </c>
      <c r="E690">
        <v>10</v>
      </c>
      <c r="F690">
        <v>10</v>
      </c>
      <c r="G690">
        <v>0</v>
      </c>
      <c r="H690">
        <v>6</v>
      </c>
      <c r="I690">
        <v>4</v>
      </c>
      <c r="J690">
        <v>0.8</v>
      </c>
      <c r="K690">
        <v>7.9709243774414098</v>
      </c>
      <c r="L690">
        <v>1.6041717529296899</v>
      </c>
      <c r="M690">
        <v>0.33562088012695301</v>
      </c>
      <c r="N690">
        <v>7.4398937225341797</v>
      </c>
      <c r="O690">
        <v>5</v>
      </c>
      <c r="P690">
        <v>5</v>
      </c>
      <c r="Q690">
        <v>13</v>
      </c>
      <c r="R690" s="16">
        <v>0.3846</v>
      </c>
      <c r="S690" s="16">
        <f t="shared" si="10"/>
        <v>0.5</v>
      </c>
      <c r="T690">
        <v>3.7078723907470699</v>
      </c>
      <c r="U690">
        <v>3.2339270114898699</v>
      </c>
      <c r="V690">
        <v>3.1989583969116202</v>
      </c>
      <c r="W690">
        <v>3.4968614578247098E-2</v>
      </c>
      <c r="X690">
        <v>0.508913993835449</v>
      </c>
      <c r="Y690">
        <v>0.508913993835449</v>
      </c>
      <c r="Z690">
        <v>0.5</v>
      </c>
      <c r="AA690">
        <v>0.8</v>
      </c>
      <c r="AB690">
        <v>0.61538461538461497</v>
      </c>
      <c r="AC690">
        <v>0.69565217391304301</v>
      </c>
      <c r="AD690">
        <v>0.2</v>
      </c>
      <c r="AE690">
        <v>0.3</v>
      </c>
    </row>
    <row r="691" spans="1:31" x14ac:dyDescent="0.15">
      <c r="A691" s="6">
        <v>689</v>
      </c>
      <c r="B691">
        <v>15</v>
      </c>
      <c r="C691">
        <v>5</v>
      </c>
      <c r="D691">
        <v>10</v>
      </c>
      <c r="E691">
        <v>10</v>
      </c>
      <c r="F691">
        <v>10</v>
      </c>
      <c r="G691">
        <v>0</v>
      </c>
      <c r="H691">
        <v>5</v>
      </c>
      <c r="I691">
        <v>5</v>
      </c>
      <c r="J691">
        <v>0.75</v>
      </c>
      <c r="K691">
        <v>8.3701667785644496</v>
      </c>
      <c r="L691">
        <v>3.5632762908935498</v>
      </c>
      <c r="M691">
        <v>1.56231689453125</v>
      </c>
      <c r="N691">
        <v>5.6118679046630904</v>
      </c>
      <c r="O691">
        <v>3</v>
      </c>
      <c r="P691">
        <v>3</v>
      </c>
      <c r="Q691">
        <v>13</v>
      </c>
      <c r="R691" s="16">
        <v>0.23080000000000001</v>
      </c>
      <c r="S691" s="16">
        <f t="shared" si="10"/>
        <v>0.3</v>
      </c>
      <c r="T691">
        <v>3.46083259582519</v>
      </c>
      <c r="U691">
        <v>3.12393999099731</v>
      </c>
      <c r="V691">
        <v>2.87826704978943</v>
      </c>
      <c r="W691">
        <v>0.24567294120788599</v>
      </c>
      <c r="X691">
        <v>0.58256554603576705</v>
      </c>
      <c r="Y691">
        <v>0.58256554603576705</v>
      </c>
      <c r="Z691">
        <v>0.3</v>
      </c>
      <c r="AA691">
        <v>1</v>
      </c>
      <c r="AB691">
        <v>0.76923076923076905</v>
      </c>
      <c r="AC691">
        <v>0.86956521739130399</v>
      </c>
      <c r="AD691">
        <v>0</v>
      </c>
      <c r="AE691">
        <v>0.7</v>
      </c>
    </row>
    <row r="692" spans="1:31" x14ac:dyDescent="0.15">
      <c r="A692" s="6">
        <v>690</v>
      </c>
      <c r="B692">
        <v>15</v>
      </c>
      <c r="C692">
        <v>5</v>
      </c>
      <c r="D692">
        <v>10</v>
      </c>
      <c r="E692">
        <v>10</v>
      </c>
      <c r="F692">
        <v>10</v>
      </c>
      <c r="G692">
        <v>0</v>
      </c>
      <c r="H692">
        <v>5</v>
      </c>
      <c r="I692">
        <v>5</v>
      </c>
      <c r="J692">
        <v>0.75</v>
      </c>
      <c r="K692">
        <v>7.2086696624755904</v>
      </c>
      <c r="L692">
        <v>2.1912612915039098</v>
      </c>
      <c r="M692">
        <v>0.60709381103515603</v>
      </c>
      <c r="N692">
        <v>6.8664932250976598</v>
      </c>
      <c r="O692">
        <v>4</v>
      </c>
      <c r="P692">
        <v>4</v>
      </c>
      <c r="Q692">
        <v>13</v>
      </c>
      <c r="R692" s="16">
        <v>0.30769999999999997</v>
      </c>
      <c r="S692" s="16">
        <f t="shared" si="10"/>
        <v>0.4</v>
      </c>
      <c r="T692">
        <v>3.0159358978271502</v>
      </c>
      <c r="U692">
        <v>2.6021556854247998</v>
      </c>
      <c r="V692">
        <v>2.5527789592742902</v>
      </c>
      <c r="W692">
        <v>4.9376726150512702E-2</v>
      </c>
      <c r="X692">
        <v>0.463156938552856</v>
      </c>
      <c r="Y692">
        <v>0.463156938552856</v>
      </c>
      <c r="Z692">
        <v>0.4</v>
      </c>
      <c r="AA692">
        <v>0.9</v>
      </c>
      <c r="AB692">
        <v>0.69230769230769196</v>
      </c>
      <c r="AC692">
        <v>0.78260869565217395</v>
      </c>
      <c r="AD692">
        <v>0.1</v>
      </c>
      <c r="AE692">
        <v>0.5</v>
      </c>
    </row>
    <row r="693" spans="1:31" x14ac:dyDescent="0.15">
      <c r="A693" s="6">
        <v>691</v>
      </c>
      <c r="B693">
        <v>16</v>
      </c>
      <c r="C693">
        <v>4</v>
      </c>
      <c r="D693">
        <v>10</v>
      </c>
      <c r="E693">
        <v>10</v>
      </c>
      <c r="F693">
        <v>10</v>
      </c>
      <c r="G693">
        <v>0</v>
      </c>
      <c r="H693">
        <v>6</v>
      </c>
      <c r="I693">
        <v>4</v>
      </c>
      <c r="J693">
        <v>0.8</v>
      </c>
      <c r="K693">
        <v>7.9493179321289098</v>
      </c>
      <c r="L693">
        <v>2.4725875854492201</v>
      </c>
      <c r="M693">
        <v>1.1137008666992201</v>
      </c>
      <c r="N693">
        <v>5.7306690216064498</v>
      </c>
      <c r="O693">
        <v>3</v>
      </c>
      <c r="P693">
        <v>3</v>
      </c>
      <c r="Q693">
        <v>12</v>
      </c>
      <c r="R693" s="16">
        <v>0.25</v>
      </c>
      <c r="S693" s="16">
        <f t="shared" si="10"/>
        <v>0.3</v>
      </c>
      <c r="T693">
        <v>3.40252685546875</v>
      </c>
      <c r="U693">
        <v>3.0742228031158398</v>
      </c>
      <c r="V693">
        <v>2.8833880424499498</v>
      </c>
      <c r="W693">
        <v>0.190834760665894</v>
      </c>
      <c r="X693">
        <v>0.51913881301879905</v>
      </c>
      <c r="Y693">
        <v>0.51913881301879905</v>
      </c>
      <c r="Z693">
        <v>0.3</v>
      </c>
      <c r="AA693">
        <v>0.9</v>
      </c>
      <c r="AB693">
        <v>0.75</v>
      </c>
      <c r="AC693">
        <v>0.81818181818181801</v>
      </c>
      <c r="AD693">
        <v>0.1</v>
      </c>
      <c r="AE693">
        <v>0.6</v>
      </c>
    </row>
    <row r="694" spans="1:31" x14ac:dyDescent="0.15">
      <c r="A694" s="6">
        <v>692</v>
      </c>
      <c r="B694">
        <v>16</v>
      </c>
      <c r="C694">
        <v>4</v>
      </c>
      <c r="D694">
        <v>10</v>
      </c>
      <c r="E694">
        <v>10</v>
      </c>
      <c r="F694">
        <v>10</v>
      </c>
      <c r="G694">
        <v>0</v>
      </c>
      <c r="H694">
        <v>6</v>
      </c>
      <c r="I694">
        <v>4</v>
      </c>
      <c r="J694">
        <v>0.8</v>
      </c>
      <c r="K694">
        <v>8.0935935974121094</v>
      </c>
      <c r="L694">
        <v>3.3581619262695299</v>
      </c>
      <c r="M694">
        <v>2.0220088958740199</v>
      </c>
      <c r="N694">
        <v>4.5520057678222701</v>
      </c>
      <c r="O694">
        <v>3</v>
      </c>
      <c r="P694">
        <v>3</v>
      </c>
      <c r="Q694">
        <v>13</v>
      </c>
      <c r="R694" s="16">
        <v>0.23080000000000001</v>
      </c>
      <c r="S694" s="16">
        <f t="shared" si="10"/>
        <v>0.3</v>
      </c>
      <c r="T694">
        <v>3.3151950836181601</v>
      </c>
      <c r="U694">
        <v>3.08435130119324</v>
      </c>
      <c r="V694">
        <v>2.7902734279632599</v>
      </c>
      <c r="W694">
        <v>0.29407787322998102</v>
      </c>
      <c r="X694">
        <v>0.524921655654907</v>
      </c>
      <c r="Y694">
        <v>0.524921655654907</v>
      </c>
      <c r="Z694">
        <v>0.3</v>
      </c>
      <c r="AA694">
        <v>1</v>
      </c>
      <c r="AB694">
        <v>0.76923076923076905</v>
      </c>
      <c r="AC694">
        <v>0.86956521739130399</v>
      </c>
      <c r="AD694">
        <v>0</v>
      </c>
      <c r="AE694">
        <v>0.7</v>
      </c>
    </row>
    <row r="695" spans="1:31" x14ac:dyDescent="0.15">
      <c r="A695" s="6">
        <v>693</v>
      </c>
      <c r="B695">
        <v>15</v>
      </c>
      <c r="C695">
        <v>5</v>
      </c>
      <c r="D695">
        <v>10</v>
      </c>
      <c r="E695">
        <v>10</v>
      </c>
      <c r="F695">
        <v>10</v>
      </c>
      <c r="G695">
        <v>0</v>
      </c>
      <c r="H695">
        <v>5</v>
      </c>
      <c r="I695">
        <v>5</v>
      </c>
      <c r="J695">
        <v>0.75</v>
      </c>
      <c r="K695">
        <v>7.1633815765380904</v>
      </c>
      <c r="L695">
        <v>2.07832527160644</v>
      </c>
      <c r="M695">
        <v>0.38042831420898399</v>
      </c>
      <c r="N695">
        <v>6.7743206024169904</v>
      </c>
      <c r="O695">
        <v>4</v>
      </c>
      <c r="P695">
        <v>4</v>
      </c>
      <c r="Q695">
        <v>13</v>
      </c>
      <c r="R695" s="16">
        <v>0.30769999999999997</v>
      </c>
      <c r="S695" s="16">
        <f t="shared" si="10"/>
        <v>0.4</v>
      </c>
      <c r="T695">
        <v>3.3563613891601598</v>
      </c>
      <c r="U695">
        <v>2.9106068611145002</v>
      </c>
      <c r="V695">
        <v>2.8721439838409402</v>
      </c>
      <c r="W695">
        <v>3.8462877273559598E-2</v>
      </c>
      <c r="X695">
        <v>0.48421740531921398</v>
      </c>
      <c r="Y695">
        <v>0.48421740531921398</v>
      </c>
      <c r="Z695">
        <v>0.4</v>
      </c>
      <c r="AA695">
        <v>0.9</v>
      </c>
      <c r="AB695">
        <v>0.69230769230769196</v>
      </c>
      <c r="AC695">
        <v>0.78260869565217395</v>
      </c>
      <c r="AD695">
        <v>0.1</v>
      </c>
      <c r="AE695">
        <v>0.5</v>
      </c>
    </row>
    <row r="696" spans="1:31" x14ac:dyDescent="0.15">
      <c r="A696" s="6">
        <v>694</v>
      </c>
      <c r="B696">
        <v>19</v>
      </c>
      <c r="C696">
        <v>1</v>
      </c>
      <c r="D696">
        <v>10</v>
      </c>
      <c r="E696">
        <v>10</v>
      </c>
      <c r="F696">
        <v>10</v>
      </c>
      <c r="G696">
        <v>0</v>
      </c>
      <c r="H696">
        <v>9</v>
      </c>
      <c r="I696">
        <v>1</v>
      </c>
      <c r="J696">
        <v>0.95</v>
      </c>
      <c r="K696">
        <v>11.305910110473601</v>
      </c>
      <c r="L696">
        <v>1.3516082763671899</v>
      </c>
      <c r="M696">
        <v>1.11557388305664</v>
      </c>
      <c r="N696">
        <v>8.6999645233154297</v>
      </c>
      <c r="O696">
        <v>6</v>
      </c>
      <c r="P696">
        <v>6</v>
      </c>
      <c r="Q696">
        <v>15</v>
      </c>
      <c r="R696" s="16">
        <v>0.4</v>
      </c>
      <c r="S696" s="16">
        <f t="shared" si="10"/>
        <v>0.6</v>
      </c>
      <c r="T696">
        <v>4.3728122711181596</v>
      </c>
      <c r="U696">
        <v>4.0774874687194798</v>
      </c>
      <c r="V696">
        <v>3.8651390075683598</v>
      </c>
      <c r="W696">
        <v>0.21234846115112299</v>
      </c>
      <c r="X696">
        <v>0.50767326354980502</v>
      </c>
      <c r="Y696">
        <v>0.50767326354980502</v>
      </c>
      <c r="Z696">
        <v>0.6</v>
      </c>
      <c r="AA696">
        <v>0.9</v>
      </c>
      <c r="AB696">
        <v>0.6</v>
      </c>
      <c r="AC696">
        <v>0.72</v>
      </c>
      <c r="AD696">
        <v>0.1</v>
      </c>
      <c r="AE696">
        <v>0.3</v>
      </c>
    </row>
    <row r="697" spans="1:31" x14ac:dyDescent="0.15">
      <c r="A697" s="6">
        <v>695</v>
      </c>
      <c r="B697">
        <v>15</v>
      </c>
      <c r="C697">
        <v>5</v>
      </c>
      <c r="D697">
        <v>10</v>
      </c>
      <c r="E697">
        <v>10</v>
      </c>
      <c r="F697">
        <v>10</v>
      </c>
      <c r="G697">
        <v>0</v>
      </c>
      <c r="H697">
        <v>5</v>
      </c>
      <c r="I697">
        <v>5</v>
      </c>
      <c r="J697">
        <v>0.75</v>
      </c>
      <c r="K697">
        <v>9.0404605865478498</v>
      </c>
      <c r="L697">
        <v>3.3712730407714799</v>
      </c>
      <c r="M697">
        <v>0.99119949340820301</v>
      </c>
      <c r="N697">
        <v>6.5782318115234402</v>
      </c>
      <c r="O697">
        <v>3</v>
      </c>
      <c r="P697">
        <v>3</v>
      </c>
      <c r="Q697">
        <v>13</v>
      </c>
      <c r="R697" s="16">
        <v>0.23080000000000001</v>
      </c>
      <c r="S697" s="16">
        <f t="shared" si="10"/>
        <v>0.3</v>
      </c>
      <c r="T697">
        <v>3.35915184020996</v>
      </c>
      <c r="U697">
        <v>2.9874114990234402</v>
      </c>
      <c r="V697">
        <v>2.7862920761108398</v>
      </c>
      <c r="W697">
        <v>0.20111942291259799</v>
      </c>
      <c r="X697">
        <v>0.57285976409912098</v>
      </c>
      <c r="Y697">
        <v>0.57285976409912098</v>
      </c>
      <c r="Z697">
        <v>0.3</v>
      </c>
      <c r="AA697">
        <v>1</v>
      </c>
      <c r="AB697">
        <v>0.76923076923076905</v>
      </c>
      <c r="AC697">
        <v>0.86956521739130399</v>
      </c>
      <c r="AD697">
        <v>0</v>
      </c>
      <c r="AE697">
        <v>0.7</v>
      </c>
    </row>
    <row r="698" spans="1:31" x14ac:dyDescent="0.15">
      <c r="A698" s="6">
        <v>696</v>
      </c>
      <c r="B698">
        <v>19</v>
      </c>
      <c r="C698">
        <v>1</v>
      </c>
      <c r="D698">
        <v>10</v>
      </c>
      <c r="E698">
        <v>10</v>
      </c>
      <c r="F698">
        <v>10</v>
      </c>
      <c r="G698">
        <v>0</v>
      </c>
      <c r="H698">
        <v>9</v>
      </c>
      <c r="I698">
        <v>1</v>
      </c>
      <c r="J698">
        <v>0.95</v>
      </c>
      <c r="K698">
        <v>11.557004928588899</v>
      </c>
      <c r="L698">
        <v>2.10552978515625</v>
      </c>
      <c r="M698">
        <v>1.8621940612793</v>
      </c>
      <c r="N698">
        <v>8.0682544708252006</v>
      </c>
      <c r="O698">
        <v>5</v>
      </c>
      <c r="P698">
        <v>5</v>
      </c>
      <c r="Q698">
        <v>15</v>
      </c>
      <c r="R698" s="16">
        <v>0.33329999999999999</v>
      </c>
      <c r="S698" s="16">
        <f t="shared" si="10"/>
        <v>0.5</v>
      </c>
      <c r="T698">
        <v>3.9785842895507799</v>
      </c>
      <c r="U698">
        <v>3.7728855609893799</v>
      </c>
      <c r="V698">
        <v>3.4656283855438201</v>
      </c>
      <c r="W698">
        <v>0.30725717544555697</v>
      </c>
      <c r="X698">
        <v>0.51295590400695801</v>
      </c>
      <c r="Y698">
        <v>0.51295590400695801</v>
      </c>
      <c r="Z698">
        <v>0.5</v>
      </c>
      <c r="AA698">
        <v>1</v>
      </c>
      <c r="AB698">
        <v>0.66666666666666696</v>
      </c>
      <c r="AC698">
        <v>0.8</v>
      </c>
      <c r="AD698">
        <v>0</v>
      </c>
      <c r="AE698">
        <v>0.5</v>
      </c>
    </row>
    <row r="699" spans="1:31" x14ac:dyDescent="0.15">
      <c r="A699" s="6">
        <v>697</v>
      </c>
      <c r="B699">
        <v>16</v>
      </c>
      <c r="C699">
        <v>4</v>
      </c>
      <c r="D699">
        <v>10</v>
      </c>
      <c r="E699">
        <v>10</v>
      </c>
      <c r="F699">
        <v>10</v>
      </c>
      <c r="G699">
        <v>0</v>
      </c>
      <c r="H699">
        <v>6</v>
      </c>
      <c r="I699">
        <v>4</v>
      </c>
      <c r="J699">
        <v>0.8</v>
      </c>
      <c r="K699">
        <v>9.1894912719726598</v>
      </c>
      <c r="L699">
        <v>2.5975360870361301</v>
      </c>
      <c r="M699">
        <v>0.80964279174804699</v>
      </c>
      <c r="N699">
        <v>6.51686668395996</v>
      </c>
      <c r="O699">
        <v>4</v>
      </c>
      <c r="P699">
        <v>4</v>
      </c>
      <c r="Q699">
        <v>14</v>
      </c>
      <c r="R699" s="16">
        <v>0.28570000000000001</v>
      </c>
      <c r="S699" s="16">
        <f t="shared" si="10"/>
        <v>0.4</v>
      </c>
      <c r="T699">
        <v>3.79562568664551</v>
      </c>
      <c r="U699">
        <v>3.42073631286621</v>
      </c>
      <c r="V699">
        <v>3.2003471851348899</v>
      </c>
      <c r="W699">
        <v>0.22038912773132299</v>
      </c>
      <c r="X699">
        <v>0.59527850151062001</v>
      </c>
      <c r="Y699">
        <v>0.59527850151062001</v>
      </c>
      <c r="Z699">
        <v>0.4</v>
      </c>
      <c r="AA699">
        <v>1</v>
      </c>
      <c r="AB699">
        <v>0.71428571428571397</v>
      </c>
      <c r="AC699">
        <v>0.83333333333333304</v>
      </c>
      <c r="AD699">
        <v>0</v>
      </c>
      <c r="AE699">
        <v>0.6</v>
      </c>
    </row>
    <row r="700" spans="1:31" x14ac:dyDescent="0.15">
      <c r="A700" s="6">
        <v>698</v>
      </c>
      <c r="B700">
        <v>15</v>
      </c>
      <c r="C700">
        <v>5</v>
      </c>
      <c r="D700">
        <v>10</v>
      </c>
      <c r="E700">
        <v>10</v>
      </c>
      <c r="F700">
        <v>10</v>
      </c>
      <c r="G700">
        <v>0</v>
      </c>
      <c r="H700">
        <v>5</v>
      </c>
      <c r="I700">
        <v>5</v>
      </c>
      <c r="J700">
        <v>0.75</v>
      </c>
      <c r="K700">
        <v>8.0581130981445295</v>
      </c>
      <c r="L700">
        <v>2.8542957305908199</v>
      </c>
      <c r="M700">
        <v>0.80971527099609397</v>
      </c>
      <c r="N700">
        <v>6.3184852600097701</v>
      </c>
      <c r="O700">
        <v>4</v>
      </c>
      <c r="P700">
        <v>4</v>
      </c>
      <c r="Q700">
        <v>13</v>
      </c>
      <c r="R700" s="16">
        <v>0.30769999999999997</v>
      </c>
      <c r="S700" s="16">
        <f t="shared" si="10"/>
        <v>0.4</v>
      </c>
      <c r="T700">
        <v>3.1939716339111301</v>
      </c>
      <c r="U700">
        <v>2.8159756660461399</v>
      </c>
      <c r="V700">
        <v>2.6805729866027801</v>
      </c>
      <c r="W700">
        <v>0.13540267944335899</v>
      </c>
      <c r="X700">
        <v>0.51339864730835005</v>
      </c>
      <c r="Y700">
        <v>0.51339864730835005</v>
      </c>
      <c r="Z700">
        <v>0.4</v>
      </c>
      <c r="AA700">
        <v>0.9</v>
      </c>
      <c r="AB700">
        <v>0.69230769230769196</v>
      </c>
      <c r="AC700">
        <v>0.78260869565217395</v>
      </c>
      <c r="AD700">
        <v>0.1</v>
      </c>
      <c r="AE700">
        <v>0.5</v>
      </c>
    </row>
    <row r="701" spans="1:31" x14ac:dyDescent="0.15">
      <c r="A701" s="6">
        <v>699</v>
      </c>
      <c r="B701">
        <v>18</v>
      </c>
      <c r="C701">
        <v>2</v>
      </c>
      <c r="D701">
        <v>10</v>
      </c>
      <c r="E701">
        <v>10</v>
      </c>
      <c r="F701">
        <v>10</v>
      </c>
      <c r="G701">
        <v>0</v>
      </c>
      <c r="H701">
        <v>8</v>
      </c>
      <c r="I701">
        <v>2</v>
      </c>
      <c r="J701">
        <v>0.9</v>
      </c>
      <c r="K701">
        <v>9.7548618316650408</v>
      </c>
      <c r="L701">
        <v>1.5489921569824201</v>
      </c>
      <c r="M701">
        <v>0.91944885253906194</v>
      </c>
      <c r="N701">
        <v>7.1096172332763699</v>
      </c>
      <c r="O701">
        <v>6</v>
      </c>
      <c r="P701">
        <v>6</v>
      </c>
      <c r="Q701">
        <v>16</v>
      </c>
      <c r="R701" s="16">
        <v>0.375</v>
      </c>
      <c r="S701" s="16">
        <f t="shared" si="10"/>
        <v>0.6</v>
      </c>
      <c r="T701">
        <v>4.3346214294433603</v>
      </c>
      <c r="U701">
        <v>3.9862933158874498</v>
      </c>
      <c r="V701">
        <v>3.7536025047302202</v>
      </c>
      <c r="W701">
        <v>0.23269081115722701</v>
      </c>
      <c r="X701">
        <v>0.58101892471313499</v>
      </c>
      <c r="Y701">
        <v>0.58101892471313499</v>
      </c>
      <c r="Z701">
        <v>0.6</v>
      </c>
      <c r="AA701">
        <v>1</v>
      </c>
      <c r="AB701">
        <v>0.625</v>
      </c>
      <c r="AC701">
        <v>0.76923076923076905</v>
      </c>
      <c r="AD701">
        <v>0</v>
      </c>
      <c r="AE701">
        <v>0.4</v>
      </c>
    </row>
    <row r="702" spans="1:31" x14ac:dyDescent="0.15">
      <c r="A702" s="6">
        <v>700</v>
      </c>
      <c r="B702">
        <v>16</v>
      </c>
      <c r="C702">
        <v>4</v>
      </c>
      <c r="D702">
        <v>10</v>
      </c>
      <c r="E702">
        <v>10</v>
      </c>
      <c r="F702">
        <v>10</v>
      </c>
      <c r="G702">
        <v>0</v>
      </c>
      <c r="H702">
        <v>6</v>
      </c>
      <c r="I702">
        <v>4</v>
      </c>
      <c r="J702">
        <v>0.8</v>
      </c>
      <c r="K702">
        <v>8.8416919708252006</v>
      </c>
      <c r="L702">
        <v>3.2001285552978498</v>
      </c>
      <c r="M702">
        <v>1.89556312561035</v>
      </c>
      <c r="N702">
        <v>6.1412029266357404</v>
      </c>
      <c r="O702">
        <v>2</v>
      </c>
      <c r="P702">
        <v>2</v>
      </c>
      <c r="Q702">
        <v>11</v>
      </c>
      <c r="R702" s="16">
        <v>0.18179999999999999</v>
      </c>
      <c r="S702" s="16">
        <f t="shared" si="10"/>
        <v>0.2</v>
      </c>
      <c r="T702">
        <v>2.91379737854004</v>
      </c>
      <c r="U702">
        <v>2.66618728637695</v>
      </c>
      <c r="V702">
        <v>2.4243786334991499</v>
      </c>
      <c r="W702">
        <v>0.24180865287780801</v>
      </c>
      <c r="X702">
        <v>0.489418745040894</v>
      </c>
      <c r="Y702">
        <v>0.489418745040894</v>
      </c>
      <c r="Z702">
        <v>0.2</v>
      </c>
      <c r="AA702">
        <v>0.9</v>
      </c>
      <c r="AB702">
        <v>0.81818181818181801</v>
      </c>
      <c r="AC702">
        <v>0.85714285714285698</v>
      </c>
      <c r="AD702">
        <v>0.1</v>
      </c>
      <c r="AE702">
        <v>0.7</v>
      </c>
    </row>
    <row r="703" spans="1:31" x14ac:dyDescent="0.15">
      <c r="A703" s="6">
        <v>701</v>
      </c>
      <c r="B703">
        <v>17</v>
      </c>
      <c r="C703">
        <v>3</v>
      </c>
      <c r="D703">
        <v>10</v>
      </c>
      <c r="E703">
        <v>10</v>
      </c>
      <c r="F703">
        <v>10</v>
      </c>
      <c r="G703">
        <v>0</v>
      </c>
      <c r="H703">
        <v>7</v>
      </c>
      <c r="I703">
        <v>3</v>
      </c>
      <c r="J703">
        <v>0.85</v>
      </c>
      <c r="K703">
        <v>10.555299758911101</v>
      </c>
      <c r="L703">
        <v>2.5632019042968701</v>
      </c>
      <c r="M703">
        <v>1.4490203857421899</v>
      </c>
      <c r="N703">
        <v>7.7033424377441397</v>
      </c>
      <c r="O703">
        <v>4</v>
      </c>
      <c r="P703">
        <v>4</v>
      </c>
      <c r="Q703">
        <v>14</v>
      </c>
      <c r="R703" s="16">
        <v>0.28570000000000001</v>
      </c>
      <c r="S703" s="16">
        <f t="shared" si="10"/>
        <v>0.4</v>
      </c>
      <c r="T703">
        <v>3.58205223083496</v>
      </c>
      <c r="U703">
        <v>3.2806689739227299</v>
      </c>
      <c r="V703">
        <v>3.0275206565856898</v>
      </c>
      <c r="W703">
        <v>0.25314831733703602</v>
      </c>
      <c r="X703">
        <v>0.55453157424926802</v>
      </c>
      <c r="Y703">
        <v>0.55453157424926802</v>
      </c>
      <c r="Z703">
        <v>0.4</v>
      </c>
      <c r="AA703">
        <v>1</v>
      </c>
      <c r="AB703">
        <v>0.71428571428571397</v>
      </c>
      <c r="AC703">
        <v>0.83333333333333304</v>
      </c>
      <c r="AD703">
        <v>0</v>
      </c>
      <c r="AE703">
        <v>0.6</v>
      </c>
    </row>
    <row r="704" spans="1:31" x14ac:dyDescent="0.15">
      <c r="A704" s="6">
        <v>702</v>
      </c>
      <c r="B704">
        <v>19</v>
      </c>
      <c r="C704">
        <v>1</v>
      </c>
      <c r="D704">
        <v>10</v>
      </c>
      <c r="E704">
        <v>10</v>
      </c>
      <c r="F704">
        <v>10</v>
      </c>
      <c r="G704">
        <v>0</v>
      </c>
      <c r="H704">
        <v>9</v>
      </c>
      <c r="I704">
        <v>1</v>
      </c>
      <c r="J704">
        <v>0.95</v>
      </c>
      <c r="K704">
        <v>13.035551071166999</v>
      </c>
      <c r="L704">
        <v>1.8518524169921899</v>
      </c>
      <c r="M704">
        <v>1.5735511779785201</v>
      </c>
      <c r="N704">
        <v>9.6432857513427699</v>
      </c>
      <c r="O704">
        <v>6</v>
      </c>
      <c r="P704">
        <v>6</v>
      </c>
      <c r="Q704">
        <v>16</v>
      </c>
      <c r="R704" s="16">
        <v>0.375</v>
      </c>
      <c r="S704" s="16">
        <f t="shared" si="10"/>
        <v>0.6</v>
      </c>
      <c r="T704">
        <v>5.0322628021240199</v>
      </c>
      <c r="U704">
        <v>4.7077298164367702</v>
      </c>
      <c r="V704">
        <v>4.3833518028259304</v>
      </c>
      <c r="W704">
        <v>0.32437801361084001</v>
      </c>
      <c r="X704">
        <v>0.64891099929809604</v>
      </c>
      <c r="Y704">
        <v>0.64891099929809604</v>
      </c>
      <c r="Z704">
        <v>0.6</v>
      </c>
      <c r="AA704">
        <v>1</v>
      </c>
      <c r="AB704">
        <v>0.625</v>
      </c>
      <c r="AC704">
        <v>0.76923076923076905</v>
      </c>
      <c r="AD704">
        <v>0</v>
      </c>
      <c r="AE704">
        <v>0.4</v>
      </c>
    </row>
    <row r="705" spans="1:31" x14ac:dyDescent="0.15">
      <c r="A705" s="6">
        <v>703</v>
      </c>
      <c r="B705">
        <v>18</v>
      </c>
      <c r="C705">
        <v>2</v>
      </c>
      <c r="D705">
        <v>10</v>
      </c>
      <c r="E705">
        <v>10</v>
      </c>
      <c r="F705">
        <v>10</v>
      </c>
      <c r="G705">
        <v>0</v>
      </c>
      <c r="H705">
        <v>8</v>
      </c>
      <c r="I705">
        <v>2</v>
      </c>
      <c r="J705">
        <v>0.9</v>
      </c>
      <c r="K705">
        <v>10.502403259277299</v>
      </c>
      <c r="L705">
        <v>1.91311454772949</v>
      </c>
      <c r="M705">
        <v>1.4577445983886701</v>
      </c>
      <c r="N705">
        <v>8.4597473144531197</v>
      </c>
      <c r="O705">
        <v>6</v>
      </c>
      <c r="P705">
        <v>6</v>
      </c>
      <c r="Q705">
        <v>16</v>
      </c>
      <c r="R705" s="16">
        <v>0.375</v>
      </c>
      <c r="S705" s="16">
        <f t="shared" si="10"/>
        <v>0.6</v>
      </c>
      <c r="T705">
        <v>4.2322654724121103</v>
      </c>
      <c r="U705">
        <v>3.86691045761108</v>
      </c>
      <c r="V705">
        <v>3.6686854362487802</v>
      </c>
      <c r="W705">
        <v>0.19822502136230499</v>
      </c>
      <c r="X705">
        <v>0.56358003616332997</v>
      </c>
      <c r="Y705">
        <v>0.56358003616332997</v>
      </c>
      <c r="Z705">
        <v>0.6</v>
      </c>
      <c r="AA705">
        <v>1</v>
      </c>
      <c r="AB705">
        <v>0.625</v>
      </c>
      <c r="AC705">
        <v>0.76923076923076905</v>
      </c>
      <c r="AD705">
        <v>0</v>
      </c>
      <c r="AE705">
        <v>0.4</v>
      </c>
    </row>
    <row r="706" spans="1:31" x14ac:dyDescent="0.15">
      <c r="A706" s="6">
        <v>704</v>
      </c>
      <c r="B706">
        <v>18</v>
      </c>
      <c r="C706">
        <v>2</v>
      </c>
      <c r="D706">
        <v>10</v>
      </c>
      <c r="E706">
        <v>10</v>
      </c>
      <c r="F706">
        <v>10</v>
      </c>
      <c r="G706">
        <v>0</v>
      </c>
      <c r="H706">
        <v>8</v>
      </c>
      <c r="I706">
        <v>2</v>
      </c>
      <c r="J706">
        <v>0.9</v>
      </c>
      <c r="K706">
        <v>10.0881690979004</v>
      </c>
      <c r="L706">
        <v>0.95921325683593694</v>
      </c>
      <c r="M706">
        <v>0.46197509765625</v>
      </c>
      <c r="N706">
        <v>8.9249973297119105</v>
      </c>
      <c r="O706">
        <v>8</v>
      </c>
      <c r="P706">
        <v>8</v>
      </c>
      <c r="Q706">
        <v>18</v>
      </c>
      <c r="R706" s="16">
        <v>0.44440000000000002</v>
      </c>
      <c r="S706" s="16">
        <f t="shared" si="10"/>
        <v>0.8</v>
      </c>
      <c r="T706">
        <v>4.8395233154296902</v>
      </c>
      <c r="U706">
        <v>4.3516135215759304</v>
      </c>
      <c r="V706">
        <v>4.2429437637329102</v>
      </c>
      <c r="W706">
        <v>0.10866975784301799</v>
      </c>
      <c r="X706">
        <v>0.59657955169677701</v>
      </c>
      <c r="Y706">
        <v>0.59657955169677701</v>
      </c>
      <c r="Z706">
        <v>0.8</v>
      </c>
      <c r="AA706">
        <v>1</v>
      </c>
      <c r="AB706">
        <v>0.55555555555555602</v>
      </c>
      <c r="AC706">
        <v>0.71428571428571397</v>
      </c>
      <c r="AD706">
        <v>0</v>
      </c>
      <c r="AE706">
        <v>0.2</v>
      </c>
    </row>
    <row r="707" spans="1:31" x14ac:dyDescent="0.15">
      <c r="A707" s="6">
        <v>705</v>
      </c>
      <c r="B707">
        <v>17</v>
      </c>
      <c r="C707">
        <v>3</v>
      </c>
      <c r="D707">
        <v>10</v>
      </c>
      <c r="E707">
        <v>10</v>
      </c>
      <c r="F707">
        <v>10</v>
      </c>
      <c r="G707">
        <v>0</v>
      </c>
      <c r="H707">
        <v>7</v>
      </c>
      <c r="I707">
        <v>3</v>
      </c>
      <c r="J707">
        <v>0.85</v>
      </c>
      <c r="K707">
        <v>10.305772781372101</v>
      </c>
      <c r="L707">
        <v>1.6620559692382799</v>
      </c>
      <c r="M707">
        <v>0.52077102661132801</v>
      </c>
      <c r="N707">
        <v>8.5438823699951207</v>
      </c>
      <c r="O707">
        <v>5</v>
      </c>
      <c r="P707">
        <v>5</v>
      </c>
      <c r="Q707">
        <v>15</v>
      </c>
      <c r="R707" s="16">
        <v>0.33329999999999999</v>
      </c>
      <c r="S707" s="16">
        <f t="shared" ref="S707:S770" si="11">O707/E707</f>
        <v>0.5</v>
      </c>
      <c r="T707">
        <v>4.6060619354248002</v>
      </c>
      <c r="U707">
        <v>4.1203784942626998</v>
      </c>
      <c r="V707">
        <v>3.96128606796265</v>
      </c>
      <c r="W707">
        <v>0.15909242630004899</v>
      </c>
      <c r="X707">
        <v>0.64477586746215798</v>
      </c>
      <c r="Y707">
        <v>0.64477586746215798</v>
      </c>
      <c r="Z707">
        <v>0.5</v>
      </c>
      <c r="AA707">
        <v>1</v>
      </c>
      <c r="AB707">
        <v>0.66666666666666696</v>
      </c>
      <c r="AC707">
        <v>0.8</v>
      </c>
      <c r="AD707">
        <v>0</v>
      </c>
      <c r="AE707">
        <v>0.5</v>
      </c>
    </row>
    <row r="708" spans="1:31" x14ac:dyDescent="0.15">
      <c r="A708" s="6">
        <v>706</v>
      </c>
      <c r="B708">
        <v>15</v>
      </c>
      <c r="C708">
        <v>5</v>
      </c>
      <c r="D708">
        <v>10</v>
      </c>
      <c r="E708">
        <v>10</v>
      </c>
      <c r="F708">
        <v>10</v>
      </c>
      <c r="G708">
        <v>0</v>
      </c>
      <c r="H708">
        <v>5</v>
      </c>
      <c r="I708">
        <v>5</v>
      </c>
      <c r="J708">
        <v>0.75</v>
      </c>
      <c r="K708">
        <v>8.3719978332519496</v>
      </c>
      <c r="L708">
        <v>3.50216865539551</v>
      </c>
      <c r="M708">
        <v>1.48310470581055</v>
      </c>
      <c r="N708">
        <v>5.7015380859375</v>
      </c>
      <c r="O708">
        <v>3</v>
      </c>
      <c r="P708">
        <v>3</v>
      </c>
      <c r="Q708">
        <v>13</v>
      </c>
      <c r="R708" s="16">
        <v>0.23080000000000001</v>
      </c>
      <c r="S708" s="16">
        <f t="shared" si="11"/>
        <v>0.3</v>
      </c>
      <c r="T708">
        <v>3.6610755920410201</v>
      </c>
      <c r="U708">
        <v>3.3353500366210902</v>
      </c>
      <c r="V708">
        <v>3.1281661987304701</v>
      </c>
      <c r="W708">
        <v>0.207183837890625</v>
      </c>
      <c r="X708">
        <v>0.53290939331054699</v>
      </c>
      <c r="Y708">
        <v>0.53290939331054699</v>
      </c>
      <c r="Z708">
        <v>0.3</v>
      </c>
      <c r="AA708">
        <v>1</v>
      </c>
      <c r="AB708">
        <v>0.76923076923076905</v>
      </c>
      <c r="AC708">
        <v>0.86956521739130399</v>
      </c>
      <c r="AD708">
        <v>0</v>
      </c>
      <c r="AE708">
        <v>0.7</v>
      </c>
    </row>
    <row r="709" spans="1:31" x14ac:dyDescent="0.15">
      <c r="A709" s="6">
        <v>707</v>
      </c>
      <c r="B709">
        <v>18</v>
      </c>
      <c r="C709">
        <v>2</v>
      </c>
      <c r="D709">
        <v>10</v>
      </c>
      <c r="E709">
        <v>10</v>
      </c>
      <c r="F709">
        <v>10</v>
      </c>
      <c r="G709">
        <v>0</v>
      </c>
      <c r="H709">
        <v>8</v>
      </c>
      <c r="I709">
        <v>2</v>
      </c>
      <c r="J709">
        <v>0.9</v>
      </c>
      <c r="K709">
        <v>8.8200187683105504</v>
      </c>
      <c r="L709">
        <v>1.35524749755859</v>
      </c>
      <c r="M709">
        <v>0.95606994628906194</v>
      </c>
      <c r="N709">
        <v>7.3350734710693404</v>
      </c>
      <c r="O709">
        <v>7</v>
      </c>
      <c r="P709">
        <v>7</v>
      </c>
      <c r="Q709">
        <v>17</v>
      </c>
      <c r="R709" s="16">
        <v>0.4118</v>
      </c>
      <c r="S709" s="16">
        <f t="shared" si="11"/>
        <v>0.7</v>
      </c>
      <c r="T709">
        <v>4.6154003143310502</v>
      </c>
      <c r="U709">
        <v>4.19578313827515</v>
      </c>
      <c r="V709">
        <v>4.0578680038452104</v>
      </c>
      <c r="W709">
        <v>0.137915134429932</v>
      </c>
      <c r="X709">
        <v>0.55753231048583995</v>
      </c>
      <c r="Y709">
        <v>0.55753231048583995</v>
      </c>
      <c r="Z709">
        <v>0.7</v>
      </c>
      <c r="AA709">
        <v>1</v>
      </c>
      <c r="AB709">
        <v>0.58823529411764697</v>
      </c>
      <c r="AC709">
        <v>0.74074074074074103</v>
      </c>
      <c r="AD709">
        <v>0</v>
      </c>
      <c r="AE709">
        <v>0.3</v>
      </c>
    </row>
    <row r="710" spans="1:31" x14ac:dyDescent="0.15">
      <c r="A710" s="6">
        <v>708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>
        <v>8.7745628356933594</v>
      </c>
      <c r="L710">
        <v>5.1227645874023402</v>
      </c>
      <c r="M710">
        <v>3.5468273162841801</v>
      </c>
      <c r="N710">
        <v>4.1517295837402299</v>
      </c>
      <c r="O710">
        <v>2</v>
      </c>
      <c r="P710">
        <v>2</v>
      </c>
      <c r="Q710">
        <v>12</v>
      </c>
      <c r="R710" s="16">
        <v>0.16669999999999999</v>
      </c>
      <c r="S710" s="16">
        <f t="shared" si="11"/>
        <v>0.2</v>
      </c>
      <c r="T710">
        <v>2.9684677124023402</v>
      </c>
      <c r="U710">
        <v>2.8054153919220002</v>
      </c>
      <c r="V710">
        <v>2.4249863624572701</v>
      </c>
      <c r="W710">
        <v>0.38042902946472201</v>
      </c>
      <c r="X710">
        <v>0.54348134994506803</v>
      </c>
      <c r="Y710">
        <v>0.54348134994506803</v>
      </c>
      <c r="Z710">
        <v>0.2</v>
      </c>
      <c r="AA710">
        <v>1</v>
      </c>
      <c r="AB710">
        <v>0.83333333333333304</v>
      </c>
      <c r="AC710">
        <v>0.90909090909090895</v>
      </c>
      <c r="AD710">
        <v>0</v>
      </c>
      <c r="AE710">
        <v>0.8</v>
      </c>
    </row>
    <row r="711" spans="1:31" x14ac:dyDescent="0.15">
      <c r="A711" s="6">
        <v>709</v>
      </c>
      <c r="B711">
        <v>16</v>
      </c>
      <c r="C711">
        <v>4</v>
      </c>
      <c r="D711">
        <v>10</v>
      </c>
      <c r="E711">
        <v>10</v>
      </c>
      <c r="F711">
        <v>10</v>
      </c>
      <c r="G711">
        <v>0</v>
      </c>
      <c r="H711">
        <v>6</v>
      </c>
      <c r="I711">
        <v>4</v>
      </c>
      <c r="J711">
        <v>0.8</v>
      </c>
      <c r="K711">
        <v>8.9718894958496094</v>
      </c>
      <c r="L711">
        <v>1.94748306274414</v>
      </c>
      <c r="M711">
        <v>0.35483932495117199</v>
      </c>
      <c r="N711">
        <v>7.7257366180419904</v>
      </c>
      <c r="O711">
        <v>5</v>
      </c>
      <c r="P711">
        <v>5</v>
      </c>
      <c r="Q711">
        <v>15</v>
      </c>
      <c r="R711" s="16">
        <v>0.33329999999999999</v>
      </c>
      <c r="S711" s="16">
        <f t="shared" si="11"/>
        <v>0.5</v>
      </c>
      <c r="T711">
        <v>4.0207748413085902</v>
      </c>
      <c r="U711">
        <v>3.5301249027252202</v>
      </c>
      <c r="V711">
        <v>3.4264342784881601</v>
      </c>
      <c r="W711">
        <v>0.103690624237061</v>
      </c>
      <c r="X711">
        <v>0.59434056282043501</v>
      </c>
      <c r="Y711">
        <v>0.59434056282043501</v>
      </c>
      <c r="Z711">
        <v>0.5</v>
      </c>
      <c r="AA711">
        <v>1</v>
      </c>
      <c r="AB711">
        <v>0.66666666666666696</v>
      </c>
      <c r="AC711">
        <v>0.8</v>
      </c>
      <c r="AD711">
        <v>0</v>
      </c>
      <c r="AE711">
        <v>0.5</v>
      </c>
    </row>
    <row r="712" spans="1:31" x14ac:dyDescent="0.15">
      <c r="A712" s="6">
        <v>710</v>
      </c>
      <c r="B712">
        <v>18</v>
      </c>
      <c r="C712">
        <v>2</v>
      </c>
      <c r="D712">
        <v>10</v>
      </c>
      <c r="E712">
        <v>10</v>
      </c>
      <c r="F712">
        <v>10</v>
      </c>
      <c r="G712">
        <v>0</v>
      </c>
      <c r="H712">
        <v>8</v>
      </c>
      <c r="I712">
        <v>2</v>
      </c>
      <c r="J712">
        <v>0.9</v>
      </c>
      <c r="K712">
        <v>9.7632961273193395</v>
      </c>
      <c r="L712">
        <v>2.7619781494140598</v>
      </c>
      <c r="M712">
        <v>2.3325347900390598</v>
      </c>
      <c r="N712">
        <v>6.6044216156005904</v>
      </c>
      <c r="O712">
        <v>4</v>
      </c>
      <c r="P712">
        <v>4</v>
      </c>
      <c r="Q712">
        <v>14</v>
      </c>
      <c r="R712" s="16">
        <v>0.28570000000000001</v>
      </c>
      <c r="S712" s="16">
        <f t="shared" si="11"/>
        <v>0.4</v>
      </c>
      <c r="T712">
        <v>3.9605350494384801</v>
      </c>
      <c r="U712">
        <v>3.7044758796691899</v>
      </c>
      <c r="V712">
        <v>3.4088828563690199</v>
      </c>
      <c r="W712">
        <v>0.29559302330017101</v>
      </c>
      <c r="X712">
        <v>0.55165219306945801</v>
      </c>
      <c r="Y712">
        <v>0.55165219306945801</v>
      </c>
      <c r="Z712">
        <v>0.4</v>
      </c>
      <c r="AA712">
        <v>1</v>
      </c>
      <c r="AB712">
        <v>0.71428571428571397</v>
      </c>
      <c r="AC712">
        <v>0.83333333333333304</v>
      </c>
      <c r="AD712">
        <v>0</v>
      </c>
      <c r="AE712">
        <v>0.6</v>
      </c>
    </row>
    <row r="713" spans="1:31" x14ac:dyDescent="0.15">
      <c r="A713" s="6">
        <v>711</v>
      </c>
      <c r="B713">
        <v>18</v>
      </c>
      <c r="C713">
        <v>2</v>
      </c>
      <c r="D713">
        <v>10</v>
      </c>
      <c r="E713">
        <v>10</v>
      </c>
      <c r="F713">
        <v>10</v>
      </c>
      <c r="G713">
        <v>0</v>
      </c>
      <c r="H713">
        <v>8</v>
      </c>
      <c r="I713">
        <v>2</v>
      </c>
      <c r="J713">
        <v>0.9</v>
      </c>
      <c r="K713">
        <v>10.683576583862299</v>
      </c>
      <c r="L713">
        <v>1.8358058929443399</v>
      </c>
      <c r="M713">
        <v>1.24728775024414</v>
      </c>
      <c r="N713">
        <v>8.1171150207519496</v>
      </c>
      <c r="O713">
        <v>6</v>
      </c>
      <c r="P713">
        <v>6</v>
      </c>
      <c r="Q713">
        <v>16</v>
      </c>
      <c r="R713" s="16">
        <v>0.375</v>
      </c>
      <c r="S713" s="16">
        <f t="shared" si="11"/>
        <v>0.6</v>
      </c>
      <c r="T713">
        <v>4.3262882232665998</v>
      </c>
      <c r="U713">
        <v>3.9705049991607702</v>
      </c>
      <c r="V713">
        <v>3.7372391223907502</v>
      </c>
      <c r="W713">
        <v>0.23326587677002</v>
      </c>
      <c r="X713">
        <v>0.58904910087585405</v>
      </c>
      <c r="Y713">
        <v>0.58904910087585405</v>
      </c>
      <c r="Z713">
        <v>0.6</v>
      </c>
      <c r="AA713">
        <v>1</v>
      </c>
      <c r="AB713">
        <v>0.625</v>
      </c>
      <c r="AC713">
        <v>0.76923076923076905</v>
      </c>
      <c r="AD713">
        <v>0</v>
      </c>
      <c r="AE713">
        <v>0.4</v>
      </c>
    </row>
    <row r="714" spans="1:31" x14ac:dyDescent="0.15">
      <c r="A714" s="6">
        <v>712</v>
      </c>
      <c r="B714">
        <v>18</v>
      </c>
      <c r="C714">
        <v>2</v>
      </c>
      <c r="D714">
        <v>10</v>
      </c>
      <c r="E714">
        <v>10</v>
      </c>
      <c r="F714">
        <v>10</v>
      </c>
      <c r="G714">
        <v>0</v>
      </c>
      <c r="H714">
        <v>8</v>
      </c>
      <c r="I714">
        <v>2</v>
      </c>
      <c r="J714">
        <v>0.9</v>
      </c>
      <c r="K714">
        <v>9.6322612762451207</v>
      </c>
      <c r="L714">
        <v>2.1474685668945299</v>
      </c>
      <c r="M714">
        <v>1.529052734375</v>
      </c>
      <c r="N714">
        <v>6.263916015625</v>
      </c>
      <c r="O714">
        <v>4</v>
      </c>
      <c r="P714">
        <v>4</v>
      </c>
      <c r="Q714">
        <v>14</v>
      </c>
      <c r="R714" s="16">
        <v>0.28570000000000001</v>
      </c>
      <c r="S714" s="16">
        <f t="shared" si="11"/>
        <v>0.4</v>
      </c>
      <c r="T714">
        <v>4.0794773101806596</v>
      </c>
      <c r="U714">
        <v>3.8034794330596902</v>
      </c>
      <c r="V714">
        <v>3.5078749656677202</v>
      </c>
      <c r="W714">
        <v>0.295604467391968</v>
      </c>
      <c r="X714">
        <v>0.57160234451293901</v>
      </c>
      <c r="Y714">
        <v>0.57160234451293901</v>
      </c>
      <c r="Z714">
        <v>0.4</v>
      </c>
      <c r="AA714">
        <v>1</v>
      </c>
      <c r="AB714">
        <v>0.71428571428571397</v>
      </c>
      <c r="AC714">
        <v>0.83333333333333304</v>
      </c>
      <c r="AD714">
        <v>0</v>
      </c>
      <c r="AE714">
        <v>0.6</v>
      </c>
    </row>
    <row r="715" spans="1:31" x14ac:dyDescent="0.15">
      <c r="A715" s="6">
        <v>713</v>
      </c>
      <c r="B715">
        <v>17</v>
      </c>
      <c r="C715">
        <v>3</v>
      </c>
      <c r="D715">
        <v>10</v>
      </c>
      <c r="E715">
        <v>10</v>
      </c>
      <c r="F715">
        <v>10</v>
      </c>
      <c r="G715">
        <v>0</v>
      </c>
      <c r="H715">
        <v>7</v>
      </c>
      <c r="I715">
        <v>3</v>
      </c>
      <c r="J715">
        <v>0.85</v>
      </c>
      <c r="K715">
        <v>8.9437141418456996</v>
      </c>
      <c r="L715">
        <v>2.7918815612793</v>
      </c>
      <c r="M715">
        <v>1.89877700805664</v>
      </c>
      <c r="N715">
        <v>5.8113059997558603</v>
      </c>
      <c r="O715">
        <v>4</v>
      </c>
      <c r="P715">
        <v>4</v>
      </c>
      <c r="Q715">
        <v>14</v>
      </c>
      <c r="R715" s="16">
        <v>0.28570000000000001</v>
      </c>
      <c r="S715" s="16">
        <f t="shared" si="11"/>
        <v>0.4</v>
      </c>
      <c r="T715">
        <v>3.94326972961426</v>
      </c>
      <c r="U715">
        <v>3.6454269886016801</v>
      </c>
      <c r="V715">
        <v>3.3654205799102801</v>
      </c>
      <c r="W715">
        <v>0.28000640869140597</v>
      </c>
      <c r="X715">
        <v>0.57784914970397905</v>
      </c>
      <c r="Y715">
        <v>0.57784914970397905</v>
      </c>
      <c r="Z715">
        <v>0.4</v>
      </c>
      <c r="AA715">
        <v>1</v>
      </c>
      <c r="AB715">
        <v>0.71428571428571397</v>
      </c>
      <c r="AC715">
        <v>0.83333333333333304</v>
      </c>
      <c r="AD715">
        <v>0</v>
      </c>
      <c r="AE715">
        <v>0.6</v>
      </c>
    </row>
    <row r="716" spans="1:31" x14ac:dyDescent="0.15">
      <c r="A716" s="6">
        <v>714</v>
      </c>
      <c r="B716">
        <v>19</v>
      </c>
      <c r="C716">
        <v>1</v>
      </c>
      <c r="D716">
        <v>10</v>
      </c>
      <c r="E716">
        <v>10</v>
      </c>
      <c r="F716">
        <v>10</v>
      </c>
      <c r="G716">
        <v>0</v>
      </c>
      <c r="H716">
        <v>9</v>
      </c>
      <c r="I716">
        <v>1</v>
      </c>
      <c r="J716">
        <v>0.95</v>
      </c>
      <c r="K716">
        <v>13.255451202392599</v>
      </c>
      <c r="L716">
        <v>2.7501449584960902</v>
      </c>
      <c r="M716">
        <v>2.50296974182129</v>
      </c>
      <c r="N716">
        <v>9.2007598876953107</v>
      </c>
      <c r="O716">
        <v>4</v>
      </c>
      <c r="P716">
        <v>4</v>
      </c>
      <c r="Q716">
        <v>14</v>
      </c>
      <c r="R716" s="16">
        <v>0.28570000000000001</v>
      </c>
      <c r="S716" s="16">
        <f t="shared" si="11"/>
        <v>0.4</v>
      </c>
      <c r="T716">
        <v>4.4799461364746103</v>
      </c>
      <c r="U716">
        <v>4.2444767951965297</v>
      </c>
      <c r="V716">
        <v>3.8443617820739702</v>
      </c>
      <c r="W716">
        <v>0.40011501312255898</v>
      </c>
      <c r="X716">
        <v>0.63558435440063499</v>
      </c>
      <c r="Y716">
        <v>0.63558435440063499</v>
      </c>
      <c r="Z716">
        <v>0.4</v>
      </c>
      <c r="AA716">
        <v>1</v>
      </c>
      <c r="AB716">
        <v>0.71428571428571397</v>
      </c>
      <c r="AC716">
        <v>0.83333333333333304</v>
      </c>
      <c r="AD716">
        <v>0</v>
      </c>
      <c r="AE716">
        <v>0.6</v>
      </c>
    </row>
    <row r="717" spans="1:31" x14ac:dyDescent="0.15">
      <c r="A717" s="6">
        <v>715</v>
      </c>
      <c r="B717">
        <v>17</v>
      </c>
      <c r="C717">
        <v>3</v>
      </c>
      <c r="D717">
        <v>10</v>
      </c>
      <c r="E717">
        <v>10</v>
      </c>
      <c r="F717">
        <v>10</v>
      </c>
      <c r="G717">
        <v>0</v>
      </c>
      <c r="H717">
        <v>7</v>
      </c>
      <c r="I717">
        <v>3</v>
      </c>
      <c r="J717">
        <v>0.85</v>
      </c>
      <c r="K717">
        <v>9.5674629211425799</v>
      </c>
      <c r="L717">
        <v>3.8139095306396502</v>
      </c>
      <c r="M717">
        <v>3.18080329895019</v>
      </c>
      <c r="N717">
        <v>6.1090106964111301</v>
      </c>
      <c r="O717">
        <v>3</v>
      </c>
      <c r="P717">
        <v>3</v>
      </c>
      <c r="Q717">
        <v>13</v>
      </c>
      <c r="R717" s="16">
        <v>0.23080000000000001</v>
      </c>
      <c r="S717" s="16">
        <f t="shared" si="11"/>
        <v>0.3</v>
      </c>
      <c r="T717">
        <v>3.7163944244384801</v>
      </c>
      <c r="U717">
        <v>3.4742794036865199</v>
      </c>
      <c r="V717">
        <v>3.1432590484619101</v>
      </c>
      <c r="W717">
        <v>0.33102035522460899</v>
      </c>
      <c r="X717">
        <v>0.57313537597656194</v>
      </c>
      <c r="Y717">
        <v>0.57313537597656194</v>
      </c>
      <c r="Z717">
        <v>0.3</v>
      </c>
      <c r="AA717">
        <v>1</v>
      </c>
      <c r="AB717">
        <v>0.76923076923076905</v>
      </c>
      <c r="AC717">
        <v>0.86956521739130399</v>
      </c>
      <c r="AD717">
        <v>0</v>
      </c>
      <c r="AE717">
        <v>0.7</v>
      </c>
    </row>
    <row r="718" spans="1:31" x14ac:dyDescent="0.15">
      <c r="A718" s="6">
        <v>716</v>
      </c>
      <c r="B718">
        <v>18</v>
      </c>
      <c r="C718">
        <v>2</v>
      </c>
      <c r="D718">
        <v>10</v>
      </c>
      <c r="E718">
        <v>10</v>
      </c>
      <c r="F718">
        <v>10</v>
      </c>
      <c r="G718">
        <v>0</v>
      </c>
      <c r="H718">
        <v>8</v>
      </c>
      <c r="I718">
        <v>2</v>
      </c>
      <c r="J718">
        <v>0.9</v>
      </c>
      <c r="K718">
        <v>9.4345703125</v>
      </c>
      <c r="L718">
        <v>2.0255966186523402</v>
      </c>
      <c r="M718">
        <v>1.3853015899658201</v>
      </c>
      <c r="N718">
        <v>6.0597553253173801</v>
      </c>
      <c r="O718">
        <v>5</v>
      </c>
      <c r="P718">
        <v>5</v>
      </c>
      <c r="Q718">
        <v>15</v>
      </c>
      <c r="R718" s="16">
        <v>0.33329999999999999</v>
      </c>
      <c r="S718" s="16">
        <f t="shared" si="11"/>
        <v>0.5</v>
      </c>
      <c r="T718">
        <v>4.3376636505126998</v>
      </c>
      <c r="U718">
        <v>4.0459394454956001</v>
      </c>
      <c r="V718">
        <v>3.7680420875549299</v>
      </c>
      <c r="W718">
        <v>0.27789735794067399</v>
      </c>
      <c r="X718">
        <v>0.569621562957764</v>
      </c>
      <c r="Y718">
        <v>0.569621562957764</v>
      </c>
      <c r="Z718">
        <v>0.5</v>
      </c>
      <c r="AA718">
        <v>1</v>
      </c>
      <c r="AB718">
        <v>0.66666666666666696</v>
      </c>
      <c r="AC718">
        <v>0.8</v>
      </c>
      <c r="AD718">
        <v>0</v>
      </c>
      <c r="AE718">
        <v>0.5</v>
      </c>
    </row>
    <row r="719" spans="1:31" x14ac:dyDescent="0.15">
      <c r="A719" s="6">
        <v>717</v>
      </c>
      <c r="B719">
        <v>15</v>
      </c>
      <c r="C719">
        <v>5</v>
      </c>
      <c r="D719">
        <v>10</v>
      </c>
      <c r="E719">
        <v>10</v>
      </c>
      <c r="F719">
        <v>10</v>
      </c>
      <c r="G719">
        <v>0</v>
      </c>
      <c r="H719">
        <v>5</v>
      </c>
      <c r="I719">
        <v>5</v>
      </c>
      <c r="J719">
        <v>0.75</v>
      </c>
      <c r="K719">
        <v>8.2835903167724592</v>
      </c>
      <c r="L719">
        <v>3.7286453247070299</v>
      </c>
      <c r="M719">
        <v>1.9377021789550799</v>
      </c>
      <c r="N719">
        <v>5.5280113220214799</v>
      </c>
      <c r="O719">
        <v>3</v>
      </c>
      <c r="P719">
        <v>3</v>
      </c>
      <c r="Q719">
        <v>13</v>
      </c>
      <c r="R719" s="16">
        <v>0.23080000000000001</v>
      </c>
      <c r="S719" s="16">
        <f t="shared" si="11"/>
        <v>0.3</v>
      </c>
      <c r="T719">
        <v>2.8681507110595699</v>
      </c>
      <c r="U719">
        <v>2.60428667068481</v>
      </c>
      <c r="V719">
        <v>2.3725152015686</v>
      </c>
      <c r="W719">
        <v>0.23177146911621099</v>
      </c>
      <c r="X719">
        <v>0.49563550949096702</v>
      </c>
      <c r="Y719">
        <v>0.49563550949096702</v>
      </c>
      <c r="Z719">
        <v>0.3</v>
      </c>
      <c r="AA719">
        <v>1</v>
      </c>
      <c r="AB719">
        <v>0.76923076923076905</v>
      </c>
      <c r="AC719">
        <v>0.86956521739130399</v>
      </c>
      <c r="AD719">
        <v>0</v>
      </c>
      <c r="AE719">
        <v>0.7</v>
      </c>
    </row>
    <row r="720" spans="1:31" x14ac:dyDescent="0.15">
      <c r="A720" s="6">
        <v>718</v>
      </c>
      <c r="B720">
        <v>17</v>
      </c>
      <c r="C720">
        <v>3</v>
      </c>
      <c r="D720">
        <v>10</v>
      </c>
      <c r="E720">
        <v>10</v>
      </c>
      <c r="F720">
        <v>10</v>
      </c>
      <c r="G720">
        <v>0</v>
      </c>
      <c r="H720">
        <v>7</v>
      </c>
      <c r="I720">
        <v>3</v>
      </c>
      <c r="J720">
        <v>0.85</v>
      </c>
      <c r="K720">
        <v>9.0520076751709002</v>
      </c>
      <c r="L720">
        <v>2.3049507141113299</v>
      </c>
      <c r="M720">
        <v>1.1307563781738299</v>
      </c>
      <c r="N720">
        <v>5.7246627807617196</v>
      </c>
      <c r="O720">
        <v>4</v>
      </c>
      <c r="P720">
        <v>4</v>
      </c>
      <c r="Q720">
        <v>14</v>
      </c>
      <c r="R720" s="16">
        <v>0.28570000000000001</v>
      </c>
      <c r="S720" s="16">
        <f t="shared" si="11"/>
        <v>0.4</v>
      </c>
      <c r="T720">
        <v>4.2245559692382804</v>
      </c>
      <c r="U720">
        <v>3.8786818981170601</v>
      </c>
      <c r="V720">
        <v>3.6022038459777801</v>
      </c>
      <c r="W720">
        <v>0.276478052139282</v>
      </c>
      <c r="X720">
        <v>0.62235212326049805</v>
      </c>
      <c r="Y720">
        <v>0.62235212326049805</v>
      </c>
      <c r="Z720">
        <v>0.4</v>
      </c>
      <c r="AA720">
        <v>1</v>
      </c>
      <c r="AB720">
        <v>0.71428571428571397</v>
      </c>
      <c r="AC720">
        <v>0.83333333333333304</v>
      </c>
      <c r="AD720">
        <v>0</v>
      </c>
      <c r="AE720">
        <v>0.6</v>
      </c>
    </row>
    <row r="721" spans="1:31" x14ac:dyDescent="0.15">
      <c r="A721" s="6">
        <v>719</v>
      </c>
      <c r="B721">
        <v>19</v>
      </c>
      <c r="C721">
        <v>1</v>
      </c>
      <c r="D721">
        <v>10</v>
      </c>
      <c r="E721">
        <v>10</v>
      </c>
      <c r="F721">
        <v>10</v>
      </c>
      <c r="G721">
        <v>0</v>
      </c>
      <c r="H721">
        <v>9</v>
      </c>
      <c r="I721">
        <v>1</v>
      </c>
      <c r="J721">
        <v>0.95</v>
      </c>
      <c r="K721">
        <v>12.4679870605469</v>
      </c>
      <c r="L721">
        <v>0.9932861328125</v>
      </c>
      <c r="M721">
        <v>0.73222351074218694</v>
      </c>
      <c r="N721">
        <v>10.1390686035156</v>
      </c>
      <c r="O721">
        <v>8</v>
      </c>
      <c r="P721">
        <v>8</v>
      </c>
      <c r="Q721">
        <v>18</v>
      </c>
      <c r="R721" s="16">
        <v>0.44440000000000002</v>
      </c>
      <c r="S721" s="16">
        <f t="shared" si="11"/>
        <v>0.8</v>
      </c>
      <c r="T721">
        <v>5.5025005340576199</v>
      </c>
      <c r="U721">
        <v>5.0746541023254403</v>
      </c>
      <c r="V721">
        <v>4.8636293411254901</v>
      </c>
      <c r="W721">
        <v>0.21102476119995101</v>
      </c>
      <c r="X721">
        <v>0.63887119293212902</v>
      </c>
      <c r="Y721">
        <v>0.63887119293212902</v>
      </c>
      <c r="Z721">
        <v>0.8</v>
      </c>
      <c r="AA721">
        <v>1</v>
      </c>
      <c r="AB721">
        <v>0.55555555555555602</v>
      </c>
      <c r="AC721">
        <v>0.71428571428571397</v>
      </c>
      <c r="AD721">
        <v>0</v>
      </c>
      <c r="AE721">
        <v>0.2</v>
      </c>
    </row>
    <row r="722" spans="1:31" x14ac:dyDescent="0.15">
      <c r="A722" s="6">
        <v>720</v>
      </c>
      <c r="B722">
        <v>18</v>
      </c>
      <c r="C722">
        <v>2</v>
      </c>
      <c r="D722">
        <v>10</v>
      </c>
      <c r="E722">
        <v>10</v>
      </c>
      <c r="F722">
        <v>10</v>
      </c>
      <c r="G722">
        <v>0</v>
      </c>
      <c r="H722">
        <v>8</v>
      </c>
      <c r="I722">
        <v>2</v>
      </c>
      <c r="J722">
        <v>0.9</v>
      </c>
      <c r="K722">
        <v>9.3670597076415998</v>
      </c>
      <c r="L722">
        <v>0.84754180908203103</v>
      </c>
      <c r="M722">
        <v>0.40575027465820301</v>
      </c>
      <c r="N722">
        <v>8.4404621124267596</v>
      </c>
      <c r="O722">
        <v>8</v>
      </c>
      <c r="P722">
        <v>8</v>
      </c>
      <c r="Q722">
        <v>18</v>
      </c>
      <c r="R722" s="16">
        <v>0.44440000000000002</v>
      </c>
      <c r="S722" s="16">
        <f t="shared" si="11"/>
        <v>0.8</v>
      </c>
      <c r="T722">
        <v>5.1437206268310502</v>
      </c>
      <c r="U722">
        <v>4.6301898956298801</v>
      </c>
      <c r="V722">
        <v>4.5435256958007804</v>
      </c>
      <c r="W722">
        <v>8.6664199829101604E-2</v>
      </c>
      <c r="X722">
        <v>0.60019493103027299</v>
      </c>
      <c r="Y722">
        <v>0.60019493103027299</v>
      </c>
      <c r="Z722">
        <v>0.8</v>
      </c>
      <c r="AA722">
        <v>1</v>
      </c>
      <c r="AB722">
        <v>0.55555555555555602</v>
      </c>
      <c r="AC722">
        <v>0.71428571428571397</v>
      </c>
      <c r="AD722">
        <v>0</v>
      </c>
      <c r="AE722">
        <v>0.2</v>
      </c>
    </row>
    <row r="723" spans="1:31" x14ac:dyDescent="0.15">
      <c r="A723" s="6">
        <v>721</v>
      </c>
      <c r="B723">
        <v>15</v>
      </c>
      <c r="C723">
        <v>5</v>
      </c>
      <c r="D723">
        <v>10</v>
      </c>
      <c r="E723">
        <v>10</v>
      </c>
      <c r="F723">
        <v>9</v>
      </c>
      <c r="G723">
        <v>1</v>
      </c>
      <c r="H723">
        <v>6</v>
      </c>
      <c r="I723">
        <v>4</v>
      </c>
      <c r="J723">
        <v>0.75</v>
      </c>
      <c r="K723">
        <v>9.7213115692138707</v>
      </c>
      <c r="L723">
        <v>3.7231922149658199</v>
      </c>
      <c r="M723">
        <v>2.3304786682128902</v>
      </c>
      <c r="N723">
        <v>6.5150814056396502</v>
      </c>
      <c r="O723">
        <v>2</v>
      </c>
      <c r="P723">
        <v>2</v>
      </c>
      <c r="Q723">
        <v>11</v>
      </c>
      <c r="R723" s="16">
        <v>0.18179999999999999</v>
      </c>
      <c r="S723" s="16">
        <f t="shared" si="11"/>
        <v>0.2</v>
      </c>
      <c r="T723">
        <v>3.1499767303466801</v>
      </c>
      <c r="U723">
        <v>2.84801197052002</v>
      </c>
      <c r="V723">
        <v>2.65669822692871</v>
      </c>
      <c r="W723">
        <v>0.19131374359130901</v>
      </c>
      <c r="X723">
        <v>0.49327850341796903</v>
      </c>
      <c r="Y723">
        <v>0.49327850341796903</v>
      </c>
      <c r="Z723">
        <v>0.2</v>
      </c>
      <c r="AA723">
        <v>0.9</v>
      </c>
      <c r="AB723">
        <v>0.81818181818181801</v>
      </c>
      <c r="AC723">
        <v>0.85714285714285698</v>
      </c>
      <c r="AD723">
        <v>0.1</v>
      </c>
      <c r="AE723">
        <v>0.7</v>
      </c>
    </row>
    <row r="724" spans="1:31" x14ac:dyDescent="0.15">
      <c r="A724" s="6">
        <v>722</v>
      </c>
      <c r="B724">
        <v>16</v>
      </c>
      <c r="C724">
        <v>4</v>
      </c>
      <c r="D724">
        <v>10</v>
      </c>
      <c r="E724">
        <v>10</v>
      </c>
      <c r="F724">
        <v>10</v>
      </c>
      <c r="G724">
        <v>0</v>
      </c>
      <c r="H724">
        <v>6</v>
      </c>
      <c r="I724">
        <v>4</v>
      </c>
      <c r="J724">
        <v>0.8</v>
      </c>
      <c r="K724">
        <v>8.5924758911132795</v>
      </c>
      <c r="L724">
        <v>3.43356132507324</v>
      </c>
      <c r="M724">
        <v>2.3405990600585902</v>
      </c>
      <c r="N724">
        <v>5.8657951354980504</v>
      </c>
      <c r="O724">
        <v>3</v>
      </c>
      <c r="P724">
        <v>3</v>
      </c>
      <c r="Q724">
        <v>13</v>
      </c>
      <c r="R724" s="16">
        <v>0.23080000000000001</v>
      </c>
      <c r="S724" s="16">
        <f t="shared" si="11"/>
        <v>0.3</v>
      </c>
      <c r="T724">
        <v>3.22920799255371</v>
      </c>
      <c r="U724">
        <v>2.96181321144104</v>
      </c>
      <c r="V724">
        <v>2.7018067836761501</v>
      </c>
      <c r="W724">
        <v>0.26000642776489302</v>
      </c>
      <c r="X724">
        <v>0.52740120887756303</v>
      </c>
      <c r="Y724">
        <v>0.52740120887756303</v>
      </c>
      <c r="Z724">
        <v>0.3</v>
      </c>
      <c r="AA724">
        <v>1</v>
      </c>
      <c r="AB724">
        <v>0.76923076923076905</v>
      </c>
      <c r="AC724">
        <v>0.86956521739130399</v>
      </c>
      <c r="AD724">
        <v>0</v>
      </c>
      <c r="AE724">
        <v>0.7</v>
      </c>
    </row>
    <row r="725" spans="1:31" x14ac:dyDescent="0.15">
      <c r="A725" s="6">
        <v>723</v>
      </c>
      <c r="B725">
        <v>17</v>
      </c>
      <c r="C725">
        <v>3</v>
      </c>
      <c r="D725">
        <v>10</v>
      </c>
      <c r="E725">
        <v>10</v>
      </c>
      <c r="F725">
        <v>10</v>
      </c>
      <c r="G725">
        <v>0</v>
      </c>
      <c r="H725">
        <v>7</v>
      </c>
      <c r="I725">
        <v>3</v>
      </c>
      <c r="J725">
        <v>0.85</v>
      </c>
      <c r="K725">
        <v>8.1853656768798793</v>
      </c>
      <c r="L725">
        <v>1.2578163146972701</v>
      </c>
      <c r="M725">
        <v>0.50675582885742199</v>
      </c>
      <c r="N725">
        <v>7.3929557800293004</v>
      </c>
      <c r="O725">
        <v>7</v>
      </c>
      <c r="P725">
        <v>7</v>
      </c>
      <c r="Q725">
        <v>17</v>
      </c>
      <c r="R725" s="16">
        <v>0.4118</v>
      </c>
      <c r="S725" s="16">
        <f t="shared" si="11"/>
        <v>0.7</v>
      </c>
      <c r="T725">
        <v>4.2234725952148402</v>
      </c>
      <c r="U725">
        <v>3.7582573890686</v>
      </c>
      <c r="V725">
        <v>3.6856658458709699</v>
      </c>
      <c r="W725">
        <v>7.2591543197631794E-2</v>
      </c>
      <c r="X725">
        <v>0.53780674934387196</v>
      </c>
      <c r="Y725">
        <v>0.53780674934387196</v>
      </c>
      <c r="Z725">
        <v>0.7</v>
      </c>
      <c r="AA725">
        <v>1</v>
      </c>
      <c r="AB725">
        <v>0.58823529411764697</v>
      </c>
      <c r="AC725">
        <v>0.74074074074074103</v>
      </c>
      <c r="AD725">
        <v>0</v>
      </c>
      <c r="AE725">
        <v>0.3</v>
      </c>
    </row>
    <row r="726" spans="1:31" x14ac:dyDescent="0.15">
      <c r="A726" s="6">
        <v>724</v>
      </c>
      <c r="B726">
        <v>16</v>
      </c>
      <c r="C726">
        <v>4</v>
      </c>
      <c r="D726">
        <v>10</v>
      </c>
      <c r="E726">
        <v>10</v>
      </c>
      <c r="F726">
        <v>10</v>
      </c>
      <c r="G726">
        <v>0</v>
      </c>
      <c r="H726">
        <v>6</v>
      </c>
      <c r="I726">
        <v>4</v>
      </c>
      <c r="J726">
        <v>0.8</v>
      </c>
      <c r="K726">
        <v>8.4444427490234393</v>
      </c>
      <c r="L726">
        <v>2.5630035400390598</v>
      </c>
      <c r="M726">
        <v>1.2227630615234399</v>
      </c>
      <c r="N726">
        <v>6.4517955780029297</v>
      </c>
      <c r="O726">
        <v>3</v>
      </c>
      <c r="P726">
        <v>3</v>
      </c>
      <c r="Q726">
        <v>13</v>
      </c>
      <c r="R726" s="16">
        <v>0.23080000000000001</v>
      </c>
      <c r="S726" s="16">
        <f t="shared" si="11"/>
        <v>0.3</v>
      </c>
      <c r="T726">
        <v>3.3656883239746098</v>
      </c>
      <c r="U726">
        <v>3.0281753540039098</v>
      </c>
      <c r="V726">
        <v>2.8456511497497599</v>
      </c>
      <c r="W726">
        <v>0.18252420425415</v>
      </c>
      <c r="X726">
        <v>0.52003717422485396</v>
      </c>
      <c r="Y726">
        <v>0.52003717422485396</v>
      </c>
      <c r="Z726">
        <v>0.3</v>
      </c>
      <c r="AA726">
        <v>1</v>
      </c>
      <c r="AB726">
        <v>0.76923076923076905</v>
      </c>
      <c r="AC726">
        <v>0.86956521739130399</v>
      </c>
      <c r="AD726">
        <v>0</v>
      </c>
      <c r="AE726">
        <v>0.7</v>
      </c>
    </row>
    <row r="727" spans="1:31" x14ac:dyDescent="0.15">
      <c r="A727" s="6">
        <v>725</v>
      </c>
      <c r="B727">
        <v>16</v>
      </c>
      <c r="C727">
        <v>4</v>
      </c>
      <c r="D727">
        <v>10</v>
      </c>
      <c r="E727">
        <v>10</v>
      </c>
      <c r="F727">
        <v>10</v>
      </c>
      <c r="G727">
        <v>0</v>
      </c>
      <c r="H727">
        <v>6</v>
      </c>
      <c r="I727">
        <v>4</v>
      </c>
      <c r="J727">
        <v>0.8</v>
      </c>
      <c r="K727">
        <v>8.3501110076904297</v>
      </c>
      <c r="L727">
        <v>1.52585029602051</v>
      </c>
      <c r="M727">
        <v>0.20401382446289101</v>
      </c>
      <c r="N727">
        <v>8.0691909790039098</v>
      </c>
      <c r="O727">
        <v>6</v>
      </c>
      <c r="P727">
        <v>6</v>
      </c>
      <c r="Q727">
        <v>16</v>
      </c>
      <c r="R727" s="16">
        <v>0.375</v>
      </c>
      <c r="S727" s="16">
        <f t="shared" si="11"/>
        <v>0.6</v>
      </c>
      <c r="T727">
        <v>4.5539226531982404</v>
      </c>
      <c r="U727">
        <v>3.9813394546508798</v>
      </c>
      <c r="V727">
        <v>3.9541468620300302</v>
      </c>
      <c r="W727">
        <v>2.7192592620849599E-2</v>
      </c>
      <c r="X727">
        <v>0.599775791168213</v>
      </c>
      <c r="Y727">
        <v>0.599775791168213</v>
      </c>
      <c r="Z727">
        <v>0.6</v>
      </c>
      <c r="AA727">
        <v>1</v>
      </c>
      <c r="AB727">
        <v>0.625</v>
      </c>
      <c r="AC727">
        <v>0.76923076923076905</v>
      </c>
      <c r="AD727">
        <v>0</v>
      </c>
      <c r="AE727">
        <v>0.4</v>
      </c>
    </row>
    <row r="728" spans="1:31" x14ac:dyDescent="0.15">
      <c r="A728" s="6">
        <v>726</v>
      </c>
      <c r="B728">
        <v>16</v>
      </c>
      <c r="C728">
        <v>4</v>
      </c>
      <c r="D728">
        <v>10</v>
      </c>
      <c r="E728">
        <v>10</v>
      </c>
      <c r="F728">
        <v>10</v>
      </c>
      <c r="G728">
        <v>0</v>
      </c>
      <c r="H728">
        <v>6</v>
      </c>
      <c r="I728">
        <v>4</v>
      </c>
      <c r="J728">
        <v>0.8</v>
      </c>
      <c r="K728">
        <v>8.6868381500244105</v>
      </c>
      <c r="L728">
        <v>5.0645408630371103</v>
      </c>
      <c r="M728">
        <v>4.42893409729004</v>
      </c>
      <c r="N728">
        <v>4.4481468200683603</v>
      </c>
      <c r="O728">
        <v>2</v>
      </c>
      <c r="P728">
        <v>2</v>
      </c>
      <c r="Q728">
        <v>12</v>
      </c>
      <c r="R728" s="16">
        <v>0.16669999999999999</v>
      </c>
      <c r="S728" s="16">
        <f t="shared" si="11"/>
        <v>0.2</v>
      </c>
      <c r="T728">
        <v>3.0638561248779301</v>
      </c>
      <c r="U728">
        <v>2.9203443527221702</v>
      </c>
      <c r="V728">
        <v>2.5284399986267099</v>
      </c>
      <c r="W728">
        <v>0.39190435409545898</v>
      </c>
      <c r="X728">
        <v>0.53541612625122104</v>
      </c>
      <c r="Y728">
        <v>0.53541612625122104</v>
      </c>
      <c r="Z728">
        <v>0.2</v>
      </c>
      <c r="AA728">
        <v>1</v>
      </c>
      <c r="AB728">
        <v>0.83333333333333304</v>
      </c>
      <c r="AC728">
        <v>0.90909090909090895</v>
      </c>
      <c r="AD728">
        <v>0</v>
      </c>
      <c r="AE728">
        <v>0.8</v>
      </c>
    </row>
    <row r="729" spans="1:31" x14ac:dyDescent="0.15">
      <c r="A729" s="6">
        <v>727</v>
      </c>
      <c r="B729">
        <v>18</v>
      </c>
      <c r="C729">
        <v>2</v>
      </c>
      <c r="D729">
        <v>10</v>
      </c>
      <c r="E729">
        <v>10</v>
      </c>
      <c r="F729">
        <v>10</v>
      </c>
      <c r="G729">
        <v>0</v>
      </c>
      <c r="H729">
        <v>8</v>
      </c>
      <c r="I729">
        <v>2</v>
      </c>
      <c r="J729">
        <v>0.9</v>
      </c>
      <c r="K729">
        <v>9.0595874786377006</v>
      </c>
      <c r="L729">
        <v>1.0023326873779299</v>
      </c>
      <c r="M729">
        <v>0.51774978637695301</v>
      </c>
      <c r="N729">
        <v>7.6486663818359402</v>
      </c>
      <c r="O729">
        <v>6</v>
      </c>
      <c r="P729">
        <v>6</v>
      </c>
      <c r="Q729">
        <v>16</v>
      </c>
      <c r="R729" s="16">
        <v>0.375</v>
      </c>
      <c r="S729" s="16">
        <f t="shared" si="11"/>
        <v>0.6</v>
      </c>
      <c r="T729">
        <v>4.6061134338378897</v>
      </c>
      <c r="U729">
        <v>4.1914787292480504</v>
      </c>
      <c r="V729">
        <v>4.0630016326904297</v>
      </c>
      <c r="W729">
        <v>0.12847709655761699</v>
      </c>
      <c r="X729">
        <v>0.54311180114746105</v>
      </c>
      <c r="Y729">
        <v>0.54311180114746105</v>
      </c>
      <c r="Z729">
        <v>0.6</v>
      </c>
      <c r="AA729">
        <v>1</v>
      </c>
      <c r="AB729">
        <v>0.625</v>
      </c>
      <c r="AC729">
        <v>0.76923076923076905</v>
      </c>
      <c r="AD729">
        <v>0</v>
      </c>
      <c r="AE729">
        <v>0.4</v>
      </c>
    </row>
    <row r="730" spans="1:31" x14ac:dyDescent="0.15">
      <c r="A730" s="6">
        <v>728</v>
      </c>
      <c r="B730">
        <v>14</v>
      </c>
      <c r="C730">
        <v>6</v>
      </c>
      <c r="D730">
        <v>10</v>
      </c>
      <c r="E730">
        <v>10</v>
      </c>
      <c r="F730">
        <v>9</v>
      </c>
      <c r="G730">
        <v>1</v>
      </c>
      <c r="H730">
        <v>5</v>
      </c>
      <c r="I730">
        <v>5</v>
      </c>
      <c r="J730">
        <v>0.7</v>
      </c>
      <c r="K730">
        <v>8.311279296875</v>
      </c>
      <c r="L730">
        <v>3.40718269348144</v>
      </c>
      <c r="M730">
        <v>1.7891731262207</v>
      </c>
      <c r="N730">
        <v>6.5721664428710902</v>
      </c>
      <c r="O730">
        <v>5</v>
      </c>
      <c r="P730">
        <v>5</v>
      </c>
      <c r="Q730">
        <v>14</v>
      </c>
      <c r="R730" s="16">
        <v>0.35709999999999997</v>
      </c>
      <c r="S730" s="16">
        <f t="shared" si="11"/>
        <v>0.5</v>
      </c>
      <c r="T730">
        <v>2.6091175079345699</v>
      </c>
      <c r="U730">
        <v>2.2884228229522701</v>
      </c>
      <c r="V730">
        <v>2.1918892860412602</v>
      </c>
      <c r="W730">
        <v>9.6533536911010701E-2</v>
      </c>
      <c r="X730">
        <v>0.41722822189330999</v>
      </c>
      <c r="Y730">
        <v>0.41722822189330999</v>
      </c>
      <c r="Z730">
        <v>0.5</v>
      </c>
      <c r="AA730">
        <v>0.9</v>
      </c>
      <c r="AB730">
        <v>0.64285714285714302</v>
      </c>
      <c r="AC730">
        <v>0.75</v>
      </c>
      <c r="AD730">
        <v>0.1</v>
      </c>
      <c r="AE730">
        <v>0.4</v>
      </c>
    </row>
    <row r="731" spans="1:31" x14ac:dyDescent="0.15">
      <c r="A731" s="6">
        <v>729</v>
      </c>
      <c r="B731">
        <v>15</v>
      </c>
      <c r="C731">
        <v>5</v>
      </c>
      <c r="D731">
        <v>10</v>
      </c>
      <c r="E731">
        <v>10</v>
      </c>
      <c r="F731">
        <v>10</v>
      </c>
      <c r="G731">
        <v>0</v>
      </c>
      <c r="H731">
        <v>5</v>
      </c>
      <c r="I731">
        <v>5</v>
      </c>
      <c r="J731">
        <v>0.75</v>
      </c>
      <c r="K731">
        <v>8.7124385833740199</v>
      </c>
      <c r="L731">
        <v>2.1867809295654301</v>
      </c>
      <c r="M731">
        <v>1.190185546875E-3</v>
      </c>
      <c r="N731">
        <v>8.6801414489746094</v>
      </c>
      <c r="O731">
        <v>5</v>
      </c>
      <c r="P731">
        <v>5</v>
      </c>
      <c r="Q731">
        <v>15</v>
      </c>
      <c r="R731" s="16">
        <v>0.33329999999999999</v>
      </c>
      <c r="S731" s="16">
        <f t="shared" si="11"/>
        <v>0.5</v>
      </c>
      <c r="T731">
        <v>4.5547218322753897</v>
      </c>
      <c r="U731">
        <v>3.91522216796875</v>
      </c>
      <c r="V731">
        <v>3.9126772880554199</v>
      </c>
      <c r="W731">
        <v>2.5448799133300799E-3</v>
      </c>
      <c r="X731">
        <v>0.64204454421997104</v>
      </c>
      <c r="Y731">
        <v>0.64204454421997104</v>
      </c>
      <c r="Z731">
        <v>0.5</v>
      </c>
      <c r="AA731">
        <v>1</v>
      </c>
      <c r="AB731">
        <v>0.66666666666666696</v>
      </c>
      <c r="AC731">
        <v>0.8</v>
      </c>
      <c r="AD731">
        <v>0</v>
      </c>
      <c r="AE731">
        <v>0.5</v>
      </c>
    </row>
    <row r="732" spans="1:31" x14ac:dyDescent="0.15">
      <c r="A732" s="6">
        <v>730</v>
      </c>
      <c r="B732">
        <v>18</v>
      </c>
      <c r="C732">
        <v>2</v>
      </c>
      <c r="D732">
        <v>10</v>
      </c>
      <c r="E732">
        <v>10</v>
      </c>
      <c r="F732">
        <v>10</v>
      </c>
      <c r="G732">
        <v>0</v>
      </c>
      <c r="H732">
        <v>8</v>
      </c>
      <c r="I732">
        <v>2</v>
      </c>
      <c r="J732">
        <v>0.9</v>
      </c>
      <c r="K732">
        <v>9.22979736328125</v>
      </c>
      <c r="L732">
        <v>0.79234123229980502</v>
      </c>
      <c r="M732">
        <v>0.33351898193359403</v>
      </c>
      <c r="N732">
        <v>8.2526779174804705</v>
      </c>
      <c r="O732">
        <v>6</v>
      </c>
      <c r="P732">
        <v>6</v>
      </c>
      <c r="Q732">
        <v>15</v>
      </c>
      <c r="R732" s="16">
        <v>0.4</v>
      </c>
      <c r="S732" s="16">
        <f t="shared" si="11"/>
        <v>0.6</v>
      </c>
      <c r="T732">
        <v>4.6311798095703098</v>
      </c>
      <c r="U732">
        <v>4.1882486343383798</v>
      </c>
      <c r="V732">
        <v>4.1018190383911097</v>
      </c>
      <c r="W732">
        <v>8.6429595947265597E-2</v>
      </c>
      <c r="X732">
        <v>0.529360771179199</v>
      </c>
      <c r="Y732">
        <v>0.529360771179199</v>
      </c>
      <c r="Z732">
        <v>0.6</v>
      </c>
      <c r="AA732">
        <v>0.9</v>
      </c>
      <c r="AB732">
        <v>0.6</v>
      </c>
      <c r="AC732">
        <v>0.72</v>
      </c>
      <c r="AD732">
        <v>0.1</v>
      </c>
      <c r="AE732">
        <v>0.3</v>
      </c>
    </row>
    <row r="733" spans="1:31" x14ac:dyDescent="0.15">
      <c r="A733" s="6">
        <v>731</v>
      </c>
      <c r="B733">
        <v>17</v>
      </c>
      <c r="C733">
        <v>3</v>
      </c>
      <c r="D733">
        <v>10</v>
      </c>
      <c r="E733">
        <v>10</v>
      </c>
      <c r="F733">
        <v>10</v>
      </c>
      <c r="G733">
        <v>0</v>
      </c>
      <c r="H733">
        <v>7</v>
      </c>
      <c r="I733">
        <v>3</v>
      </c>
      <c r="J733">
        <v>0.85</v>
      </c>
      <c r="K733">
        <v>8.9168510437011701</v>
      </c>
      <c r="L733">
        <v>2.2602882385253902</v>
      </c>
      <c r="M733">
        <v>1.2565002441406199</v>
      </c>
      <c r="N733">
        <v>6.1634082794189498</v>
      </c>
      <c r="O733">
        <v>4</v>
      </c>
      <c r="P733">
        <v>4</v>
      </c>
      <c r="Q733">
        <v>14</v>
      </c>
      <c r="R733" s="16">
        <v>0.28570000000000001</v>
      </c>
      <c r="S733" s="16">
        <f t="shared" si="11"/>
        <v>0.4</v>
      </c>
      <c r="T733">
        <v>4.2050399780273402</v>
      </c>
      <c r="U733">
        <v>3.8617472648620601</v>
      </c>
      <c r="V733">
        <v>3.6188914775848402</v>
      </c>
      <c r="W733">
        <v>0.24285578727722201</v>
      </c>
      <c r="X733">
        <v>0.58614850044250499</v>
      </c>
      <c r="Y733">
        <v>0.58614850044250499</v>
      </c>
      <c r="Z733">
        <v>0.4</v>
      </c>
      <c r="AA733">
        <v>1</v>
      </c>
      <c r="AB733">
        <v>0.71428571428571397</v>
      </c>
      <c r="AC733">
        <v>0.83333333333333304</v>
      </c>
      <c r="AD733">
        <v>0</v>
      </c>
      <c r="AE733">
        <v>0.6</v>
      </c>
    </row>
    <row r="734" spans="1:31" x14ac:dyDescent="0.15">
      <c r="A734" s="6">
        <v>732</v>
      </c>
      <c r="B734">
        <v>19</v>
      </c>
      <c r="C734">
        <v>1</v>
      </c>
      <c r="D734">
        <v>10</v>
      </c>
      <c r="E734">
        <v>10</v>
      </c>
      <c r="F734">
        <v>10</v>
      </c>
      <c r="G734">
        <v>0</v>
      </c>
      <c r="H734">
        <v>9</v>
      </c>
      <c r="I734">
        <v>1</v>
      </c>
      <c r="J734">
        <v>0.95</v>
      </c>
      <c r="K734">
        <v>11.7474555969238</v>
      </c>
      <c r="L734">
        <v>0.843597412109375</v>
      </c>
      <c r="M734">
        <v>0.61731719970703103</v>
      </c>
      <c r="N734">
        <v>9.8525810241699201</v>
      </c>
      <c r="O734">
        <v>6</v>
      </c>
      <c r="P734">
        <v>6</v>
      </c>
      <c r="Q734">
        <v>16</v>
      </c>
      <c r="R734" s="16">
        <v>0.375</v>
      </c>
      <c r="S734" s="16">
        <f t="shared" si="11"/>
        <v>0.6</v>
      </c>
      <c r="T734">
        <v>4.9229850769043004</v>
      </c>
      <c r="U734">
        <v>4.5402994155883798</v>
      </c>
      <c r="V734">
        <v>4.3609862327575701</v>
      </c>
      <c r="W734">
        <v>0.17931318283080999</v>
      </c>
      <c r="X734">
        <v>0.56199884414672896</v>
      </c>
      <c r="Y734">
        <v>0.56199884414672896</v>
      </c>
      <c r="Z734">
        <v>0.6</v>
      </c>
      <c r="AA734">
        <v>1</v>
      </c>
      <c r="AB734">
        <v>0.625</v>
      </c>
      <c r="AC734">
        <v>0.76923076923076905</v>
      </c>
      <c r="AD734">
        <v>0</v>
      </c>
      <c r="AE734">
        <v>0.4</v>
      </c>
    </row>
    <row r="735" spans="1:31" x14ac:dyDescent="0.15">
      <c r="A735" s="6">
        <v>733</v>
      </c>
      <c r="B735">
        <v>19</v>
      </c>
      <c r="C735">
        <v>1</v>
      </c>
      <c r="D735">
        <v>10</v>
      </c>
      <c r="E735">
        <v>10</v>
      </c>
      <c r="F735">
        <v>10</v>
      </c>
      <c r="G735">
        <v>0</v>
      </c>
      <c r="H735">
        <v>9</v>
      </c>
      <c r="I735">
        <v>1</v>
      </c>
      <c r="J735">
        <v>0.95</v>
      </c>
      <c r="K735">
        <v>11.8653621673584</v>
      </c>
      <c r="L735">
        <v>1.68826484680176</v>
      </c>
      <c r="M735">
        <v>1.46877670288086</v>
      </c>
      <c r="N735">
        <v>9.1130142211914098</v>
      </c>
      <c r="O735">
        <v>6</v>
      </c>
      <c r="P735">
        <v>6</v>
      </c>
      <c r="Q735">
        <v>16</v>
      </c>
      <c r="R735" s="16">
        <v>0.375</v>
      </c>
      <c r="S735" s="16">
        <f t="shared" si="11"/>
        <v>0.6</v>
      </c>
      <c r="T735">
        <v>4.6890087127685502</v>
      </c>
      <c r="U735">
        <v>4.3773121833801296</v>
      </c>
      <c r="V735">
        <v>4.1230134963989302</v>
      </c>
      <c r="W735">
        <v>0.25429868698120101</v>
      </c>
      <c r="X735">
        <v>0.56599521636962902</v>
      </c>
      <c r="Y735">
        <v>0.56599521636962902</v>
      </c>
      <c r="Z735">
        <v>0.6</v>
      </c>
      <c r="AA735">
        <v>1</v>
      </c>
      <c r="AB735">
        <v>0.625</v>
      </c>
      <c r="AC735">
        <v>0.76923076923076905</v>
      </c>
      <c r="AD735">
        <v>0</v>
      </c>
      <c r="AE735">
        <v>0.4</v>
      </c>
    </row>
    <row r="736" spans="1:31" x14ac:dyDescent="0.15">
      <c r="A736" s="6">
        <v>734</v>
      </c>
      <c r="B736">
        <v>17</v>
      </c>
      <c r="C736">
        <v>3</v>
      </c>
      <c r="D736">
        <v>10</v>
      </c>
      <c r="E736">
        <v>10</v>
      </c>
      <c r="F736">
        <v>10</v>
      </c>
      <c r="G736">
        <v>0</v>
      </c>
      <c r="H736">
        <v>7</v>
      </c>
      <c r="I736">
        <v>3</v>
      </c>
      <c r="J736">
        <v>0.85</v>
      </c>
      <c r="K736">
        <v>9.1020622253418004</v>
      </c>
      <c r="L736">
        <v>2.5423316955566402</v>
      </c>
      <c r="M736">
        <v>1.6814155578613299</v>
      </c>
      <c r="N736">
        <v>6.5013236999511701</v>
      </c>
      <c r="O736">
        <v>6</v>
      </c>
      <c r="P736">
        <v>6</v>
      </c>
      <c r="Q736">
        <v>16</v>
      </c>
      <c r="R736" s="16">
        <v>0.375</v>
      </c>
      <c r="S736" s="16">
        <f t="shared" si="11"/>
        <v>0.6</v>
      </c>
      <c r="T736">
        <v>4.5665626525878897</v>
      </c>
      <c r="U736">
        <v>4.1865158081054696</v>
      </c>
      <c r="V736">
        <v>3.942626953125</v>
      </c>
      <c r="W736">
        <v>0.243888854980469</v>
      </c>
      <c r="X736">
        <v>0.62393569946289096</v>
      </c>
      <c r="Y736">
        <v>0.62393569946289096</v>
      </c>
      <c r="Z736">
        <v>0.6</v>
      </c>
      <c r="AA736">
        <v>1</v>
      </c>
      <c r="AB736">
        <v>0.625</v>
      </c>
      <c r="AC736">
        <v>0.76923076923076905</v>
      </c>
      <c r="AD736">
        <v>0</v>
      </c>
      <c r="AE736">
        <v>0.4</v>
      </c>
    </row>
    <row r="737" spans="1:31" x14ac:dyDescent="0.15">
      <c r="A737" s="6">
        <v>735</v>
      </c>
      <c r="B737">
        <v>17</v>
      </c>
      <c r="C737">
        <v>3</v>
      </c>
      <c r="D737">
        <v>10</v>
      </c>
      <c r="E737">
        <v>10</v>
      </c>
      <c r="F737">
        <v>10</v>
      </c>
      <c r="G737">
        <v>0</v>
      </c>
      <c r="H737">
        <v>7</v>
      </c>
      <c r="I737">
        <v>3</v>
      </c>
      <c r="J737">
        <v>0.85</v>
      </c>
      <c r="K737">
        <v>8.9780960083007795</v>
      </c>
      <c r="L737">
        <v>1.4248466491699201</v>
      </c>
      <c r="M737">
        <v>0.42969512939453097</v>
      </c>
      <c r="N737">
        <v>7.4731826782226598</v>
      </c>
      <c r="O737">
        <v>5</v>
      </c>
      <c r="P737">
        <v>5</v>
      </c>
      <c r="Q737">
        <v>14</v>
      </c>
      <c r="R737" s="16">
        <v>0.35709999999999997</v>
      </c>
      <c r="S737" s="16">
        <f t="shared" si="11"/>
        <v>0.5</v>
      </c>
      <c r="T737">
        <v>4.57857322692871</v>
      </c>
      <c r="U737">
        <v>4.1142892837524396</v>
      </c>
      <c r="V737">
        <v>3.9803719520568799</v>
      </c>
      <c r="W737">
        <v>0.133917331695557</v>
      </c>
      <c r="X737">
        <v>0.59820127487182595</v>
      </c>
      <c r="Y737">
        <v>0.59820127487182595</v>
      </c>
      <c r="Z737">
        <v>0.5</v>
      </c>
      <c r="AA737">
        <v>0.9</v>
      </c>
      <c r="AB737">
        <v>0.64285714285714302</v>
      </c>
      <c r="AC737">
        <v>0.75</v>
      </c>
      <c r="AD737">
        <v>0.1</v>
      </c>
      <c r="AE737">
        <v>0.4</v>
      </c>
    </row>
    <row r="738" spans="1:31" x14ac:dyDescent="0.15">
      <c r="A738" s="6">
        <v>736</v>
      </c>
      <c r="B738">
        <v>16</v>
      </c>
      <c r="C738">
        <v>4</v>
      </c>
      <c r="D738">
        <v>10</v>
      </c>
      <c r="E738">
        <v>10</v>
      </c>
      <c r="F738">
        <v>10</v>
      </c>
      <c r="G738">
        <v>0</v>
      </c>
      <c r="H738">
        <v>6</v>
      </c>
      <c r="I738">
        <v>4</v>
      </c>
      <c r="J738">
        <v>0.8</v>
      </c>
      <c r="K738">
        <v>8.1535377502441406</v>
      </c>
      <c r="L738">
        <v>1.85500717163086</v>
      </c>
      <c r="M738">
        <v>0.37674713134765597</v>
      </c>
      <c r="N738">
        <v>6.8018989562988299</v>
      </c>
      <c r="O738">
        <v>5</v>
      </c>
      <c r="P738">
        <v>5</v>
      </c>
      <c r="Q738">
        <v>15</v>
      </c>
      <c r="R738" s="16">
        <v>0.33329999999999999</v>
      </c>
      <c r="S738" s="16">
        <f t="shared" si="11"/>
        <v>0.5</v>
      </c>
      <c r="T738">
        <v>4.0009040832519496</v>
      </c>
      <c r="U738">
        <v>3.5430097579956001</v>
      </c>
      <c r="V738">
        <v>3.4393687248229998</v>
      </c>
      <c r="W738">
        <v>0.10364103317260701</v>
      </c>
      <c r="X738">
        <v>0.56153535842895497</v>
      </c>
      <c r="Y738">
        <v>0.56153535842895497</v>
      </c>
      <c r="Z738">
        <v>0.5</v>
      </c>
      <c r="AA738">
        <v>1</v>
      </c>
      <c r="AB738">
        <v>0.66666666666666696</v>
      </c>
      <c r="AC738">
        <v>0.8</v>
      </c>
      <c r="AD738">
        <v>0</v>
      </c>
      <c r="AE738">
        <v>0.5</v>
      </c>
    </row>
    <row r="739" spans="1:31" x14ac:dyDescent="0.15">
      <c r="A739" s="6">
        <v>737</v>
      </c>
      <c r="B739">
        <v>14</v>
      </c>
      <c r="C739">
        <v>6</v>
      </c>
      <c r="D739">
        <v>10</v>
      </c>
      <c r="E739">
        <v>10</v>
      </c>
      <c r="F739">
        <v>10</v>
      </c>
      <c r="G739">
        <v>0</v>
      </c>
      <c r="H739">
        <v>4</v>
      </c>
      <c r="I739">
        <v>6</v>
      </c>
      <c r="J739">
        <v>0.7</v>
      </c>
      <c r="K739">
        <v>8.6100807189941406</v>
      </c>
      <c r="L739">
        <v>4.4069919586181596</v>
      </c>
      <c r="M739">
        <v>2.1795730590820299</v>
      </c>
      <c r="N739">
        <v>6.7953548431396502</v>
      </c>
      <c r="O739">
        <v>4</v>
      </c>
      <c r="P739">
        <v>4</v>
      </c>
      <c r="Q739">
        <v>14</v>
      </c>
      <c r="R739" s="16">
        <v>0.28570000000000001</v>
      </c>
      <c r="S739" s="16">
        <f t="shared" si="11"/>
        <v>0.4</v>
      </c>
      <c r="T739">
        <v>3.45321464538574</v>
      </c>
      <c r="U739">
        <v>3.05386114120483</v>
      </c>
      <c r="V739">
        <v>2.8686435222625701</v>
      </c>
      <c r="W739">
        <v>0.18521761894226099</v>
      </c>
      <c r="X739">
        <v>0.58457112312316895</v>
      </c>
      <c r="Y739">
        <v>0.58457112312316895</v>
      </c>
      <c r="Z739">
        <v>0.4</v>
      </c>
      <c r="AA739">
        <v>1</v>
      </c>
      <c r="AB739">
        <v>0.71428571428571397</v>
      </c>
      <c r="AC739">
        <v>0.83333333333333304</v>
      </c>
      <c r="AD739">
        <v>0</v>
      </c>
      <c r="AE739">
        <v>0.6</v>
      </c>
    </row>
    <row r="740" spans="1:31" x14ac:dyDescent="0.15">
      <c r="A740" s="6">
        <v>738</v>
      </c>
      <c r="B740">
        <v>18</v>
      </c>
      <c r="C740">
        <v>2</v>
      </c>
      <c r="D740">
        <v>10</v>
      </c>
      <c r="E740">
        <v>10</v>
      </c>
      <c r="F740">
        <v>10</v>
      </c>
      <c r="G740">
        <v>0</v>
      </c>
      <c r="H740">
        <v>8</v>
      </c>
      <c r="I740">
        <v>2</v>
      </c>
      <c r="J740">
        <v>0.9</v>
      </c>
      <c r="K740">
        <v>10.526350021362299</v>
      </c>
      <c r="L740">
        <v>4.0360393524169904</v>
      </c>
      <c r="M740">
        <v>3.4618988037109402</v>
      </c>
      <c r="N740">
        <v>5.2421836853027299</v>
      </c>
      <c r="O740">
        <v>2</v>
      </c>
      <c r="P740">
        <v>2</v>
      </c>
      <c r="Q740">
        <v>12</v>
      </c>
      <c r="R740" s="16">
        <v>0.16669999999999999</v>
      </c>
      <c r="S740" s="16">
        <f t="shared" si="11"/>
        <v>0.2</v>
      </c>
      <c r="T740">
        <v>4.0297908782959002</v>
      </c>
      <c r="U740">
        <v>3.87283563613892</v>
      </c>
      <c r="V740">
        <v>3.4242961406707799</v>
      </c>
      <c r="W740">
        <v>0.44853949546813998</v>
      </c>
      <c r="X740">
        <v>0.60549473762512196</v>
      </c>
      <c r="Y740">
        <v>0.60549473762512196</v>
      </c>
      <c r="Z740">
        <v>0.2</v>
      </c>
      <c r="AA740">
        <v>1</v>
      </c>
      <c r="AB740">
        <v>0.83333333333333304</v>
      </c>
      <c r="AC740">
        <v>0.90909090909090895</v>
      </c>
      <c r="AD740">
        <v>0</v>
      </c>
      <c r="AE740">
        <v>0.8</v>
      </c>
    </row>
    <row r="741" spans="1:31" x14ac:dyDescent="0.15">
      <c r="A741" s="6">
        <v>739</v>
      </c>
      <c r="B741">
        <v>20</v>
      </c>
      <c r="C741">
        <v>0</v>
      </c>
      <c r="D741">
        <v>10</v>
      </c>
      <c r="E741">
        <v>10</v>
      </c>
      <c r="F741">
        <v>10</v>
      </c>
      <c r="G741">
        <v>0</v>
      </c>
      <c r="H741">
        <v>10</v>
      </c>
      <c r="I741">
        <v>0</v>
      </c>
      <c r="J741">
        <v>1</v>
      </c>
      <c r="K741">
        <v>9999</v>
      </c>
      <c r="L741">
        <v>1.6501522064209</v>
      </c>
      <c r="M741">
        <v>9999</v>
      </c>
      <c r="N741">
        <v>9999</v>
      </c>
      <c r="O741">
        <v>5</v>
      </c>
      <c r="P741">
        <v>5</v>
      </c>
      <c r="Q741">
        <v>14</v>
      </c>
      <c r="R741" s="16">
        <v>0.35709999999999997</v>
      </c>
      <c r="S741" s="16">
        <f t="shared" si="11"/>
        <v>0.5</v>
      </c>
      <c r="T741">
        <v>4.4673652648925799</v>
      </c>
      <c r="U741">
        <v>4.240966796875</v>
      </c>
      <c r="V741">
        <v>3.9269156455993599</v>
      </c>
      <c r="W741">
        <v>0.31405115127563499</v>
      </c>
      <c r="X741">
        <v>0.540449619293213</v>
      </c>
      <c r="Y741">
        <v>0.540449619293213</v>
      </c>
      <c r="Z741">
        <v>0.5</v>
      </c>
      <c r="AA741">
        <v>0.9</v>
      </c>
      <c r="AB741">
        <v>0.64285714285714302</v>
      </c>
      <c r="AC741">
        <v>0.75</v>
      </c>
      <c r="AD741">
        <v>0.1</v>
      </c>
      <c r="AE741">
        <v>0.4</v>
      </c>
    </row>
    <row r="742" spans="1:31" x14ac:dyDescent="0.15">
      <c r="A742" s="6">
        <v>740</v>
      </c>
      <c r="B742">
        <v>15</v>
      </c>
      <c r="C742">
        <v>5</v>
      </c>
      <c r="D742">
        <v>10</v>
      </c>
      <c r="E742">
        <v>10</v>
      </c>
      <c r="F742">
        <v>10</v>
      </c>
      <c r="G742">
        <v>0</v>
      </c>
      <c r="H742">
        <v>5</v>
      </c>
      <c r="I742">
        <v>5</v>
      </c>
      <c r="J742">
        <v>0.75</v>
      </c>
      <c r="K742">
        <v>8.2492771148681605</v>
      </c>
      <c r="L742">
        <v>1.9752120971679701</v>
      </c>
      <c r="M742">
        <v>0.19199752807617201</v>
      </c>
      <c r="N742">
        <v>8.9816913604736293</v>
      </c>
      <c r="O742">
        <v>5</v>
      </c>
      <c r="P742">
        <v>5</v>
      </c>
      <c r="Q742">
        <v>15</v>
      </c>
      <c r="R742" s="16">
        <v>0.33329999999999999</v>
      </c>
      <c r="S742" s="16">
        <f t="shared" si="11"/>
        <v>0.5</v>
      </c>
      <c r="T742">
        <v>4.0929069519043004</v>
      </c>
      <c r="U742">
        <v>3.4600181579589799</v>
      </c>
      <c r="V742">
        <v>3.5099792480468701</v>
      </c>
      <c r="W742">
        <v>4.9961090087890597E-2</v>
      </c>
      <c r="X742">
        <v>0.58292770385742199</v>
      </c>
      <c r="Y742">
        <v>0.58292770385742199</v>
      </c>
      <c r="Z742">
        <v>0.5</v>
      </c>
      <c r="AA742">
        <v>1</v>
      </c>
      <c r="AB742">
        <v>0.66666666666666696</v>
      </c>
      <c r="AC742">
        <v>0.8</v>
      </c>
      <c r="AD742">
        <v>0</v>
      </c>
      <c r="AE742">
        <v>0.5</v>
      </c>
    </row>
    <row r="743" spans="1:31" x14ac:dyDescent="0.15">
      <c r="A743" s="6">
        <v>741</v>
      </c>
      <c r="B743">
        <v>16</v>
      </c>
      <c r="C743">
        <v>4</v>
      </c>
      <c r="D743">
        <v>10</v>
      </c>
      <c r="E743">
        <v>10</v>
      </c>
      <c r="F743">
        <v>10</v>
      </c>
      <c r="G743">
        <v>0</v>
      </c>
      <c r="H743">
        <v>6</v>
      </c>
      <c r="I743">
        <v>4</v>
      </c>
      <c r="J743">
        <v>0.8</v>
      </c>
      <c r="K743">
        <v>7.8732261657714799</v>
      </c>
      <c r="L743">
        <v>2.3893070220947301</v>
      </c>
      <c r="M743">
        <v>1.5041046142578101</v>
      </c>
      <c r="N743">
        <v>6.9268531799316397</v>
      </c>
      <c r="O743">
        <v>6</v>
      </c>
      <c r="P743">
        <v>6</v>
      </c>
      <c r="Q743">
        <v>16</v>
      </c>
      <c r="R743" s="16">
        <v>0.375</v>
      </c>
      <c r="S743" s="16">
        <f t="shared" si="11"/>
        <v>0.6</v>
      </c>
      <c r="T743">
        <v>3.6089420318603498</v>
      </c>
      <c r="U743">
        <v>3.2022559642791699</v>
      </c>
      <c r="V743">
        <v>3.1033778190612802</v>
      </c>
      <c r="W743">
        <v>9.8878145217895494E-2</v>
      </c>
      <c r="X743">
        <v>0.50556421279907204</v>
      </c>
      <c r="Y743">
        <v>0.50556421279907204</v>
      </c>
      <c r="Z743">
        <v>0.6</v>
      </c>
      <c r="AA743">
        <v>1</v>
      </c>
      <c r="AB743">
        <v>0.625</v>
      </c>
      <c r="AC743">
        <v>0.76923076923076905</v>
      </c>
      <c r="AD743">
        <v>0</v>
      </c>
      <c r="AE743">
        <v>0.4</v>
      </c>
    </row>
    <row r="744" spans="1:31" x14ac:dyDescent="0.15">
      <c r="A744" s="6">
        <v>742</v>
      </c>
      <c r="B744">
        <v>18</v>
      </c>
      <c r="C744">
        <v>2</v>
      </c>
      <c r="D744">
        <v>10</v>
      </c>
      <c r="E744">
        <v>10</v>
      </c>
      <c r="F744">
        <v>10</v>
      </c>
      <c r="G744">
        <v>0</v>
      </c>
      <c r="H744">
        <v>8</v>
      </c>
      <c r="I744">
        <v>2</v>
      </c>
      <c r="J744">
        <v>0.9</v>
      </c>
      <c r="K744">
        <v>11.146726608276399</v>
      </c>
      <c r="L744">
        <v>2.74745368957519</v>
      </c>
      <c r="M744">
        <v>2.2007484436035201</v>
      </c>
      <c r="N744">
        <v>7.7655715942382804</v>
      </c>
      <c r="O744">
        <v>4</v>
      </c>
      <c r="P744">
        <v>4</v>
      </c>
      <c r="Q744">
        <v>14</v>
      </c>
      <c r="R744" s="16">
        <v>0.28570000000000001</v>
      </c>
      <c r="S744" s="16">
        <f t="shared" si="11"/>
        <v>0.4</v>
      </c>
      <c r="T744">
        <v>3.6692962646484402</v>
      </c>
      <c r="U744">
        <v>3.4325420856475799</v>
      </c>
      <c r="V744">
        <v>3.12099981307983</v>
      </c>
      <c r="W744">
        <v>0.31154227256774902</v>
      </c>
      <c r="X744">
        <v>0.54829645156860396</v>
      </c>
      <c r="Y744">
        <v>0.54829645156860396</v>
      </c>
      <c r="Z744">
        <v>0.4</v>
      </c>
      <c r="AA744">
        <v>1</v>
      </c>
      <c r="AB744">
        <v>0.71428571428571397</v>
      </c>
      <c r="AC744">
        <v>0.83333333333333304</v>
      </c>
      <c r="AD744">
        <v>0</v>
      </c>
      <c r="AE744">
        <v>0.6</v>
      </c>
    </row>
    <row r="745" spans="1:31" x14ac:dyDescent="0.15">
      <c r="A745" s="6">
        <v>743</v>
      </c>
      <c r="B745">
        <v>17</v>
      </c>
      <c r="C745">
        <v>3</v>
      </c>
      <c r="D745">
        <v>10</v>
      </c>
      <c r="E745">
        <v>10</v>
      </c>
      <c r="F745">
        <v>10</v>
      </c>
      <c r="G745">
        <v>0</v>
      </c>
      <c r="H745">
        <v>7</v>
      </c>
      <c r="I745">
        <v>3</v>
      </c>
      <c r="J745">
        <v>0.85</v>
      </c>
      <c r="K745">
        <v>9.4373378753662092</v>
      </c>
      <c r="L745">
        <v>2.72964668273926</v>
      </c>
      <c r="M745">
        <v>1.7939643859863299</v>
      </c>
      <c r="N745">
        <v>6.4634933471679696</v>
      </c>
      <c r="O745">
        <v>6</v>
      </c>
      <c r="P745">
        <v>6</v>
      </c>
      <c r="Q745">
        <v>16</v>
      </c>
      <c r="R745" s="16">
        <v>0.375</v>
      </c>
      <c r="S745" s="16">
        <f t="shared" si="11"/>
        <v>0.6</v>
      </c>
      <c r="T745">
        <v>4.0400638580322301</v>
      </c>
      <c r="U745">
        <v>3.7040257453918501</v>
      </c>
      <c r="V745">
        <v>3.4366691112518302</v>
      </c>
      <c r="W745">
        <v>0.26735663414001498</v>
      </c>
      <c r="X745">
        <v>0.60339474678039595</v>
      </c>
      <c r="Y745">
        <v>0.60339474678039595</v>
      </c>
      <c r="Z745">
        <v>0.6</v>
      </c>
      <c r="AA745">
        <v>1</v>
      </c>
      <c r="AB745">
        <v>0.625</v>
      </c>
      <c r="AC745">
        <v>0.76923076923076905</v>
      </c>
      <c r="AD745">
        <v>0</v>
      </c>
      <c r="AE745">
        <v>0.4</v>
      </c>
    </row>
    <row r="746" spans="1:31" x14ac:dyDescent="0.15">
      <c r="A746" s="6">
        <v>744</v>
      </c>
      <c r="B746">
        <v>13</v>
      </c>
      <c r="C746">
        <v>7</v>
      </c>
      <c r="D746">
        <v>10</v>
      </c>
      <c r="E746">
        <v>10</v>
      </c>
      <c r="F746">
        <v>10</v>
      </c>
      <c r="G746">
        <v>0</v>
      </c>
      <c r="H746">
        <v>3</v>
      </c>
      <c r="I746">
        <v>7</v>
      </c>
      <c r="J746">
        <v>0.65</v>
      </c>
      <c r="K746">
        <v>7.8934020996093697</v>
      </c>
      <c r="L746">
        <v>4.43668556213379</v>
      </c>
      <c r="M746">
        <v>1.1073760986328101</v>
      </c>
      <c r="N746">
        <v>6.7662315368652299</v>
      </c>
      <c r="O746">
        <v>2</v>
      </c>
      <c r="P746">
        <v>2</v>
      </c>
      <c r="Q746">
        <v>11</v>
      </c>
      <c r="R746" s="16">
        <v>0.18179999999999999</v>
      </c>
      <c r="S746" s="16">
        <f t="shared" si="11"/>
        <v>0.2</v>
      </c>
      <c r="T746">
        <v>2.3625583648681601</v>
      </c>
      <c r="U746">
        <v>2.0127480030059801</v>
      </c>
      <c r="V746">
        <v>1.8998495340347299</v>
      </c>
      <c r="W746">
        <v>0.112898468971252</v>
      </c>
      <c r="X746">
        <v>0.462708830833435</v>
      </c>
      <c r="Y746">
        <v>0.462708830833435</v>
      </c>
      <c r="Z746">
        <v>0.2</v>
      </c>
      <c r="AA746">
        <v>0.9</v>
      </c>
      <c r="AB746">
        <v>0.81818181818181801</v>
      </c>
      <c r="AC746">
        <v>0.85714285714285698</v>
      </c>
      <c r="AD746">
        <v>0.1</v>
      </c>
      <c r="AE746">
        <v>0.7</v>
      </c>
    </row>
    <row r="747" spans="1:31" x14ac:dyDescent="0.15">
      <c r="A747" s="6">
        <v>745</v>
      </c>
      <c r="B747">
        <v>15</v>
      </c>
      <c r="C747">
        <v>5</v>
      </c>
      <c r="D747">
        <v>10</v>
      </c>
      <c r="E747">
        <v>10</v>
      </c>
      <c r="F747">
        <v>10</v>
      </c>
      <c r="G747">
        <v>0</v>
      </c>
      <c r="H747">
        <v>5</v>
      </c>
      <c r="I747">
        <v>5</v>
      </c>
      <c r="J747">
        <v>0.75</v>
      </c>
      <c r="K747">
        <v>8.3796195983886701</v>
      </c>
      <c r="L747">
        <v>3.3549060821533199</v>
      </c>
      <c r="M747">
        <v>1.17251205444336</v>
      </c>
      <c r="N747">
        <v>5.6846427917480504</v>
      </c>
      <c r="O747">
        <v>3</v>
      </c>
      <c r="P747">
        <v>3</v>
      </c>
      <c r="Q747">
        <v>13</v>
      </c>
      <c r="R747" s="16">
        <v>0.23080000000000001</v>
      </c>
      <c r="S747" s="16">
        <f t="shared" si="11"/>
        <v>0.3</v>
      </c>
      <c r="T747">
        <v>3.4461708068847701</v>
      </c>
      <c r="U747">
        <v>3.10820341110229</v>
      </c>
      <c r="V747">
        <v>2.8983116149902299</v>
      </c>
      <c r="W747">
        <v>0.20989179611205999</v>
      </c>
      <c r="X747">
        <v>0.54785919189453103</v>
      </c>
      <c r="Y747">
        <v>0.54785919189453103</v>
      </c>
      <c r="Z747">
        <v>0.3</v>
      </c>
      <c r="AA747">
        <v>1</v>
      </c>
      <c r="AB747">
        <v>0.76923076923076905</v>
      </c>
      <c r="AC747">
        <v>0.86956521739130399</v>
      </c>
      <c r="AD747">
        <v>0</v>
      </c>
      <c r="AE747">
        <v>0.7</v>
      </c>
    </row>
    <row r="748" spans="1:31" x14ac:dyDescent="0.15">
      <c r="A748" s="6">
        <v>746</v>
      </c>
      <c r="B748">
        <v>19</v>
      </c>
      <c r="C748">
        <v>1</v>
      </c>
      <c r="D748">
        <v>10</v>
      </c>
      <c r="E748">
        <v>10</v>
      </c>
      <c r="F748">
        <v>10</v>
      </c>
      <c r="G748">
        <v>0</v>
      </c>
      <c r="H748">
        <v>9</v>
      </c>
      <c r="I748">
        <v>1</v>
      </c>
      <c r="J748">
        <v>0.95</v>
      </c>
      <c r="K748">
        <v>12.8204708099365</v>
      </c>
      <c r="L748">
        <v>1.1058807373046899</v>
      </c>
      <c r="M748">
        <v>0.81927490234375</v>
      </c>
      <c r="N748">
        <v>10.150215148925801</v>
      </c>
      <c r="O748">
        <v>6</v>
      </c>
      <c r="P748">
        <v>6</v>
      </c>
      <c r="Q748">
        <v>16</v>
      </c>
      <c r="R748" s="16">
        <v>0.375</v>
      </c>
      <c r="S748" s="16">
        <f t="shared" si="11"/>
        <v>0.6</v>
      </c>
      <c r="T748">
        <v>5.5178852081298801</v>
      </c>
      <c r="U748">
        <v>5.10876512527466</v>
      </c>
      <c r="V748">
        <v>4.8603377342224103</v>
      </c>
      <c r="W748">
        <v>0.24842739105224601</v>
      </c>
      <c r="X748">
        <v>0.65754747390747104</v>
      </c>
      <c r="Y748">
        <v>0.65754747390747104</v>
      </c>
      <c r="Z748">
        <v>0.6</v>
      </c>
      <c r="AA748">
        <v>1</v>
      </c>
      <c r="AB748">
        <v>0.625</v>
      </c>
      <c r="AC748">
        <v>0.76923076923076905</v>
      </c>
      <c r="AD748">
        <v>0</v>
      </c>
      <c r="AE748">
        <v>0.4</v>
      </c>
    </row>
    <row r="749" spans="1:31" x14ac:dyDescent="0.15">
      <c r="A749" s="6">
        <v>747</v>
      </c>
      <c r="B749">
        <v>18</v>
      </c>
      <c r="C749">
        <v>2</v>
      </c>
      <c r="D749">
        <v>10</v>
      </c>
      <c r="E749">
        <v>10</v>
      </c>
      <c r="F749">
        <v>10</v>
      </c>
      <c r="G749">
        <v>0</v>
      </c>
      <c r="H749">
        <v>8</v>
      </c>
      <c r="I749">
        <v>2</v>
      </c>
      <c r="J749">
        <v>0.9</v>
      </c>
      <c r="K749">
        <v>8.7135963439941406</v>
      </c>
      <c r="L749">
        <v>1.0746307373046899</v>
      </c>
      <c r="M749">
        <v>0.61026382446289096</v>
      </c>
      <c r="N749">
        <v>7.2268962860107404</v>
      </c>
      <c r="O749">
        <v>7</v>
      </c>
      <c r="P749">
        <v>7</v>
      </c>
      <c r="Q749">
        <v>16</v>
      </c>
      <c r="R749" s="16">
        <v>0.4375</v>
      </c>
      <c r="S749" s="16">
        <f t="shared" si="11"/>
        <v>0.7</v>
      </c>
      <c r="T749">
        <v>4.7019615173339799</v>
      </c>
      <c r="U749">
        <v>4.2692317962646502</v>
      </c>
      <c r="V749">
        <v>4.1421761512756303</v>
      </c>
      <c r="W749">
        <v>0.127055644989014</v>
      </c>
      <c r="X749">
        <v>0.55978536605835005</v>
      </c>
      <c r="Y749">
        <v>0.55978536605835005</v>
      </c>
      <c r="Z749">
        <v>0.7</v>
      </c>
      <c r="AA749">
        <v>0.9</v>
      </c>
      <c r="AB749">
        <v>0.5625</v>
      </c>
      <c r="AC749">
        <v>0.69230769230769196</v>
      </c>
      <c r="AD749">
        <v>0.1</v>
      </c>
      <c r="AE749">
        <v>0.2</v>
      </c>
    </row>
    <row r="750" spans="1:31" x14ac:dyDescent="0.15">
      <c r="A750" s="6">
        <v>748</v>
      </c>
      <c r="B750">
        <v>19</v>
      </c>
      <c r="C750">
        <v>1</v>
      </c>
      <c r="D750">
        <v>10</v>
      </c>
      <c r="E750">
        <v>10</v>
      </c>
      <c r="F750">
        <v>10</v>
      </c>
      <c r="G750">
        <v>0</v>
      </c>
      <c r="H750">
        <v>9</v>
      </c>
      <c r="I750">
        <v>1</v>
      </c>
      <c r="J750">
        <v>0.95</v>
      </c>
      <c r="K750">
        <v>11.8353080749512</v>
      </c>
      <c r="L750">
        <v>0.69150924682617199</v>
      </c>
      <c r="M750">
        <v>0.51949310302734397</v>
      </c>
      <c r="N750">
        <v>10.6618309020996</v>
      </c>
      <c r="O750">
        <v>8</v>
      </c>
      <c r="P750">
        <v>8</v>
      </c>
      <c r="Q750">
        <v>18</v>
      </c>
      <c r="R750" s="16">
        <v>0.44440000000000002</v>
      </c>
      <c r="S750" s="16">
        <f t="shared" si="11"/>
        <v>0.8</v>
      </c>
      <c r="T750">
        <v>4.9045391082763699</v>
      </c>
      <c r="U750">
        <v>4.46850490570068</v>
      </c>
      <c r="V750">
        <v>4.3578910827636701</v>
      </c>
      <c r="W750">
        <v>0.110613822937012</v>
      </c>
      <c r="X750">
        <v>0.54664802551269498</v>
      </c>
      <c r="Y750">
        <v>0.54664802551269498</v>
      </c>
      <c r="Z750">
        <v>0.8</v>
      </c>
      <c r="AA750">
        <v>1</v>
      </c>
      <c r="AB750">
        <v>0.55555555555555602</v>
      </c>
      <c r="AC750">
        <v>0.71428571428571397</v>
      </c>
      <c r="AD750">
        <v>0</v>
      </c>
      <c r="AE750">
        <v>0.2</v>
      </c>
    </row>
    <row r="751" spans="1:31" x14ac:dyDescent="0.15">
      <c r="A751" s="6">
        <v>749</v>
      </c>
      <c r="B751">
        <v>17</v>
      </c>
      <c r="C751">
        <v>3</v>
      </c>
      <c r="D751">
        <v>10</v>
      </c>
      <c r="E751">
        <v>10</v>
      </c>
      <c r="F751">
        <v>10</v>
      </c>
      <c r="G751">
        <v>0</v>
      </c>
      <c r="H751">
        <v>7</v>
      </c>
      <c r="I751">
        <v>3</v>
      </c>
      <c r="J751">
        <v>0.85</v>
      </c>
      <c r="K751">
        <v>8.6805248260497994</v>
      </c>
      <c r="L751">
        <v>2.68282127380371</v>
      </c>
      <c r="M751">
        <v>1.80165672302246</v>
      </c>
      <c r="N751">
        <v>5.6309299468994096</v>
      </c>
      <c r="O751">
        <v>3</v>
      </c>
      <c r="P751">
        <v>3</v>
      </c>
      <c r="Q751">
        <v>13</v>
      </c>
      <c r="R751" s="16">
        <v>0.23080000000000001</v>
      </c>
      <c r="S751" s="16">
        <f t="shared" si="11"/>
        <v>0.3</v>
      </c>
      <c r="T751">
        <v>3.6783256530761701</v>
      </c>
      <c r="U751">
        <v>3.39916968345642</v>
      </c>
      <c r="V751">
        <v>3.1273550987243599</v>
      </c>
      <c r="W751">
        <v>0.271814584732056</v>
      </c>
      <c r="X751">
        <v>0.55097055435180697</v>
      </c>
      <c r="Y751">
        <v>0.55097055435180697</v>
      </c>
      <c r="Z751">
        <v>0.3</v>
      </c>
      <c r="AA751">
        <v>1</v>
      </c>
      <c r="AB751">
        <v>0.76923076923076905</v>
      </c>
      <c r="AC751">
        <v>0.86956521739130399</v>
      </c>
      <c r="AD751">
        <v>0</v>
      </c>
      <c r="AE751">
        <v>0.7</v>
      </c>
    </row>
    <row r="752" spans="1:31" x14ac:dyDescent="0.15">
      <c r="A752" s="6">
        <v>750</v>
      </c>
      <c r="B752">
        <v>17</v>
      </c>
      <c r="C752">
        <v>3</v>
      </c>
      <c r="D752">
        <v>10</v>
      </c>
      <c r="E752">
        <v>10</v>
      </c>
      <c r="F752">
        <v>10</v>
      </c>
      <c r="G752">
        <v>0</v>
      </c>
      <c r="H752">
        <v>7</v>
      </c>
      <c r="I752">
        <v>3</v>
      </c>
      <c r="J752">
        <v>0.85</v>
      </c>
      <c r="K752">
        <v>9.2315673828125</v>
      </c>
      <c r="L752">
        <v>2.1022720336914098</v>
      </c>
      <c r="M752">
        <v>1.2332954406738299</v>
      </c>
      <c r="N752">
        <v>7.28812599182129</v>
      </c>
      <c r="O752">
        <v>6</v>
      </c>
      <c r="P752">
        <v>6</v>
      </c>
      <c r="Q752">
        <v>16</v>
      </c>
      <c r="R752" s="16">
        <v>0.375</v>
      </c>
      <c r="S752" s="16">
        <f t="shared" si="11"/>
        <v>0.6</v>
      </c>
      <c r="T752">
        <v>3.9996433258056601</v>
      </c>
      <c r="U752">
        <v>3.60915946960449</v>
      </c>
      <c r="V752">
        <v>3.4291102886199898</v>
      </c>
      <c r="W752">
        <v>0.18004918098449699</v>
      </c>
      <c r="X752">
        <v>0.57053303718566895</v>
      </c>
      <c r="Y752">
        <v>0.57053303718566895</v>
      </c>
      <c r="Z752">
        <v>0.6</v>
      </c>
      <c r="AA752">
        <v>1</v>
      </c>
      <c r="AB752">
        <v>0.625</v>
      </c>
      <c r="AC752">
        <v>0.76923076923076905</v>
      </c>
      <c r="AD752">
        <v>0</v>
      </c>
      <c r="AE752">
        <v>0.4</v>
      </c>
    </row>
    <row r="753" spans="1:31" x14ac:dyDescent="0.15">
      <c r="A753" s="6">
        <v>751</v>
      </c>
      <c r="B753">
        <v>17</v>
      </c>
      <c r="C753">
        <v>3</v>
      </c>
      <c r="D753">
        <v>10</v>
      </c>
      <c r="E753">
        <v>10</v>
      </c>
      <c r="F753">
        <v>10</v>
      </c>
      <c r="G753">
        <v>0</v>
      </c>
      <c r="H753">
        <v>7</v>
      </c>
      <c r="I753">
        <v>3</v>
      </c>
      <c r="J753">
        <v>0.85</v>
      </c>
      <c r="K753">
        <v>8.7765350341796893</v>
      </c>
      <c r="L753">
        <v>3.4167308807372998</v>
      </c>
      <c r="M753">
        <v>2.6289939880371098</v>
      </c>
      <c r="N753">
        <v>5.0310592651367196</v>
      </c>
      <c r="O753">
        <v>4</v>
      </c>
      <c r="P753">
        <v>4</v>
      </c>
      <c r="Q753">
        <v>13</v>
      </c>
      <c r="R753" s="16">
        <v>0.30769999999999997</v>
      </c>
      <c r="S753" s="16">
        <f t="shared" si="11"/>
        <v>0.4</v>
      </c>
      <c r="T753">
        <v>3.4190120697021502</v>
      </c>
      <c r="U753">
        <v>3.21324586868286</v>
      </c>
      <c r="V753">
        <v>2.8805060386657702</v>
      </c>
      <c r="W753">
        <v>0.33273983001709001</v>
      </c>
      <c r="X753">
        <v>0.53850603103637695</v>
      </c>
      <c r="Y753">
        <v>0.53850603103637695</v>
      </c>
      <c r="Z753">
        <v>0.4</v>
      </c>
      <c r="AA753">
        <v>0.9</v>
      </c>
      <c r="AB753">
        <v>0.69230769230769196</v>
      </c>
      <c r="AC753">
        <v>0.78260869565217395</v>
      </c>
      <c r="AD753">
        <v>0.1</v>
      </c>
      <c r="AE753">
        <v>0.5</v>
      </c>
    </row>
    <row r="754" spans="1:31" x14ac:dyDescent="0.15">
      <c r="A754" s="6">
        <v>752</v>
      </c>
      <c r="B754">
        <v>18</v>
      </c>
      <c r="C754">
        <v>2</v>
      </c>
      <c r="D754">
        <v>10</v>
      </c>
      <c r="E754">
        <v>10</v>
      </c>
      <c r="F754">
        <v>10</v>
      </c>
      <c r="G754">
        <v>0</v>
      </c>
      <c r="H754">
        <v>8</v>
      </c>
      <c r="I754">
        <v>2</v>
      </c>
      <c r="J754">
        <v>0.9</v>
      </c>
      <c r="K754">
        <v>8.5604171752929705</v>
      </c>
      <c r="L754">
        <v>0.62664794921875</v>
      </c>
      <c r="M754">
        <v>0.28777694702148399</v>
      </c>
      <c r="N754">
        <v>8.2228584289550799</v>
      </c>
      <c r="O754">
        <v>7</v>
      </c>
      <c r="P754">
        <v>7</v>
      </c>
      <c r="Q754">
        <v>16</v>
      </c>
      <c r="R754" s="16">
        <v>0.4375</v>
      </c>
      <c r="S754" s="16">
        <f t="shared" si="11"/>
        <v>0.7</v>
      </c>
      <c r="T754">
        <v>4.6150760650634801</v>
      </c>
      <c r="U754">
        <v>4.1222424507141104</v>
      </c>
      <c r="V754">
        <v>4.0913901329040501</v>
      </c>
      <c r="W754">
        <v>3.0852317810058601E-2</v>
      </c>
      <c r="X754">
        <v>0.52368593215942405</v>
      </c>
      <c r="Y754">
        <v>0.52368593215942405</v>
      </c>
      <c r="Z754">
        <v>0.7</v>
      </c>
      <c r="AA754">
        <v>0.9</v>
      </c>
      <c r="AB754">
        <v>0.5625</v>
      </c>
      <c r="AC754">
        <v>0.69230769230769196</v>
      </c>
      <c r="AD754">
        <v>0.1</v>
      </c>
      <c r="AE754">
        <v>0.2</v>
      </c>
    </row>
    <row r="755" spans="1:31" x14ac:dyDescent="0.15">
      <c r="A755" s="6">
        <v>753</v>
      </c>
      <c r="B755">
        <v>17</v>
      </c>
      <c r="C755">
        <v>3</v>
      </c>
      <c r="D755">
        <v>10</v>
      </c>
      <c r="E755">
        <v>10</v>
      </c>
      <c r="F755">
        <v>10</v>
      </c>
      <c r="G755">
        <v>0</v>
      </c>
      <c r="H755">
        <v>7</v>
      </c>
      <c r="I755">
        <v>3</v>
      </c>
      <c r="J755">
        <v>0.85</v>
      </c>
      <c r="K755">
        <v>8.7162609100341797</v>
      </c>
      <c r="L755">
        <v>1.7887706756591799</v>
      </c>
      <c r="M755">
        <v>0.74873352050781194</v>
      </c>
      <c r="N755">
        <v>6.4296302795410201</v>
      </c>
      <c r="O755">
        <v>5</v>
      </c>
      <c r="P755">
        <v>5</v>
      </c>
      <c r="Q755">
        <v>15</v>
      </c>
      <c r="R755" s="16">
        <v>0.33329999999999999</v>
      </c>
      <c r="S755" s="16">
        <f t="shared" si="11"/>
        <v>0.5</v>
      </c>
      <c r="T755">
        <v>4.3663463592529297</v>
      </c>
      <c r="U755">
        <v>3.9760718345642099</v>
      </c>
      <c r="V755">
        <v>3.7783355712890598</v>
      </c>
      <c r="W755">
        <v>0.19773626327514701</v>
      </c>
      <c r="X755">
        <v>0.58801078796386697</v>
      </c>
      <c r="Y755">
        <v>0.58801078796386697</v>
      </c>
      <c r="Z755">
        <v>0.5</v>
      </c>
      <c r="AA755">
        <v>1</v>
      </c>
      <c r="AB755">
        <v>0.66666666666666696</v>
      </c>
      <c r="AC755">
        <v>0.8</v>
      </c>
      <c r="AD755">
        <v>0</v>
      </c>
      <c r="AE755">
        <v>0.5</v>
      </c>
    </row>
    <row r="756" spans="1:31" x14ac:dyDescent="0.15">
      <c r="A756" s="6">
        <v>754</v>
      </c>
      <c r="B756">
        <v>17</v>
      </c>
      <c r="C756">
        <v>3</v>
      </c>
      <c r="D756">
        <v>10</v>
      </c>
      <c r="E756">
        <v>10</v>
      </c>
      <c r="F756">
        <v>10</v>
      </c>
      <c r="G756">
        <v>0</v>
      </c>
      <c r="H756">
        <v>7</v>
      </c>
      <c r="I756">
        <v>3</v>
      </c>
      <c r="J756">
        <v>0.85</v>
      </c>
      <c r="K756">
        <v>8.0554103851318395</v>
      </c>
      <c r="L756">
        <v>1.53165626525879</v>
      </c>
      <c r="M756">
        <v>0.74248123168945301</v>
      </c>
      <c r="N756">
        <v>6.68906593322754</v>
      </c>
      <c r="O756">
        <v>6</v>
      </c>
      <c r="P756">
        <v>6</v>
      </c>
      <c r="Q756">
        <v>16</v>
      </c>
      <c r="R756" s="16">
        <v>0.375</v>
      </c>
      <c r="S756" s="16">
        <f t="shared" si="11"/>
        <v>0.6</v>
      </c>
      <c r="T756">
        <v>4.3847751617431596</v>
      </c>
      <c r="U756">
        <v>3.93526411056519</v>
      </c>
      <c r="V756">
        <v>3.8152053356170601</v>
      </c>
      <c r="W756">
        <v>0.12005877494812001</v>
      </c>
      <c r="X756">
        <v>0.56956982612609897</v>
      </c>
      <c r="Y756">
        <v>0.56956982612609897</v>
      </c>
      <c r="Z756">
        <v>0.6</v>
      </c>
      <c r="AA756">
        <v>1</v>
      </c>
      <c r="AB756">
        <v>0.625</v>
      </c>
      <c r="AC756">
        <v>0.76923076923076905</v>
      </c>
      <c r="AD756">
        <v>0</v>
      </c>
      <c r="AE756">
        <v>0.4</v>
      </c>
    </row>
    <row r="757" spans="1:31" x14ac:dyDescent="0.15">
      <c r="A757" s="6">
        <v>755</v>
      </c>
      <c r="B757">
        <v>16</v>
      </c>
      <c r="C757">
        <v>4</v>
      </c>
      <c r="D757">
        <v>10</v>
      </c>
      <c r="E757">
        <v>10</v>
      </c>
      <c r="F757">
        <v>10</v>
      </c>
      <c r="G757">
        <v>0</v>
      </c>
      <c r="H757">
        <v>6</v>
      </c>
      <c r="I757">
        <v>4</v>
      </c>
      <c r="J757">
        <v>0.8</v>
      </c>
      <c r="K757">
        <v>8.3897323608398402</v>
      </c>
      <c r="L757">
        <v>4.4636268615722701</v>
      </c>
      <c r="M757">
        <v>3.5825614929199201</v>
      </c>
      <c r="N757">
        <v>4.3408641815185502</v>
      </c>
      <c r="O757">
        <v>1</v>
      </c>
      <c r="P757">
        <v>1</v>
      </c>
      <c r="Q757">
        <v>11</v>
      </c>
      <c r="R757" s="16">
        <v>9.0899999999999995E-2</v>
      </c>
      <c r="S757" s="16">
        <f t="shared" si="11"/>
        <v>0.1</v>
      </c>
      <c r="T757">
        <v>2.9595699310302699</v>
      </c>
      <c r="U757">
        <v>2.7996799945831299</v>
      </c>
      <c r="V757">
        <v>2.4448833465576199</v>
      </c>
      <c r="W757">
        <v>0.35479664802551297</v>
      </c>
      <c r="X757">
        <v>0.51468658447265603</v>
      </c>
      <c r="Y757">
        <v>0.51468658447265603</v>
      </c>
      <c r="Z757">
        <v>0.1</v>
      </c>
      <c r="AA757">
        <v>1</v>
      </c>
      <c r="AB757">
        <v>0.90909090909090895</v>
      </c>
      <c r="AC757">
        <v>0.952380952380952</v>
      </c>
      <c r="AD757">
        <v>0</v>
      </c>
      <c r="AE757">
        <v>0.9</v>
      </c>
    </row>
    <row r="758" spans="1:31" x14ac:dyDescent="0.15">
      <c r="A758" s="6">
        <v>756</v>
      </c>
      <c r="B758">
        <v>17</v>
      </c>
      <c r="C758">
        <v>3</v>
      </c>
      <c r="D758">
        <v>10</v>
      </c>
      <c r="E758">
        <v>10</v>
      </c>
      <c r="F758">
        <v>10</v>
      </c>
      <c r="G758">
        <v>0</v>
      </c>
      <c r="H758">
        <v>7</v>
      </c>
      <c r="I758">
        <v>3</v>
      </c>
      <c r="J758">
        <v>0.85</v>
      </c>
      <c r="K758">
        <v>8.0184116363525408</v>
      </c>
      <c r="L758">
        <v>2.3798713684082</v>
      </c>
      <c r="M758">
        <v>1.7715759277343699</v>
      </c>
      <c r="N758">
        <v>6.0273933410644496</v>
      </c>
      <c r="O758">
        <v>3</v>
      </c>
      <c r="P758">
        <v>3</v>
      </c>
      <c r="Q758">
        <v>11</v>
      </c>
      <c r="R758" s="16">
        <v>0.2727</v>
      </c>
      <c r="S758" s="16">
        <f t="shared" si="11"/>
        <v>0.3</v>
      </c>
      <c r="T758">
        <v>3.0213775634765598</v>
      </c>
      <c r="U758">
        <v>2.7786052227020299</v>
      </c>
      <c r="V758">
        <v>2.5855565071106001</v>
      </c>
      <c r="W758">
        <v>0.193048715591431</v>
      </c>
      <c r="X758">
        <v>0.43582105636596702</v>
      </c>
      <c r="Y758">
        <v>0.43582105636596702</v>
      </c>
      <c r="Z758">
        <v>0.3</v>
      </c>
      <c r="AA758">
        <v>0.8</v>
      </c>
      <c r="AB758">
        <v>0.72727272727272696</v>
      </c>
      <c r="AC758">
        <v>0.76190476190476197</v>
      </c>
      <c r="AD758">
        <v>0.2</v>
      </c>
      <c r="AE758">
        <v>0.5</v>
      </c>
    </row>
    <row r="759" spans="1:31" x14ac:dyDescent="0.15">
      <c r="A759" s="6">
        <v>757</v>
      </c>
      <c r="B759">
        <v>17</v>
      </c>
      <c r="C759">
        <v>3</v>
      </c>
      <c r="D759">
        <v>10</v>
      </c>
      <c r="E759">
        <v>10</v>
      </c>
      <c r="F759">
        <v>10</v>
      </c>
      <c r="G759">
        <v>0</v>
      </c>
      <c r="H759">
        <v>7</v>
      </c>
      <c r="I759">
        <v>3</v>
      </c>
      <c r="J759">
        <v>0.85</v>
      </c>
      <c r="K759">
        <v>9.6664371490478498</v>
      </c>
      <c r="L759">
        <v>2.9880065917968701</v>
      </c>
      <c r="M759">
        <v>2.1301460266113299</v>
      </c>
      <c r="N759">
        <v>6.6810646057128897</v>
      </c>
      <c r="O759">
        <v>6</v>
      </c>
      <c r="P759">
        <v>6</v>
      </c>
      <c r="Q759">
        <v>16</v>
      </c>
      <c r="R759" s="16">
        <v>0.375</v>
      </c>
      <c r="S759" s="16">
        <f t="shared" si="11"/>
        <v>0.6</v>
      </c>
      <c r="T759">
        <v>4.0183944702148402</v>
      </c>
      <c r="U759">
        <v>3.68935251235962</v>
      </c>
      <c r="V759">
        <v>3.4121956825256401</v>
      </c>
      <c r="W759">
        <v>0.27715682983398399</v>
      </c>
      <c r="X759">
        <v>0.60619878768920898</v>
      </c>
      <c r="Y759">
        <v>0.60619878768920898</v>
      </c>
      <c r="Z759">
        <v>0.6</v>
      </c>
      <c r="AA759">
        <v>1</v>
      </c>
      <c r="AB759">
        <v>0.625</v>
      </c>
      <c r="AC759">
        <v>0.76923076923076905</v>
      </c>
      <c r="AD759">
        <v>0</v>
      </c>
      <c r="AE759">
        <v>0.4</v>
      </c>
    </row>
    <row r="760" spans="1:31" x14ac:dyDescent="0.15">
      <c r="A760" s="6">
        <v>758</v>
      </c>
      <c r="B760">
        <v>17</v>
      </c>
      <c r="C760">
        <v>3</v>
      </c>
      <c r="D760">
        <v>10</v>
      </c>
      <c r="E760">
        <v>10</v>
      </c>
      <c r="F760">
        <v>10</v>
      </c>
      <c r="G760">
        <v>0</v>
      </c>
      <c r="H760">
        <v>7</v>
      </c>
      <c r="I760">
        <v>3</v>
      </c>
      <c r="J760">
        <v>0.85</v>
      </c>
      <c r="K760">
        <v>9.3289508819580096</v>
      </c>
      <c r="L760">
        <v>2.0283145904540998</v>
      </c>
      <c r="M760">
        <v>0.96340560913085904</v>
      </c>
      <c r="N760">
        <v>6.8797893524169904</v>
      </c>
      <c r="O760">
        <v>5</v>
      </c>
      <c r="P760">
        <v>5</v>
      </c>
      <c r="Q760">
        <v>15</v>
      </c>
      <c r="R760" s="16">
        <v>0.33329999999999999</v>
      </c>
      <c r="S760" s="16">
        <f t="shared" si="11"/>
        <v>0.5</v>
      </c>
      <c r="T760">
        <v>4.1791725158691397</v>
      </c>
      <c r="U760">
        <v>3.7919178009033199</v>
      </c>
      <c r="V760">
        <v>3.5736203193664502</v>
      </c>
      <c r="W760">
        <v>0.21829748153686501</v>
      </c>
      <c r="X760">
        <v>0.60555219650268599</v>
      </c>
      <c r="Y760">
        <v>0.60555219650268599</v>
      </c>
      <c r="Z760">
        <v>0.5</v>
      </c>
      <c r="AA760">
        <v>1</v>
      </c>
      <c r="AB760">
        <v>0.66666666666666696</v>
      </c>
      <c r="AC760">
        <v>0.8</v>
      </c>
      <c r="AD760">
        <v>0</v>
      </c>
      <c r="AE760">
        <v>0.5</v>
      </c>
    </row>
    <row r="761" spans="1:31" x14ac:dyDescent="0.15">
      <c r="A761" s="6">
        <v>759</v>
      </c>
      <c r="B761">
        <v>16</v>
      </c>
      <c r="C761">
        <v>4</v>
      </c>
      <c r="D761">
        <v>10</v>
      </c>
      <c r="E761">
        <v>10</v>
      </c>
      <c r="F761">
        <v>10</v>
      </c>
      <c r="G761">
        <v>0</v>
      </c>
      <c r="H761">
        <v>6</v>
      </c>
      <c r="I761">
        <v>4</v>
      </c>
      <c r="J761">
        <v>0.8</v>
      </c>
      <c r="K761">
        <v>7.5038566589355504</v>
      </c>
      <c r="L761">
        <v>2.5776634216308598</v>
      </c>
      <c r="M761">
        <v>1.27959060668945</v>
      </c>
      <c r="N761">
        <v>4.9651393890380904</v>
      </c>
      <c r="O761">
        <v>3</v>
      </c>
      <c r="P761">
        <v>3</v>
      </c>
      <c r="Q761">
        <v>12</v>
      </c>
      <c r="R761" s="16">
        <v>0.25</v>
      </c>
      <c r="S761" s="16">
        <f t="shared" si="11"/>
        <v>0.3</v>
      </c>
      <c r="T761">
        <v>3.4542045593261701</v>
      </c>
      <c r="U761">
        <v>3.1654732227325399</v>
      </c>
      <c r="V761">
        <v>2.9687378406524698</v>
      </c>
      <c r="W761">
        <v>0.19673538208007799</v>
      </c>
      <c r="X761">
        <v>0.485466718673706</v>
      </c>
      <c r="Y761">
        <v>0.485466718673706</v>
      </c>
      <c r="Z761">
        <v>0.3</v>
      </c>
      <c r="AA761">
        <v>0.9</v>
      </c>
      <c r="AB761">
        <v>0.75</v>
      </c>
      <c r="AC761">
        <v>0.81818181818181801</v>
      </c>
      <c r="AD761">
        <v>0.1</v>
      </c>
      <c r="AE761">
        <v>0.6</v>
      </c>
    </row>
    <row r="762" spans="1:31" x14ac:dyDescent="0.15">
      <c r="A762" s="6">
        <v>760</v>
      </c>
      <c r="B762">
        <v>17</v>
      </c>
      <c r="C762">
        <v>3</v>
      </c>
      <c r="D762">
        <v>10</v>
      </c>
      <c r="E762">
        <v>10</v>
      </c>
      <c r="F762">
        <v>10</v>
      </c>
      <c r="G762">
        <v>0</v>
      </c>
      <c r="H762">
        <v>7</v>
      </c>
      <c r="I762">
        <v>3</v>
      </c>
      <c r="J762">
        <v>0.85</v>
      </c>
      <c r="K762">
        <v>10.1663112640381</v>
      </c>
      <c r="L762">
        <v>3.27395820617676</v>
      </c>
      <c r="M762">
        <v>2.3494186401367201</v>
      </c>
      <c r="N762">
        <v>6.7644100189209002</v>
      </c>
      <c r="O762">
        <v>4</v>
      </c>
      <c r="P762">
        <v>4</v>
      </c>
      <c r="Q762">
        <v>14</v>
      </c>
      <c r="R762" s="16">
        <v>0.28570000000000001</v>
      </c>
      <c r="S762" s="16">
        <f t="shared" si="11"/>
        <v>0.4</v>
      </c>
      <c r="T762">
        <v>4.2317581176757804</v>
      </c>
      <c r="U762">
        <v>3.9319043159484899</v>
      </c>
      <c r="V762">
        <v>3.6114051342010498</v>
      </c>
      <c r="W762">
        <v>0.32049918174743702</v>
      </c>
      <c r="X762">
        <v>0.620352983474731</v>
      </c>
      <c r="Y762">
        <v>0.620352983474731</v>
      </c>
      <c r="Z762">
        <v>0.4</v>
      </c>
      <c r="AA762">
        <v>1</v>
      </c>
      <c r="AB762">
        <v>0.71428571428571397</v>
      </c>
      <c r="AC762">
        <v>0.83333333333333304</v>
      </c>
      <c r="AD762">
        <v>0</v>
      </c>
      <c r="AE762">
        <v>0.6</v>
      </c>
    </row>
    <row r="763" spans="1:31" x14ac:dyDescent="0.15">
      <c r="A763" s="6">
        <v>761</v>
      </c>
      <c r="B763">
        <v>16</v>
      </c>
      <c r="C763">
        <v>4</v>
      </c>
      <c r="D763">
        <v>10</v>
      </c>
      <c r="E763">
        <v>10</v>
      </c>
      <c r="F763">
        <v>10</v>
      </c>
      <c r="G763">
        <v>0</v>
      </c>
      <c r="H763">
        <v>6</v>
      </c>
      <c r="I763">
        <v>4</v>
      </c>
      <c r="J763">
        <v>0.8</v>
      </c>
      <c r="K763">
        <v>9.8222579956054705</v>
      </c>
      <c r="L763">
        <v>2.4600658416747998</v>
      </c>
      <c r="M763">
        <v>0.75917053222656194</v>
      </c>
      <c r="N763">
        <v>8.0180835723877006</v>
      </c>
      <c r="O763">
        <v>5</v>
      </c>
      <c r="P763">
        <v>5</v>
      </c>
      <c r="Q763">
        <v>15</v>
      </c>
      <c r="R763" s="16">
        <v>0.33329999999999999</v>
      </c>
      <c r="S763" s="16">
        <f t="shared" si="11"/>
        <v>0.5</v>
      </c>
      <c r="T763">
        <v>4.1355400085449201</v>
      </c>
      <c r="U763">
        <v>3.6582548618316602</v>
      </c>
      <c r="V763">
        <v>3.49895215034485</v>
      </c>
      <c r="W763">
        <v>0.15930271148681599</v>
      </c>
      <c r="X763">
        <v>0.63658785820007302</v>
      </c>
      <c r="Y763">
        <v>0.63658785820007302</v>
      </c>
      <c r="Z763">
        <v>0.5</v>
      </c>
      <c r="AA763">
        <v>1</v>
      </c>
      <c r="AB763">
        <v>0.66666666666666696</v>
      </c>
      <c r="AC763">
        <v>0.8</v>
      </c>
      <c r="AD763">
        <v>0</v>
      </c>
      <c r="AE763">
        <v>0.5</v>
      </c>
    </row>
    <row r="764" spans="1:31" x14ac:dyDescent="0.15">
      <c r="A764" s="6">
        <v>762</v>
      </c>
      <c r="B764">
        <v>16</v>
      </c>
      <c r="C764">
        <v>4</v>
      </c>
      <c r="D764">
        <v>10</v>
      </c>
      <c r="E764">
        <v>10</v>
      </c>
      <c r="F764">
        <v>10</v>
      </c>
      <c r="G764">
        <v>0</v>
      </c>
      <c r="H764">
        <v>6</v>
      </c>
      <c r="I764">
        <v>4</v>
      </c>
      <c r="J764">
        <v>0.8</v>
      </c>
      <c r="K764">
        <v>9.4051055908203107</v>
      </c>
      <c r="L764">
        <v>3.4295520782470699</v>
      </c>
      <c r="M764">
        <v>2.1113662719726598</v>
      </c>
      <c r="N764">
        <v>6.6637954711914098</v>
      </c>
      <c r="O764">
        <v>4</v>
      </c>
      <c r="P764">
        <v>4</v>
      </c>
      <c r="Q764">
        <v>14</v>
      </c>
      <c r="R764" s="16">
        <v>0.28570000000000001</v>
      </c>
      <c r="S764" s="16">
        <f t="shared" si="11"/>
        <v>0.4</v>
      </c>
      <c r="T764">
        <v>2.9715652465820299</v>
      </c>
      <c r="U764">
        <v>2.7172491550445601</v>
      </c>
      <c r="V764">
        <v>2.4712443351745601</v>
      </c>
      <c r="W764">
        <v>0.24600481986999501</v>
      </c>
      <c r="X764">
        <v>0.50032091140747104</v>
      </c>
      <c r="Y764">
        <v>0.50032091140747104</v>
      </c>
      <c r="Z764">
        <v>0.4</v>
      </c>
      <c r="AA764">
        <v>1</v>
      </c>
      <c r="AB764">
        <v>0.71428571428571397</v>
      </c>
      <c r="AC764">
        <v>0.83333333333333304</v>
      </c>
      <c r="AD764">
        <v>0</v>
      </c>
      <c r="AE764">
        <v>0.6</v>
      </c>
    </row>
    <row r="765" spans="1:31" x14ac:dyDescent="0.15">
      <c r="A765" s="6">
        <v>763</v>
      </c>
      <c r="B765">
        <v>17</v>
      </c>
      <c r="C765">
        <v>3</v>
      </c>
      <c r="D765">
        <v>10</v>
      </c>
      <c r="E765">
        <v>10</v>
      </c>
      <c r="F765">
        <v>10</v>
      </c>
      <c r="G765">
        <v>0</v>
      </c>
      <c r="H765">
        <v>7</v>
      </c>
      <c r="I765">
        <v>3</v>
      </c>
      <c r="J765">
        <v>0.85</v>
      </c>
      <c r="K765">
        <v>8.8154239654540998</v>
      </c>
      <c r="L765">
        <v>2.6712760925293</v>
      </c>
      <c r="M765">
        <v>1.6902217864990201</v>
      </c>
      <c r="N765">
        <v>5.5071983337402299</v>
      </c>
      <c r="O765">
        <v>3</v>
      </c>
      <c r="P765">
        <v>3</v>
      </c>
      <c r="Q765">
        <v>12</v>
      </c>
      <c r="R765" s="16">
        <v>0.25</v>
      </c>
      <c r="S765" s="16">
        <f t="shared" si="11"/>
        <v>0.3</v>
      </c>
      <c r="T765">
        <v>3.7791271209716801</v>
      </c>
      <c r="U765">
        <v>3.5109894275665301</v>
      </c>
      <c r="V765">
        <v>3.2221112251281698</v>
      </c>
      <c r="W765">
        <v>0.28887820243835399</v>
      </c>
      <c r="X765">
        <v>0.55701589584350597</v>
      </c>
      <c r="Y765">
        <v>0.55701589584350597</v>
      </c>
      <c r="Z765">
        <v>0.3</v>
      </c>
      <c r="AA765">
        <v>0.9</v>
      </c>
      <c r="AB765">
        <v>0.75</v>
      </c>
      <c r="AC765">
        <v>0.81818181818181801</v>
      </c>
      <c r="AD765">
        <v>0.1</v>
      </c>
      <c r="AE765">
        <v>0.6</v>
      </c>
    </row>
    <row r="766" spans="1:31" x14ac:dyDescent="0.15">
      <c r="A766" s="6">
        <v>764</v>
      </c>
      <c r="B766">
        <v>16</v>
      </c>
      <c r="C766">
        <v>4</v>
      </c>
      <c r="D766">
        <v>10</v>
      </c>
      <c r="E766">
        <v>10</v>
      </c>
      <c r="F766">
        <v>10</v>
      </c>
      <c r="G766">
        <v>0</v>
      </c>
      <c r="H766">
        <v>6</v>
      </c>
      <c r="I766">
        <v>4</v>
      </c>
      <c r="J766">
        <v>0.8</v>
      </c>
      <c r="K766">
        <v>8.7104778289794904</v>
      </c>
      <c r="L766">
        <v>1.3560638427734399</v>
      </c>
      <c r="M766">
        <v>0.14569473266601601</v>
      </c>
      <c r="N766">
        <v>9.2314319610595703</v>
      </c>
      <c r="O766">
        <v>6</v>
      </c>
      <c r="P766">
        <v>6</v>
      </c>
      <c r="Q766">
        <v>16</v>
      </c>
      <c r="R766" s="16">
        <v>0.375</v>
      </c>
      <c r="S766" s="16">
        <f t="shared" si="11"/>
        <v>0.6</v>
      </c>
      <c r="T766">
        <v>4.6927738189697301</v>
      </c>
      <c r="U766">
        <v>4.0366182327270499</v>
      </c>
      <c r="V766">
        <v>4.0753555297851598</v>
      </c>
      <c r="W766">
        <v>3.8737297058105503E-2</v>
      </c>
      <c r="X766">
        <v>0.61741828918456998</v>
      </c>
      <c r="Y766">
        <v>0.61741828918456998</v>
      </c>
      <c r="Z766">
        <v>0.6</v>
      </c>
      <c r="AA766">
        <v>1</v>
      </c>
      <c r="AB766">
        <v>0.625</v>
      </c>
      <c r="AC766">
        <v>0.76923076923076905</v>
      </c>
      <c r="AD766">
        <v>0</v>
      </c>
      <c r="AE766">
        <v>0.4</v>
      </c>
    </row>
    <row r="767" spans="1:31" x14ac:dyDescent="0.15">
      <c r="A767" s="6">
        <v>765</v>
      </c>
      <c r="B767">
        <v>19</v>
      </c>
      <c r="C767">
        <v>1</v>
      </c>
      <c r="D767">
        <v>10</v>
      </c>
      <c r="E767">
        <v>10</v>
      </c>
      <c r="F767">
        <v>10</v>
      </c>
      <c r="G767">
        <v>0</v>
      </c>
      <c r="H767">
        <v>9</v>
      </c>
      <c r="I767">
        <v>1</v>
      </c>
      <c r="J767">
        <v>0.95</v>
      </c>
      <c r="K767">
        <v>12.22727394104</v>
      </c>
      <c r="L767">
        <v>0.80151748657226596</v>
      </c>
      <c r="M767">
        <v>0.55924224853515603</v>
      </c>
      <c r="N767">
        <v>10.2725009918213</v>
      </c>
      <c r="O767">
        <v>7</v>
      </c>
      <c r="P767">
        <v>7</v>
      </c>
      <c r="Q767">
        <v>17</v>
      </c>
      <c r="R767" s="16">
        <v>0.4118</v>
      </c>
      <c r="S767" s="16">
        <f t="shared" si="11"/>
        <v>0.7</v>
      </c>
      <c r="T767">
        <v>4.8915824890136701</v>
      </c>
      <c r="U767">
        <v>4.49367332458496</v>
      </c>
      <c r="V767">
        <v>4.3103799819946298</v>
      </c>
      <c r="W767">
        <v>0.183293342590332</v>
      </c>
      <c r="X767">
        <v>0.58120250701904297</v>
      </c>
      <c r="Y767">
        <v>0.58120250701904297</v>
      </c>
      <c r="Z767">
        <v>0.7</v>
      </c>
      <c r="AA767">
        <v>1</v>
      </c>
      <c r="AB767">
        <v>0.58823529411764697</v>
      </c>
      <c r="AC767">
        <v>0.74074074074074103</v>
      </c>
      <c r="AD767">
        <v>0</v>
      </c>
      <c r="AE767">
        <v>0.3</v>
      </c>
    </row>
    <row r="768" spans="1:31" x14ac:dyDescent="0.15">
      <c r="A768" s="6">
        <v>766</v>
      </c>
      <c r="B768">
        <v>17</v>
      </c>
      <c r="C768">
        <v>3</v>
      </c>
      <c r="D768">
        <v>10</v>
      </c>
      <c r="E768">
        <v>10</v>
      </c>
      <c r="F768">
        <v>10</v>
      </c>
      <c r="G768">
        <v>0</v>
      </c>
      <c r="H768">
        <v>7</v>
      </c>
      <c r="I768">
        <v>3</v>
      </c>
      <c r="J768">
        <v>0.85</v>
      </c>
      <c r="K768">
        <v>8.3576145172119105</v>
      </c>
      <c r="L768">
        <v>2.3232803344726598</v>
      </c>
      <c r="M768">
        <v>1.3556365966796899</v>
      </c>
      <c r="N768">
        <v>5.3950061798095703</v>
      </c>
      <c r="O768">
        <v>5</v>
      </c>
      <c r="P768">
        <v>5</v>
      </c>
      <c r="Q768">
        <v>15</v>
      </c>
      <c r="R768" s="16">
        <v>0.33329999999999999</v>
      </c>
      <c r="S768" s="16">
        <f t="shared" si="11"/>
        <v>0.5</v>
      </c>
      <c r="T768">
        <v>3.5073833465576199</v>
      </c>
      <c r="U768">
        <v>3.2279739379882799</v>
      </c>
      <c r="V768">
        <v>2.9903004169464098</v>
      </c>
      <c r="W768">
        <v>0.23767352104187001</v>
      </c>
      <c r="X768">
        <v>0.51708292961120605</v>
      </c>
      <c r="Y768">
        <v>0.51708292961120605</v>
      </c>
      <c r="Z768">
        <v>0.5</v>
      </c>
      <c r="AA768">
        <v>1</v>
      </c>
      <c r="AB768">
        <v>0.66666666666666696</v>
      </c>
      <c r="AC768">
        <v>0.8</v>
      </c>
      <c r="AD768">
        <v>0</v>
      </c>
      <c r="AE768">
        <v>0.5</v>
      </c>
    </row>
    <row r="769" spans="1:31" x14ac:dyDescent="0.15">
      <c r="A769" s="6">
        <v>767</v>
      </c>
      <c r="B769">
        <v>18</v>
      </c>
      <c r="C769">
        <v>2</v>
      </c>
      <c r="D769">
        <v>10</v>
      </c>
      <c r="E769">
        <v>10</v>
      </c>
      <c r="F769">
        <v>10</v>
      </c>
      <c r="G769">
        <v>0</v>
      </c>
      <c r="H769">
        <v>8</v>
      </c>
      <c r="I769">
        <v>2</v>
      </c>
      <c r="J769">
        <v>0.9</v>
      </c>
      <c r="K769">
        <v>10.418952941894499</v>
      </c>
      <c r="L769">
        <v>2.6292495727539098</v>
      </c>
      <c r="M769">
        <v>2.0696887969970699</v>
      </c>
      <c r="N769">
        <v>6.93931007385254</v>
      </c>
      <c r="O769">
        <v>3</v>
      </c>
      <c r="P769">
        <v>3</v>
      </c>
      <c r="Q769">
        <v>13</v>
      </c>
      <c r="R769" s="16">
        <v>0.23080000000000001</v>
      </c>
      <c r="S769" s="16">
        <f t="shared" si="11"/>
        <v>0.3</v>
      </c>
      <c r="T769">
        <v>3.8642120361328098</v>
      </c>
      <c r="U769">
        <v>3.6235122680664098</v>
      </c>
      <c r="V769">
        <v>3.29751825332642</v>
      </c>
      <c r="W769">
        <v>0.32599401473999001</v>
      </c>
      <c r="X769">
        <v>0.56669378280639604</v>
      </c>
      <c r="Y769">
        <v>0.56669378280639604</v>
      </c>
      <c r="Z769">
        <v>0.3</v>
      </c>
      <c r="AA769">
        <v>1</v>
      </c>
      <c r="AB769">
        <v>0.76923076923076905</v>
      </c>
      <c r="AC769">
        <v>0.86956521739130399</v>
      </c>
      <c r="AD769">
        <v>0</v>
      </c>
      <c r="AE769">
        <v>0.7</v>
      </c>
    </row>
    <row r="770" spans="1:31" x14ac:dyDescent="0.15">
      <c r="A770" s="6">
        <v>768</v>
      </c>
      <c r="B770">
        <v>16</v>
      </c>
      <c r="C770">
        <v>4</v>
      </c>
      <c r="D770">
        <v>10</v>
      </c>
      <c r="E770">
        <v>10</v>
      </c>
      <c r="F770">
        <v>10</v>
      </c>
      <c r="G770">
        <v>0</v>
      </c>
      <c r="H770">
        <v>6</v>
      </c>
      <c r="I770">
        <v>4</v>
      </c>
      <c r="J770">
        <v>0.8</v>
      </c>
      <c r="K770">
        <v>9.2490539550781197</v>
      </c>
      <c r="L770">
        <v>2.1260395050048801</v>
      </c>
      <c r="M770">
        <v>0.34942245483398399</v>
      </c>
      <c r="N770">
        <v>7.4301509857177699</v>
      </c>
      <c r="O770">
        <v>5</v>
      </c>
      <c r="P770">
        <v>5</v>
      </c>
      <c r="Q770">
        <v>15</v>
      </c>
      <c r="R770" s="16">
        <v>0.33329999999999999</v>
      </c>
      <c r="S770" s="16">
        <f t="shared" si="11"/>
        <v>0.5</v>
      </c>
      <c r="T770">
        <v>4.2136154174804696</v>
      </c>
      <c r="U770">
        <v>3.7236680984497101</v>
      </c>
      <c r="V770">
        <v>3.5841317176818901</v>
      </c>
      <c r="W770">
        <v>0.13953638076782199</v>
      </c>
      <c r="X770">
        <v>0.62948369979858398</v>
      </c>
      <c r="Y770">
        <v>0.62948369979858398</v>
      </c>
      <c r="Z770">
        <v>0.5</v>
      </c>
      <c r="AA770">
        <v>1</v>
      </c>
      <c r="AB770">
        <v>0.66666666666666696</v>
      </c>
      <c r="AC770">
        <v>0.8</v>
      </c>
      <c r="AD770">
        <v>0</v>
      </c>
      <c r="AE770">
        <v>0.5</v>
      </c>
    </row>
    <row r="771" spans="1:31" x14ac:dyDescent="0.15">
      <c r="A771" s="6">
        <v>769</v>
      </c>
      <c r="B771">
        <v>17</v>
      </c>
      <c r="C771">
        <v>3</v>
      </c>
      <c r="D771">
        <v>10</v>
      </c>
      <c r="E771">
        <v>10</v>
      </c>
      <c r="F771">
        <v>10</v>
      </c>
      <c r="G771">
        <v>0</v>
      </c>
      <c r="H771">
        <v>7</v>
      </c>
      <c r="I771">
        <v>3</v>
      </c>
      <c r="J771">
        <v>0.85</v>
      </c>
      <c r="K771">
        <v>8.2580490112304705</v>
      </c>
      <c r="L771">
        <v>1.09774971008301</v>
      </c>
      <c r="M771">
        <v>0.32152175903320301</v>
      </c>
      <c r="N771">
        <v>7.6415824890136701</v>
      </c>
      <c r="O771">
        <v>6</v>
      </c>
      <c r="P771">
        <v>6</v>
      </c>
      <c r="Q771">
        <v>15</v>
      </c>
      <c r="R771" s="16">
        <v>0.4</v>
      </c>
      <c r="S771" s="16">
        <f t="shared" ref="S771:S834" si="12">O771/E771</f>
        <v>0.6</v>
      </c>
      <c r="T771">
        <v>4.3642616271972701</v>
      </c>
      <c r="U771">
        <v>3.8643605709075901</v>
      </c>
      <c r="V771">
        <v>3.8187141418457</v>
      </c>
      <c r="W771">
        <v>4.56464290618896E-2</v>
      </c>
      <c r="X771">
        <v>0.54554748535156194</v>
      </c>
      <c r="Y771">
        <v>0.54554748535156194</v>
      </c>
      <c r="Z771">
        <v>0.6</v>
      </c>
      <c r="AA771">
        <v>0.9</v>
      </c>
      <c r="AB771">
        <v>0.6</v>
      </c>
      <c r="AC771">
        <v>0.72</v>
      </c>
      <c r="AD771">
        <v>0.1</v>
      </c>
      <c r="AE771">
        <v>0.3</v>
      </c>
    </row>
    <row r="772" spans="1:31" x14ac:dyDescent="0.15">
      <c r="A772" s="6">
        <v>770</v>
      </c>
      <c r="B772">
        <v>16</v>
      </c>
      <c r="C772">
        <v>4</v>
      </c>
      <c r="D772">
        <v>10</v>
      </c>
      <c r="E772">
        <v>10</v>
      </c>
      <c r="F772">
        <v>10</v>
      </c>
      <c r="G772">
        <v>0</v>
      </c>
      <c r="H772">
        <v>6</v>
      </c>
      <c r="I772">
        <v>4</v>
      </c>
      <c r="J772">
        <v>0.8</v>
      </c>
      <c r="K772">
        <v>8.4371662139892596</v>
      </c>
      <c r="L772">
        <v>2.2285137176513699</v>
      </c>
      <c r="M772">
        <v>0.87687683105468694</v>
      </c>
      <c r="N772">
        <v>6.9686565399169904</v>
      </c>
      <c r="O772">
        <v>6</v>
      </c>
      <c r="P772">
        <v>6</v>
      </c>
      <c r="Q772">
        <v>16</v>
      </c>
      <c r="R772" s="16">
        <v>0.375</v>
      </c>
      <c r="S772" s="16">
        <f t="shared" si="12"/>
        <v>0.6</v>
      </c>
      <c r="T772">
        <v>3.5901756286621098</v>
      </c>
      <c r="U772">
        <v>3.1849403381347701</v>
      </c>
      <c r="V772">
        <v>3.05215215682983</v>
      </c>
      <c r="W772">
        <v>0.132788181304932</v>
      </c>
      <c r="X772">
        <v>0.53802347183227495</v>
      </c>
      <c r="Y772">
        <v>0.53802347183227495</v>
      </c>
      <c r="Z772">
        <v>0.6</v>
      </c>
      <c r="AA772">
        <v>1</v>
      </c>
      <c r="AB772">
        <v>0.625</v>
      </c>
      <c r="AC772">
        <v>0.76923076923076905</v>
      </c>
      <c r="AD772">
        <v>0</v>
      </c>
      <c r="AE772">
        <v>0.4</v>
      </c>
    </row>
    <row r="773" spans="1:31" x14ac:dyDescent="0.15">
      <c r="A773" s="6">
        <v>771</v>
      </c>
      <c r="B773">
        <v>15</v>
      </c>
      <c r="C773">
        <v>5</v>
      </c>
      <c r="D773">
        <v>10</v>
      </c>
      <c r="E773">
        <v>10</v>
      </c>
      <c r="F773">
        <v>10</v>
      </c>
      <c r="G773">
        <v>0</v>
      </c>
      <c r="H773">
        <v>5</v>
      </c>
      <c r="I773">
        <v>5</v>
      </c>
      <c r="J773">
        <v>0.75</v>
      </c>
      <c r="K773">
        <v>8.4633045196533203</v>
      </c>
      <c r="L773">
        <v>4.1905403137206996</v>
      </c>
      <c r="M773">
        <v>2.65578269958496</v>
      </c>
      <c r="N773">
        <v>5.4760150909423801</v>
      </c>
      <c r="O773">
        <v>2</v>
      </c>
      <c r="P773">
        <v>2</v>
      </c>
      <c r="Q773">
        <v>12</v>
      </c>
      <c r="R773" s="16">
        <v>0.16669999999999999</v>
      </c>
      <c r="S773" s="16">
        <f t="shared" si="12"/>
        <v>0.2</v>
      </c>
      <c r="T773">
        <v>2.7900257110595699</v>
      </c>
      <c r="U773">
        <v>2.5661418437957799</v>
      </c>
      <c r="V773">
        <v>2.2885594367981001</v>
      </c>
      <c r="W773">
        <v>0.277582406997681</v>
      </c>
      <c r="X773">
        <v>0.50146627426147505</v>
      </c>
      <c r="Y773">
        <v>0.50146627426147505</v>
      </c>
      <c r="Z773">
        <v>0.2</v>
      </c>
      <c r="AA773">
        <v>1</v>
      </c>
      <c r="AB773">
        <v>0.83333333333333304</v>
      </c>
      <c r="AC773">
        <v>0.90909090909090895</v>
      </c>
      <c r="AD773">
        <v>0</v>
      </c>
      <c r="AE773">
        <v>0.8</v>
      </c>
    </row>
    <row r="774" spans="1:31" x14ac:dyDescent="0.15">
      <c r="A774" s="6">
        <v>772</v>
      </c>
      <c r="B774">
        <v>18</v>
      </c>
      <c r="C774">
        <v>2</v>
      </c>
      <c r="D774">
        <v>10</v>
      </c>
      <c r="E774">
        <v>10</v>
      </c>
      <c r="F774">
        <v>10</v>
      </c>
      <c r="G774">
        <v>0</v>
      </c>
      <c r="H774">
        <v>8</v>
      </c>
      <c r="I774">
        <v>2</v>
      </c>
      <c r="J774">
        <v>0.9</v>
      </c>
      <c r="K774">
        <v>10.1784763336182</v>
      </c>
      <c r="L774">
        <v>1.5869178771972701</v>
      </c>
      <c r="M774">
        <v>0.96760177612304699</v>
      </c>
      <c r="N774">
        <v>7.6428642272949201</v>
      </c>
      <c r="O774">
        <v>7</v>
      </c>
      <c r="P774">
        <v>7</v>
      </c>
      <c r="Q774">
        <v>17</v>
      </c>
      <c r="R774" s="16">
        <v>0.4118</v>
      </c>
      <c r="S774" s="16">
        <f t="shared" si="12"/>
        <v>0.7</v>
      </c>
      <c r="T774">
        <v>5.0832271575927699</v>
      </c>
      <c r="U774">
        <v>4.6600112915039098</v>
      </c>
      <c r="V774">
        <v>4.4258260726928702</v>
      </c>
      <c r="W774">
        <v>0.23418521881103499</v>
      </c>
      <c r="X774">
        <v>0.65740108489990201</v>
      </c>
      <c r="Y774">
        <v>0.65740108489990201</v>
      </c>
      <c r="Z774">
        <v>0.7</v>
      </c>
      <c r="AA774">
        <v>1</v>
      </c>
      <c r="AB774">
        <v>0.58823529411764697</v>
      </c>
      <c r="AC774">
        <v>0.74074074074074103</v>
      </c>
      <c r="AD774">
        <v>0</v>
      </c>
      <c r="AE774">
        <v>0.3</v>
      </c>
    </row>
    <row r="775" spans="1:31" x14ac:dyDescent="0.15">
      <c r="A775" s="6">
        <v>773</v>
      </c>
      <c r="B775">
        <v>18</v>
      </c>
      <c r="C775">
        <v>2</v>
      </c>
      <c r="D775">
        <v>10</v>
      </c>
      <c r="E775">
        <v>10</v>
      </c>
      <c r="F775">
        <v>10</v>
      </c>
      <c r="G775">
        <v>0</v>
      </c>
      <c r="H775">
        <v>8</v>
      </c>
      <c r="I775">
        <v>2</v>
      </c>
      <c r="J775">
        <v>0.9</v>
      </c>
      <c r="K775">
        <v>10.0533294677734</v>
      </c>
      <c r="L775">
        <v>1.13979339599609</v>
      </c>
      <c r="M775">
        <v>0.6265869140625</v>
      </c>
      <c r="N775">
        <v>8.5758876800537092</v>
      </c>
      <c r="O775">
        <v>8</v>
      </c>
      <c r="P775">
        <v>8</v>
      </c>
      <c r="Q775">
        <v>18</v>
      </c>
      <c r="R775" s="16">
        <v>0.44440000000000002</v>
      </c>
      <c r="S775" s="16">
        <f t="shared" si="12"/>
        <v>0.8</v>
      </c>
      <c r="T775">
        <v>5.4543704986572301</v>
      </c>
      <c r="U775">
        <v>4.9175844192504901</v>
      </c>
      <c r="V775">
        <v>4.7778811454772896</v>
      </c>
      <c r="W775">
        <v>0.139703273773193</v>
      </c>
      <c r="X775">
        <v>0.67648935317993197</v>
      </c>
      <c r="Y775">
        <v>0.67648935317993197</v>
      </c>
      <c r="Z775">
        <v>0.8</v>
      </c>
      <c r="AA775">
        <v>1</v>
      </c>
      <c r="AB775">
        <v>0.55555555555555602</v>
      </c>
      <c r="AC775">
        <v>0.71428571428571397</v>
      </c>
      <c r="AD775">
        <v>0</v>
      </c>
      <c r="AE775">
        <v>0.2</v>
      </c>
    </row>
    <row r="776" spans="1:31" x14ac:dyDescent="0.15">
      <c r="A776" s="6">
        <v>774</v>
      </c>
      <c r="B776">
        <v>18</v>
      </c>
      <c r="C776">
        <v>2</v>
      </c>
      <c r="D776">
        <v>10</v>
      </c>
      <c r="E776">
        <v>10</v>
      </c>
      <c r="F776">
        <v>10</v>
      </c>
      <c r="G776">
        <v>0</v>
      </c>
      <c r="H776">
        <v>8</v>
      </c>
      <c r="I776">
        <v>2</v>
      </c>
      <c r="J776">
        <v>0.9</v>
      </c>
      <c r="K776">
        <v>9.9837837219238299</v>
      </c>
      <c r="L776">
        <v>3.8917007446289098</v>
      </c>
      <c r="M776">
        <v>3.5301170349121098</v>
      </c>
      <c r="N776">
        <v>5.8071537017822301</v>
      </c>
      <c r="O776">
        <v>2</v>
      </c>
      <c r="P776">
        <v>2</v>
      </c>
      <c r="Q776">
        <v>12</v>
      </c>
      <c r="R776" s="16">
        <v>0.16669999999999999</v>
      </c>
      <c r="S776" s="16">
        <f t="shared" si="12"/>
        <v>0.2</v>
      </c>
      <c r="T776">
        <v>3.93145751953125</v>
      </c>
      <c r="U776">
        <v>3.73478102684021</v>
      </c>
      <c r="V776">
        <v>3.3527534008026101</v>
      </c>
      <c r="W776">
        <v>0.38202762603759799</v>
      </c>
      <c r="X776">
        <v>0.57870411872863803</v>
      </c>
      <c r="Y776">
        <v>0.57870411872863803</v>
      </c>
      <c r="Z776">
        <v>0.2</v>
      </c>
      <c r="AA776">
        <v>1</v>
      </c>
      <c r="AB776">
        <v>0.83333333333333304</v>
      </c>
      <c r="AC776">
        <v>0.90909090909090895</v>
      </c>
      <c r="AD776">
        <v>0</v>
      </c>
      <c r="AE776">
        <v>0.8</v>
      </c>
    </row>
    <row r="777" spans="1:31" x14ac:dyDescent="0.15">
      <c r="A777" s="6">
        <v>775</v>
      </c>
      <c r="B777">
        <v>16</v>
      </c>
      <c r="C777">
        <v>4</v>
      </c>
      <c r="D777">
        <v>10</v>
      </c>
      <c r="E777">
        <v>10</v>
      </c>
      <c r="F777">
        <v>10</v>
      </c>
      <c r="G777">
        <v>0</v>
      </c>
      <c r="H777">
        <v>6</v>
      </c>
      <c r="I777">
        <v>4</v>
      </c>
      <c r="J777">
        <v>0.8</v>
      </c>
      <c r="K777">
        <v>9.8790187835693395</v>
      </c>
      <c r="L777">
        <v>2.2919273376464799</v>
      </c>
      <c r="M777">
        <v>0.57545089721679699</v>
      </c>
      <c r="N777">
        <v>8.3539657592773402</v>
      </c>
      <c r="O777">
        <v>6</v>
      </c>
      <c r="P777">
        <v>6</v>
      </c>
      <c r="Q777">
        <v>16</v>
      </c>
      <c r="R777" s="16">
        <v>0.375</v>
      </c>
      <c r="S777" s="16">
        <f t="shared" si="12"/>
        <v>0.6</v>
      </c>
      <c r="T777">
        <v>4.18807029724121</v>
      </c>
      <c r="U777">
        <v>3.6788451671600302</v>
      </c>
      <c r="V777">
        <v>3.54553151130676</v>
      </c>
      <c r="W777">
        <v>0.13331365585327201</v>
      </c>
      <c r="X777">
        <v>0.64253878593444802</v>
      </c>
      <c r="Y777">
        <v>0.64253878593444802</v>
      </c>
      <c r="Z777">
        <v>0.6</v>
      </c>
      <c r="AA777">
        <v>1</v>
      </c>
      <c r="AB777">
        <v>0.625</v>
      </c>
      <c r="AC777">
        <v>0.76923076923076905</v>
      </c>
      <c r="AD777">
        <v>0</v>
      </c>
      <c r="AE777">
        <v>0.4</v>
      </c>
    </row>
    <row r="778" spans="1:31" x14ac:dyDescent="0.15">
      <c r="A778" s="6">
        <v>776</v>
      </c>
      <c r="B778">
        <v>15</v>
      </c>
      <c r="C778">
        <v>5</v>
      </c>
      <c r="D778">
        <v>10</v>
      </c>
      <c r="E778">
        <v>10</v>
      </c>
      <c r="F778">
        <v>10</v>
      </c>
      <c r="G778">
        <v>0</v>
      </c>
      <c r="H778">
        <v>5</v>
      </c>
      <c r="I778">
        <v>5</v>
      </c>
      <c r="J778">
        <v>0.75</v>
      </c>
      <c r="K778">
        <v>7.7532272338867196</v>
      </c>
      <c r="L778">
        <v>2.3033256530761701</v>
      </c>
      <c r="M778">
        <v>0.39759445190429699</v>
      </c>
      <c r="N778">
        <v>7.0883541107177699</v>
      </c>
      <c r="O778">
        <v>4</v>
      </c>
      <c r="P778">
        <v>4</v>
      </c>
      <c r="Q778">
        <v>13</v>
      </c>
      <c r="R778" s="16">
        <v>0.30769999999999997</v>
      </c>
      <c r="S778" s="16">
        <f t="shared" si="12"/>
        <v>0.4</v>
      </c>
      <c r="T778">
        <v>3.2614803314209002</v>
      </c>
      <c r="U778">
        <v>2.8163967132568399</v>
      </c>
      <c r="V778">
        <v>2.7636578083038299</v>
      </c>
      <c r="W778">
        <v>5.2738904953002902E-2</v>
      </c>
      <c r="X778">
        <v>0.49782252311706499</v>
      </c>
      <c r="Y778">
        <v>0.49782252311706499</v>
      </c>
      <c r="Z778">
        <v>0.4</v>
      </c>
      <c r="AA778">
        <v>0.9</v>
      </c>
      <c r="AB778">
        <v>0.69230769230769196</v>
      </c>
      <c r="AC778">
        <v>0.78260869565217395</v>
      </c>
      <c r="AD778">
        <v>0.1</v>
      </c>
      <c r="AE778">
        <v>0.5</v>
      </c>
    </row>
    <row r="779" spans="1:31" x14ac:dyDescent="0.15">
      <c r="A779" s="6">
        <v>777</v>
      </c>
      <c r="B779">
        <v>16</v>
      </c>
      <c r="C779">
        <v>4</v>
      </c>
      <c r="D779">
        <v>10</v>
      </c>
      <c r="E779">
        <v>10</v>
      </c>
      <c r="F779">
        <v>10</v>
      </c>
      <c r="G779">
        <v>0</v>
      </c>
      <c r="H779">
        <v>6</v>
      </c>
      <c r="I779">
        <v>4</v>
      </c>
      <c r="J779">
        <v>0.8</v>
      </c>
      <c r="K779">
        <v>8.9486865997314506</v>
      </c>
      <c r="L779">
        <v>1.78264808654785</v>
      </c>
      <c r="M779">
        <v>0.23514938354492201</v>
      </c>
      <c r="N779">
        <v>8.07464599609375</v>
      </c>
      <c r="O779">
        <v>6</v>
      </c>
      <c r="P779">
        <v>6</v>
      </c>
      <c r="Q779">
        <v>16</v>
      </c>
      <c r="R779" s="16">
        <v>0.375</v>
      </c>
      <c r="S779" s="16">
        <f t="shared" si="12"/>
        <v>0.6</v>
      </c>
      <c r="T779">
        <v>4.5312309265136701</v>
      </c>
      <c r="U779">
        <v>3.9839284420013401</v>
      </c>
      <c r="V779">
        <v>3.9108977317810099</v>
      </c>
      <c r="W779">
        <v>7.30307102203369E-2</v>
      </c>
      <c r="X779">
        <v>0.62033319473266602</v>
      </c>
      <c r="Y779">
        <v>0.62033319473266602</v>
      </c>
      <c r="Z779">
        <v>0.6</v>
      </c>
      <c r="AA779">
        <v>1</v>
      </c>
      <c r="AB779">
        <v>0.625</v>
      </c>
      <c r="AC779">
        <v>0.76923076923076905</v>
      </c>
      <c r="AD779">
        <v>0</v>
      </c>
      <c r="AE779">
        <v>0.4</v>
      </c>
    </row>
    <row r="780" spans="1:31" x14ac:dyDescent="0.15">
      <c r="A780" s="6">
        <v>778</v>
      </c>
      <c r="B780">
        <v>16</v>
      </c>
      <c r="C780">
        <v>4</v>
      </c>
      <c r="D780">
        <v>10</v>
      </c>
      <c r="E780">
        <v>10</v>
      </c>
      <c r="F780">
        <v>10</v>
      </c>
      <c r="G780">
        <v>0</v>
      </c>
      <c r="H780">
        <v>6</v>
      </c>
      <c r="I780">
        <v>4</v>
      </c>
      <c r="J780">
        <v>0.8</v>
      </c>
      <c r="K780">
        <v>8.4430351257324201</v>
      </c>
      <c r="L780">
        <v>1.7279815673828101</v>
      </c>
      <c r="M780">
        <v>0.30490493774414101</v>
      </c>
      <c r="N780">
        <v>7.63407325744629</v>
      </c>
      <c r="O780">
        <v>6</v>
      </c>
      <c r="P780">
        <v>6</v>
      </c>
      <c r="Q780">
        <v>16</v>
      </c>
      <c r="R780" s="16">
        <v>0.375</v>
      </c>
      <c r="S780" s="16">
        <f t="shared" si="12"/>
        <v>0.6</v>
      </c>
      <c r="T780">
        <v>4.2355098724365199</v>
      </c>
      <c r="U780">
        <v>3.71108055114746</v>
      </c>
      <c r="V780">
        <v>3.6412596702575701</v>
      </c>
      <c r="W780">
        <v>6.9820880889892606E-2</v>
      </c>
      <c r="X780">
        <v>0.59425020217895497</v>
      </c>
      <c r="Y780">
        <v>0.59425020217895497</v>
      </c>
      <c r="Z780">
        <v>0.6</v>
      </c>
      <c r="AA780">
        <v>1</v>
      </c>
      <c r="AB780">
        <v>0.625</v>
      </c>
      <c r="AC780">
        <v>0.76923076923076905</v>
      </c>
      <c r="AD780">
        <v>0</v>
      </c>
      <c r="AE780">
        <v>0.4</v>
      </c>
    </row>
    <row r="781" spans="1:31" x14ac:dyDescent="0.15">
      <c r="A781" s="6">
        <v>779</v>
      </c>
      <c r="B781">
        <v>17</v>
      </c>
      <c r="C781">
        <v>3</v>
      </c>
      <c r="D781">
        <v>10</v>
      </c>
      <c r="E781">
        <v>10</v>
      </c>
      <c r="F781">
        <v>10</v>
      </c>
      <c r="G781">
        <v>0</v>
      </c>
      <c r="H781">
        <v>7</v>
      </c>
      <c r="I781">
        <v>3</v>
      </c>
      <c r="J781">
        <v>0.85</v>
      </c>
      <c r="K781">
        <v>9.7921237945556605</v>
      </c>
      <c r="L781">
        <v>2.2167911529540998</v>
      </c>
      <c r="M781">
        <v>1.13751220703125</v>
      </c>
      <c r="N781">
        <v>7.2242965698242196</v>
      </c>
      <c r="O781">
        <v>6</v>
      </c>
      <c r="P781">
        <v>6</v>
      </c>
      <c r="Q781">
        <v>16</v>
      </c>
      <c r="R781" s="16">
        <v>0.375</v>
      </c>
      <c r="S781" s="16">
        <f t="shared" si="12"/>
        <v>0.6</v>
      </c>
      <c r="T781">
        <v>4.4992218017578098</v>
      </c>
      <c r="U781">
        <v>4.0937800407409703</v>
      </c>
      <c r="V781">
        <v>3.8773033618927002</v>
      </c>
      <c r="W781">
        <v>0.21647667884826699</v>
      </c>
      <c r="X781">
        <v>0.62191843986511197</v>
      </c>
      <c r="Y781">
        <v>0.62191843986511197</v>
      </c>
      <c r="Z781">
        <v>0.6</v>
      </c>
      <c r="AA781">
        <v>1</v>
      </c>
      <c r="AB781">
        <v>0.625</v>
      </c>
      <c r="AC781">
        <v>0.76923076923076905</v>
      </c>
      <c r="AD781">
        <v>0</v>
      </c>
      <c r="AE781">
        <v>0.4</v>
      </c>
    </row>
    <row r="782" spans="1:31" x14ac:dyDescent="0.15">
      <c r="A782" s="6">
        <v>780</v>
      </c>
      <c r="B782">
        <v>19</v>
      </c>
      <c r="C782">
        <v>1</v>
      </c>
      <c r="D782">
        <v>10</v>
      </c>
      <c r="E782">
        <v>10</v>
      </c>
      <c r="F782">
        <v>10</v>
      </c>
      <c r="G782">
        <v>0</v>
      </c>
      <c r="H782">
        <v>9</v>
      </c>
      <c r="I782">
        <v>1</v>
      </c>
      <c r="J782">
        <v>0.95</v>
      </c>
      <c r="K782">
        <v>13.2326164245606</v>
      </c>
      <c r="L782">
        <v>1.9440841674804701</v>
      </c>
      <c r="M782">
        <v>1.69852066040039</v>
      </c>
      <c r="N782">
        <v>10.0872039794922</v>
      </c>
      <c r="O782">
        <v>7</v>
      </c>
      <c r="P782">
        <v>7</v>
      </c>
      <c r="Q782">
        <v>17</v>
      </c>
      <c r="R782" s="16">
        <v>0.4118</v>
      </c>
      <c r="S782" s="16">
        <f t="shared" si="12"/>
        <v>0.7</v>
      </c>
      <c r="T782">
        <v>5.0154247283935502</v>
      </c>
      <c r="U782">
        <v>4.6655039787292498</v>
      </c>
      <c r="V782">
        <v>4.3625283241271999</v>
      </c>
      <c r="W782">
        <v>0.302975654602051</v>
      </c>
      <c r="X782">
        <v>0.65289640426635698</v>
      </c>
      <c r="Y782">
        <v>0.65289640426635698</v>
      </c>
      <c r="Z782">
        <v>0.7</v>
      </c>
      <c r="AA782">
        <v>1</v>
      </c>
      <c r="AB782">
        <v>0.58823529411764697</v>
      </c>
      <c r="AC782">
        <v>0.74074074074074103</v>
      </c>
      <c r="AD782">
        <v>0</v>
      </c>
      <c r="AE782">
        <v>0.3</v>
      </c>
    </row>
    <row r="783" spans="1:31" x14ac:dyDescent="0.15">
      <c r="A783" s="6">
        <v>781</v>
      </c>
      <c r="B783">
        <v>16</v>
      </c>
      <c r="C783">
        <v>4</v>
      </c>
      <c r="D783">
        <v>10</v>
      </c>
      <c r="E783">
        <v>10</v>
      </c>
      <c r="F783">
        <v>10</v>
      </c>
      <c r="G783">
        <v>0</v>
      </c>
      <c r="H783">
        <v>6</v>
      </c>
      <c r="I783">
        <v>4</v>
      </c>
      <c r="J783">
        <v>0.8</v>
      </c>
      <c r="K783">
        <v>9.2275352478027308</v>
      </c>
      <c r="L783">
        <v>3.4947032928466801</v>
      </c>
      <c r="M783">
        <v>2.4292640686035201</v>
      </c>
      <c r="N783">
        <v>6.8911304473876998</v>
      </c>
      <c r="O783">
        <v>5</v>
      </c>
      <c r="P783">
        <v>5</v>
      </c>
      <c r="Q783">
        <v>15</v>
      </c>
      <c r="R783" s="16">
        <v>0.33329999999999999</v>
      </c>
      <c r="S783" s="16">
        <f t="shared" si="12"/>
        <v>0.5</v>
      </c>
      <c r="T783">
        <v>3.9484081268310498</v>
      </c>
      <c r="U783">
        <v>3.5767009258270299</v>
      </c>
      <c r="V783">
        <v>3.3467049598693901</v>
      </c>
      <c r="W783">
        <v>0.22999596595764199</v>
      </c>
      <c r="X783">
        <v>0.60170316696167003</v>
      </c>
      <c r="Y783">
        <v>0.60170316696167003</v>
      </c>
      <c r="Z783">
        <v>0.5</v>
      </c>
      <c r="AA783">
        <v>1</v>
      </c>
      <c r="AB783">
        <v>0.66666666666666696</v>
      </c>
      <c r="AC783">
        <v>0.8</v>
      </c>
      <c r="AD783">
        <v>0</v>
      </c>
      <c r="AE783">
        <v>0.5</v>
      </c>
    </row>
    <row r="784" spans="1:31" x14ac:dyDescent="0.15">
      <c r="A784" s="6">
        <v>782</v>
      </c>
      <c r="B784">
        <v>13</v>
      </c>
      <c r="C784">
        <v>7</v>
      </c>
      <c r="D784">
        <v>10</v>
      </c>
      <c r="E784">
        <v>10</v>
      </c>
      <c r="F784">
        <v>10</v>
      </c>
      <c r="G784">
        <v>0</v>
      </c>
      <c r="H784">
        <v>3</v>
      </c>
      <c r="I784">
        <v>7</v>
      </c>
      <c r="J784">
        <v>0.65</v>
      </c>
      <c r="K784">
        <v>8.8956718444824201</v>
      </c>
      <c r="L784">
        <v>7.2895488739013699</v>
      </c>
      <c r="M784">
        <v>7.1729927062988299</v>
      </c>
      <c r="N784">
        <v>5.1872310638427699</v>
      </c>
      <c r="O784">
        <v>0</v>
      </c>
      <c r="P784">
        <v>0</v>
      </c>
      <c r="Q784">
        <v>10</v>
      </c>
      <c r="R784" s="16">
        <v>0</v>
      </c>
      <c r="S784" s="16">
        <f t="shared" si="12"/>
        <v>0</v>
      </c>
      <c r="T784">
        <v>2.13729667663574</v>
      </c>
      <c r="U784">
        <v>2.0931930541992201</v>
      </c>
      <c r="V784">
        <v>1.6500647068023699</v>
      </c>
      <c r="W784">
        <v>0.44312834739685097</v>
      </c>
      <c r="X784">
        <v>0.48723196983337402</v>
      </c>
      <c r="Y784">
        <v>0.48723196983337402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</row>
    <row r="785" spans="1:31" x14ac:dyDescent="0.15">
      <c r="A785" s="6">
        <v>783</v>
      </c>
      <c r="B785">
        <v>17</v>
      </c>
      <c r="C785">
        <v>3</v>
      </c>
      <c r="D785">
        <v>10</v>
      </c>
      <c r="E785">
        <v>10</v>
      </c>
      <c r="F785">
        <v>10</v>
      </c>
      <c r="G785">
        <v>0</v>
      </c>
      <c r="H785">
        <v>7</v>
      </c>
      <c r="I785">
        <v>3</v>
      </c>
      <c r="J785">
        <v>0.85</v>
      </c>
      <c r="K785">
        <v>9.3184356689453107</v>
      </c>
      <c r="L785">
        <v>1.4276008605957</v>
      </c>
      <c r="M785">
        <v>0.42443466186523399</v>
      </c>
      <c r="N785">
        <v>7.9287490844726598</v>
      </c>
      <c r="O785">
        <v>6</v>
      </c>
      <c r="P785">
        <v>6</v>
      </c>
      <c r="Q785">
        <v>16</v>
      </c>
      <c r="R785" s="16">
        <v>0.375</v>
      </c>
      <c r="S785" s="16">
        <f t="shared" si="12"/>
        <v>0.6</v>
      </c>
      <c r="T785">
        <v>4.7339382171630904</v>
      </c>
      <c r="U785">
        <v>4.2294235229492196</v>
      </c>
      <c r="V785">
        <v>4.1037178039550799</v>
      </c>
      <c r="W785">
        <v>0.12570571899414101</v>
      </c>
      <c r="X785">
        <v>0.63022041320800803</v>
      </c>
      <c r="Y785">
        <v>0.63022041320800803</v>
      </c>
      <c r="Z785">
        <v>0.6</v>
      </c>
      <c r="AA785">
        <v>1</v>
      </c>
      <c r="AB785">
        <v>0.625</v>
      </c>
      <c r="AC785">
        <v>0.76923076923076905</v>
      </c>
      <c r="AD785">
        <v>0</v>
      </c>
      <c r="AE785">
        <v>0.4</v>
      </c>
    </row>
    <row r="786" spans="1:31" x14ac:dyDescent="0.15">
      <c r="A786" s="6">
        <v>784</v>
      </c>
      <c r="B786">
        <v>18</v>
      </c>
      <c r="C786">
        <v>2</v>
      </c>
      <c r="D786">
        <v>10</v>
      </c>
      <c r="E786">
        <v>10</v>
      </c>
      <c r="F786">
        <v>10</v>
      </c>
      <c r="G786">
        <v>0</v>
      </c>
      <c r="H786">
        <v>8</v>
      </c>
      <c r="I786">
        <v>2</v>
      </c>
      <c r="J786">
        <v>0.9</v>
      </c>
      <c r="K786">
        <v>9.6752414703369105</v>
      </c>
      <c r="L786">
        <v>0.5689697265625</v>
      </c>
      <c r="M786">
        <v>0.25670242309570301</v>
      </c>
      <c r="N786">
        <v>9.8214950561523402</v>
      </c>
      <c r="O786">
        <v>8</v>
      </c>
      <c r="P786">
        <v>8</v>
      </c>
      <c r="Q786">
        <v>18</v>
      </c>
      <c r="R786" s="16">
        <v>0.44440000000000002</v>
      </c>
      <c r="S786" s="16">
        <f t="shared" si="12"/>
        <v>0.8</v>
      </c>
      <c r="T786">
        <v>4.9950904846191397</v>
      </c>
      <c r="U786">
        <v>4.45644283294678</v>
      </c>
      <c r="V786">
        <v>4.46858930587769</v>
      </c>
      <c r="W786">
        <v>1.21464729309082E-2</v>
      </c>
      <c r="X786">
        <v>0.52650117874145497</v>
      </c>
      <c r="Y786">
        <v>0.52650117874145497</v>
      </c>
      <c r="Z786">
        <v>0.8</v>
      </c>
      <c r="AA786">
        <v>1</v>
      </c>
      <c r="AB786">
        <v>0.55555555555555602</v>
      </c>
      <c r="AC786">
        <v>0.71428571428571397</v>
      </c>
      <c r="AD786">
        <v>0</v>
      </c>
      <c r="AE786">
        <v>0.2</v>
      </c>
    </row>
    <row r="787" spans="1:31" x14ac:dyDescent="0.15">
      <c r="A787" s="6">
        <v>785</v>
      </c>
      <c r="B787">
        <v>18</v>
      </c>
      <c r="C787">
        <v>2</v>
      </c>
      <c r="D787">
        <v>10</v>
      </c>
      <c r="E787">
        <v>10</v>
      </c>
      <c r="F787">
        <v>10</v>
      </c>
      <c r="G787">
        <v>0</v>
      </c>
      <c r="H787">
        <v>8</v>
      </c>
      <c r="I787">
        <v>2</v>
      </c>
      <c r="J787">
        <v>0.9</v>
      </c>
      <c r="K787">
        <v>8.9654979705810494</v>
      </c>
      <c r="L787">
        <v>1.50032234191895</v>
      </c>
      <c r="M787">
        <v>0.95731735229492199</v>
      </c>
      <c r="N787">
        <v>6.6164245605468697</v>
      </c>
      <c r="O787">
        <v>6</v>
      </c>
      <c r="P787">
        <v>6</v>
      </c>
      <c r="Q787">
        <v>16</v>
      </c>
      <c r="R787" s="16">
        <v>0.375</v>
      </c>
      <c r="S787" s="16">
        <f t="shared" si="12"/>
        <v>0.6</v>
      </c>
      <c r="T787">
        <v>4.1508407592773402</v>
      </c>
      <c r="U787">
        <v>3.8159914016723602</v>
      </c>
      <c r="V787">
        <v>3.60931324958801</v>
      </c>
      <c r="W787">
        <v>0.206678152084351</v>
      </c>
      <c r="X787">
        <v>0.54152750968933105</v>
      </c>
      <c r="Y787">
        <v>0.54152750968933105</v>
      </c>
      <c r="Z787">
        <v>0.6</v>
      </c>
      <c r="AA787">
        <v>1</v>
      </c>
      <c r="AB787">
        <v>0.625</v>
      </c>
      <c r="AC787">
        <v>0.76923076923076905</v>
      </c>
      <c r="AD787">
        <v>0</v>
      </c>
      <c r="AE787">
        <v>0.4</v>
      </c>
    </row>
    <row r="788" spans="1:31" x14ac:dyDescent="0.15">
      <c r="A788" s="6">
        <v>786</v>
      </c>
      <c r="B788">
        <v>18</v>
      </c>
      <c r="C788">
        <v>2</v>
      </c>
      <c r="D788">
        <v>10</v>
      </c>
      <c r="E788">
        <v>10</v>
      </c>
      <c r="F788">
        <v>10</v>
      </c>
      <c r="G788">
        <v>0</v>
      </c>
      <c r="H788">
        <v>8</v>
      </c>
      <c r="I788">
        <v>2</v>
      </c>
      <c r="J788">
        <v>0.9</v>
      </c>
      <c r="K788">
        <v>9.7500171661377006</v>
      </c>
      <c r="L788">
        <v>1.07040786743164</v>
      </c>
      <c r="M788">
        <v>0.49949264526367199</v>
      </c>
      <c r="N788">
        <v>7.9949264526367196</v>
      </c>
      <c r="O788">
        <v>7</v>
      </c>
      <c r="P788">
        <v>7</v>
      </c>
      <c r="Q788">
        <v>17</v>
      </c>
      <c r="R788" s="16">
        <v>0.4118</v>
      </c>
      <c r="S788" s="16">
        <f t="shared" si="12"/>
        <v>0.7</v>
      </c>
      <c r="T788">
        <v>4.9190673828125</v>
      </c>
      <c r="U788">
        <v>4.4593787193298304</v>
      </c>
      <c r="V788">
        <v>4.3036603927612296</v>
      </c>
      <c r="W788">
        <v>0.15571832656860299</v>
      </c>
      <c r="X788">
        <v>0.61540699005126998</v>
      </c>
      <c r="Y788">
        <v>0.61540699005126998</v>
      </c>
      <c r="Z788">
        <v>0.7</v>
      </c>
      <c r="AA788">
        <v>1</v>
      </c>
      <c r="AB788">
        <v>0.58823529411764697</v>
      </c>
      <c r="AC788">
        <v>0.74074074074074103</v>
      </c>
      <c r="AD788">
        <v>0</v>
      </c>
      <c r="AE788">
        <v>0.3</v>
      </c>
    </row>
    <row r="789" spans="1:31" x14ac:dyDescent="0.15">
      <c r="A789" s="6">
        <v>787</v>
      </c>
      <c r="B789">
        <v>17</v>
      </c>
      <c r="C789">
        <v>3</v>
      </c>
      <c r="D789">
        <v>10</v>
      </c>
      <c r="E789">
        <v>10</v>
      </c>
      <c r="F789">
        <v>10</v>
      </c>
      <c r="G789">
        <v>0</v>
      </c>
      <c r="H789">
        <v>7</v>
      </c>
      <c r="I789">
        <v>3</v>
      </c>
      <c r="J789">
        <v>0.85</v>
      </c>
      <c r="K789">
        <v>8.8150482177734393</v>
      </c>
      <c r="L789">
        <v>1.07217025756836</v>
      </c>
      <c r="M789">
        <v>0.17715835571289101</v>
      </c>
      <c r="N789">
        <v>8.0778617858886701</v>
      </c>
      <c r="O789">
        <v>6</v>
      </c>
      <c r="P789">
        <v>6</v>
      </c>
      <c r="Q789">
        <v>16</v>
      </c>
      <c r="R789" s="16">
        <v>0.375</v>
      </c>
      <c r="S789" s="16">
        <f t="shared" si="12"/>
        <v>0.6</v>
      </c>
      <c r="T789">
        <v>4.9906101226806596</v>
      </c>
      <c r="U789">
        <v>4.4197516441345197</v>
      </c>
      <c r="V789">
        <v>4.3515939712524396</v>
      </c>
      <c r="W789">
        <v>6.8157672882080106E-2</v>
      </c>
      <c r="X789">
        <v>0.63901615142822299</v>
      </c>
      <c r="Y789">
        <v>0.63901615142822299</v>
      </c>
      <c r="Z789">
        <v>0.6</v>
      </c>
      <c r="AA789">
        <v>1</v>
      </c>
      <c r="AB789">
        <v>0.625</v>
      </c>
      <c r="AC789">
        <v>0.76923076923076905</v>
      </c>
      <c r="AD789">
        <v>0</v>
      </c>
      <c r="AE789">
        <v>0.4</v>
      </c>
    </row>
    <row r="790" spans="1:31" x14ac:dyDescent="0.15">
      <c r="A790" s="6">
        <v>788</v>
      </c>
      <c r="B790">
        <v>19</v>
      </c>
      <c r="C790">
        <v>1</v>
      </c>
      <c r="D790">
        <v>10</v>
      </c>
      <c r="E790">
        <v>10</v>
      </c>
      <c r="F790">
        <v>10</v>
      </c>
      <c r="G790">
        <v>0</v>
      </c>
      <c r="H790">
        <v>9</v>
      </c>
      <c r="I790">
        <v>1</v>
      </c>
      <c r="J790">
        <v>0.95</v>
      </c>
      <c r="K790">
        <v>11.9521636962891</v>
      </c>
      <c r="L790">
        <v>0.60764694213867199</v>
      </c>
      <c r="M790">
        <v>0.41011428833007801</v>
      </c>
      <c r="N790">
        <v>10.629655838012701</v>
      </c>
      <c r="O790">
        <v>8</v>
      </c>
      <c r="P790">
        <v>8</v>
      </c>
      <c r="Q790">
        <v>18</v>
      </c>
      <c r="R790" s="16">
        <v>0.44440000000000002</v>
      </c>
      <c r="S790" s="16">
        <f t="shared" si="12"/>
        <v>0.8</v>
      </c>
      <c r="T790">
        <v>5.0951061248779297</v>
      </c>
      <c r="U790">
        <v>4.6592922210693404</v>
      </c>
      <c r="V790">
        <v>4.5451555252075204</v>
      </c>
      <c r="W790">
        <v>0.114136695861816</v>
      </c>
      <c r="X790">
        <v>0.54995059967041005</v>
      </c>
      <c r="Y790">
        <v>0.54995059967041005</v>
      </c>
      <c r="Z790">
        <v>0.8</v>
      </c>
      <c r="AA790">
        <v>1</v>
      </c>
      <c r="AB790">
        <v>0.55555555555555602</v>
      </c>
      <c r="AC790">
        <v>0.71428571428571397</v>
      </c>
      <c r="AD790">
        <v>0</v>
      </c>
      <c r="AE790">
        <v>0.2</v>
      </c>
    </row>
    <row r="791" spans="1:31" x14ac:dyDescent="0.15">
      <c r="A791" s="6">
        <v>789</v>
      </c>
      <c r="B791">
        <v>17</v>
      </c>
      <c r="C791">
        <v>3</v>
      </c>
      <c r="D791">
        <v>10</v>
      </c>
      <c r="E791">
        <v>10</v>
      </c>
      <c r="F791">
        <v>10</v>
      </c>
      <c r="G791">
        <v>0</v>
      </c>
      <c r="H791">
        <v>7</v>
      </c>
      <c r="I791">
        <v>3</v>
      </c>
      <c r="J791">
        <v>0.85</v>
      </c>
      <c r="K791">
        <v>8.9034385681152308</v>
      </c>
      <c r="L791">
        <v>1.7263031005859399</v>
      </c>
      <c r="M791">
        <v>0.722869873046875</v>
      </c>
      <c r="N791">
        <v>6.9083061218261701</v>
      </c>
      <c r="O791">
        <v>5</v>
      </c>
      <c r="P791">
        <v>5</v>
      </c>
      <c r="Q791">
        <v>15</v>
      </c>
      <c r="R791" s="16">
        <v>0.33329999999999999</v>
      </c>
      <c r="S791" s="16">
        <f t="shared" si="12"/>
        <v>0.5</v>
      </c>
      <c r="T791">
        <v>4.5310344696044904</v>
      </c>
      <c r="U791">
        <v>4.1130523681640598</v>
      </c>
      <c r="V791">
        <v>3.9371972084045401</v>
      </c>
      <c r="W791">
        <v>0.17585515975952201</v>
      </c>
      <c r="X791">
        <v>0.59383726119995095</v>
      </c>
      <c r="Y791">
        <v>0.59383726119995095</v>
      </c>
      <c r="Z791">
        <v>0.5</v>
      </c>
      <c r="AA791">
        <v>1</v>
      </c>
      <c r="AB791">
        <v>0.66666666666666696</v>
      </c>
      <c r="AC791">
        <v>0.8</v>
      </c>
      <c r="AD791">
        <v>0</v>
      </c>
      <c r="AE791">
        <v>0.5</v>
      </c>
    </row>
    <row r="792" spans="1:31" x14ac:dyDescent="0.15">
      <c r="A792" s="6">
        <v>790</v>
      </c>
      <c r="B792">
        <v>15</v>
      </c>
      <c r="C792">
        <v>5</v>
      </c>
      <c r="D792">
        <v>10</v>
      </c>
      <c r="E792">
        <v>10</v>
      </c>
      <c r="F792">
        <v>10</v>
      </c>
      <c r="G792">
        <v>0</v>
      </c>
      <c r="H792">
        <v>5</v>
      </c>
      <c r="I792">
        <v>5</v>
      </c>
      <c r="J792">
        <v>0.75</v>
      </c>
      <c r="K792">
        <v>7.8992595672607404</v>
      </c>
      <c r="L792">
        <v>3.8090572357177699</v>
      </c>
      <c r="M792">
        <v>2.19724845886231</v>
      </c>
      <c r="N792">
        <v>4.956787109375</v>
      </c>
      <c r="O792">
        <v>2</v>
      </c>
      <c r="P792">
        <v>2</v>
      </c>
      <c r="Q792">
        <v>12</v>
      </c>
      <c r="R792" s="16">
        <v>0.16669999999999999</v>
      </c>
      <c r="S792" s="16">
        <f t="shared" si="12"/>
        <v>0.2</v>
      </c>
      <c r="T792">
        <v>3.1211853027343701</v>
      </c>
      <c r="U792">
        <v>2.8832976818084699</v>
      </c>
      <c r="V792">
        <v>2.6344661712646502</v>
      </c>
      <c r="W792">
        <v>0.24883151054382299</v>
      </c>
      <c r="X792">
        <v>0.48671913146972701</v>
      </c>
      <c r="Y792">
        <v>0.48671913146972701</v>
      </c>
      <c r="Z792">
        <v>0.2</v>
      </c>
      <c r="AA792">
        <v>1</v>
      </c>
      <c r="AB792">
        <v>0.83333333333333304</v>
      </c>
      <c r="AC792">
        <v>0.90909090909090895</v>
      </c>
      <c r="AD792">
        <v>0</v>
      </c>
      <c r="AE792">
        <v>0.8</v>
      </c>
    </row>
    <row r="793" spans="1:31" x14ac:dyDescent="0.15">
      <c r="A793" s="6">
        <v>791</v>
      </c>
      <c r="B793">
        <v>15</v>
      </c>
      <c r="C793">
        <v>5</v>
      </c>
      <c r="D793">
        <v>10</v>
      </c>
      <c r="E793">
        <v>10</v>
      </c>
      <c r="F793">
        <v>10</v>
      </c>
      <c r="G793">
        <v>0</v>
      </c>
      <c r="H793">
        <v>5</v>
      </c>
      <c r="I793">
        <v>5</v>
      </c>
      <c r="J793">
        <v>0.75</v>
      </c>
      <c r="K793">
        <v>7.8393573760986301</v>
      </c>
      <c r="L793">
        <v>3.1168403625488299</v>
      </c>
      <c r="M793">
        <v>1.3087272644043</v>
      </c>
      <c r="N793">
        <v>5.8287982940673801</v>
      </c>
      <c r="O793">
        <v>4</v>
      </c>
      <c r="P793">
        <v>4</v>
      </c>
      <c r="Q793">
        <v>14</v>
      </c>
      <c r="R793" s="16">
        <v>0.28570000000000001</v>
      </c>
      <c r="S793" s="16">
        <f t="shared" si="12"/>
        <v>0.4</v>
      </c>
      <c r="T793">
        <v>3.4938983917236301</v>
      </c>
      <c r="U793">
        <v>3.1642193794250502</v>
      </c>
      <c r="V793">
        <v>2.9954962730407702</v>
      </c>
      <c r="W793">
        <v>0.16872310638427701</v>
      </c>
      <c r="X793">
        <v>0.498402118682861</v>
      </c>
      <c r="Y793">
        <v>0.498402118682861</v>
      </c>
      <c r="Z793">
        <v>0.4</v>
      </c>
      <c r="AA793">
        <v>1</v>
      </c>
      <c r="AB793">
        <v>0.71428571428571397</v>
      </c>
      <c r="AC793">
        <v>0.83333333333333304</v>
      </c>
      <c r="AD793">
        <v>0</v>
      </c>
      <c r="AE793">
        <v>0.6</v>
      </c>
    </row>
    <row r="794" spans="1:31" x14ac:dyDescent="0.15">
      <c r="A794" s="6">
        <v>792</v>
      </c>
      <c r="B794">
        <v>18</v>
      </c>
      <c r="C794">
        <v>2</v>
      </c>
      <c r="D794">
        <v>10</v>
      </c>
      <c r="E794">
        <v>10</v>
      </c>
      <c r="F794">
        <v>10</v>
      </c>
      <c r="G794">
        <v>0</v>
      </c>
      <c r="H794">
        <v>8</v>
      </c>
      <c r="I794">
        <v>2</v>
      </c>
      <c r="J794">
        <v>0.9</v>
      </c>
      <c r="K794">
        <v>10.127443313598601</v>
      </c>
      <c r="L794">
        <v>2.29244804382324</v>
      </c>
      <c r="M794">
        <v>1.6838493347168</v>
      </c>
      <c r="N794">
        <v>6.7507514953613299</v>
      </c>
      <c r="O794">
        <v>5</v>
      </c>
      <c r="P794">
        <v>5</v>
      </c>
      <c r="Q794">
        <v>15</v>
      </c>
      <c r="R794" s="16">
        <v>0.33329999999999999</v>
      </c>
      <c r="S794" s="16">
        <f t="shared" si="12"/>
        <v>0.5</v>
      </c>
      <c r="T794">
        <v>4.5376281738281197</v>
      </c>
      <c r="U794">
        <v>4.2138810157775897</v>
      </c>
      <c r="V794">
        <v>3.9024033546447701</v>
      </c>
      <c r="W794">
        <v>0.311477661132812</v>
      </c>
      <c r="X794">
        <v>0.63522481918335005</v>
      </c>
      <c r="Y794">
        <v>0.63522481918335005</v>
      </c>
      <c r="Z794">
        <v>0.5</v>
      </c>
      <c r="AA794">
        <v>1</v>
      </c>
      <c r="AB794">
        <v>0.66666666666666696</v>
      </c>
      <c r="AC794">
        <v>0.8</v>
      </c>
      <c r="AD794">
        <v>0</v>
      </c>
      <c r="AE794">
        <v>0.5</v>
      </c>
    </row>
    <row r="795" spans="1:31" x14ac:dyDescent="0.15">
      <c r="A795" s="6">
        <v>793</v>
      </c>
      <c r="B795">
        <v>17</v>
      </c>
      <c r="C795">
        <v>3</v>
      </c>
      <c r="D795">
        <v>10</v>
      </c>
      <c r="E795">
        <v>10</v>
      </c>
      <c r="F795">
        <v>10</v>
      </c>
      <c r="G795">
        <v>0</v>
      </c>
      <c r="H795">
        <v>7</v>
      </c>
      <c r="I795">
        <v>3</v>
      </c>
      <c r="J795">
        <v>0.85</v>
      </c>
      <c r="K795">
        <v>8.4409599304199201</v>
      </c>
      <c r="L795">
        <v>2.6581001281738299</v>
      </c>
      <c r="M795">
        <v>1.8750762939453101</v>
      </c>
      <c r="N795">
        <v>5.6511592864990199</v>
      </c>
      <c r="O795">
        <v>6</v>
      </c>
      <c r="P795">
        <v>6</v>
      </c>
      <c r="Q795">
        <v>16</v>
      </c>
      <c r="R795" s="16">
        <v>0.375</v>
      </c>
      <c r="S795" s="16">
        <f t="shared" si="12"/>
        <v>0.6</v>
      </c>
      <c r="T795">
        <v>3.80598068237305</v>
      </c>
      <c r="U795">
        <v>3.5328958034515399</v>
      </c>
      <c r="V795">
        <v>3.30051946640015</v>
      </c>
      <c r="W795">
        <v>0.23237633705139199</v>
      </c>
      <c r="X795">
        <v>0.50546121597289995</v>
      </c>
      <c r="Y795">
        <v>0.50546121597289995</v>
      </c>
      <c r="Z795">
        <v>0.6</v>
      </c>
      <c r="AA795">
        <v>1</v>
      </c>
      <c r="AB795">
        <v>0.625</v>
      </c>
      <c r="AC795">
        <v>0.76923076923076905</v>
      </c>
      <c r="AD795">
        <v>0</v>
      </c>
      <c r="AE795">
        <v>0.4</v>
      </c>
    </row>
    <row r="796" spans="1:31" x14ac:dyDescent="0.15">
      <c r="A796" s="6">
        <v>794</v>
      </c>
      <c r="B796">
        <v>16</v>
      </c>
      <c r="C796">
        <v>4</v>
      </c>
      <c r="D796">
        <v>10</v>
      </c>
      <c r="E796">
        <v>10</v>
      </c>
      <c r="F796">
        <v>10</v>
      </c>
      <c r="G796">
        <v>0</v>
      </c>
      <c r="H796">
        <v>6</v>
      </c>
      <c r="I796">
        <v>4</v>
      </c>
      <c r="J796">
        <v>0.8</v>
      </c>
      <c r="K796">
        <v>8.3347587585449201</v>
      </c>
      <c r="L796">
        <v>3.4529647827148402</v>
      </c>
      <c r="M796">
        <v>2.1411151885986301</v>
      </c>
      <c r="N796">
        <v>4.8567085266113299</v>
      </c>
      <c r="O796">
        <v>3</v>
      </c>
      <c r="P796">
        <v>3</v>
      </c>
      <c r="Q796">
        <v>13</v>
      </c>
      <c r="R796" s="16">
        <v>0.23080000000000001</v>
      </c>
      <c r="S796" s="16">
        <f t="shared" si="12"/>
        <v>0.3</v>
      </c>
      <c r="T796">
        <v>3.56258964538574</v>
      </c>
      <c r="U796">
        <v>3.3104827404022199</v>
      </c>
      <c r="V796">
        <v>3.02004146575928</v>
      </c>
      <c r="W796">
        <v>0.290441274642944</v>
      </c>
      <c r="X796">
        <v>0.54254817962646495</v>
      </c>
      <c r="Y796">
        <v>0.54254817962646495</v>
      </c>
      <c r="Z796">
        <v>0.3</v>
      </c>
      <c r="AA796">
        <v>1</v>
      </c>
      <c r="AB796">
        <v>0.76923076923076905</v>
      </c>
      <c r="AC796">
        <v>0.86956521739130399</v>
      </c>
      <c r="AD796">
        <v>0</v>
      </c>
      <c r="AE796">
        <v>0.7</v>
      </c>
    </row>
    <row r="797" spans="1:31" x14ac:dyDescent="0.15">
      <c r="A797" s="6">
        <v>795</v>
      </c>
      <c r="B797">
        <v>15</v>
      </c>
      <c r="C797">
        <v>5</v>
      </c>
      <c r="D797">
        <v>10</v>
      </c>
      <c r="E797">
        <v>10</v>
      </c>
      <c r="F797">
        <v>10</v>
      </c>
      <c r="G797">
        <v>0</v>
      </c>
      <c r="H797">
        <v>5</v>
      </c>
      <c r="I797">
        <v>5</v>
      </c>
      <c r="J797">
        <v>0.75</v>
      </c>
      <c r="K797">
        <v>8.1054306030273402</v>
      </c>
      <c r="L797">
        <v>3.9475650787353498</v>
      </c>
      <c r="M797">
        <v>1.98258209228516</v>
      </c>
      <c r="N797">
        <v>4.3857727050781197</v>
      </c>
      <c r="O797">
        <v>3</v>
      </c>
      <c r="P797">
        <v>3</v>
      </c>
      <c r="Q797">
        <v>13</v>
      </c>
      <c r="R797" s="16">
        <v>0.23080000000000001</v>
      </c>
      <c r="S797" s="16">
        <f t="shared" si="12"/>
        <v>0.3</v>
      </c>
      <c r="T797">
        <v>3.5996322631835902</v>
      </c>
      <c r="U797">
        <v>3.3315949440002401</v>
      </c>
      <c r="V797">
        <v>3.0644774436950701</v>
      </c>
      <c r="W797">
        <v>0.267117500305176</v>
      </c>
      <c r="X797">
        <v>0.53515481948852495</v>
      </c>
      <c r="Y797">
        <v>0.53515481948852495</v>
      </c>
      <c r="Z797">
        <v>0.3</v>
      </c>
      <c r="AA797">
        <v>1</v>
      </c>
      <c r="AB797">
        <v>0.76923076923076905</v>
      </c>
      <c r="AC797">
        <v>0.86956521739130399</v>
      </c>
      <c r="AD797">
        <v>0</v>
      </c>
      <c r="AE797">
        <v>0.7</v>
      </c>
    </row>
    <row r="798" spans="1:31" x14ac:dyDescent="0.15">
      <c r="A798" s="6">
        <v>796</v>
      </c>
      <c r="B798">
        <v>15</v>
      </c>
      <c r="C798">
        <v>5</v>
      </c>
      <c r="D798">
        <v>10</v>
      </c>
      <c r="E798">
        <v>10</v>
      </c>
      <c r="F798">
        <v>10</v>
      </c>
      <c r="G798">
        <v>0</v>
      </c>
      <c r="H798">
        <v>5</v>
      </c>
      <c r="I798">
        <v>5</v>
      </c>
      <c r="J798">
        <v>0.75</v>
      </c>
      <c r="K798">
        <v>6.9556026458740199</v>
      </c>
      <c r="L798">
        <v>1.9211883544921899</v>
      </c>
      <c r="M798">
        <v>0.54106140136718694</v>
      </c>
      <c r="N798">
        <v>7.3085746765136701</v>
      </c>
      <c r="O798">
        <v>4</v>
      </c>
      <c r="P798">
        <v>4</v>
      </c>
      <c r="Q798">
        <v>12</v>
      </c>
      <c r="R798" s="16">
        <v>0.33329999999999999</v>
      </c>
      <c r="S798" s="16">
        <f t="shared" si="12"/>
        <v>0.4</v>
      </c>
      <c r="T798">
        <v>3.2210350036621098</v>
      </c>
      <c r="U798">
        <v>2.77824139595032</v>
      </c>
      <c r="V798">
        <v>2.7845611572265598</v>
      </c>
      <c r="W798">
        <v>6.3197612762451198E-3</v>
      </c>
      <c r="X798">
        <v>0.43647384643554699</v>
      </c>
      <c r="Y798">
        <v>0.43647384643554699</v>
      </c>
      <c r="Z798">
        <v>0.4</v>
      </c>
      <c r="AA798">
        <v>0.8</v>
      </c>
      <c r="AB798">
        <v>0.66666666666666696</v>
      </c>
      <c r="AC798">
        <v>0.72727272727272696</v>
      </c>
      <c r="AD798">
        <v>0.2</v>
      </c>
      <c r="AE798">
        <v>0.4</v>
      </c>
    </row>
    <row r="799" spans="1:31" x14ac:dyDescent="0.15">
      <c r="A799" s="6">
        <v>797</v>
      </c>
      <c r="B799">
        <v>16</v>
      </c>
      <c r="C799">
        <v>4</v>
      </c>
      <c r="D799">
        <v>10</v>
      </c>
      <c r="E799">
        <v>10</v>
      </c>
      <c r="F799">
        <v>10</v>
      </c>
      <c r="G799">
        <v>0</v>
      </c>
      <c r="H799">
        <v>6</v>
      </c>
      <c r="I799">
        <v>4</v>
      </c>
      <c r="J799">
        <v>0.8</v>
      </c>
      <c r="K799">
        <v>8.901123046875</v>
      </c>
      <c r="L799">
        <v>2.6786441802978498</v>
      </c>
      <c r="M799">
        <v>1.2344818115234399</v>
      </c>
      <c r="N799">
        <v>6.7603988647460902</v>
      </c>
      <c r="O799">
        <v>4</v>
      </c>
      <c r="P799">
        <v>4</v>
      </c>
      <c r="Q799">
        <v>14</v>
      </c>
      <c r="R799" s="16">
        <v>0.28570000000000001</v>
      </c>
      <c r="S799" s="16">
        <f t="shared" si="12"/>
        <v>0.4</v>
      </c>
      <c r="T799">
        <v>3.2908840179443399</v>
      </c>
      <c r="U799">
        <v>2.96318435668945</v>
      </c>
      <c r="V799">
        <v>2.7713387012481698</v>
      </c>
      <c r="W799">
        <v>0.19184565544128401</v>
      </c>
      <c r="X799">
        <v>0.51954531669616699</v>
      </c>
      <c r="Y799">
        <v>0.51954531669616699</v>
      </c>
      <c r="Z799">
        <v>0.4</v>
      </c>
      <c r="AA799">
        <v>1</v>
      </c>
      <c r="AB799">
        <v>0.71428571428571397</v>
      </c>
      <c r="AC799">
        <v>0.83333333333333304</v>
      </c>
      <c r="AD799">
        <v>0</v>
      </c>
      <c r="AE799">
        <v>0.6</v>
      </c>
    </row>
    <row r="800" spans="1:31" x14ac:dyDescent="0.15">
      <c r="A800" s="6">
        <v>798</v>
      </c>
      <c r="B800">
        <v>16</v>
      </c>
      <c r="C800">
        <v>4</v>
      </c>
      <c r="D800">
        <v>10</v>
      </c>
      <c r="E800">
        <v>10</v>
      </c>
      <c r="F800">
        <v>10</v>
      </c>
      <c r="G800">
        <v>0</v>
      </c>
      <c r="H800">
        <v>6</v>
      </c>
      <c r="I800">
        <v>4</v>
      </c>
      <c r="J800">
        <v>0.8</v>
      </c>
      <c r="K800">
        <v>9.3056812286377006</v>
      </c>
      <c r="L800">
        <v>2.0065364837646502</v>
      </c>
      <c r="M800">
        <v>0.37143707275390597</v>
      </c>
      <c r="N800">
        <v>8.0775203704834002</v>
      </c>
      <c r="O800">
        <v>5</v>
      </c>
      <c r="P800">
        <v>5</v>
      </c>
      <c r="Q800">
        <v>15</v>
      </c>
      <c r="R800" s="16">
        <v>0.33329999999999999</v>
      </c>
      <c r="S800" s="16">
        <f t="shared" si="12"/>
        <v>0.5</v>
      </c>
      <c r="T800">
        <v>4.1762466430664098</v>
      </c>
      <c r="U800">
        <v>3.6651585102081299</v>
      </c>
      <c r="V800">
        <v>3.5600380897521999</v>
      </c>
      <c r="W800">
        <v>0.10512042045593301</v>
      </c>
      <c r="X800">
        <v>0.61620855331420898</v>
      </c>
      <c r="Y800">
        <v>0.61620855331420898</v>
      </c>
      <c r="Z800">
        <v>0.5</v>
      </c>
      <c r="AA800">
        <v>1</v>
      </c>
      <c r="AB800">
        <v>0.66666666666666696</v>
      </c>
      <c r="AC800">
        <v>0.8</v>
      </c>
      <c r="AD800">
        <v>0</v>
      </c>
      <c r="AE800">
        <v>0.5</v>
      </c>
    </row>
    <row r="801" spans="1:31" x14ac:dyDescent="0.15">
      <c r="A801" s="6">
        <v>799</v>
      </c>
      <c r="B801">
        <v>18</v>
      </c>
      <c r="C801">
        <v>2</v>
      </c>
      <c r="D801">
        <v>10</v>
      </c>
      <c r="E801">
        <v>10</v>
      </c>
      <c r="F801">
        <v>10</v>
      </c>
      <c r="G801">
        <v>0</v>
      </c>
      <c r="H801">
        <v>8</v>
      </c>
      <c r="I801">
        <v>2</v>
      </c>
      <c r="J801">
        <v>0.9</v>
      </c>
      <c r="K801">
        <v>10.150577545166</v>
      </c>
      <c r="L801">
        <v>2.2962779998779301</v>
      </c>
      <c r="M801">
        <v>1.71378517150879</v>
      </c>
      <c r="N801">
        <v>6.9054203033447301</v>
      </c>
      <c r="O801">
        <v>5</v>
      </c>
      <c r="P801">
        <v>5</v>
      </c>
      <c r="Q801">
        <v>15</v>
      </c>
      <c r="R801" s="16">
        <v>0.33329999999999999</v>
      </c>
      <c r="S801" s="16">
        <f t="shared" si="12"/>
        <v>0.5</v>
      </c>
      <c r="T801">
        <v>3.8901348114013699</v>
      </c>
      <c r="U801">
        <v>3.6300036907196001</v>
      </c>
      <c r="V801">
        <v>3.3345134258270299</v>
      </c>
      <c r="W801">
        <v>0.29549026489257801</v>
      </c>
      <c r="X801">
        <v>0.55562138557434104</v>
      </c>
      <c r="Y801">
        <v>0.55562138557434104</v>
      </c>
      <c r="Z801">
        <v>0.5</v>
      </c>
      <c r="AA801">
        <v>1</v>
      </c>
      <c r="AB801">
        <v>0.66666666666666696</v>
      </c>
      <c r="AC801">
        <v>0.8</v>
      </c>
      <c r="AD801">
        <v>0</v>
      </c>
      <c r="AE801">
        <v>0.5</v>
      </c>
    </row>
    <row r="802" spans="1:31" x14ac:dyDescent="0.15">
      <c r="A802" s="6">
        <v>800</v>
      </c>
      <c r="B802">
        <v>16</v>
      </c>
      <c r="C802">
        <v>4</v>
      </c>
      <c r="D802">
        <v>10</v>
      </c>
      <c r="E802">
        <v>10</v>
      </c>
      <c r="F802">
        <v>10</v>
      </c>
      <c r="G802">
        <v>0</v>
      </c>
      <c r="H802">
        <v>6</v>
      </c>
      <c r="I802">
        <v>4</v>
      </c>
      <c r="J802">
        <v>0.8</v>
      </c>
      <c r="K802">
        <v>8.5728530883789098</v>
      </c>
      <c r="L802">
        <v>4.1208076477050799</v>
      </c>
      <c r="M802">
        <v>2.9443874359130899</v>
      </c>
      <c r="N802">
        <v>4.4790267944335902</v>
      </c>
      <c r="O802">
        <v>2</v>
      </c>
      <c r="P802">
        <v>2</v>
      </c>
      <c r="Q802">
        <v>11</v>
      </c>
      <c r="R802" s="16">
        <v>0.18179999999999999</v>
      </c>
      <c r="S802" s="16">
        <f t="shared" si="12"/>
        <v>0.2</v>
      </c>
      <c r="T802">
        <v>2.8625373840332</v>
      </c>
      <c r="U802">
        <v>2.7045533657074001</v>
      </c>
      <c r="V802">
        <v>2.3683044910430899</v>
      </c>
      <c r="W802">
        <v>0.33624887466430697</v>
      </c>
      <c r="X802">
        <v>0.49423289299011203</v>
      </c>
      <c r="Y802">
        <v>0.49423289299011203</v>
      </c>
      <c r="Z802">
        <v>0.2</v>
      </c>
      <c r="AA802">
        <v>0.9</v>
      </c>
      <c r="AB802">
        <v>0.81818181818181801</v>
      </c>
      <c r="AC802">
        <v>0.85714285714285698</v>
      </c>
      <c r="AD802">
        <v>0.1</v>
      </c>
      <c r="AE802">
        <v>0.7</v>
      </c>
    </row>
    <row r="803" spans="1:31" x14ac:dyDescent="0.15">
      <c r="A803" s="6">
        <v>801</v>
      </c>
      <c r="B803">
        <v>16</v>
      </c>
      <c r="C803">
        <v>4</v>
      </c>
      <c r="D803">
        <v>10</v>
      </c>
      <c r="E803">
        <v>10</v>
      </c>
      <c r="F803">
        <v>10</v>
      </c>
      <c r="G803">
        <v>0</v>
      </c>
      <c r="H803">
        <v>6</v>
      </c>
      <c r="I803">
        <v>4</v>
      </c>
      <c r="J803">
        <v>0.8</v>
      </c>
      <c r="K803">
        <v>8.0972747802734393</v>
      </c>
      <c r="L803">
        <v>3.4234733581543</v>
      </c>
      <c r="M803">
        <v>2.1172389984130899</v>
      </c>
      <c r="N803">
        <v>4.5240917205810502</v>
      </c>
      <c r="O803">
        <v>2</v>
      </c>
      <c r="P803">
        <v>2</v>
      </c>
      <c r="Q803">
        <v>11</v>
      </c>
      <c r="R803" s="16">
        <v>0.18179999999999999</v>
      </c>
      <c r="S803" s="16">
        <f t="shared" si="12"/>
        <v>0.2</v>
      </c>
      <c r="T803">
        <v>3.30903816223144</v>
      </c>
      <c r="U803">
        <v>3.0930974483489999</v>
      </c>
      <c r="V803">
        <v>2.8015339374542201</v>
      </c>
      <c r="W803">
        <v>0.291563510894775</v>
      </c>
      <c r="X803">
        <v>0.50750422477722201</v>
      </c>
      <c r="Y803">
        <v>0.50750422477722201</v>
      </c>
      <c r="Z803">
        <v>0.2</v>
      </c>
      <c r="AA803">
        <v>0.9</v>
      </c>
      <c r="AB803">
        <v>0.81818181818181801</v>
      </c>
      <c r="AC803">
        <v>0.85714285714285698</v>
      </c>
      <c r="AD803">
        <v>0.1</v>
      </c>
      <c r="AE803">
        <v>0.7</v>
      </c>
    </row>
    <row r="804" spans="1:31" x14ac:dyDescent="0.15">
      <c r="A804" s="6">
        <v>802</v>
      </c>
      <c r="B804">
        <v>16</v>
      </c>
      <c r="C804">
        <v>4</v>
      </c>
      <c r="D804">
        <v>10</v>
      </c>
      <c r="E804">
        <v>10</v>
      </c>
      <c r="F804">
        <v>10</v>
      </c>
      <c r="G804">
        <v>0</v>
      </c>
      <c r="H804">
        <v>6</v>
      </c>
      <c r="I804">
        <v>4</v>
      </c>
      <c r="J804">
        <v>0.8</v>
      </c>
      <c r="K804">
        <v>8.5353698730468697</v>
      </c>
      <c r="L804">
        <v>2.6647777557372998</v>
      </c>
      <c r="M804">
        <v>0.98424530029296897</v>
      </c>
      <c r="N804">
        <v>5.5830039978027299</v>
      </c>
      <c r="O804">
        <v>4</v>
      </c>
      <c r="P804">
        <v>4</v>
      </c>
      <c r="Q804">
        <v>14</v>
      </c>
      <c r="R804" s="16">
        <v>0.28570000000000001</v>
      </c>
      <c r="S804" s="16">
        <f t="shared" si="12"/>
        <v>0.4</v>
      </c>
      <c r="T804">
        <v>3.8067722320556601</v>
      </c>
      <c r="U804">
        <v>3.4547529220581001</v>
      </c>
      <c r="V804">
        <v>3.22017526626587</v>
      </c>
      <c r="W804">
        <v>0.234577655792236</v>
      </c>
      <c r="X804">
        <v>0.58659696578979503</v>
      </c>
      <c r="Y804">
        <v>0.58659696578979503</v>
      </c>
      <c r="Z804">
        <v>0.4</v>
      </c>
      <c r="AA804">
        <v>1</v>
      </c>
      <c r="AB804">
        <v>0.71428571428571397</v>
      </c>
      <c r="AC804">
        <v>0.83333333333333304</v>
      </c>
      <c r="AD804">
        <v>0</v>
      </c>
      <c r="AE804">
        <v>0.6</v>
      </c>
    </row>
    <row r="805" spans="1:31" x14ac:dyDescent="0.15">
      <c r="A805" s="6">
        <v>803</v>
      </c>
      <c r="B805">
        <v>19</v>
      </c>
      <c r="C805">
        <v>1</v>
      </c>
      <c r="D805">
        <v>10</v>
      </c>
      <c r="E805">
        <v>10</v>
      </c>
      <c r="F805">
        <v>10</v>
      </c>
      <c r="G805">
        <v>0</v>
      </c>
      <c r="H805">
        <v>9</v>
      </c>
      <c r="I805">
        <v>1</v>
      </c>
      <c r="J805">
        <v>0.95</v>
      </c>
      <c r="K805">
        <v>12.3123073577881</v>
      </c>
      <c r="L805">
        <v>2.4238433837890598</v>
      </c>
      <c r="M805">
        <v>2.1898860931396502</v>
      </c>
      <c r="N805">
        <v>8.6475849151611293</v>
      </c>
      <c r="O805">
        <v>4</v>
      </c>
      <c r="P805">
        <v>4</v>
      </c>
      <c r="Q805">
        <v>14</v>
      </c>
      <c r="R805" s="16">
        <v>0.28570000000000001</v>
      </c>
      <c r="S805" s="16">
        <f t="shared" si="12"/>
        <v>0.4</v>
      </c>
      <c r="T805">
        <v>3.9681911468505899</v>
      </c>
      <c r="U805">
        <v>3.7666637897491499</v>
      </c>
      <c r="V805">
        <v>3.41755175590515</v>
      </c>
      <c r="W805">
        <v>0.34911203384399397</v>
      </c>
      <c r="X805">
        <v>0.55063939094543501</v>
      </c>
      <c r="Y805">
        <v>0.55063939094543501</v>
      </c>
      <c r="Z805">
        <v>0.4</v>
      </c>
      <c r="AA805">
        <v>1</v>
      </c>
      <c r="AB805">
        <v>0.71428571428571397</v>
      </c>
      <c r="AC805">
        <v>0.83333333333333304</v>
      </c>
      <c r="AD805">
        <v>0</v>
      </c>
      <c r="AE805">
        <v>0.6</v>
      </c>
    </row>
    <row r="806" spans="1:31" x14ac:dyDescent="0.15">
      <c r="A806" s="6">
        <v>804</v>
      </c>
      <c r="B806">
        <v>17</v>
      </c>
      <c r="C806">
        <v>3</v>
      </c>
      <c r="D806">
        <v>10</v>
      </c>
      <c r="E806">
        <v>10</v>
      </c>
      <c r="F806">
        <v>10</v>
      </c>
      <c r="G806">
        <v>0</v>
      </c>
      <c r="H806">
        <v>7</v>
      </c>
      <c r="I806">
        <v>3</v>
      </c>
      <c r="J806">
        <v>0.85</v>
      </c>
      <c r="K806">
        <v>9.2121372222900408</v>
      </c>
      <c r="L806">
        <v>3.6844596862793</v>
      </c>
      <c r="M806">
        <v>2.8261775970459002</v>
      </c>
      <c r="N806">
        <v>5.0357398986816397</v>
      </c>
      <c r="O806">
        <v>4</v>
      </c>
      <c r="P806">
        <v>4</v>
      </c>
      <c r="Q806">
        <v>14</v>
      </c>
      <c r="R806" s="16">
        <v>0.28570000000000001</v>
      </c>
      <c r="S806" s="16">
        <f t="shared" si="12"/>
        <v>0.4</v>
      </c>
      <c r="T806">
        <v>3.9346790313720699</v>
      </c>
      <c r="U806">
        <v>3.6910636425018302</v>
      </c>
      <c r="V806">
        <v>3.3227219581603999</v>
      </c>
      <c r="W806">
        <v>0.368341684341431</v>
      </c>
      <c r="X806">
        <v>0.61195707321167003</v>
      </c>
      <c r="Y806">
        <v>0.61195707321167003</v>
      </c>
      <c r="Z806">
        <v>0.4</v>
      </c>
      <c r="AA806">
        <v>1</v>
      </c>
      <c r="AB806">
        <v>0.71428571428571397</v>
      </c>
      <c r="AC806">
        <v>0.83333333333333304</v>
      </c>
      <c r="AD806">
        <v>0</v>
      </c>
      <c r="AE806">
        <v>0.6</v>
      </c>
    </row>
    <row r="807" spans="1:31" x14ac:dyDescent="0.15">
      <c r="A807" s="6">
        <v>805</v>
      </c>
      <c r="B807">
        <v>18</v>
      </c>
      <c r="C807">
        <v>2</v>
      </c>
      <c r="D807">
        <v>10</v>
      </c>
      <c r="E807">
        <v>10</v>
      </c>
      <c r="F807">
        <v>10</v>
      </c>
      <c r="G807">
        <v>0</v>
      </c>
      <c r="H807">
        <v>8</v>
      </c>
      <c r="I807">
        <v>2</v>
      </c>
      <c r="J807">
        <v>0.9</v>
      </c>
      <c r="K807">
        <v>9.2751808166503906</v>
      </c>
      <c r="L807">
        <v>1.8311290740966799</v>
      </c>
      <c r="M807">
        <v>1.56014633178711</v>
      </c>
      <c r="N807">
        <v>7.9501533508300799</v>
      </c>
      <c r="O807">
        <v>8</v>
      </c>
      <c r="P807">
        <v>8</v>
      </c>
      <c r="Q807">
        <v>18</v>
      </c>
      <c r="R807" s="16">
        <v>0.44440000000000002</v>
      </c>
      <c r="S807" s="16">
        <f t="shared" si="12"/>
        <v>0.8</v>
      </c>
      <c r="T807">
        <v>4.6417999267578098</v>
      </c>
      <c r="U807">
        <v>4.2217063903808603</v>
      </c>
      <c r="V807">
        <v>4.09478664398193</v>
      </c>
      <c r="W807">
        <v>0.126919746398926</v>
      </c>
      <c r="X807">
        <v>0.54701328277587902</v>
      </c>
      <c r="Y807">
        <v>0.54701328277587902</v>
      </c>
      <c r="Z807">
        <v>0.8</v>
      </c>
      <c r="AA807">
        <v>1</v>
      </c>
      <c r="AB807">
        <v>0.55555555555555602</v>
      </c>
      <c r="AC807">
        <v>0.71428571428571397</v>
      </c>
      <c r="AD807">
        <v>0</v>
      </c>
      <c r="AE807">
        <v>0.2</v>
      </c>
    </row>
    <row r="808" spans="1:31" x14ac:dyDescent="0.15">
      <c r="A808" s="6">
        <v>806</v>
      </c>
      <c r="B808">
        <v>19</v>
      </c>
      <c r="C808">
        <v>1</v>
      </c>
      <c r="D808">
        <v>10</v>
      </c>
      <c r="E808">
        <v>10</v>
      </c>
      <c r="F808">
        <v>10</v>
      </c>
      <c r="G808">
        <v>0</v>
      </c>
      <c r="H808">
        <v>9</v>
      </c>
      <c r="I808">
        <v>1</v>
      </c>
      <c r="J808">
        <v>0.95</v>
      </c>
      <c r="K808">
        <v>12.9845275878906</v>
      </c>
      <c r="L808">
        <v>2.0112686157226598</v>
      </c>
      <c r="M808">
        <v>1.7668647766113299</v>
      </c>
      <c r="N808">
        <v>9.7484550476074201</v>
      </c>
      <c r="O808">
        <v>5</v>
      </c>
      <c r="P808">
        <v>5</v>
      </c>
      <c r="Q808">
        <v>15</v>
      </c>
      <c r="R808" s="16">
        <v>0.33329999999999999</v>
      </c>
      <c r="S808" s="16">
        <f t="shared" si="12"/>
        <v>0.5</v>
      </c>
      <c r="T808">
        <v>4.8279895782470703</v>
      </c>
      <c r="U808">
        <v>4.5147790908813503</v>
      </c>
      <c r="V808">
        <v>4.2017807960510298</v>
      </c>
      <c r="W808">
        <v>0.31299829483032199</v>
      </c>
      <c r="X808">
        <v>0.62620878219604503</v>
      </c>
      <c r="Y808">
        <v>0.62620878219604503</v>
      </c>
      <c r="Z808">
        <v>0.5</v>
      </c>
      <c r="AA808">
        <v>1</v>
      </c>
      <c r="AB808">
        <v>0.66666666666666696</v>
      </c>
      <c r="AC808">
        <v>0.8</v>
      </c>
      <c r="AD808">
        <v>0</v>
      </c>
      <c r="AE808">
        <v>0.5</v>
      </c>
    </row>
    <row r="809" spans="1:31" x14ac:dyDescent="0.15">
      <c r="A809" s="6">
        <v>807</v>
      </c>
      <c r="B809">
        <v>16</v>
      </c>
      <c r="C809">
        <v>4</v>
      </c>
      <c r="D809">
        <v>10</v>
      </c>
      <c r="E809">
        <v>10</v>
      </c>
      <c r="F809">
        <v>10</v>
      </c>
      <c r="G809">
        <v>0</v>
      </c>
      <c r="H809">
        <v>6</v>
      </c>
      <c r="I809">
        <v>4</v>
      </c>
      <c r="J809">
        <v>0.8</v>
      </c>
      <c r="K809">
        <v>8.4752674102783203</v>
      </c>
      <c r="L809">
        <v>3.0069274902343701</v>
      </c>
      <c r="M809">
        <v>1.5574874877929701</v>
      </c>
      <c r="N809">
        <v>5.4902992248535201</v>
      </c>
      <c r="O809">
        <v>3</v>
      </c>
      <c r="P809">
        <v>3</v>
      </c>
      <c r="Q809">
        <v>13</v>
      </c>
      <c r="R809" s="16">
        <v>0.23080000000000001</v>
      </c>
      <c r="S809" s="16">
        <f t="shared" si="12"/>
        <v>0.3</v>
      </c>
      <c r="T809">
        <v>3.60157966613769</v>
      </c>
      <c r="U809">
        <v>3.2982082366943399</v>
      </c>
      <c r="V809">
        <v>3.0450639724731401</v>
      </c>
      <c r="W809">
        <v>0.25314426422119102</v>
      </c>
      <c r="X809">
        <v>0.556515693664551</v>
      </c>
      <c r="Y809">
        <v>0.556515693664551</v>
      </c>
      <c r="Z809">
        <v>0.3</v>
      </c>
      <c r="AA809">
        <v>1</v>
      </c>
      <c r="AB809">
        <v>0.76923076923076905</v>
      </c>
      <c r="AC809">
        <v>0.86956521739130399</v>
      </c>
      <c r="AD809">
        <v>0</v>
      </c>
      <c r="AE809">
        <v>0.7</v>
      </c>
    </row>
    <row r="810" spans="1:31" x14ac:dyDescent="0.15">
      <c r="A810" s="6">
        <v>808</v>
      </c>
      <c r="B810">
        <v>17</v>
      </c>
      <c r="C810">
        <v>3</v>
      </c>
      <c r="D810">
        <v>10</v>
      </c>
      <c r="E810">
        <v>10</v>
      </c>
      <c r="F810">
        <v>10</v>
      </c>
      <c r="G810">
        <v>0</v>
      </c>
      <c r="H810">
        <v>7</v>
      </c>
      <c r="I810">
        <v>3</v>
      </c>
      <c r="J810">
        <v>0.85</v>
      </c>
      <c r="K810">
        <v>9.0055828094482404</v>
      </c>
      <c r="L810">
        <v>2.1560440063476598</v>
      </c>
      <c r="M810">
        <v>1.2384948730468699</v>
      </c>
      <c r="N810">
        <v>6.7265453338623002</v>
      </c>
      <c r="O810">
        <v>6</v>
      </c>
      <c r="P810">
        <v>6</v>
      </c>
      <c r="Q810">
        <v>16</v>
      </c>
      <c r="R810" s="16">
        <v>0.375</v>
      </c>
      <c r="S810" s="16">
        <f t="shared" si="12"/>
        <v>0.6</v>
      </c>
      <c r="T810">
        <v>4.66326904296875</v>
      </c>
      <c r="U810">
        <v>4.2403526306152299</v>
      </c>
      <c r="V810">
        <v>4.0327014923095703</v>
      </c>
      <c r="W810">
        <v>0.20765113830566401</v>
      </c>
      <c r="X810">
        <v>0.63056755065918002</v>
      </c>
      <c r="Y810">
        <v>0.63056755065918002</v>
      </c>
      <c r="Z810">
        <v>0.6</v>
      </c>
      <c r="AA810">
        <v>1</v>
      </c>
      <c r="AB810">
        <v>0.625</v>
      </c>
      <c r="AC810">
        <v>0.76923076923076905</v>
      </c>
      <c r="AD810">
        <v>0</v>
      </c>
      <c r="AE810">
        <v>0.4</v>
      </c>
    </row>
    <row r="811" spans="1:31" x14ac:dyDescent="0.15">
      <c r="A811" s="6">
        <v>809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>
        <v>8.2403850555419904</v>
      </c>
      <c r="L811">
        <v>4.6117877960205096</v>
      </c>
      <c r="M811">
        <v>1.9810218811035201</v>
      </c>
      <c r="N811">
        <v>4.6868820190429696</v>
      </c>
      <c r="O811">
        <v>3</v>
      </c>
      <c r="P811">
        <v>3</v>
      </c>
      <c r="Q811">
        <v>13</v>
      </c>
      <c r="R811" s="16">
        <v>0.23080000000000001</v>
      </c>
      <c r="S811" s="16">
        <f t="shared" si="12"/>
        <v>0.3</v>
      </c>
      <c r="T811">
        <v>3.2591457366943399</v>
      </c>
      <c r="U811">
        <v>2.9558663368225102</v>
      </c>
      <c r="V811">
        <v>2.6988549232482901</v>
      </c>
      <c r="W811">
        <v>0.25701141357421903</v>
      </c>
      <c r="X811">
        <v>0.56029081344604503</v>
      </c>
      <c r="Y811">
        <v>0.56029081344604503</v>
      </c>
      <c r="Z811">
        <v>0.3</v>
      </c>
      <c r="AA811">
        <v>1</v>
      </c>
      <c r="AB811">
        <v>0.76923076923076905</v>
      </c>
      <c r="AC811">
        <v>0.86956521739130399</v>
      </c>
      <c r="AD811">
        <v>0</v>
      </c>
      <c r="AE811">
        <v>0.7</v>
      </c>
    </row>
    <row r="812" spans="1:31" x14ac:dyDescent="0.15">
      <c r="A812" s="6">
        <v>810</v>
      </c>
      <c r="B812">
        <v>17</v>
      </c>
      <c r="C812">
        <v>3</v>
      </c>
      <c r="D812">
        <v>10</v>
      </c>
      <c r="E812">
        <v>10</v>
      </c>
      <c r="F812">
        <v>10</v>
      </c>
      <c r="G812">
        <v>0</v>
      </c>
      <c r="H812">
        <v>7</v>
      </c>
      <c r="I812">
        <v>3</v>
      </c>
      <c r="J812">
        <v>0.85</v>
      </c>
      <c r="K812">
        <v>8.6121883392334002</v>
      </c>
      <c r="L812">
        <v>2.64809226989746</v>
      </c>
      <c r="M812">
        <v>1.70072746276855</v>
      </c>
      <c r="N812">
        <v>5.3622531890869096</v>
      </c>
      <c r="O812">
        <v>3</v>
      </c>
      <c r="P812">
        <v>3</v>
      </c>
      <c r="Q812">
        <v>12</v>
      </c>
      <c r="R812" s="16">
        <v>0.25</v>
      </c>
      <c r="S812" s="16">
        <f t="shared" si="12"/>
        <v>0.3</v>
      </c>
      <c r="T812">
        <v>3.7633743286132799</v>
      </c>
      <c r="U812">
        <v>3.51570320129394</v>
      </c>
      <c r="V812">
        <v>3.2814457416534402</v>
      </c>
      <c r="W812">
        <v>0.23425745964050301</v>
      </c>
      <c r="X812">
        <v>0.48192858695983898</v>
      </c>
      <c r="Y812">
        <v>0.48192858695983898</v>
      </c>
      <c r="Z812">
        <v>0.3</v>
      </c>
      <c r="AA812">
        <v>0.9</v>
      </c>
      <c r="AB812">
        <v>0.75</v>
      </c>
      <c r="AC812">
        <v>0.81818181818181801</v>
      </c>
      <c r="AD812">
        <v>0.1</v>
      </c>
      <c r="AE812">
        <v>0.6</v>
      </c>
    </row>
    <row r="813" spans="1:31" x14ac:dyDescent="0.15">
      <c r="A813" s="6">
        <v>811</v>
      </c>
      <c r="B813">
        <v>15</v>
      </c>
      <c r="C813">
        <v>5</v>
      </c>
      <c r="D813">
        <v>10</v>
      </c>
      <c r="E813">
        <v>10</v>
      </c>
      <c r="F813">
        <v>10</v>
      </c>
      <c r="G813">
        <v>0</v>
      </c>
      <c r="H813">
        <v>5</v>
      </c>
      <c r="I813">
        <v>5</v>
      </c>
      <c r="J813">
        <v>0.75</v>
      </c>
      <c r="K813">
        <v>7.9958915710449201</v>
      </c>
      <c r="L813">
        <v>2.4192810058593701</v>
      </c>
      <c r="M813">
        <v>0.42259979248046903</v>
      </c>
      <c r="N813">
        <v>7.1598644256591797</v>
      </c>
      <c r="O813">
        <v>4</v>
      </c>
      <c r="P813">
        <v>4</v>
      </c>
      <c r="Q813">
        <v>14</v>
      </c>
      <c r="R813" s="16">
        <v>0.28570000000000001</v>
      </c>
      <c r="S813" s="16">
        <f t="shared" si="12"/>
        <v>0.4</v>
      </c>
      <c r="T813">
        <v>3.1425418853759801</v>
      </c>
      <c r="U813">
        <v>2.70858955383301</v>
      </c>
      <c r="V813">
        <v>2.6420795917511</v>
      </c>
      <c r="W813">
        <v>6.6509962081909194E-2</v>
      </c>
      <c r="X813">
        <v>0.50046229362487804</v>
      </c>
      <c r="Y813">
        <v>0.50046229362487804</v>
      </c>
      <c r="Z813">
        <v>0.4</v>
      </c>
      <c r="AA813">
        <v>1</v>
      </c>
      <c r="AB813">
        <v>0.71428571428571397</v>
      </c>
      <c r="AC813">
        <v>0.83333333333333304</v>
      </c>
      <c r="AD813">
        <v>0</v>
      </c>
      <c r="AE813">
        <v>0.6</v>
      </c>
    </row>
    <row r="814" spans="1:31" x14ac:dyDescent="0.15">
      <c r="A814" s="6">
        <v>812</v>
      </c>
      <c r="B814">
        <v>16</v>
      </c>
      <c r="C814">
        <v>4</v>
      </c>
      <c r="D814">
        <v>10</v>
      </c>
      <c r="E814">
        <v>10</v>
      </c>
      <c r="F814">
        <v>10</v>
      </c>
      <c r="G814">
        <v>0</v>
      </c>
      <c r="H814">
        <v>6</v>
      </c>
      <c r="I814">
        <v>4</v>
      </c>
      <c r="J814">
        <v>0.8</v>
      </c>
      <c r="K814">
        <v>8.9020843505859393</v>
      </c>
      <c r="L814">
        <v>2.78079032897949</v>
      </c>
      <c r="M814">
        <v>1.2013854980468699</v>
      </c>
      <c r="N814">
        <v>6.2536659240722701</v>
      </c>
      <c r="O814">
        <v>5</v>
      </c>
      <c r="P814">
        <v>5</v>
      </c>
      <c r="Q814">
        <v>15</v>
      </c>
      <c r="R814" s="16">
        <v>0.33329999999999999</v>
      </c>
      <c r="S814" s="16">
        <f t="shared" si="12"/>
        <v>0.5</v>
      </c>
      <c r="T814">
        <v>3.7074851989746098</v>
      </c>
      <c r="U814">
        <v>3.3514459133148198</v>
      </c>
      <c r="V814">
        <v>3.1318480968475302</v>
      </c>
      <c r="W814">
        <v>0.21959781646728499</v>
      </c>
      <c r="X814">
        <v>0.57563710212707497</v>
      </c>
      <c r="Y814">
        <v>0.57563710212707497</v>
      </c>
      <c r="Z814">
        <v>0.5</v>
      </c>
      <c r="AA814">
        <v>1</v>
      </c>
      <c r="AB814">
        <v>0.66666666666666696</v>
      </c>
      <c r="AC814">
        <v>0.8</v>
      </c>
      <c r="AD814">
        <v>0</v>
      </c>
      <c r="AE814">
        <v>0.5</v>
      </c>
    </row>
    <row r="815" spans="1:31" x14ac:dyDescent="0.15">
      <c r="A815" s="6">
        <v>813</v>
      </c>
      <c r="B815">
        <v>16</v>
      </c>
      <c r="C815">
        <v>4</v>
      </c>
      <c r="D815">
        <v>10</v>
      </c>
      <c r="E815">
        <v>10</v>
      </c>
      <c r="F815">
        <v>10</v>
      </c>
      <c r="G815">
        <v>0</v>
      </c>
      <c r="H815">
        <v>6</v>
      </c>
      <c r="I815">
        <v>4</v>
      </c>
      <c r="J815">
        <v>0.8</v>
      </c>
      <c r="K815">
        <v>8.4183101654052699</v>
      </c>
      <c r="L815">
        <v>3.5328922271728498</v>
      </c>
      <c r="M815">
        <v>2.1439914703369101</v>
      </c>
      <c r="N815">
        <v>4.6701278686523402</v>
      </c>
      <c r="O815">
        <v>3</v>
      </c>
      <c r="P815">
        <v>3</v>
      </c>
      <c r="Q815">
        <v>13</v>
      </c>
      <c r="R815" s="16">
        <v>0.23080000000000001</v>
      </c>
      <c r="S815" s="16">
        <f t="shared" si="12"/>
        <v>0.3</v>
      </c>
      <c r="T815">
        <v>3.5387268066406201</v>
      </c>
      <c r="U815">
        <v>3.3004941940307599</v>
      </c>
      <c r="V815">
        <v>2.9944214820861799</v>
      </c>
      <c r="W815">
        <v>0.30607271194458002</v>
      </c>
      <c r="X815">
        <v>0.54430532455444303</v>
      </c>
      <c r="Y815">
        <v>0.54430532455444303</v>
      </c>
      <c r="Z815">
        <v>0.3</v>
      </c>
      <c r="AA815">
        <v>1</v>
      </c>
      <c r="AB815">
        <v>0.76923076923076905</v>
      </c>
      <c r="AC815">
        <v>0.86956521739130399</v>
      </c>
      <c r="AD815">
        <v>0</v>
      </c>
      <c r="AE815">
        <v>0.7</v>
      </c>
    </row>
    <row r="816" spans="1:31" x14ac:dyDescent="0.15">
      <c r="A816" s="6">
        <v>814</v>
      </c>
      <c r="B816">
        <v>17</v>
      </c>
      <c r="C816">
        <v>3</v>
      </c>
      <c r="D816">
        <v>10</v>
      </c>
      <c r="E816">
        <v>10</v>
      </c>
      <c r="F816">
        <v>10</v>
      </c>
      <c r="G816">
        <v>0</v>
      </c>
      <c r="H816">
        <v>7</v>
      </c>
      <c r="I816">
        <v>3</v>
      </c>
      <c r="J816">
        <v>0.85</v>
      </c>
      <c r="K816">
        <v>8.7280445098877006</v>
      </c>
      <c r="L816">
        <v>3.9425106048584002</v>
      </c>
      <c r="M816">
        <v>3.1601314544677699</v>
      </c>
      <c r="N816">
        <v>4.2285442352294904</v>
      </c>
      <c r="O816">
        <v>2</v>
      </c>
      <c r="P816">
        <v>2</v>
      </c>
      <c r="Q816">
        <v>12</v>
      </c>
      <c r="R816" s="16">
        <v>0.16669999999999999</v>
      </c>
      <c r="S816" s="16">
        <f t="shared" si="12"/>
        <v>0.2</v>
      </c>
      <c r="T816">
        <v>3.6649322509765598</v>
      </c>
      <c r="U816">
        <v>3.4909923076629599</v>
      </c>
      <c r="V816">
        <v>3.1285991668701199</v>
      </c>
      <c r="W816">
        <v>0.36239314079284701</v>
      </c>
      <c r="X816">
        <v>0.53633308410644498</v>
      </c>
      <c r="Y816">
        <v>0.53633308410644498</v>
      </c>
      <c r="Z816">
        <v>0.2</v>
      </c>
      <c r="AA816">
        <v>1</v>
      </c>
      <c r="AB816">
        <v>0.83333333333333304</v>
      </c>
      <c r="AC816">
        <v>0.90909090909090895</v>
      </c>
      <c r="AD816">
        <v>0</v>
      </c>
      <c r="AE816">
        <v>0.8</v>
      </c>
    </row>
    <row r="817" spans="1:31" x14ac:dyDescent="0.15">
      <c r="A817" s="6">
        <v>815</v>
      </c>
      <c r="B817">
        <v>20</v>
      </c>
      <c r="C817">
        <v>0</v>
      </c>
      <c r="D817">
        <v>10</v>
      </c>
      <c r="E817">
        <v>10</v>
      </c>
      <c r="F817">
        <v>10</v>
      </c>
      <c r="G817">
        <v>0</v>
      </c>
      <c r="H817">
        <v>10</v>
      </c>
      <c r="I817">
        <v>0</v>
      </c>
      <c r="J817">
        <v>1</v>
      </c>
      <c r="K817">
        <v>9999</v>
      </c>
      <c r="L817">
        <v>0.76312255859375</v>
      </c>
      <c r="M817">
        <v>9999</v>
      </c>
      <c r="N817">
        <v>9999</v>
      </c>
      <c r="O817">
        <v>7</v>
      </c>
      <c r="P817">
        <v>7</v>
      </c>
      <c r="Q817">
        <v>17</v>
      </c>
      <c r="R817" s="16">
        <v>0.4118</v>
      </c>
      <c r="S817" s="16">
        <f t="shared" si="12"/>
        <v>0.7</v>
      </c>
      <c r="T817">
        <v>5.4680137634277299</v>
      </c>
      <c r="U817">
        <v>5.0972056388854998</v>
      </c>
      <c r="V817">
        <v>4.86529636383057</v>
      </c>
      <c r="W817">
        <v>0.231909275054932</v>
      </c>
      <c r="X817">
        <v>0.60271739959716797</v>
      </c>
      <c r="Y817">
        <v>0.60271739959716797</v>
      </c>
      <c r="Z817">
        <v>0.7</v>
      </c>
      <c r="AA817">
        <v>1</v>
      </c>
      <c r="AB817">
        <v>0.58823529411764697</v>
      </c>
      <c r="AC817">
        <v>0.74074074074074103</v>
      </c>
      <c r="AD817">
        <v>0</v>
      </c>
      <c r="AE817">
        <v>0.3</v>
      </c>
    </row>
    <row r="818" spans="1:31" x14ac:dyDescent="0.15">
      <c r="A818" s="6">
        <v>816</v>
      </c>
      <c r="B818">
        <v>17</v>
      </c>
      <c r="C818">
        <v>3</v>
      </c>
      <c r="D818">
        <v>10</v>
      </c>
      <c r="E818">
        <v>10</v>
      </c>
      <c r="F818">
        <v>10</v>
      </c>
      <c r="G818">
        <v>0</v>
      </c>
      <c r="H818">
        <v>7</v>
      </c>
      <c r="I818">
        <v>3</v>
      </c>
      <c r="J818">
        <v>0.85</v>
      </c>
      <c r="K818">
        <v>9.6316776275634801</v>
      </c>
      <c r="L818">
        <v>2.52544021606445</v>
      </c>
      <c r="M818">
        <v>1.36635971069336</v>
      </c>
      <c r="N818">
        <v>6.2881584167480504</v>
      </c>
      <c r="O818">
        <v>5</v>
      </c>
      <c r="P818">
        <v>5</v>
      </c>
      <c r="Q818">
        <v>15</v>
      </c>
      <c r="R818" s="16">
        <v>0.33329999999999999</v>
      </c>
      <c r="S818" s="16">
        <f t="shared" si="12"/>
        <v>0.5</v>
      </c>
      <c r="T818">
        <v>4.2449893951415998</v>
      </c>
      <c r="U818">
        <v>3.9013257026672399</v>
      </c>
      <c r="V818">
        <v>3.6042113304138201</v>
      </c>
      <c r="W818">
        <v>0.29711437225341802</v>
      </c>
      <c r="X818">
        <v>0.64077806472778298</v>
      </c>
      <c r="Y818">
        <v>0.64077806472778298</v>
      </c>
      <c r="Z818">
        <v>0.5</v>
      </c>
      <c r="AA818">
        <v>1</v>
      </c>
      <c r="AB818">
        <v>0.66666666666666696</v>
      </c>
      <c r="AC818">
        <v>0.8</v>
      </c>
      <c r="AD818">
        <v>0</v>
      </c>
      <c r="AE818">
        <v>0.5</v>
      </c>
    </row>
    <row r="819" spans="1:31" x14ac:dyDescent="0.15">
      <c r="A819" s="6">
        <v>817</v>
      </c>
      <c r="B819">
        <v>17</v>
      </c>
      <c r="C819">
        <v>3</v>
      </c>
      <c r="D819">
        <v>10</v>
      </c>
      <c r="E819">
        <v>10</v>
      </c>
      <c r="F819">
        <v>10</v>
      </c>
      <c r="G819">
        <v>0</v>
      </c>
      <c r="H819">
        <v>7</v>
      </c>
      <c r="I819">
        <v>3</v>
      </c>
      <c r="J819">
        <v>0.85</v>
      </c>
      <c r="K819">
        <v>9.7147312164306605</v>
      </c>
      <c r="L819">
        <v>2.1666297912597701</v>
      </c>
      <c r="M819">
        <v>1.217529296875</v>
      </c>
      <c r="N819">
        <v>7.6193275451660201</v>
      </c>
      <c r="O819">
        <v>7</v>
      </c>
      <c r="P819">
        <v>7</v>
      </c>
      <c r="Q819">
        <v>17</v>
      </c>
      <c r="R819" s="16">
        <v>0.4118</v>
      </c>
      <c r="S819" s="16">
        <f t="shared" si="12"/>
        <v>0.7</v>
      </c>
      <c r="T819">
        <v>4.7279376983642596</v>
      </c>
      <c r="U819">
        <v>4.2954134941101101</v>
      </c>
      <c r="V819">
        <v>4.1025061607360804</v>
      </c>
      <c r="W819">
        <v>0.19290733337402299</v>
      </c>
      <c r="X819">
        <v>0.62543153762817405</v>
      </c>
      <c r="Y819">
        <v>0.62543153762817405</v>
      </c>
      <c r="Z819">
        <v>0.7</v>
      </c>
      <c r="AA819">
        <v>1</v>
      </c>
      <c r="AB819">
        <v>0.58823529411764697</v>
      </c>
      <c r="AC819">
        <v>0.74074074074074103</v>
      </c>
      <c r="AD819">
        <v>0</v>
      </c>
      <c r="AE819">
        <v>0.3</v>
      </c>
    </row>
    <row r="820" spans="1:31" x14ac:dyDescent="0.15">
      <c r="A820" s="6">
        <v>818</v>
      </c>
      <c r="B820">
        <v>20</v>
      </c>
      <c r="C820">
        <v>0</v>
      </c>
      <c r="D820">
        <v>10</v>
      </c>
      <c r="E820">
        <v>10</v>
      </c>
      <c r="F820">
        <v>10</v>
      </c>
      <c r="G820">
        <v>0</v>
      </c>
      <c r="H820">
        <v>10</v>
      </c>
      <c r="I820">
        <v>0</v>
      </c>
      <c r="J820">
        <v>1</v>
      </c>
      <c r="K820">
        <v>9999</v>
      </c>
      <c r="L820">
        <v>1.4415435791015601</v>
      </c>
      <c r="M820">
        <v>9999</v>
      </c>
      <c r="N820">
        <v>9999</v>
      </c>
      <c r="O820">
        <v>9</v>
      </c>
      <c r="P820">
        <v>9</v>
      </c>
      <c r="Q820">
        <v>19</v>
      </c>
      <c r="R820" s="16">
        <v>0.47370000000000001</v>
      </c>
      <c r="S820" s="16">
        <f t="shared" si="12"/>
        <v>0.9</v>
      </c>
      <c r="T820">
        <v>5.4664688110351598</v>
      </c>
      <c r="U820">
        <v>5.0930833816528303</v>
      </c>
      <c r="V820">
        <v>4.8673996925354004</v>
      </c>
      <c r="W820">
        <v>0.225683689117432</v>
      </c>
      <c r="X820">
        <v>0.59906911849975597</v>
      </c>
      <c r="Y820">
        <v>0.59906911849975597</v>
      </c>
      <c r="Z820">
        <v>0.9</v>
      </c>
      <c r="AA820">
        <v>1</v>
      </c>
      <c r="AB820">
        <v>0.52631578947368396</v>
      </c>
      <c r="AC820">
        <v>0.68965517241379304</v>
      </c>
      <c r="AD820">
        <v>0</v>
      </c>
      <c r="AE820">
        <v>0.1</v>
      </c>
    </row>
    <row r="821" spans="1:31" x14ac:dyDescent="0.15">
      <c r="A821" s="6">
        <v>819</v>
      </c>
      <c r="B821">
        <v>18</v>
      </c>
      <c r="C821">
        <v>2</v>
      </c>
      <c r="D821">
        <v>10</v>
      </c>
      <c r="E821">
        <v>10</v>
      </c>
      <c r="F821">
        <v>10</v>
      </c>
      <c r="G821">
        <v>0</v>
      </c>
      <c r="H821">
        <v>8</v>
      </c>
      <c r="I821">
        <v>2</v>
      </c>
      <c r="J821">
        <v>0.9</v>
      </c>
      <c r="K821">
        <v>8.2987251281738299</v>
      </c>
      <c r="L821">
        <v>1.70660972595215</v>
      </c>
      <c r="M821">
        <v>1.26260757446289</v>
      </c>
      <c r="N821">
        <v>6.0201244354248002</v>
      </c>
      <c r="O821">
        <v>5</v>
      </c>
      <c r="P821">
        <v>5</v>
      </c>
      <c r="Q821">
        <v>14</v>
      </c>
      <c r="R821" s="16">
        <v>0.35709999999999997</v>
      </c>
      <c r="S821" s="16">
        <f t="shared" si="12"/>
        <v>0.5</v>
      </c>
      <c r="T821">
        <v>3.8572235107421902</v>
      </c>
      <c r="U821">
        <v>3.5492651462554901</v>
      </c>
      <c r="V821">
        <v>3.3701317310333301</v>
      </c>
      <c r="W821">
        <v>0.179133415222168</v>
      </c>
      <c r="X821">
        <v>0.48709177970886203</v>
      </c>
      <c r="Y821">
        <v>0.48709177970886203</v>
      </c>
      <c r="Z821">
        <v>0.5</v>
      </c>
      <c r="AA821">
        <v>0.9</v>
      </c>
      <c r="AB821">
        <v>0.64285714285714302</v>
      </c>
      <c r="AC821">
        <v>0.75</v>
      </c>
      <c r="AD821">
        <v>0.1</v>
      </c>
      <c r="AE821">
        <v>0.4</v>
      </c>
    </row>
    <row r="822" spans="1:31" x14ac:dyDescent="0.15">
      <c r="A822" s="6">
        <v>820</v>
      </c>
      <c r="B822">
        <v>15</v>
      </c>
      <c r="C822">
        <v>5</v>
      </c>
      <c r="D822">
        <v>10</v>
      </c>
      <c r="E822">
        <v>10</v>
      </c>
      <c r="F822">
        <v>10</v>
      </c>
      <c r="G822">
        <v>0</v>
      </c>
      <c r="H822">
        <v>5</v>
      </c>
      <c r="I822">
        <v>5</v>
      </c>
      <c r="J822">
        <v>0.75</v>
      </c>
      <c r="K822">
        <v>9.3573627471923793</v>
      </c>
      <c r="L822">
        <v>3.4400177001953098</v>
      </c>
      <c r="M822">
        <v>1.18503570556641</v>
      </c>
      <c r="N822">
        <v>7.3247261047363299</v>
      </c>
      <c r="O822">
        <v>4</v>
      </c>
      <c r="P822">
        <v>4</v>
      </c>
      <c r="Q822">
        <v>14</v>
      </c>
      <c r="R822" s="16">
        <v>0.28570000000000001</v>
      </c>
      <c r="S822" s="16">
        <f t="shared" si="12"/>
        <v>0.4</v>
      </c>
      <c r="T822">
        <v>3.0999946594238299</v>
      </c>
      <c r="U822">
        <v>2.73641777038574</v>
      </c>
      <c r="V822">
        <v>2.56048488616943</v>
      </c>
      <c r="W822">
        <v>0.17593288421630901</v>
      </c>
      <c r="X822">
        <v>0.53950977325439498</v>
      </c>
      <c r="Y822">
        <v>0.53950977325439498</v>
      </c>
      <c r="Z822">
        <v>0.4</v>
      </c>
      <c r="AA822">
        <v>1</v>
      </c>
      <c r="AB822">
        <v>0.71428571428571397</v>
      </c>
      <c r="AC822">
        <v>0.83333333333333304</v>
      </c>
      <c r="AD822">
        <v>0</v>
      </c>
      <c r="AE822">
        <v>0.6</v>
      </c>
    </row>
    <row r="823" spans="1:31" x14ac:dyDescent="0.15">
      <c r="A823" s="6">
        <v>821</v>
      </c>
      <c r="B823">
        <v>18</v>
      </c>
      <c r="C823">
        <v>2</v>
      </c>
      <c r="D823">
        <v>10</v>
      </c>
      <c r="E823">
        <v>10</v>
      </c>
      <c r="F823">
        <v>10</v>
      </c>
      <c r="G823">
        <v>0</v>
      </c>
      <c r="H823">
        <v>8</v>
      </c>
      <c r="I823">
        <v>2</v>
      </c>
      <c r="J823">
        <v>0.9</v>
      </c>
      <c r="K823">
        <v>12.375505447387701</v>
      </c>
      <c r="L823">
        <v>2.2470893859863299</v>
      </c>
      <c r="M823">
        <v>1.58620452880859</v>
      </c>
      <c r="N823">
        <v>9.3560752868652308</v>
      </c>
      <c r="O823">
        <v>5</v>
      </c>
      <c r="P823">
        <v>5</v>
      </c>
      <c r="Q823">
        <v>15</v>
      </c>
      <c r="R823" s="16">
        <v>0.33329999999999999</v>
      </c>
      <c r="S823" s="16">
        <f t="shared" si="12"/>
        <v>0.5</v>
      </c>
      <c r="T823">
        <v>4.3897190093994096</v>
      </c>
      <c r="U823">
        <v>4.0436964035034197</v>
      </c>
      <c r="V823">
        <v>3.7618250846862802</v>
      </c>
      <c r="W823">
        <v>0.281871318817139</v>
      </c>
      <c r="X823">
        <v>0.62789392471313499</v>
      </c>
      <c r="Y823">
        <v>0.62789392471313499</v>
      </c>
      <c r="Z823">
        <v>0.5</v>
      </c>
      <c r="AA823">
        <v>1</v>
      </c>
      <c r="AB823">
        <v>0.66666666666666696</v>
      </c>
      <c r="AC823">
        <v>0.8</v>
      </c>
      <c r="AD823">
        <v>0</v>
      </c>
      <c r="AE823">
        <v>0.5</v>
      </c>
    </row>
    <row r="824" spans="1:31" x14ac:dyDescent="0.15">
      <c r="A824" s="6">
        <v>822</v>
      </c>
      <c r="B824">
        <v>15</v>
      </c>
      <c r="C824">
        <v>5</v>
      </c>
      <c r="D824">
        <v>10</v>
      </c>
      <c r="E824">
        <v>10</v>
      </c>
      <c r="F824">
        <v>10</v>
      </c>
      <c r="G824">
        <v>0</v>
      </c>
      <c r="H824">
        <v>5</v>
      </c>
      <c r="I824">
        <v>5</v>
      </c>
      <c r="J824">
        <v>0.75</v>
      </c>
      <c r="K824">
        <v>8.2530250549316406</v>
      </c>
      <c r="L824">
        <v>4.3463859558105504</v>
      </c>
      <c r="M824">
        <v>2.55922508239746</v>
      </c>
      <c r="N824">
        <v>4.2389411926269496</v>
      </c>
      <c r="O824">
        <v>2</v>
      </c>
      <c r="P824">
        <v>2</v>
      </c>
      <c r="Q824">
        <v>12</v>
      </c>
      <c r="R824" s="16">
        <v>0.16669999999999999</v>
      </c>
      <c r="S824" s="16">
        <f t="shared" si="12"/>
        <v>0.2</v>
      </c>
      <c r="T824">
        <v>3.3994121551513699</v>
      </c>
      <c r="U824">
        <v>3.1726322174072301</v>
      </c>
      <c r="V824">
        <v>2.8410837650299099</v>
      </c>
      <c r="W824">
        <v>0.331548452377319</v>
      </c>
      <c r="X824">
        <v>0.55832839012145996</v>
      </c>
      <c r="Y824">
        <v>0.55832839012145996</v>
      </c>
      <c r="Z824">
        <v>0.2</v>
      </c>
      <c r="AA824">
        <v>1</v>
      </c>
      <c r="AB824">
        <v>0.83333333333333304</v>
      </c>
      <c r="AC824">
        <v>0.90909090909090895</v>
      </c>
      <c r="AD824">
        <v>0</v>
      </c>
      <c r="AE824">
        <v>0.8</v>
      </c>
    </row>
    <row r="825" spans="1:31" x14ac:dyDescent="0.15">
      <c r="A825" s="6">
        <v>823</v>
      </c>
      <c r="B825">
        <v>17</v>
      </c>
      <c r="C825">
        <v>3</v>
      </c>
      <c r="D825">
        <v>10</v>
      </c>
      <c r="E825">
        <v>10</v>
      </c>
      <c r="F825">
        <v>10</v>
      </c>
      <c r="G825">
        <v>0</v>
      </c>
      <c r="H825">
        <v>7</v>
      </c>
      <c r="I825">
        <v>3</v>
      </c>
      <c r="J825">
        <v>0.85</v>
      </c>
      <c r="K825">
        <v>8.1138534545898402</v>
      </c>
      <c r="L825">
        <v>1.3871612548828101</v>
      </c>
      <c r="M825">
        <v>0.57055282592773404</v>
      </c>
      <c r="N825">
        <v>6.88751220703125</v>
      </c>
      <c r="O825">
        <v>7</v>
      </c>
      <c r="P825">
        <v>7</v>
      </c>
      <c r="Q825">
        <v>17</v>
      </c>
      <c r="R825" s="16">
        <v>0.4118</v>
      </c>
      <c r="S825" s="16">
        <f t="shared" si="12"/>
        <v>0.7</v>
      </c>
      <c r="T825">
        <v>4.26385498046875</v>
      </c>
      <c r="U825">
        <v>3.8438582420349099</v>
      </c>
      <c r="V825">
        <v>3.7322707176208501</v>
      </c>
      <c r="W825">
        <v>0.111587524414062</v>
      </c>
      <c r="X825">
        <v>0.53158426284789995</v>
      </c>
      <c r="Y825">
        <v>0.53158426284789995</v>
      </c>
      <c r="Z825">
        <v>0.7</v>
      </c>
      <c r="AA825">
        <v>1</v>
      </c>
      <c r="AB825">
        <v>0.58823529411764697</v>
      </c>
      <c r="AC825">
        <v>0.74074074074074103</v>
      </c>
      <c r="AD825">
        <v>0</v>
      </c>
      <c r="AE825">
        <v>0.3</v>
      </c>
    </row>
    <row r="826" spans="1:31" x14ac:dyDescent="0.15">
      <c r="A826" s="6">
        <v>824</v>
      </c>
      <c r="B826">
        <v>17</v>
      </c>
      <c r="C826">
        <v>3</v>
      </c>
      <c r="D826">
        <v>10</v>
      </c>
      <c r="E826">
        <v>10</v>
      </c>
      <c r="F826">
        <v>10</v>
      </c>
      <c r="G826">
        <v>0</v>
      </c>
      <c r="H826">
        <v>7</v>
      </c>
      <c r="I826">
        <v>3</v>
      </c>
      <c r="J826">
        <v>0.85</v>
      </c>
      <c r="K826">
        <v>9.1676464080810494</v>
      </c>
      <c r="L826">
        <v>2.6799411773681601</v>
      </c>
      <c r="M826">
        <v>1.6292610168457</v>
      </c>
      <c r="N826">
        <v>5.7658710479736301</v>
      </c>
      <c r="O826">
        <v>3</v>
      </c>
      <c r="P826">
        <v>3</v>
      </c>
      <c r="Q826">
        <v>13</v>
      </c>
      <c r="R826" s="16">
        <v>0.23080000000000001</v>
      </c>
      <c r="S826" s="16">
        <f t="shared" si="12"/>
        <v>0.3</v>
      </c>
      <c r="T826">
        <v>4.0712947845459002</v>
      </c>
      <c r="U826">
        <v>3.7645819187164302</v>
      </c>
      <c r="V826">
        <v>3.46570825576782</v>
      </c>
      <c r="W826">
        <v>0.29887366294860801</v>
      </c>
      <c r="X826">
        <v>0.60558652877807595</v>
      </c>
      <c r="Y826">
        <v>0.60558652877807595</v>
      </c>
      <c r="Z826">
        <v>0.3</v>
      </c>
      <c r="AA826">
        <v>1</v>
      </c>
      <c r="AB826">
        <v>0.76923076923076905</v>
      </c>
      <c r="AC826">
        <v>0.86956521739130399</v>
      </c>
      <c r="AD826">
        <v>0</v>
      </c>
      <c r="AE826">
        <v>0.7</v>
      </c>
    </row>
    <row r="827" spans="1:31" x14ac:dyDescent="0.15">
      <c r="A827" s="6">
        <v>825</v>
      </c>
      <c r="B827">
        <v>20</v>
      </c>
      <c r="C827">
        <v>0</v>
      </c>
      <c r="D827">
        <v>10</v>
      </c>
      <c r="E827">
        <v>10</v>
      </c>
      <c r="F827">
        <v>10</v>
      </c>
      <c r="G827">
        <v>0</v>
      </c>
      <c r="H827">
        <v>10</v>
      </c>
      <c r="I827">
        <v>0</v>
      </c>
      <c r="J827">
        <v>1</v>
      </c>
      <c r="K827">
        <v>9999</v>
      </c>
      <c r="L827">
        <v>0.65795135498046897</v>
      </c>
      <c r="M827">
        <v>9999</v>
      </c>
      <c r="N827">
        <v>9999</v>
      </c>
      <c r="O827">
        <v>8</v>
      </c>
      <c r="P827">
        <v>8</v>
      </c>
      <c r="Q827">
        <v>18</v>
      </c>
      <c r="R827" s="16">
        <v>0.44440000000000002</v>
      </c>
      <c r="S827" s="16">
        <f t="shared" si="12"/>
        <v>0.8</v>
      </c>
      <c r="T827">
        <v>4.9412174224853498</v>
      </c>
      <c r="U827">
        <v>4.5952787399292001</v>
      </c>
      <c r="V827">
        <v>4.42324018478394</v>
      </c>
      <c r="W827">
        <v>0.172038555145264</v>
      </c>
      <c r="X827">
        <v>0.51797723770141602</v>
      </c>
      <c r="Y827">
        <v>0.51797723770141602</v>
      </c>
      <c r="Z827">
        <v>0.8</v>
      </c>
      <c r="AA827">
        <v>1</v>
      </c>
      <c r="AB827">
        <v>0.55555555555555602</v>
      </c>
      <c r="AC827">
        <v>0.71428571428571397</v>
      </c>
      <c r="AD827">
        <v>0</v>
      </c>
      <c r="AE827">
        <v>0.2</v>
      </c>
    </row>
    <row r="828" spans="1:31" x14ac:dyDescent="0.15">
      <c r="A828" s="6">
        <v>826</v>
      </c>
      <c r="B828">
        <v>13</v>
      </c>
      <c r="C828">
        <v>7</v>
      </c>
      <c r="D828">
        <v>10</v>
      </c>
      <c r="E828">
        <v>10</v>
      </c>
      <c r="F828">
        <v>9</v>
      </c>
      <c r="G828">
        <v>1</v>
      </c>
      <c r="H828">
        <v>4</v>
      </c>
      <c r="I828">
        <v>6</v>
      </c>
      <c r="J828">
        <v>0.65</v>
      </c>
      <c r="K828">
        <v>7.3606605529785201</v>
      </c>
      <c r="L828">
        <v>3.1785659790039098</v>
      </c>
      <c r="M828">
        <v>0.79636383056640603</v>
      </c>
      <c r="N828">
        <v>6.4848976135253897</v>
      </c>
      <c r="O828">
        <v>4</v>
      </c>
      <c r="P828">
        <v>4</v>
      </c>
      <c r="Q828">
        <v>13</v>
      </c>
      <c r="R828" s="16">
        <v>0.30769999999999997</v>
      </c>
      <c r="S828" s="16">
        <f t="shared" si="12"/>
        <v>0.4</v>
      </c>
      <c r="T828">
        <v>2.875732421875</v>
      </c>
      <c r="U828">
        <v>2.5069985389709499</v>
      </c>
      <c r="V828">
        <v>2.48158931732178</v>
      </c>
      <c r="W828">
        <v>2.5409221649169901E-2</v>
      </c>
      <c r="X828">
        <v>0.39414310455322299</v>
      </c>
      <c r="Y828">
        <v>0.39414310455322299</v>
      </c>
      <c r="Z828">
        <v>0.4</v>
      </c>
      <c r="AA828">
        <v>0.9</v>
      </c>
      <c r="AB828">
        <v>0.69230769230769196</v>
      </c>
      <c r="AC828">
        <v>0.78260869565217395</v>
      </c>
      <c r="AD828">
        <v>0.1</v>
      </c>
      <c r="AE828">
        <v>0.5</v>
      </c>
    </row>
    <row r="829" spans="1:31" x14ac:dyDescent="0.15">
      <c r="A829" s="6">
        <v>827</v>
      </c>
      <c r="B829">
        <v>17</v>
      </c>
      <c r="C829">
        <v>3</v>
      </c>
      <c r="D829">
        <v>10</v>
      </c>
      <c r="E829">
        <v>10</v>
      </c>
      <c r="F829">
        <v>10</v>
      </c>
      <c r="G829">
        <v>0</v>
      </c>
      <c r="H829">
        <v>7</v>
      </c>
      <c r="I829">
        <v>3</v>
      </c>
      <c r="J829">
        <v>0.85</v>
      </c>
      <c r="K829">
        <v>8.7557678222656197</v>
      </c>
      <c r="L829">
        <v>3.2492980957031201</v>
      </c>
      <c r="M829">
        <v>2.3641204833984402</v>
      </c>
      <c r="N829">
        <v>4.9158000946044904</v>
      </c>
      <c r="O829">
        <v>2</v>
      </c>
      <c r="P829">
        <v>2</v>
      </c>
      <c r="Q829">
        <v>12</v>
      </c>
      <c r="R829" s="16">
        <v>0.16669999999999999</v>
      </c>
      <c r="S829" s="16">
        <f t="shared" si="12"/>
        <v>0.2</v>
      </c>
      <c r="T829">
        <v>3.6960983276367201</v>
      </c>
      <c r="U829">
        <v>3.47285723686218</v>
      </c>
      <c r="V829">
        <v>3.1423611640930198</v>
      </c>
      <c r="W829">
        <v>0.33049607276916498</v>
      </c>
      <c r="X829">
        <v>0.55373716354370095</v>
      </c>
      <c r="Y829">
        <v>0.55373716354370095</v>
      </c>
      <c r="Z829">
        <v>0.2</v>
      </c>
      <c r="AA829">
        <v>1</v>
      </c>
      <c r="AB829">
        <v>0.83333333333333304</v>
      </c>
      <c r="AC829">
        <v>0.90909090909090895</v>
      </c>
      <c r="AD829">
        <v>0</v>
      </c>
      <c r="AE829">
        <v>0.8</v>
      </c>
    </row>
    <row r="830" spans="1:31" x14ac:dyDescent="0.15">
      <c r="A830" s="6">
        <v>828</v>
      </c>
      <c r="B830">
        <v>14</v>
      </c>
      <c r="C830">
        <v>6</v>
      </c>
      <c r="D830">
        <v>10</v>
      </c>
      <c r="E830">
        <v>10</v>
      </c>
      <c r="F830">
        <v>10</v>
      </c>
      <c r="G830">
        <v>0</v>
      </c>
      <c r="H830">
        <v>4</v>
      </c>
      <c r="I830">
        <v>6</v>
      </c>
      <c r="J830">
        <v>0.7</v>
      </c>
      <c r="K830">
        <v>8.0077342987060494</v>
      </c>
      <c r="L830">
        <v>5.4466781616210902</v>
      </c>
      <c r="M830">
        <v>3.7625980377197301</v>
      </c>
      <c r="N830">
        <v>3.59585380554199</v>
      </c>
      <c r="O830">
        <v>1</v>
      </c>
      <c r="P830">
        <v>1</v>
      </c>
      <c r="Q830">
        <v>11</v>
      </c>
      <c r="R830" s="16">
        <v>9.0899999999999995E-2</v>
      </c>
      <c r="S830" s="16">
        <f t="shared" si="12"/>
        <v>0.1</v>
      </c>
      <c r="T830">
        <v>2.87339210510254</v>
      </c>
      <c r="U830">
        <v>2.7245001792907702</v>
      </c>
      <c r="V830">
        <v>2.3656604290008501</v>
      </c>
      <c r="W830">
        <v>0.35883975028991699</v>
      </c>
      <c r="X830">
        <v>0.50773167610168501</v>
      </c>
      <c r="Y830">
        <v>0.50773167610168501</v>
      </c>
      <c r="Z830">
        <v>0.1</v>
      </c>
      <c r="AA830">
        <v>1</v>
      </c>
      <c r="AB830">
        <v>0.90909090909090895</v>
      </c>
      <c r="AC830">
        <v>0.952380952380952</v>
      </c>
      <c r="AD830">
        <v>0</v>
      </c>
      <c r="AE830">
        <v>0.9</v>
      </c>
    </row>
    <row r="831" spans="1:31" x14ac:dyDescent="0.15">
      <c r="A831" s="6">
        <v>829</v>
      </c>
      <c r="B831">
        <v>15</v>
      </c>
      <c r="C831">
        <v>5</v>
      </c>
      <c r="D831">
        <v>10</v>
      </c>
      <c r="E831">
        <v>10</v>
      </c>
      <c r="F831">
        <v>10</v>
      </c>
      <c r="G831">
        <v>0</v>
      </c>
      <c r="H831">
        <v>5</v>
      </c>
      <c r="I831">
        <v>5</v>
      </c>
      <c r="J831">
        <v>0.75</v>
      </c>
      <c r="K831">
        <v>7.8724269866943404</v>
      </c>
      <c r="L831">
        <v>3.51288986206055</v>
      </c>
      <c r="M831">
        <v>1.65229988098145</v>
      </c>
      <c r="N831">
        <v>4.9979000091552699</v>
      </c>
      <c r="O831">
        <v>3</v>
      </c>
      <c r="P831">
        <v>3</v>
      </c>
      <c r="Q831">
        <v>13</v>
      </c>
      <c r="R831" s="16">
        <v>0.23080000000000001</v>
      </c>
      <c r="S831" s="16">
        <f t="shared" si="12"/>
        <v>0.3</v>
      </c>
      <c r="T831">
        <v>3.1981067657470699</v>
      </c>
      <c r="U831">
        <v>2.9102489948272701</v>
      </c>
      <c r="V831">
        <v>2.6761224269866899</v>
      </c>
      <c r="W831">
        <v>0.23412656784057601</v>
      </c>
      <c r="X831">
        <v>0.52198433876037598</v>
      </c>
      <c r="Y831">
        <v>0.52198433876037598</v>
      </c>
      <c r="Z831">
        <v>0.3</v>
      </c>
      <c r="AA831">
        <v>1</v>
      </c>
      <c r="AB831">
        <v>0.76923076923076905</v>
      </c>
      <c r="AC831">
        <v>0.86956521739130399</v>
      </c>
      <c r="AD831">
        <v>0</v>
      </c>
      <c r="AE831">
        <v>0.7</v>
      </c>
    </row>
    <row r="832" spans="1:31" x14ac:dyDescent="0.15">
      <c r="A832" s="6">
        <v>830</v>
      </c>
      <c r="B832">
        <v>12</v>
      </c>
      <c r="C832">
        <v>8</v>
      </c>
      <c r="D832">
        <v>10</v>
      </c>
      <c r="E832">
        <v>10</v>
      </c>
      <c r="F832">
        <v>10</v>
      </c>
      <c r="G832">
        <v>0</v>
      </c>
      <c r="H832">
        <v>2</v>
      </c>
      <c r="I832">
        <v>8</v>
      </c>
      <c r="J832">
        <v>0.6</v>
      </c>
      <c r="K832">
        <v>8.7719039916992205</v>
      </c>
      <c r="L832">
        <v>7.6750564575195304</v>
      </c>
      <c r="M832">
        <v>8.4773979187011701</v>
      </c>
      <c r="N832">
        <v>6.4871406555175799</v>
      </c>
      <c r="O832">
        <v>0</v>
      </c>
      <c r="P832">
        <v>0</v>
      </c>
      <c r="Q832">
        <v>10</v>
      </c>
      <c r="R832" s="16">
        <v>0</v>
      </c>
      <c r="S832" s="16">
        <f t="shared" si="12"/>
        <v>0</v>
      </c>
      <c r="T832">
        <v>2.1371917724609402</v>
      </c>
      <c r="U832">
        <v>2.08469486236572</v>
      </c>
      <c r="V832">
        <v>1.65712606906891</v>
      </c>
      <c r="W832">
        <v>0.42756879329681402</v>
      </c>
      <c r="X832">
        <v>0.48006570339202898</v>
      </c>
      <c r="Y832">
        <v>0.48006570339202898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1</v>
      </c>
    </row>
    <row r="833" spans="1:31" x14ac:dyDescent="0.15">
      <c r="A833" s="6">
        <v>831</v>
      </c>
      <c r="B833">
        <v>14</v>
      </c>
      <c r="C833">
        <v>6</v>
      </c>
      <c r="D833">
        <v>10</v>
      </c>
      <c r="E833">
        <v>10</v>
      </c>
      <c r="F833">
        <v>10</v>
      </c>
      <c r="G833">
        <v>0</v>
      </c>
      <c r="H833">
        <v>4</v>
      </c>
      <c r="I833">
        <v>6</v>
      </c>
      <c r="J833">
        <v>0.7</v>
      </c>
      <c r="K833">
        <v>8.1101875305175799</v>
      </c>
      <c r="L833">
        <v>4.9676074981689498</v>
      </c>
      <c r="M833">
        <v>2.7436332702636701</v>
      </c>
      <c r="N833">
        <v>4.1498222351074201</v>
      </c>
      <c r="O833">
        <v>2</v>
      </c>
      <c r="P833">
        <v>2</v>
      </c>
      <c r="Q833">
        <v>12</v>
      </c>
      <c r="R833" s="16">
        <v>0.16669999999999999</v>
      </c>
      <c r="S833" s="16">
        <f t="shared" si="12"/>
        <v>0.2</v>
      </c>
      <c r="T833">
        <v>2.9269657135009801</v>
      </c>
      <c r="U833">
        <v>2.7163534164428702</v>
      </c>
      <c r="V833">
        <v>2.4168107509613002</v>
      </c>
      <c r="W833">
        <v>0.29954266548156699</v>
      </c>
      <c r="X833">
        <v>0.51015496253967296</v>
      </c>
      <c r="Y833">
        <v>0.51015496253967296</v>
      </c>
      <c r="Z833">
        <v>0.2</v>
      </c>
      <c r="AA833">
        <v>1</v>
      </c>
      <c r="AB833">
        <v>0.83333333333333304</v>
      </c>
      <c r="AC833">
        <v>0.90909090909090895</v>
      </c>
      <c r="AD833">
        <v>0</v>
      </c>
      <c r="AE833">
        <v>0.8</v>
      </c>
    </row>
    <row r="834" spans="1:31" x14ac:dyDescent="0.15">
      <c r="A834" s="6">
        <v>832</v>
      </c>
      <c r="B834">
        <v>16</v>
      </c>
      <c r="C834">
        <v>4</v>
      </c>
      <c r="D834">
        <v>10</v>
      </c>
      <c r="E834">
        <v>10</v>
      </c>
      <c r="F834">
        <v>10</v>
      </c>
      <c r="G834">
        <v>0</v>
      </c>
      <c r="H834">
        <v>6</v>
      </c>
      <c r="I834">
        <v>4</v>
      </c>
      <c r="J834">
        <v>0.8</v>
      </c>
      <c r="K834">
        <v>8.1481857299804705</v>
      </c>
      <c r="L834">
        <v>3.6342067718505899</v>
      </c>
      <c r="M834">
        <v>2.5873832702636701</v>
      </c>
      <c r="N834">
        <v>4.9062271118164098</v>
      </c>
      <c r="O834">
        <v>2</v>
      </c>
      <c r="P834">
        <v>2</v>
      </c>
      <c r="Q834">
        <v>11</v>
      </c>
      <c r="R834" s="16">
        <v>0.18179999999999999</v>
      </c>
      <c r="S834" s="16">
        <f t="shared" si="12"/>
        <v>0.2</v>
      </c>
      <c r="T834">
        <v>3.1466770172119101</v>
      </c>
      <c r="U834">
        <v>2.9410047531127899</v>
      </c>
      <c r="V834">
        <v>2.6656045913696298</v>
      </c>
      <c r="W834">
        <v>0.27540016174316401</v>
      </c>
      <c r="X834">
        <v>0.48107242584228499</v>
      </c>
      <c r="Y834">
        <v>0.48107242584228499</v>
      </c>
      <c r="Z834">
        <v>0.2</v>
      </c>
      <c r="AA834">
        <v>0.9</v>
      </c>
      <c r="AB834">
        <v>0.81818181818181801</v>
      </c>
      <c r="AC834">
        <v>0.85714285714285698</v>
      </c>
      <c r="AD834">
        <v>0.1</v>
      </c>
      <c r="AE834">
        <v>0.7</v>
      </c>
    </row>
    <row r="835" spans="1:31" x14ac:dyDescent="0.15">
      <c r="A835" s="6">
        <v>833</v>
      </c>
      <c r="B835">
        <v>18</v>
      </c>
      <c r="C835">
        <v>2</v>
      </c>
      <c r="D835">
        <v>10</v>
      </c>
      <c r="E835">
        <v>10</v>
      </c>
      <c r="F835">
        <v>10</v>
      </c>
      <c r="G835">
        <v>0</v>
      </c>
      <c r="H835">
        <v>8</v>
      </c>
      <c r="I835">
        <v>2</v>
      </c>
      <c r="J835">
        <v>0.9</v>
      </c>
      <c r="K835">
        <v>9.99371337890625</v>
      </c>
      <c r="L835">
        <v>2.1343574523925799</v>
      </c>
      <c r="M835">
        <v>1.4716148376464799</v>
      </c>
      <c r="N835">
        <v>6.5104637145996103</v>
      </c>
      <c r="O835">
        <v>5</v>
      </c>
      <c r="P835">
        <v>5</v>
      </c>
      <c r="Q835">
        <v>15</v>
      </c>
      <c r="R835" s="16">
        <v>0.33329999999999999</v>
      </c>
      <c r="S835" s="16">
        <f t="shared" ref="S835:S898" si="13">O835/E835</f>
        <v>0.5</v>
      </c>
      <c r="T835">
        <v>4.3172283172607404</v>
      </c>
      <c r="U835">
        <v>4.0264840126037598</v>
      </c>
      <c r="V835">
        <v>3.7139267921447701</v>
      </c>
      <c r="W835">
        <v>0.31255722045898399</v>
      </c>
      <c r="X835">
        <v>0.60330152511596702</v>
      </c>
      <c r="Y835">
        <v>0.60330152511596702</v>
      </c>
      <c r="Z835">
        <v>0.5</v>
      </c>
      <c r="AA835">
        <v>1</v>
      </c>
      <c r="AB835">
        <v>0.66666666666666696</v>
      </c>
      <c r="AC835">
        <v>0.8</v>
      </c>
      <c r="AD835">
        <v>0</v>
      </c>
      <c r="AE835">
        <v>0.5</v>
      </c>
    </row>
    <row r="836" spans="1:31" x14ac:dyDescent="0.15">
      <c r="A836" s="6">
        <v>834</v>
      </c>
      <c r="B836">
        <v>18</v>
      </c>
      <c r="C836">
        <v>2</v>
      </c>
      <c r="D836">
        <v>10</v>
      </c>
      <c r="E836">
        <v>10</v>
      </c>
      <c r="F836">
        <v>10</v>
      </c>
      <c r="G836">
        <v>0</v>
      </c>
      <c r="H836">
        <v>8</v>
      </c>
      <c r="I836">
        <v>2</v>
      </c>
      <c r="J836">
        <v>0.9</v>
      </c>
      <c r="K836">
        <v>10.4121608734131</v>
      </c>
      <c r="L836">
        <v>2.2625465393066402</v>
      </c>
      <c r="M836">
        <v>1.6365547180175799</v>
      </c>
      <c r="N836">
        <v>7.0570545196533203</v>
      </c>
      <c r="O836">
        <v>4</v>
      </c>
      <c r="P836">
        <v>4</v>
      </c>
      <c r="Q836">
        <v>14</v>
      </c>
      <c r="R836" s="16">
        <v>0.28570000000000001</v>
      </c>
      <c r="S836" s="16">
        <f t="shared" si="13"/>
        <v>0.4</v>
      </c>
      <c r="T836">
        <v>4.5424346923828098</v>
      </c>
      <c r="U836">
        <v>4.2352447509765598</v>
      </c>
      <c r="V836">
        <v>3.9195265769958501</v>
      </c>
      <c r="W836">
        <v>0.315718173980713</v>
      </c>
      <c r="X836">
        <v>0.622908115386963</v>
      </c>
      <c r="Y836">
        <v>0.622908115386963</v>
      </c>
      <c r="Z836">
        <v>0.4</v>
      </c>
      <c r="AA836">
        <v>1</v>
      </c>
      <c r="AB836">
        <v>0.71428571428571397</v>
      </c>
      <c r="AC836">
        <v>0.83333333333333304</v>
      </c>
      <c r="AD836">
        <v>0</v>
      </c>
      <c r="AE836">
        <v>0.6</v>
      </c>
    </row>
    <row r="837" spans="1:31" x14ac:dyDescent="0.15">
      <c r="A837" s="6">
        <v>835</v>
      </c>
      <c r="B837">
        <v>17</v>
      </c>
      <c r="C837">
        <v>3</v>
      </c>
      <c r="D837">
        <v>10</v>
      </c>
      <c r="E837">
        <v>10</v>
      </c>
      <c r="F837">
        <v>10</v>
      </c>
      <c r="G837">
        <v>0</v>
      </c>
      <c r="H837">
        <v>7</v>
      </c>
      <c r="I837">
        <v>3</v>
      </c>
      <c r="J837">
        <v>0.85</v>
      </c>
      <c r="K837">
        <v>9.2787647247314506</v>
      </c>
      <c r="L837">
        <v>1.9891815185546899</v>
      </c>
      <c r="M837">
        <v>0.87026214599609397</v>
      </c>
      <c r="N837">
        <v>6.6839523315429696</v>
      </c>
      <c r="O837">
        <v>5</v>
      </c>
      <c r="P837">
        <v>5</v>
      </c>
      <c r="Q837">
        <v>15</v>
      </c>
      <c r="R837" s="16">
        <v>0.33329999999999999</v>
      </c>
      <c r="S837" s="16">
        <f t="shared" si="13"/>
        <v>0.5</v>
      </c>
      <c r="T837">
        <v>4.0019474029540998</v>
      </c>
      <c r="U837">
        <v>3.6435923576354998</v>
      </c>
      <c r="V837">
        <v>3.4225368499755899</v>
      </c>
      <c r="W837">
        <v>0.221055507659912</v>
      </c>
      <c r="X837">
        <v>0.57941055297851596</v>
      </c>
      <c r="Y837">
        <v>0.57941055297851596</v>
      </c>
      <c r="Z837">
        <v>0.5</v>
      </c>
      <c r="AA837">
        <v>1</v>
      </c>
      <c r="AB837">
        <v>0.66666666666666696</v>
      </c>
      <c r="AC837">
        <v>0.8</v>
      </c>
      <c r="AD837">
        <v>0</v>
      </c>
      <c r="AE837">
        <v>0.5</v>
      </c>
    </row>
    <row r="838" spans="1:31" x14ac:dyDescent="0.15">
      <c r="A838" s="6">
        <v>836</v>
      </c>
      <c r="B838">
        <v>18</v>
      </c>
      <c r="C838">
        <v>2</v>
      </c>
      <c r="D838">
        <v>10</v>
      </c>
      <c r="E838">
        <v>10</v>
      </c>
      <c r="F838">
        <v>10</v>
      </c>
      <c r="G838">
        <v>0</v>
      </c>
      <c r="H838">
        <v>8</v>
      </c>
      <c r="I838">
        <v>2</v>
      </c>
      <c r="J838">
        <v>0.9</v>
      </c>
      <c r="K838">
        <v>9.4392662048339808</v>
      </c>
      <c r="L838">
        <v>2.02102851867676</v>
      </c>
      <c r="M838">
        <v>1.46920585632324</v>
      </c>
      <c r="N838">
        <v>6.5136623382568404</v>
      </c>
      <c r="O838">
        <v>5</v>
      </c>
      <c r="P838">
        <v>5</v>
      </c>
      <c r="Q838">
        <v>14</v>
      </c>
      <c r="R838" s="16">
        <v>0.35709999999999997</v>
      </c>
      <c r="S838" s="16">
        <f t="shared" si="13"/>
        <v>0.5</v>
      </c>
      <c r="T838">
        <v>4.1059379577636701</v>
      </c>
      <c r="U838">
        <v>3.8274028301239</v>
      </c>
      <c r="V838">
        <v>3.5728828907012899</v>
      </c>
      <c r="W838">
        <v>0.25451993942260698</v>
      </c>
      <c r="X838">
        <v>0.53305506706237804</v>
      </c>
      <c r="Y838">
        <v>0.53305506706237804</v>
      </c>
      <c r="Z838">
        <v>0.5</v>
      </c>
      <c r="AA838">
        <v>0.9</v>
      </c>
      <c r="AB838">
        <v>0.64285714285714302</v>
      </c>
      <c r="AC838">
        <v>0.75</v>
      </c>
      <c r="AD838">
        <v>0.1</v>
      </c>
      <c r="AE838">
        <v>0.4</v>
      </c>
    </row>
    <row r="839" spans="1:31" x14ac:dyDescent="0.15">
      <c r="A839" s="6">
        <v>837</v>
      </c>
      <c r="B839">
        <v>17</v>
      </c>
      <c r="C839">
        <v>3</v>
      </c>
      <c r="D839">
        <v>10</v>
      </c>
      <c r="E839">
        <v>10</v>
      </c>
      <c r="F839">
        <v>10</v>
      </c>
      <c r="G839">
        <v>0</v>
      </c>
      <c r="H839">
        <v>7</v>
      </c>
      <c r="I839">
        <v>3</v>
      </c>
      <c r="J839">
        <v>0.85</v>
      </c>
      <c r="K839">
        <v>9.0982341766357404</v>
      </c>
      <c r="L839">
        <v>1.7398662567138701</v>
      </c>
      <c r="M839">
        <v>0.56647109985351596</v>
      </c>
      <c r="N839">
        <v>6.6006240844726598</v>
      </c>
      <c r="O839">
        <v>5</v>
      </c>
      <c r="P839">
        <v>5</v>
      </c>
      <c r="Q839">
        <v>15</v>
      </c>
      <c r="R839" s="16">
        <v>0.33329999999999999</v>
      </c>
      <c r="S839" s="16">
        <f t="shared" si="13"/>
        <v>0.5</v>
      </c>
      <c r="T839">
        <v>4.6665897369384801</v>
      </c>
      <c r="U839">
        <v>4.2282657623290998</v>
      </c>
      <c r="V839">
        <v>4.0287528038024902</v>
      </c>
      <c r="W839">
        <v>0.199512958526611</v>
      </c>
      <c r="X839">
        <v>0.637836933135986</v>
      </c>
      <c r="Y839">
        <v>0.637836933135986</v>
      </c>
      <c r="Z839">
        <v>0.5</v>
      </c>
      <c r="AA839">
        <v>1</v>
      </c>
      <c r="AB839">
        <v>0.66666666666666696</v>
      </c>
      <c r="AC839">
        <v>0.8</v>
      </c>
      <c r="AD839">
        <v>0</v>
      </c>
      <c r="AE839">
        <v>0.5</v>
      </c>
    </row>
    <row r="840" spans="1:31" x14ac:dyDescent="0.15">
      <c r="A840" s="6">
        <v>838</v>
      </c>
      <c r="B840">
        <v>16</v>
      </c>
      <c r="C840">
        <v>4</v>
      </c>
      <c r="D840">
        <v>10</v>
      </c>
      <c r="E840">
        <v>10</v>
      </c>
      <c r="F840">
        <v>10</v>
      </c>
      <c r="G840">
        <v>0</v>
      </c>
      <c r="H840">
        <v>6</v>
      </c>
      <c r="I840">
        <v>4</v>
      </c>
      <c r="J840">
        <v>0.8</v>
      </c>
      <c r="K840">
        <v>9.9522171020507795</v>
      </c>
      <c r="L840">
        <v>3.3729724884033199</v>
      </c>
      <c r="M840">
        <v>1.8088912963867201</v>
      </c>
      <c r="N840">
        <v>7.0551891326904297</v>
      </c>
      <c r="O840">
        <v>4</v>
      </c>
      <c r="P840">
        <v>4</v>
      </c>
      <c r="Q840">
        <v>14</v>
      </c>
      <c r="R840" s="16">
        <v>0.28570000000000001</v>
      </c>
      <c r="S840" s="16">
        <f t="shared" si="13"/>
        <v>0.4</v>
      </c>
      <c r="T840">
        <v>3.6142616271972701</v>
      </c>
      <c r="U840">
        <v>3.28755760192871</v>
      </c>
      <c r="V840">
        <v>3.0260996818542498</v>
      </c>
      <c r="W840">
        <v>0.261457920074463</v>
      </c>
      <c r="X840">
        <v>0.58816194534301802</v>
      </c>
      <c r="Y840">
        <v>0.58816194534301802</v>
      </c>
      <c r="Z840">
        <v>0.4</v>
      </c>
      <c r="AA840">
        <v>1</v>
      </c>
      <c r="AB840">
        <v>0.71428571428571397</v>
      </c>
      <c r="AC840">
        <v>0.83333333333333304</v>
      </c>
      <c r="AD840">
        <v>0</v>
      </c>
      <c r="AE840">
        <v>0.6</v>
      </c>
    </row>
    <row r="841" spans="1:31" x14ac:dyDescent="0.15">
      <c r="A841" s="6">
        <v>839</v>
      </c>
      <c r="B841">
        <v>17</v>
      </c>
      <c r="C841">
        <v>3</v>
      </c>
      <c r="D841">
        <v>10</v>
      </c>
      <c r="E841">
        <v>10</v>
      </c>
      <c r="F841">
        <v>10</v>
      </c>
      <c r="G841">
        <v>0</v>
      </c>
      <c r="H841">
        <v>7</v>
      </c>
      <c r="I841">
        <v>3</v>
      </c>
      <c r="J841">
        <v>0.85</v>
      </c>
      <c r="K841">
        <v>8.9292221069335902</v>
      </c>
      <c r="L841">
        <v>1.73405838012695</v>
      </c>
      <c r="M841">
        <v>0.68828582763671897</v>
      </c>
      <c r="N841">
        <v>6.7928829193115199</v>
      </c>
      <c r="O841">
        <v>6</v>
      </c>
      <c r="P841">
        <v>6</v>
      </c>
      <c r="Q841">
        <v>16</v>
      </c>
      <c r="R841" s="16">
        <v>0.375</v>
      </c>
      <c r="S841" s="16">
        <f t="shared" si="13"/>
        <v>0.6</v>
      </c>
      <c r="T841">
        <v>4.3288097381591797</v>
      </c>
      <c r="U841">
        <v>3.9183273315429701</v>
      </c>
      <c r="V841">
        <v>3.7372474670410201</v>
      </c>
      <c r="W841">
        <v>0.18107986450195299</v>
      </c>
      <c r="X841">
        <v>0.59156227111816395</v>
      </c>
      <c r="Y841">
        <v>0.59156227111816395</v>
      </c>
      <c r="Z841">
        <v>0.6</v>
      </c>
      <c r="AA841">
        <v>1</v>
      </c>
      <c r="AB841">
        <v>0.625</v>
      </c>
      <c r="AC841">
        <v>0.76923076923076905</v>
      </c>
      <c r="AD841">
        <v>0</v>
      </c>
      <c r="AE841">
        <v>0.4</v>
      </c>
    </row>
    <row r="842" spans="1:31" x14ac:dyDescent="0.15">
      <c r="A842" s="6">
        <v>840</v>
      </c>
      <c r="B842">
        <v>16</v>
      </c>
      <c r="C842">
        <v>4</v>
      </c>
      <c r="D842">
        <v>10</v>
      </c>
      <c r="E842">
        <v>10</v>
      </c>
      <c r="F842">
        <v>10</v>
      </c>
      <c r="G842">
        <v>0</v>
      </c>
      <c r="H842">
        <v>6</v>
      </c>
      <c r="I842">
        <v>4</v>
      </c>
      <c r="J842">
        <v>0.8</v>
      </c>
      <c r="K842">
        <v>9.7920341491699201</v>
      </c>
      <c r="L842">
        <v>1.60562515258789</v>
      </c>
      <c r="M842">
        <v>2.2163391113281299E-2</v>
      </c>
      <c r="N842">
        <v>9.6853771209716797</v>
      </c>
      <c r="O842">
        <v>6</v>
      </c>
      <c r="P842">
        <v>6</v>
      </c>
      <c r="Q842">
        <v>16</v>
      </c>
      <c r="R842" s="16">
        <v>0.375</v>
      </c>
      <c r="S842" s="16">
        <f t="shared" si="13"/>
        <v>0.6</v>
      </c>
      <c r="T842">
        <v>4.63179588317871</v>
      </c>
      <c r="U842">
        <v>3.9764432907104501</v>
      </c>
      <c r="V842">
        <v>3.96685791015625</v>
      </c>
      <c r="W842">
        <v>9.5853805541992205E-3</v>
      </c>
      <c r="X842">
        <v>0.66493797302246105</v>
      </c>
      <c r="Y842">
        <v>0.66493797302246105</v>
      </c>
      <c r="Z842">
        <v>0.6</v>
      </c>
      <c r="AA842">
        <v>1</v>
      </c>
      <c r="AB842">
        <v>0.625</v>
      </c>
      <c r="AC842">
        <v>0.76923076923076905</v>
      </c>
      <c r="AD842">
        <v>0</v>
      </c>
      <c r="AE842">
        <v>0.4</v>
      </c>
    </row>
    <row r="843" spans="1:31" x14ac:dyDescent="0.15">
      <c r="A843" s="6">
        <v>841</v>
      </c>
      <c r="B843">
        <v>18</v>
      </c>
      <c r="C843">
        <v>2</v>
      </c>
      <c r="D843">
        <v>10</v>
      </c>
      <c r="E843">
        <v>10</v>
      </c>
      <c r="F843">
        <v>10</v>
      </c>
      <c r="G843">
        <v>0</v>
      </c>
      <c r="H843">
        <v>8</v>
      </c>
      <c r="I843">
        <v>2</v>
      </c>
      <c r="J843">
        <v>0.9</v>
      </c>
      <c r="K843">
        <v>9.1537742614746094</v>
      </c>
      <c r="L843">
        <v>2.2548694610595699</v>
      </c>
      <c r="M843">
        <v>1.7283897399902299</v>
      </c>
      <c r="N843">
        <v>5.9912242889404297</v>
      </c>
      <c r="O843">
        <v>4</v>
      </c>
      <c r="P843">
        <v>4</v>
      </c>
      <c r="Q843">
        <v>13</v>
      </c>
      <c r="R843" s="16">
        <v>0.30769999999999997</v>
      </c>
      <c r="S843" s="16">
        <f t="shared" si="13"/>
        <v>0.4</v>
      </c>
      <c r="T843">
        <v>3.6865367889404301</v>
      </c>
      <c r="U843">
        <v>3.44840288162231</v>
      </c>
      <c r="V843">
        <v>3.1666932106018102</v>
      </c>
      <c r="W843">
        <v>0.28170967102050798</v>
      </c>
      <c r="X843">
        <v>0.51984357833862305</v>
      </c>
      <c r="Y843">
        <v>0.51984357833862305</v>
      </c>
      <c r="Z843">
        <v>0.4</v>
      </c>
      <c r="AA843">
        <v>0.9</v>
      </c>
      <c r="AB843">
        <v>0.69230769230769196</v>
      </c>
      <c r="AC843">
        <v>0.78260869565217395</v>
      </c>
      <c r="AD843">
        <v>0.1</v>
      </c>
      <c r="AE843">
        <v>0.5</v>
      </c>
    </row>
    <row r="844" spans="1:31" x14ac:dyDescent="0.15">
      <c r="A844" s="6">
        <v>842</v>
      </c>
      <c r="B844">
        <v>16</v>
      </c>
      <c r="C844">
        <v>4</v>
      </c>
      <c r="D844">
        <v>10</v>
      </c>
      <c r="E844">
        <v>10</v>
      </c>
      <c r="F844">
        <v>10</v>
      </c>
      <c r="G844">
        <v>0</v>
      </c>
      <c r="H844">
        <v>6</v>
      </c>
      <c r="I844">
        <v>4</v>
      </c>
      <c r="J844">
        <v>0.8</v>
      </c>
      <c r="K844">
        <v>8.6288738250732404</v>
      </c>
      <c r="L844">
        <v>2.9389667510986301</v>
      </c>
      <c r="M844">
        <v>1.3859748840332</v>
      </c>
      <c r="N844">
        <v>5.6006908416748002</v>
      </c>
      <c r="O844">
        <v>4</v>
      </c>
      <c r="P844">
        <v>4</v>
      </c>
      <c r="Q844">
        <v>14</v>
      </c>
      <c r="R844" s="16">
        <v>0.28570000000000001</v>
      </c>
      <c r="S844" s="16">
        <f t="shared" si="13"/>
        <v>0.4</v>
      </c>
      <c r="T844">
        <v>3.6979885101318399</v>
      </c>
      <c r="U844">
        <v>3.3714869022369398</v>
      </c>
      <c r="V844">
        <v>3.1219148635864298</v>
      </c>
      <c r="W844">
        <v>0.249572038650513</v>
      </c>
      <c r="X844">
        <v>0.57607364654541005</v>
      </c>
      <c r="Y844">
        <v>0.57607364654541005</v>
      </c>
      <c r="Z844">
        <v>0.4</v>
      </c>
      <c r="AA844">
        <v>1</v>
      </c>
      <c r="AB844">
        <v>0.71428571428571397</v>
      </c>
      <c r="AC844">
        <v>0.83333333333333304</v>
      </c>
      <c r="AD844">
        <v>0</v>
      </c>
      <c r="AE844">
        <v>0.6</v>
      </c>
    </row>
    <row r="845" spans="1:31" x14ac:dyDescent="0.15">
      <c r="A845" s="6">
        <v>843</v>
      </c>
      <c r="B845">
        <v>17</v>
      </c>
      <c r="C845">
        <v>3</v>
      </c>
      <c r="D845">
        <v>10</v>
      </c>
      <c r="E845">
        <v>10</v>
      </c>
      <c r="F845">
        <v>10</v>
      </c>
      <c r="G845">
        <v>0</v>
      </c>
      <c r="H845">
        <v>7</v>
      </c>
      <c r="I845">
        <v>3</v>
      </c>
      <c r="J845">
        <v>0.85</v>
      </c>
      <c r="K845">
        <v>11.2172584533691</v>
      </c>
      <c r="L845">
        <v>3.0332145690918</v>
      </c>
      <c r="M845">
        <v>1.8868942260742201</v>
      </c>
      <c r="N845">
        <v>7.8704261779785201</v>
      </c>
      <c r="O845">
        <v>5</v>
      </c>
      <c r="P845">
        <v>5</v>
      </c>
      <c r="Q845">
        <v>15</v>
      </c>
      <c r="R845" s="16">
        <v>0.33329999999999999</v>
      </c>
      <c r="S845" s="16">
        <f t="shared" si="13"/>
        <v>0.5</v>
      </c>
      <c r="T845">
        <v>3.81022071838379</v>
      </c>
      <c r="U845">
        <v>3.5047795772552499</v>
      </c>
      <c r="V845">
        <v>3.20269775390625</v>
      </c>
      <c r="W845">
        <v>0.30208182334899902</v>
      </c>
      <c r="X845">
        <v>0.60752296447753895</v>
      </c>
      <c r="Y845">
        <v>0.60752296447753895</v>
      </c>
      <c r="Z845">
        <v>0.5</v>
      </c>
      <c r="AA845">
        <v>1</v>
      </c>
      <c r="AB845">
        <v>0.66666666666666696</v>
      </c>
      <c r="AC845">
        <v>0.8</v>
      </c>
      <c r="AD845">
        <v>0</v>
      </c>
      <c r="AE845">
        <v>0.5</v>
      </c>
    </row>
    <row r="846" spans="1:31" x14ac:dyDescent="0.15">
      <c r="A846" s="6">
        <v>844</v>
      </c>
      <c r="B846">
        <v>15</v>
      </c>
      <c r="C846">
        <v>5</v>
      </c>
      <c r="D846">
        <v>10</v>
      </c>
      <c r="E846">
        <v>10</v>
      </c>
      <c r="F846">
        <v>10</v>
      </c>
      <c r="G846">
        <v>0</v>
      </c>
      <c r="H846">
        <v>5</v>
      </c>
      <c r="I846">
        <v>5</v>
      </c>
      <c r="J846">
        <v>0.75</v>
      </c>
      <c r="K846">
        <v>8.1973381042480504</v>
      </c>
      <c r="L846">
        <v>3.8387813568115199</v>
      </c>
      <c r="M846">
        <v>2.3790664672851598</v>
      </c>
      <c r="N846">
        <v>5.7976837158203098</v>
      </c>
      <c r="O846">
        <v>5</v>
      </c>
      <c r="P846">
        <v>5</v>
      </c>
      <c r="Q846">
        <v>15</v>
      </c>
      <c r="R846" s="16">
        <v>0.33329999999999999</v>
      </c>
      <c r="S846" s="16">
        <f t="shared" si="13"/>
        <v>0.5</v>
      </c>
      <c r="T846">
        <v>3.4687232971191402</v>
      </c>
      <c r="U846">
        <v>3.1506812572479199</v>
      </c>
      <c r="V846">
        <v>2.91512227058411</v>
      </c>
      <c r="W846">
        <v>0.235558986663818</v>
      </c>
      <c r="X846">
        <v>0.55360102653503396</v>
      </c>
      <c r="Y846">
        <v>0.55360102653503396</v>
      </c>
      <c r="Z846">
        <v>0.5</v>
      </c>
      <c r="AA846">
        <v>1</v>
      </c>
      <c r="AB846">
        <v>0.66666666666666696</v>
      </c>
      <c r="AC846">
        <v>0.8</v>
      </c>
      <c r="AD846">
        <v>0</v>
      </c>
      <c r="AE846">
        <v>0.5</v>
      </c>
    </row>
    <row r="847" spans="1:31" x14ac:dyDescent="0.15">
      <c r="A847" s="6">
        <v>845</v>
      </c>
      <c r="B847">
        <v>15</v>
      </c>
      <c r="C847">
        <v>5</v>
      </c>
      <c r="D847">
        <v>10</v>
      </c>
      <c r="E847">
        <v>10</v>
      </c>
      <c r="F847">
        <v>10</v>
      </c>
      <c r="G847">
        <v>0</v>
      </c>
      <c r="H847">
        <v>5</v>
      </c>
      <c r="I847">
        <v>5</v>
      </c>
      <c r="J847">
        <v>0.75</v>
      </c>
      <c r="K847">
        <v>8.0190811157226598</v>
      </c>
      <c r="L847">
        <v>2.28095626831055</v>
      </c>
      <c r="M847">
        <v>0.30695343017578097</v>
      </c>
      <c r="N847">
        <v>7.5282402038574201</v>
      </c>
      <c r="O847">
        <v>4</v>
      </c>
      <c r="P847">
        <v>4</v>
      </c>
      <c r="Q847">
        <v>14</v>
      </c>
      <c r="R847" s="16">
        <v>0.28570000000000001</v>
      </c>
      <c r="S847" s="16">
        <f t="shared" si="13"/>
        <v>0.4</v>
      </c>
      <c r="T847">
        <v>3.8505725860595699</v>
      </c>
      <c r="U847">
        <v>3.3273270130157502</v>
      </c>
      <c r="V847">
        <v>3.2824389934539799</v>
      </c>
      <c r="W847">
        <v>4.4888019561767599E-2</v>
      </c>
      <c r="X847">
        <v>0.56813359260559104</v>
      </c>
      <c r="Y847">
        <v>0.56813359260559104</v>
      </c>
      <c r="Z847">
        <v>0.4</v>
      </c>
      <c r="AA847">
        <v>1</v>
      </c>
      <c r="AB847">
        <v>0.71428571428571397</v>
      </c>
      <c r="AC847">
        <v>0.83333333333333304</v>
      </c>
      <c r="AD847">
        <v>0</v>
      </c>
      <c r="AE847">
        <v>0.6</v>
      </c>
    </row>
    <row r="848" spans="1:31" x14ac:dyDescent="0.15">
      <c r="A848" s="6">
        <v>846</v>
      </c>
      <c r="B848">
        <v>15</v>
      </c>
      <c r="C848">
        <v>5</v>
      </c>
      <c r="D848">
        <v>10</v>
      </c>
      <c r="E848">
        <v>10</v>
      </c>
      <c r="F848">
        <v>10</v>
      </c>
      <c r="G848">
        <v>0</v>
      </c>
      <c r="H848">
        <v>5</v>
      </c>
      <c r="I848">
        <v>5</v>
      </c>
      <c r="J848">
        <v>0.75</v>
      </c>
      <c r="K848">
        <v>7.7233772277831996</v>
      </c>
      <c r="L848">
        <v>2.7240009307861301</v>
      </c>
      <c r="M848">
        <v>0.75865173339843694</v>
      </c>
      <c r="N848">
        <v>6.0680427551269496</v>
      </c>
      <c r="O848">
        <v>3</v>
      </c>
      <c r="P848">
        <v>3</v>
      </c>
      <c r="Q848">
        <v>12</v>
      </c>
      <c r="R848" s="16">
        <v>0.25</v>
      </c>
      <c r="S848" s="16">
        <f t="shared" si="13"/>
        <v>0.3</v>
      </c>
      <c r="T848">
        <v>3.34951972961426</v>
      </c>
      <c r="U848">
        <v>2.9564666748046902</v>
      </c>
      <c r="V848">
        <v>2.82115650177002</v>
      </c>
      <c r="W848">
        <v>0.135310173034668</v>
      </c>
      <c r="X848">
        <v>0.52836322784423795</v>
      </c>
      <c r="Y848">
        <v>0.52836322784423795</v>
      </c>
      <c r="Z848">
        <v>0.3</v>
      </c>
      <c r="AA848">
        <v>0.9</v>
      </c>
      <c r="AB848">
        <v>0.75</v>
      </c>
      <c r="AC848">
        <v>0.81818181818181801</v>
      </c>
      <c r="AD848">
        <v>0.1</v>
      </c>
      <c r="AE848">
        <v>0.6</v>
      </c>
    </row>
    <row r="849" spans="1:31" x14ac:dyDescent="0.15">
      <c r="A849" s="6">
        <v>847</v>
      </c>
      <c r="B849">
        <v>15</v>
      </c>
      <c r="C849">
        <v>5</v>
      </c>
      <c r="D849">
        <v>10</v>
      </c>
      <c r="E849">
        <v>10</v>
      </c>
      <c r="F849">
        <v>10</v>
      </c>
      <c r="G849">
        <v>0</v>
      </c>
      <c r="H849">
        <v>5</v>
      </c>
      <c r="I849">
        <v>5</v>
      </c>
      <c r="J849">
        <v>0.75</v>
      </c>
      <c r="K849">
        <v>8.4708938598632795</v>
      </c>
      <c r="L849">
        <v>4.3074703216552699</v>
      </c>
      <c r="M849">
        <v>2.44746017456055</v>
      </c>
      <c r="N849">
        <v>4.6068382263183603</v>
      </c>
      <c r="O849">
        <v>2</v>
      </c>
      <c r="P849">
        <v>2</v>
      </c>
      <c r="Q849">
        <v>12</v>
      </c>
      <c r="R849" s="16">
        <v>0.16669999999999999</v>
      </c>
      <c r="S849" s="16">
        <f t="shared" si="13"/>
        <v>0.2</v>
      </c>
      <c r="T849">
        <v>3.3073978424072301</v>
      </c>
      <c r="U849">
        <v>3.0540721416473402</v>
      </c>
      <c r="V849">
        <v>2.7311167716979998</v>
      </c>
      <c r="W849">
        <v>0.32295536994934099</v>
      </c>
      <c r="X849">
        <v>0.57628107070922896</v>
      </c>
      <c r="Y849">
        <v>0.57628107070922896</v>
      </c>
      <c r="Z849">
        <v>0.2</v>
      </c>
      <c r="AA849">
        <v>1</v>
      </c>
      <c r="AB849">
        <v>0.83333333333333304</v>
      </c>
      <c r="AC849">
        <v>0.90909090909090895</v>
      </c>
      <c r="AD849">
        <v>0</v>
      </c>
      <c r="AE849">
        <v>0.8</v>
      </c>
    </row>
    <row r="850" spans="1:31" x14ac:dyDescent="0.15">
      <c r="A850" s="6">
        <v>848</v>
      </c>
      <c r="B850">
        <v>15</v>
      </c>
      <c r="C850">
        <v>5</v>
      </c>
      <c r="D850">
        <v>10</v>
      </c>
      <c r="E850">
        <v>10</v>
      </c>
      <c r="F850">
        <v>9</v>
      </c>
      <c r="G850">
        <v>1</v>
      </c>
      <c r="H850">
        <v>6</v>
      </c>
      <c r="I850">
        <v>4</v>
      </c>
      <c r="J850">
        <v>0.75</v>
      </c>
      <c r="K850">
        <v>8.5011577606201207</v>
      </c>
      <c r="L850">
        <v>1.6695442199707</v>
      </c>
      <c r="M850">
        <v>0.25324249267578097</v>
      </c>
      <c r="N850">
        <v>7.8452701568603498</v>
      </c>
      <c r="O850">
        <v>5</v>
      </c>
      <c r="P850">
        <v>5</v>
      </c>
      <c r="Q850">
        <v>13</v>
      </c>
      <c r="R850" s="16">
        <v>0.3846</v>
      </c>
      <c r="S850" s="16">
        <f t="shared" si="13"/>
        <v>0.5</v>
      </c>
      <c r="T850">
        <v>3.9614181518554701</v>
      </c>
      <c r="U850">
        <v>3.4651966094970699</v>
      </c>
      <c r="V850">
        <v>3.4888870716095002</v>
      </c>
      <c r="W850">
        <v>2.3690462112426799E-2</v>
      </c>
      <c r="X850">
        <v>0.47253108024597201</v>
      </c>
      <c r="Y850">
        <v>0.47253108024597201</v>
      </c>
      <c r="Z850">
        <v>0.5</v>
      </c>
      <c r="AA850">
        <v>0.8</v>
      </c>
      <c r="AB850">
        <v>0.61538461538461497</v>
      </c>
      <c r="AC850">
        <v>0.69565217391304301</v>
      </c>
      <c r="AD850">
        <v>0.2</v>
      </c>
      <c r="AE850">
        <v>0.3</v>
      </c>
    </row>
    <row r="851" spans="1:31" x14ac:dyDescent="0.15">
      <c r="A851" s="6">
        <v>849</v>
      </c>
      <c r="B851">
        <v>18</v>
      </c>
      <c r="C851">
        <v>2</v>
      </c>
      <c r="D851">
        <v>10</v>
      </c>
      <c r="E851">
        <v>10</v>
      </c>
      <c r="F851">
        <v>10</v>
      </c>
      <c r="G851">
        <v>0</v>
      </c>
      <c r="H851">
        <v>8</v>
      </c>
      <c r="I851">
        <v>2</v>
      </c>
      <c r="J851">
        <v>0.9</v>
      </c>
      <c r="K851">
        <v>10.476509094238301</v>
      </c>
      <c r="L851">
        <v>1.32815933227539</v>
      </c>
      <c r="M851">
        <v>0.68011856079101596</v>
      </c>
      <c r="N851">
        <v>8.1952075958252006</v>
      </c>
      <c r="O851">
        <v>7</v>
      </c>
      <c r="P851">
        <v>7</v>
      </c>
      <c r="Q851">
        <v>17</v>
      </c>
      <c r="R851" s="16">
        <v>0.4118</v>
      </c>
      <c r="S851" s="16">
        <f t="shared" si="13"/>
        <v>0.7</v>
      </c>
      <c r="T851">
        <v>5.0707283020019496</v>
      </c>
      <c r="U851">
        <v>4.6407356262206996</v>
      </c>
      <c r="V851">
        <v>4.4447135925293004</v>
      </c>
      <c r="W851">
        <v>0.196022033691406</v>
      </c>
      <c r="X851">
        <v>0.62601470947265603</v>
      </c>
      <c r="Y851">
        <v>0.62601470947265603</v>
      </c>
      <c r="Z851">
        <v>0.7</v>
      </c>
      <c r="AA851">
        <v>1</v>
      </c>
      <c r="AB851">
        <v>0.58823529411764697</v>
      </c>
      <c r="AC851">
        <v>0.74074074074074103</v>
      </c>
      <c r="AD851">
        <v>0</v>
      </c>
      <c r="AE851">
        <v>0.3</v>
      </c>
    </row>
    <row r="852" spans="1:31" x14ac:dyDescent="0.15">
      <c r="A852" s="6">
        <v>850</v>
      </c>
      <c r="B852">
        <v>17</v>
      </c>
      <c r="C852">
        <v>3</v>
      </c>
      <c r="D852">
        <v>10</v>
      </c>
      <c r="E852">
        <v>10</v>
      </c>
      <c r="F852">
        <v>10</v>
      </c>
      <c r="G852">
        <v>0</v>
      </c>
      <c r="H852">
        <v>7</v>
      </c>
      <c r="I852">
        <v>3</v>
      </c>
      <c r="J852">
        <v>0.85</v>
      </c>
      <c r="K852">
        <v>8.9638195037841797</v>
      </c>
      <c r="L852">
        <v>2.1394710540771502</v>
      </c>
      <c r="M852">
        <v>1.19388198852539</v>
      </c>
      <c r="N852">
        <v>6.5971145629882804</v>
      </c>
      <c r="O852">
        <v>5</v>
      </c>
      <c r="P852">
        <v>5</v>
      </c>
      <c r="Q852">
        <v>15</v>
      </c>
      <c r="R852" s="16">
        <v>0.33329999999999999</v>
      </c>
      <c r="S852" s="16">
        <f t="shared" si="13"/>
        <v>0.5</v>
      </c>
      <c r="T852">
        <v>4.2533588409423801</v>
      </c>
      <c r="U852">
        <v>3.8689239025115998</v>
      </c>
      <c r="V852">
        <v>3.64924097061157</v>
      </c>
      <c r="W852">
        <v>0.219682931900024</v>
      </c>
      <c r="X852">
        <v>0.60411787033081099</v>
      </c>
      <c r="Y852">
        <v>0.60411787033081099</v>
      </c>
      <c r="Z852">
        <v>0.5</v>
      </c>
      <c r="AA852">
        <v>1</v>
      </c>
      <c r="AB852">
        <v>0.66666666666666696</v>
      </c>
      <c r="AC852">
        <v>0.8</v>
      </c>
      <c r="AD852">
        <v>0</v>
      </c>
      <c r="AE852">
        <v>0.5</v>
      </c>
    </row>
    <row r="853" spans="1:31" x14ac:dyDescent="0.15">
      <c r="A853" s="6">
        <v>851</v>
      </c>
      <c r="B853">
        <v>16</v>
      </c>
      <c r="C853">
        <v>4</v>
      </c>
      <c r="D853">
        <v>10</v>
      </c>
      <c r="E853">
        <v>10</v>
      </c>
      <c r="F853">
        <v>10</v>
      </c>
      <c r="G853">
        <v>0</v>
      </c>
      <c r="H853">
        <v>6</v>
      </c>
      <c r="I853">
        <v>4</v>
      </c>
      <c r="J853">
        <v>0.8</v>
      </c>
      <c r="K853">
        <v>8.1789379119872994</v>
      </c>
      <c r="L853">
        <v>2.31868553161621</v>
      </c>
      <c r="M853">
        <v>1.0753936767578101</v>
      </c>
      <c r="N853">
        <v>6.6588382720947301</v>
      </c>
      <c r="O853">
        <v>6</v>
      </c>
      <c r="P853">
        <v>6</v>
      </c>
      <c r="Q853">
        <v>16</v>
      </c>
      <c r="R853" s="16">
        <v>0.375</v>
      </c>
      <c r="S853" s="16">
        <f t="shared" si="13"/>
        <v>0.6</v>
      </c>
      <c r="T853">
        <v>3.9769096374511701</v>
      </c>
      <c r="U853">
        <v>3.5567855834960902</v>
      </c>
      <c r="V853">
        <v>3.41850709915161</v>
      </c>
      <c r="W853">
        <v>0.13827848434448201</v>
      </c>
      <c r="X853">
        <v>0.55840253829956099</v>
      </c>
      <c r="Y853">
        <v>0.55840253829956099</v>
      </c>
      <c r="Z853">
        <v>0.6</v>
      </c>
      <c r="AA853">
        <v>1</v>
      </c>
      <c r="AB853">
        <v>0.625</v>
      </c>
      <c r="AC853">
        <v>0.76923076923076905</v>
      </c>
      <c r="AD853">
        <v>0</v>
      </c>
      <c r="AE853">
        <v>0.4</v>
      </c>
    </row>
    <row r="854" spans="1:31" x14ac:dyDescent="0.15">
      <c r="A854" s="6">
        <v>852</v>
      </c>
      <c r="B854">
        <v>15</v>
      </c>
      <c r="C854">
        <v>5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5</v>
      </c>
      <c r="J854">
        <v>0.75</v>
      </c>
      <c r="K854">
        <v>8.5688190460205096</v>
      </c>
      <c r="L854">
        <v>5.22599220275879</v>
      </c>
      <c r="M854">
        <v>4.24234962463379</v>
      </c>
      <c r="N854">
        <v>4.7183780670165998</v>
      </c>
      <c r="O854">
        <v>1</v>
      </c>
      <c r="P854">
        <v>1</v>
      </c>
      <c r="Q854">
        <v>11</v>
      </c>
      <c r="R854" s="16">
        <v>9.0899999999999995E-2</v>
      </c>
      <c r="S854" s="16">
        <f t="shared" si="13"/>
        <v>0.1</v>
      </c>
      <c r="T854">
        <v>2.7362594604492201</v>
      </c>
      <c r="U854">
        <v>2.5792355537414502</v>
      </c>
      <c r="V854">
        <v>2.2255337238311799</v>
      </c>
      <c r="W854">
        <v>0.35370182991027799</v>
      </c>
      <c r="X854">
        <v>0.51072573661804199</v>
      </c>
      <c r="Y854">
        <v>0.51072573661804199</v>
      </c>
      <c r="Z854">
        <v>0.1</v>
      </c>
      <c r="AA854">
        <v>1</v>
      </c>
      <c r="AB854">
        <v>0.90909090909090895</v>
      </c>
      <c r="AC854">
        <v>0.952380952380952</v>
      </c>
      <c r="AD854">
        <v>0</v>
      </c>
      <c r="AE854">
        <v>0.9</v>
      </c>
    </row>
    <row r="855" spans="1:31" x14ac:dyDescent="0.15">
      <c r="A855" s="6">
        <v>853</v>
      </c>
      <c r="B855">
        <v>17</v>
      </c>
      <c r="C855">
        <v>3</v>
      </c>
      <c r="D855">
        <v>10</v>
      </c>
      <c r="E855">
        <v>10</v>
      </c>
      <c r="F855">
        <v>10</v>
      </c>
      <c r="G855">
        <v>0</v>
      </c>
      <c r="H855">
        <v>7</v>
      </c>
      <c r="I855">
        <v>3</v>
      </c>
      <c r="J855">
        <v>0.85</v>
      </c>
      <c r="K855">
        <v>8.4651317596435494</v>
      </c>
      <c r="L855">
        <v>2.04216384887695</v>
      </c>
      <c r="M855">
        <v>1.1552314758300799</v>
      </c>
      <c r="N855">
        <v>6.2192363739013699</v>
      </c>
      <c r="O855">
        <v>5</v>
      </c>
      <c r="P855">
        <v>5</v>
      </c>
      <c r="Q855">
        <v>14</v>
      </c>
      <c r="R855" s="16">
        <v>0.35709999999999997</v>
      </c>
      <c r="S855" s="16">
        <f t="shared" si="13"/>
        <v>0.5</v>
      </c>
      <c r="T855">
        <v>4.0691833496093697</v>
      </c>
      <c r="U855">
        <v>3.7146584987640399</v>
      </c>
      <c r="V855">
        <v>3.5182507038116499</v>
      </c>
      <c r="W855">
        <v>0.19640779495239299</v>
      </c>
      <c r="X855">
        <v>0.55093264579772905</v>
      </c>
      <c r="Y855">
        <v>0.55093264579772905</v>
      </c>
      <c r="Z855">
        <v>0.5</v>
      </c>
      <c r="AA855">
        <v>0.9</v>
      </c>
      <c r="AB855">
        <v>0.64285714285714302</v>
      </c>
      <c r="AC855">
        <v>0.75</v>
      </c>
      <c r="AD855">
        <v>0.1</v>
      </c>
      <c r="AE855">
        <v>0.4</v>
      </c>
    </row>
    <row r="856" spans="1:31" x14ac:dyDescent="0.15">
      <c r="A856" s="6">
        <v>854</v>
      </c>
      <c r="B856">
        <v>17</v>
      </c>
      <c r="C856">
        <v>3</v>
      </c>
      <c r="D856">
        <v>10</v>
      </c>
      <c r="E856">
        <v>10</v>
      </c>
      <c r="F856">
        <v>10</v>
      </c>
      <c r="G856">
        <v>0</v>
      </c>
      <c r="H856">
        <v>7</v>
      </c>
      <c r="I856">
        <v>3</v>
      </c>
      <c r="J856">
        <v>0.85</v>
      </c>
      <c r="K856">
        <v>9.0911045074462908</v>
      </c>
      <c r="L856">
        <v>2.70351982116699</v>
      </c>
      <c r="M856">
        <v>1.6261291503906199</v>
      </c>
      <c r="N856">
        <v>5.5338172912597701</v>
      </c>
      <c r="O856">
        <v>4</v>
      </c>
      <c r="P856">
        <v>4</v>
      </c>
      <c r="Q856">
        <v>14</v>
      </c>
      <c r="R856" s="16">
        <v>0.28570000000000001</v>
      </c>
      <c r="S856" s="16">
        <f t="shared" si="13"/>
        <v>0.4</v>
      </c>
      <c r="T856">
        <v>4.0062904357910201</v>
      </c>
      <c r="U856">
        <v>3.7262880802154501</v>
      </c>
      <c r="V856">
        <v>3.4304633140564</v>
      </c>
      <c r="W856">
        <v>0.29582476615905801</v>
      </c>
      <c r="X856">
        <v>0.57582712173461903</v>
      </c>
      <c r="Y856">
        <v>0.57582712173461903</v>
      </c>
      <c r="Z856">
        <v>0.4</v>
      </c>
      <c r="AA856">
        <v>1</v>
      </c>
      <c r="AB856">
        <v>0.71428571428571397</v>
      </c>
      <c r="AC856">
        <v>0.83333333333333304</v>
      </c>
      <c r="AD856">
        <v>0</v>
      </c>
      <c r="AE856">
        <v>0.6</v>
      </c>
    </row>
    <row r="857" spans="1:31" x14ac:dyDescent="0.15">
      <c r="A857" s="6">
        <v>855</v>
      </c>
      <c r="B857">
        <v>18</v>
      </c>
      <c r="C857">
        <v>2</v>
      </c>
      <c r="D857">
        <v>10</v>
      </c>
      <c r="E857">
        <v>10</v>
      </c>
      <c r="F857">
        <v>10</v>
      </c>
      <c r="G857">
        <v>0</v>
      </c>
      <c r="H857">
        <v>8</v>
      </c>
      <c r="I857">
        <v>2</v>
      </c>
      <c r="J857">
        <v>0.9</v>
      </c>
      <c r="K857">
        <v>9.8626899719238299</v>
      </c>
      <c r="L857">
        <v>2.1980857849121098</v>
      </c>
      <c r="M857">
        <v>1.5481758117675799</v>
      </c>
      <c r="N857">
        <v>6.3311920166015598</v>
      </c>
      <c r="O857">
        <v>4</v>
      </c>
      <c r="P857">
        <v>4</v>
      </c>
      <c r="Q857">
        <v>14</v>
      </c>
      <c r="R857" s="16">
        <v>0.28570000000000001</v>
      </c>
      <c r="S857" s="16">
        <f t="shared" si="13"/>
        <v>0.4</v>
      </c>
      <c r="T857">
        <v>4.3179283142089799</v>
      </c>
      <c r="U857">
        <v>4.03924560546875</v>
      </c>
      <c r="V857">
        <v>3.72537040710449</v>
      </c>
      <c r="W857">
        <v>0.31387519836425798</v>
      </c>
      <c r="X857">
        <v>0.59255790710449197</v>
      </c>
      <c r="Y857">
        <v>0.59255790710449197</v>
      </c>
      <c r="Z857">
        <v>0.4</v>
      </c>
      <c r="AA857">
        <v>1</v>
      </c>
      <c r="AB857">
        <v>0.71428571428571397</v>
      </c>
      <c r="AC857">
        <v>0.83333333333333304</v>
      </c>
      <c r="AD857">
        <v>0</v>
      </c>
      <c r="AE857">
        <v>0.6</v>
      </c>
    </row>
    <row r="858" spans="1:31" x14ac:dyDescent="0.15">
      <c r="A858" s="6">
        <v>856</v>
      </c>
      <c r="B858">
        <v>18</v>
      </c>
      <c r="C858">
        <v>2</v>
      </c>
      <c r="D858">
        <v>10</v>
      </c>
      <c r="E858">
        <v>10</v>
      </c>
      <c r="F858">
        <v>10</v>
      </c>
      <c r="G858">
        <v>0</v>
      </c>
      <c r="H858">
        <v>8</v>
      </c>
      <c r="I858">
        <v>2</v>
      </c>
      <c r="J858">
        <v>0.9</v>
      </c>
      <c r="K858">
        <v>9.8397865295410192</v>
      </c>
      <c r="L858">
        <v>1.2774200439453101</v>
      </c>
      <c r="M858">
        <v>0.68697357177734397</v>
      </c>
      <c r="N858">
        <v>7.7507438659668004</v>
      </c>
      <c r="O858">
        <v>6</v>
      </c>
      <c r="P858">
        <v>6</v>
      </c>
      <c r="Q858">
        <v>16</v>
      </c>
      <c r="R858" s="16">
        <v>0.375</v>
      </c>
      <c r="S858" s="16">
        <f t="shared" si="13"/>
        <v>0.6</v>
      </c>
      <c r="T858">
        <v>4.8936882019043004</v>
      </c>
      <c r="U858">
        <v>4.4743685722351101</v>
      </c>
      <c r="V858">
        <v>4.2858715057373002</v>
      </c>
      <c r="W858">
        <v>0.18849706649780301</v>
      </c>
      <c r="X858">
        <v>0.60781669616699197</v>
      </c>
      <c r="Y858">
        <v>0.60781669616699197</v>
      </c>
      <c r="Z858">
        <v>0.6</v>
      </c>
      <c r="AA858">
        <v>1</v>
      </c>
      <c r="AB858">
        <v>0.625</v>
      </c>
      <c r="AC858">
        <v>0.76923076923076905</v>
      </c>
      <c r="AD858">
        <v>0</v>
      </c>
      <c r="AE858">
        <v>0.4</v>
      </c>
    </row>
    <row r="859" spans="1:31" x14ac:dyDescent="0.15">
      <c r="A859" s="6">
        <v>857</v>
      </c>
      <c r="B859">
        <v>15</v>
      </c>
      <c r="C859">
        <v>5</v>
      </c>
      <c r="D859">
        <v>10</v>
      </c>
      <c r="E859">
        <v>10</v>
      </c>
      <c r="F859">
        <v>10</v>
      </c>
      <c r="G859">
        <v>0</v>
      </c>
      <c r="H859">
        <v>5</v>
      </c>
      <c r="I859">
        <v>5</v>
      </c>
      <c r="J859">
        <v>0.75</v>
      </c>
      <c r="K859">
        <v>8.0245418548584002</v>
      </c>
      <c r="L859">
        <v>4.6597709655761701</v>
      </c>
      <c r="M859">
        <v>3.51070213317871</v>
      </c>
      <c r="N859">
        <v>4.4314117431640598</v>
      </c>
      <c r="O859">
        <v>1</v>
      </c>
      <c r="P859">
        <v>1</v>
      </c>
      <c r="Q859">
        <v>11</v>
      </c>
      <c r="R859" s="16">
        <v>9.0899999999999995E-2</v>
      </c>
      <c r="S859" s="16">
        <f t="shared" si="13"/>
        <v>0.1</v>
      </c>
      <c r="T859">
        <v>2.97454833984375</v>
      </c>
      <c r="U859">
        <v>2.7864367961883501</v>
      </c>
      <c r="V859">
        <v>2.4595208168029798</v>
      </c>
      <c r="W859">
        <v>0.32691597938537598</v>
      </c>
      <c r="X859">
        <v>0.51502752304077104</v>
      </c>
      <c r="Y859">
        <v>0.51502752304077104</v>
      </c>
      <c r="Z859">
        <v>0.1</v>
      </c>
      <c r="AA859">
        <v>1</v>
      </c>
      <c r="AB859">
        <v>0.90909090909090895</v>
      </c>
      <c r="AC859">
        <v>0.952380952380952</v>
      </c>
      <c r="AD859">
        <v>0</v>
      </c>
      <c r="AE859">
        <v>0.9</v>
      </c>
    </row>
    <row r="860" spans="1:31" x14ac:dyDescent="0.15">
      <c r="A860" s="6">
        <v>858</v>
      </c>
      <c r="B860">
        <v>18</v>
      </c>
      <c r="C860">
        <v>2</v>
      </c>
      <c r="D860">
        <v>10</v>
      </c>
      <c r="E860">
        <v>10</v>
      </c>
      <c r="F860">
        <v>10</v>
      </c>
      <c r="G860">
        <v>0</v>
      </c>
      <c r="H860">
        <v>8</v>
      </c>
      <c r="I860">
        <v>2</v>
      </c>
      <c r="J860">
        <v>0.9</v>
      </c>
      <c r="K860">
        <v>8.8391151428222692</v>
      </c>
      <c r="L860">
        <v>1.1677265167236299</v>
      </c>
      <c r="M860">
        <v>0.70186996459960904</v>
      </c>
      <c r="N860">
        <v>7.2599525451660201</v>
      </c>
      <c r="O860">
        <v>7</v>
      </c>
      <c r="P860">
        <v>7</v>
      </c>
      <c r="Q860">
        <v>17</v>
      </c>
      <c r="R860" s="16">
        <v>0.4118</v>
      </c>
      <c r="S860" s="16">
        <f t="shared" si="13"/>
        <v>0.7</v>
      </c>
      <c r="T860">
        <v>4.6627826690673801</v>
      </c>
      <c r="U860">
        <v>4.2492375373840297</v>
      </c>
      <c r="V860">
        <v>4.0999307632446298</v>
      </c>
      <c r="W860">
        <v>0.14930677413940399</v>
      </c>
      <c r="X860">
        <v>0.56285190582275402</v>
      </c>
      <c r="Y860">
        <v>0.56285190582275402</v>
      </c>
      <c r="Z860">
        <v>0.7</v>
      </c>
      <c r="AA860">
        <v>1</v>
      </c>
      <c r="AB860">
        <v>0.58823529411764697</v>
      </c>
      <c r="AC860">
        <v>0.74074074074074103</v>
      </c>
      <c r="AD860">
        <v>0</v>
      </c>
      <c r="AE860">
        <v>0.3</v>
      </c>
    </row>
    <row r="861" spans="1:31" x14ac:dyDescent="0.15">
      <c r="A861" s="6">
        <v>859</v>
      </c>
      <c r="B861">
        <v>19</v>
      </c>
      <c r="C861">
        <v>1</v>
      </c>
      <c r="D861">
        <v>10</v>
      </c>
      <c r="E861">
        <v>10</v>
      </c>
      <c r="F861">
        <v>10</v>
      </c>
      <c r="G861">
        <v>0</v>
      </c>
      <c r="H861">
        <v>9</v>
      </c>
      <c r="I861">
        <v>1</v>
      </c>
      <c r="J861">
        <v>0.95</v>
      </c>
      <c r="K861">
        <v>12.9443016052246</v>
      </c>
      <c r="L861">
        <v>3.5138587951660201</v>
      </c>
      <c r="M861">
        <v>3.2864398956298801</v>
      </c>
      <c r="N861">
        <v>8.2041206359863299</v>
      </c>
      <c r="O861">
        <v>5</v>
      </c>
      <c r="P861">
        <v>5</v>
      </c>
      <c r="Q861">
        <v>15</v>
      </c>
      <c r="R861" s="16">
        <v>0.33329999999999999</v>
      </c>
      <c r="S861" s="16">
        <f t="shared" si="13"/>
        <v>0.5</v>
      </c>
      <c r="T861">
        <v>4.3319129943847701</v>
      </c>
      <c r="U861">
        <v>4.1549859046936</v>
      </c>
      <c r="V861">
        <v>3.71590304374695</v>
      </c>
      <c r="W861">
        <v>0.439082860946655</v>
      </c>
      <c r="X861">
        <v>0.61600995063781705</v>
      </c>
      <c r="Y861">
        <v>0.61600995063781705</v>
      </c>
      <c r="Z861">
        <v>0.5</v>
      </c>
      <c r="AA861">
        <v>1</v>
      </c>
      <c r="AB861">
        <v>0.66666666666666696</v>
      </c>
      <c r="AC861">
        <v>0.8</v>
      </c>
      <c r="AD861">
        <v>0</v>
      </c>
      <c r="AE861">
        <v>0.5</v>
      </c>
    </row>
    <row r="862" spans="1:31" x14ac:dyDescent="0.15">
      <c r="A862" s="6">
        <v>860</v>
      </c>
      <c r="B862">
        <v>16</v>
      </c>
      <c r="C862">
        <v>4</v>
      </c>
      <c r="D862">
        <v>10</v>
      </c>
      <c r="E862">
        <v>10</v>
      </c>
      <c r="F862">
        <v>10</v>
      </c>
      <c r="G862">
        <v>0</v>
      </c>
      <c r="H862">
        <v>6</v>
      </c>
      <c r="I862">
        <v>4</v>
      </c>
      <c r="J862">
        <v>0.8</v>
      </c>
      <c r="K862">
        <v>7.5698337554931596</v>
      </c>
      <c r="L862">
        <v>2.1776676177978498</v>
      </c>
      <c r="M862">
        <v>1.07400894165039</v>
      </c>
      <c r="N862">
        <v>6.2278079986572301</v>
      </c>
      <c r="O862">
        <v>4</v>
      </c>
      <c r="P862">
        <v>4</v>
      </c>
      <c r="Q862">
        <v>13</v>
      </c>
      <c r="R862" s="16">
        <v>0.30769999999999997</v>
      </c>
      <c r="S862" s="16">
        <f t="shared" si="13"/>
        <v>0.4</v>
      </c>
      <c r="T862">
        <v>3.6082668304443399</v>
      </c>
      <c r="U862">
        <v>3.2328574657440199</v>
      </c>
      <c r="V862">
        <v>3.1007483005523699</v>
      </c>
      <c r="W862">
        <v>0.13210916519165</v>
      </c>
      <c r="X862">
        <v>0.507518529891968</v>
      </c>
      <c r="Y862">
        <v>0.507518529891968</v>
      </c>
      <c r="Z862">
        <v>0.4</v>
      </c>
      <c r="AA862">
        <v>0.9</v>
      </c>
      <c r="AB862">
        <v>0.69230769230769196</v>
      </c>
      <c r="AC862">
        <v>0.78260869565217395</v>
      </c>
      <c r="AD862">
        <v>0.1</v>
      </c>
      <c r="AE862">
        <v>0.5</v>
      </c>
    </row>
    <row r="863" spans="1:31" x14ac:dyDescent="0.15">
      <c r="A863" s="6">
        <v>861</v>
      </c>
      <c r="B863">
        <v>16</v>
      </c>
      <c r="C863">
        <v>4</v>
      </c>
      <c r="D863">
        <v>10</v>
      </c>
      <c r="E863">
        <v>10</v>
      </c>
      <c r="F863">
        <v>10</v>
      </c>
      <c r="G863">
        <v>0</v>
      </c>
      <c r="H863">
        <v>6</v>
      </c>
      <c r="I863">
        <v>4</v>
      </c>
      <c r="J863">
        <v>0.8</v>
      </c>
      <c r="K863">
        <v>9.8185920715331996</v>
      </c>
      <c r="L863">
        <v>3.8734283447265598</v>
      </c>
      <c r="M863">
        <v>2.5040645599365199</v>
      </c>
      <c r="N863">
        <v>6.4851856231689498</v>
      </c>
      <c r="O863">
        <v>4</v>
      </c>
      <c r="P863">
        <v>4</v>
      </c>
      <c r="Q863">
        <v>14</v>
      </c>
      <c r="R863" s="16">
        <v>0.28570000000000001</v>
      </c>
      <c r="S863" s="16">
        <f t="shared" si="13"/>
        <v>0.4</v>
      </c>
      <c r="T863">
        <v>3.3982200622558598</v>
      </c>
      <c r="U863">
        <v>3.1158468723297101</v>
      </c>
      <c r="V863">
        <v>2.8158423900604199</v>
      </c>
      <c r="W863">
        <v>0.300004482269287</v>
      </c>
      <c r="X863">
        <v>0.58237767219543501</v>
      </c>
      <c r="Y863">
        <v>0.58237767219543501</v>
      </c>
      <c r="Z863">
        <v>0.4</v>
      </c>
      <c r="AA863">
        <v>1</v>
      </c>
      <c r="AB863">
        <v>0.71428571428571397</v>
      </c>
      <c r="AC863">
        <v>0.83333333333333304</v>
      </c>
      <c r="AD863">
        <v>0</v>
      </c>
      <c r="AE863">
        <v>0.6</v>
      </c>
    </row>
    <row r="864" spans="1:31" x14ac:dyDescent="0.15">
      <c r="A864" s="6">
        <v>862</v>
      </c>
      <c r="B864">
        <v>16</v>
      </c>
      <c r="C864">
        <v>4</v>
      </c>
      <c r="D864">
        <v>10</v>
      </c>
      <c r="E864">
        <v>10</v>
      </c>
      <c r="F864">
        <v>10</v>
      </c>
      <c r="G864">
        <v>0</v>
      </c>
      <c r="H864">
        <v>6</v>
      </c>
      <c r="I864">
        <v>4</v>
      </c>
      <c r="J864">
        <v>0.8</v>
      </c>
      <c r="K864">
        <v>8.6002445220947301</v>
      </c>
      <c r="L864">
        <v>2.3264503479003902</v>
      </c>
      <c r="M864">
        <v>0.77801895141601596</v>
      </c>
      <c r="N864">
        <v>6.5852336883544904</v>
      </c>
      <c r="O864">
        <v>4</v>
      </c>
      <c r="P864">
        <v>4</v>
      </c>
      <c r="Q864">
        <v>13</v>
      </c>
      <c r="R864" s="16">
        <v>0.30769999999999997</v>
      </c>
      <c r="S864" s="16">
        <f t="shared" si="13"/>
        <v>0.4</v>
      </c>
      <c r="T864">
        <v>4.1206741333007804</v>
      </c>
      <c r="U864">
        <v>3.7099273204803498</v>
      </c>
      <c r="V864">
        <v>3.5462386608123802</v>
      </c>
      <c r="W864">
        <v>0.163688659667969</v>
      </c>
      <c r="X864">
        <v>0.57443547248840299</v>
      </c>
      <c r="Y864">
        <v>0.57443547248840299</v>
      </c>
      <c r="Z864">
        <v>0.4</v>
      </c>
      <c r="AA864">
        <v>0.9</v>
      </c>
      <c r="AB864">
        <v>0.69230769230769196</v>
      </c>
      <c r="AC864">
        <v>0.78260869565217395</v>
      </c>
      <c r="AD864">
        <v>0.1</v>
      </c>
      <c r="AE864">
        <v>0.5</v>
      </c>
    </row>
    <row r="865" spans="1:31" x14ac:dyDescent="0.15">
      <c r="A865" s="6">
        <v>863</v>
      </c>
      <c r="B865">
        <v>17</v>
      </c>
      <c r="C865">
        <v>3</v>
      </c>
      <c r="D865">
        <v>10</v>
      </c>
      <c r="E865">
        <v>10</v>
      </c>
      <c r="F865">
        <v>10</v>
      </c>
      <c r="G865">
        <v>0</v>
      </c>
      <c r="H865">
        <v>7</v>
      </c>
      <c r="I865">
        <v>3</v>
      </c>
      <c r="J865">
        <v>0.85</v>
      </c>
      <c r="K865">
        <v>9.7993221282959002</v>
      </c>
      <c r="L865">
        <v>1.77608871459961</v>
      </c>
      <c r="M865">
        <v>0.65922546386718694</v>
      </c>
      <c r="N865">
        <v>7.7388973236084002</v>
      </c>
      <c r="O865">
        <v>5</v>
      </c>
      <c r="P865">
        <v>5</v>
      </c>
      <c r="Q865">
        <v>15</v>
      </c>
      <c r="R865" s="16">
        <v>0.33329999999999999</v>
      </c>
      <c r="S865" s="16">
        <f t="shared" si="13"/>
        <v>0.5</v>
      </c>
      <c r="T865">
        <v>4.8596115112304696</v>
      </c>
      <c r="U865">
        <v>4.38659620285034</v>
      </c>
      <c r="V865">
        <v>4.2013101577758798</v>
      </c>
      <c r="W865">
        <v>0.185286045074463</v>
      </c>
      <c r="X865">
        <v>0.65830135345458995</v>
      </c>
      <c r="Y865">
        <v>0.65830135345458995</v>
      </c>
      <c r="Z865">
        <v>0.5</v>
      </c>
      <c r="AA865">
        <v>1</v>
      </c>
      <c r="AB865">
        <v>0.66666666666666696</v>
      </c>
      <c r="AC865">
        <v>0.8</v>
      </c>
      <c r="AD865">
        <v>0</v>
      </c>
      <c r="AE865">
        <v>0.5</v>
      </c>
    </row>
    <row r="866" spans="1:31" x14ac:dyDescent="0.15">
      <c r="A866" s="6">
        <v>864</v>
      </c>
      <c r="B866">
        <v>18</v>
      </c>
      <c r="C866">
        <v>2</v>
      </c>
      <c r="D866">
        <v>10</v>
      </c>
      <c r="E866">
        <v>10</v>
      </c>
      <c r="F866">
        <v>10</v>
      </c>
      <c r="G866">
        <v>0</v>
      </c>
      <c r="H866">
        <v>8</v>
      </c>
      <c r="I866">
        <v>2</v>
      </c>
      <c r="J866">
        <v>0.9</v>
      </c>
      <c r="K866">
        <v>9.7117614746093697</v>
      </c>
      <c r="L866">
        <v>1.73189353942871</v>
      </c>
      <c r="M866">
        <v>1.1190643310546899</v>
      </c>
      <c r="N866">
        <v>6.9107093811035201</v>
      </c>
      <c r="O866">
        <v>6</v>
      </c>
      <c r="P866">
        <v>6</v>
      </c>
      <c r="Q866">
        <v>16</v>
      </c>
      <c r="R866" s="16">
        <v>0.375</v>
      </c>
      <c r="S866" s="16">
        <f t="shared" si="13"/>
        <v>0.6</v>
      </c>
      <c r="T866">
        <v>4.5033893585205096</v>
      </c>
      <c r="U866">
        <v>4.1522464752197301</v>
      </c>
      <c r="V866">
        <v>3.9079174995422399</v>
      </c>
      <c r="W866">
        <v>0.24432897567749001</v>
      </c>
      <c r="X866">
        <v>0.59547185897827104</v>
      </c>
      <c r="Y866">
        <v>0.59547185897827104</v>
      </c>
      <c r="Z866">
        <v>0.6</v>
      </c>
      <c r="AA866">
        <v>1</v>
      </c>
      <c r="AB866">
        <v>0.625</v>
      </c>
      <c r="AC866">
        <v>0.76923076923076905</v>
      </c>
      <c r="AD866">
        <v>0</v>
      </c>
      <c r="AE866">
        <v>0.4</v>
      </c>
    </row>
    <row r="867" spans="1:31" x14ac:dyDescent="0.15">
      <c r="A867" s="6">
        <v>865</v>
      </c>
      <c r="B867">
        <v>17</v>
      </c>
      <c r="C867">
        <v>3</v>
      </c>
      <c r="D867">
        <v>10</v>
      </c>
      <c r="E867">
        <v>10</v>
      </c>
      <c r="F867">
        <v>10</v>
      </c>
      <c r="G867">
        <v>0</v>
      </c>
      <c r="H867">
        <v>7</v>
      </c>
      <c r="I867">
        <v>3</v>
      </c>
      <c r="J867">
        <v>0.85</v>
      </c>
      <c r="K867">
        <v>9.0171470642089808</v>
      </c>
      <c r="L867">
        <v>5.33384132385254</v>
      </c>
      <c r="M867">
        <v>4.8636455535888699</v>
      </c>
      <c r="N867">
        <v>3.6945285797119101</v>
      </c>
      <c r="O867">
        <v>2</v>
      </c>
      <c r="P867">
        <v>2</v>
      </c>
      <c r="Q867">
        <v>12</v>
      </c>
      <c r="R867" s="16">
        <v>0.16669999999999999</v>
      </c>
      <c r="S867" s="16">
        <f t="shared" si="13"/>
        <v>0.2</v>
      </c>
      <c r="T867">
        <v>3.4510459899902299</v>
      </c>
      <c r="U867">
        <v>3.33181548118591</v>
      </c>
      <c r="V867">
        <v>2.8907239437103298</v>
      </c>
      <c r="W867">
        <v>0.44109153747558599</v>
      </c>
      <c r="X867">
        <v>0.560322046279907</v>
      </c>
      <c r="Y867">
        <v>0.560322046279907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6">
        <v>866</v>
      </c>
      <c r="B868">
        <v>15</v>
      </c>
      <c r="C868">
        <v>5</v>
      </c>
      <c r="D868">
        <v>10</v>
      </c>
      <c r="E868">
        <v>10</v>
      </c>
      <c r="F868">
        <v>10</v>
      </c>
      <c r="G868">
        <v>0</v>
      </c>
      <c r="H868">
        <v>5</v>
      </c>
      <c r="I868">
        <v>5</v>
      </c>
      <c r="J868">
        <v>0.75</v>
      </c>
      <c r="K868">
        <v>7.7393035888671902</v>
      </c>
      <c r="L868">
        <v>2.8892898559570299</v>
      </c>
      <c r="M868">
        <v>0.91768646240234397</v>
      </c>
      <c r="N868">
        <v>5.7568264007568404</v>
      </c>
      <c r="O868">
        <v>4</v>
      </c>
      <c r="P868">
        <v>4</v>
      </c>
      <c r="Q868">
        <v>13</v>
      </c>
      <c r="R868" s="16">
        <v>0.30769999999999997</v>
      </c>
      <c r="S868" s="16">
        <f t="shared" si="13"/>
        <v>0.4</v>
      </c>
      <c r="T868">
        <v>3.2103500366210902</v>
      </c>
      <c r="U868">
        <v>2.8451981544494598</v>
      </c>
      <c r="V868">
        <v>2.6944384574890101</v>
      </c>
      <c r="W868">
        <v>0.150759696960449</v>
      </c>
      <c r="X868">
        <v>0.51591157913207997</v>
      </c>
      <c r="Y868">
        <v>0.51591157913207997</v>
      </c>
      <c r="Z868">
        <v>0.4</v>
      </c>
      <c r="AA868">
        <v>0.9</v>
      </c>
      <c r="AB868">
        <v>0.69230769230769196</v>
      </c>
      <c r="AC868">
        <v>0.78260869565217395</v>
      </c>
      <c r="AD868">
        <v>0.1</v>
      </c>
      <c r="AE868">
        <v>0.5</v>
      </c>
    </row>
    <row r="869" spans="1:31" x14ac:dyDescent="0.15">
      <c r="A869" s="6">
        <v>867</v>
      </c>
      <c r="B869">
        <v>15</v>
      </c>
      <c r="C869">
        <v>5</v>
      </c>
      <c r="D869">
        <v>10</v>
      </c>
      <c r="E869">
        <v>10</v>
      </c>
      <c r="F869">
        <v>10</v>
      </c>
      <c r="G869">
        <v>0</v>
      </c>
      <c r="H869">
        <v>5</v>
      </c>
      <c r="I869">
        <v>5</v>
      </c>
      <c r="J869">
        <v>0.75</v>
      </c>
      <c r="K869">
        <v>8.7368755340576207</v>
      </c>
      <c r="L869">
        <v>4.1926918029785201</v>
      </c>
      <c r="M869">
        <v>2.5817222595214799</v>
      </c>
      <c r="N869">
        <v>5.8664131164550799</v>
      </c>
      <c r="O869">
        <v>2</v>
      </c>
      <c r="P869">
        <v>2</v>
      </c>
      <c r="Q869">
        <v>12</v>
      </c>
      <c r="R869" s="16">
        <v>0.16669999999999999</v>
      </c>
      <c r="S869" s="16">
        <f t="shared" si="13"/>
        <v>0.2</v>
      </c>
      <c r="T869">
        <v>2.7466564178466801</v>
      </c>
      <c r="U869">
        <v>2.5147261619567902</v>
      </c>
      <c r="V869">
        <v>2.2404134273528999</v>
      </c>
      <c r="W869">
        <v>0.274312734603882</v>
      </c>
      <c r="X869">
        <v>0.50624299049377397</v>
      </c>
      <c r="Y869">
        <v>0.50624299049377397</v>
      </c>
      <c r="Z869">
        <v>0.2</v>
      </c>
      <c r="AA869">
        <v>1</v>
      </c>
      <c r="AB869">
        <v>0.83333333333333304</v>
      </c>
      <c r="AC869">
        <v>0.90909090909090895</v>
      </c>
      <c r="AD869">
        <v>0</v>
      </c>
      <c r="AE869">
        <v>0.8</v>
      </c>
    </row>
    <row r="870" spans="1:31" x14ac:dyDescent="0.15">
      <c r="A870" s="6">
        <v>868</v>
      </c>
      <c r="B870">
        <v>19</v>
      </c>
      <c r="C870">
        <v>1</v>
      </c>
      <c r="D870">
        <v>10</v>
      </c>
      <c r="E870">
        <v>10</v>
      </c>
      <c r="F870">
        <v>10</v>
      </c>
      <c r="G870">
        <v>0</v>
      </c>
      <c r="H870">
        <v>9</v>
      </c>
      <c r="I870">
        <v>1</v>
      </c>
      <c r="J870">
        <v>0.95</v>
      </c>
      <c r="K870">
        <v>12.251512527465801</v>
      </c>
      <c r="L870">
        <v>1.91659736633301</v>
      </c>
      <c r="M870">
        <v>1.7530345916748</v>
      </c>
      <c r="N870">
        <v>9.8475990295410192</v>
      </c>
      <c r="O870">
        <v>8</v>
      </c>
      <c r="P870">
        <v>8</v>
      </c>
      <c r="Q870">
        <v>18</v>
      </c>
      <c r="R870" s="16">
        <v>0.44440000000000002</v>
      </c>
      <c r="S870" s="16">
        <f t="shared" si="13"/>
        <v>0.8</v>
      </c>
      <c r="T870">
        <v>4.5495071411132804</v>
      </c>
      <c r="U870">
        <v>4.2235770225524902</v>
      </c>
      <c r="V870">
        <v>3.9954762458801301</v>
      </c>
      <c r="W870">
        <v>0.228100776672363</v>
      </c>
      <c r="X870">
        <v>0.55403089523315396</v>
      </c>
      <c r="Y870">
        <v>0.55403089523315396</v>
      </c>
      <c r="Z870">
        <v>0.8</v>
      </c>
      <c r="AA870">
        <v>1</v>
      </c>
      <c r="AB870">
        <v>0.55555555555555602</v>
      </c>
      <c r="AC870">
        <v>0.71428571428571397</v>
      </c>
      <c r="AD870">
        <v>0</v>
      </c>
      <c r="AE870">
        <v>0.2</v>
      </c>
    </row>
    <row r="871" spans="1:31" x14ac:dyDescent="0.15">
      <c r="A871" s="6">
        <v>869</v>
      </c>
      <c r="B871">
        <v>17</v>
      </c>
      <c r="C871">
        <v>3</v>
      </c>
      <c r="D871">
        <v>10</v>
      </c>
      <c r="E871">
        <v>10</v>
      </c>
      <c r="F871">
        <v>10</v>
      </c>
      <c r="G871">
        <v>0</v>
      </c>
      <c r="H871">
        <v>7</v>
      </c>
      <c r="I871">
        <v>3</v>
      </c>
      <c r="J871">
        <v>0.85</v>
      </c>
      <c r="K871">
        <v>9.6783103942871094</v>
      </c>
      <c r="L871">
        <v>2.0395698547363299</v>
      </c>
      <c r="M871">
        <v>0.95239639282226596</v>
      </c>
      <c r="N871">
        <v>7.2885761260986301</v>
      </c>
      <c r="O871">
        <v>5</v>
      </c>
      <c r="P871">
        <v>5</v>
      </c>
      <c r="Q871">
        <v>15</v>
      </c>
      <c r="R871" s="16">
        <v>0.33329999999999999</v>
      </c>
      <c r="S871" s="16">
        <f t="shared" si="13"/>
        <v>0.5</v>
      </c>
      <c r="T871">
        <v>4.5699119567871103</v>
      </c>
      <c r="U871">
        <v>4.1407589912414604</v>
      </c>
      <c r="V871">
        <v>3.9194805622100799</v>
      </c>
      <c r="W871">
        <v>0.22127842903137199</v>
      </c>
      <c r="X871">
        <v>0.65043139457702603</v>
      </c>
      <c r="Y871">
        <v>0.65043139457702603</v>
      </c>
      <c r="Z871">
        <v>0.5</v>
      </c>
      <c r="AA871">
        <v>1</v>
      </c>
      <c r="AB871">
        <v>0.66666666666666696</v>
      </c>
      <c r="AC871">
        <v>0.8</v>
      </c>
      <c r="AD871">
        <v>0</v>
      </c>
      <c r="AE871">
        <v>0.5</v>
      </c>
    </row>
    <row r="872" spans="1:31" x14ac:dyDescent="0.15">
      <c r="A872" s="6">
        <v>870</v>
      </c>
      <c r="B872">
        <v>18</v>
      </c>
      <c r="C872">
        <v>2</v>
      </c>
      <c r="D872">
        <v>10</v>
      </c>
      <c r="E872">
        <v>10</v>
      </c>
      <c r="F872">
        <v>10</v>
      </c>
      <c r="G872">
        <v>0</v>
      </c>
      <c r="H872">
        <v>8</v>
      </c>
      <c r="I872">
        <v>2</v>
      </c>
      <c r="J872">
        <v>0.9</v>
      </c>
      <c r="K872">
        <v>9.7541046142578107</v>
      </c>
      <c r="L872">
        <v>0.92370223999023404</v>
      </c>
      <c r="M872">
        <v>0.40773391723632801</v>
      </c>
      <c r="N872">
        <v>8.4581451416015607</v>
      </c>
      <c r="O872">
        <v>8</v>
      </c>
      <c r="P872">
        <v>8</v>
      </c>
      <c r="Q872">
        <v>18</v>
      </c>
      <c r="R872" s="16">
        <v>0.44440000000000002</v>
      </c>
      <c r="S872" s="16">
        <f t="shared" si="13"/>
        <v>0.8</v>
      </c>
      <c r="T872">
        <v>5.0040798187255904</v>
      </c>
      <c r="U872">
        <v>4.5190625190734899</v>
      </c>
      <c r="V872">
        <v>4.3981995582580602</v>
      </c>
      <c r="W872">
        <v>0.12086296081543001</v>
      </c>
      <c r="X872">
        <v>0.60588026046752896</v>
      </c>
      <c r="Y872">
        <v>0.60588026046752896</v>
      </c>
      <c r="Z872">
        <v>0.8</v>
      </c>
      <c r="AA872">
        <v>1</v>
      </c>
      <c r="AB872">
        <v>0.55555555555555602</v>
      </c>
      <c r="AC872">
        <v>0.71428571428571397</v>
      </c>
      <c r="AD872">
        <v>0</v>
      </c>
      <c r="AE872">
        <v>0.2</v>
      </c>
    </row>
    <row r="873" spans="1:31" x14ac:dyDescent="0.15">
      <c r="A873" s="6">
        <v>871</v>
      </c>
      <c r="B873">
        <v>16</v>
      </c>
      <c r="C873">
        <v>4</v>
      </c>
      <c r="D873">
        <v>10</v>
      </c>
      <c r="E873">
        <v>10</v>
      </c>
      <c r="F873">
        <v>10</v>
      </c>
      <c r="G873">
        <v>0</v>
      </c>
      <c r="H873">
        <v>6</v>
      </c>
      <c r="I873">
        <v>4</v>
      </c>
      <c r="J873">
        <v>0.8</v>
      </c>
      <c r="K873">
        <v>7.9087219238281197</v>
      </c>
      <c r="L873">
        <v>2.8474178314209002</v>
      </c>
      <c r="M873">
        <v>2.1939430236816402</v>
      </c>
      <c r="N873">
        <v>6.80181884765625</v>
      </c>
      <c r="O873">
        <v>6</v>
      </c>
      <c r="P873">
        <v>6</v>
      </c>
      <c r="Q873">
        <v>16</v>
      </c>
      <c r="R873" s="16">
        <v>0.375</v>
      </c>
      <c r="S873" s="16">
        <f t="shared" si="13"/>
        <v>0.6</v>
      </c>
      <c r="T873">
        <v>3.80978584289551</v>
      </c>
      <c r="U873">
        <v>3.40479636192322</v>
      </c>
      <c r="V873">
        <v>3.2825675010681099</v>
      </c>
      <c r="W873">
        <v>0.122228860855102</v>
      </c>
      <c r="X873">
        <v>0.52721834182739302</v>
      </c>
      <c r="Y873">
        <v>0.52721834182739302</v>
      </c>
      <c r="Z873">
        <v>0.6</v>
      </c>
      <c r="AA873">
        <v>1</v>
      </c>
      <c r="AB873">
        <v>0.625</v>
      </c>
      <c r="AC873">
        <v>0.76923076923076905</v>
      </c>
      <c r="AD873">
        <v>0</v>
      </c>
      <c r="AE873">
        <v>0.4</v>
      </c>
    </row>
    <row r="874" spans="1:31" x14ac:dyDescent="0.15">
      <c r="A874" s="6">
        <v>872</v>
      </c>
      <c r="B874">
        <v>15</v>
      </c>
      <c r="C874">
        <v>5</v>
      </c>
      <c r="D874">
        <v>10</v>
      </c>
      <c r="E874">
        <v>10</v>
      </c>
      <c r="F874">
        <v>10</v>
      </c>
      <c r="G874">
        <v>0</v>
      </c>
      <c r="H874">
        <v>5</v>
      </c>
      <c r="I874">
        <v>5</v>
      </c>
      <c r="J874">
        <v>0.75</v>
      </c>
      <c r="K874">
        <v>7.7024211883544904</v>
      </c>
      <c r="L874">
        <v>3.0466976165771502</v>
      </c>
      <c r="M874">
        <v>1.49460601806641</v>
      </c>
      <c r="N874">
        <v>6.2072620391845703</v>
      </c>
      <c r="O874">
        <v>4</v>
      </c>
      <c r="P874">
        <v>4</v>
      </c>
      <c r="Q874">
        <v>13</v>
      </c>
      <c r="R874" s="16">
        <v>0.30769999999999997</v>
      </c>
      <c r="S874" s="16">
        <f t="shared" si="13"/>
        <v>0.4</v>
      </c>
      <c r="T874">
        <v>2.7578697204589799</v>
      </c>
      <c r="U874">
        <v>2.4421029090881401</v>
      </c>
      <c r="V874">
        <v>2.3006236553192099</v>
      </c>
      <c r="W874">
        <v>0.14147925376892101</v>
      </c>
      <c r="X874">
        <v>0.45724606513977101</v>
      </c>
      <c r="Y874">
        <v>0.45724606513977101</v>
      </c>
      <c r="Z874">
        <v>0.4</v>
      </c>
      <c r="AA874">
        <v>0.9</v>
      </c>
      <c r="AB874">
        <v>0.69230769230769196</v>
      </c>
      <c r="AC874">
        <v>0.78260869565217395</v>
      </c>
      <c r="AD874">
        <v>0.1</v>
      </c>
      <c r="AE874">
        <v>0.5</v>
      </c>
    </row>
    <row r="875" spans="1:31" x14ac:dyDescent="0.15">
      <c r="A875" s="6">
        <v>873</v>
      </c>
      <c r="B875">
        <v>17</v>
      </c>
      <c r="C875">
        <v>3</v>
      </c>
      <c r="D875">
        <v>10</v>
      </c>
      <c r="E875">
        <v>10</v>
      </c>
      <c r="F875">
        <v>10</v>
      </c>
      <c r="G875">
        <v>0</v>
      </c>
      <c r="H875">
        <v>7</v>
      </c>
      <c r="I875">
        <v>3</v>
      </c>
      <c r="J875">
        <v>0.85</v>
      </c>
      <c r="K875">
        <v>8.6836624145507795</v>
      </c>
      <c r="L875">
        <v>2.88787841796875</v>
      </c>
      <c r="M875">
        <v>2.0127048492431601</v>
      </c>
      <c r="N875">
        <v>5.3624401092529297</v>
      </c>
      <c r="O875">
        <v>5</v>
      </c>
      <c r="P875">
        <v>5</v>
      </c>
      <c r="Q875">
        <v>15</v>
      </c>
      <c r="R875" s="16">
        <v>0.33329999999999999</v>
      </c>
      <c r="S875" s="16">
        <f t="shared" si="13"/>
        <v>0.5</v>
      </c>
      <c r="T875">
        <v>3.8838634490966801</v>
      </c>
      <c r="U875">
        <v>3.6096873283386199</v>
      </c>
      <c r="V875">
        <v>3.3242638111114502</v>
      </c>
      <c r="W875">
        <v>0.28542351722717302</v>
      </c>
      <c r="X875">
        <v>0.55959963798522905</v>
      </c>
      <c r="Y875">
        <v>0.55959963798522905</v>
      </c>
      <c r="Z875">
        <v>0.5</v>
      </c>
      <c r="AA875">
        <v>1</v>
      </c>
      <c r="AB875">
        <v>0.66666666666666696</v>
      </c>
      <c r="AC875">
        <v>0.8</v>
      </c>
      <c r="AD875">
        <v>0</v>
      </c>
      <c r="AE875">
        <v>0.5</v>
      </c>
    </row>
    <row r="876" spans="1:31" x14ac:dyDescent="0.15">
      <c r="A876" s="6">
        <v>874</v>
      </c>
      <c r="B876">
        <v>15</v>
      </c>
      <c r="C876">
        <v>5</v>
      </c>
      <c r="D876">
        <v>10</v>
      </c>
      <c r="E876">
        <v>10</v>
      </c>
      <c r="F876">
        <v>10</v>
      </c>
      <c r="G876">
        <v>0</v>
      </c>
      <c r="H876">
        <v>5</v>
      </c>
      <c r="I876">
        <v>5</v>
      </c>
      <c r="J876">
        <v>0.75</v>
      </c>
      <c r="K876">
        <v>7.9535770416259801</v>
      </c>
      <c r="L876">
        <v>3.39471435546875</v>
      </c>
      <c r="M876">
        <v>1.46099853515625</v>
      </c>
      <c r="N876">
        <v>5.2502975463867196</v>
      </c>
      <c r="O876">
        <v>3</v>
      </c>
      <c r="P876">
        <v>3</v>
      </c>
      <c r="Q876">
        <v>13</v>
      </c>
      <c r="R876" s="16">
        <v>0.23080000000000001</v>
      </c>
      <c r="S876" s="16">
        <f t="shared" si="13"/>
        <v>0.3</v>
      </c>
      <c r="T876">
        <v>3.3998470306396502</v>
      </c>
      <c r="U876">
        <v>3.09287333488464</v>
      </c>
      <c r="V876">
        <v>2.8766660690307599</v>
      </c>
      <c r="W876">
        <v>0.216207265853882</v>
      </c>
      <c r="X876">
        <v>0.52318096160888705</v>
      </c>
      <c r="Y876">
        <v>0.52318096160888705</v>
      </c>
      <c r="Z876">
        <v>0.3</v>
      </c>
      <c r="AA876">
        <v>1</v>
      </c>
      <c r="AB876">
        <v>0.76923076923076905</v>
      </c>
      <c r="AC876">
        <v>0.86956521739130399</v>
      </c>
      <c r="AD876">
        <v>0</v>
      </c>
      <c r="AE876">
        <v>0.7</v>
      </c>
    </row>
    <row r="877" spans="1:31" x14ac:dyDescent="0.15">
      <c r="A877" s="6">
        <v>875</v>
      </c>
      <c r="B877">
        <v>17</v>
      </c>
      <c r="C877">
        <v>3</v>
      </c>
      <c r="D877">
        <v>10</v>
      </c>
      <c r="E877">
        <v>10</v>
      </c>
      <c r="F877">
        <v>10</v>
      </c>
      <c r="G877">
        <v>0</v>
      </c>
      <c r="H877">
        <v>7</v>
      </c>
      <c r="I877">
        <v>3</v>
      </c>
      <c r="J877">
        <v>0.85</v>
      </c>
      <c r="K877">
        <v>9.44451904296875</v>
      </c>
      <c r="L877">
        <v>2.84701347351074</v>
      </c>
      <c r="M877">
        <v>1.7878990173339799</v>
      </c>
      <c r="N877">
        <v>5.89463233947754</v>
      </c>
      <c r="O877">
        <v>5</v>
      </c>
      <c r="P877">
        <v>5</v>
      </c>
      <c r="Q877">
        <v>15</v>
      </c>
      <c r="R877" s="16">
        <v>0.33329999999999999</v>
      </c>
      <c r="S877" s="16">
        <f t="shared" si="13"/>
        <v>0.5</v>
      </c>
      <c r="T877">
        <v>4.0859718322753897</v>
      </c>
      <c r="U877">
        <v>3.7884647846221902</v>
      </c>
      <c r="V877">
        <v>3.4845199584960902</v>
      </c>
      <c r="W877">
        <v>0.30394482612609902</v>
      </c>
      <c r="X877">
        <v>0.60145187377929699</v>
      </c>
      <c r="Y877">
        <v>0.60145187377929699</v>
      </c>
      <c r="Z877">
        <v>0.5</v>
      </c>
      <c r="AA877">
        <v>1</v>
      </c>
      <c r="AB877">
        <v>0.66666666666666696</v>
      </c>
      <c r="AC877">
        <v>0.8</v>
      </c>
      <c r="AD877">
        <v>0</v>
      </c>
      <c r="AE877">
        <v>0.5</v>
      </c>
    </row>
    <row r="878" spans="1:31" x14ac:dyDescent="0.15">
      <c r="A878" s="6">
        <v>876</v>
      </c>
      <c r="B878">
        <v>19</v>
      </c>
      <c r="C878">
        <v>1</v>
      </c>
      <c r="D878">
        <v>10</v>
      </c>
      <c r="E878">
        <v>10</v>
      </c>
      <c r="F878">
        <v>10</v>
      </c>
      <c r="G878">
        <v>0</v>
      </c>
      <c r="H878">
        <v>9</v>
      </c>
      <c r="I878">
        <v>1</v>
      </c>
      <c r="J878">
        <v>0.95</v>
      </c>
      <c r="K878">
        <v>11.768062591552701</v>
      </c>
      <c r="L878">
        <v>2.0373554229736301</v>
      </c>
      <c r="M878">
        <v>1.83975982666016</v>
      </c>
      <c r="N878">
        <v>8.8359622955322301</v>
      </c>
      <c r="O878">
        <v>4</v>
      </c>
      <c r="P878">
        <v>4</v>
      </c>
      <c r="Q878">
        <v>13</v>
      </c>
      <c r="R878" s="16">
        <v>0.30769999999999997</v>
      </c>
      <c r="S878" s="16">
        <f t="shared" si="13"/>
        <v>0.4</v>
      </c>
      <c r="T878">
        <v>4.0236244201660201</v>
      </c>
      <c r="U878">
        <v>3.7884182929992698</v>
      </c>
      <c r="V878">
        <v>3.50898361206055</v>
      </c>
      <c r="W878">
        <v>0.27943468093872098</v>
      </c>
      <c r="X878">
        <v>0.51464080810546897</v>
      </c>
      <c r="Y878">
        <v>0.51464080810546897</v>
      </c>
      <c r="Z878">
        <v>0.4</v>
      </c>
      <c r="AA878">
        <v>0.9</v>
      </c>
      <c r="AB878">
        <v>0.69230769230769196</v>
      </c>
      <c r="AC878">
        <v>0.78260869565217395</v>
      </c>
      <c r="AD878">
        <v>0.1</v>
      </c>
      <c r="AE878">
        <v>0.5</v>
      </c>
    </row>
    <row r="879" spans="1:31" x14ac:dyDescent="0.15">
      <c r="A879" s="6">
        <v>877</v>
      </c>
      <c r="B879">
        <v>17</v>
      </c>
      <c r="C879">
        <v>3</v>
      </c>
      <c r="D879">
        <v>10</v>
      </c>
      <c r="E879">
        <v>10</v>
      </c>
      <c r="F879">
        <v>10</v>
      </c>
      <c r="G879">
        <v>0</v>
      </c>
      <c r="H879">
        <v>7</v>
      </c>
      <c r="I879">
        <v>3</v>
      </c>
      <c r="J879">
        <v>0.85</v>
      </c>
      <c r="K879">
        <v>8.5957622528076207</v>
      </c>
      <c r="L879">
        <v>2.4522533416747998</v>
      </c>
      <c r="M879">
        <v>1.48727035522461</v>
      </c>
      <c r="N879">
        <v>5.5598258972168004</v>
      </c>
      <c r="O879">
        <v>5</v>
      </c>
      <c r="P879">
        <v>5</v>
      </c>
      <c r="Q879">
        <v>15</v>
      </c>
      <c r="R879" s="16">
        <v>0.33329999999999999</v>
      </c>
      <c r="S879" s="16">
        <f t="shared" si="13"/>
        <v>0.5</v>
      </c>
      <c r="T879">
        <v>3.9982814788818399</v>
      </c>
      <c r="U879">
        <v>3.6982219219207799</v>
      </c>
      <c r="V879">
        <v>3.4594624042511</v>
      </c>
      <c r="W879">
        <v>0.23875951766967801</v>
      </c>
      <c r="X879">
        <v>0.53881907463073697</v>
      </c>
      <c r="Y879">
        <v>0.53881907463073697</v>
      </c>
      <c r="Z879">
        <v>0.5</v>
      </c>
      <c r="AA879">
        <v>1</v>
      </c>
      <c r="AB879">
        <v>0.66666666666666696</v>
      </c>
      <c r="AC879">
        <v>0.8</v>
      </c>
      <c r="AD879">
        <v>0</v>
      </c>
      <c r="AE879">
        <v>0.5</v>
      </c>
    </row>
    <row r="880" spans="1:31" x14ac:dyDescent="0.15">
      <c r="A880" s="6">
        <v>878</v>
      </c>
      <c r="B880">
        <v>17</v>
      </c>
      <c r="C880">
        <v>3</v>
      </c>
      <c r="D880">
        <v>10</v>
      </c>
      <c r="E880">
        <v>10</v>
      </c>
      <c r="F880">
        <v>9</v>
      </c>
      <c r="G880">
        <v>1</v>
      </c>
      <c r="H880">
        <v>8</v>
      </c>
      <c r="I880">
        <v>2</v>
      </c>
      <c r="J880">
        <v>0.85</v>
      </c>
      <c r="K880">
        <v>9.5750541687011701</v>
      </c>
      <c r="L880">
        <v>1.2696952819824201</v>
      </c>
      <c r="M880">
        <v>0.69705581665039096</v>
      </c>
      <c r="N880">
        <v>7.5185089111328098</v>
      </c>
      <c r="O880">
        <v>6</v>
      </c>
      <c r="P880">
        <v>6</v>
      </c>
      <c r="Q880">
        <v>15</v>
      </c>
      <c r="R880" s="16">
        <v>0.4</v>
      </c>
      <c r="S880" s="16">
        <f t="shared" si="13"/>
        <v>0.6</v>
      </c>
      <c r="T880">
        <v>4.0484638214111301</v>
      </c>
      <c r="U880">
        <v>3.6613860130310099</v>
      </c>
      <c r="V880">
        <v>3.5725116729736301</v>
      </c>
      <c r="W880">
        <v>8.8874340057373005E-2</v>
      </c>
      <c r="X880">
        <v>0.4759521484375</v>
      </c>
      <c r="Y880">
        <v>0.4759521484375</v>
      </c>
      <c r="Z880">
        <v>0.6</v>
      </c>
      <c r="AA880">
        <v>0.9</v>
      </c>
      <c r="AB880">
        <v>0.6</v>
      </c>
      <c r="AC880">
        <v>0.72</v>
      </c>
      <c r="AD880">
        <v>0.1</v>
      </c>
      <c r="AE880">
        <v>0.3</v>
      </c>
    </row>
    <row r="881" spans="1:31" x14ac:dyDescent="0.15">
      <c r="A881" s="6">
        <v>879</v>
      </c>
      <c r="B881">
        <v>19</v>
      </c>
      <c r="C881">
        <v>1</v>
      </c>
      <c r="D881">
        <v>10</v>
      </c>
      <c r="E881">
        <v>10</v>
      </c>
      <c r="F881">
        <v>10</v>
      </c>
      <c r="G881">
        <v>0</v>
      </c>
      <c r="H881">
        <v>9</v>
      </c>
      <c r="I881">
        <v>1</v>
      </c>
      <c r="J881">
        <v>0.95</v>
      </c>
      <c r="K881">
        <v>12.1690883636475</v>
      </c>
      <c r="L881">
        <v>0.76646423339843694</v>
      </c>
      <c r="M881">
        <v>0.56353759765625</v>
      </c>
      <c r="N881">
        <v>10.640342712402299</v>
      </c>
      <c r="O881">
        <v>6</v>
      </c>
      <c r="P881">
        <v>6</v>
      </c>
      <c r="Q881">
        <v>15</v>
      </c>
      <c r="R881" s="16">
        <v>0.4</v>
      </c>
      <c r="S881" s="16">
        <f t="shared" si="13"/>
        <v>0.6</v>
      </c>
      <c r="T881">
        <v>4.9484233856201199</v>
      </c>
      <c r="U881">
        <v>4.54335594177246</v>
      </c>
      <c r="V881">
        <v>4.4045906066894496</v>
      </c>
      <c r="W881">
        <v>0.13876533508300801</v>
      </c>
      <c r="X881">
        <v>0.54383277893066395</v>
      </c>
      <c r="Y881">
        <v>0.54383277893066395</v>
      </c>
      <c r="Z881">
        <v>0.6</v>
      </c>
      <c r="AA881">
        <v>0.9</v>
      </c>
      <c r="AB881">
        <v>0.6</v>
      </c>
      <c r="AC881">
        <v>0.72</v>
      </c>
      <c r="AD881">
        <v>0.1</v>
      </c>
      <c r="AE881">
        <v>0.3</v>
      </c>
    </row>
    <row r="882" spans="1:31" x14ac:dyDescent="0.15">
      <c r="A882" s="6">
        <v>880</v>
      </c>
      <c r="B882">
        <v>16</v>
      </c>
      <c r="C882">
        <v>4</v>
      </c>
      <c r="D882">
        <v>10</v>
      </c>
      <c r="E882">
        <v>10</v>
      </c>
      <c r="F882">
        <v>10</v>
      </c>
      <c r="G882">
        <v>0</v>
      </c>
      <c r="H882">
        <v>6</v>
      </c>
      <c r="I882">
        <v>4</v>
      </c>
      <c r="J882">
        <v>0.8</v>
      </c>
      <c r="K882">
        <v>8.9738502502441406</v>
      </c>
      <c r="L882">
        <v>2.5500297546386701</v>
      </c>
      <c r="M882">
        <v>1.0189895629882799</v>
      </c>
      <c r="N882">
        <v>6.8787593841552699</v>
      </c>
      <c r="O882">
        <v>5</v>
      </c>
      <c r="P882">
        <v>5</v>
      </c>
      <c r="Q882">
        <v>15</v>
      </c>
      <c r="R882" s="16">
        <v>0.33329999999999999</v>
      </c>
      <c r="S882" s="16">
        <f t="shared" si="13"/>
        <v>0.5</v>
      </c>
      <c r="T882">
        <v>4.16623878479004</v>
      </c>
      <c r="U882">
        <v>3.7365980148315399</v>
      </c>
      <c r="V882">
        <v>3.5552010536193901</v>
      </c>
      <c r="W882">
        <v>0.18139696121215801</v>
      </c>
      <c r="X882">
        <v>0.61103773117065396</v>
      </c>
      <c r="Y882">
        <v>0.61103773117065396</v>
      </c>
      <c r="Z882">
        <v>0.5</v>
      </c>
      <c r="AA882">
        <v>1</v>
      </c>
      <c r="AB882">
        <v>0.66666666666666696</v>
      </c>
      <c r="AC882">
        <v>0.8</v>
      </c>
      <c r="AD882">
        <v>0</v>
      </c>
      <c r="AE882">
        <v>0.5</v>
      </c>
    </row>
    <row r="883" spans="1:31" x14ac:dyDescent="0.15">
      <c r="A883" s="6">
        <v>881</v>
      </c>
      <c r="B883">
        <v>15</v>
      </c>
      <c r="C883">
        <v>5</v>
      </c>
      <c r="D883">
        <v>10</v>
      </c>
      <c r="E883">
        <v>10</v>
      </c>
      <c r="F883">
        <v>10</v>
      </c>
      <c r="G883">
        <v>0</v>
      </c>
      <c r="H883">
        <v>5</v>
      </c>
      <c r="I883">
        <v>5</v>
      </c>
      <c r="J883">
        <v>0.75</v>
      </c>
      <c r="K883">
        <v>8.2945404052734393</v>
      </c>
      <c r="L883">
        <v>2.0424213409423801</v>
      </c>
      <c r="M883">
        <v>0.28140640258789101</v>
      </c>
      <c r="N883">
        <v>8.9822177886962908</v>
      </c>
      <c r="O883">
        <v>5</v>
      </c>
      <c r="P883">
        <v>5</v>
      </c>
      <c r="Q883">
        <v>15</v>
      </c>
      <c r="R883" s="16">
        <v>0.33329999999999999</v>
      </c>
      <c r="S883" s="16">
        <f t="shared" si="13"/>
        <v>0.5</v>
      </c>
      <c r="T883">
        <v>3.9238185882568399</v>
      </c>
      <c r="U883">
        <v>3.2983379364013699</v>
      </c>
      <c r="V883">
        <v>3.3425927162170401</v>
      </c>
      <c r="W883">
        <v>4.42547798156738E-2</v>
      </c>
      <c r="X883">
        <v>0.58122587203979503</v>
      </c>
      <c r="Y883">
        <v>0.58122587203979503</v>
      </c>
      <c r="Z883">
        <v>0.5</v>
      </c>
      <c r="AA883">
        <v>1</v>
      </c>
      <c r="AB883">
        <v>0.66666666666666696</v>
      </c>
      <c r="AC883">
        <v>0.8</v>
      </c>
      <c r="AD883">
        <v>0</v>
      </c>
      <c r="AE883">
        <v>0.5</v>
      </c>
    </row>
    <row r="884" spans="1:31" x14ac:dyDescent="0.15">
      <c r="A884" s="6">
        <v>882</v>
      </c>
      <c r="B884">
        <v>17</v>
      </c>
      <c r="C884">
        <v>3</v>
      </c>
      <c r="D884">
        <v>10</v>
      </c>
      <c r="E884">
        <v>10</v>
      </c>
      <c r="F884">
        <v>10</v>
      </c>
      <c r="G884">
        <v>0</v>
      </c>
      <c r="H884">
        <v>7</v>
      </c>
      <c r="I884">
        <v>3</v>
      </c>
      <c r="J884">
        <v>0.85</v>
      </c>
      <c r="K884">
        <v>9.9116401672363299</v>
      </c>
      <c r="L884">
        <v>3.74661064147949</v>
      </c>
      <c r="M884">
        <v>2.8872547149658199</v>
      </c>
      <c r="N884">
        <v>5.9426651000976598</v>
      </c>
      <c r="O884">
        <v>3</v>
      </c>
      <c r="P884">
        <v>3</v>
      </c>
      <c r="Q884">
        <v>13</v>
      </c>
      <c r="R884" s="16">
        <v>0.23080000000000001</v>
      </c>
      <c r="S884" s="16">
        <f t="shared" si="13"/>
        <v>0.3</v>
      </c>
      <c r="T884">
        <v>3.9385604858398402</v>
      </c>
      <c r="U884">
        <v>3.7132165431976301</v>
      </c>
      <c r="V884">
        <v>3.35617303848267</v>
      </c>
      <c r="W884">
        <v>0.35704350471496599</v>
      </c>
      <c r="X884">
        <v>0.58238744735717796</v>
      </c>
      <c r="Y884">
        <v>0.58238744735717796</v>
      </c>
      <c r="Z884">
        <v>0.3</v>
      </c>
      <c r="AA884">
        <v>1</v>
      </c>
      <c r="AB884">
        <v>0.76923076923076905</v>
      </c>
      <c r="AC884">
        <v>0.86956521739130399</v>
      </c>
      <c r="AD884">
        <v>0</v>
      </c>
      <c r="AE884">
        <v>0.7</v>
      </c>
    </row>
    <row r="885" spans="1:31" x14ac:dyDescent="0.15">
      <c r="A885" s="6">
        <v>883</v>
      </c>
      <c r="B885">
        <v>19</v>
      </c>
      <c r="C885">
        <v>1</v>
      </c>
      <c r="D885">
        <v>10</v>
      </c>
      <c r="E885">
        <v>10</v>
      </c>
      <c r="F885">
        <v>10</v>
      </c>
      <c r="G885">
        <v>0</v>
      </c>
      <c r="H885">
        <v>9</v>
      </c>
      <c r="I885">
        <v>1</v>
      </c>
      <c r="J885">
        <v>0.95</v>
      </c>
      <c r="K885">
        <v>13.1649417877197</v>
      </c>
      <c r="L885">
        <v>0.86118316650390603</v>
      </c>
      <c r="M885">
        <v>0.61101913452148404</v>
      </c>
      <c r="N885">
        <v>11.1692409515381</v>
      </c>
      <c r="O885">
        <v>8</v>
      </c>
      <c r="P885">
        <v>8</v>
      </c>
      <c r="Q885">
        <v>18</v>
      </c>
      <c r="R885" s="16">
        <v>0.44440000000000002</v>
      </c>
      <c r="S885" s="16">
        <f t="shared" si="13"/>
        <v>0.8</v>
      </c>
      <c r="T885">
        <v>5.68410301208496</v>
      </c>
      <c r="U885">
        <v>5.2268161773681596</v>
      </c>
      <c r="V885">
        <v>5.0366511344909703</v>
      </c>
      <c r="W885">
        <v>0.19016504287719699</v>
      </c>
      <c r="X885">
        <v>0.64745187759399403</v>
      </c>
      <c r="Y885">
        <v>0.64745187759399403</v>
      </c>
      <c r="Z885">
        <v>0.8</v>
      </c>
      <c r="AA885">
        <v>1</v>
      </c>
      <c r="AB885">
        <v>0.55555555555555602</v>
      </c>
      <c r="AC885">
        <v>0.71428571428571397</v>
      </c>
      <c r="AD885">
        <v>0</v>
      </c>
      <c r="AE885">
        <v>0.2</v>
      </c>
    </row>
    <row r="886" spans="1:31" x14ac:dyDescent="0.15">
      <c r="A886" s="6">
        <v>884</v>
      </c>
      <c r="B886">
        <v>16</v>
      </c>
      <c r="C886">
        <v>4</v>
      </c>
      <c r="D886">
        <v>10</v>
      </c>
      <c r="E886">
        <v>10</v>
      </c>
      <c r="F886">
        <v>10</v>
      </c>
      <c r="G886">
        <v>0</v>
      </c>
      <c r="H886">
        <v>6</v>
      </c>
      <c r="I886">
        <v>4</v>
      </c>
      <c r="J886">
        <v>0.8</v>
      </c>
      <c r="K886">
        <v>8.3819847106933594</v>
      </c>
      <c r="L886">
        <v>2.4697456359863299</v>
      </c>
      <c r="M886">
        <v>1.1594200134277299</v>
      </c>
      <c r="N886">
        <v>6.5779228210449201</v>
      </c>
      <c r="O886">
        <v>6</v>
      </c>
      <c r="P886">
        <v>6</v>
      </c>
      <c r="Q886">
        <v>16</v>
      </c>
      <c r="R886" s="16">
        <v>0.375</v>
      </c>
      <c r="S886" s="16">
        <f t="shared" si="13"/>
        <v>0.6</v>
      </c>
      <c r="T886">
        <v>4.0800418853759801</v>
      </c>
      <c r="U886">
        <v>3.6744308471679701</v>
      </c>
      <c r="V886">
        <v>3.5115485191345202</v>
      </c>
      <c r="W886">
        <v>0.16288232803344699</v>
      </c>
      <c r="X886">
        <v>0.56849336624145497</v>
      </c>
      <c r="Y886">
        <v>0.56849336624145497</v>
      </c>
      <c r="Z886">
        <v>0.6</v>
      </c>
      <c r="AA886">
        <v>1</v>
      </c>
      <c r="AB886">
        <v>0.625</v>
      </c>
      <c r="AC886">
        <v>0.76923076923076905</v>
      </c>
      <c r="AD886">
        <v>0</v>
      </c>
      <c r="AE886">
        <v>0.4</v>
      </c>
    </row>
    <row r="887" spans="1:31" x14ac:dyDescent="0.15">
      <c r="A887" s="6">
        <v>885</v>
      </c>
      <c r="B887">
        <v>17</v>
      </c>
      <c r="C887">
        <v>3</v>
      </c>
      <c r="D887">
        <v>10</v>
      </c>
      <c r="E887">
        <v>10</v>
      </c>
      <c r="F887">
        <v>10</v>
      </c>
      <c r="G887">
        <v>0</v>
      </c>
      <c r="H887">
        <v>7</v>
      </c>
      <c r="I887">
        <v>3</v>
      </c>
      <c r="J887">
        <v>0.85</v>
      </c>
      <c r="K887">
        <v>7.7030296325683603</v>
      </c>
      <c r="L887">
        <v>1.1514377593994101</v>
      </c>
      <c r="M887">
        <v>0.49742507934570301</v>
      </c>
      <c r="N887">
        <v>7.1793766021728498</v>
      </c>
      <c r="O887">
        <v>6</v>
      </c>
      <c r="P887">
        <v>6</v>
      </c>
      <c r="Q887">
        <v>15</v>
      </c>
      <c r="R887" s="16">
        <v>0.4</v>
      </c>
      <c r="S887" s="16">
        <f t="shared" si="13"/>
        <v>0.6</v>
      </c>
      <c r="T887">
        <v>4.1626129150390598</v>
      </c>
      <c r="U887">
        <v>3.7204968929290798</v>
      </c>
      <c r="V887">
        <v>3.6688709259033199</v>
      </c>
      <c r="W887">
        <v>5.1625967025756801E-2</v>
      </c>
      <c r="X887">
        <v>0.49374198913574202</v>
      </c>
      <c r="Y887">
        <v>0.49374198913574202</v>
      </c>
      <c r="Z887">
        <v>0.6</v>
      </c>
      <c r="AA887">
        <v>0.9</v>
      </c>
      <c r="AB887">
        <v>0.6</v>
      </c>
      <c r="AC887">
        <v>0.72</v>
      </c>
      <c r="AD887">
        <v>0.1</v>
      </c>
      <c r="AE887">
        <v>0.3</v>
      </c>
    </row>
    <row r="888" spans="1:31" x14ac:dyDescent="0.15">
      <c r="A888" s="6">
        <v>886</v>
      </c>
      <c r="B888">
        <v>17</v>
      </c>
      <c r="C888">
        <v>3</v>
      </c>
      <c r="D888">
        <v>10</v>
      </c>
      <c r="E888">
        <v>10</v>
      </c>
      <c r="F888">
        <v>10</v>
      </c>
      <c r="G888">
        <v>0</v>
      </c>
      <c r="H888">
        <v>7</v>
      </c>
      <c r="I888">
        <v>3</v>
      </c>
      <c r="J888">
        <v>0.85</v>
      </c>
      <c r="K888">
        <v>9.2332706451415998</v>
      </c>
      <c r="L888">
        <v>2.3484458923339799</v>
      </c>
      <c r="M888">
        <v>1.3093185424804701</v>
      </c>
      <c r="N888">
        <v>6.3716812133789098</v>
      </c>
      <c r="O888">
        <v>6</v>
      </c>
      <c r="P888">
        <v>6</v>
      </c>
      <c r="Q888">
        <v>16</v>
      </c>
      <c r="R888" s="16">
        <v>0.375</v>
      </c>
      <c r="S888" s="16">
        <f t="shared" si="13"/>
        <v>0.6</v>
      </c>
      <c r="T888">
        <v>4.34267234802246</v>
      </c>
      <c r="U888">
        <v>3.9723134040832502</v>
      </c>
      <c r="V888">
        <v>3.72524833679199</v>
      </c>
      <c r="W888">
        <v>0.24706506729125999</v>
      </c>
      <c r="X888">
        <v>0.61742401123046897</v>
      </c>
      <c r="Y888">
        <v>0.61742401123046897</v>
      </c>
      <c r="Z888">
        <v>0.6</v>
      </c>
      <c r="AA888">
        <v>1</v>
      </c>
      <c r="AB888">
        <v>0.625</v>
      </c>
      <c r="AC888">
        <v>0.76923076923076905</v>
      </c>
      <c r="AD888">
        <v>0</v>
      </c>
      <c r="AE888">
        <v>0.4</v>
      </c>
    </row>
    <row r="889" spans="1:31" x14ac:dyDescent="0.15">
      <c r="A889" s="6">
        <v>887</v>
      </c>
      <c r="B889">
        <v>18</v>
      </c>
      <c r="C889">
        <v>2</v>
      </c>
      <c r="D889">
        <v>10</v>
      </c>
      <c r="E889">
        <v>10</v>
      </c>
      <c r="F889">
        <v>10</v>
      </c>
      <c r="G889">
        <v>0</v>
      </c>
      <c r="H889">
        <v>8</v>
      </c>
      <c r="I889">
        <v>2</v>
      </c>
      <c r="J889">
        <v>0.9</v>
      </c>
      <c r="K889">
        <v>10.2275581359863</v>
      </c>
      <c r="L889">
        <v>3.8743839263915998</v>
      </c>
      <c r="M889">
        <v>3.3857994079589799</v>
      </c>
      <c r="N889">
        <v>5.4985122680664098</v>
      </c>
      <c r="O889">
        <v>4</v>
      </c>
      <c r="P889">
        <v>4</v>
      </c>
      <c r="Q889">
        <v>14</v>
      </c>
      <c r="R889" s="16">
        <v>0.28570000000000001</v>
      </c>
      <c r="S889" s="16">
        <f t="shared" si="13"/>
        <v>0.4</v>
      </c>
      <c r="T889">
        <v>4.1704597473144496</v>
      </c>
      <c r="U889">
        <v>3.9681935310363801</v>
      </c>
      <c r="V889">
        <v>3.58179712295532</v>
      </c>
      <c r="W889">
        <v>0.38639640808105502</v>
      </c>
      <c r="X889">
        <v>0.58866262435913097</v>
      </c>
      <c r="Y889">
        <v>0.58866262435913097</v>
      </c>
      <c r="Z889">
        <v>0.4</v>
      </c>
      <c r="AA889">
        <v>1</v>
      </c>
      <c r="AB889">
        <v>0.71428571428571397</v>
      </c>
      <c r="AC889">
        <v>0.83333333333333304</v>
      </c>
      <c r="AD889">
        <v>0</v>
      </c>
      <c r="AE889">
        <v>0.6</v>
      </c>
    </row>
    <row r="890" spans="1:31" x14ac:dyDescent="0.15">
      <c r="A890" s="6">
        <v>888</v>
      </c>
      <c r="B890">
        <v>16</v>
      </c>
      <c r="C890">
        <v>4</v>
      </c>
      <c r="D890">
        <v>10</v>
      </c>
      <c r="E890">
        <v>10</v>
      </c>
      <c r="F890">
        <v>10</v>
      </c>
      <c r="G890">
        <v>0</v>
      </c>
      <c r="H890">
        <v>6</v>
      </c>
      <c r="I890">
        <v>4</v>
      </c>
      <c r="J890">
        <v>0.8</v>
      </c>
      <c r="K890">
        <v>9.0154743194580096</v>
      </c>
      <c r="L890">
        <v>4.6543064117431596</v>
      </c>
      <c r="M890">
        <v>3.7877025604247998</v>
      </c>
      <c r="N890">
        <v>5.1020984649658203</v>
      </c>
      <c r="O890">
        <v>1</v>
      </c>
      <c r="P890">
        <v>1</v>
      </c>
      <c r="Q890">
        <v>11</v>
      </c>
      <c r="R890" s="16">
        <v>9.0899999999999995E-2</v>
      </c>
      <c r="S890" s="16">
        <f t="shared" si="13"/>
        <v>0.1</v>
      </c>
      <c r="T890">
        <v>3.1696929931640598</v>
      </c>
      <c r="U890">
        <v>2.9926509857177699</v>
      </c>
      <c r="V890">
        <v>2.62029981613159</v>
      </c>
      <c r="W890">
        <v>0.37235116958618197</v>
      </c>
      <c r="X890">
        <v>0.54939317703247104</v>
      </c>
      <c r="Y890">
        <v>0.54939317703247104</v>
      </c>
      <c r="Z890">
        <v>0.1</v>
      </c>
      <c r="AA890">
        <v>1</v>
      </c>
      <c r="AB890">
        <v>0.90909090909090895</v>
      </c>
      <c r="AC890">
        <v>0.952380952380952</v>
      </c>
      <c r="AD890">
        <v>0</v>
      </c>
      <c r="AE890">
        <v>0.9</v>
      </c>
    </row>
    <row r="891" spans="1:31" x14ac:dyDescent="0.15">
      <c r="A891" s="6">
        <v>889</v>
      </c>
      <c r="B891">
        <v>19</v>
      </c>
      <c r="C891">
        <v>1</v>
      </c>
      <c r="D891">
        <v>10</v>
      </c>
      <c r="E891">
        <v>10</v>
      </c>
      <c r="F891">
        <v>10</v>
      </c>
      <c r="G891">
        <v>0</v>
      </c>
      <c r="H891">
        <v>9</v>
      </c>
      <c r="I891">
        <v>1</v>
      </c>
      <c r="J891">
        <v>0.95</v>
      </c>
      <c r="K891">
        <v>12.847942352294901</v>
      </c>
      <c r="L891">
        <v>1.35564041137695</v>
      </c>
      <c r="M891">
        <v>1.0721321105957</v>
      </c>
      <c r="N891">
        <v>9.9341506958007795</v>
      </c>
      <c r="O891">
        <v>6</v>
      </c>
      <c r="P891">
        <v>6</v>
      </c>
      <c r="Q891">
        <v>16</v>
      </c>
      <c r="R891" s="16">
        <v>0.375</v>
      </c>
      <c r="S891" s="16">
        <f t="shared" si="13"/>
        <v>0.6</v>
      </c>
      <c r="T891">
        <v>4.9076423645019496</v>
      </c>
      <c r="U891">
        <v>4.5584750175476101</v>
      </c>
      <c r="V891">
        <v>4.2787270545959499</v>
      </c>
      <c r="W891">
        <v>0.27974796295165999</v>
      </c>
      <c r="X891">
        <v>0.62891530990600597</v>
      </c>
      <c r="Y891">
        <v>0.62891530990600597</v>
      </c>
      <c r="Z891">
        <v>0.6</v>
      </c>
      <c r="AA891">
        <v>1</v>
      </c>
      <c r="AB891">
        <v>0.625</v>
      </c>
      <c r="AC891">
        <v>0.76923076923076905</v>
      </c>
      <c r="AD891">
        <v>0</v>
      </c>
      <c r="AE891">
        <v>0.4</v>
      </c>
    </row>
    <row r="892" spans="1:31" x14ac:dyDescent="0.15">
      <c r="A892" s="6">
        <v>890</v>
      </c>
      <c r="B892">
        <v>17</v>
      </c>
      <c r="C892">
        <v>3</v>
      </c>
      <c r="D892">
        <v>10</v>
      </c>
      <c r="E892">
        <v>10</v>
      </c>
      <c r="F892">
        <v>10</v>
      </c>
      <c r="G892">
        <v>0</v>
      </c>
      <c r="H892">
        <v>7</v>
      </c>
      <c r="I892">
        <v>3</v>
      </c>
      <c r="J892">
        <v>0.85</v>
      </c>
      <c r="K892">
        <v>9.4165954589843697</v>
      </c>
      <c r="L892">
        <v>1.4441509246826201</v>
      </c>
      <c r="M892">
        <v>0.47019577026367199</v>
      </c>
      <c r="N892">
        <v>8.1426734924316406</v>
      </c>
      <c r="O892">
        <v>6</v>
      </c>
      <c r="P892">
        <v>6</v>
      </c>
      <c r="Q892">
        <v>16</v>
      </c>
      <c r="R892" s="16">
        <v>0.375</v>
      </c>
      <c r="S892" s="16">
        <f t="shared" si="13"/>
        <v>0.6</v>
      </c>
      <c r="T892">
        <v>4.0579338073730504</v>
      </c>
      <c r="U892">
        <v>3.6166801452636701</v>
      </c>
      <c r="V892">
        <v>3.4982104301452601</v>
      </c>
      <c r="W892">
        <v>0.11846971511840799</v>
      </c>
      <c r="X892">
        <v>0.55972337722778298</v>
      </c>
      <c r="Y892">
        <v>0.55972337722778298</v>
      </c>
      <c r="Z892">
        <v>0.6</v>
      </c>
      <c r="AA892">
        <v>1</v>
      </c>
      <c r="AB892">
        <v>0.625</v>
      </c>
      <c r="AC892">
        <v>0.76923076923076905</v>
      </c>
      <c r="AD892">
        <v>0</v>
      </c>
      <c r="AE892">
        <v>0.4</v>
      </c>
    </row>
    <row r="893" spans="1:31" x14ac:dyDescent="0.15">
      <c r="A893" s="6">
        <v>891</v>
      </c>
      <c r="B893">
        <v>15</v>
      </c>
      <c r="C893">
        <v>5</v>
      </c>
      <c r="D893">
        <v>10</v>
      </c>
      <c r="E893">
        <v>10</v>
      </c>
      <c r="F893">
        <v>10</v>
      </c>
      <c r="G893">
        <v>0</v>
      </c>
      <c r="H893">
        <v>5</v>
      </c>
      <c r="I893">
        <v>5</v>
      </c>
      <c r="J893">
        <v>0.75</v>
      </c>
      <c r="K893">
        <v>8.3051776885986293</v>
      </c>
      <c r="L893">
        <v>3.3090267181396502</v>
      </c>
      <c r="M893">
        <v>1.3753700256347701</v>
      </c>
      <c r="N893">
        <v>6.1249771118164098</v>
      </c>
      <c r="O893">
        <v>4</v>
      </c>
      <c r="P893">
        <v>4</v>
      </c>
      <c r="Q893">
        <v>14</v>
      </c>
      <c r="R893" s="16">
        <v>0.28570000000000001</v>
      </c>
      <c r="S893" s="16">
        <f t="shared" si="13"/>
        <v>0.4</v>
      </c>
      <c r="T893">
        <v>3.6405735015869101</v>
      </c>
      <c r="U893">
        <v>3.2544918060302699</v>
      </c>
      <c r="V893">
        <v>3.0638194084167498</v>
      </c>
      <c r="W893">
        <v>0.190672397613525</v>
      </c>
      <c r="X893">
        <v>0.57675409317016602</v>
      </c>
      <c r="Y893">
        <v>0.57675409317016602</v>
      </c>
      <c r="Z893">
        <v>0.4</v>
      </c>
      <c r="AA893">
        <v>1</v>
      </c>
      <c r="AB893">
        <v>0.71428571428571397</v>
      </c>
      <c r="AC893">
        <v>0.83333333333333304</v>
      </c>
      <c r="AD893">
        <v>0</v>
      </c>
      <c r="AE893">
        <v>0.6</v>
      </c>
    </row>
    <row r="894" spans="1:31" x14ac:dyDescent="0.15">
      <c r="A894" s="6">
        <v>892</v>
      </c>
      <c r="B894">
        <v>18</v>
      </c>
      <c r="C894">
        <v>2</v>
      </c>
      <c r="D894">
        <v>10</v>
      </c>
      <c r="E894">
        <v>10</v>
      </c>
      <c r="F894">
        <v>10</v>
      </c>
      <c r="G894">
        <v>0</v>
      </c>
      <c r="H894">
        <v>8</v>
      </c>
      <c r="I894">
        <v>2</v>
      </c>
      <c r="J894">
        <v>0.9</v>
      </c>
      <c r="K894">
        <v>10.8671112060547</v>
      </c>
      <c r="L894">
        <v>1.15402984619141</v>
      </c>
      <c r="M894">
        <v>0.56884384155273404</v>
      </c>
      <c r="N894">
        <v>9.2154121398925799</v>
      </c>
      <c r="O894">
        <v>6</v>
      </c>
      <c r="P894">
        <v>6</v>
      </c>
      <c r="Q894">
        <v>16</v>
      </c>
      <c r="R894" s="16">
        <v>0.375</v>
      </c>
      <c r="S894" s="16">
        <f t="shared" si="13"/>
        <v>0.6</v>
      </c>
      <c r="T894">
        <v>4.8246898651123002</v>
      </c>
      <c r="U894">
        <v>4.3683457374572798</v>
      </c>
      <c r="V894">
        <v>4.2197937965393102</v>
      </c>
      <c r="W894">
        <v>0.148551940917969</v>
      </c>
      <c r="X894">
        <v>0.60489606857299805</v>
      </c>
      <c r="Y894">
        <v>0.60489606857299805</v>
      </c>
      <c r="Z894">
        <v>0.6</v>
      </c>
      <c r="AA894">
        <v>1</v>
      </c>
      <c r="AB894">
        <v>0.625</v>
      </c>
      <c r="AC894">
        <v>0.76923076923076905</v>
      </c>
      <c r="AD894">
        <v>0</v>
      </c>
      <c r="AE894">
        <v>0.4</v>
      </c>
    </row>
    <row r="895" spans="1:31" x14ac:dyDescent="0.15">
      <c r="A895" s="6">
        <v>893</v>
      </c>
      <c r="B895">
        <v>19</v>
      </c>
      <c r="C895">
        <v>1</v>
      </c>
      <c r="D895">
        <v>10</v>
      </c>
      <c r="E895">
        <v>10</v>
      </c>
      <c r="F895">
        <v>10</v>
      </c>
      <c r="G895">
        <v>0</v>
      </c>
      <c r="H895">
        <v>9</v>
      </c>
      <c r="I895">
        <v>1</v>
      </c>
      <c r="J895">
        <v>0.95</v>
      </c>
      <c r="K895">
        <v>12.5326480865478</v>
      </c>
      <c r="L895">
        <v>2.3549957275390598</v>
      </c>
      <c r="M895">
        <v>2.1901836395263699</v>
      </c>
      <c r="N895">
        <v>9.6603431701660192</v>
      </c>
      <c r="O895">
        <v>7</v>
      </c>
      <c r="P895">
        <v>7</v>
      </c>
      <c r="Q895">
        <v>17</v>
      </c>
      <c r="R895" s="16">
        <v>0.4118</v>
      </c>
      <c r="S895" s="16">
        <f t="shared" si="13"/>
        <v>0.7</v>
      </c>
      <c r="T895">
        <v>4.4863796234130904</v>
      </c>
      <c r="U895">
        <v>4.1885442733764604</v>
      </c>
      <c r="V895">
        <v>3.91358423233032</v>
      </c>
      <c r="W895">
        <v>0.27496004104614302</v>
      </c>
      <c r="X895">
        <v>0.572795391082764</v>
      </c>
      <c r="Y895">
        <v>0.572795391082764</v>
      </c>
      <c r="Z895">
        <v>0.7</v>
      </c>
      <c r="AA895">
        <v>1</v>
      </c>
      <c r="AB895">
        <v>0.58823529411764697</v>
      </c>
      <c r="AC895">
        <v>0.74074074074074103</v>
      </c>
      <c r="AD895">
        <v>0</v>
      </c>
      <c r="AE895">
        <v>0.3</v>
      </c>
    </row>
    <row r="896" spans="1:31" x14ac:dyDescent="0.15">
      <c r="A896" s="6">
        <v>894</v>
      </c>
      <c r="B896">
        <v>16</v>
      </c>
      <c r="C896">
        <v>4</v>
      </c>
      <c r="D896">
        <v>10</v>
      </c>
      <c r="E896">
        <v>10</v>
      </c>
      <c r="F896">
        <v>10</v>
      </c>
      <c r="G896">
        <v>0</v>
      </c>
      <c r="H896">
        <v>6</v>
      </c>
      <c r="I896">
        <v>4</v>
      </c>
      <c r="J896">
        <v>0.8</v>
      </c>
      <c r="K896">
        <v>8.9198513031005895</v>
      </c>
      <c r="L896">
        <v>2.4723854064941402</v>
      </c>
      <c r="M896">
        <v>0.89375686645507801</v>
      </c>
      <c r="N896">
        <v>6.7991886138915998</v>
      </c>
      <c r="O896">
        <v>5</v>
      </c>
      <c r="P896">
        <v>5</v>
      </c>
      <c r="Q896">
        <v>15</v>
      </c>
      <c r="R896" s="16">
        <v>0.33329999999999999</v>
      </c>
      <c r="S896" s="16">
        <f t="shared" si="13"/>
        <v>0.5</v>
      </c>
      <c r="T896">
        <v>3.7628269195556601</v>
      </c>
      <c r="U896">
        <v>3.3575294017791699</v>
      </c>
      <c r="V896">
        <v>3.1833221912384002</v>
      </c>
      <c r="W896">
        <v>0.17420721054077201</v>
      </c>
      <c r="X896">
        <v>0.57950472831726096</v>
      </c>
      <c r="Y896">
        <v>0.57950472831726096</v>
      </c>
      <c r="Z896">
        <v>0.5</v>
      </c>
      <c r="AA896">
        <v>1</v>
      </c>
      <c r="AB896">
        <v>0.66666666666666696</v>
      </c>
      <c r="AC896">
        <v>0.8</v>
      </c>
      <c r="AD896">
        <v>0</v>
      </c>
      <c r="AE896">
        <v>0.5</v>
      </c>
    </row>
    <row r="897" spans="1:31" x14ac:dyDescent="0.15">
      <c r="A897" s="6">
        <v>895</v>
      </c>
      <c r="B897">
        <v>15</v>
      </c>
      <c r="C897">
        <v>5</v>
      </c>
      <c r="D897">
        <v>10</v>
      </c>
      <c r="E897">
        <v>10</v>
      </c>
      <c r="F897">
        <v>10</v>
      </c>
      <c r="G897">
        <v>0</v>
      </c>
      <c r="H897">
        <v>5</v>
      </c>
      <c r="I897">
        <v>5</v>
      </c>
      <c r="J897">
        <v>0.75</v>
      </c>
      <c r="K897">
        <v>7.3979415893554696</v>
      </c>
      <c r="L897">
        <v>3.4750308990478498</v>
      </c>
      <c r="M897">
        <v>2.0966644287109402</v>
      </c>
      <c r="N897">
        <v>5.08909034729004</v>
      </c>
      <c r="O897">
        <v>4</v>
      </c>
      <c r="P897">
        <v>4</v>
      </c>
      <c r="Q897">
        <v>14</v>
      </c>
      <c r="R897" s="16">
        <v>0.28570000000000001</v>
      </c>
      <c r="S897" s="16">
        <f t="shared" si="13"/>
        <v>0.4</v>
      </c>
      <c r="T897">
        <v>3.2392559051513699</v>
      </c>
      <c r="U897">
        <v>2.9665412902832</v>
      </c>
      <c r="V897">
        <v>2.7843761444091801</v>
      </c>
      <c r="W897">
        <v>0.18216514587402299</v>
      </c>
      <c r="X897">
        <v>0.454879760742187</v>
      </c>
      <c r="Y897">
        <v>0.454879760742187</v>
      </c>
      <c r="Z897">
        <v>0.4</v>
      </c>
      <c r="AA897">
        <v>1</v>
      </c>
      <c r="AB897">
        <v>0.71428571428571397</v>
      </c>
      <c r="AC897">
        <v>0.83333333333333304</v>
      </c>
      <c r="AD897">
        <v>0</v>
      </c>
      <c r="AE897">
        <v>0.6</v>
      </c>
    </row>
    <row r="898" spans="1:31" x14ac:dyDescent="0.15">
      <c r="A898" s="6">
        <v>896</v>
      </c>
      <c r="B898">
        <v>18</v>
      </c>
      <c r="C898">
        <v>2</v>
      </c>
      <c r="D898">
        <v>10</v>
      </c>
      <c r="E898">
        <v>10</v>
      </c>
      <c r="F898">
        <v>10</v>
      </c>
      <c r="G898">
        <v>0</v>
      </c>
      <c r="H898">
        <v>8</v>
      </c>
      <c r="I898">
        <v>2</v>
      </c>
      <c r="J898">
        <v>0.9</v>
      </c>
      <c r="K898">
        <v>10.0399951934815</v>
      </c>
      <c r="L898">
        <v>2.1060886383056601</v>
      </c>
      <c r="M898">
        <v>1.50069808959961</v>
      </c>
      <c r="N898">
        <v>6.89044189453125</v>
      </c>
      <c r="O898">
        <v>5</v>
      </c>
      <c r="P898">
        <v>5</v>
      </c>
      <c r="Q898">
        <v>15</v>
      </c>
      <c r="R898" s="16">
        <v>0.33329999999999999</v>
      </c>
      <c r="S898" s="16">
        <f t="shared" si="13"/>
        <v>0.5</v>
      </c>
      <c r="T898">
        <v>4.50950050354004</v>
      </c>
      <c r="U898">
        <v>4.18530368804932</v>
      </c>
      <c r="V898">
        <v>3.91378545761108</v>
      </c>
      <c r="W898">
        <v>0.27151823043823198</v>
      </c>
      <c r="X898">
        <v>0.59571504592895497</v>
      </c>
      <c r="Y898">
        <v>0.59571504592895497</v>
      </c>
      <c r="Z898">
        <v>0.5</v>
      </c>
      <c r="AA898">
        <v>1</v>
      </c>
      <c r="AB898">
        <v>0.66666666666666696</v>
      </c>
      <c r="AC898">
        <v>0.8</v>
      </c>
      <c r="AD898">
        <v>0</v>
      </c>
      <c r="AE898">
        <v>0.5</v>
      </c>
    </row>
    <row r="899" spans="1:31" x14ac:dyDescent="0.15">
      <c r="A899" s="6">
        <v>897</v>
      </c>
      <c r="B899">
        <v>18</v>
      </c>
      <c r="C899">
        <v>2</v>
      </c>
      <c r="D899">
        <v>10</v>
      </c>
      <c r="E899">
        <v>10</v>
      </c>
      <c r="F899">
        <v>10</v>
      </c>
      <c r="G899">
        <v>0</v>
      </c>
      <c r="H899">
        <v>8</v>
      </c>
      <c r="I899">
        <v>2</v>
      </c>
      <c r="J899">
        <v>0.9</v>
      </c>
      <c r="K899">
        <v>9.2995681762695295</v>
      </c>
      <c r="L899">
        <v>1.47515296936035</v>
      </c>
      <c r="M899">
        <v>0.94522857666015603</v>
      </c>
      <c r="N899">
        <v>7.1308784484863299</v>
      </c>
      <c r="O899">
        <v>7</v>
      </c>
      <c r="P899">
        <v>7</v>
      </c>
      <c r="Q899">
        <v>17</v>
      </c>
      <c r="R899" s="16">
        <v>0.4118</v>
      </c>
      <c r="S899" s="16">
        <f t="shared" ref="S899:S962" si="14">O899/E899</f>
        <v>0.7</v>
      </c>
      <c r="T899">
        <v>4.4284553527831996</v>
      </c>
      <c r="U899">
        <v>4.0676326751709002</v>
      </c>
      <c r="V899">
        <v>3.8728454113006601</v>
      </c>
      <c r="W899">
        <v>0.19478726387023901</v>
      </c>
      <c r="X899">
        <v>0.55560994148254395</v>
      </c>
      <c r="Y899">
        <v>0.55560994148254395</v>
      </c>
      <c r="Z899">
        <v>0.7</v>
      </c>
      <c r="AA899">
        <v>1</v>
      </c>
      <c r="AB899">
        <v>0.58823529411764697</v>
      </c>
      <c r="AC899">
        <v>0.74074074074074103</v>
      </c>
      <c r="AD899">
        <v>0</v>
      </c>
      <c r="AE899">
        <v>0.3</v>
      </c>
    </row>
    <row r="900" spans="1:31" x14ac:dyDescent="0.15">
      <c r="A900" s="6">
        <v>898</v>
      </c>
      <c r="B900">
        <v>16</v>
      </c>
      <c r="C900">
        <v>4</v>
      </c>
      <c r="D900">
        <v>10</v>
      </c>
      <c r="E900">
        <v>10</v>
      </c>
      <c r="F900">
        <v>10</v>
      </c>
      <c r="G900">
        <v>0</v>
      </c>
      <c r="H900">
        <v>6</v>
      </c>
      <c r="I900">
        <v>4</v>
      </c>
      <c r="J900">
        <v>0.8</v>
      </c>
      <c r="K900">
        <v>8.2239761352539098</v>
      </c>
      <c r="L900">
        <v>1.77823638916016</v>
      </c>
      <c r="M900">
        <v>0.34181594848632801</v>
      </c>
      <c r="N900">
        <v>7.1518363952636701</v>
      </c>
      <c r="O900">
        <v>5</v>
      </c>
      <c r="P900">
        <v>5</v>
      </c>
      <c r="Q900">
        <v>14</v>
      </c>
      <c r="R900" s="16">
        <v>0.35709999999999997</v>
      </c>
      <c r="S900" s="16">
        <f t="shared" si="14"/>
        <v>0.5</v>
      </c>
      <c r="T900">
        <v>3.6678562164306601</v>
      </c>
      <c r="U900">
        <v>3.2210676670074498</v>
      </c>
      <c r="V900">
        <v>3.1386377811431898</v>
      </c>
      <c r="W900">
        <v>8.2429885864257799E-2</v>
      </c>
      <c r="X900">
        <v>0.52921843528747603</v>
      </c>
      <c r="Y900">
        <v>0.52921843528747603</v>
      </c>
      <c r="Z900">
        <v>0.5</v>
      </c>
      <c r="AA900">
        <v>0.9</v>
      </c>
      <c r="AB900">
        <v>0.64285714285714302</v>
      </c>
      <c r="AC900">
        <v>0.75</v>
      </c>
      <c r="AD900">
        <v>0.1</v>
      </c>
      <c r="AE900">
        <v>0.4</v>
      </c>
    </row>
    <row r="901" spans="1:31" x14ac:dyDescent="0.15">
      <c r="A901" s="6">
        <v>899</v>
      </c>
      <c r="B901">
        <v>18</v>
      </c>
      <c r="C901">
        <v>2</v>
      </c>
      <c r="D901">
        <v>10</v>
      </c>
      <c r="E901">
        <v>10</v>
      </c>
      <c r="F901">
        <v>10</v>
      </c>
      <c r="G901">
        <v>0</v>
      </c>
      <c r="H901">
        <v>8</v>
      </c>
      <c r="I901">
        <v>2</v>
      </c>
      <c r="J901">
        <v>0.9</v>
      </c>
      <c r="K901">
        <v>10.460584640502899</v>
      </c>
      <c r="L901">
        <v>1.5456180572509799</v>
      </c>
      <c r="M901">
        <v>0.93136215209960904</v>
      </c>
      <c r="N901">
        <v>8.0724315643310494</v>
      </c>
      <c r="O901">
        <v>5</v>
      </c>
      <c r="P901">
        <v>5</v>
      </c>
      <c r="Q901">
        <v>15</v>
      </c>
      <c r="R901" s="16">
        <v>0.33329999999999999</v>
      </c>
      <c r="S901" s="16">
        <f t="shared" si="14"/>
        <v>0.5</v>
      </c>
      <c r="T901">
        <v>4.2453784942626998</v>
      </c>
      <c r="U901">
        <v>3.8935363292694101</v>
      </c>
      <c r="V901">
        <v>3.6687598228454599</v>
      </c>
      <c r="W901">
        <v>0.22477650642395</v>
      </c>
      <c r="X901">
        <v>0.576618671417236</v>
      </c>
      <c r="Y901">
        <v>0.576618671417236</v>
      </c>
      <c r="Z901">
        <v>0.5</v>
      </c>
      <c r="AA901">
        <v>1</v>
      </c>
      <c r="AB901">
        <v>0.66666666666666696</v>
      </c>
      <c r="AC901">
        <v>0.8</v>
      </c>
      <c r="AD901">
        <v>0</v>
      </c>
      <c r="AE901">
        <v>0.5</v>
      </c>
    </row>
    <row r="902" spans="1:31" x14ac:dyDescent="0.15">
      <c r="A902" s="6">
        <v>900</v>
      </c>
      <c r="B902">
        <v>19</v>
      </c>
      <c r="C902">
        <v>1</v>
      </c>
      <c r="D902">
        <v>10</v>
      </c>
      <c r="E902">
        <v>10</v>
      </c>
      <c r="F902">
        <v>10</v>
      </c>
      <c r="G902">
        <v>0</v>
      </c>
      <c r="H902">
        <v>9</v>
      </c>
      <c r="I902">
        <v>1</v>
      </c>
      <c r="J902">
        <v>0.95</v>
      </c>
      <c r="K902">
        <v>12.232154846191399</v>
      </c>
      <c r="L902">
        <v>2.5374488830566402</v>
      </c>
      <c r="M902">
        <v>2.3517436981201199</v>
      </c>
      <c r="N902">
        <v>8.9147891998290998</v>
      </c>
      <c r="O902">
        <v>7</v>
      </c>
      <c r="P902">
        <v>7</v>
      </c>
      <c r="Q902">
        <v>17</v>
      </c>
      <c r="R902" s="16">
        <v>0.4118</v>
      </c>
      <c r="S902" s="16">
        <f t="shared" si="14"/>
        <v>0.7</v>
      </c>
      <c r="T902">
        <v>4.3516101837158203</v>
      </c>
      <c r="U902">
        <v>4.1041736602783203</v>
      </c>
      <c r="V902">
        <v>3.7931709289550799</v>
      </c>
      <c r="W902">
        <v>0.31100273132324202</v>
      </c>
      <c r="X902">
        <v>0.55843925476074197</v>
      </c>
      <c r="Y902">
        <v>0.55843925476074197</v>
      </c>
      <c r="Z902">
        <v>0.7</v>
      </c>
      <c r="AA902">
        <v>1</v>
      </c>
      <c r="AB902">
        <v>0.58823529411764697</v>
      </c>
      <c r="AC902">
        <v>0.74074074074074103</v>
      </c>
      <c r="AD902">
        <v>0</v>
      </c>
      <c r="AE902">
        <v>0.3</v>
      </c>
    </row>
    <row r="903" spans="1:31" x14ac:dyDescent="0.15">
      <c r="A903" s="6">
        <v>901</v>
      </c>
      <c r="B903">
        <v>17</v>
      </c>
      <c r="C903">
        <v>3</v>
      </c>
      <c r="D903">
        <v>10</v>
      </c>
      <c r="E903">
        <v>10</v>
      </c>
      <c r="F903">
        <v>10</v>
      </c>
      <c r="G903">
        <v>0</v>
      </c>
      <c r="H903">
        <v>7</v>
      </c>
      <c r="I903">
        <v>3</v>
      </c>
      <c r="J903">
        <v>0.85</v>
      </c>
      <c r="K903">
        <v>9.4115886688232404</v>
      </c>
      <c r="L903">
        <v>2.4088039398193399</v>
      </c>
      <c r="M903">
        <v>1.3094902038574201</v>
      </c>
      <c r="N903">
        <v>6.3395919799804696</v>
      </c>
      <c r="O903">
        <v>4</v>
      </c>
      <c r="P903">
        <v>4</v>
      </c>
      <c r="Q903">
        <v>14</v>
      </c>
      <c r="R903" s="16">
        <v>0.28570000000000001</v>
      </c>
      <c r="S903" s="16">
        <f t="shared" si="14"/>
        <v>0.4</v>
      </c>
      <c r="T903">
        <v>4.1534519195556596</v>
      </c>
      <c r="U903">
        <v>3.8095800876617401</v>
      </c>
      <c r="V903">
        <v>3.53850245475769</v>
      </c>
      <c r="W903">
        <v>0.27107763290405301</v>
      </c>
      <c r="X903">
        <v>0.61494946479797397</v>
      </c>
      <c r="Y903">
        <v>0.61494946479797397</v>
      </c>
      <c r="Z903">
        <v>0.4</v>
      </c>
      <c r="AA903">
        <v>1</v>
      </c>
      <c r="AB903">
        <v>0.71428571428571397</v>
      </c>
      <c r="AC903">
        <v>0.83333333333333304</v>
      </c>
      <c r="AD903">
        <v>0</v>
      </c>
      <c r="AE903">
        <v>0.6</v>
      </c>
    </row>
    <row r="904" spans="1:31" x14ac:dyDescent="0.15">
      <c r="A904" s="6">
        <v>902</v>
      </c>
      <c r="B904">
        <v>16</v>
      </c>
      <c r="C904">
        <v>4</v>
      </c>
      <c r="D904">
        <v>10</v>
      </c>
      <c r="E904">
        <v>10</v>
      </c>
      <c r="F904">
        <v>10</v>
      </c>
      <c r="G904">
        <v>0</v>
      </c>
      <c r="H904">
        <v>6</v>
      </c>
      <c r="I904">
        <v>4</v>
      </c>
      <c r="J904">
        <v>0.8</v>
      </c>
      <c r="K904">
        <v>8.0323848724365199</v>
      </c>
      <c r="L904">
        <v>1.73333168029785</v>
      </c>
      <c r="M904">
        <v>0.50905609130859397</v>
      </c>
      <c r="N904">
        <v>7.4377250671386701</v>
      </c>
      <c r="O904">
        <v>5</v>
      </c>
      <c r="P904">
        <v>5</v>
      </c>
      <c r="Q904">
        <v>14</v>
      </c>
      <c r="R904" s="16">
        <v>0.35709999999999997</v>
      </c>
      <c r="S904" s="16">
        <f t="shared" si="14"/>
        <v>0.5</v>
      </c>
      <c r="T904">
        <v>3.9309024810790998</v>
      </c>
      <c r="U904">
        <v>3.4441235065460201</v>
      </c>
      <c r="V904">
        <v>3.3846416473388699</v>
      </c>
      <c r="W904">
        <v>5.9481859207153299E-2</v>
      </c>
      <c r="X904">
        <v>0.54626083374023404</v>
      </c>
      <c r="Y904">
        <v>0.54626083374023404</v>
      </c>
      <c r="Z904">
        <v>0.5</v>
      </c>
      <c r="AA904">
        <v>0.9</v>
      </c>
      <c r="AB904">
        <v>0.64285714285714302</v>
      </c>
      <c r="AC904">
        <v>0.75</v>
      </c>
      <c r="AD904">
        <v>0.1</v>
      </c>
      <c r="AE904">
        <v>0.4</v>
      </c>
    </row>
    <row r="905" spans="1:31" x14ac:dyDescent="0.15">
      <c r="A905" s="6">
        <v>903</v>
      </c>
      <c r="B905">
        <v>15</v>
      </c>
      <c r="C905">
        <v>5</v>
      </c>
      <c r="D905">
        <v>10</v>
      </c>
      <c r="E905">
        <v>10</v>
      </c>
      <c r="F905">
        <v>10</v>
      </c>
      <c r="G905">
        <v>0</v>
      </c>
      <c r="H905">
        <v>5</v>
      </c>
      <c r="I905">
        <v>5</v>
      </c>
      <c r="J905">
        <v>0.75</v>
      </c>
      <c r="K905">
        <v>9.3292579650878906</v>
      </c>
      <c r="L905">
        <v>4.2981548309326199</v>
      </c>
      <c r="M905">
        <v>2.4728145599365199</v>
      </c>
      <c r="N905">
        <v>6.4115161895751998</v>
      </c>
      <c r="O905">
        <v>4</v>
      </c>
      <c r="P905">
        <v>4</v>
      </c>
      <c r="Q905">
        <v>14</v>
      </c>
      <c r="R905" s="16">
        <v>0.28570000000000001</v>
      </c>
      <c r="S905" s="16">
        <f t="shared" si="14"/>
        <v>0.4</v>
      </c>
      <c r="T905">
        <v>3.1638450622558598</v>
      </c>
      <c r="U905">
        <v>2.8869547843933101</v>
      </c>
      <c r="V905">
        <v>2.62051582336426</v>
      </c>
      <c r="W905">
        <v>0.26643896102905301</v>
      </c>
      <c r="X905">
        <v>0.54332923889160201</v>
      </c>
      <c r="Y905">
        <v>0.54332923889160201</v>
      </c>
      <c r="Z905">
        <v>0.4</v>
      </c>
      <c r="AA905">
        <v>1</v>
      </c>
      <c r="AB905">
        <v>0.71428571428571397</v>
      </c>
      <c r="AC905">
        <v>0.83333333333333304</v>
      </c>
      <c r="AD905">
        <v>0</v>
      </c>
      <c r="AE905">
        <v>0.6</v>
      </c>
    </row>
    <row r="906" spans="1:31" x14ac:dyDescent="0.15">
      <c r="A906" s="6">
        <v>904</v>
      </c>
      <c r="B906">
        <v>15</v>
      </c>
      <c r="C906">
        <v>5</v>
      </c>
      <c r="D906">
        <v>10</v>
      </c>
      <c r="E906">
        <v>10</v>
      </c>
      <c r="F906">
        <v>10</v>
      </c>
      <c r="G906">
        <v>0</v>
      </c>
      <c r="H906">
        <v>5</v>
      </c>
      <c r="I906">
        <v>5</v>
      </c>
      <c r="J906">
        <v>0.75</v>
      </c>
      <c r="K906">
        <v>9.0766181945800799</v>
      </c>
      <c r="L906">
        <v>2.9220333099365199</v>
      </c>
      <c r="M906">
        <v>0.669952392578125</v>
      </c>
      <c r="N906">
        <v>7.8049945831298801</v>
      </c>
      <c r="O906">
        <v>5</v>
      </c>
      <c r="P906">
        <v>5</v>
      </c>
      <c r="Q906">
        <v>15</v>
      </c>
      <c r="R906" s="16">
        <v>0.33329999999999999</v>
      </c>
      <c r="S906" s="16">
        <f t="shared" si="14"/>
        <v>0.5</v>
      </c>
      <c r="T906">
        <v>3.79270362854004</v>
      </c>
      <c r="U906">
        <v>3.2864410877227801</v>
      </c>
      <c r="V906">
        <v>3.1766781806945801</v>
      </c>
      <c r="W906">
        <v>0.10976290702819801</v>
      </c>
      <c r="X906">
        <v>0.61602544784545898</v>
      </c>
      <c r="Y906">
        <v>0.61602544784545898</v>
      </c>
      <c r="Z906">
        <v>0.5</v>
      </c>
      <c r="AA906">
        <v>1</v>
      </c>
      <c r="AB906">
        <v>0.66666666666666696</v>
      </c>
      <c r="AC906">
        <v>0.8</v>
      </c>
      <c r="AD906">
        <v>0</v>
      </c>
      <c r="AE906">
        <v>0.5</v>
      </c>
    </row>
    <row r="907" spans="1:31" x14ac:dyDescent="0.15">
      <c r="A907" s="6">
        <v>905</v>
      </c>
      <c r="B907">
        <v>17</v>
      </c>
      <c r="C907">
        <v>3</v>
      </c>
      <c r="D907">
        <v>10</v>
      </c>
      <c r="E907">
        <v>10</v>
      </c>
      <c r="F907">
        <v>10</v>
      </c>
      <c r="G907">
        <v>0</v>
      </c>
      <c r="H907">
        <v>7</v>
      </c>
      <c r="I907">
        <v>3</v>
      </c>
      <c r="J907">
        <v>0.85</v>
      </c>
      <c r="K907">
        <v>9.1678104400634801</v>
      </c>
      <c r="L907">
        <v>2.40227127075195</v>
      </c>
      <c r="M907">
        <v>1.6430358886718699</v>
      </c>
      <c r="N907">
        <v>7.1342506408691397</v>
      </c>
      <c r="O907">
        <v>4</v>
      </c>
      <c r="P907">
        <v>4</v>
      </c>
      <c r="Q907">
        <v>14</v>
      </c>
      <c r="R907" s="16">
        <v>0.28570000000000001</v>
      </c>
      <c r="S907" s="16">
        <f t="shared" si="14"/>
        <v>0.4</v>
      </c>
      <c r="T907">
        <v>3.70845603942871</v>
      </c>
      <c r="U907">
        <v>3.4084808826446502</v>
      </c>
      <c r="V907">
        <v>3.2270560264587398</v>
      </c>
      <c r="W907">
        <v>0.181424856185913</v>
      </c>
      <c r="X907">
        <v>0.48140001296997098</v>
      </c>
      <c r="Y907">
        <v>0.48140001296997098</v>
      </c>
      <c r="Z907">
        <v>0.4</v>
      </c>
      <c r="AA907">
        <v>1</v>
      </c>
      <c r="AB907">
        <v>0.71428571428571397</v>
      </c>
      <c r="AC907">
        <v>0.83333333333333304</v>
      </c>
      <c r="AD907">
        <v>0</v>
      </c>
      <c r="AE907">
        <v>0.6</v>
      </c>
    </row>
    <row r="908" spans="1:31" x14ac:dyDescent="0.15">
      <c r="A908" s="6">
        <v>906</v>
      </c>
      <c r="B908">
        <v>17</v>
      </c>
      <c r="C908">
        <v>3</v>
      </c>
      <c r="D908">
        <v>10</v>
      </c>
      <c r="E908">
        <v>10</v>
      </c>
      <c r="F908">
        <v>10</v>
      </c>
      <c r="G908">
        <v>0</v>
      </c>
      <c r="H908">
        <v>7</v>
      </c>
      <c r="I908">
        <v>3</v>
      </c>
      <c r="J908">
        <v>0.85</v>
      </c>
      <c r="K908">
        <v>9.8938808441162092</v>
      </c>
      <c r="L908">
        <v>2.3360290527343701</v>
      </c>
      <c r="M908">
        <v>1.4211578369140601</v>
      </c>
      <c r="N908">
        <v>7.7473583221435502</v>
      </c>
      <c r="O908">
        <v>6</v>
      </c>
      <c r="P908">
        <v>6</v>
      </c>
      <c r="Q908">
        <v>16</v>
      </c>
      <c r="R908" s="16">
        <v>0.375</v>
      </c>
      <c r="S908" s="16">
        <f t="shared" si="14"/>
        <v>0.6</v>
      </c>
      <c r="T908">
        <v>3.6714859008789098</v>
      </c>
      <c r="U908">
        <v>3.3333165645599401</v>
      </c>
      <c r="V908">
        <v>3.1318981647491499</v>
      </c>
      <c r="W908">
        <v>0.20141839981079099</v>
      </c>
      <c r="X908">
        <v>0.53958773612976096</v>
      </c>
      <c r="Y908">
        <v>0.53958773612976096</v>
      </c>
      <c r="Z908">
        <v>0.6</v>
      </c>
      <c r="AA908">
        <v>1</v>
      </c>
      <c r="AB908">
        <v>0.625</v>
      </c>
      <c r="AC908">
        <v>0.76923076923076905</v>
      </c>
      <c r="AD908">
        <v>0</v>
      </c>
      <c r="AE908">
        <v>0.4</v>
      </c>
    </row>
    <row r="909" spans="1:31" x14ac:dyDescent="0.15">
      <c r="A909" s="6">
        <v>907</v>
      </c>
      <c r="B909">
        <v>17</v>
      </c>
      <c r="C909">
        <v>3</v>
      </c>
      <c r="D909">
        <v>10</v>
      </c>
      <c r="E909">
        <v>10</v>
      </c>
      <c r="F909">
        <v>10</v>
      </c>
      <c r="G909">
        <v>0</v>
      </c>
      <c r="H909">
        <v>7</v>
      </c>
      <c r="I909">
        <v>3</v>
      </c>
      <c r="J909">
        <v>0.85</v>
      </c>
      <c r="K909">
        <v>9.0684146881103498</v>
      </c>
      <c r="L909">
        <v>2.43376541137695</v>
      </c>
      <c r="M909">
        <v>1.6964874267578101</v>
      </c>
      <c r="N909">
        <v>7.0204601287841797</v>
      </c>
      <c r="O909">
        <v>7</v>
      </c>
      <c r="P909">
        <v>7</v>
      </c>
      <c r="Q909">
        <v>17</v>
      </c>
      <c r="R909" s="16">
        <v>0.4118</v>
      </c>
      <c r="S909" s="16">
        <f t="shared" si="14"/>
        <v>0.7</v>
      </c>
      <c r="T909">
        <v>4.1965484619140598</v>
      </c>
      <c r="U909">
        <v>3.8287448883056601</v>
      </c>
      <c r="V909">
        <v>3.6333708763122599</v>
      </c>
      <c r="W909">
        <v>0.19537401199340801</v>
      </c>
      <c r="X909">
        <v>0.56317758560180697</v>
      </c>
      <c r="Y909">
        <v>0.56317758560180697</v>
      </c>
      <c r="Z909">
        <v>0.7</v>
      </c>
      <c r="AA909">
        <v>1</v>
      </c>
      <c r="AB909">
        <v>0.58823529411764697</v>
      </c>
      <c r="AC909">
        <v>0.74074074074074103</v>
      </c>
      <c r="AD909">
        <v>0</v>
      </c>
      <c r="AE909">
        <v>0.3</v>
      </c>
    </row>
    <row r="910" spans="1:31" x14ac:dyDescent="0.15">
      <c r="A910" s="6">
        <v>908</v>
      </c>
      <c r="B910">
        <v>14</v>
      </c>
      <c r="C910">
        <v>6</v>
      </c>
      <c r="D910">
        <v>10</v>
      </c>
      <c r="E910">
        <v>10</v>
      </c>
      <c r="F910">
        <v>10</v>
      </c>
      <c r="G910">
        <v>0</v>
      </c>
      <c r="H910">
        <v>4</v>
      </c>
      <c r="I910">
        <v>6</v>
      </c>
      <c r="J910">
        <v>0.7</v>
      </c>
      <c r="K910">
        <v>8.6801528930664098</v>
      </c>
      <c r="L910">
        <v>4.8152084350585902</v>
      </c>
      <c r="M910">
        <v>2.0679702758789098</v>
      </c>
      <c r="N910">
        <v>5.0836238861084002</v>
      </c>
      <c r="O910">
        <v>2</v>
      </c>
      <c r="P910">
        <v>2</v>
      </c>
      <c r="Q910">
        <v>12</v>
      </c>
      <c r="R910" s="16">
        <v>0.16669999999999999</v>
      </c>
      <c r="S910" s="16">
        <f t="shared" si="14"/>
        <v>0.2</v>
      </c>
      <c r="T910">
        <v>3.1205902099609402</v>
      </c>
      <c r="U910">
        <v>2.8338174819946298</v>
      </c>
      <c r="V910">
        <v>2.5441262722015399</v>
      </c>
      <c r="W910">
        <v>0.28969120979309099</v>
      </c>
      <c r="X910">
        <v>0.57646393775939897</v>
      </c>
      <c r="Y910">
        <v>0.57646393775939897</v>
      </c>
      <c r="Z910">
        <v>0.2</v>
      </c>
      <c r="AA910">
        <v>1</v>
      </c>
      <c r="AB910">
        <v>0.83333333333333304</v>
      </c>
      <c r="AC910">
        <v>0.90909090909090895</v>
      </c>
      <c r="AD910">
        <v>0</v>
      </c>
      <c r="AE910">
        <v>0.8</v>
      </c>
    </row>
    <row r="911" spans="1:31" x14ac:dyDescent="0.15">
      <c r="A911" s="6">
        <v>909</v>
      </c>
      <c r="B911">
        <v>16</v>
      </c>
      <c r="C911">
        <v>4</v>
      </c>
      <c r="D911">
        <v>10</v>
      </c>
      <c r="E911">
        <v>10</v>
      </c>
      <c r="F911">
        <v>10</v>
      </c>
      <c r="G911">
        <v>0</v>
      </c>
      <c r="H911">
        <v>6</v>
      </c>
      <c r="I911">
        <v>4</v>
      </c>
      <c r="J911">
        <v>0.8</v>
      </c>
      <c r="K911">
        <v>9.4390964508056605</v>
      </c>
      <c r="L911">
        <v>3.6817817687988299</v>
      </c>
      <c r="M911">
        <v>2.35576248168945</v>
      </c>
      <c r="N911">
        <v>6.2804756164550799</v>
      </c>
      <c r="O911">
        <v>4</v>
      </c>
      <c r="P911">
        <v>4</v>
      </c>
      <c r="Q911">
        <v>14</v>
      </c>
      <c r="R911" s="16">
        <v>0.28570000000000001</v>
      </c>
      <c r="S911" s="16">
        <f t="shared" si="14"/>
        <v>0.4</v>
      </c>
      <c r="T911">
        <v>3.6427536010742201</v>
      </c>
      <c r="U911">
        <v>3.3378839492797798</v>
      </c>
      <c r="V911">
        <v>3.0499641895294198</v>
      </c>
      <c r="W911">
        <v>0.28791975975036599</v>
      </c>
      <c r="X911">
        <v>0.59278941154480003</v>
      </c>
      <c r="Y911">
        <v>0.59278941154480003</v>
      </c>
      <c r="Z911">
        <v>0.4</v>
      </c>
      <c r="AA911">
        <v>1</v>
      </c>
      <c r="AB911">
        <v>0.71428571428571397</v>
      </c>
      <c r="AC911">
        <v>0.83333333333333304</v>
      </c>
      <c r="AD911">
        <v>0</v>
      </c>
      <c r="AE911">
        <v>0.6</v>
      </c>
    </row>
    <row r="912" spans="1:31" x14ac:dyDescent="0.15">
      <c r="A912" s="6">
        <v>910</v>
      </c>
      <c r="B912">
        <v>16</v>
      </c>
      <c r="C912">
        <v>4</v>
      </c>
      <c r="D912">
        <v>10</v>
      </c>
      <c r="E912">
        <v>10</v>
      </c>
      <c r="F912">
        <v>10</v>
      </c>
      <c r="G912">
        <v>0</v>
      </c>
      <c r="H912">
        <v>6</v>
      </c>
      <c r="I912">
        <v>4</v>
      </c>
      <c r="J912">
        <v>0.8</v>
      </c>
      <c r="K912">
        <v>8.2262592315673793</v>
      </c>
      <c r="L912">
        <v>1.8410511016845701</v>
      </c>
      <c r="M912">
        <v>0.51385498046875</v>
      </c>
      <c r="N912">
        <v>7.3240203857421902</v>
      </c>
      <c r="O912">
        <v>6</v>
      </c>
      <c r="P912">
        <v>6</v>
      </c>
      <c r="Q912">
        <v>16</v>
      </c>
      <c r="R912" s="16">
        <v>0.375</v>
      </c>
      <c r="S912" s="16">
        <f t="shared" si="14"/>
        <v>0.6</v>
      </c>
      <c r="T912">
        <v>4.0906486511230504</v>
      </c>
      <c r="U912">
        <v>3.5950996875762899</v>
      </c>
      <c r="V912">
        <v>3.5154266357421902</v>
      </c>
      <c r="W912">
        <v>7.9673051834106404E-2</v>
      </c>
      <c r="X912">
        <v>0.57522201538085904</v>
      </c>
      <c r="Y912">
        <v>0.57522201538085904</v>
      </c>
      <c r="Z912">
        <v>0.6</v>
      </c>
      <c r="AA912">
        <v>1</v>
      </c>
      <c r="AB912">
        <v>0.625</v>
      </c>
      <c r="AC912">
        <v>0.76923076923076905</v>
      </c>
      <c r="AD912">
        <v>0</v>
      </c>
      <c r="AE912">
        <v>0.4</v>
      </c>
    </row>
    <row r="913" spans="1:31" x14ac:dyDescent="0.15">
      <c r="A913" s="6">
        <v>911</v>
      </c>
      <c r="B913">
        <v>17</v>
      </c>
      <c r="C913">
        <v>3</v>
      </c>
      <c r="D913">
        <v>10</v>
      </c>
      <c r="E913">
        <v>10</v>
      </c>
      <c r="F913">
        <v>10</v>
      </c>
      <c r="G913">
        <v>0</v>
      </c>
      <c r="H913">
        <v>7</v>
      </c>
      <c r="I913">
        <v>3</v>
      </c>
      <c r="J913">
        <v>0.85</v>
      </c>
      <c r="K913">
        <v>8.7513504028320295</v>
      </c>
      <c r="L913">
        <v>1.55234146118164</v>
      </c>
      <c r="M913">
        <v>0.53206253051757801</v>
      </c>
      <c r="N913">
        <v>6.8833904266357404</v>
      </c>
      <c r="O913">
        <v>5</v>
      </c>
      <c r="P913">
        <v>5</v>
      </c>
      <c r="Q913">
        <v>15</v>
      </c>
      <c r="R913" s="16">
        <v>0.33329999999999999</v>
      </c>
      <c r="S913" s="16">
        <f t="shared" si="14"/>
        <v>0.5</v>
      </c>
      <c r="T913">
        <v>4.5717735290527299</v>
      </c>
      <c r="U913">
        <v>4.12447214126587</v>
      </c>
      <c r="V913">
        <v>3.9703152179718</v>
      </c>
      <c r="W913">
        <v>0.15415692329406699</v>
      </c>
      <c r="X913">
        <v>0.60145831108093295</v>
      </c>
      <c r="Y913">
        <v>0.60145831108093295</v>
      </c>
      <c r="Z913">
        <v>0.5</v>
      </c>
      <c r="AA913">
        <v>1</v>
      </c>
      <c r="AB913">
        <v>0.66666666666666696</v>
      </c>
      <c r="AC913">
        <v>0.8</v>
      </c>
      <c r="AD913">
        <v>0</v>
      </c>
      <c r="AE913">
        <v>0.5</v>
      </c>
    </row>
    <row r="914" spans="1:31" x14ac:dyDescent="0.15">
      <c r="A914" s="6">
        <v>912</v>
      </c>
      <c r="B914">
        <v>19</v>
      </c>
      <c r="C914">
        <v>1</v>
      </c>
      <c r="D914">
        <v>10</v>
      </c>
      <c r="E914">
        <v>10</v>
      </c>
      <c r="F914">
        <v>10</v>
      </c>
      <c r="G914">
        <v>0</v>
      </c>
      <c r="H914">
        <v>9</v>
      </c>
      <c r="I914">
        <v>1</v>
      </c>
      <c r="J914">
        <v>0.95</v>
      </c>
      <c r="K914">
        <v>12.213865280151399</v>
      </c>
      <c r="L914">
        <v>0.92794418334960904</v>
      </c>
      <c r="M914">
        <v>0.70276641845703103</v>
      </c>
      <c r="N914">
        <v>10.2881412506103</v>
      </c>
      <c r="O914">
        <v>7</v>
      </c>
      <c r="P914">
        <v>7</v>
      </c>
      <c r="Q914">
        <v>17</v>
      </c>
      <c r="R914" s="16">
        <v>0.4118</v>
      </c>
      <c r="S914" s="16">
        <f t="shared" si="14"/>
        <v>0.7</v>
      </c>
      <c r="T914">
        <v>4.9862308502197301</v>
      </c>
      <c r="U914">
        <v>4.5925183296203604</v>
      </c>
      <c r="V914">
        <v>4.4097390174865696</v>
      </c>
      <c r="W914">
        <v>0.18277931213378901</v>
      </c>
      <c r="X914">
        <v>0.57649183273315396</v>
      </c>
      <c r="Y914">
        <v>0.57649183273315396</v>
      </c>
      <c r="Z914">
        <v>0.7</v>
      </c>
      <c r="AA914">
        <v>1</v>
      </c>
      <c r="AB914">
        <v>0.58823529411764697</v>
      </c>
      <c r="AC914">
        <v>0.74074074074074103</v>
      </c>
      <c r="AD914">
        <v>0</v>
      </c>
      <c r="AE914">
        <v>0.3</v>
      </c>
    </row>
    <row r="915" spans="1:31" x14ac:dyDescent="0.15">
      <c r="A915" s="6">
        <v>913</v>
      </c>
      <c r="B915">
        <v>17</v>
      </c>
      <c r="C915">
        <v>3</v>
      </c>
      <c r="D915">
        <v>10</v>
      </c>
      <c r="E915">
        <v>10</v>
      </c>
      <c r="F915">
        <v>10</v>
      </c>
      <c r="G915">
        <v>0</v>
      </c>
      <c r="H915">
        <v>7</v>
      </c>
      <c r="I915">
        <v>3</v>
      </c>
      <c r="J915">
        <v>0.85</v>
      </c>
      <c r="K915">
        <v>9.4558601379394496</v>
      </c>
      <c r="L915">
        <v>1.38747787475586</v>
      </c>
      <c r="M915">
        <v>0.41617202758789101</v>
      </c>
      <c r="N915">
        <v>8.2885837554931605</v>
      </c>
      <c r="O915">
        <v>6</v>
      </c>
      <c r="P915">
        <v>6</v>
      </c>
      <c r="Q915">
        <v>16</v>
      </c>
      <c r="R915" s="16">
        <v>0.375</v>
      </c>
      <c r="S915" s="16">
        <f t="shared" si="14"/>
        <v>0.6</v>
      </c>
      <c r="T915">
        <v>4.7464008331298801</v>
      </c>
      <c r="U915">
        <v>4.2413430213928196</v>
      </c>
      <c r="V915">
        <v>4.1310338973998997</v>
      </c>
      <c r="W915">
        <v>0.11030912399292001</v>
      </c>
      <c r="X915">
        <v>0.61536693572998002</v>
      </c>
      <c r="Y915">
        <v>0.61536693572998002</v>
      </c>
      <c r="Z915">
        <v>0.6</v>
      </c>
      <c r="AA915">
        <v>1</v>
      </c>
      <c r="AB915">
        <v>0.625</v>
      </c>
      <c r="AC915">
        <v>0.76923076923076905</v>
      </c>
      <c r="AD915">
        <v>0</v>
      </c>
      <c r="AE915">
        <v>0.4</v>
      </c>
    </row>
    <row r="916" spans="1:31" x14ac:dyDescent="0.15">
      <c r="A916" s="6">
        <v>914</v>
      </c>
      <c r="B916">
        <v>15</v>
      </c>
      <c r="C916">
        <v>5</v>
      </c>
      <c r="D916">
        <v>10</v>
      </c>
      <c r="E916">
        <v>10</v>
      </c>
      <c r="F916">
        <v>10</v>
      </c>
      <c r="G916">
        <v>0</v>
      </c>
      <c r="H916">
        <v>5</v>
      </c>
      <c r="I916">
        <v>5</v>
      </c>
      <c r="J916">
        <v>0.75</v>
      </c>
      <c r="K916">
        <v>8.5424480438232404</v>
      </c>
      <c r="L916">
        <v>3.43356132507324</v>
      </c>
      <c r="M916">
        <v>1.16819000244141</v>
      </c>
      <c r="N916">
        <v>5.68701171875</v>
      </c>
      <c r="O916">
        <v>3</v>
      </c>
      <c r="P916">
        <v>3</v>
      </c>
      <c r="Q916">
        <v>13</v>
      </c>
      <c r="R916" s="16">
        <v>0.23080000000000001</v>
      </c>
      <c r="S916" s="16">
        <f t="shared" si="14"/>
        <v>0.3</v>
      </c>
      <c r="T916">
        <v>3.4998874664306601</v>
      </c>
      <c r="U916">
        <v>3.1487452983856201</v>
      </c>
      <c r="V916">
        <v>2.9243793487548801</v>
      </c>
      <c r="W916">
        <v>0.224365949630737</v>
      </c>
      <c r="X916">
        <v>0.57550811767578103</v>
      </c>
      <c r="Y916">
        <v>0.57550811767578103</v>
      </c>
      <c r="Z916">
        <v>0.3</v>
      </c>
      <c r="AA916">
        <v>1</v>
      </c>
      <c r="AB916">
        <v>0.76923076923076905</v>
      </c>
      <c r="AC916">
        <v>0.86956521739130399</v>
      </c>
      <c r="AD916">
        <v>0</v>
      </c>
      <c r="AE916">
        <v>0.7</v>
      </c>
    </row>
    <row r="917" spans="1:31" x14ac:dyDescent="0.15">
      <c r="A917" s="6">
        <v>915</v>
      </c>
      <c r="B917">
        <v>19</v>
      </c>
      <c r="C917">
        <v>1</v>
      </c>
      <c r="D917">
        <v>10</v>
      </c>
      <c r="E917">
        <v>10</v>
      </c>
      <c r="F917">
        <v>10</v>
      </c>
      <c r="G917">
        <v>0</v>
      </c>
      <c r="H917">
        <v>9</v>
      </c>
      <c r="I917">
        <v>1</v>
      </c>
      <c r="J917">
        <v>0.95</v>
      </c>
      <c r="K917">
        <v>11.6143226623535</v>
      </c>
      <c r="L917">
        <v>0.63996124267578103</v>
      </c>
      <c r="M917">
        <v>0.46014785766601601</v>
      </c>
      <c r="N917">
        <v>10.395582199096699</v>
      </c>
      <c r="O917">
        <v>7</v>
      </c>
      <c r="P917">
        <v>7</v>
      </c>
      <c r="Q917">
        <v>17</v>
      </c>
      <c r="R917" s="16">
        <v>0.4118</v>
      </c>
      <c r="S917" s="16">
        <f t="shared" si="14"/>
        <v>0.7</v>
      </c>
      <c r="T917">
        <v>5.3450222015380904</v>
      </c>
      <c r="U917">
        <v>4.8760857582092303</v>
      </c>
      <c r="V917">
        <v>4.7778882980346697</v>
      </c>
      <c r="W917">
        <v>9.8197460174560505E-2</v>
      </c>
      <c r="X917">
        <v>0.56713390350341797</v>
      </c>
      <c r="Y917">
        <v>0.56713390350341797</v>
      </c>
      <c r="Z917">
        <v>0.7</v>
      </c>
      <c r="AA917">
        <v>1</v>
      </c>
      <c r="AB917">
        <v>0.58823529411764697</v>
      </c>
      <c r="AC917">
        <v>0.74074074074074103</v>
      </c>
      <c r="AD917">
        <v>0</v>
      </c>
      <c r="AE917">
        <v>0.3</v>
      </c>
    </row>
    <row r="918" spans="1:31" x14ac:dyDescent="0.15">
      <c r="A918" s="6">
        <v>916</v>
      </c>
      <c r="B918">
        <v>16</v>
      </c>
      <c r="C918">
        <v>4</v>
      </c>
      <c r="D918">
        <v>10</v>
      </c>
      <c r="E918">
        <v>10</v>
      </c>
      <c r="F918">
        <v>10</v>
      </c>
      <c r="G918">
        <v>0</v>
      </c>
      <c r="H918">
        <v>6</v>
      </c>
      <c r="I918">
        <v>4</v>
      </c>
      <c r="J918">
        <v>0.8</v>
      </c>
      <c r="K918">
        <v>8.7279434204101598</v>
      </c>
      <c r="L918">
        <v>2.0723114013671902</v>
      </c>
      <c r="M918">
        <v>0.43475723266601601</v>
      </c>
      <c r="N918">
        <v>6.9988346099853498</v>
      </c>
      <c r="O918">
        <v>5</v>
      </c>
      <c r="P918">
        <v>5</v>
      </c>
      <c r="Q918">
        <v>15</v>
      </c>
      <c r="R918" s="16">
        <v>0.33329999999999999</v>
      </c>
      <c r="S918" s="16">
        <f t="shared" si="14"/>
        <v>0.5</v>
      </c>
      <c r="T918">
        <v>4.5140686035156197</v>
      </c>
      <c r="U918">
        <v>4.0256094932556197</v>
      </c>
      <c r="V918">
        <v>3.88529276847839</v>
      </c>
      <c r="W918">
        <v>0.14031672477722201</v>
      </c>
      <c r="X918">
        <v>0.628775835037231</v>
      </c>
      <c r="Y918">
        <v>0.628775835037231</v>
      </c>
      <c r="Z918">
        <v>0.5</v>
      </c>
      <c r="AA918">
        <v>1</v>
      </c>
      <c r="AB918">
        <v>0.66666666666666696</v>
      </c>
      <c r="AC918">
        <v>0.8</v>
      </c>
      <c r="AD918">
        <v>0</v>
      </c>
      <c r="AE918">
        <v>0.5</v>
      </c>
    </row>
    <row r="919" spans="1:31" x14ac:dyDescent="0.15">
      <c r="A919" s="6">
        <v>917</v>
      </c>
      <c r="B919">
        <v>16</v>
      </c>
      <c r="C919">
        <v>4</v>
      </c>
      <c r="D919">
        <v>10</v>
      </c>
      <c r="E919">
        <v>10</v>
      </c>
      <c r="F919">
        <v>10</v>
      </c>
      <c r="G919">
        <v>0</v>
      </c>
      <c r="H919">
        <v>6</v>
      </c>
      <c r="I919">
        <v>4</v>
      </c>
      <c r="J919">
        <v>0.8</v>
      </c>
      <c r="K919">
        <v>8.3722572326660192</v>
      </c>
      <c r="L919">
        <v>2.77298927307129</v>
      </c>
      <c r="M919">
        <v>1.20673751831055</v>
      </c>
      <c r="N919">
        <v>5.4165019989013699</v>
      </c>
      <c r="O919">
        <v>4</v>
      </c>
      <c r="P919">
        <v>4</v>
      </c>
      <c r="Q919">
        <v>14</v>
      </c>
      <c r="R919" s="16">
        <v>0.28570000000000001</v>
      </c>
      <c r="S919" s="16">
        <f t="shared" si="14"/>
        <v>0.4</v>
      </c>
      <c r="T919">
        <v>3.8482761383056601</v>
      </c>
      <c r="U919">
        <v>3.50994944572449</v>
      </c>
      <c r="V919">
        <v>3.2693428993225102</v>
      </c>
      <c r="W919">
        <v>0.24060654640197801</v>
      </c>
      <c r="X919">
        <v>0.57893323898315396</v>
      </c>
      <c r="Y919">
        <v>0.57893323898315396</v>
      </c>
      <c r="Z919">
        <v>0.4</v>
      </c>
      <c r="AA919">
        <v>1</v>
      </c>
      <c r="AB919">
        <v>0.71428571428571397</v>
      </c>
      <c r="AC919">
        <v>0.83333333333333304</v>
      </c>
      <c r="AD919">
        <v>0</v>
      </c>
      <c r="AE919">
        <v>0.6</v>
      </c>
    </row>
    <row r="920" spans="1:31" x14ac:dyDescent="0.15">
      <c r="A920" s="6">
        <v>918</v>
      </c>
      <c r="B920">
        <v>19</v>
      </c>
      <c r="C920">
        <v>1</v>
      </c>
      <c r="D920">
        <v>10</v>
      </c>
      <c r="E920">
        <v>10</v>
      </c>
      <c r="F920">
        <v>10</v>
      </c>
      <c r="G920">
        <v>0</v>
      </c>
      <c r="H920">
        <v>9</v>
      </c>
      <c r="I920">
        <v>1</v>
      </c>
      <c r="J920">
        <v>0.95</v>
      </c>
      <c r="K920">
        <v>13.254478454589799</v>
      </c>
      <c r="L920">
        <v>1.7364692687988299</v>
      </c>
      <c r="M920">
        <v>1.4445915222168</v>
      </c>
      <c r="N920">
        <v>9.8790454864502006</v>
      </c>
      <c r="O920">
        <v>7</v>
      </c>
      <c r="P920">
        <v>7</v>
      </c>
      <c r="Q920">
        <v>17</v>
      </c>
      <c r="R920" s="16">
        <v>0.4118</v>
      </c>
      <c r="S920" s="16">
        <f t="shared" si="14"/>
        <v>0.7</v>
      </c>
      <c r="T920">
        <v>5.2033958435058603</v>
      </c>
      <c r="U920">
        <v>4.8581337928771999</v>
      </c>
      <c r="V920">
        <v>4.5423889160156197</v>
      </c>
      <c r="W920">
        <v>0.31574487686157199</v>
      </c>
      <c r="X920">
        <v>0.66100692749023404</v>
      </c>
      <c r="Y920">
        <v>0.66100692749023404</v>
      </c>
      <c r="Z920">
        <v>0.7</v>
      </c>
      <c r="AA920">
        <v>1</v>
      </c>
      <c r="AB920">
        <v>0.58823529411764697</v>
      </c>
      <c r="AC920">
        <v>0.74074074074074103</v>
      </c>
      <c r="AD920">
        <v>0</v>
      </c>
      <c r="AE920">
        <v>0.3</v>
      </c>
    </row>
    <row r="921" spans="1:31" x14ac:dyDescent="0.15">
      <c r="A921" s="6">
        <v>919</v>
      </c>
      <c r="B921">
        <v>18</v>
      </c>
      <c r="C921">
        <v>2</v>
      </c>
      <c r="D921">
        <v>10</v>
      </c>
      <c r="E921">
        <v>10</v>
      </c>
      <c r="F921">
        <v>10</v>
      </c>
      <c r="G921">
        <v>0</v>
      </c>
      <c r="H921">
        <v>8</v>
      </c>
      <c r="I921">
        <v>2</v>
      </c>
      <c r="J921">
        <v>0.9</v>
      </c>
      <c r="K921">
        <v>9.3149452209472692</v>
      </c>
      <c r="L921">
        <v>1.9072952270507799</v>
      </c>
      <c r="M921">
        <v>1.2956085205078101</v>
      </c>
      <c r="N921">
        <v>6.2011222839355504</v>
      </c>
      <c r="O921">
        <v>5</v>
      </c>
      <c r="P921">
        <v>5</v>
      </c>
      <c r="Q921">
        <v>15</v>
      </c>
      <c r="R921" s="16">
        <v>0.33329999999999999</v>
      </c>
      <c r="S921" s="16">
        <f t="shared" si="14"/>
        <v>0.5</v>
      </c>
      <c r="T921">
        <v>3.9522819519043</v>
      </c>
      <c r="U921">
        <v>3.6741347312927202</v>
      </c>
      <c r="V921">
        <v>3.4054298400878902</v>
      </c>
      <c r="W921">
        <v>0.26870489120483398</v>
      </c>
      <c r="X921">
        <v>0.54685211181640603</v>
      </c>
      <c r="Y921">
        <v>0.54685211181640603</v>
      </c>
      <c r="Z921">
        <v>0.5</v>
      </c>
      <c r="AA921">
        <v>1</v>
      </c>
      <c r="AB921">
        <v>0.66666666666666696</v>
      </c>
      <c r="AC921">
        <v>0.8</v>
      </c>
      <c r="AD921">
        <v>0</v>
      </c>
      <c r="AE921">
        <v>0.5</v>
      </c>
    </row>
    <row r="922" spans="1:31" x14ac:dyDescent="0.15">
      <c r="A922" s="6">
        <v>920</v>
      </c>
      <c r="B922">
        <v>17</v>
      </c>
      <c r="C922">
        <v>3</v>
      </c>
      <c r="D922">
        <v>10</v>
      </c>
      <c r="E922">
        <v>10</v>
      </c>
      <c r="F922">
        <v>10</v>
      </c>
      <c r="G922">
        <v>0</v>
      </c>
      <c r="H922">
        <v>7</v>
      </c>
      <c r="I922">
        <v>3</v>
      </c>
      <c r="J922">
        <v>0.85</v>
      </c>
      <c r="K922">
        <v>9.0620746612548793</v>
      </c>
      <c r="L922">
        <v>3.18034744262695</v>
      </c>
      <c r="M922">
        <v>2.29067039489746</v>
      </c>
      <c r="N922">
        <v>5.4368782043456996</v>
      </c>
      <c r="O922">
        <v>4</v>
      </c>
      <c r="P922">
        <v>4</v>
      </c>
      <c r="Q922">
        <v>14</v>
      </c>
      <c r="R922" s="16">
        <v>0.28570000000000001</v>
      </c>
      <c r="S922" s="16">
        <f t="shared" si="14"/>
        <v>0.4</v>
      </c>
      <c r="T922">
        <v>4.0569820404052699</v>
      </c>
      <c r="U922">
        <v>3.78847455978394</v>
      </c>
      <c r="V922">
        <v>3.4632887840271001</v>
      </c>
      <c r="W922">
        <v>0.32518577575683599</v>
      </c>
      <c r="X922">
        <v>0.59369325637817405</v>
      </c>
      <c r="Y922">
        <v>0.59369325637817405</v>
      </c>
      <c r="Z922">
        <v>0.4</v>
      </c>
      <c r="AA922">
        <v>1</v>
      </c>
      <c r="AB922">
        <v>0.71428571428571397</v>
      </c>
      <c r="AC922">
        <v>0.83333333333333304</v>
      </c>
      <c r="AD922">
        <v>0</v>
      </c>
      <c r="AE922">
        <v>0.6</v>
      </c>
    </row>
    <row r="923" spans="1:31" x14ac:dyDescent="0.15">
      <c r="A923" s="6">
        <v>921</v>
      </c>
      <c r="B923">
        <v>16</v>
      </c>
      <c r="C923">
        <v>4</v>
      </c>
      <c r="D923">
        <v>10</v>
      </c>
      <c r="E923">
        <v>10</v>
      </c>
      <c r="F923">
        <v>10</v>
      </c>
      <c r="G923">
        <v>0</v>
      </c>
      <c r="H923">
        <v>6</v>
      </c>
      <c r="I923">
        <v>4</v>
      </c>
      <c r="J923">
        <v>0.8</v>
      </c>
      <c r="K923">
        <v>8.8385391235351598</v>
      </c>
      <c r="L923">
        <v>3.17440605163574</v>
      </c>
      <c r="M923">
        <v>1.77211761474609</v>
      </c>
      <c r="N923">
        <v>5.9345016479492196</v>
      </c>
      <c r="O923">
        <v>5</v>
      </c>
      <c r="P923">
        <v>5</v>
      </c>
      <c r="Q923">
        <v>15</v>
      </c>
      <c r="R923" s="16">
        <v>0.33329999999999999</v>
      </c>
      <c r="S923" s="16">
        <f t="shared" si="14"/>
        <v>0.5</v>
      </c>
      <c r="T923">
        <v>3.9115695953369101</v>
      </c>
      <c r="U923">
        <v>3.56545853614807</v>
      </c>
      <c r="V923">
        <v>3.3118126392364502</v>
      </c>
      <c r="W923">
        <v>0.25364589691162098</v>
      </c>
      <c r="X923">
        <v>0.59975695610046398</v>
      </c>
      <c r="Y923">
        <v>0.59975695610046398</v>
      </c>
      <c r="Z923">
        <v>0.5</v>
      </c>
      <c r="AA923">
        <v>1</v>
      </c>
      <c r="AB923">
        <v>0.66666666666666696</v>
      </c>
      <c r="AC923">
        <v>0.8</v>
      </c>
      <c r="AD923">
        <v>0</v>
      </c>
      <c r="AE923">
        <v>0.5</v>
      </c>
    </row>
    <row r="924" spans="1:31" x14ac:dyDescent="0.15">
      <c r="A924" s="6">
        <v>922</v>
      </c>
      <c r="B924">
        <v>15</v>
      </c>
      <c r="C924">
        <v>5</v>
      </c>
      <c r="D924">
        <v>10</v>
      </c>
      <c r="E924">
        <v>10</v>
      </c>
      <c r="F924">
        <v>10</v>
      </c>
      <c r="G924">
        <v>0</v>
      </c>
      <c r="H924">
        <v>5</v>
      </c>
      <c r="I924">
        <v>5</v>
      </c>
      <c r="J924">
        <v>0.75</v>
      </c>
      <c r="K924">
        <v>7.8804130554199201</v>
      </c>
      <c r="L924">
        <v>2.9914131164550799</v>
      </c>
      <c r="M924">
        <v>0.9757080078125</v>
      </c>
      <c r="N924">
        <v>5.7465782165527299</v>
      </c>
      <c r="O924">
        <v>3</v>
      </c>
      <c r="P924">
        <v>3</v>
      </c>
      <c r="Q924">
        <v>13</v>
      </c>
      <c r="R924" s="16">
        <v>0.23080000000000001</v>
      </c>
      <c r="S924" s="16">
        <f t="shared" si="14"/>
        <v>0.3</v>
      </c>
      <c r="T924">
        <v>3.1835079193115199</v>
      </c>
      <c r="U924">
        <v>2.84702444076538</v>
      </c>
      <c r="V924">
        <v>2.6770071983337398</v>
      </c>
      <c r="W924">
        <v>0.17001724243164101</v>
      </c>
      <c r="X924">
        <v>0.50650072097778298</v>
      </c>
      <c r="Y924">
        <v>0.50650072097778298</v>
      </c>
      <c r="Z924">
        <v>0.3</v>
      </c>
      <c r="AA924">
        <v>1</v>
      </c>
      <c r="AB924">
        <v>0.76923076923076905</v>
      </c>
      <c r="AC924">
        <v>0.86956521739130399</v>
      </c>
      <c r="AD924">
        <v>0</v>
      </c>
      <c r="AE924">
        <v>0.7</v>
      </c>
    </row>
    <row r="925" spans="1:31" x14ac:dyDescent="0.15">
      <c r="A925" s="6">
        <v>923</v>
      </c>
      <c r="B925">
        <v>16</v>
      </c>
      <c r="C925">
        <v>4</v>
      </c>
      <c r="D925">
        <v>10</v>
      </c>
      <c r="E925">
        <v>10</v>
      </c>
      <c r="F925">
        <v>10</v>
      </c>
      <c r="G925">
        <v>0</v>
      </c>
      <c r="H925">
        <v>6</v>
      </c>
      <c r="I925">
        <v>4</v>
      </c>
      <c r="J925">
        <v>0.8</v>
      </c>
      <c r="K925">
        <v>8.5289573669433594</v>
      </c>
      <c r="L925">
        <v>2.2577590942382799</v>
      </c>
      <c r="M925">
        <v>0.64770889282226596</v>
      </c>
      <c r="N925">
        <v>6.4268646240234402</v>
      </c>
      <c r="O925">
        <v>4</v>
      </c>
      <c r="P925">
        <v>4</v>
      </c>
      <c r="Q925">
        <v>14</v>
      </c>
      <c r="R925" s="16">
        <v>0.28570000000000001</v>
      </c>
      <c r="S925" s="16">
        <f t="shared" si="14"/>
        <v>0.4</v>
      </c>
      <c r="T925">
        <v>4.2712707519531197</v>
      </c>
      <c r="U925">
        <v>3.85396385192871</v>
      </c>
      <c r="V925">
        <v>3.68733906745911</v>
      </c>
      <c r="W925">
        <v>0.16662478446960399</v>
      </c>
      <c r="X925">
        <v>0.583931684494019</v>
      </c>
      <c r="Y925">
        <v>0.583931684494019</v>
      </c>
      <c r="Z925">
        <v>0.4</v>
      </c>
      <c r="AA925">
        <v>1</v>
      </c>
      <c r="AB925">
        <v>0.71428571428571397</v>
      </c>
      <c r="AC925">
        <v>0.83333333333333304</v>
      </c>
      <c r="AD925">
        <v>0</v>
      </c>
      <c r="AE925">
        <v>0.6</v>
      </c>
    </row>
    <row r="926" spans="1:31" x14ac:dyDescent="0.15">
      <c r="A926" s="6">
        <v>924</v>
      </c>
      <c r="B926">
        <v>19</v>
      </c>
      <c r="C926">
        <v>1</v>
      </c>
      <c r="D926">
        <v>10</v>
      </c>
      <c r="E926">
        <v>10</v>
      </c>
      <c r="F926">
        <v>10</v>
      </c>
      <c r="G926">
        <v>0</v>
      </c>
      <c r="H926">
        <v>9</v>
      </c>
      <c r="I926">
        <v>1</v>
      </c>
      <c r="J926">
        <v>0.95</v>
      </c>
      <c r="K926">
        <v>12.8609733581543</v>
      </c>
      <c r="L926">
        <v>1.28487396240234</v>
      </c>
      <c r="M926">
        <v>1.0061149597168</v>
      </c>
      <c r="N926">
        <v>10.074775695800801</v>
      </c>
      <c r="O926">
        <v>6</v>
      </c>
      <c r="P926">
        <v>6</v>
      </c>
      <c r="Q926">
        <v>16</v>
      </c>
      <c r="R926" s="16">
        <v>0.375</v>
      </c>
      <c r="S926" s="16">
        <f t="shared" si="14"/>
        <v>0.6</v>
      </c>
      <c r="T926">
        <v>5.0540904998779297</v>
      </c>
      <c r="U926">
        <v>4.6821627616882298</v>
      </c>
      <c r="V926">
        <v>4.4225492477417001</v>
      </c>
      <c r="W926">
        <v>0.25961351394653298</v>
      </c>
      <c r="X926">
        <v>0.63154125213623002</v>
      </c>
      <c r="Y926">
        <v>0.63154125213623002</v>
      </c>
      <c r="Z926">
        <v>0.6</v>
      </c>
      <c r="AA926">
        <v>1</v>
      </c>
      <c r="AB926">
        <v>0.625</v>
      </c>
      <c r="AC926">
        <v>0.76923076923076905</v>
      </c>
      <c r="AD926">
        <v>0</v>
      </c>
      <c r="AE926">
        <v>0.4</v>
      </c>
    </row>
    <row r="927" spans="1:31" x14ac:dyDescent="0.15">
      <c r="A927" s="6">
        <v>925</v>
      </c>
      <c r="B927">
        <v>16</v>
      </c>
      <c r="C927">
        <v>4</v>
      </c>
      <c r="D927">
        <v>10</v>
      </c>
      <c r="E927">
        <v>10</v>
      </c>
      <c r="F927">
        <v>10</v>
      </c>
      <c r="G927">
        <v>0</v>
      </c>
      <c r="H927">
        <v>6</v>
      </c>
      <c r="I927">
        <v>4</v>
      </c>
      <c r="J927">
        <v>0.8</v>
      </c>
      <c r="K927">
        <v>9.0501499176025408</v>
      </c>
      <c r="L927">
        <v>2.5379219055175799</v>
      </c>
      <c r="M927">
        <v>0.93624496459960904</v>
      </c>
      <c r="N927">
        <v>6.84950828552246</v>
      </c>
      <c r="O927">
        <v>4</v>
      </c>
      <c r="P927">
        <v>4</v>
      </c>
      <c r="Q927">
        <v>14</v>
      </c>
      <c r="R927" s="16">
        <v>0.28570000000000001</v>
      </c>
      <c r="S927" s="16">
        <f t="shared" si="14"/>
        <v>0.4</v>
      </c>
      <c r="T927">
        <v>3.25386619567871</v>
      </c>
      <c r="U927">
        <v>2.9283568859100302</v>
      </c>
      <c r="V927">
        <v>2.7367506027221702</v>
      </c>
      <c r="W927">
        <v>0.19160628318786599</v>
      </c>
      <c r="X927">
        <v>0.51711559295654297</v>
      </c>
      <c r="Y927">
        <v>0.51711559295654297</v>
      </c>
      <c r="Z927">
        <v>0.4</v>
      </c>
      <c r="AA927">
        <v>1</v>
      </c>
      <c r="AB927">
        <v>0.71428571428571397</v>
      </c>
      <c r="AC927">
        <v>0.83333333333333304</v>
      </c>
      <c r="AD927">
        <v>0</v>
      </c>
      <c r="AE927">
        <v>0.6</v>
      </c>
    </row>
    <row r="928" spans="1:31" x14ac:dyDescent="0.15">
      <c r="A928" s="6">
        <v>926</v>
      </c>
      <c r="B928">
        <v>14</v>
      </c>
      <c r="C928">
        <v>6</v>
      </c>
      <c r="D928">
        <v>10</v>
      </c>
      <c r="E928">
        <v>10</v>
      </c>
      <c r="F928">
        <v>10</v>
      </c>
      <c r="G928">
        <v>0</v>
      </c>
      <c r="H928">
        <v>4</v>
      </c>
      <c r="I928">
        <v>6</v>
      </c>
      <c r="J928">
        <v>0.7</v>
      </c>
      <c r="K928">
        <v>8.3006877899169904</v>
      </c>
      <c r="L928">
        <v>3.6109352111816402</v>
      </c>
      <c r="M928">
        <v>0.69366455078125</v>
      </c>
      <c r="N928">
        <v>6.8622627258300799</v>
      </c>
      <c r="O928">
        <v>3</v>
      </c>
      <c r="P928">
        <v>3</v>
      </c>
      <c r="Q928">
        <v>13</v>
      </c>
      <c r="R928" s="16">
        <v>0.23080000000000001</v>
      </c>
      <c r="S928" s="16">
        <f t="shared" si="14"/>
        <v>0.3</v>
      </c>
      <c r="T928">
        <v>3.5491771697997998</v>
      </c>
      <c r="U928">
        <v>3.0837340354919398</v>
      </c>
      <c r="V928">
        <v>2.9655303955078098</v>
      </c>
      <c r="W928">
        <v>0.118203639984131</v>
      </c>
      <c r="X928">
        <v>0.58364677429199197</v>
      </c>
      <c r="Y928">
        <v>0.58364677429199197</v>
      </c>
      <c r="Z928">
        <v>0.3</v>
      </c>
      <c r="AA928">
        <v>1</v>
      </c>
      <c r="AB928">
        <v>0.76923076923076905</v>
      </c>
      <c r="AC928">
        <v>0.86956521739130399</v>
      </c>
      <c r="AD928">
        <v>0</v>
      </c>
      <c r="AE928">
        <v>0.7</v>
      </c>
    </row>
    <row r="929" spans="1:31" x14ac:dyDescent="0.15">
      <c r="A929" s="6">
        <v>927</v>
      </c>
      <c r="B929">
        <v>18</v>
      </c>
      <c r="C929">
        <v>2</v>
      </c>
      <c r="D929">
        <v>10</v>
      </c>
      <c r="E929">
        <v>10</v>
      </c>
      <c r="F929">
        <v>10</v>
      </c>
      <c r="G929">
        <v>0</v>
      </c>
      <c r="H929">
        <v>8</v>
      </c>
      <c r="I929">
        <v>2</v>
      </c>
      <c r="J929">
        <v>0.9</v>
      </c>
      <c r="K929">
        <v>9.9736137390136701</v>
      </c>
      <c r="L929">
        <v>1.5282402038574201</v>
      </c>
      <c r="M929">
        <v>0.97539901733398404</v>
      </c>
      <c r="N929">
        <v>7.7925186157226598</v>
      </c>
      <c r="O929">
        <v>5</v>
      </c>
      <c r="P929">
        <v>5</v>
      </c>
      <c r="Q929">
        <v>15</v>
      </c>
      <c r="R929" s="16">
        <v>0.33329999999999999</v>
      </c>
      <c r="S929" s="16">
        <f t="shared" si="14"/>
        <v>0.5</v>
      </c>
      <c r="T929">
        <v>4.7810745239257804</v>
      </c>
      <c r="U929">
        <v>4.3747048377990696</v>
      </c>
      <c r="V929">
        <v>4.1658182144165004</v>
      </c>
      <c r="W929">
        <v>0.208886623382568</v>
      </c>
      <c r="X929">
        <v>0.61525630950927701</v>
      </c>
      <c r="Y929">
        <v>0.61525630950927701</v>
      </c>
      <c r="Z929">
        <v>0.5</v>
      </c>
      <c r="AA929">
        <v>1</v>
      </c>
      <c r="AB929">
        <v>0.66666666666666696</v>
      </c>
      <c r="AC929">
        <v>0.8</v>
      </c>
      <c r="AD929">
        <v>0</v>
      </c>
      <c r="AE929">
        <v>0.5</v>
      </c>
    </row>
    <row r="930" spans="1:31" x14ac:dyDescent="0.15">
      <c r="A930" s="6">
        <v>928</v>
      </c>
      <c r="B930">
        <v>19</v>
      </c>
      <c r="C930">
        <v>1</v>
      </c>
      <c r="D930">
        <v>10</v>
      </c>
      <c r="E930">
        <v>10</v>
      </c>
      <c r="F930">
        <v>10</v>
      </c>
      <c r="G930">
        <v>0</v>
      </c>
      <c r="H930">
        <v>9</v>
      </c>
      <c r="I930">
        <v>1</v>
      </c>
      <c r="J930">
        <v>0.95</v>
      </c>
      <c r="K930">
        <v>13.035099029541</v>
      </c>
      <c r="L930">
        <v>2.36561775207519</v>
      </c>
      <c r="M930">
        <v>2.0867767333984402</v>
      </c>
      <c r="N930">
        <v>9.0665988922119105</v>
      </c>
      <c r="O930">
        <v>4</v>
      </c>
      <c r="P930">
        <v>4</v>
      </c>
      <c r="Q930">
        <v>14</v>
      </c>
      <c r="R930" s="16">
        <v>0.28570000000000001</v>
      </c>
      <c r="S930" s="16">
        <f t="shared" si="14"/>
        <v>0.4</v>
      </c>
      <c r="T930">
        <v>4.4604320526123002</v>
      </c>
      <c r="U930">
        <v>4.2258830070495597</v>
      </c>
      <c r="V930">
        <v>3.8717770576477002</v>
      </c>
      <c r="W930">
        <v>0.35410594940185602</v>
      </c>
      <c r="X930">
        <v>0.58865499496460005</v>
      </c>
      <c r="Y930">
        <v>0.58865499496460005</v>
      </c>
      <c r="Z930">
        <v>0.4</v>
      </c>
      <c r="AA930">
        <v>1</v>
      </c>
      <c r="AB930">
        <v>0.71428571428571397</v>
      </c>
      <c r="AC930">
        <v>0.83333333333333304</v>
      </c>
      <c r="AD930">
        <v>0</v>
      </c>
      <c r="AE930">
        <v>0.6</v>
      </c>
    </row>
    <row r="931" spans="1:31" x14ac:dyDescent="0.15">
      <c r="A931" s="6">
        <v>929</v>
      </c>
      <c r="B931">
        <v>16</v>
      </c>
      <c r="C931">
        <v>4</v>
      </c>
      <c r="D931">
        <v>10</v>
      </c>
      <c r="E931">
        <v>10</v>
      </c>
      <c r="F931">
        <v>10</v>
      </c>
      <c r="G931">
        <v>0</v>
      </c>
      <c r="H931">
        <v>6</v>
      </c>
      <c r="I931">
        <v>4</v>
      </c>
      <c r="J931">
        <v>0.8</v>
      </c>
      <c r="K931">
        <v>8.7811965942382795</v>
      </c>
      <c r="L931">
        <v>1.7233200073242201</v>
      </c>
      <c r="M931">
        <v>0.264495849609375</v>
      </c>
      <c r="N931">
        <v>8.1160583496093697</v>
      </c>
      <c r="O931">
        <v>5</v>
      </c>
      <c r="P931">
        <v>5</v>
      </c>
      <c r="Q931">
        <v>15</v>
      </c>
      <c r="R931" s="16">
        <v>0.33329999999999999</v>
      </c>
      <c r="S931" s="16">
        <f t="shared" si="14"/>
        <v>0.5</v>
      </c>
      <c r="T931">
        <v>3.8780536651611301</v>
      </c>
      <c r="U931">
        <v>3.3767738342285201</v>
      </c>
      <c r="V931">
        <v>3.3147168159484899</v>
      </c>
      <c r="W931">
        <v>6.2057018280029297E-2</v>
      </c>
      <c r="X931">
        <v>0.56333684921264604</v>
      </c>
      <c r="Y931">
        <v>0.56333684921264604</v>
      </c>
      <c r="Z931">
        <v>0.5</v>
      </c>
      <c r="AA931">
        <v>1</v>
      </c>
      <c r="AB931">
        <v>0.66666666666666696</v>
      </c>
      <c r="AC931">
        <v>0.8</v>
      </c>
      <c r="AD931">
        <v>0</v>
      </c>
      <c r="AE931">
        <v>0.5</v>
      </c>
    </row>
    <row r="932" spans="1:31" x14ac:dyDescent="0.15">
      <c r="A932" s="6">
        <v>930</v>
      </c>
      <c r="B932">
        <v>15</v>
      </c>
      <c r="C932">
        <v>5</v>
      </c>
      <c r="D932">
        <v>10</v>
      </c>
      <c r="E932">
        <v>10</v>
      </c>
      <c r="F932">
        <v>10</v>
      </c>
      <c r="G932">
        <v>0</v>
      </c>
      <c r="H932">
        <v>5</v>
      </c>
      <c r="I932">
        <v>5</v>
      </c>
      <c r="J932">
        <v>0.75</v>
      </c>
      <c r="K932">
        <v>9.0334587097168004</v>
      </c>
      <c r="L932">
        <v>5.8283729553222701</v>
      </c>
      <c r="M932">
        <v>4.8437232971191397</v>
      </c>
      <c r="N932">
        <v>4.4408721923828098</v>
      </c>
      <c r="O932">
        <v>1</v>
      </c>
      <c r="P932">
        <v>1</v>
      </c>
      <c r="Q932">
        <v>11</v>
      </c>
      <c r="R932" s="16">
        <v>9.0899999999999995E-2</v>
      </c>
      <c r="S932" s="16">
        <f t="shared" si="14"/>
        <v>0.1</v>
      </c>
      <c r="T932">
        <v>2.7082576751709002</v>
      </c>
      <c r="U932">
        <v>2.61170506477356</v>
      </c>
      <c r="V932">
        <v>2.18743848800659</v>
      </c>
      <c r="W932">
        <v>0.424266576766968</v>
      </c>
      <c r="X932">
        <v>0.52081918716430697</v>
      </c>
      <c r="Y932">
        <v>0.52081918716430697</v>
      </c>
      <c r="Z932">
        <v>0.1</v>
      </c>
      <c r="AA932">
        <v>1</v>
      </c>
      <c r="AB932">
        <v>0.90909090909090895</v>
      </c>
      <c r="AC932">
        <v>0.952380952380952</v>
      </c>
      <c r="AD932">
        <v>0</v>
      </c>
      <c r="AE932">
        <v>0.9</v>
      </c>
    </row>
    <row r="933" spans="1:31" x14ac:dyDescent="0.15">
      <c r="A933" s="6">
        <v>931</v>
      </c>
      <c r="B933">
        <v>15</v>
      </c>
      <c r="C933">
        <v>5</v>
      </c>
      <c r="D933">
        <v>10</v>
      </c>
      <c r="E933">
        <v>10</v>
      </c>
      <c r="F933">
        <v>10</v>
      </c>
      <c r="G933">
        <v>0</v>
      </c>
      <c r="H933">
        <v>5</v>
      </c>
      <c r="I933">
        <v>5</v>
      </c>
      <c r="J933">
        <v>0.75</v>
      </c>
      <c r="K933">
        <v>8.2917289733886701</v>
      </c>
      <c r="L933">
        <v>2.2534942626953098</v>
      </c>
      <c r="M933">
        <v>0.145561218261719</v>
      </c>
      <c r="N933">
        <v>7.8606090545654297</v>
      </c>
      <c r="O933">
        <v>5</v>
      </c>
      <c r="P933">
        <v>5</v>
      </c>
      <c r="Q933">
        <v>15</v>
      </c>
      <c r="R933" s="16">
        <v>0.33329999999999999</v>
      </c>
      <c r="S933" s="16">
        <f t="shared" si="14"/>
        <v>0.5</v>
      </c>
      <c r="T933">
        <v>3.8922595977783199</v>
      </c>
      <c r="U933">
        <v>3.3311226367950399</v>
      </c>
      <c r="V933">
        <v>3.2962231636047399</v>
      </c>
      <c r="W933">
        <v>3.4899473190307603E-2</v>
      </c>
      <c r="X933">
        <v>0.59603643417358398</v>
      </c>
      <c r="Y933">
        <v>0.59603643417358398</v>
      </c>
      <c r="Z933">
        <v>0.5</v>
      </c>
      <c r="AA933">
        <v>1</v>
      </c>
      <c r="AB933">
        <v>0.66666666666666696</v>
      </c>
      <c r="AC933">
        <v>0.8</v>
      </c>
      <c r="AD933">
        <v>0</v>
      </c>
      <c r="AE933">
        <v>0.5</v>
      </c>
    </row>
    <row r="934" spans="1:31" x14ac:dyDescent="0.15">
      <c r="A934" s="6">
        <v>932</v>
      </c>
      <c r="B934">
        <v>18</v>
      </c>
      <c r="C934">
        <v>2</v>
      </c>
      <c r="D934">
        <v>10</v>
      </c>
      <c r="E934">
        <v>10</v>
      </c>
      <c r="F934">
        <v>10</v>
      </c>
      <c r="G934">
        <v>0</v>
      </c>
      <c r="H934">
        <v>8</v>
      </c>
      <c r="I934">
        <v>2</v>
      </c>
      <c r="J934">
        <v>0.9</v>
      </c>
      <c r="K934">
        <v>9.1556015014648402</v>
      </c>
      <c r="L934">
        <v>0.84737014770507801</v>
      </c>
      <c r="M934">
        <v>0.63286590576171897</v>
      </c>
      <c r="N934">
        <v>9.3127593994140607</v>
      </c>
      <c r="O934">
        <v>7</v>
      </c>
      <c r="P934">
        <v>7</v>
      </c>
      <c r="Q934">
        <v>17</v>
      </c>
      <c r="R934" s="16">
        <v>0.4118</v>
      </c>
      <c r="S934" s="16">
        <f t="shared" si="14"/>
        <v>0.7</v>
      </c>
      <c r="T934">
        <v>5.2497100830078098</v>
      </c>
      <c r="U934">
        <v>4.6811871528625497</v>
      </c>
      <c r="V934">
        <v>4.6833748817443803</v>
      </c>
      <c r="W934">
        <v>2.1877288818359401E-3</v>
      </c>
      <c r="X934">
        <v>0.56633520126342796</v>
      </c>
      <c r="Y934">
        <v>0.56633520126342796</v>
      </c>
      <c r="Z934">
        <v>0.7</v>
      </c>
      <c r="AA934">
        <v>1</v>
      </c>
      <c r="AB934">
        <v>0.58823529411764697</v>
      </c>
      <c r="AC934">
        <v>0.74074074074074103</v>
      </c>
      <c r="AD934">
        <v>0</v>
      </c>
      <c r="AE934">
        <v>0.3</v>
      </c>
    </row>
    <row r="935" spans="1:31" x14ac:dyDescent="0.15">
      <c r="A935" s="6">
        <v>933</v>
      </c>
      <c r="B935">
        <v>17</v>
      </c>
      <c r="C935">
        <v>3</v>
      </c>
      <c r="D935">
        <v>10</v>
      </c>
      <c r="E935">
        <v>10</v>
      </c>
      <c r="F935">
        <v>10</v>
      </c>
      <c r="G935">
        <v>0</v>
      </c>
      <c r="H935">
        <v>7</v>
      </c>
      <c r="I935">
        <v>3</v>
      </c>
      <c r="J935">
        <v>0.85</v>
      </c>
      <c r="K935">
        <v>9.2764530181884801</v>
      </c>
      <c r="L935">
        <v>3.3757591247558598</v>
      </c>
      <c r="M935">
        <v>2.5131816864013699</v>
      </c>
      <c r="N935">
        <v>5.55430030822754</v>
      </c>
      <c r="O935">
        <v>4</v>
      </c>
      <c r="P935">
        <v>4</v>
      </c>
      <c r="Q935">
        <v>14</v>
      </c>
      <c r="R935" s="16">
        <v>0.28570000000000001</v>
      </c>
      <c r="S935" s="16">
        <f t="shared" si="14"/>
        <v>0.4</v>
      </c>
      <c r="T935">
        <v>4.0597190856933603</v>
      </c>
      <c r="U935">
        <v>3.7789788246154798</v>
      </c>
      <c r="V935">
        <v>3.44189381599426</v>
      </c>
      <c r="W935">
        <v>0.33708500862121599</v>
      </c>
      <c r="X935">
        <v>0.61782526969909701</v>
      </c>
      <c r="Y935">
        <v>0.61782526969909701</v>
      </c>
      <c r="Z935">
        <v>0.4</v>
      </c>
      <c r="AA935">
        <v>1</v>
      </c>
      <c r="AB935">
        <v>0.71428571428571397</v>
      </c>
      <c r="AC935">
        <v>0.83333333333333304</v>
      </c>
      <c r="AD935">
        <v>0</v>
      </c>
      <c r="AE935">
        <v>0.6</v>
      </c>
    </row>
    <row r="936" spans="1:31" x14ac:dyDescent="0.15">
      <c r="A936" s="6">
        <v>934</v>
      </c>
      <c r="B936">
        <v>13</v>
      </c>
      <c r="C936">
        <v>7</v>
      </c>
      <c r="D936">
        <v>10</v>
      </c>
      <c r="E936">
        <v>10</v>
      </c>
      <c r="F936">
        <v>10</v>
      </c>
      <c r="G936">
        <v>0</v>
      </c>
      <c r="H936">
        <v>3</v>
      </c>
      <c r="I936">
        <v>7</v>
      </c>
      <c r="J936">
        <v>0.65</v>
      </c>
      <c r="K936">
        <v>8.6188640594482404</v>
      </c>
      <c r="L936">
        <v>4.1744632720947301</v>
      </c>
      <c r="M936">
        <v>0.104656219482422</v>
      </c>
      <c r="N936">
        <v>9.0006752014160192</v>
      </c>
      <c r="O936">
        <v>3</v>
      </c>
      <c r="P936">
        <v>3</v>
      </c>
      <c r="Q936">
        <v>13</v>
      </c>
      <c r="R936" s="16">
        <v>0.23080000000000001</v>
      </c>
      <c r="S936" s="16">
        <f t="shared" si="14"/>
        <v>0.3</v>
      </c>
      <c r="T936">
        <v>2.9652175903320299</v>
      </c>
      <c r="U936">
        <v>2.3937900066375701</v>
      </c>
      <c r="V936">
        <v>2.41355681419373</v>
      </c>
      <c r="W936">
        <v>1.9766807556152299E-2</v>
      </c>
      <c r="X936">
        <v>0.551660776138306</v>
      </c>
      <c r="Y936">
        <v>0.551660776138306</v>
      </c>
      <c r="Z936">
        <v>0.3</v>
      </c>
      <c r="AA936">
        <v>1</v>
      </c>
      <c r="AB936">
        <v>0.76923076923076905</v>
      </c>
      <c r="AC936">
        <v>0.86956521739130399</v>
      </c>
      <c r="AD936">
        <v>0</v>
      </c>
      <c r="AE936">
        <v>0.7</v>
      </c>
    </row>
    <row r="937" spans="1:31" x14ac:dyDescent="0.15">
      <c r="A937" s="6">
        <v>935</v>
      </c>
      <c r="B937">
        <v>19</v>
      </c>
      <c r="C937">
        <v>1</v>
      </c>
      <c r="D937">
        <v>10</v>
      </c>
      <c r="E937">
        <v>10</v>
      </c>
      <c r="F937">
        <v>10</v>
      </c>
      <c r="G937">
        <v>0</v>
      </c>
      <c r="H937">
        <v>9</v>
      </c>
      <c r="I937">
        <v>1</v>
      </c>
      <c r="J937">
        <v>0.95</v>
      </c>
      <c r="K937">
        <v>12.895305633544901</v>
      </c>
      <c r="L937">
        <v>2.0056800842285201</v>
      </c>
      <c r="M937">
        <v>1.7586364746093699</v>
      </c>
      <c r="N937">
        <v>9.6291980743408203</v>
      </c>
      <c r="O937">
        <v>6</v>
      </c>
      <c r="P937">
        <v>6</v>
      </c>
      <c r="Q937">
        <v>16</v>
      </c>
      <c r="R937" s="16">
        <v>0.375</v>
      </c>
      <c r="S937" s="16">
        <f t="shared" si="14"/>
        <v>0.6</v>
      </c>
      <c r="T937">
        <v>5.2304878234863299</v>
      </c>
      <c r="U937">
        <v>4.8850607872009304</v>
      </c>
      <c r="V937">
        <v>4.5756163597106898</v>
      </c>
      <c r="W937">
        <v>0.30944442749023399</v>
      </c>
      <c r="X937">
        <v>0.65487146377563499</v>
      </c>
      <c r="Y937">
        <v>0.65487146377563499</v>
      </c>
      <c r="Z937">
        <v>0.6</v>
      </c>
      <c r="AA937">
        <v>1</v>
      </c>
      <c r="AB937">
        <v>0.625</v>
      </c>
      <c r="AC937">
        <v>0.76923076923076905</v>
      </c>
      <c r="AD937">
        <v>0</v>
      </c>
      <c r="AE937">
        <v>0.4</v>
      </c>
    </row>
    <row r="938" spans="1:31" x14ac:dyDescent="0.15">
      <c r="A938" s="6">
        <v>936</v>
      </c>
      <c r="B938">
        <v>15</v>
      </c>
      <c r="C938">
        <v>5</v>
      </c>
      <c r="D938">
        <v>10</v>
      </c>
      <c r="E938">
        <v>10</v>
      </c>
      <c r="F938">
        <v>10</v>
      </c>
      <c r="G938">
        <v>0</v>
      </c>
      <c r="H938">
        <v>5</v>
      </c>
      <c r="I938">
        <v>5</v>
      </c>
      <c r="J938">
        <v>0.75</v>
      </c>
      <c r="K938">
        <v>8.1866207122802699</v>
      </c>
      <c r="L938">
        <v>2.7772979736328098</v>
      </c>
      <c r="M938">
        <v>0.68459701538085904</v>
      </c>
      <c r="N938">
        <v>6.6332588195800799</v>
      </c>
      <c r="O938">
        <v>4</v>
      </c>
      <c r="P938">
        <v>4</v>
      </c>
      <c r="Q938">
        <v>14</v>
      </c>
      <c r="R938" s="16">
        <v>0.28570000000000001</v>
      </c>
      <c r="S938" s="16">
        <f t="shared" si="14"/>
        <v>0.4</v>
      </c>
      <c r="T938">
        <v>3.7980613708496098</v>
      </c>
      <c r="U938">
        <v>3.3487637042999299</v>
      </c>
      <c r="V938">
        <v>3.2189126014709499</v>
      </c>
      <c r="W938">
        <v>0.12985110282897899</v>
      </c>
      <c r="X938">
        <v>0.579148769378662</v>
      </c>
      <c r="Y938">
        <v>0.579148769378662</v>
      </c>
      <c r="Z938">
        <v>0.4</v>
      </c>
      <c r="AA938">
        <v>1</v>
      </c>
      <c r="AB938">
        <v>0.71428571428571397</v>
      </c>
      <c r="AC938">
        <v>0.83333333333333304</v>
      </c>
      <c r="AD938">
        <v>0</v>
      </c>
      <c r="AE938">
        <v>0.6</v>
      </c>
    </row>
    <row r="939" spans="1:31" x14ac:dyDescent="0.15">
      <c r="A939" s="6">
        <v>937</v>
      </c>
      <c r="B939">
        <v>15</v>
      </c>
      <c r="C939">
        <v>5</v>
      </c>
      <c r="D939">
        <v>10</v>
      </c>
      <c r="E939">
        <v>10</v>
      </c>
      <c r="F939">
        <v>10</v>
      </c>
      <c r="G939">
        <v>0</v>
      </c>
      <c r="H939">
        <v>5</v>
      </c>
      <c r="I939">
        <v>5</v>
      </c>
      <c r="J939">
        <v>0.75</v>
      </c>
      <c r="K939">
        <v>8.2729797363281197</v>
      </c>
      <c r="L939">
        <v>5.7072124481201199</v>
      </c>
      <c r="M939">
        <v>4.9558658599853498</v>
      </c>
      <c r="N939">
        <v>3.6288471221923801</v>
      </c>
      <c r="O939">
        <v>1</v>
      </c>
      <c r="P939">
        <v>1</v>
      </c>
      <c r="Q939">
        <v>11</v>
      </c>
      <c r="R939" s="16">
        <v>9.0899999999999995E-2</v>
      </c>
      <c r="S939" s="16">
        <f t="shared" si="14"/>
        <v>0.1</v>
      </c>
      <c r="T939">
        <v>2.7701549530029301</v>
      </c>
      <c r="U939">
        <v>2.6610579490661599</v>
      </c>
      <c r="V939">
        <v>2.27631616592407</v>
      </c>
      <c r="W939">
        <v>0.38474178314209001</v>
      </c>
      <c r="X939">
        <v>0.49383878707885698</v>
      </c>
      <c r="Y939">
        <v>0.49383878707885698</v>
      </c>
      <c r="Z939">
        <v>0.1</v>
      </c>
      <c r="AA939">
        <v>1</v>
      </c>
      <c r="AB939">
        <v>0.90909090909090895</v>
      </c>
      <c r="AC939">
        <v>0.952380952380952</v>
      </c>
      <c r="AD939">
        <v>0</v>
      </c>
      <c r="AE939">
        <v>0.9</v>
      </c>
    </row>
    <row r="940" spans="1:31" x14ac:dyDescent="0.15">
      <c r="A940" s="6">
        <v>938</v>
      </c>
      <c r="B940">
        <v>15</v>
      </c>
      <c r="C940">
        <v>5</v>
      </c>
      <c r="D940">
        <v>10</v>
      </c>
      <c r="E940">
        <v>10</v>
      </c>
      <c r="F940">
        <v>10</v>
      </c>
      <c r="G940">
        <v>0</v>
      </c>
      <c r="H940">
        <v>5</v>
      </c>
      <c r="I940">
        <v>5</v>
      </c>
      <c r="J940">
        <v>0.75</v>
      </c>
      <c r="K940">
        <v>8.7781810760497994</v>
      </c>
      <c r="L940">
        <v>2.89866065979004</v>
      </c>
      <c r="M940">
        <v>0.52587127685546897</v>
      </c>
      <c r="N940">
        <v>7.0134658813476598</v>
      </c>
      <c r="O940">
        <v>4</v>
      </c>
      <c r="P940">
        <v>4</v>
      </c>
      <c r="Q940">
        <v>14</v>
      </c>
      <c r="R940" s="16">
        <v>0.28570000000000001</v>
      </c>
      <c r="S940" s="16">
        <f t="shared" si="14"/>
        <v>0.4</v>
      </c>
      <c r="T940">
        <v>3.4633522033691402</v>
      </c>
      <c r="U940">
        <v>3.0404236316680899</v>
      </c>
      <c r="V940">
        <v>2.9055769443511998</v>
      </c>
      <c r="W940">
        <v>0.134846687316895</v>
      </c>
      <c r="X940">
        <v>0.557775259017944</v>
      </c>
      <c r="Y940">
        <v>0.557775259017944</v>
      </c>
      <c r="Z940">
        <v>0.4</v>
      </c>
      <c r="AA940">
        <v>1</v>
      </c>
      <c r="AB940">
        <v>0.71428571428571397</v>
      </c>
      <c r="AC940">
        <v>0.83333333333333304</v>
      </c>
      <c r="AD940">
        <v>0</v>
      </c>
      <c r="AE940">
        <v>0.6</v>
      </c>
    </row>
    <row r="941" spans="1:31" x14ac:dyDescent="0.15">
      <c r="A941" s="6">
        <v>939</v>
      </c>
      <c r="B941">
        <v>18</v>
      </c>
      <c r="C941">
        <v>2</v>
      </c>
      <c r="D941">
        <v>10</v>
      </c>
      <c r="E941">
        <v>10</v>
      </c>
      <c r="F941">
        <v>10</v>
      </c>
      <c r="G941">
        <v>0</v>
      </c>
      <c r="H941">
        <v>8</v>
      </c>
      <c r="I941">
        <v>2</v>
      </c>
      <c r="J941">
        <v>0.9</v>
      </c>
      <c r="K941">
        <v>9.0494155883789098</v>
      </c>
      <c r="L941">
        <v>1.2970714569091799</v>
      </c>
      <c r="M941">
        <v>0.79858016967773404</v>
      </c>
      <c r="N941">
        <v>7.1979351043701199</v>
      </c>
      <c r="O941">
        <v>5</v>
      </c>
      <c r="P941">
        <v>5</v>
      </c>
      <c r="Q941">
        <v>15</v>
      </c>
      <c r="R941" s="16">
        <v>0.33329999999999999</v>
      </c>
      <c r="S941" s="16">
        <f t="shared" si="14"/>
        <v>0.5</v>
      </c>
      <c r="T941">
        <v>4.3029632568359402</v>
      </c>
      <c r="U941">
        <v>3.94556832313538</v>
      </c>
      <c r="V941">
        <v>3.7837824821472199</v>
      </c>
      <c r="W941">
        <v>0.16178584098815901</v>
      </c>
      <c r="X941">
        <v>0.51918077468872104</v>
      </c>
      <c r="Y941">
        <v>0.51918077468872104</v>
      </c>
      <c r="Z941">
        <v>0.5</v>
      </c>
      <c r="AA941">
        <v>1</v>
      </c>
      <c r="AB941">
        <v>0.66666666666666696</v>
      </c>
      <c r="AC941">
        <v>0.8</v>
      </c>
      <c r="AD941">
        <v>0</v>
      </c>
      <c r="AE941">
        <v>0.5</v>
      </c>
    </row>
    <row r="942" spans="1:31" x14ac:dyDescent="0.15">
      <c r="A942" s="6">
        <v>940</v>
      </c>
      <c r="B942">
        <v>18</v>
      </c>
      <c r="C942">
        <v>2</v>
      </c>
      <c r="D942">
        <v>10</v>
      </c>
      <c r="E942">
        <v>10</v>
      </c>
      <c r="F942">
        <v>10</v>
      </c>
      <c r="G942">
        <v>0</v>
      </c>
      <c r="H942">
        <v>8</v>
      </c>
      <c r="I942">
        <v>2</v>
      </c>
      <c r="J942">
        <v>0.9</v>
      </c>
      <c r="K942">
        <v>10.4189147949219</v>
      </c>
      <c r="L942">
        <v>1.09677886962891</v>
      </c>
      <c r="M942">
        <v>0.50580978393554699</v>
      </c>
      <c r="N942">
        <v>8.6978092193603498</v>
      </c>
      <c r="O942">
        <v>6</v>
      </c>
      <c r="P942">
        <v>6</v>
      </c>
      <c r="Q942">
        <v>16</v>
      </c>
      <c r="R942" s="16">
        <v>0.375</v>
      </c>
      <c r="S942" s="16">
        <f t="shared" si="14"/>
        <v>0.6</v>
      </c>
      <c r="T942">
        <v>5.3749694824218697</v>
      </c>
      <c r="U942">
        <v>4.8848905563354501</v>
      </c>
      <c r="V942">
        <v>4.7225670814514196</v>
      </c>
      <c r="W942">
        <v>0.16232347488403301</v>
      </c>
      <c r="X942">
        <v>0.65240240097045898</v>
      </c>
      <c r="Y942">
        <v>0.65240240097045898</v>
      </c>
      <c r="Z942">
        <v>0.6</v>
      </c>
      <c r="AA942">
        <v>1</v>
      </c>
      <c r="AB942">
        <v>0.625</v>
      </c>
      <c r="AC942">
        <v>0.76923076923076905</v>
      </c>
      <c r="AD942">
        <v>0</v>
      </c>
      <c r="AE942">
        <v>0.4</v>
      </c>
    </row>
    <row r="943" spans="1:31" x14ac:dyDescent="0.15">
      <c r="A943" s="6">
        <v>941</v>
      </c>
      <c r="B943">
        <v>16</v>
      </c>
      <c r="C943">
        <v>4</v>
      </c>
      <c r="D943">
        <v>10</v>
      </c>
      <c r="E943">
        <v>10</v>
      </c>
      <c r="F943">
        <v>10</v>
      </c>
      <c r="G943">
        <v>0</v>
      </c>
      <c r="H943">
        <v>6</v>
      </c>
      <c r="I943">
        <v>4</v>
      </c>
      <c r="J943">
        <v>0.8</v>
      </c>
      <c r="K943">
        <v>8.8859405517578107</v>
      </c>
      <c r="L943">
        <v>2.6512527465820299</v>
      </c>
      <c r="M943">
        <v>1.06869888305664</v>
      </c>
      <c r="N943">
        <v>6.4347610473632804</v>
      </c>
      <c r="O943">
        <v>4</v>
      </c>
      <c r="P943">
        <v>4</v>
      </c>
      <c r="Q943">
        <v>14</v>
      </c>
      <c r="R943" s="16">
        <v>0.28570000000000001</v>
      </c>
      <c r="S943" s="16">
        <f t="shared" si="14"/>
        <v>0.4</v>
      </c>
      <c r="T943">
        <v>3.9604015350341801</v>
      </c>
      <c r="U943">
        <v>3.5765151977539098</v>
      </c>
      <c r="V943">
        <v>3.3643002510070801</v>
      </c>
      <c r="W943">
        <v>0.21221494674682601</v>
      </c>
      <c r="X943">
        <v>0.59610128402710005</v>
      </c>
      <c r="Y943">
        <v>0.59610128402710005</v>
      </c>
      <c r="Z943">
        <v>0.4</v>
      </c>
      <c r="AA943">
        <v>1</v>
      </c>
      <c r="AB943">
        <v>0.71428571428571397</v>
      </c>
      <c r="AC943">
        <v>0.83333333333333304</v>
      </c>
      <c r="AD943">
        <v>0</v>
      </c>
      <c r="AE943">
        <v>0.6</v>
      </c>
    </row>
    <row r="944" spans="1:31" x14ac:dyDescent="0.15">
      <c r="A944" s="6">
        <v>942</v>
      </c>
      <c r="B944">
        <v>17</v>
      </c>
      <c r="C944">
        <v>3</v>
      </c>
      <c r="D944">
        <v>10</v>
      </c>
      <c r="E944">
        <v>10</v>
      </c>
      <c r="F944">
        <v>10</v>
      </c>
      <c r="G944">
        <v>0</v>
      </c>
      <c r="H944">
        <v>7</v>
      </c>
      <c r="I944">
        <v>3</v>
      </c>
      <c r="J944">
        <v>0.85</v>
      </c>
      <c r="K944">
        <v>9.0732250213622994</v>
      </c>
      <c r="L944">
        <v>1.3047561645507799</v>
      </c>
      <c r="M944">
        <v>0.362777709960937</v>
      </c>
      <c r="N944">
        <v>7.9579143524169904</v>
      </c>
      <c r="O944">
        <v>7</v>
      </c>
      <c r="P944">
        <v>7</v>
      </c>
      <c r="Q944">
        <v>17</v>
      </c>
      <c r="R944" s="16">
        <v>0.4118</v>
      </c>
      <c r="S944" s="16">
        <f t="shared" si="14"/>
        <v>0.7</v>
      </c>
      <c r="T944">
        <v>4.8370914459228498</v>
      </c>
      <c r="U944">
        <v>4.3284192085266104</v>
      </c>
      <c r="V944">
        <v>4.2296271324157697</v>
      </c>
      <c r="W944">
        <v>9.8792076110839802E-2</v>
      </c>
      <c r="X944">
        <v>0.60746431350707997</v>
      </c>
      <c r="Y944">
        <v>0.60746431350707997</v>
      </c>
      <c r="Z944">
        <v>0.7</v>
      </c>
      <c r="AA944">
        <v>1</v>
      </c>
      <c r="AB944">
        <v>0.58823529411764697</v>
      </c>
      <c r="AC944">
        <v>0.74074074074074103</v>
      </c>
      <c r="AD944">
        <v>0</v>
      </c>
      <c r="AE944">
        <v>0.3</v>
      </c>
    </row>
    <row r="945" spans="1:31" x14ac:dyDescent="0.15">
      <c r="A945" s="6">
        <v>943</v>
      </c>
      <c r="B945">
        <v>14</v>
      </c>
      <c r="C945">
        <v>6</v>
      </c>
      <c r="D945">
        <v>10</v>
      </c>
      <c r="E945">
        <v>10</v>
      </c>
      <c r="F945">
        <v>10</v>
      </c>
      <c r="G945">
        <v>0</v>
      </c>
      <c r="H945">
        <v>4</v>
      </c>
      <c r="I945">
        <v>6</v>
      </c>
      <c r="J945">
        <v>0.7</v>
      </c>
      <c r="K945">
        <v>7.1337642669677699</v>
      </c>
      <c r="L945">
        <v>3.93759346008301</v>
      </c>
      <c r="M945">
        <v>2.2982063293457</v>
      </c>
      <c r="N945">
        <v>5.2581138610839799</v>
      </c>
      <c r="O945">
        <v>2</v>
      </c>
      <c r="P945">
        <v>2</v>
      </c>
      <c r="Q945">
        <v>11</v>
      </c>
      <c r="R945" s="16">
        <v>0.18179999999999999</v>
      </c>
      <c r="S945" s="16">
        <f t="shared" si="14"/>
        <v>0.2</v>
      </c>
      <c r="T945">
        <v>2.81827735900879</v>
      </c>
      <c r="U945">
        <v>2.5575652122497599</v>
      </c>
      <c r="V945">
        <v>2.3670539855957</v>
      </c>
      <c r="W945">
        <v>0.19051122665405301</v>
      </c>
      <c r="X945">
        <v>0.45122337341308599</v>
      </c>
      <c r="Y945">
        <v>0.45122337341308599</v>
      </c>
      <c r="Z945">
        <v>0.2</v>
      </c>
      <c r="AA945">
        <v>0.9</v>
      </c>
      <c r="AB945">
        <v>0.81818181818181801</v>
      </c>
      <c r="AC945">
        <v>0.85714285714285698</v>
      </c>
      <c r="AD945">
        <v>0.1</v>
      </c>
      <c r="AE945">
        <v>0.7</v>
      </c>
    </row>
    <row r="946" spans="1:31" x14ac:dyDescent="0.15">
      <c r="A946" s="6">
        <v>944</v>
      </c>
      <c r="B946">
        <v>13</v>
      </c>
      <c r="C946">
        <v>7</v>
      </c>
      <c r="D946">
        <v>10</v>
      </c>
      <c r="E946">
        <v>10</v>
      </c>
      <c r="F946">
        <v>10</v>
      </c>
      <c r="G946">
        <v>0</v>
      </c>
      <c r="H946">
        <v>3</v>
      </c>
      <c r="I946">
        <v>7</v>
      </c>
      <c r="J946">
        <v>0.65</v>
      </c>
      <c r="K946">
        <v>8.2326736450195295</v>
      </c>
      <c r="L946">
        <v>4.9250335693359402</v>
      </c>
      <c r="M946">
        <v>1.24188232421875</v>
      </c>
      <c r="N946">
        <v>5.7638072967529297</v>
      </c>
      <c r="O946">
        <v>2</v>
      </c>
      <c r="P946">
        <v>2</v>
      </c>
      <c r="Q946">
        <v>12</v>
      </c>
      <c r="R946" s="16">
        <v>0.16669999999999999</v>
      </c>
      <c r="S946" s="16">
        <f t="shared" si="14"/>
        <v>0.2</v>
      </c>
      <c r="T946">
        <v>2.97713279724121</v>
      </c>
      <c r="U946">
        <v>2.6054446697235099</v>
      </c>
      <c r="V946">
        <v>2.4249529838561998</v>
      </c>
      <c r="W946">
        <v>0.18049168586730999</v>
      </c>
      <c r="X946">
        <v>0.55217981338500999</v>
      </c>
      <c r="Y946">
        <v>0.55217981338500999</v>
      </c>
      <c r="Z946">
        <v>0.2</v>
      </c>
      <c r="AA946">
        <v>1</v>
      </c>
      <c r="AB946">
        <v>0.83333333333333304</v>
      </c>
      <c r="AC946">
        <v>0.90909090909090895</v>
      </c>
      <c r="AD946">
        <v>0</v>
      </c>
      <c r="AE946">
        <v>0.8</v>
      </c>
    </row>
    <row r="947" spans="1:31" x14ac:dyDescent="0.15">
      <c r="A947" s="6">
        <v>945</v>
      </c>
      <c r="B947">
        <v>19</v>
      </c>
      <c r="C947">
        <v>1</v>
      </c>
      <c r="D947">
        <v>10</v>
      </c>
      <c r="E947">
        <v>10</v>
      </c>
      <c r="F947">
        <v>10</v>
      </c>
      <c r="G947">
        <v>0</v>
      </c>
      <c r="H947">
        <v>9</v>
      </c>
      <c r="I947">
        <v>1</v>
      </c>
      <c r="J947">
        <v>0.95</v>
      </c>
      <c r="K947">
        <v>11.826662063598601</v>
      </c>
      <c r="L947">
        <v>0.83002471923828103</v>
      </c>
      <c r="M947">
        <v>0.65362167358398404</v>
      </c>
      <c r="N947">
        <v>10.4545288085937</v>
      </c>
      <c r="O947">
        <v>8</v>
      </c>
      <c r="P947">
        <v>8</v>
      </c>
      <c r="Q947">
        <v>17</v>
      </c>
      <c r="R947" s="16">
        <v>0.47060000000000002</v>
      </c>
      <c r="S947" s="16">
        <f t="shared" si="14"/>
        <v>0.8</v>
      </c>
      <c r="T947">
        <v>4.9697341918945304</v>
      </c>
      <c r="U947">
        <v>4.5560193061828604</v>
      </c>
      <c r="V947">
        <v>4.4299230575561497</v>
      </c>
      <c r="W947">
        <v>0.12609624862670901</v>
      </c>
      <c r="X947">
        <v>0.53981113433837902</v>
      </c>
      <c r="Y947">
        <v>0.53981113433837902</v>
      </c>
      <c r="Z947">
        <v>0.8</v>
      </c>
      <c r="AA947">
        <v>0.9</v>
      </c>
      <c r="AB947">
        <v>0.52941176470588203</v>
      </c>
      <c r="AC947">
        <v>0.66666666666666696</v>
      </c>
      <c r="AD947">
        <v>0.1</v>
      </c>
      <c r="AE947">
        <v>0.1</v>
      </c>
    </row>
    <row r="948" spans="1:31" x14ac:dyDescent="0.15">
      <c r="A948" s="6">
        <v>946</v>
      </c>
      <c r="B948">
        <v>15</v>
      </c>
      <c r="C948">
        <v>5</v>
      </c>
      <c r="D948">
        <v>10</v>
      </c>
      <c r="E948">
        <v>10</v>
      </c>
      <c r="F948">
        <v>10</v>
      </c>
      <c r="G948">
        <v>0</v>
      </c>
      <c r="H948">
        <v>5</v>
      </c>
      <c r="I948">
        <v>5</v>
      </c>
      <c r="J948">
        <v>0.75</v>
      </c>
      <c r="K948">
        <v>8.4956932067871094</v>
      </c>
      <c r="L948">
        <v>3.5684661865234402</v>
      </c>
      <c r="M948">
        <v>1.34145355224609</v>
      </c>
      <c r="N948">
        <v>5.4004249572753897</v>
      </c>
      <c r="O948">
        <v>3</v>
      </c>
      <c r="P948">
        <v>3</v>
      </c>
      <c r="Q948">
        <v>13</v>
      </c>
      <c r="R948" s="16">
        <v>0.23080000000000001</v>
      </c>
      <c r="S948" s="16">
        <f t="shared" si="14"/>
        <v>0.3</v>
      </c>
      <c r="T948">
        <v>3.4875831604003902</v>
      </c>
      <c r="U948">
        <v>3.16335153579712</v>
      </c>
      <c r="V948">
        <v>2.9216866493225102</v>
      </c>
      <c r="W948">
        <v>0.24166488647460899</v>
      </c>
      <c r="X948">
        <v>0.56589651107788097</v>
      </c>
      <c r="Y948">
        <v>0.56589651107788097</v>
      </c>
      <c r="Z948">
        <v>0.3</v>
      </c>
      <c r="AA948">
        <v>1</v>
      </c>
      <c r="AB948">
        <v>0.76923076923076905</v>
      </c>
      <c r="AC948">
        <v>0.86956521739130399</v>
      </c>
      <c r="AD948">
        <v>0</v>
      </c>
      <c r="AE948">
        <v>0.7</v>
      </c>
    </row>
    <row r="949" spans="1:31" x14ac:dyDescent="0.15">
      <c r="A949" s="6">
        <v>947</v>
      </c>
      <c r="B949">
        <v>19</v>
      </c>
      <c r="C949">
        <v>1</v>
      </c>
      <c r="D949">
        <v>10</v>
      </c>
      <c r="E949">
        <v>10</v>
      </c>
      <c r="F949">
        <v>10</v>
      </c>
      <c r="G949">
        <v>0</v>
      </c>
      <c r="H949">
        <v>9</v>
      </c>
      <c r="I949">
        <v>1</v>
      </c>
      <c r="J949">
        <v>0.95</v>
      </c>
      <c r="K949">
        <v>12.1847953796387</v>
      </c>
      <c r="L949">
        <v>1.0437812805175799</v>
      </c>
      <c r="M949">
        <v>0.83625793457031194</v>
      </c>
      <c r="N949">
        <v>10.3036651611328</v>
      </c>
      <c r="O949">
        <v>7</v>
      </c>
      <c r="P949">
        <v>7</v>
      </c>
      <c r="Q949">
        <v>17</v>
      </c>
      <c r="R949" s="16">
        <v>0.4118</v>
      </c>
      <c r="S949" s="16">
        <f t="shared" si="14"/>
        <v>0.7</v>
      </c>
      <c r="T949">
        <v>5.0442390441894496</v>
      </c>
      <c r="U949">
        <v>4.6455364227294904</v>
      </c>
      <c r="V949">
        <v>4.4665374755859402</v>
      </c>
      <c r="W949">
        <v>0.17899894714355499</v>
      </c>
      <c r="X949">
        <v>0.57770156860351596</v>
      </c>
      <c r="Y949">
        <v>0.57770156860351596</v>
      </c>
      <c r="Z949">
        <v>0.7</v>
      </c>
      <c r="AA949">
        <v>1</v>
      </c>
      <c r="AB949">
        <v>0.58823529411764697</v>
      </c>
      <c r="AC949">
        <v>0.74074074074074103</v>
      </c>
      <c r="AD949">
        <v>0</v>
      </c>
      <c r="AE949">
        <v>0.3</v>
      </c>
    </row>
    <row r="950" spans="1:31" x14ac:dyDescent="0.15">
      <c r="A950" s="6">
        <v>948</v>
      </c>
      <c r="B950">
        <v>18</v>
      </c>
      <c r="C950">
        <v>2</v>
      </c>
      <c r="D950">
        <v>10</v>
      </c>
      <c r="E950">
        <v>10</v>
      </c>
      <c r="F950">
        <v>10</v>
      </c>
      <c r="G950">
        <v>0</v>
      </c>
      <c r="H950">
        <v>8</v>
      </c>
      <c r="I950">
        <v>2</v>
      </c>
      <c r="J950">
        <v>0.9</v>
      </c>
      <c r="K950">
        <v>9.8729782104492205</v>
      </c>
      <c r="L950">
        <v>2.68618583679199</v>
      </c>
      <c r="M950">
        <v>2.22066307067871</v>
      </c>
      <c r="N950">
        <v>6.6558609008789098</v>
      </c>
      <c r="O950">
        <v>4</v>
      </c>
      <c r="P950">
        <v>4</v>
      </c>
      <c r="Q950">
        <v>14</v>
      </c>
      <c r="R950" s="16">
        <v>0.28570000000000001</v>
      </c>
      <c r="S950" s="16">
        <f t="shared" si="14"/>
        <v>0.4</v>
      </c>
      <c r="T950">
        <v>4.2357139587402299</v>
      </c>
      <c r="U950">
        <v>3.9578557014465301</v>
      </c>
      <c r="V950">
        <v>3.64942479133606</v>
      </c>
      <c r="W950">
        <v>0.30843091011047402</v>
      </c>
      <c r="X950">
        <v>0.58628916740417503</v>
      </c>
      <c r="Y950">
        <v>0.58628916740417503</v>
      </c>
      <c r="Z950">
        <v>0.4</v>
      </c>
      <c r="AA950">
        <v>1</v>
      </c>
      <c r="AB950">
        <v>0.71428571428571397</v>
      </c>
      <c r="AC950">
        <v>0.83333333333333304</v>
      </c>
      <c r="AD950">
        <v>0</v>
      </c>
      <c r="AE950">
        <v>0.6</v>
      </c>
    </row>
    <row r="951" spans="1:31" x14ac:dyDescent="0.15">
      <c r="A951" s="6">
        <v>949</v>
      </c>
      <c r="B951">
        <v>18</v>
      </c>
      <c r="C951">
        <v>2</v>
      </c>
      <c r="D951">
        <v>10</v>
      </c>
      <c r="E951">
        <v>10</v>
      </c>
      <c r="F951">
        <v>10</v>
      </c>
      <c r="G951">
        <v>0</v>
      </c>
      <c r="H951">
        <v>8</v>
      </c>
      <c r="I951">
        <v>2</v>
      </c>
      <c r="J951">
        <v>0.9</v>
      </c>
      <c r="K951">
        <v>11.0470275878906</v>
      </c>
      <c r="L951">
        <v>3.00836181640625</v>
      </c>
      <c r="M951">
        <v>2.4568119049072301</v>
      </c>
      <c r="N951">
        <v>7.29058837890625</v>
      </c>
      <c r="O951">
        <v>2</v>
      </c>
      <c r="P951">
        <v>2</v>
      </c>
      <c r="Q951">
        <v>11</v>
      </c>
      <c r="R951" s="16">
        <v>0.18179999999999999</v>
      </c>
      <c r="S951" s="16">
        <f t="shared" si="14"/>
        <v>0.2</v>
      </c>
      <c r="T951">
        <v>3.6874294281005899</v>
      </c>
      <c r="U951">
        <v>3.4886915683746298</v>
      </c>
      <c r="V951">
        <v>3.1422247886657702</v>
      </c>
      <c r="W951">
        <v>0.34646677970886203</v>
      </c>
      <c r="X951">
        <v>0.54520463943481401</v>
      </c>
      <c r="Y951">
        <v>0.54520463943481401</v>
      </c>
      <c r="Z951">
        <v>0.2</v>
      </c>
      <c r="AA951">
        <v>0.9</v>
      </c>
      <c r="AB951">
        <v>0.81818181818181801</v>
      </c>
      <c r="AC951">
        <v>0.85714285714285698</v>
      </c>
      <c r="AD951">
        <v>0.1</v>
      </c>
      <c r="AE951">
        <v>0.7</v>
      </c>
    </row>
    <row r="952" spans="1:31" x14ac:dyDescent="0.15">
      <c r="A952" s="6">
        <v>950</v>
      </c>
      <c r="B952">
        <v>13</v>
      </c>
      <c r="C952">
        <v>7</v>
      </c>
      <c r="D952">
        <v>10</v>
      </c>
      <c r="E952">
        <v>10</v>
      </c>
      <c r="F952">
        <v>10</v>
      </c>
      <c r="G952">
        <v>0</v>
      </c>
      <c r="H952">
        <v>3</v>
      </c>
      <c r="I952">
        <v>7</v>
      </c>
      <c r="J952">
        <v>0.65</v>
      </c>
      <c r="K952">
        <v>8.6675167083740199</v>
      </c>
      <c r="L952">
        <v>4.2599201202392596</v>
      </c>
      <c r="M952">
        <v>0.141372680664062</v>
      </c>
      <c r="N952">
        <v>8.8083477020263707</v>
      </c>
      <c r="O952">
        <v>3</v>
      </c>
      <c r="P952">
        <v>3</v>
      </c>
      <c r="Q952">
        <v>13</v>
      </c>
      <c r="R952" s="16">
        <v>0.23080000000000001</v>
      </c>
      <c r="S952" s="16">
        <f t="shared" si="14"/>
        <v>0.3</v>
      </c>
      <c r="T952">
        <v>2.8101425170898402</v>
      </c>
      <c r="U952">
        <v>2.26533007621765</v>
      </c>
      <c r="V952">
        <v>2.2691600322723402</v>
      </c>
      <c r="W952">
        <v>3.8299560546875E-3</v>
      </c>
      <c r="X952">
        <v>0.54098248481750499</v>
      </c>
      <c r="Y952">
        <v>0.54098248481750499</v>
      </c>
      <c r="Z952">
        <v>0.3</v>
      </c>
      <c r="AA952">
        <v>1</v>
      </c>
      <c r="AB952">
        <v>0.76923076923076905</v>
      </c>
      <c r="AC952">
        <v>0.86956521739130399</v>
      </c>
      <c r="AD952">
        <v>0</v>
      </c>
      <c r="AE952">
        <v>0.7</v>
      </c>
    </row>
    <row r="953" spans="1:31" x14ac:dyDescent="0.15">
      <c r="A953" s="6">
        <v>951</v>
      </c>
      <c r="B953">
        <v>16</v>
      </c>
      <c r="C953">
        <v>4</v>
      </c>
      <c r="D953">
        <v>10</v>
      </c>
      <c r="E953">
        <v>10</v>
      </c>
      <c r="F953">
        <v>9</v>
      </c>
      <c r="G953">
        <v>1</v>
      </c>
      <c r="H953">
        <v>7</v>
      </c>
      <c r="I953">
        <v>3</v>
      </c>
      <c r="J953">
        <v>0.8</v>
      </c>
      <c r="K953">
        <v>8.5184440612793004</v>
      </c>
      <c r="L953">
        <v>2.0967750549316402</v>
      </c>
      <c r="M953">
        <v>1.0690956115722701</v>
      </c>
      <c r="N953">
        <v>5.7482376098632804</v>
      </c>
      <c r="O953">
        <v>5</v>
      </c>
      <c r="P953">
        <v>5</v>
      </c>
      <c r="Q953">
        <v>14</v>
      </c>
      <c r="R953" s="16">
        <v>0.35709999999999997</v>
      </c>
      <c r="S953" s="16">
        <f t="shared" si="14"/>
        <v>0.5</v>
      </c>
      <c r="T953">
        <v>3.7170829772949201</v>
      </c>
      <c r="U953">
        <v>3.3833143711090101</v>
      </c>
      <c r="V953">
        <v>3.2514452934265101</v>
      </c>
      <c r="W953">
        <v>0.13186907768249501</v>
      </c>
      <c r="X953">
        <v>0.46563768386840798</v>
      </c>
      <c r="Y953">
        <v>0.46563768386840798</v>
      </c>
      <c r="Z953">
        <v>0.5</v>
      </c>
      <c r="AA953">
        <v>0.9</v>
      </c>
      <c r="AB953">
        <v>0.64285714285714302</v>
      </c>
      <c r="AC953">
        <v>0.75</v>
      </c>
      <c r="AD953">
        <v>0.1</v>
      </c>
      <c r="AE953">
        <v>0.4</v>
      </c>
    </row>
    <row r="954" spans="1:31" x14ac:dyDescent="0.15">
      <c r="A954" s="6">
        <v>952</v>
      </c>
      <c r="B954">
        <v>17</v>
      </c>
      <c r="C954">
        <v>3</v>
      </c>
      <c r="D954">
        <v>10</v>
      </c>
      <c r="E954">
        <v>10</v>
      </c>
      <c r="F954">
        <v>10</v>
      </c>
      <c r="G954">
        <v>0</v>
      </c>
      <c r="H954">
        <v>7</v>
      </c>
      <c r="I954">
        <v>3</v>
      </c>
      <c r="J954">
        <v>0.85</v>
      </c>
      <c r="K954">
        <v>9.2976856231689506</v>
      </c>
      <c r="L954">
        <v>1.77970123291016</v>
      </c>
      <c r="M954">
        <v>0.87759017944335904</v>
      </c>
      <c r="N954">
        <v>7.7329463958740199</v>
      </c>
      <c r="O954">
        <v>7</v>
      </c>
      <c r="P954">
        <v>7</v>
      </c>
      <c r="Q954">
        <v>17</v>
      </c>
      <c r="R954" s="16">
        <v>0.4118</v>
      </c>
      <c r="S954" s="16">
        <f t="shared" si="14"/>
        <v>0.7</v>
      </c>
      <c r="T954">
        <v>4.7303161621093697</v>
      </c>
      <c r="U954">
        <v>4.23921871185303</v>
      </c>
      <c r="V954">
        <v>4.0963802337646502</v>
      </c>
      <c r="W954">
        <v>0.14283847808837899</v>
      </c>
      <c r="X954">
        <v>0.63393592834472701</v>
      </c>
      <c r="Y954">
        <v>0.63393592834472701</v>
      </c>
      <c r="Z954">
        <v>0.7</v>
      </c>
      <c r="AA954">
        <v>1</v>
      </c>
      <c r="AB954">
        <v>0.58823529411764697</v>
      </c>
      <c r="AC954">
        <v>0.74074074074074103</v>
      </c>
      <c r="AD954">
        <v>0</v>
      </c>
      <c r="AE954">
        <v>0.3</v>
      </c>
    </row>
    <row r="955" spans="1:31" x14ac:dyDescent="0.15">
      <c r="A955" s="6">
        <v>953</v>
      </c>
      <c r="B955">
        <v>18</v>
      </c>
      <c r="C955">
        <v>2</v>
      </c>
      <c r="D955">
        <v>10</v>
      </c>
      <c r="E955">
        <v>10</v>
      </c>
      <c r="F955">
        <v>10</v>
      </c>
      <c r="G955">
        <v>0</v>
      </c>
      <c r="H955">
        <v>8</v>
      </c>
      <c r="I955">
        <v>2</v>
      </c>
      <c r="J955">
        <v>0.9</v>
      </c>
      <c r="K955">
        <v>9.0687141418456996</v>
      </c>
      <c r="L955">
        <v>0.85123443603515603</v>
      </c>
      <c r="M955">
        <v>0.384307861328125</v>
      </c>
      <c r="N955">
        <v>7.9372062683105504</v>
      </c>
      <c r="O955">
        <v>6</v>
      </c>
      <c r="P955">
        <v>6</v>
      </c>
      <c r="Q955">
        <v>15</v>
      </c>
      <c r="R955" s="16">
        <v>0.4</v>
      </c>
      <c r="S955" s="16">
        <f t="shared" si="14"/>
        <v>0.6</v>
      </c>
      <c r="T955">
        <v>4.70115089416504</v>
      </c>
      <c r="U955">
        <v>4.2405490875244096</v>
      </c>
      <c r="V955">
        <v>4.1392974853515598</v>
      </c>
      <c r="W955">
        <v>0.10125160217285201</v>
      </c>
      <c r="X955">
        <v>0.56185340881347701</v>
      </c>
      <c r="Y955">
        <v>0.56185340881347701</v>
      </c>
      <c r="Z955">
        <v>0.6</v>
      </c>
      <c r="AA955">
        <v>0.9</v>
      </c>
      <c r="AB955">
        <v>0.6</v>
      </c>
      <c r="AC955">
        <v>0.72</v>
      </c>
      <c r="AD955">
        <v>0.1</v>
      </c>
      <c r="AE955">
        <v>0.3</v>
      </c>
    </row>
    <row r="956" spans="1:31" x14ac:dyDescent="0.15">
      <c r="A956" s="6">
        <v>954</v>
      </c>
      <c r="B956">
        <v>18</v>
      </c>
      <c r="C956">
        <v>2</v>
      </c>
      <c r="D956">
        <v>10</v>
      </c>
      <c r="E956">
        <v>10</v>
      </c>
      <c r="F956">
        <v>10</v>
      </c>
      <c r="G956">
        <v>0</v>
      </c>
      <c r="H956">
        <v>8</v>
      </c>
      <c r="I956">
        <v>2</v>
      </c>
      <c r="J956">
        <v>0.9</v>
      </c>
      <c r="K956">
        <v>9.3778877258300799</v>
      </c>
      <c r="L956">
        <v>1.19406890869141</v>
      </c>
      <c r="M956">
        <v>0.60646438598632801</v>
      </c>
      <c r="N956">
        <v>7.291748046875</v>
      </c>
      <c r="O956">
        <v>6</v>
      </c>
      <c r="P956">
        <v>6</v>
      </c>
      <c r="Q956">
        <v>16</v>
      </c>
      <c r="R956" s="16">
        <v>0.375</v>
      </c>
      <c r="S956" s="16">
        <f t="shared" si="14"/>
        <v>0.6</v>
      </c>
      <c r="T956">
        <v>4.6102466583251998</v>
      </c>
      <c r="U956">
        <v>4.2270174026489302</v>
      </c>
      <c r="V956">
        <v>4.0446829795837402</v>
      </c>
      <c r="W956">
        <v>0.18233442306518499</v>
      </c>
      <c r="X956">
        <v>0.56556367874145497</v>
      </c>
      <c r="Y956">
        <v>0.56556367874145497</v>
      </c>
      <c r="Z956">
        <v>0.6</v>
      </c>
      <c r="AA956">
        <v>1</v>
      </c>
      <c r="AB956">
        <v>0.625</v>
      </c>
      <c r="AC956">
        <v>0.76923076923076905</v>
      </c>
      <c r="AD956">
        <v>0</v>
      </c>
      <c r="AE956">
        <v>0.4</v>
      </c>
    </row>
    <row r="957" spans="1:31" x14ac:dyDescent="0.15">
      <c r="A957" s="6">
        <v>955</v>
      </c>
      <c r="B957">
        <v>16</v>
      </c>
      <c r="C957">
        <v>4</v>
      </c>
      <c r="D957">
        <v>10</v>
      </c>
      <c r="E957">
        <v>10</v>
      </c>
      <c r="F957">
        <v>10</v>
      </c>
      <c r="G957">
        <v>0</v>
      </c>
      <c r="H957">
        <v>6</v>
      </c>
      <c r="I957">
        <v>4</v>
      </c>
      <c r="J957">
        <v>0.8</v>
      </c>
      <c r="K957">
        <v>8.1018104553222692</v>
      </c>
      <c r="L957">
        <v>1.5659656524658201</v>
      </c>
      <c r="M957">
        <v>0.244155883789062</v>
      </c>
      <c r="N957">
        <v>7.5885448455810502</v>
      </c>
      <c r="O957">
        <v>6</v>
      </c>
      <c r="P957">
        <v>6</v>
      </c>
      <c r="Q957">
        <v>16</v>
      </c>
      <c r="R957" s="16">
        <v>0.375</v>
      </c>
      <c r="S957" s="16">
        <f t="shared" si="14"/>
        <v>0.6</v>
      </c>
      <c r="T957">
        <v>4.0637435913085902</v>
      </c>
      <c r="U957">
        <v>3.54671382904053</v>
      </c>
      <c r="V957">
        <v>3.50258064270019</v>
      </c>
      <c r="W957">
        <v>4.4133186340331997E-2</v>
      </c>
      <c r="X957">
        <v>0.56116294860839799</v>
      </c>
      <c r="Y957">
        <v>0.56116294860839799</v>
      </c>
      <c r="Z957">
        <v>0.6</v>
      </c>
      <c r="AA957">
        <v>1</v>
      </c>
      <c r="AB957">
        <v>0.625</v>
      </c>
      <c r="AC957">
        <v>0.76923076923076905</v>
      </c>
      <c r="AD957">
        <v>0</v>
      </c>
      <c r="AE957">
        <v>0.4</v>
      </c>
    </row>
    <row r="958" spans="1:31" x14ac:dyDescent="0.15">
      <c r="A958" s="6">
        <v>956</v>
      </c>
      <c r="B958">
        <v>17</v>
      </c>
      <c r="C958">
        <v>3</v>
      </c>
      <c r="D958">
        <v>10</v>
      </c>
      <c r="E958">
        <v>10</v>
      </c>
      <c r="F958">
        <v>10</v>
      </c>
      <c r="G958">
        <v>0</v>
      </c>
      <c r="H958">
        <v>7</v>
      </c>
      <c r="I958">
        <v>3</v>
      </c>
      <c r="J958">
        <v>0.85</v>
      </c>
      <c r="K958">
        <v>8.6290321350097692</v>
      </c>
      <c r="L958">
        <v>1.57792472839355</v>
      </c>
      <c r="M958">
        <v>0.73628616333007801</v>
      </c>
      <c r="N958">
        <v>7.2675247192382804</v>
      </c>
      <c r="O958">
        <v>7</v>
      </c>
      <c r="P958">
        <v>7</v>
      </c>
      <c r="Q958">
        <v>17</v>
      </c>
      <c r="R958" s="16">
        <v>0.4118</v>
      </c>
      <c r="S958" s="16">
        <f t="shared" si="14"/>
        <v>0.7</v>
      </c>
      <c r="T958">
        <v>4.53873634338379</v>
      </c>
      <c r="U958">
        <v>4.0801310539245597</v>
      </c>
      <c r="V958">
        <v>3.9544265270233101</v>
      </c>
      <c r="W958">
        <v>0.12570452690124501</v>
      </c>
      <c r="X958">
        <v>0.58430981636047397</v>
      </c>
      <c r="Y958">
        <v>0.58430981636047397</v>
      </c>
      <c r="Z958">
        <v>0.7</v>
      </c>
      <c r="AA958">
        <v>1</v>
      </c>
      <c r="AB958">
        <v>0.58823529411764697</v>
      </c>
      <c r="AC958">
        <v>0.74074074074074103</v>
      </c>
      <c r="AD958">
        <v>0</v>
      </c>
      <c r="AE958">
        <v>0.3</v>
      </c>
    </row>
    <row r="959" spans="1:31" x14ac:dyDescent="0.15">
      <c r="A959" s="6">
        <v>957</v>
      </c>
      <c r="B959">
        <v>19</v>
      </c>
      <c r="C959">
        <v>1</v>
      </c>
      <c r="D959">
        <v>10</v>
      </c>
      <c r="E959">
        <v>10</v>
      </c>
      <c r="F959">
        <v>10</v>
      </c>
      <c r="G959">
        <v>0</v>
      </c>
      <c r="H959">
        <v>9</v>
      </c>
      <c r="I959">
        <v>1</v>
      </c>
      <c r="J959">
        <v>0.95</v>
      </c>
      <c r="K959">
        <v>12.638593673706</v>
      </c>
      <c r="L959">
        <v>0.7596435546875</v>
      </c>
      <c r="M959">
        <v>0.51848602294921897</v>
      </c>
      <c r="N959">
        <v>10.7872982025147</v>
      </c>
      <c r="O959">
        <v>8</v>
      </c>
      <c r="P959">
        <v>8</v>
      </c>
      <c r="Q959">
        <v>18</v>
      </c>
      <c r="R959" s="16">
        <v>0.44440000000000002</v>
      </c>
      <c r="S959" s="16">
        <f t="shared" si="14"/>
        <v>0.8</v>
      </c>
      <c r="T959">
        <v>5.7189655303955096</v>
      </c>
      <c r="U959">
        <v>5.2433700561523402</v>
      </c>
      <c r="V959">
        <v>5.0678124427795401</v>
      </c>
      <c r="W959">
        <v>0.17555761337280301</v>
      </c>
      <c r="X959">
        <v>0.65115308761596702</v>
      </c>
      <c r="Y959">
        <v>0.65115308761596702</v>
      </c>
      <c r="Z959">
        <v>0.8</v>
      </c>
      <c r="AA959">
        <v>1</v>
      </c>
      <c r="AB959">
        <v>0.55555555555555602</v>
      </c>
      <c r="AC959">
        <v>0.71428571428571397</v>
      </c>
      <c r="AD959">
        <v>0</v>
      </c>
      <c r="AE959">
        <v>0.2</v>
      </c>
    </row>
    <row r="960" spans="1:31" x14ac:dyDescent="0.15">
      <c r="A960" s="6">
        <v>958</v>
      </c>
      <c r="B960">
        <v>17</v>
      </c>
      <c r="C960">
        <v>3</v>
      </c>
      <c r="D960">
        <v>10</v>
      </c>
      <c r="E960">
        <v>10</v>
      </c>
      <c r="F960">
        <v>10</v>
      </c>
      <c r="G960">
        <v>0</v>
      </c>
      <c r="H960">
        <v>7</v>
      </c>
      <c r="I960">
        <v>3</v>
      </c>
      <c r="J960">
        <v>0.85</v>
      </c>
      <c r="K960">
        <v>9.39349365234375</v>
      </c>
      <c r="L960">
        <v>1.39994621276855</v>
      </c>
      <c r="M960">
        <v>0.38115310668945301</v>
      </c>
      <c r="N960">
        <v>8.0234031677246094</v>
      </c>
      <c r="O960">
        <v>6</v>
      </c>
      <c r="P960">
        <v>6</v>
      </c>
      <c r="Q960">
        <v>16</v>
      </c>
      <c r="R960" s="16">
        <v>0.375</v>
      </c>
      <c r="S960" s="16">
        <f t="shared" si="14"/>
        <v>0.6</v>
      </c>
      <c r="T960">
        <v>4.8296680450439498</v>
      </c>
      <c r="U960">
        <v>4.3428139686584499</v>
      </c>
      <c r="V960">
        <v>4.2218346595764196</v>
      </c>
      <c r="W960">
        <v>0.120979309082031</v>
      </c>
      <c r="X960">
        <v>0.60783338546752896</v>
      </c>
      <c r="Y960">
        <v>0.60783338546752896</v>
      </c>
      <c r="Z960">
        <v>0.6</v>
      </c>
      <c r="AA960">
        <v>1</v>
      </c>
      <c r="AB960">
        <v>0.625</v>
      </c>
      <c r="AC960">
        <v>0.76923076923076905</v>
      </c>
      <c r="AD960">
        <v>0</v>
      </c>
      <c r="AE960">
        <v>0.4</v>
      </c>
    </row>
    <row r="961" spans="1:31" x14ac:dyDescent="0.15">
      <c r="A961" s="6">
        <v>959</v>
      </c>
      <c r="B961">
        <v>19</v>
      </c>
      <c r="C961">
        <v>1</v>
      </c>
      <c r="D961">
        <v>10</v>
      </c>
      <c r="E961">
        <v>10</v>
      </c>
      <c r="F961">
        <v>10</v>
      </c>
      <c r="G961">
        <v>0</v>
      </c>
      <c r="H961">
        <v>9</v>
      </c>
      <c r="I961">
        <v>1</v>
      </c>
      <c r="J961">
        <v>0.95</v>
      </c>
      <c r="K961">
        <v>12.677396774291999</v>
      </c>
      <c r="L961">
        <v>0.60663604736328103</v>
      </c>
      <c r="M961">
        <v>0.38630294799804699</v>
      </c>
      <c r="N961">
        <v>11.2085857391357</v>
      </c>
      <c r="O961">
        <v>8</v>
      </c>
      <c r="P961">
        <v>8</v>
      </c>
      <c r="Q961">
        <v>18</v>
      </c>
      <c r="R961" s="16">
        <v>0.44440000000000002</v>
      </c>
      <c r="S961" s="16">
        <f t="shared" si="14"/>
        <v>0.8</v>
      </c>
      <c r="T961">
        <v>5.5991306304931596</v>
      </c>
      <c r="U961">
        <v>5.1041693687439</v>
      </c>
      <c r="V961">
        <v>4.9649362564086896</v>
      </c>
      <c r="W961">
        <v>0.13923311233520499</v>
      </c>
      <c r="X961">
        <v>0.63419437408447299</v>
      </c>
      <c r="Y961">
        <v>0.63419437408447299</v>
      </c>
      <c r="Z961">
        <v>0.8</v>
      </c>
      <c r="AA961">
        <v>1</v>
      </c>
      <c r="AB961">
        <v>0.55555555555555602</v>
      </c>
      <c r="AC961">
        <v>0.71428571428571397</v>
      </c>
      <c r="AD961">
        <v>0</v>
      </c>
      <c r="AE961">
        <v>0.2</v>
      </c>
    </row>
    <row r="962" spans="1:31" x14ac:dyDescent="0.15">
      <c r="A962" s="6">
        <v>960</v>
      </c>
      <c r="B962">
        <v>14</v>
      </c>
      <c r="C962">
        <v>6</v>
      </c>
      <c r="D962">
        <v>10</v>
      </c>
      <c r="E962">
        <v>10</v>
      </c>
      <c r="F962">
        <v>10</v>
      </c>
      <c r="G962">
        <v>0</v>
      </c>
      <c r="H962">
        <v>4</v>
      </c>
      <c r="I962">
        <v>6</v>
      </c>
      <c r="J962">
        <v>0.7</v>
      </c>
      <c r="K962">
        <v>9.1993274688720703</v>
      </c>
      <c r="L962">
        <v>4.7742443084716797</v>
      </c>
      <c r="M962">
        <v>1.87765121459961</v>
      </c>
      <c r="N962">
        <v>6.2350482940673801</v>
      </c>
      <c r="O962">
        <v>2</v>
      </c>
      <c r="P962">
        <v>2</v>
      </c>
      <c r="Q962">
        <v>12</v>
      </c>
      <c r="R962" s="16">
        <v>0.16669999999999999</v>
      </c>
      <c r="S962" s="16">
        <f t="shared" si="14"/>
        <v>0.2</v>
      </c>
      <c r="T962">
        <v>3.0602397918701199</v>
      </c>
      <c r="U962">
        <v>2.7487521171569802</v>
      </c>
      <c r="V962">
        <v>2.4787726402282702</v>
      </c>
      <c r="W962">
        <v>0.26997947692871099</v>
      </c>
      <c r="X962">
        <v>0.58146715164184604</v>
      </c>
      <c r="Y962">
        <v>0.58146715164184604</v>
      </c>
      <c r="Z962">
        <v>0.2</v>
      </c>
      <c r="AA962">
        <v>1</v>
      </c>
      <c r="AB962">
        <v>0.83333333333333304</v>
      </c>
      <c r="AC962">
        <v>0.90909090909090895</v>
      </c>
      <c r="AD962">
        <v>0</v>
      </c>
      <c r="AE962">
        <v>0.8</v>
      </c>
    </row>
    <row r="963" spans="1:31" x14ac:dyDescent="0.15">
      <c r="A963" s="6">
        <v>961</v>
      </c>
      <c r="B963">
        <v>19</v>
      </c>
      <c r="C963">
        <v>1</v>
      </c>
      <c r="D963">
        <v>10</v>
      </c>
      <c r="E963">
        <v>10</v>
      </c>
      <c r="F963">
        <v>10</v>
      </c>
      <c r="G963">
        <v>0</v>
      </c>
      <c r="H963">
        <v>9</v>
      </c>
      <c r="I963">
        <v>1</v>
      </c>
      <c r="J963">
        <v>0.95</v>
      </c>
      <c r="K963">
        <v>12.3342037200928</v>
      </c>
      <c r="L963">
        <v>0.65141677856445301</v>
      </c>
      <c r="M963">
        <v>0.4273681640625</v>
      </c>
      <c r="N963">
        <v>10.740394592285201</v>
      </c>
      <c r="O963">
        <v>7</v>
      </c>
      <c r="P963">
        <v>7</v>
      </c>
      <c r="Q963">
        <v>17</v>
      </c>
      <c r="R963" s="16">
        <v>0.4118</v>
      </c>
      <c r="S963" s="16">
        <f t="shared" ref="S963:S1001" si="15">O963/E963</f>
        <v>0.7</v>
      </c>
      <c r="T963">
        <v>5.4818248748779297</v>
      </c>
      <c r="U963">
        <v>5.0223312377929696</v>
      </c>
      <c r="V963">
        <v>4.8790793418884304</v>
      </c>
      <c r="W963">
        <v>0.14325189590454099</v>
      </c>
      <c r="X963">
        <v>0.60274553298950195</v>
      </c>
      <c r="Y963">
        <v>0.60274553298950195</v>
      </c>
      <c r="Z963">
        <v>0.7</v>
      </c>
      <c r="AA963">
        <v>1</v>
      </c>
      <c r="AB963">
        <v>0.58823529411764697</v>
      </c>
      <c r="AC963">
        <v>0.74074074074074103</v>
      </c>
      <c r="AD963">
        <v>0</v>
      </c>
      <c r="AE963">
        <v>0.3</v>
      </c>
    </row>
    <row r="964" spans="1:31" x14ac:dyDescent="0.15">
      <c r="A964" s="6">
        <v>962</v>
      </c>
      <c r="B964">
        <v>16</v>
      </c>
      <c r="C964">
        <v>4</v>
      </c>
      <c r="D964">
        <v>10</v>
      </c>
      <c r="E964">
        <v>10</v>
      </c>
      <c r="F964">
        <v>10</v>
      </c>
      <c r="G964">
        <v>0</v>
      </c>
      <c r="H964">
        <v>6</v>
      </c>
      <c r="I964">
        <v>4</v>
      </c>
      <c r="J964">
        <v>0.8</v>
      </c>
      <c r="K964">
        <v>8.72918701171875</v>
      </c>
      <c r="L964">
        <v>2.5042457580566402</v>
      </c>
      <c r="M964">
        <v>1.19601058959961</v>
      </c>
      <c r="N964">
        <v>7.1043071746826199</v>
      </c>
      <c r="O964">
        <v>6</v>
      </c>
      <c r="P964">
        <v>6</v>
      </c>
      <c r="Q964">
        <v>16</v>
      </c>
      <c r="R964" s="16">
        <v>0.375</v>
      </c>
      <c r="S964" s="16">
        <f t="shared" si="15"/>
        <v>0.6</v>
      </c>
      <c r="T964">
        <v>4.0054836273193404</v>
      </c>
      <c r="U964">
        <v>3.55247855186462</v>
      </c>
      <c r="V964">
        <v>3.4034492969512899</v>
      </c>
      <c r="W964">
        <v>0.14902925491332999</v>
      </c>
      <c r="X964">
        <v>0.60203433036804199</v>
      </c>
      <c r="Y964">
        <v>0.60203433036804199</v>
      </c>
      <c r="Z964">
        <v>0.6</v>
      </c>
      <c r="AA964">
        <v>1</v>
      </c>
      <c r="AB964">
        <v>0.625</v>
      </c>
      <c r="AC964">
        <v>0.76923076923076905</v>
      </c>
      <c r="AD964">
        <v>0</v>
      </c>
      <c r="AE964">
        <v>0.4</v>
      </c>
    </row>
    <row r="965" spans="1:31" x14ac:dyDescent="0.15">
      <c r="A965" s="6">
        <v>963</v>
      </c>
      <c r="B965">
        <v>17</v>
      </c>
      <c r="C965">
        <v>3</v>
      </c>
      <c r="D965">
        <v>10</v>
      </c>
      <c r="E965">
        <v>10</v>
      </c>
      <c r="F965">
        <v>10</v>
      </c>
      <c r="G965">
        <v>0</v>
      </c>
      <c r="H965">
        <v>7</v>
      </c>
      <c r="I965">
        <v>3</v>
      </c>
      <c r="J965">
        <v>0.85</v>
      </c>
      <c r="K965">
        <v>8.3314113616943395</v>
      </c>
      <c r="L965">
        <v>1.65956687927246</v>
      </c>
      <c r="M965">
        <v>0.74327087402343694</v>
      </c>
      <c r="N965">
        <v>6.4769001007080096</v>
      </c>
      <c r="O965">
        <v>6</v>
      </c>
      <c r="P965">
        <v>6</v>
      </c>
      <c r="Q965">
        <v>16</v>
      </c>
      <c r="R965" s="16">
        <v>0.375</v>
      </c>
      <c r="S965" s="16">
        <f t="shared" si="15"/>
        <v>0.6</v>
      </c>
      <c r="T965">
        <v>4.0953617095947301</v>
      </c>
      <c r="U965">
        <v>3.70555543899536</v>
      </c>
      <c r="V965">
        <v>3.5510711669921902</v>
      </c>
      <c r="W965">
        <v>0.15448427200317399</v>
      </c>
      <c r="X965">
        <v>0.54429054260253895</v>
      </c>
      <c r="Y965">
        <v>0.54429054260253895</v>
      </c>
      <c r="Z965">
        <v>0.6</v>
      </c>
      <c r="AA965">
        <v>1</v>
      </c>
      <c r="AB965">
        <v>0.625</v>
      </c>
      <c r="AC965">
        <v>0.76923076923076905</v>
      </c>
      <c r="AD965">
        <v>0</v>
      </c>
      <c r="AE965">
        <v>0.4</v>
      </c>
    </row>
    <row r="966" spans="1:31" x14ac:dyDescent="0.15">
      <c r="A966" s="6">
        <v>964</v>
      </c>
      <c r="B966">
        <v>17</v>
      </c>
      <c r="C966">
        <v>3</v>
      </c>
      <c r="D966">
        <v>10</v>
      </c>
      <c r="E966">
        <v>10</v>
      </c>
      <c r="F966">
        <v>10</v>
      </c>
      <c r="G966">
        <v>0</v>
      </c>
      <c r="H966">
        <v>7</v>
      </c>
      <c r="I966">
        <v>3</v>
      </c>
      <c r="J966">
        <v>0.85</v>
      </c>
      <c r="K966">
        <v>8.2926025390625</v>
      </c>
      <c r="L966">
        <v>2.3254470825195299</v>
      </c>
      <c r="M966">
        <v>1.4777679443359399</v>
      </c>
      <c r="N966">
        <v>5.6989002227783203</v>
      </c>
      <c r="O966">
        <v>6</v>
      </c>
      <c r="P966">
        <v>6</v>
      </c>
      <c r="Q966">
        <v>16</v>
      </c>
      <c r="R966" s="16">
        <v>0.375</v>
      </c>
      <c r="S966" s="16">
        <f t="shared" si="15"/>
        <v>0.6</v>
      </c>
      <c r="T966">
        <v>3.8219947814941402</v>
      </c>
      <c r="U966">
        <v>3.4966413974761998</v>
      </c>
      <c r="V966">
        <v>3.2772459983825701</v>
      </c>
      <c r="W966">
        <v>0.21939539909362801</v>
      </c>
      <c r="X966">
        <v>0.54474878311157204</v>
      </c>
      <c r="Y966">
        <v>0.54474878311157204</v>
      </c>
      <c r="Z966">
        <v>0.6</v>
      </c>
      <c r="AA966">
        <v>1</v>
      </c>
      <c r="AB966">
        <v>0.625</v>
      </c>
      <c r="AC966">
        <v>0.76923076923076905</v>
      </c>
      <c r="AD966">
        <v>0</v>
      </c>
      <c r="AE966">
        <v>0.4</v>
      </c>
    </row>
    <row r="967" spans="1:31" x14ac:dyDescent="0.15">
      <c r="A967" s="6">
        <v>965</v>
      </c>
      <c r="B967">
        <v>19</v>
      </c>
      <c r="C967">
        <v>1</v>
      </c>
      <c r="D967">
        <v>10</v>
      </c>
      <c r="E967">
        <v>10</v>
      </c>
      <c r="F967">
        <v>10</v>
      </c>
      <c r="G967">
        <v>0</v>
      </c>
      <c r="H967">
        <v>9</v>
      </c>
      <c r="I967">
        <v>1</v>
      </c>
      <c r="J967">
        <v>0.95</v>
      </c>
      <c r="K967">
        <v>12.5211086273193</v>
      </c>
      <c r="L967">
        <v>2.5494575500488299</v>
      </c>
      <c r="M967">
        <v>2.31388664245606</v>
      </c>
      <c r="N967">
        <v>8.7239055633544904</v>
      </c>
      <c r="O967">
        <v>7</v>
      </c>
      <c r="P967">
        <v>7</v>
      </c>
      <c r="Q967">
        <v>17</v>
      </c>
      <c r="R967" s="16">
        <v>0.4118</v>
      </c>
      <c r="S967" s="16">
        <f t="shared" si="15"/>
        <v>0.7</v>
      </c>
      <c r="T967">
        <v>4.3991069793701199</v>
      </c>
      <c r="U967">
        <v>4.1645359992981001</v>
      </c>
      <c r="V967">
        <v>3.8337669372558598</v>
      </c>
      <c r="W967">
        <v>0.330769062042236</v>
      </c>
      <c r="X967">
        <v>0.56534004211425803</v>
      </c>
      <c r="Y967">
        <v>0.56534004211425803</v>
      </c>
      <c r="Z967">
        <v>0.7</v>
      </c>
      <c r="AA967">
        <v>1</v>
      </c>
      <c r="AB967">
        <v>0.58823529411764697</v>
      </c>
      <c r="AC967">
        <v>0.74074074074074103</v>
      </c>
      <c r="AD967">
        <v>0</v>
      </c>
      <c r="AE967">
        <v>0.3</v>
      </c>
    </row>
    <row r="968" spans="1:31" x14ac:dyDescent="0.15">
      <c r="A968" s="6">
        <v>966</v>
      </c>
      <c r="B968">
        <v>15</v>
      </c>
      <c r="C968">
        <v>5</v>
      </c>
      <c r="D968">
        <v>10</v>
      </c>
      <c r="E968">
        <v>10</v>
      </c>
      <c r="F968">
        <v>10</v>
      </c>
      <c r="G968">
        <v>0</v>
      </c>
      <c r="H968">
        <v>5</v>
      </c>
      <c r="I968">
        <v>5</v>
      </c>
      <c r="J968">
        <v>0.75</v>
      </c>
      <c r="K968">
        <v>5.5206356048584002</v>
      </c>
      <c r="L968">
        <v>1.7316932678222701</v>
      </c>
      <c r="M968">
        <v>0.99818801879882801</v>
      </c>
      <c r="N968">
        <v>6.1108665466308603</v>
      </c>
      <c r="O968">
        <v>4</v>
      </c>
      <c r="P968">
        <v>4</v>
      </c>
      <c r="Q968">
        <v>11</v>
      </c>
      <c r="R968" s="16">
        <v>0.36359999999999998</v>
      </c>
      <c r="S968" s="16">
        <f t="shared" si="15"/>
        <v>0.4</v>
      </c>
      <c r="T968">
        <v>2.91597175598144</v>
      </c>
      <c r="U968">
        <v>2.5433914661407502</v>
      </c>
      <c r="V968">
        <v>2.54008889198303</v>
      </c>
      <c r="W968">
        <v>3.3025741577148398E-3</v>
      </c>
      <c r="X968">
        <v>0.37588286399841297</v>
      </c>
      <c r="Y968">
        <v>0.37588286399841297</v>
      </c>
      <c r="Z968">
        <v>0.4</v>
      </c>
      <c r="AA968">
        <v>0.7</v>
      </c>
      <c r="AB968">
        <v>0.63636363636363602</v>
      </c>
      <c r="AC968">
        <v>0.66666666666666696</v>
      </c>
      <c r="AD968">
        <v>0.3</v>
      </c>
      <c r="AE968">
        <v>0.3</v>
      </c>
    </row>
    <row r="969" spans="1:31" x14ac:dyDescent="0.15">
      <c r="A969" s="6">
        <v>967</v>
      </c>
      <c r="B969">
        <v>17</v>
      </c>
      <c r="C969">
        <v>3</v>
      </c>
      <c r="D969">
        <v>10</v>
      </c>
      <c r="E969">
        <v>10</v>
      </c>
      <c r="F969">
        <v>10</v>
      </c>
      <c r="G969">
        <v>0</v>
      </c>
      <c r="H969">
        <v>7</v>
      </c>
      <c r="I969">
        <v>3</v>
      </c>
      <c r="J969">
        <v>0.85</v>
      </c>
      <c r="K969">
        <v>9.5685405731201207</v>
      </c>
      <c r="L969">
        <v>3.23226737976074</v>
      </c>
      <c r="M969">
        <v>2.3628921508789098</v>
      </c>
      <c r="N969">
        <v>6.1539039611816397</v>
      </c>
      <c r="O969">
        <v>5</v>
      </c>
      <c r="P969">
        <v>5</v>
      </c>
      <c r="Q969">
        <v>15</v>
      </c>
      <c r="R969" s="16">
        <v>0.33329999999999999</v>
      </c>
      <c r="S969" s="16">
        <f t="shared" si="15"/>
        <v>0.5</v>
      </c>
      <c r="T969">
        <v>4.0524349212646502</v>
      </c>
      <c r="U969">
        <v>3.7755260467529301</v>
      </c>
      <c r="V969">
        <v>3.4650077819824201</v>
      </c>
      <c r="W969">
        <v>0.31051826477050798</v>
      </c>
      <c r="X969">
        <v>0.58742713928222701</v>
      </c>
      <c r="Y969">
        <v>0.58742713928222701</v>
      </c>
      <c r="Z969">
        <v>0.5</v>
      </c>
      <c r="AA969">
        <v>1</v>
      </c>
      <c r="AB969">
        <v>0.66666666666666696</v>
      </c>
      <c r="AC969">
        <v>0.8</v>
      </c>
      <c r="AD969">
        <v>0</v>
      </c>
      <c r="AE969">
        <v>0.5</v>
      </c>
    </row>
    <row r="970" spans="1:31" x14ac:dyDescent="0.15">
      <c r="A970" s="6">
        <v>968</v>
      </c>
      <c r="B970">
        <v>19</v>
      </c>
      <c r="C970">
        <v>1</v>
      </c>
      <c r="D970">
        <v>10</v>
      </c>
      <c r="E970">
        <v>10</v>
      </c>
      <c r="F970">
        <v>10</v>
      </c>
      <c r="G970">
        <v>0</v>
      </c>
      <c r="H970">
        <v>9</v>
      </c>
      <c r="I970">
        <v>1</v>
      </c>
      <c r="J970">
        <v>0.95</v>
      </c>
      <c r="K970">
        <v>12.8511085510254</v>
      </c>
      <c r="L970">
        <v>1.33205413818359</v>
      </c>
      <c r="M970">
        <v>1.1024131774902299</v>
      </c>
      <c r="N970">
        <v>10.502586364746101</v>
      </c>
      <c r="O970">
        <v>8</v>
      </c>
      <c r="P970">
        <v>8</v>
      </c>
      <c r="Q970">
        <v>18</v>
      </c>
      <c r="R970" s="16">
        <v>0.44440000000000002</v>
      </c>
      <c r="S970" s="16">
        <f t="shared" si="15"/>
        <v>0.8</v>
      </c>
      <c r="T970">
        <v>5.0909938812255904</v>
      </c>
      <c r="U970">
        <v>4.7128734588623002</v>
      </c>
      <c r="V970">
        <v>4.49585056304932</v>
      </c>
      <c r="W970">
        <v>0.217022895812988</v>
      </c>
      <c r="X970">
        <v>0.59514331817626998</v>
      </c>
      <c r="Y970">
        <v>0.59514331817626998</v>
      </c>
      <c r="Z970">
        <v>0.8</v>
      </c>
      <c r="AA970">
        <v>1</v>
      </c>
      <c r="AB970">
        <v>0.55555555555555602</v>
      </c>
      <c r="AC970">
        <v>0.71428571428571397</v>
      </c>
      <c r="AD970">
        <v>0</v>
      </c>
      <c r="AE970">
        <v>0.2</v>
      </c>
    </row>
    <row r="971" spans="1:31" x14ac:dyDescent="0.15">
      <c r="A971" s="6">
        <v>969</v>
      </c>
      <c r="B971">
        <v>14</v>
      </c>
      <c r="C971">
        <v>6</v>
      </c>
      <c r="D971">
        <v>10</v>
      </c>
      <c r="E971">
        <v>10</v>
      </c>
      <c r="F971">
        <v>10</v>
      </c>
      <c r="G971">
        <v>0</v>
      </c>
      <c r="H971">
        <v>4</v>
      </c>
      <c r="I971">
        <v>6</v>
      </c>
      <c r="J971">
        <v>0.7</v>
      </c>
      <c r="K971">
        <v>8.4942264556884801</v>
      </c>
      <c r="L971">
        <v>4.7706069946289098</v>
      </c>
      <c r="M971">
        <v>2.5215377807617201</v>
      </c>
      <c r="N971">
        <v>5.5605945587158203</v>
      </c>
      <c r="O971">
        <v>2</v>
      </c>
      <c r="P971">
        <v>2</v>
      </c>
      <c r="Q971">
        <v>12</v>
      </c>
      <c r="R971" s="16">
        <v>0.16669999999999999</v>
      </c>
      <c r="S971" s="16">
        <f t="shared" si="15"/>
        <v>0.2</v>
      </c>
      <c r="T971">
        <v>3.0627059936523402</v>
      </c>
      <c r="U971">
        <v>2.76916599273682</v>
      </c>
      <c r="V971">
        <v>2.4976279735565199</v>
      </c>
      <c r="W971">
        <v>0.27153801918029802</v>
      </c>
      <c r="X971">
        <v>0.56507802009582497</v>
      </c>
      <c r="Y971">
        <v>0.56507802009582497</v>
      </c>
      <c r="Z971">
        <v>0.2</v>
      </c>
      <c r="AA971">
        <v>1</v>
      </c>
      <c r="AB971">
        <v>0.83333333333333304</v>
      </c>
      <c r="AC971">
        <v>0.90909090909090895</v>
      </c>
      <c r="AD971">
        <v>0</v>
      </c>
      <c r="AE971">
        <v>0.8</v>
      </c>
    </row>
    <row r="972" spans="1:31" x14ac:dyDescent="0.15">
      <c r="A972" s="6">
        <v>970</v>
      </c>
      <c r="B972">
        <v>15</v>
      </c>
      <c r="C972">
        <v>5</v>
      </c>
      <c r="D972">
        <v>10</v>
      </c>
      <c r="E972">
        <v>10</v>
      </c>
      <c r="F972">
        <v>10</v>
      </c>
      <c r="G972">
        <v>0</v>
      </c>
      <c r="H972">
        <v>5</v>
      </c>
      <c r="I972">
        <v>5</v>
      </c>
      <c r="J972">
        <v>0.75</v>
      </c>
      <c r="K972">
        <v>8.1123428344726598</v>
      </c>
      <c r="L972">
        <v>2.4769401550293</v>
      </c>
      <c r="M972">
        <v>0.43460464477539101</v>
      </c>
      <c r="N972">
        <v>7.18613624572754</v>
      </c>
      <c r="O972">
        <v>4</v>
      </c>
      <c r="P972">
        <v>4</v>
      </c>
      <c r="Q972">
        <v>14</v>
      </c>
      <c r="R972" s="16">
        <v>0.28570000000000001</v>
      </c>
      <c r="S972" s="16">
        <f t="shared" si="15"/>
        <v>0.4</v>
      </c>
      <c r="T972">
        <v>3.5408668518066402</v>
      </c>
      <c r="U972">
        <v>3.0644097328186</v>
      </c>
      <c r="V972">
        <v>2.9869301319122301</v>
      </c>
      <c r="W972">
        <v>7.7479600906372098E-2</v>
      </c>
      <c r="X972">
        <v>0.55393671989440896</v>
      </c>
      <c r="Y972">
        <v>0.55393671989440896</v>
      </c>
      <c r="Z972">
        <v>0.4</v>
      </c>
      <c r="AA972">
        <v>1</v>
      </c>
      <c r="AB972">
        <v>0.71428571428571397</v>
      </c>
      <c r="AC972">
        <v>0.83333333333333304</v>
      </c>
      <c r="AD972">
        <v>0</v>
      </c>
      <c r="AE972">
        <v>0.6</v>
      </c>
    </row>
    <row r="973" spans="1:31" x14ac:dyDescent="0.15">
      <c r="A973" s="6">
        <v>971</v>
      </c>
      <c r="B973">
        <v>17</v>
      </c>
      <c r="C973">
        <v>3</v>
      </c>
      <c r="D973">
        <v>10</v>
      </c>
      <c r="E973">
        <v>10</v>
      </c>
      <c r="F973">
        <v>10</v>
      </c>
      <c r="G973">
        <v>0</v>
      </c>
      <c r="H973">
        <v>7</v>
      </c>
      <c r="I973">
        <v>3</v>
      </c>
      <c r="J973">
        <v>0.85</v>
      </c>
      <c r="K973">
        <v>8.9891071319580096</v>
      </c>
      <c r="L973">
        <v>1.2540378570556601</v>
      </c>
      <c r="M973">
        <v>0.34460067749023399</v>
      </c>
      <c r="N973">
        <v>8.0186500549316406</v>
      </c>
      <c r="O973">
        <v>7</v>
      </c>
      <c r="P973">
        <v>7</v>
      </c>
      <c r="Q973">
        <v>17</v>
      </c>
      <c r="R973" s="16">
        <v>0.4118</v>
      </c>
      <c r="S973" s="16">
        <f t="shared" si="15"/>
        <v>0.7</v>
      </c>
      <c r="T973">
        <v>4.4887371063232404</v>
      </c>
      <c r="U973">
        <v>3.97951316833496</v>
      </c>
      <c r="V973">
        <v>3.8925642967224099</v>
      </c>
      <c r="W973">
        <v>8.69488716125488E-2</v>
      </c>
      <c r="X973">
        <v>0.59617280960082997</v>
      </c>
      <c r="Y973">
        <v>0.59617280960082997</v>
      </c>
      <c r="Z973">
        <v>0.7</v>
      </c>
      <c r="AA973">
        <v>1</v>
      </c>
      <c r="AB973">
        <v>0.58823529411764697</v>
      </c>
      <c r="AC973">
        <v>0.74074074074074103</v>
      </c>
      <c r="AD973">
        <v>0</v>
      </c>
      <c r="AE973">
        <v>0.3</v>
      </c>
    </row>
    <row r="974" spans="1:31" x14ac:dyDescent="0.15">
      <c r="A974" s="6">
        <v>972</v>
      </c>
      <c r="B974">
        <v>15</v>
      </c>
      <c r="C974">
        <v>5</v>
      </c>
      <c r="D974">
        <v>10</v>
      </c>
      <c r="E974">
        <v>10</v>
      </c>
      <c r="F974">
        <v>10</v>
      </c>
      <c r="G974">
        <v>0</v>
      </c>
      <c r="H974">
        <v>5</v>
      </c>
      <c r="I974">
        <v>5</v>
      </c>
      <c r="J974">
        <v>0.75</v>
      </c>
      <c r="K974">
        <v>8.7476921081543004</v>
      </c>
      <c r="L974">
        <v>3.3254051208496098</v>
      </c>
      <c r="M974">
        <v>1.0290336608886701</v>
      </c>
      <c r="N974">
        <v>6.2518539428710902</v>
      </c>
      <c r="O974">
        <v>3</v>
      </c>
      <c r="P974">
        <v>3</v>
      </c>
      <c r="Q974">
        <v>13</v>
      </c>
      <c r="R974" s="16">
        <v>0.23080000000000001</v>
      </c>
      <c r="S974" s="16">
        <f t="shared" si="15"/>
        <v>0.3</v>
      </c>
      <c r="T974">
        <v>3.6679019927978498</v>
      </c>
      <c r="U974">
        <v>3.2828700542449898</v>
      </c>
      <c r="V974">
        <v>3.07742547988892</v>
      </c>
      <c r="W974">
        <v>0.20544457435607899</v>
      </c>
      <c r="X974">
        <v>0.59047651290893599</v>
      </c>
      <c r="Y974">
        <v>0.59047651290893599</v>
      </c>
      <c r="Z974">
        <v>0.3</v>
      </c>
      <c r="AA974">
        <v>1</v>
      </c>
      <c r="AB974">
        <v>0.76923076923076905</v>
      </c>
      <c r="AC974">
        <v>0.86956521739130399</v>
      </c>
      <c r="AD974">
        <v>0</v>
      </c>
      <c r="AE974">
        <v>0.7</v>
      </c>
    </row>
    <row r="975" spans="1:31" x14ac:dyDescent="0.15">
      <c r="A975" s="6">
        <v>973</v>
      </c>
      <c r="B975">
        <v>17</v>
      </c>
      <c r="C975">
        <v>3</v>
      </c>
      <c r="D975">
        <v>10</v>
      </c>
      <c r="E975">
        <v>10</v>
      </c>
      <c r="F975">
        <v>10</v>
      </c>
      <c r="G975">
        <v>0</v>
      </c>
      <c r="H975">
        <v>7</v>
      </c>
      <c r="I975">
        <v>3</v>
      </c>
      <c r="J975">
        <v>0.85</v>
      </c>
      <c r="K975">
        <v>8.5398921966552699</v>
      </c>
      <c r="L975">
        <v>3.2736682891845699</v>
      </c>
      <c r="M975">
        <v>2.7521934509277299</v>
      </c>
      <c r="N975">
        <v>5.7849464416503897</v>
      </c>
      <c r="O975">
        <v>5</v>
      </c>
      <c r="P975">
        <v>5</v>
      </c>
      <c r="Q975">
        <v>15</v>
      </c>
      <c r="R975" s="16">
        <v>0.33329999999999999</v>
      </c>
      <c r="S975" s="16">
        <f t="shared" si="15"/>
        <v>0.5</v>
      </c>
      <c r="T975">
        <v>3.5299453735351598</v>
      </c>
      <c r="U975">
        <v>3.2661149501800502</v>
      </c>
      <c r="V975">
        <v>3.006591796875</v>
      </c>
      <c r="W975">
        <v>0.25952315330505399</v>
      </c>
      <c r="X975">
        <v>0.52335357666015603</v>
      </c>
      <c r="Y975">
        <v>0.52335357666015603</v>
      </c>
      <c r="Z975">
        <v>0.5</v>
      </c>
      <c r="AA975">
        <v>1</v>
      </c>
      <c r="AB975">
        <v>0.66666666666666696</v>
      </c>
      <c r="AC975">
        <v>0.8</v>
      </c>
      <c r="AD975">
        <v>0</v>
      </c>
      <c r="AE975">
        <v>0.5</v>
      </c>
    </row>
    <row r="976" spans="1:31" x14ac:dyDescent="0.15">
      <c r="A976" s="6">
        <v>974</v>
      </c>
      <c r="B976">
        <v>19</v>
      </c>
      <c r="C976">
        <v>1</v>
      </c>
      <c r="D976">
        <v>10</v>
      </c>
      <c r="E976">
        <v>10</v>
      </c>
      <c r="F976">
        <v>10</v>
      </c>
      <c r="G976">
        <v>0</v>
      </c>
      <c r="H976">
        <v>9</v>
      </c>
      <c r="I976">
        <v>1</v>
      </c>
      <c r="J976">
        <v>0.95</v>
      </c>
      <c r="K976">
        <v>13.1687889099121</v>
      </c>
      <c r="L976">
        <v>2.9838104248046902</v>
      </c>
      <c r="M976">
        <v>2.7930278778076199</v>
      </c>
      <c r="N976">
        <v>9.4088058471679705</v>
      </c>
      <c r="O976">
        <v>5</v>
      </c>
      <c r="P976">
        <v>5</v>
      </c>
      <c r="Q976">
        <v>15</v>
      </c>
      <c r="R976" s="16">
        <v>0.33329999999999999</v>
      </c>
      <c r="S976" s="16">
        <f t="shared" si="15"/>
        <v>0.5</v>
      </c>
      <c r="T976">
        <v>4.5915431976318404</v>
      </c>
      <c r="U976">
        <v>4.33931541442871</v>
      </c>
      <c r="V976">
        <v>3.9836831092834499</v>
      </c>
      <c r="W976">
        <v>0.355632305145264</v>
      </c>
      <c r="X976">
        <v>0.607860088348389</v>
      </c>
      <c r="Y976">
        <v>0.607860088348389</v>
      </c>
      <c r="Z976">
        <v>0.5</v>
      </c>
      <c r="AA976">
        <v>1</v>
      </c>
      <c r="AB976">
        <v>0.66666666666666696</v>
      </c>
      <c r="AC976">
        <v>0.8</v>
      </c>
      <c r="AD976">
        <v>0</v>
      </c>
      <c r="AE976">
        <v>0.5</v>
      </c>
    </row>
    <row r="977" spans="1:31" x14ac:dyDescent="0.15">
      <c r="A977" s="6">
        <v>975</v>
      </c>
      <c r="B977">
        <v>17</v>
      </c>
      <c r="C977">
        <v>3</v>
      </c>
      <c r="D977">
        <v>10</v>
      </c>
      <c r="E977">
        <v>10</v>
      </c>
      <c r="F977">
        <v>10</v>
      </c>
      <c r="G977">
        <v>0</v>
      </c>
      <c r="H977">
        <v>7</v>
      </c>
      <c r="I977">
        <v>3</v>
      </c>
      <c r="J977">
        <v>0.85</v>
      </c>
      <c r="K977">
        <v>8.6650199890136701</v>
      </c>
      <c r="L977">
        <v>4.0209655761718697</v>
      </c>
      <c r="M977">
        <v>3.30251884460449</v>
      </c>
      <c r="N977">
        <v>4.23954200744629</v>
      </c>
      <c r="O977">
        <v>2</v>
      </c>
      <c r="P977">
        <v>2</v>
      </c>
      <c r="Q977">
        <v>12</v>
      </c>
      <c r="R977" s="16">
        <v>0.16669999999999999</v>
      </c>
      <c r="S977" s="16">
        <f t="shared" si="15"/>
        <v>0.2</v>
      </c>
      <c r="T977">
        <v>3.4661102294921902</v>
      </c>
      <c r="U977">
        <v>3.2868278026580802</v>
      </c>
      <c r="V977">
        <v>2.9198410511016801</v>
      </c>
      <c r="W977">
        <v>0.36698675155639598</v>
      </c>
      <c r="X977">
        <v>0.54626917839050304</v>
      </c>
      <c r="Y977">
        <v>0.54626917839050304</v>
      </c>
      <c r="Z977">
        <v>0.2</v>
      </c>
      <c r="AA977">
        <v>1</v>
      </c>
      <c r="AB977">
        <v>0.83333333333333304</v>
      </c>
      <c r="AC977">
        <v>0.90909090909090895</v>
      </c>
      <c r="AD977">
        <v>0</v>
      </c>
      <c r="AE977">
        <v>0.8</v>
      </c>
    </row>
    <row r="978" spans="1:31" x14ac:dyDescent="0.15">
      <c r="A978" s="6">
        <v>976</v>
      </c>
      <c r="B978">
        <v>16</v>
      </c>
      <c r="C978">
        <v>4</v>
      </c>
      <c r="D978">
        <v>10</v>
      </c>
      <c r="E978">
        <v>10</v>
      </c>
      <c r="F978">
        <v>10</v>
      </c>
      <c r="G978">
        <v>0</v>
      </c>
      <c r="H978">
        <v>6</v>
      </c>
      <c r="I978">
        <v>4</v>
      </c>
      <c r="J978">
        <v>0.8</v>
      </c>
      <c r="K978">
        <v>8.9826164245605504</v>
      </c>
      <c r="L978">
        <v>2.2419586181640598</v>
      </c>
      <c r="M978">
        <v>0.70680618286132801</v>
      </c>
      <c r="N978">
        <v>7.3965721130371103</v>
      </c>
      <c r="O978">
        <v>4</v>
      </c>
      <c r="P978">
        <v>4</v>
      </c>
      <c r="Q978">
        <v>14</v>
      </c>
      <c r="R978" s="16">
        <v>0.28570000000000001</v>
      </c>
      <c r="S978" s="16">
        <f t="shared" si="15"/>
        <v>0.4</v>
      </c>
      <c r="T978">
        <v>4.0884628295898402</v>
      </c>
      <c r="U978">
        <v>3.6203546524047798</v>
      </c>
      <c r="V978">
        <v>3.47865915298462</v>
      </c>
      <c r="W978">
        <v>0.14169549942016599</v>
      </c>
      <c r="X978">
        <v>0.60980367660522505</v>
      </c>
      <c r="Y978">
        <v>0.60980367660522505</v>
      </c>
      <c r="Z978">
        <v>0.4</v>
      </c>
      <c r="AA978">
        <v>1</v>
      </c>
      <c r="AB978">
        <v>0.71428571428571397</v>
      </c>
      <c r="AC978">
        <v>0.83333333333333304</v>
      </c>
      <c r="AD978">
        <v>0</v>
      </c>
      <c r="AE978">
        <v>0.6</v>
      </c>
    </row>
    <row r="979" spans="1:31" x14ac:dyDescent="0.15">
      <c r="A979" s="6">
        <v>977</v>
      </c>
      <c r="B979">
        <v>18</v>
      </c>
      <c r="C979">
        <v>2</v>
      </c>
      <c r="D979">
        <v>10</v>
      </c>
      <c r="E979">
        <v>10</v>
      </c>
      <c r="F979">
        <v>10</v>
      </c>
      <c r="G979">
        <v>0</v>
      </c>
      <c r="H979">
        <v>8</v>
      </c>
      <c r="I979">
        <v>2</v>
      </c>
      <c r="J979">
        <v>0.9</v>
      </c>
      <c r="K979">
        <v>10.467790603637701</v>
      </c>
      <c r="L979">
        <v>3.95425605773926</v>
      </c>
      <c r="M979">
        <v>3.54449462890625</v>
      </c>
      <c r="N979">
        <v>6.0931262969970703</v>
      </c>
      <c r="O979">
        <v>3</v>
      </c>
      <c r="P979">
        <v>3</v>
      </c>
      <c r="Q979">
        <v>13</v>
      </c>
      <c r="R979" s="16">
        <v>0.23080000000000001</v>
      </c>
      <c r="S979" s="16">
        <f t="shared" si="15"/>
        <v>0.3</v>
      </c>
      <c r="T979">
        <v>4.0049190521240199</v>
      </c>
      <c r="U979">
        <v>3.8048429489135702</v>
      </c>
      <c r="V979">
        <v>3.3979873657226598</v>
      </c>
      <c r="W979">
        <v>0.40685558319091802</v>
      </c>
      <c r="X979">
        <v>0.60693168640136697</v>
      </c>
      <c r="Y979">
        <v>0.60693168640136697</v>
      </c>
      <c r="Z979">
        <v>0.3</v>
      </c>
      <c r="AA979">
        <v>1</v>
      </c>
      <c r="AB979">
        <v>0.76923076923076905</v>
      </c>
      <c r="AC979">
        <v>0.86956521739130399</v>
      </c>
      <c r="AD979">
        <v>0</v>
      </c>
      <c r="AE979">
        <v>0.7</v>
      </c>
    </row>
    <row r="980" spans="1:31" x14ac:dyDescent="0.15">
      <c r="A980" s="6">
        <v>978</v>
      </c>
      <c r="B980">
        <v>15</v>
      </c>
      <c r="C980">
        <v>5</v>
      </c>
      <c r="D980">
        <v>10</v>
      </c>
      <c r="E980">
        <v>10</v>
      </c>
      <c r="F980">
        <v>10</v>
      </c>
      <c r="G980">
        <v>0</v>
      </c>
      <c r="H980">
        <v>5</v>
      </c>
      <c r="I980">
        <v>5</v>
      </c>
      <c r="J980">
        <v>0.75</v>
      </c>
      <c r="K980">
        <v>8.0302028656005895</v>
      </c>
      <c r="L980">
        <v>3.4539566040039098</v>
      </c>
      <c r="M980">
        <v>1.43990325927734</v>
      </c>
      <c r="N980">
        <v>5.1243820190429696</v>
      </c>
      <c r="O980">
        <v>3</v>
      </c>
      <c r="P980">
        <v>3</v>
      </c>
      <c r="Q980">
        <v>13</v>
      </c>
      <c r="R980" s="16">
        <v>0.23080000000000001</v>
      </c>
      <c r="S980" s="16">
        <f t="shared" si="15"/>
        <v>0.3</v>
      </c>
      <c r="T980">
        <v>3.44681739807129</v>
      </c>
      <c r="U980">
        <v>3.1195037364959699</v>
      </c>
      <c r="V980">
        <v>2.88304495811462</v>
      </c>
      <c r="W980">
        <v>0.23645877838134799</v>
      </c>
      <c r="X980">
        <v>0.56377243995666504</v>
      </c>
      <c r="Y980">
        <v>0.56377243995666504</v>
      </c>
      <c r="Z980">
        <v>0.3</v>
      </c>
      <c r="AA980">
        <v>1</v>
      </c>
      <c r="AB980">
        <v>0.76923076923076905</v>
      </c>
      <c r="AC980">
        <v>0.86956521739130399</v>
      </c>
      <c r="AD980">
        <v>0</v>
      </c>
      <c r="AE980">
        <v>0.7</v>
      </c>
    </row>
    <row r="981" spans="1:31" x14ac:dyDescent="0.15">
      <c r="A981" s="6">
        <v>979</v>
      </c>
      <c r="B981">
        <v>14</v>
      </c>
      <c r="C981">
        <v>6</v>
      </c>
      <c r="D981">
        <v>10</v>
      </c>
      <c r="E981">
        <v>10</v>
      </c>
      <c r="F981">
        <v>10</v>
      </c>
      <c r="G981">
        <v>0</v>
      </c>
      <c r="H981">
        <v>4</v>
      </c>
      <c r="I981">
        <v>6</v>
      </c>
      <c r="J981">
        <v>0.7</v>
      </c>
      <c r="K981">
        <v>7.56673240661621</v>
      </c>
      <c r="L981">
        <v>4.7600688934326199</v>
      </c>
      <c r="M981">
        <v>3.1979713439941402</v>
      </c>
      <c r="N981">
        <v>4.4131603240966797</v>
      </c>
      <c r="O981">
        <v>1</v>
      </c>
      <c r="P981">
        <v>1</v>
      </c>
      <c r="Q981">
        <v>11</v>
      </c>
      <c r="R981" s="16">
        <v>9.0899999999999995E-2</v>
      </c>
      <c r="S981" s="16">
        <f t="shared" si="15"/>
        <v>0.1</v>
      </c>
      <c r="T981">
        <v>2.59438896179199</v>
      </c>
      <c r="U981">
        <v>2.4119062423706001</v>
      </c>
      <c r="V981">
        <v>2.1246383190154998</v>
      </c>
      <c r="W981">
        <v>0.28726792335510198</v>
      </c>
      <c r="X981">
        <v>0.46975064277648898</v>
      </c>
      <c r="Y981">
        <v>0.46975064277648898</v>
      </c>
      <c r="Z981">
        <v>0.1</v>
      </c>
      <c r="AA981">
        <v>1</v>
      </c>
      <c r="AB981">
        <v>0.90909090909090895</v>
      </c>
      <c r="AC981">
        <v>0.952380952380952</v>
      </c>
      <c r="AD981">
        <v>0</v>
      </c>
      <c r="AE981">
        <v>0.9</v>
      </c>
    </row>
    <row r="982" spans="1:31" x14ac:dyDescent="0.15">
      <c r="A982" s="6">
        <v>980</v>
      </c>
      <c r="B982">
        <v>17</v>
      </c>
      <c r="C982">
        <v>3</v>
      </c>
      <c r="D982">
        <v>10</v>
      </c>
      <c r="E982">
        <v>10</v>
      </c>
      <c r="F982">
        <v>10</v>
      </c>
      <c r="G982">
        <v>0</v>
      </c>
      <c r="H982">
        <v>7</v>
      </c>
      <c r="I982">
        <v>3</v>
      </c>
      <c r="J982">
        <v>0.85</v>
      </c>
      <c r="K982">
        <v>8.2343692779540998</v>
      </c>
      <c r="L982">
        <v>1.6283149719238299</v>
      </c>
      <c r="M982">
        <v>0.62770462036132801</v>
      </c>
      <c r="N982">
        <v>6.1018600463867196</v>
      </c>
      <c r="O982">
        <v>5</v>
      </c>
      <c r="P982">
        <v>5</v>
      </c>
      <c r="Q982">
        <v>15</v>
      </c>
      <c r="R982" s="16">
        <v>0.33329999999999999</v>
      </c>
      <c r="S982" s="16">
        <f t="shared" si="15"/>
        <v>0.5</v>
      </c>
      <c r="T982">
        <v>4.1249961853027299</v>
      </c>
      <c r="U982">
        <v>3.7376036643981898</v>
      </c>
      <c r="V982">
        <v>3.5668308734893799</v>
      </c>
      <c r="W982">
        <v>0.170772790908814</v>
      </c>
      <c r="X982">
        <v>0.55816531181335405</v>
      </c>
      <c r="Y982">
        <v>0.55816531181335405</v>
      </c>
      <c r="Z982">
        <v>0.5</v>
      </c>
      <c r="AA982">
        <v>1</v>
      </c>
      <c r="AB982">
        <v>0.66666666666666696</v>
      </c>
      <c r="AC982">
        <v>0.8</v>
      </c>
      <c r="AD982">
        <v>0</v>
      </c>
      <c r="AE982">
        <v>0.5</v>
      </c>
    </row>
    <row r="983" spans="1:31" x14ac:dyDescent="0.15">
      <c r="A983" s="6">
        <v>981</v>
      </c>
      <c r="B983">
        <v>16</v>
      </c>
      <c r="C983">
        <v>4</v>
      </c>
      <c r="D983">
        <v>10</v>
      </c>
      <c r="E983">
        <v>10</v>
      </c>
      <c r="F983">
        <v>10</v>
      </c>
      <c r="G983">
        <v>0</v>
      </c>
      <c r="H983">
        <v>6</v>
      </c>
      <c r="I983">
        <v>4</v>
      </c>
      <c r="J983">
        <v>0.8</v>
      </c>
      <c r="K983">
        <v>7.6400470733642596</v>
      </c>
      <c r="L983">
        <v>1.8883800506591799</v>
      </c>
      <c r="M983">
        <v>0.61321640014648404</v>
      </c>
      <c r="N983">
        <v>6.3982028961181596</v>
      </c>
      <c r="O983">
        <v>4</v>
      </c>
      <c r="P983">
        <v>4</v>
      </c>
      <c r="Q983">
        <v>13</v>
      </c>
      <c r="R983" s="16">
        <v>0.30769999999999997</v>
      </c>
      <c r="S983" s="16">
        <f t="shared" si="15"/>
        <v>0.4</v>
      </c>
      <c r="T983">
        <v>3.7331581115722701</v>
      </c>
      <c r="U983">
        <v>3.33506560325623</v>
      </c>
      <c r="V983">
        <v>3.2318885326385498</v>
      </c>
      <c r="W983">
        <v>0.103177070617676</v>
      </c>
      <c r="X983">
        <v>0.50126957893371604</v>
      </c>
      <c r="Y983">
        <v>0.50126957893371604</v>
      </c>
      <c r="Z983">
        <v>0.4</v>
      </c>
      <c r="AA983">
        <v>0.9</v>
      </c>
      <c r="AB983">
        <v>0.69230769230769196</v>
      </c>
      <c r="AC983">
        <v>0.78260869565217395</v>
      </c>
      <c r="AD983">
        <v>0.1</v>
      </c>
      <c r="AE983">
        <v>0.5</v>
      </c>
    </row>
    <row r="984" spans="1:31" x14ac:dyDescent="0.15">
      <c r="A984" s="6">
        <v>982</v>
      </c>
      <c r="B984">
        <v>17</v>
      </c>
      <c r="C984">
        <v>3</v>
      </c>
      <c r="D984">
        <v>10</v>
      </c>
      <c r="E984">
        <v>10</v>
      </c>
      <c r="F984">
        <v>10</v>
      </c>
      <c r="G984">
        <v>0</v>
      </c>
      <c r="H984">
        <v>7</v>
      </c>
      <c r="I984">
        <v>3</v>
      </c>
      <c r="J984">
        <v>0.85</v>
      </c>
      <c r="K984">
        <v>9.6231994628906197</v>
      </c>
      <c r="L984">
        <v>2.8336315155029301</v>
      </c>
      <c r="M984">
        <v>1.88863372802734</v>
      </c>
      <c r="N984">
        <v>6.5493888854980504</v>
      </c>
      <c r="O984">
        <v>4</v>
      </c>
      <c r="P984">
        <v>4</v>
      </c>
      <c r="Q984">
        <v>14</v>
      </c>
      <c r="R984" s="16">
        <v>0.28570000000000001</v>
      </c>
      <c r="S984" s="16">
        <f t="shared" si="15"/>
        <v>0.4</v>
      </c>
      <c r="T984">
        <v>4.2089004516601598</v>
      </c>
      <c r="U984">
        <v>3.8678839206695601</v>
      </c>
      <c r="V984">
        <v>3.5812668800353999</v>
      </c>
      <c r="W984">
        <v>0.286617040634155</v>
      </c>
      <c r="X984">
        <v>0.62763357162475597</v>
      </c>
      <c r="Y984">
        <v>0.62763357162475597</v>
      </c>
      <c r="Z984">
        <v>0.4</v>
      </c>
      <c r="AA984">
        <v>1</v>
      </c>
      <c r="AB984">
        <v>0.71428571428571397</v>
      </c>
      <c r="AC984">
        <v>0.83333333333333304</v>
      </c>
      <c r="AD984">
        <v>0</v>
      </c>
      <c r="AE984">
        <v>0.6</v>
      </c>
    </row>
    <row r="985" spans="1:31" x14ac:dyDescent="0.15">
      <c r="A985" s="6">
        <v>983</v>
      </c>
      <c r="B985">
        <v>17</v>
      </c>
      <c r="C985">
        <v>3</v>
      </c>
      <c r="D985">
        <v>10</v>
      </c>
      <c r="E985">
        <v>10</v>
      </c>
      <c r="F985">
        <v>10</v>
      </c>
      <c r="G985">
        <v>0</v>
      </c>
      <c r="H985">
        <v>7</v>
      </c>
      <c r="I985">
        <v>3</v>
      </c>
      <c r="J985">
        <v>0.85</v>
      </c>
      <c r="K985">
        <v>8.7455501556396502</v>
      </c>
      <c r="L985">
        <v>3.78288650512695</v>
      </c>
      <c r="M985">
        <v>3.1829414367675799</v>
      </c>
      <c r="N985">
        <v>5.0897140502929696</v>
      </c>
      <c r="O985">
        <v>3</v>
      </c>
      <c r="P985">
        <v>3</v>
      </c>
      <c r="Q985">
        <v>12</v>
      </c>
      <c r="R985" s="16">
        <v>0.25</v>
      </c>
      <c r="S985" s="16">
        <f t="shared" si="15"/>
        <v>0.3</v>
      </c>
      <c r="T985">
        <v>3.2847099304199201</v>
      </c>
      <c r="U985">
        <v>3.0971987247467001</v>
      </c>
      <c r="V985">
        <v>2.77226638793945</v>
      </c>
      <c r="W985">
        <v>0.32493233680725098</v>
      </c>
      <c r="X985">
        <v>0.51244354248046897</v>
      </c>
      <c r="Y985">
        <v>0.51244354248046897</v>
      </c>
      <c r="Z985">
        <v>0.3</v>
      </c>
      <c r="AA985">
        <v>0.9</v>
      </c>
      <c r="AB985">
        <v>0.75</v>
      </c>
      <c r="AC985">
        <v>0.81818181818181801</v>
      </c>
      <c r="AD985">
        <v>0.1</v>
      </c>
      <c r="AE985">
        <v>0.6</v>
      </c>
    </row>
    <row r="986" spans="1:31" x14ac:dyDescent="0.15">
      <c r="A986" s="6">
        <v>984</v>
      </c>
      <c r="B986">
        <v>17</v>
      </c>
      <c r="C986">
        <v>3</v>
      </c>
      <c r="D986">
        <v>10</v>
      </c>
      <c r="E986">
        <v>10</v>
      </c>
      <c r="F986">
        <v>10</v>
      </c>
      <c r="G986">
        <v>0</v>
      </c>
      <c r="H986">
        <v>7</v>
      </c>
      <c r="I986">
        <v>3</v>
      </c>
      <c r="J986">
        <v>0.85</v>
      </c>
      <c r="K986">
        <v>8.6383628845214808</v>
      </c>
      <c r="L986">
        <v>1.9156856536865201</v>
      </c>
      <c r="M986">
        <v>0.92982864379882801</v>
      </c>
      <c r="N986">
        <v>6.3176345825195304</v>
      </c>
      <c r="O986">
        <v>4</v>
      </c>
      <c r="P986">
        <v>4</v>
      </c>
      <c r="Q986">
        <v>13</v>
      </c>
      <c r="R986" s="16">
        <v>0.30769999999999997</v>
      </c>
      <c r="S986" s="16">
        <f t="shared" si="15"/>
        <v>0.4</v>
      </c>
      <c r="T986">
        <v>4.0963973999023402</v>
      </c>
      <c r="U986">
        <v>3.7216889858245801</v>
      </c>
      <c r="V986">
        <v>3.5205378532409699</v>
      </c>
      <c r="W986">
        <v>0.201151132583618</v>
      </c>
      <c r="X986">
        <v>0.57585954666137695</v>
      </c>
      <c r="Y986">
        <v>0.57585954666137695</v>
      </c>
      <c r="Z986">
        <v>0.4</v>
      </c>
      <c r="AA986">
        <v>0.9</v>
      </c>
      <c r="AB986">
        <v>0.69230769230769196</v>
      </c>
      <c r="AC986">
        <v>0.78260869565217395</v>
      </c>
      <c r="AD986">
        <v>0.1</v>
      </c>
      <c r="AE986">
        <v>0.5</v>
      </c>
    </row>
    <row r="987" spans="1:31" x14ac:dyDescent="0.15">
      <c r="A987" s="6">
        <v>985</v>
      </c>
      <c r="B987">
        <v>16</v>
      </c>
      <c r="C987">
        <v>4</v>
      </c>
      <c r="D987">
        <v>10</v>
      </c>
      <c r="E987">
        <v>10</v>
      </c>
      <c r="F987">
        <v>10</v>
      </c>
      <c r="G987">
        <v>0</v>
      </c>
      <c r="H987">
        <v>6</v>
      </c>
      <c r="I987">
        <v>4</v>
      </c>
      <c r="J987">
        <v>0.8</v>
      </c>
      <c r="K987">
        <v>8.2304153442382795</v>
      </c>
      <c r="L987">
        <v>2.6405620574951199</v>
      </c>
      <c r="M987">
        <v>1.1465415954589799</v>
      </c>
      <c r="N987">
        <v>5.58138084411621</v>
      </c>
      <c r="O987">
        <v>5</v>
      </c>
      <c r="P987">
        <v>5</v>
      </c>
      <c r="Q987">
        <v>15</v>
      </c>
      <c r="R987" s="16">
        <v>0.33329999999999999</v>
      </c>
      <c r="S987" s="16">
        <f t="shared" si="15"/>
        <v>0.5</v>
      </c>
      <c r="T987">
        <v>3.8651008605957</v>
      </c>
      <c r="U987">
        <v>3.5085403919220002</v>
      </c>
      <c r="V987">
        <v>3.2926373481750502</v>
      </c>
      <c r="W987">
        <v>0.21590304374694799</v>
      </c>
      <c r="X987">
        <v>0.57246351242065396</v>
      </c>
      <c r="Y987">
        <v>0.57246351242065396</v>
      </c>
      <c r="Z987">
        <v>0.5</v>
      </c>
      <c r="AA987">
        <v>1</v>
      </c>
      <c r="AB987">
        <v>0.66666666666666696</v>
      </c>
      <c r="AC987">
        <v>0.8</v>
      </c>
      <c r="AD987">
        <v>0</v>
      </c>
      <c r="AE987">
        <v>0.5</v>
      </c>
    </row>
    <row r="988" spans="1:31" x14ac:dyDescent="0.15">
      <c r="A988" s="6">
        <v>986</v>
      </c>
      <c r="B988">
        <v>15</v>
      </c>
      <c r="C988">
        <v>5</v>
      </c>
      <c r="D988">
        <v>10</v>
      </c>
      <c r="E988">
        <v>10</v>
      </c>
      <c r="F988">
        <v>10</v>
      </c>
      <c r="G988">
        <v>0</v>
      </c>
      <c r="H988">
        <v>5</v>
      </c>
      <c r="I988">
        <v>5</v>
      </c>
      <c r="J988">
        <v>0.75</v>
      </c>
      <c r="K988">
        <v>8.5450572967529297</v>
      </c>
      <c r="L988">
        <v>4.3203277587890598</v>
      </c>
      <c r="M988">
        <v>2.45469093322754</v>
      </c>
      <c r="N988">
        <v>4.7181835174560502</v>
      </c>
      <c r="O988">
        <v>3</v>
      </c>
      <c r="P988">
        <v>3</v>
      </c>
      <c r="Q988">
        <v>13</v>
      </c>
      <c r="R988" s="16">
        <v>0.23080000000000001</v>
      </c>
      <c r="S988" s="16">
        <f t="shared" si="15"/>
        <v>0.3</v>
      </c>
      <c r="T988">
        <v>3.2227306365966801</v>
      </c>
      <c r="U988">
        <v>2.9843392372131401</v>
      </c>
      <c r="V988">
        <v>2.6674389839172399</v>
      </c>
      <c r="W988">
        <v>0.31690025329589799</v>
      </c>
      <c r="X988">
        <v>0.55529165267944303</v>
      </c>
      <c r="Y988">
        <v>0.55529165267944303</v>
      </c>
      <c r="Z988">
        <v>0.3</v>
      </c>
      <c r="AA988">
        <v>1</v>
      </c>
      <c r="AB988">
        <v>0.76923076923076905</v>
      </c>
      <c r="AC988">
        <v>0.86956521739130399</v>
      </c>
      <c r="AD988">
        <v>0</v>
      </c>
      <c r="AE988">
        <v>0.7</v>
      </c>
    </row>
    <row r="989" spans="1:31" x14ac:dyDescent="0.15">
      <c r="A989" s="6">
        <v>987</v>
      </c>
      <c r="B989">
        <v>19</v>
      </c>
      <c r="C989">
        <v>1</v>
      </c>
      <c r="D989">
        <v>10</v>
      </c>
      <c r="E989">
        <v>10</v>
      </c>
      <c r="F989">
        <v>10</v>
      </c>
      <c r="G989">
        <v>0</v>
      </c>
      <c r="H989">
        <v>9</v>
      </c>
      <c r="I989">
        <v>1</v>
      </c>
      <c r="J989">
        <v>0.95</v>
      </c>
      <c r="K989">
        <v>13.11452293396</v>
      </c>
      <c r="L989">
        <v>3.0455665588378902</v>
      </c>
      <c r="M989">
        <v>2.85603904724121</v>
      </c>
      <c r="N989">
        <v>9.2924613952636701</v>
      </c>
      <c r="O989">
        <v>7</v>
      </c>
      <c r="P989">
        <v>7</v>
      </c>
      <c r="Q989">
        <v>17</v>
      </c>
      <c r="R989" s="16">
        <v>0.4118</v>
      </c>
      <c r="S989" s="16">
        <f t="shared" si="15"/>
        <v>0.7</v>
      </c>
      <c r="T989">
        <v>4.5542678833007804</v>
      </c>
      <c r="U989">
        <v>4.3066840171814</v>
      </c>
      <c r="V989">
        <v>3.95100021362305</v>
      </c>
      <c r="W989">
        <v>0.35568380355835</v>
      </c>
      <c r="X989">
        <v>0.60326766967773404</v>
      </c>
      <c r="Y989">
        <v>0.60326766967773404</v>
      </c>
      <c r="Z989">
        <v>0.7</v>
      </c>
      <c r="AA989">
        <v>1</v>
      </c>
      <c r="AB989">
        <v>0.58823529411764697</v>
      </c>
      <c r="AC989">
        <v>0.74074074074074103</v>
      </c>
      <c r="AD989">
        <v>0</v>
      </c>
      <c r="AE989">
        <v>0.3</v>
      </c>
    </row>
    <row r="990" spans="1:31" x14ac:dyDescent="0.15">
      <c r="A990" s="6">
        <v>988</v>
      </c>
      <c r="B990">
        <v>17</v>
      </c>
      <c r="C990">
        <v>3</v>
      </c>
      <c r="D990">
        <v>10</v>
      </c>
      <c r="E990">
        <v>10</v>
      </c>
      <c r="F990">
        <v>10</v>
      </c>
      <c r="G990">
        <v>0</v>
      </c>
      <c r="H990">
        <v>7</v>
      </c>
      <c r="I990">
        <v>3</v>
      </c>
      <c r="J990">
        <v>0.85</v>
      </c>
      <c r="K990">
        <v>8.1600093841552699</v>
      </c>
      <c r="L990">
        <v>1.94161224365234</v>
      </c>
      <c r="M990">
        <v>1.1595420837402299</v>
      </c>
      <c r="N990">
        <v>6.2765445709228498</v>
      </c>
      <c r="O990">
        <v>3</v>
      </c>
      <c r="P990">
        <v>3</v>
      </c>
      <c r="Q990">
        <v>12</v>
      </c>
      <c r="R990" s="16">
        <v>0.25</v>
      </c>
      <c r="S990" s="16">
        <f t="shared" si="15"/>
        <v>0.3</v>
      </c>
      <c r="T990">
        <v>3.25923347473144</v>
      </c>
      <c r="U990">
        <v>2.96667551994324</v>
      </c>
      <c r="V990">
        <v>2.79502177238464</v>
      </c>
      <c r="W990">
        <v>0.171653747558594</v>
      </c>
      <c r="X990">
        <v>0.46421170234680198</v>
      </c>
      <c r="Y990">
        <v>0.46421170234680198</v>
      </c>
      <c r="Z990">
        <v>0.3</v>
      </c>
      <c r="AA990">
        <v>0.9</v>
      </c>
      <c r="AB990">
        <v>0.75</v>
      </c>
      <c r="AC990">
        <v>0.81818181818181801</v>
      </c>
      <c r="AD990">
        <v>0.1</v>
      </c>
      <c r="AE990">
        <v>0.6</v>
      </c>
    </row>
    <row r="991" spans="1:31" x14ac:dyDescent="0.15">
      <c r="A991" s="6">
        <v>989</v>
      </c>
      <c r="B991">
        <v>19</v>
      </c>
      <c r="C991">
        <v>1</v>
      </c>
      <c r="D991">
        <v>10</v>
      </c>
      <c r="E991">
        <v>10</v>
      </c>
      <c r="F991">
        <v>10</v>
      </c>
      <c r="G991">
        <v>0</v>
      </c>
      <c r="H991">
        <v>9</v>
      </c>
      <c r="I991">
        <v>1</v>
      </c>
      <c r="J991">
        <v>0.95</v>
      </c>
      <c r="K991">
        <v>11.8056735992432</v>
      </c>
      <c r="L991">
        <v>1.1440734863281199</v>
      </c>
      <c r="M991">
        <v>0.93019485473632801</v>
      </c>
      <c r="N991">
        <v>9.7074508666992205</v>
      </c>
      <c r="O991">
        <v>7</v>
      </c>
      <c r="P991">
        <v>7</v>
      </c>
      <c r="Q991">
        <v>17</v>
      </c>
      <c r="R991" s="16">
        <v>0.4118</v>
      </c>
      <c r="S991" s="16">
        <f t="shared" si="15"/>
        <v>0.7</v>
      </c>
      <c r="T991">
        <v>4.5089588165283203</v>
      </c>
      <c r="U991">
        <v>4.1783003807067898</v>
      </c>
      <c r="V991">
        <v>3.9850115776061998</v>
      </c>
      <c r="W991">
        <v>0.19328880310058599</v>
      </c>
      <c r="X991">
        <v>0.52394723892211903</v>
      </c>
      <c r="Y991">
        <v>0.52394723892211903</v>
      </c>
      <c r="Z991">
        <v>0.7</v>
      </c>
      <c r="AA991">
        <v>1</v>
      </c>
      <c r="AB991">
        <v>0.58823529411764697</v>
      </c>
      <c r="AC991">
        <v>0.74074074074074103</v>
      </c>
      <c r="AD991">
        <v>0</v>
      </c>
      <c r="AE991">
        <v>0.3</v>
      </c>
    </row>
    <row r="992" spans="1:31" x14ac:dyDescent="0.15">
      <c r="A992" s="6">
        <v>990</v>
      </c>
      <c r="B992">
        <v>17</v>
      </c>
      <c r="C992">
        <v>3</v>
      </c>
      <c r="D992">
        <v>10</v>
      </c>
      <c r="E992">
        <v>10</v>
      </c>
      <c r="F992">
        <v>10</v>
      </c>
      <c r="G992">
        <v>0</v>
      </c>
      <c r="H992">
        <v>7</v>
      </c>
      <c r="I992">
        <v>3</v>
      </c>
      <c r="J992">
        <v>0.85</v>
      </c>
      <c r="K992">
        <v>8.4486637115478498</v>
      </c>
      <c r="L992">
        <v>1.9053821563720701</v>
      </c>
      <c r="M992">
        <v>0.90157699584960904</v>
      </c>
      <c r="N992">
        <v>6.00150489807129</v>
      </c>
      <c r="O992">
        <v>6</v>
      </c>
      <c r="P992">
        <v>6</v>
      </c>
      <c r="Q992">
        <v>16</v>
      </c>
      <c r="R992" s="16">
        <v>0.375</v>
      </c>
      <c r="S992" s="16">
        <f t="shared" si="15"/>
        <v>0.6</v>
      </c>
      <c r="T992">
        <v>4.1283950805664098</v>
      </c>
      <c r="U992">
        <v>3.7545332908630402</v>
      </c>
      <c r="V992">
        <v>3.5537257194518999</v>
      </c>
      <c r="W992">
        <v>0.20080757141113301</v>
      </c>
      <c r="X992">
        <v>0.57466936111450195</v>
      </c>
      <c r="Y992">
        <v>0.57466936111450195</v>
      </c>
      <c r="Z992">
        <v>0.6</v>
      </c>
      <c r="AA992">
        <v>1</v>
      </c>
      <c r="AB992">
        <v>0.625</v>
      </c>
      <c r="AC992">
        <v>0.76923076923076905</v>
      </c>
      <c r="AD992">
        <v>0</v>
      </c>
      <c r="AE992">
        <v>0.4</v>
      </c>
    </row>
    <row r="993" spans="1:31" x14ac:dyDescent="0.15">
      <c r="A993" s="6">
        <v>991</v>
      </c>
      <c r="B993">
        <v>17</v>
      </c>
      <c r="C993">
        <v>3</v>
      </c>
      <c r="D993">
        <v>10</v>
      </c>
      <c r="E993">
        <v>10</v>
      </c>
      <c r="F993">
        <v>10</v>
      </c>
      <c r="G993">
        <v>0</v>
      </c>
      <c r="H993">
        <v>7</v>
      </c>
      <c r="I993">
        <v>3</v>
      </c>
      <c r="J993">
        <v>0.85</v>
      </c>
      <c r="K993">
        <v>9.2870616912841797</v>
      </c>
      <c r="L993">
        <v>1.3833656311035201</v>
      </c>
      <c r="M993">
        <v>0.29583358764648399</v>
      </c>
      <c r="N993">
        <v>7.6658782958984402</v>
      </c>
      <c r="O993">
        <v>6</v>
      </c>
      <c r="P993">
        <v>6</v>
      </c>
      <c r="Q993">
        <v>16</v>
      </c>
      <c r="R993" s="16">
        <v>0.375</v>
      </c>
      <c r="S993" s="16">
        <f t="shared" si="15"/>
        <v>0.6</v>
      </c>
      <c r="T993">
        <v>4.9294719696044904</v>
      </c>
      <c r="U993">
        <v>4.4061517715454102</v>
      </c>
      <c r="V993">
        <v>4.27333307266235</v>
      </c>
      <c r="W993">
        <v>0.132818698883057</v>
      </c>
      <c r="X993">
        <v>0.656138896942139</v>
      </c>
      <c r="Y993">
        <v>0.656138896942139</v>
      </c>
      <c r="Z993">
        <v>0.6</v>
      </c>
      <c r="AA993">
        <v>1</v>
      </c>
      <c r="AB993">
        <v>0.625</v>
      </c>
      <c r="AC993">
        <v>0.76923076923076905</v>
      </c>
      <c r="AD993">
        <v>0</v>
      </c>
      <c r="AE993">
        <v>0.4</v>
      </c>
    </row>
    <row r="994" spans="1:31" x14ac:dyDescent="0.15">
      <c r="A994" s="6">
        <v>992</v>
      </c>
      <c r="B994">
        <v>16</v>
      </c>
      <c r="C994">
        <v>4</v>
      </c>
      <c r="D994">
        <v>10</v>
      </c>
      <c r="E994">
        <v>10</v>
      </c>
      <c r="F994">
        <v>10</v>
      </c>
      <c r="G994">
        <v>0</v>
      </c>
      <c r="H994">
        <v>6</v>
      </c>
      <c r="I994">
        <v>4</v>
      </c>
      <c r="J994">
        <v>0.8</v>
      </c>
      <c r="K994">
        <v>8.0666408538818395</v>
      </c>
      <c r="L994">
        <v>3.1297702789306601</v>
      </c>
      <c r="M994">
        <v>1.9966506958007799</v>
      </c>
      <c r="N994">
        <v>5.3953227996826199</v>
      </c>
      <c r="O994">
        <v>2</v>
      </c>
      <c r="P994">
        <v>2</v>
      </c>
      <c r="Q994">
        <v>12</v>
      </c>
      <c r="R994" s="16">
        <v>0.16669999999999999</v>
      </c>
      <c r="S994" s="16">
        <f t="shared" si="15"/>
        <v>0.2</v>
      </c>
      <c r="T994">
        <v>3.4346084594726598</v>
      </c>
      <c r="U994">
        <v>3.1610202789306601</v>
      </c>
      <c r="V994">
        <v>2.9174778461456299</v>
      </c>
      <c r="W994">
        <v>0.24354243278503401</v>
      </c>
      <c r="X994">
        <v>0.51713061332702603</v>
      </c>
      <c r="Y994">
        <v>0.51713061332702603</v>
      </c>
      <c r="Z994">
        <v>0.2</v>
      </c>
      <c r="AA994">
        <v>1</v>
      </c>
      <c r="AB994">
        <v>0.83333333333333304</v>
      </c>
      <c r="AC994">
        <v>0.90909090909090895</v>
      </c>
      <c r="AD994">
        <v>0</v>
      </c>
      <c r="AE994">
        <v>0.8</v>
      </c>
    </row>
    <row r="995" spans="1:31" x14ac:dyDescent="0.15">
      <c r="A995" s="6">
        <v>993</v>
      </c>
      <c r="B995">
        <v>18</v>
      </c>
      <c r="C995">
        <v>2</v>
      </c>
      <c r="D995">
        <v>10</v>
      </c>
      <c r="E995">
        <v>10</v>
      </c>
      <c r="F995">
        <v>10</v>
      </c>
      <c r="G995">
        <v>0</v>
      </c>
      <c r="H995">
        <v>8</v>
      </c>
      <c r="I995">
        <v>2</v>
      </c>
      <c r="J995">
        <v>0.9</v>
      </c>
      <c r="K995">
        <v>9.7268772125244105</v>
      </c>
      <c r="L995">
        <v>1.24237632751465</v>
      </c>
      <c r="M995">
        <v>0.63990783691406194</v>
      </c>
      <c r="N995">
        <v>7.5932922363281197</v>
      </c>
      <c r="O995">
        <v>6</v>
      </c>
      <c r="P995">
        <v>6</v>
      </c>
      <c r="Q995">
        <v>15</v>
      </c>
      <c r="R995" s="16">
        <v>0.4</v>
      </c>
      <c r="S995" s="16">
        <f t="shared" si="15"/>
        <v>0.6</v>
      </c>
      <c r="T995">
        <v>4.6818885803222701</v>
      </c>
      <c r="U995">
        <v>4.2791061401367196</v>
      </c>
      <c r="V995">
        <v>4.0893526077270499</v>
      </c>
      <c r="W995">
        <v>0.189753532409668</v>
      </c>
      <c r="X995">
        <v>0.59253597259521495</v>
      </c>
      <c r="Y995">
        <v>0.59253597259521495</v>
      </c>
      <c r="Z995">
        <v>0.6</v>
      </c>
      <c r="AA995">
        <v>0.9</v>
      </c>
      <c r="AB995">
        <v>0.6</v>
      </c>
      <c r="AC995">
        <v>0.72</v>
      </c>
      <c r="AD995">
        <v>0.1</v>
      </c>
      <c r="AE995">
        <v>0.3</v>
      </c>
    </row>
    <row r="996" spans="1:31" x14ac:dyDescent="0.15">
      <c r="A996" s="6">
        <v>994</v>
      </c>
      <c r="B996">
        <v>17</v>
      </c>
      <c r="C996">
        <v>3</v>
      </c>
      <c r="D996">
        <v>10</v>
      </c>
      <c r="E996">
        <v>10</v>
      </c>
      <c r="F996">
        <v>10</v>
      </c>
      <c r="G996">
        <v>0</v>
      </c>
      <c r="H996">
        <v>7</v>
      </c>
      <c r="I996">
        <v>3</v>
      </c>
      <c r="J996">
        <v>0.85</v>
      </c>
      <c r="K996">
        <v>9.7829608917236293</v>
      </c>
      <c r="L996">
        <v>1.7367401123046899</v>
      </c>
      <c r="M996">
        <v>0.63294601440429699</v>
      </c>
      <c r="N996">
        <v>7.8153018951415998</v>
      </c>
      <c r="O996">
        <v>6</v>
      </c>
      <c r="P996">
        <v>6</v>
      </c>
      <c r="Q996">
        <v>16</v>
      </c>
      <c r="R996" s="16">
        <v>0.375</v>
      </c>
      <c r="S996" s="16">
        <f t="shared" si="15"/>
        <v>0.6</v>
      </c>
      <c r="T996">
        <v>4.7148189544677699</v>
      </c>
      <c r="U996">
        <v>4.2335677146911603</v>
      </c>
      <c r="V996">
        <v>4.0583300590515101</v>
      </c>
      <c r="W996">
        <v>0.17523765563964799</v>
      </c>
      <c r="X996">
        <v>0.65648889541625999</v>
      </c>
      <c r="Y996">
        <v>0.65648889541625999</v>
      </c>
      <c r="Z996">
        <v>0.6</v>
      </c>
      <c r="AA996">
        <v>1</v>
      </c>
      <c r="AB996">
        <v>0.625</v>
      </c>
      <c r="AC996">
        <v>0.76923076923076905</v>
      </c>
      <c r="AD996">
        <v>0</v>
      </c>
      <c r="AE996">
        <v>0.4</v>
      </c>
    </row>
    <row r="997" spans="1:31" x14ac:dyDescent="0.15">
      <c r="A997" s="6">
        <v>995</v>
      </c>
      <c r="B997">
        <v>18</v>
      </c>
      <c r="C997">
        <v>2</v>
      </c>
      <c r="D997">
        <v>10</v>
      </c>
      <c r="E997">
        <v>10</v>
      </c>
      <c r="F997">
        <v>10</v>
      </c>
      <c r="G997">
        <v>0</v>
      </c>
      <c r="H997">
        <v>8</v>
      </c>
      <c r="I997">
        <v>2</v>
      </c>
      <c r="J997">
        <v>0.9</v>
      </c>
      <c r="K997">
        <v>9.1805610656738299</v>
      </c>
      <c r="L997">
        <v>2.05412673950195</v>
      </c>
      <c r="M997">
        <v>1.6231632232666</v>
      </c>
      <c r="N997">
        <v>6.7532253265380904</v>
      </c>
      <c r="O997">
        <v>7</v>
      </c>
      <c r="P997">
        <v>7</v>
      </c>
      <c r="Q997">
        <v>17</v>
      </c>
      <c r="R997" s="16">
        <v>0.4118</v>
      </c>
      <c r="S997" s="16">
        <f t="shared" si="15"/>
        <v>0.7</v>
      </c>
      <c r="T997">
        <v>4.2894458770751998</v>
      </c>
      <c r="U997">
        <v>3.9658062458038299</v>
      </c>
      <c r="V997">
        <v>3.7447128295898402</v>
      </c>
      <c r="W997">
        <v>0.22109341621398901</v>
      </c>
      <c r="X997">
        <v>0.54473304748535201</v>
      </c>
      <c r="Y997">
        <v>0.54473304748535201</v>
      </c>
      <c r="Z997">
        <v>0.7</v>
      </c>
      <c r="AA997">
        <v>1</v>
      </c>
      <c r="AB997">
        <v>0.58823529411764697</v>
      </c>
      <c r="AC997">
        <v>0.74074074074074103</v>
      </c>
      <c r="AD997">
        <v>0</v>
      </c>
      <c r="AE997">
        <v>0.3</v>
      </c>
    </row>
    <row r="998" spans="1:31" x14ac:dyDescent="0.15">
      <c r="A998" s="6">
        <v>996</v>
      </c>
      <c r="B998">
        <v>14</v>
      </c>
      <c r="C998">
        <v>6</v>
      </c>
      <c r="D998">
        <v>10</v>
      </c>
      <c r="E998">
        <v>10</v>
      </c>
      <c r="F998">
        <v>10</v>
      </c>
      <c r="G998">
        <v>0</v>
      </c>
      <c r="H998">
        <v>4</v>
      </c>
      <c r="I998">
        <v>6</v>
      </c>
      <c r="J998">
        <v>0.7</v>
      </c>
      <c r="K998">
        <v>8.4121742248535192</v>
      </c>
      <c r="L998">
        <v>4.3311004638671902</v>
      </c>
      <c r="M998">
        <v>1.6194534301757799</v>
      </c>
      <c r="N998">
        <v>5.6832752227783203</v>
      </c>
      <c r="O998">
        <v>2</v>
      </c>
      <c r="P998">
        <v>2</v>
      </c>
      <c r="Q998">
        <v>12</v>
      </c>
      <c r="R998" s="16">
        <v>0.16669999999999999</v>
      </c>
      <c r="S998" s="16">
        <f t="shared" si="15"/>
        <v>0.2</v>
      </c>
      <c r="T998">
        <v>2.6802177429199201</v>
      </c>
      <c r="U998">
        <v>2.3968577384948699</v>
      </c>
      <c r="V998">
        <v>2.1700892448425302</v>
      </c>
      <c r="W998">
        <v>0.226768493652344</v>
      </c>
      <c r="X998">
        <v>0.51012849807739302</v>
      </c>
      <c r="Y998">
        <v>0.51012849807739302</v>
      </c>
      <c r="Z998">
        <v>0.2</v>
      </c>
      <c r="AA998">
        <v>1</v>
      </c>
      <c r="AB998">
        <v>0.83333333333333304</v>
      </c>
      <c r="AC998">
        <v>0.90909090909090895</v>
      </c>
      <c r="AD998">
        <v>0</v>
      </c>
      <c r="AE998">
        <v>0.8</v>
      </c>
    </row>
    <row r="999" spans="1:31" x14ac:dyDescent="0.15">
      <c r="A999" s="6">
        <v>997</v>
      </c>
      <c r="B999">
        <v>18</v>
      </c>
      <c r="C999">
        <v>2</v>
      </c>
      <c r="D999">
        <v>10</v>
      </c>
      <c r="E999">
        <v>10</v>
      </c>
      <c r="F999">
        <v>10</v>
      </c>
      <c r="G999">
        <v>0</v>
      </c>
      <c r="H999">
        <v>8</v>
      </c>
      <c r="I999">
        <v>2</v>
      </c>
      <c r="J999">
        <v>0.9</v>
      </c>
      <c r="K999">
        <v>9.2292556762695295</v>
      </c>
      <c r="L999">
        <v>1.29758071899414</v>
      </c>
      <c r="M999">
        <v>0.76646423339843694</v>
      </c>
      <c r="N999">
        <v>7.2590503692626998</v>
      </c>
      <c r="O999">
        <v>7</v>
      </c>
      <c r="P999">
        <v>7</v>
      </c>
      <c r="Q999">
        <v>17</v>
      </c>
      <c r="R999" s="16">
        <v>0.4118</v>
      </c>
      <c r="S999" s="16">
        <f t="shared" si="15"/>
        <v>0.7</v>
      </c>
      <c r="T999">
        <v>4.8837089538574201</v>
      </c>
      <c r="U999">
        <v>4.4612894058227504</v>
      </c>
      <c r="V999">
        <v>4.28568363189697</v>
      </c>
      <c r="W999">
        <v>0.175605773925781</v>
      </c>
      <c r="X999">
        <v>0.598025321960449</v>
      </c>
      <c r="Y999">
        <v>0.598025321960449</v>
      </c>
      <c r="Z999">
        <v>0.7</v>
      </c>
      <c r="AA999">
        <v>1</v>
      </c>
      <c r="AB999">
        <v>0.58823529411764697</v>
      </c>
      <c r="AC999">
        <v>0.74074074074074103</v>
      </c>
      <c r="AD999">
        <v>0</v>
      </c>
      <c r="AE999">
        <v>0.3</v>
      </c>
    </row>
    <row r="1000" spans="1:31" x14ac:dyDescent="0.15">
      <c r="A1000" s="6">
        <v>998</v>
      </c>
      <c r="B1000">
        <v>16</v>
      </c>
      <c r="C1000">
        <v>4</v>
      </c>
      <c r="D1000">
        <v>10</v>
      </c>
      <c r="E1000">
        <v>10</v>
      </c>
      <c r="F1000">
        <v>10</v>
      </c>
      <c r="G1000">
        <v>0</v>
      </c>
      <c r="H1000">
        <v>6</v>
      </c>
      <c r="I1000">
        <v>4</v>
      </c>
      <c r="J1000">
        <v>0.8</v>
      </c>
      <c r="K1000">
        <v>8.1000061035156197</v>
      </c>
      <c r="L1000">
        <v>3.4228897094726598</v>
      </c>
      <c r="M1000">
        <v>2.4159355163574201</v>
      </c>
      <c r="N1000">
        <v>5.2778091430664098</v>
      </c>
      <c r="O1000">
        <v>2</v>
      </c>
      <c r="P1000">
        <v>2</v>
      </c>
      <c r="Q1000">
        <v>12</v>
      </c>
      <c r="R1000" s="16">
        <v>0.16669999999999999</v>
      </c>
      <c r="S1000" s="16">
        <f t="shared" si="15"/>
        <v>0.2</v>
      </c>
      <c r="T1000">
        <v>2.6984672546386701</v>
      </c>
      <c r="U1000">
        <v>2.5042040348053001</v>
      </c>
      <c r="V1000">
        <v>2.2486040592193599</v>
      </c>
      <c r="W1000">
        <v>0.255599975585937</v>
      </c>
      <c r="X1000">
        <v>0.44986319541931202</v>
      </c>
      <c r="Y1000">
        <v>0.44986319541931202</v>
      </c>
      <c r="Z1000">
        <v>0.2</v>
      </c>
      <c r="AA1000">
        <v>1</v>
      </c>
      <c r="AB1000">
        <v>0.83333333333333304</v>
      </c>
      <c r="AC1000">
        <v>0.90909090909090895</v>
      </c>
      <c r="AD1000">
        <v>0</v>
      </c>
      <c r="AE1000">
        <v>0.8</v>
      </c>
    </row>
    <row r="1001" spans="1:31" x14ac:dyDescent="0.15">
      <c r="A1001" s="6">
        <v>999</v>
      </c>
      <c r="B1001">
        <v>16</v>
      </c>
      <c r="C1001">
        <v>4</v>
      </c>
      <c r="D1001">
        <v>10</v>
      </c>
      <c r="E1001">
        <v>10</v>
      </c>
      <c r="F1001">
        <v>10</v>
      </c>
      <c r="G1001">
        <v>0</v>
      </c>
      <c r="H1001">
        <v>6</v>
      </c>
      <c r="I1001">
        <v>4</v>
      </c>
      <c r="J1001">
        <v>0.8</v>
      </c>
      <c r="K1001">
        <v>7.6920967102050799</v>
      </c>
      <c r="L1001">
        <v>2.37161064147949</v>
      </c>
      <c r="M1001">
        <v>1.0204391479492201</v>
      </c>
      <c r="N1001">
        <v>5.4895458221435502</v>
      </c>
      <c r="O1001">
        <v>4</v>
      </c>
      <c r="P1001">
        <v>4</v>
      </c>
      <c r="Q1001">
        <v>14</v>
      </c>
      <c r="R1001" s="16">
        <v>0.28570000000000001</v>
      </c>
      <c r="S1001" s="16">
        <f t="shared" si="15"/>
        <v>0.4</v>
      </c>
      <c r="T1001">
        <v>3.6602478027343701</v>
      </c>
      <c r="U1001">
        <v>3.31976389884949</v>
      </c>
      <c r="V1001">
        <v>3.1375756263732901</v>
      </c>
      <c r="W1001">
        <v>0.18218827247619601</v>
      </c>
      <c r="X1001">
        <v>0.52267217636108398</v>
      </c>
      <c r="Y1001">
        <v>0.52267217636108398</v>
      </c>
      <c r="Z1001">
        <v>0.4</v>
      </c>
      <c r="AA1001">
        <v>1</v>
      </c>
      <c r="AB1001">
        <v>0.71428571428571397</v>
      </c>
      <c r="AC1001">
        <v>0.83333333333333304</v>
      </c>
      <c r="AD1001">
        <v>0</v>
      </c>
      <c r="AE1001">
        <v>0.6</v>
      </c>
    </row>
    <row r="1002" spans="1:31" s="3" customFormat="1" x14ac:dyDescent="0.15">
      <c r="K1002" s="13" t="s">
        <v>29</v>
      </c>
      <c r="L1002" s="3">
        <f>AVERAGE(L2:L1001)</f>
        <v>2.5734208946228025</v>
      </c>
      <c r="W1002" s="3">
        <f t="shared" ref="W1002:AE1002" si="16">AVERAGE(W2:W1001)</f>
        <v>0.21285099744796754</v>
      </c>
      <c r="Z1002" s="3">
        <f t="shared" si="16"/>
        <v>0.45779999999999987</v>
      </c>
      <c r="AA1002" s="3">
        <f t="shared" si="16"/>
        <v>0.98049999999999726</v>
      </c>
      <c r="AB1002" s="3">
        <f t="shared" si="16"/>
        <v>0.69216661322423556</v>
      </c>
      <c r="AC1002" s="3">
        <f t="shared" si="16"/>
        <v>0.80805019919432175</v>
      </c>
      <c r="AD1002" s="3">
        <f t="shared" si="16"/>
        <v>1.9500000000000003E-2</v>
      </c>
      <c r="AE1002" s="3">
        <f t="shared" si="16"/>
        <v>0.5226999999999995</v>
      </c>
    </row>
    <row r="1003" spans="1:31" s="3" customFormat="1" x14ac:dyDescent="0.15">
      <c r="K1003" s="14" t="s">
        <v>30</v>
      </c>
      <c r="L1003" s="3">
        <f>MAX(L2:L1001)</f>
        <v>7.6750564575195304</v>
      </c>
      <c r="W1003" s="3">
        <f t="shared" ref="W1003:AE1003" si="17">MAX(W2:W1001)</f>
        <v>0.466185092926025</v>
      </c>
      <c r="Z1003" s="3">
        <f t="shared" si="17"/>
        <v>0.9</v>
      </c>
      <c r="AA1003" s="3">
        <f t="shared" si="17"/>
        <v>1</v>
      </c>
      <c r="AB1003" s="3">
        <f t="shared" si="17"/>
        <v>1</v>
      </c>
      <c r="AC1003" s="3">
        <f t="shared" si="17"/>
        <v>1</v>
      </c>
      <c r="AD1003" s="3">
        <f t="shared" si="17"/>
        <v>0.3</v>
      </c>
      <c r="AE1003" s="3">
        <f t="shared" si="17"/>
        <v>1</v>
      </c>
    </row>
    <row r="1004" spans="1:31" s="3" customFormat="1" x14ac:dyDescent="0.15">
      <c r="L1004" s="3">
        <f>MIN(L2:L1001)</f>
        <v>0.44884490966796903</v>
      </c>
      <c r="W1004" s="3">
        <f t="shared" ref="W1004:AE1004" si="18">MIN(W2:W1001)</f>
        <v>2.8276443481445302E-4</v>
      </c>
      <c r="Z1004" s="3">
        <f t="shared" si="18"/>
        <v>0</v>
      </c>
      <c r="AA1004" s="3">
        <f t="shared" si="18"/>
        <v>0.7</v>
      </c>
      <c r="AB1004" s="3">
        <f t="shared" si="18"/>
        <v>0.52631578947368396</v>
      </c>
      <c r="AC1004" s="3">
        <f t="shared" si="18"/>
        <v>0.60869565217391297</v>
      </c>
      <c r="AD1004" s="3">
        <f t="shared" si="18"/>
        <v>0</v>
      </c>
      <c r="AE1004" s="3">
        <f t="shared" si="18"/>
        <v>0.1</v>
      </c>
    </row>
  </sheetData>
  <phoneticPr fontId="5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44"/>
  <sheetViews>
    <sheetView topLeftCell="G988" workbookViewId="0">
      <selection activeCell="G1" sqref="A1:XFD1052"/>
    </sheetView>
  </sheetViews>
  <sheetFormatPr defaultColWidth="8.875" defaultRowHeight="13.5" x14ac:dyDescent="0.15"/>
  <cols>
    <col min="11" max="11" width="19.5" customWidth="1"/>
    <col min="12" max="12" width="19.5" style="10" customWidth="1"/>
    <col min="23" max="23" width="18.875" style="17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>
        <v>10.8487205505371</v>
      </c>
      <c r="L2" s="10">
        <v>2.2319488525390598</v>
      </c>
      <c r="M2">
        <v>1.5590057373046899</v>
      </c>
      <c r="N2">
        <v>7.4062690734863299</v>
      </c>
      <c r="O2">
        <v>4</v>
      </c>
      <c r="P2">
        <v>4</v>
      </c>
      <c r="Q2">
        <v>14</v>
      </c>
      <c r="R2" s="16">
        <v>0.28570000000000001</v>
      </c>
      <c r="S2" s="16">
        <f t="shared" ref="S2:S65" si="0">O2/E2</f>
        <v>0.4</v>
      </c>
      <c r="T2">
        <v>4.5414714813232404</v>
      </c>
      <c r="U2">
        <v>4.2360644340515101</v>
      </c>
      <c r="V2">
        <v>3.9238123893737802</v>
      </c>
      <c r="W2" s="17">
        <v>0.31225204467773399</v>
      </c>
      <c r="X2">
        <v>0.617659091949463</v>
      </c>
      <c r="Y2">
        <v>0.617659091949463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7.7202854156494096</v>
      </c>
      <c r="L3" s="10">
        <v>2.5373878479003902</v>
      </c>
      <c r="M3">
        <v>1.4980049133300799</v>
      </c>
      <c r="N3">
        <v>6.0396995544433603</v>
      </c>
      <c r="O3">
        <v>3</v>
      </c>
      <c r="P3">
        <v>3</v>
      </c>
      <c r="Q3">
        <v>12</v>
      </c>
      <c r="R3" s="16">
        <v>0.25</v>
      </c>
      <c r="S3" s="16">
        <f t="shared" si="0"/>
        <v>0.3</v>
      </c>
      <c r="T3">
        <v>3.68910408020019</v>
      </c>
      <c r="U3">
        <v>3.3324730396270801</v>
      </c>
      <c r="V3">
        <v>3.16773629188538</v>
      </c>
      <c r="W3" s="17">
        <v>0.164736747741699</v>
      </c>
      <c r="X3">
        <v>0.521367788314819</v>
      </c>
      <c r="Y3">
        <v>0.521367788314819</v>
      </c>
      <c r="Z3">
        <v>0.3</v>
      </c>
      <c r="AA3">
        <v>0.9</v>
      </c>
      <c r="AB3">
        <v>0.75</v>
      </c>
      <c r="AC3">
        <v>0.81818181818181801</v>
      </c>
      <c r="AD3">
        <v>0.1</v>
      </c>
      <c r="AE3">
        <v>0.6</v>
      </c>
    </row>
    <row r="4" spans="1:31" x14ac:dyDescent="0.15">
      <c r="A4" s="6">
        <v>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8.0441226959228498</v>
      </c>
      <c r="L4" s="10">
        <v>1.54506492614746</v>
      </c>
      <c r="M4">
        <v>0.75820541381835904</v>
      </c>
      <c r="N4">
        <v>6.6615142822265598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3.6731204986572301</v>
      </c>
      <c r="U4">
        <v>3.30436134338379</v>
      </c>
      <c r="V4">
        <v>3.1801400184631401</v>
      </c>
      <c r="W4" s="17">
        <v>0.12422132492065401</v>
      </c>
      <c r="X4">
        <v>0.49298048019409202</v>
      </c>
      <c r="Y4">
        <v>0.49298048019409202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3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>
        <v>9.7364711761474592</v>
      </c>
      <c r="L5" s="10">
        <v>0.60982894897460904</v>
      </c>
      <c r="M5">
        <v>0.140121459960937</v>
      </c>
      <c r="N5">
        <v>9.05975341796875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5.6730518341064498</v>
      </c>
      <c r="U5">
        <v>5.0912809371948198</v>
      </c>
      <c r="V5">
        <v>5.02921390533447</v>
      </c>
      <c r="W5" s="17">
        <v>6.2067031860351597E-2</v>
      </c>
      <c r="X5">
        <v>0.64383792877197299</v>
      </c>
      <c r="Y5">
        <v>0.64383792877197299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>
        <v>8.9683074951171893</v>
      </c>
      <c r="L6" s="10">
        <v>2.5474777221679701</v>
      </c>
      <c r="M6">
        <v>1.6447296142578101</v>
      </c>
      <c r="N6">
        <v>6.1634407043456996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4.3472881317138699</v>
      </c>
      <c r="U6">
        <v>3.9919903278350799</v>
      </c>
      <c r="V6">
        <v>3.7421460151672399</v>
      </c>
      <c r="W6" s="17">
        <v>0.24984431266784701</v>
      </c>
      <c r="X6">
        <v>0.60514211654663097</v>
      </c>
      <c r="Y6">
        <v>0.60514211654663097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5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7.8808155059814498</v>
      </c>
      <c r="L7" s="10">
        <v>3.2260665893554701</v>
      </c>
      <c r="M7">
        <v>1.3720741271972701</v>
      </c>
      <c r="N7">
        <v>5.6015110015869096</v>
      </c>
      <c r="O7">
        <v>3</v>
      </c>
      <c r="P7">
        <v>3</v>
      </c>
      <c r="Q7">
        <v>13</v>
      </c>
      <c r="R7" s="16">
        <v>0.23080000000000001</v>
      </c>
      <c r="S7" s="16">
        <f t="shared" si="0"/>
        <v>0.3</v>
      </c>
      <c r="T7">
        <v>3.0997753143310498</v>
      </c>
      <c r="U7">
        <v>2.7902081012725799</v>
      </c>
      <c r="V7">
        <v>2.5988922119140598</v>
      </c>
      <c r="W7" s="17">
        <v>0.19131588935852101</v>
      </c>
      <c r="X7">
        <v>0.50088310241699197</v>
      </c>
      <c r="Y7">
        <v>0.50088310241699197</v>
      </c>
      <c r="Z7">
        <v>0.3</v>
      </c>
      <c r="AA7">
        <v>1</v>
      </c>
      <c r="AB7">
        <v>0.76923076923076905</v>
      </c>
      <c r="AC7">
        <v>0.86956521739130399</v>
      </c>
      <c r="AD7">
        <v>0</v>
      </c>
      <c r="AE7">
        <v>0.7</v>
      </c>
    </row>
    <row r="8" spans="1:31" x14ac:dyDescent="0.15">
      <c r="A8" s="6">
        <v>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8.6239891052246094</v>
      </c>
      <c r="L8" s="10">
        <v>2.81943702697754</v>
      </c>
      <c r="M8">
        <v>1.3828163146972701</v>
      </c>
      <c r="N8">
        <v>6.0827178955078098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3.6057682037353498</v>
      </c>
      <c r="U8">
        <v>3.2840092182159402</v>
      </c>
      <c r="V8">
        <v>3.0629391670227002</v>
      </c>
      <c r="W8" s="17">
        <v>0.221070051193237</v>
      </c>
      <c r="X8">
        <v>0.54282903671264604</v>
      </c>
      <c r="Y8">
        <v>0.54282903671264604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7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>
        <v>9.7504291534423793</v>
      </c>
      <c r="L9" s="10">
        <v>3.6274681091308598</v>
      </c>
      <c r="M9">
        <v>3.2106761932372998</v>
      </c>
      <c r="N9">
        <v>5.56974220275879</v>
      </c>
      <c r="O9">
        <v>2</v>
      </c>
      <c r="P9">
        <v>2</v>
      </c>
      <c r="Q9">
        <v>12</v>
      </c>
      <c r="R9" s="16">
        <v>0.16669999999999999</v>
      </c>
      <c r="S9" s="16">
        <f t="shared" si="0"/>
        <v>0.2</v>
      </c>
      <c r="T9">
        <v>3.89222908020019</v>
      </c>
      <c r="U9">
        <v>3.7008795738220202</v>
      </c>
      <c r="V9">
        <v>3.3142113685607901</v>
      </c>
      <c r="W9" s="17">
        <v>0.38666820526123102</v>
      </c>
      <c r="X9">
        <v>0.57801771163940396</v>
      </c>
      <c r="Y9">
        <v>0.57801771163940396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6">
        <v>8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>
        <v>10.032100677490201</v>
      </c>
      <c r="L10" s="10">
        <v>2.0374279022216801</v>
      </c>
      <c r="M10">
        <v>1.35663986206055</v>
      </c>
      <c r="N10">
        <v>6.5893821716308603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4.4516887664794904</v>
      </c>
      <c r="U10">
        <v>4.1336708068847701</v>
      </c>
      <c r="V10">
        <v>3.82903051376343</v>
      </c>
      <c r="W10" s="17">
        <v>0.304640293121338</v>
      </c>
      <c r="X10">
        <v>0.62265825271606401</v>
      </c>
      <c r="Y10">
        <v>0.62265825271606401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>
        <v>13.212623596191399</v>
      </c>
      <c r="L11" s="10">
        <v>1.4628982543945299</v>
      </c>
      <c r="M11">
        <v>1.17099380493164</v>
      </c>
      <c r="N11">
        <v>10.136251449585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5.1509895324706996</v>
      </c>
      <c r="U11">
        <v>4.78108787536621</v>
      </c>
      <c r="V11">
        <v>4.4879059791564897</v>
      </c>
      <c r="W11" s="17">
        <v>0.29318189620971702</v>
      </c>
      <c r="X11">
        <v>0.66308355331420898</v>
      </c>
      <c r="Y11">
        <v>0.66308355331420898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10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>
        <v>9.4220714569091797</v>
      </c>
      <c r="L12" s="10">
        <v>0.80937194824218694</v>
      </c>
      <c r="M12">
        <v>0.32625579833984403</v>
      </c>
      <c r="N12">
        <v>8.3502616882324201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4.9070892333984402</v>
      </c>
      <c r="U12">
        <v>4.4338440895080602</v>
      </c>
      <c r="V12">
        <v>4.3392705917358398</v>
      </c>
      <c r="W12" s="17">
        <v>9.4573497772216797E-2</v>
      </c>
      <c r="X12">
        <v>0.56781864166259799</v>
      </c>
      <c r="Y12">
        <v>0.56781864166259799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11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9.0204010009765607</v>
      </c>
      <c r="L13" s="10">
        <v>4.3389587402343697</v>
      </c>
      <c r="M13">
        <v>2.21282958984375</v>
      </c>
      <c r="N13">
        <v>5.1106319427490199</v>
      </c>
      <c r="O13">
        <v>3</v>
      </c>
      <c r="P13">
        <v>3</v>
      </c>
      <c r="Q13">
        <v>13</v>
      </c>
      <c r="R13" s="16">
        <v>0.23080000000000001</v>
      </c>
      <c r="S13" s="16">
        <f t="shared" si="0"/>
        <v>0.3</v>
      </c>
      <c r="T13">
        <v>3.2703151702880899</v>
      </c>
      <c r="U13">
        <v>3.00221943855286</v>
      </c>
      <c r="V13">
        <v>2.68095731735229</v>
      </c>
      <c r="W13" s="17">
        <v>0.32126212120056202</v>
      </c>
      <c r="X13">
        <v>0.58935785293579102</v>
      </c>
      <c r="Y13">
        <v>0.58935785293579102</v>
      </c>
      <c r="Z13">
        <v>0.3</v>
      </c>
      <c r="AA13">
        <v>1</v>
      </c>
      <c r="AB13">
        <v>0.76923076923076905</v>
      </c>
      <c r="AC13">
        <v>0.86956521739130399</v>
      </c>
      <c r="AD13">
        <v>0</v>
      </c>
      <c r="AE13">
        <v>0.7</v>
      </c>
    </row>
    <row r="14" spans="1:31" x14ac:dyDescent="0.15">
      <c r="A14" s="6">
        <v>12</v>
      </c>
      <c r="B14">
        <v>17</v>
      </c>
      <c r="C14">
        <v>3</v>
      </c>
      <c r="D14">
        <v>10</v>
      </c>
      <c r="E14">
        <v>10</v>
      </c>
      <c r="F14">
        <v>9</v>
      </c>
      <c r="G14">
        <v>1</v>
      </c>
      <c r="H14">
        <v>8</v>
      </c>
      <c r="I14">
        <v>2</v>
      </c>
      <c r="J14">
        <v>0.85</v>
      </c>
      <c r="K14">
        <v>10.4470520019531</v>
      </c>
      <c r="L14" s="10">
        <v>4.0611419677734402</v>
      </c>
      <c r="M14">
        <v>3.76419258117676</v>
      </c>
      <c r="N14">
        <v>6.4976348876953098</v>
      </c>
      <c r="O14">
        <v>5</v>
      </c>
      <c r="P14">
        <v>5</v>
      </c>
      <c r="Q14">
        <v>14</v>
      </c>
      <c r="R14" s="16">
        <v>0.35709999999999997</v>
      </c>
      <c r="S14" s="16">
        <f t="shared" si="0"/>
        <v>0.5</v>
      </c>
      <c r="T14">
        <v>3.5423564910888699</v>
      </c>
      <c r="U14">
        <v>3.3094801902771001</v>
      </c>
      <c r="V14">
        <v>3.0622403621673602</v>
      </c>
      <c r="W14" s="17">
        <v>0.24723982810974099</v>
      </c>
      <c r="X14">
        <v>0.48011612892150901</v>
      </c>
      <c r="Y14">
        <v>0.48011612892150901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13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>
        <v>10.2803039550781</v>
      </c>
      <c r="L15" s="10">
        <v>1.5794849395752</v>
      </c>
      <c r="M15">
        <v>0.89804458618164096</v>
      </c>
      <c r="N15">
        <v>7.4688167572021502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4.5280227661132804</v>
      </c>
      <c r="U15">
        <v>4.1619348526001003</v>
      </c>
      <c r="V15">
        <v>3.9110138416290301</v>
      </c>
      <c r="W15" s="17">
        <v>0.250921010971069</v>
      </c>
      <c r="X15">
        <v>0.61700892448425304</v>
      </c>
      <c r="Y15">
        <v>0.61700892448425304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14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9.3629188537597692</v>
      </c>
      <c r="L16" s="10">
        <v>1.4864311218261701</v>
      </c>
      <c r="M16">
        <v>0.53649520874023404</v>
      </c>
      <c r="N16">
        <v>8.0856971740722692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4.7802219390869096</v>
      </c>
      <c r="U16">
        <v>4.27325487136841</v>
      </c>
      <c r="V16">
        <v>4.15391302108765</v>
      </c>
      <c r="W16" s="17">
        <v>0.119341850280762</v>
      </c>
      <c r="X16">
        <v>0.62630891799926802</v>
      </c>
      <c r="Y16">
        <v>0.62630891799926802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15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>
        <v>12.6539859771728</v>
      </c>
      <c r="L17" s="10">
        <v>2.9184455871582</v>
      </c>
      <c r="M17">
        <v>2.7821636199951199</v>
      </c>
      <c r="N17">
        <v>9.4544315338134801</v>
      </c>
      <c r="O17">
        <v>9</v>
      </c>
      <c r="P17">
        <v>9</v>
      </c>
      <c r="Q17">
        <v>19</v>
      </c>
      <c r="R17" s="16">
        <v>0.47370000000000001</v>
      </c>
      <c r="S17" s="16">
        <f t="shared" si="0"/>
        <v>0.9</v>
      </c>
      <c r="T17">
        <v>4.3791618347168004</v>
      </c>
      <c r="U17">
        <v>4.1247248649597203</v>
      </c>
      <c r="V17">
        <v>3.8189854621887198</v>
      </c>
      <c r="W17" s="17">
        <v>0.30573940277099598</v>
      </c>
      <c r="X17">
        <v>0.56017637252807595</v>
      </c>
      <c r="Y17">
        <v>0.56017637252807595</v>
      </c>
      <c r="Z17">
        <v>0.9</v>
      </c>
      <c r="AA17">
        <v>1</v>
      </c>
      <c r="AB17">
        <v>0.52631578947368396</v>
      </c>
      <c r="AC17">
        <v>0.68965517241379304</v>
      </c>
      <c r="AD17">
        <v>0</v>
      </c>
      <c r="AE17">
        <v>0.1</v>
      </c>
    </row>
    <row r="18" spans="1:31" x14ac:dyDescent="0.15">
      <c r="A18" s="6">
        <v>16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8.9309425354003906</v>
      </c>
      <c r="L18" s="10">
        <v>2.8060455322265598</v>
      </c>
      <c r="M18">
        <v>1.33283615112305</v>
      </c>
      <c r="N18">
        <v>6.52512550354004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3.41633796691894</v>
      </c>
      <c r="U18">
        <v>3.08049511909485</v>
      </c>
      <c r="V18">
        <v>2.8683865070343</v>
      </c>
      <c r="W18" s="17">
        <v>0.21210861206054701</v>
      </c>
      <c r="X18">
        <v>0.547951459884644</v>
      </c>
      <c r="Y18">
        <v>0.547951459884644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17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9.7367401123046893</v>
      </c>
      <c r="L19" s="10">
        <v>1.9860210418701201</v>
      </c>
      <c r="M19">
        <v>0.78707122802734397</v>
      </c>
      <c r="N19">
        <v>7.0759735107421902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4.71913719177246</v>
      </c>
      <c r="U19">
        <v>4.2977538108825701</v>
      </c>
      <c r="V19">
        <v>4.0790443420410201</v>
      </c>
      <c r="W19" s="17">
        <v>0.21870946884155301</v>
      </c>
      <c r="X19">
        <v>0.64009284973144498</v>
      </c>
      <c r="Y19">
        <v>0.64009284973144498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18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9.2366027832031197</v>
      </c>
      <c r="L20" s="10">
        <v>2.1857337951660201</v>
      </c>
      <c r="M20">
        <v>1.31106948852539</v>
      </c>
      <c r="N20">
        <v>7.1571121215820304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3.3908748626709002</v>
      </c>
      <c r="U20">
        <v>3.0836837291717498</v>
      </c>
      <c r="V20">
        <v>2.8891334533691402</v>
      </c>
      <c r="W20" s="17">
        <v>0.194550275802612</v>
      </c>
      <c r="X20">
        <v>0.50174140930175803</v>
      </c>
      <c r="Y20">
        <v>0.50174140930175803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x14ac:dyDescent="0.15">
      <c r="A21" s="6">
        <v>19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8.1937770843505895</v>
      </c>
      <c r="L21" s="10">
        <v>3.8267078399658199</v>
      </c>
      <c r="M21">
        <v>1.1923675537109399</v>
      </c>
      <c r="N21">
        <v>6.5271110534668004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2.95218086242676</v>
      </c>
      <c r="U21">
        <v>2.5754084587097199</v>
      </c>
      <c r="V21">
        <v>2.42548680305481</v>
      </c>
      <c r="W21" s="17">
        <v>0.149921655654907</v>
      </c>
      <c r="X21">
        <v>0.52669405937194802</v>
      </c>
      <c r="Y21">
        <v>0.52669405937194802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20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>
        <v>10.7318878173828</v>
      </c>
      <c r="L22" s="10">
        <v>0.879180908203125</v>
      </c>
      <c r="M22">
        <v>0.337265014648437</v>
      </c>
      <c r="N22">
        <v>9.6063404083252006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4.6680202484130904</v>
      </c>
      <c r="U22">
        <v>4.2046575546264604</v>
      </c>
      <c r="V22">
        <v>4.1018548011779803</v>
      </c>
      <c r="W22" s="17">
        <v>0.102802753448486</v>
      </c>
      <c r="X22">
        <v>0.56616544723510698</v>
      </c>
      <c r="Y22">
        <v>0.56616544723510698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21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8.5764751434326207</v>
      </c>
      <c r="L23" s="10">
        <v>2.2861194610595699</v>
      </c>
      <c r="M23">
        <v>1.3435592651367201</v>
      </c>
      <c r="N23">
        <v>5.8443679809570304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3.8828964233398402</v>
      </c>
      <c r="U23">
        <v>3.5720171928405802</v>
      </c>
      <c r="V23">
        <v>3.3421382904052699</v>
      </c>
      <c r="W23" s="17">
        <v>0.22987890243530301</v>
      </c>
      <c r="X23">
        <v>0.54075813293456998</v>
      </c>
      <c r="Y23">
        <v>0.54075813293456998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22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7.8447742462158203</v>
      </c>
      <c r="L24" s="10">
        <v>3.5581932067871098</v>
      </c>
      <c r="M24">
        <v>1.8253154754638701</v>
      </c>
      <c r="N24">
        <v>5.1074123382568404</v>
      </c>
      <c r="O24">
        <v>3</v>
      </c>
      <c r="P24">
        <v>3</v>
      </c>
      <c r="Q24">
        <v>12</v>
      </c>
      <c r="R24" s="16">
        <v>0.25</v>
      </c>
      <c r="S24" s="16">
        <f t="shared" si="0"/>
        <v>0.3</v>
      </c>
      <c r="T24">
        <v>3.2751617431640598</v>
      </c>
      <c r="U24">
        <v>2.9962241649627699</v>
      </c>
      <c r="V24">
        <v>2.7968080043792698</v>
      </c>
      <c r="W24" s="17">
        <v>0.19941616058349601</v>
      </c>
      <c r="X24">
        <v>0.47835373878478998</v>
      </c>
      <c r="Y24">
        <v>0.47835373878478998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6">
        <v>23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8.7978210449218697</v>
      </c>
      <c r="L25" s="10">
        <v>2.77316474914551</v>
      </c>
      <c r="M25">
        <v>1.3509979248046899</v>
      </c>
      <c r="N25">
        <v>6.4856662750244096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3.6429748535156201</v>
      </c>
      <c r="U25">
        <v>3.2842741012573202</v>
      </c>
      <c r="V25">
        <v>3.0727491378784202</v>
      </c>
      <c r="W25" s="17">
        <v>0.211524963378906</v>
      </c>
      <c r="X25">
        <v>0.57022571563720703</v>
      </c>
      <c r="Y25">
        <v>0.57022571563720703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24</v>
      </c>
      <c r="B26">
        <v>15</v>
      </c>
      <c r="C26">
        <v>5</v>
      </c>
      <c r="D26">
        <v>10</v>
      </c>
      <c r="E26">
        <v>10</v>
      </c>
      <c r="F26">
        <v>9</v>
      </c>
      <c r="G26">
        <v>1</v>
      </c>
      <c r="H26">
        <v>6</v>
      </c>
      <c r="I26">
        <v>4</v>
      </c>
      <c r="J26">
        <v>0.75</v>
      </c>
      <c r="K26">
        <v>8.3411636352539098</v>
      </c>
      <c r="L26" s="10">
        <v>2.5968551635742201</v>
      </c>
      <c r="M26">
        <v>1.41201019287109</v>
      </c>
      <c r="N26">
        <v>6.6117286682128897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3.4026832580566402</v>
      </c>
      <c r="U26">
        <v>3.0136945247650102</v>
      </c>
      <c r="V26">
        <v>2.94060087203979</v>
      </c>
      <c r="W26" s="17">
        <v>7.3093652725219699E-2</v>
      </c>
      <c r="X26">
        <v>0.46208238601684598</v>
      </c>
      <c r="Y26">
        <v>0.46208238601684598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25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>
        <v>11.6149597167969</v>
      </c>
      <c r="L27" s="10">
        <v>2.5812206268310498</v>
      </c>
      <c r="M27">
        <v>1.2445831298828101</v>
      </c>
      <c r="N27">
        <v>8.4498558044433594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3.9746780395507799</v>
      </c>
      <c r="U27">
        <v>3.64903712272644</v>
      </c>
      <c r="V27">
        <v>3.3693823814392099</v>
      </c>
      <c r="W27" s="17">
        <v>0.279654741287231</v>
      </c>
      <c r="X27">
        <v>0.60529565811157204</v>
      </c>
      <c r="Y27">
        <v>0.60529565811157204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26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7.8317146301269496</v>
      </c>
      <c r="L28" s="10">
        <v>3.0649051666259801</v>
      </c>
      <c r="M28">
        <v>0.44335174560546903</v>
      </c>
      <c r="N28">
        <v>7.5477924346923801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3.2726955413818399</v>
      </c>
      <c r="U28">
        <v>2.7893033027648899</v>
      </c>
      <c r="V28">
        <v>2.7581441402435298</v>
      </c>
      <c r="W28" s="17">
        <v>3.1159162521362301E-2</v>
      </c>
      <c r="X28">
        <v>0.514551401138306</v>
      </c>
      <c r="Y28">
        <v>0.514551401138306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27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>
        <v>8.7187557220459002</v>
      </c>
      <c r="L29" s="10">
        <v>3.0437355041503902</v>
      </c>
      <c r="M29">
        <v>2.2780113220214799</v>
      </c>
      <c r="N29">
        <v>5.55474853515625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3.6574153900146502</v>
      </c>
      <c r="U29">
        <v>3.4142267704010001</v>
      </c>
      <c r="V29">
        <v>3.1300864219665501</v>
      </c>
      <c r="W29" s="17">
        <v>0.28414034843444802</v>
      </c>
      <c r="X29">
        <v>0.52732896804809604</v>
      </c>
      <c r="Y29">
        <v>0.52732896804809604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28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>
        <v>9.4042682647705096</v>
      </c>
      <c r="L30" s="10">
        <v>1.1698703765869101</v>
      </c>
      <c r="M30">
        <v>0.65037155151367199</v>
      </c>
      <c r="N30">
        <v>7.6955108642578098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4.5478191375732404</v>
      </c>
      <c r="U30">
        <v>4.1473436355590803</v>
      </c>
      <c r="V30">
        <v>3.9864273071289098</v>
      </c>
      <c r="W30" s="17">
        <v>0.160916328430176</v>
      </c>
      <c r="X30">
        <v>0.56139183044433605</v>
      </c>
      <c r="Y30">
        <v>0.56139183044433605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29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>
        <v>12.5931129455566</v>
      </c>
      <c r="L31" s="10">
        <v>0.74336242675781194</v>
      </c>
      <c r="M31">
        <v>0.52129745483398404</v>
      </c>
      <c r="N31">
        <v>10.9457340240478</v>
      </c>
      <c r="O31">
        <v>8</v>
      </c>
      <c r="P31">
        <v>8</v>
      </c>
      <c r="Q31">
        <v>18</v>
      </c>
      <c r="R31" s="16">
        <v>0.44440000000000002</v>
      </c>
      <c r="S31" s="16">
        <f t="shared" si="0"/>
        <v>0.8</v>
      </c>
      <c r="T31">
        <v>5.3586044311523402</v>
      </c>
      <c r="U31">
        <v>4.8966689109802202</v>
      </c>
      <c r="V31">
        <v>4.73803806304932</v>
      </c>
      <c r="W31" s="17">
        <v>0.15863084793090801</v>
      </c>
      <c r="X31">
        <v>0.62056636810302701</v>
      </c>
      <c r="Y31">
        <v>0.62056636810302701</v>
      </c>
      <c r="Z31">
        <v>0.8</v>
      </c>
      <c r="AA31">
        <v>1</v>
      </c>
      <c r="AB31">
        <v>0.55555555555555602</v>
      </c>
      <c r="AC31">
        <v>0.71428571428571397</v>
      </c>
      <c r="AD31">
        <v>0</v>
      </c>
      <c r="AE31">
        <v>0.2</v>
      </c>
    </row>
    <row r="32" spans="1:31" x14ac:dyDescent="0.15">
      <c r="A32" s="6">
        <v>30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>
        <v>7.8907737731933603</v>
      </c>
      <c r="L32" s="10">
        <v>3.5076599121093701</v>
      </c>
      <c r="M32">
        <v>0.99642562866210904</v>
      </c>
      <c r="N32">
        <v>6.7723903656005904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2.8835430145263699</v>
      </c>
      <c r="U32">
        <v>2.49128293991089</v>
      </c>
      <c r="V32">
        <v>2.38577508926392</v>
      </c>
      <c r="W32" s="17">
        <v>0.105507850646973</v>
      </c>
      <c r="X32">
        <v>0.49776792526245101</v>
      </c>
      <c r="Y32">
        <v>0.49776792526245101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31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7.9919261932373002</v>
      </c>
      <c r="L33" s="10">
        <v>1.6618556976318399</v>
      </c>
      <c r="M33">
        <v>0.30533218383789101</v>
      </c>
      <c r="N33">
        <v>7.1588191986084002</v>
      </c>
      <c r="O33">
        <v>5</v>
      </c>
      <c r="P33">
        <v>5</v>
      </c>
      <c r="Q33">
        <v>14</v>
      </c>
      <c r="R33" s="16">
        <v>0.35709999999999997</v>
      </c>
      <c r="S33" s="16">
        <f t="shared" si="0"/>
        <v>0.5</v>
      </c>
      <c r="T33">
        <v>4.1428604125976598</v>
      </c>
      <c r="U33">
        <v>3.6641662120819101</v>
      </c>
      <c r="V33">
        <v>3.59078741073608</v>
      </c>
      <c r="W33" s="17">
        <v>7.3378801345825195E-2</v>
      </c>
      <c r="X33">
        <v>0.55207300186157204</v>
      </c>
      <c r="Y33">
        <v>0.55207300186157204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32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8.1895637512206996</v>
      </c>
      <c r="L34" s="10">
        <v>4.7300758361816397</v>
      </c>
      <c r="M34">
        <v>2.7791996002197301</v>
      </c>
      <c r="N34">
        <v>5.3972606658935502</v>
      </c>
      <c r="O34">
        <v>1</v>
      </c>
      <c r="P34">
        <v>1</v>
      </c>
      <c r="Q34">
        <v>11</v>
      </c>
      <c r="R34" s="16">
        <v>9.0899999999999995E-2</v>
      </c>
      <c r="S34" s="16">
        <f t="shared" si="0"/>
        <v>0.1</v>
      </c>
      <c r="T34">
        <v>3.44936180114746</v>
      </c>
      <c r="U34">
        <v>3.1761889457702601</v>
      </c>
      <c r="V34">
        <v>2.9020586013793901</v>
      </c>
      <c r="W34" s="17">
        <v>0.27413034439086897</v>
      </c>
      <c r="X34">
        <v>0.54730319976806596</v>
      </c>
      <c r="Y34">
        <v>0.54730319976806596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x14ac:dyDescent="0.15">
      <c r="A35" s="6">
        <v>33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8.7287044525146502</v>
      </c>
      <c r="L35" s="10">
        <v>2.3156814575195299</v>
      </c>
      <c r="M35">
        <v>0.89410018920898404</v>
      </c>
      <c r="N35">
        <v>7.1344261169433603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4.1437873840331996</v>
      </c>
      <c r="U35">
        <v>3.6963989734649698</v>
      </c>
      <c r="V35">
        <v>3.55371022224426</v>
      </c>
      <c r="W35" s="17">
        <v>0.14268875122070299</v>
      </c>
      <c r="X35">
        <v>0.59007716178893999</v>
      </c>
      <c r="Y35">
        <v>0.59007716178893999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34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>
        <v>9.0778579711914098</v>
      </c>
      <c r="L36" s="10">
        <v>1.6430797576904299</v>
      </c>
      <c r="M36">
        <v>1.1971359252929701</v>
      </c>
      <c r="N36">
        <v>7.0637588500976598</v>
      </c>
      <c r="O36">
        <v>7</v>
      </c>
      <c r="P36">
        <v>7</v>
      </c>
      <c r="Q36">
        <v>16</v>
      </c>
      <c r="R36" s="16">
        <v>0.4375</v>
      </c>
      <c r="S36" s="16">
        <f t="shared" si="0"/>
        <v>0.7</v>
      </c>
      <c r="T36">
        <v>4.1760711669921902</v>
      </c>
      <c r="U36">
        <v>3.82195019721985</v>
      </c>
      <c r="V36">
        <v>3.6399197578430198</v>
      </c>
      <c r="W36" s="17">
        <v>0.182030439376831</v>
      </c>
      <c r="X36">
        <v>0.53615140914917003</v>
      </c>
      <c r="Y36">
        <v>0.53615140914917003</v>
      </c>
      <c r="Z36">
        <v>0.7</v>
      </c>
      <c r="AA36">
        <v>0.9</v>
      </c>
      <c r="AB36">
        <v>0.5625</v>
      </c>
      <c r="AC36">
        <v>0.69230769230769196</v>
      </c>
      <c r="AD36">
        <v>0.1</v>
      </c>
      <c r="AE36">
        <v>0.2</v>
      </c>
    </row>
    <row r="37" spans="1:31" x14ac:dyDescent="0.15">
      <c r="A37" s="6">
        <v>35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8.3034210205078107</v>
      </c>
      <c r="L37" s="10">
        <v>1.50728607177734</v>
      </c>
      <c r="M37">
        <v>0.31216812133789101</v>
      </c>
      <c r="N37">
        <v>8.3391017913818395</v>
      </c>
      <c r="O37">
        <v>6</v>
      </c>
      <c r="P37">
        <v>6</v>
      </c>
      <c r="Q37">
        <v>15</v>
      </c>
      <c r="R37" s="16">
        <v>0.4</v>
      </c>
      <c r="S37" s="16">
        <f t="shared" si="0"/>
        <v>0.6</v>
      </c>
      <c r="T37">
        <v>4.0888977050781197</v>
      </c>
      <c r="U37">
        <v>3.5334823131561302</v>
      </c>
      <c r="V37">
        <v>3.52897024154663</v>
      </c>
      <c r="W37" s="17">
        <v>4.5120716094970703E-3</v>
      </c>
      <c r="X37">
        <v>0.55992746353149403</v>
      </c>
      <c r="Y37">
        <v>0.55992746353149403</v>
      </c>
      <c r="Z37">
        <v>0.6</v>
      </c>
      <c r="AA37">
        <v>0.9</v>
      </c>
      <c r="AB37">
        <v>0.6</v>
      </c>
      <c r="AC37">
        <v>0.72</v>
      </c>
      <c r="AD37">
        <v>0.1</v>
      </c>
      <c r="AE37">
        <v>0.3</v>
      </c>
    </row>
    <row r="38" spans="1:31" x14ac:dyDescent="0.15">
      <c r="A38" s="6">
        <v>36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9.3173027038574201</v>
      </c>
      <c r="L38" s="10">
        <v>1.3682975769043</v>
      </c>
      <c r="M38">
        <v>0.87461090087890603</v>
      </c>
      <c r="N38">
        <v>7.4678325653076199</v>
      </c>
      <c r="O38">
        <v>5</v>
      </c>
      <c r="P38">
        <v>5</v>
      </c>
      <c r="Q38">
        <v>14</v>
      </c>
      <c r="R38" s="16">
        <v>0.35709999999999997</v>
      </c>
      <c r="S38" s="16">
        <f t="shared" si="0"/>
        <v>0.5</v>
      </c>
      <c r="T38">
        <v>3.6620903015136701</v>
      </c>
      <c r="U38">
        <v>3.3747961521148699</v>
      </c>
      <c r="V38">
        <v>3.2126998901367201</v>
      </c>
      <c r="W38" s="17">
        <v>0.162096261978149</v>
      </c>
      <c r="X38">
        <v>0.44939041137695301</v>
      </c>
      <c r="Y38">
        <v>0.44939041137695301</v>
      </c>
      <c r="Z38">
        <v>0.5</v>
      </c>
      <c r="AA38">
        <v>0.9</v>
      </c>
      <c r="AB38">
        <v>0.64285714285714302</v>
      </c>
      <c r="AC38">
        <v>0.75</v>
      </c>
      <c r="AD38">
        <v>0.1</v>
      </c>
      <c r="AE38">
        <v>0.4</v>
      </c>
    </row>
    <row r="39" spans="1:31" x14ac:dyDescent="0.15">
      <c r="A39" s="6">
        <v>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7.9181995391845703</v>
      </c>
      <c r="L39" s="10">
        <v>2.3743133544921902</v>
      </c>
      <c r="M39">
        <v>0.58882904052734397</v>
      </c>
      <c r="N39">
        <v>7.5167980194091797</v>
      </c>
      <c r="O39">
        <v>5</v>
      </c>
      <c r="P39">
        <v>5</v>
      </c>
      <c r="Q39">
        <v>14</v>
      </c>
      <c r="R39" s="16">
        <v>0.35709999999999997</v>
      </c>
      <c r="S39" s="16">
        <f t="shared" si="0"/>
        <v>0.5</v>
      </c>
      <c r="T39">
        <v>3.9399890899658199</v>
      </c>
      <c r="U39">
        <v>3.4389526844024698</v>
      </c>
      <c r="V39">
        <v>3.3988056182861301</v>
      </c>
      <c r="W39" s="17">
        <v>4.0147066116333001E-2</v>
      </c>
      <c r="X39">
        <v>0.54118347167968694</v>
      </c>
      <c r="Y39">
        <v>0.54118347167968694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38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9.0518093109130895</v>
      </c>
      <c r="L40" s="10">
        <v>2.2713279724121098</v>
      </c>
      <c r="M40">
        <v>0.58083724975585904</v>
      </c>
      <c r="N40">
        <v>7.0745773315429696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4.3576297760009801</v>
      </c>
      <c r="U40">
        <v>3.8848905563354501</v>
      </c>
      <c r="V40">
        <v>3.7181744575500502</v>
      </c>
      <c r="W40" s="17">
        <v>0.1667160987854</v>
      </c>
      <c r="X40">
        <v>0.63945531845092796</v>
      </c>
      <c r="Y40">
        <v>0.63945531845092796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39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>
        <v>9.4858074188232404</v>
      </c>
      <c r="L41" s="10">
        <v>2.5182456970214799</v>
      </c>
      <c r="M41">
        <v>1.84243392944336</v>
      </c>
      <c r="N41">
        <v>5.33036231994629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4.1952648162841797</v>
      </c>
      <c r="U41">
        <v>3.94472360610962</v>
      </c>
      <c r="V41">
        <v>3.5989799499511701</v>
      </c>
      <c r="W41" s="17">
        <v>0.34574365615844699</v>
      </c>
      <c r="X41">
        <v>0.59628486633300803</v>
      </c>
      <c r="Y41">
        <v>0.59628486633300803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40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>
        <v>9.1910572052002006</v>
      </c>
      <c r="L42" s="10">
        <v>2.07369804382324</v>
      </c>
      <c r="M42">
        <v>1.0592231750488299</v>
      </c>
      <c r="N42">
        <v>6.7860641479492196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3.7270412445068399</v>
      </c>
      <c r="U42">
        <v>3.39419341087341</v>
      </c>
      <c r="V42">
        <v>3.1837821006774898</v>
      </c>
      <c r="W42" s="17">
        <v>0.21041131019592299</v>
      </c>
      <c r="X42">
        <v>0.54325914382934604</v>
      </c>
      <c r="Y42">
        <v>0.54325914382934604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41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>
        <v>8.6236267089843697</v>
      </c>
      <c r="L43" s="10">
        <v>2.6686210632324201</v>
      </c>
      <c r="M43">
        <v>1.7654170989990201</v>
      </c>
      <c r="N43">
        <v>5.49648094177246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3.91463279724121</v>
      </c>
      <c r="U43">
        <v>3.62466263771057</v>
      </c>
      <c r="V43">
        <v>3.35323190689087</v>
      </c>
      <c r="W43" s="17">
        <v>0.27143073081970198</v>
      </c>
      <c r="X43">
        <v>0.56140089035034202</v>
      </c>
      <c r="Y43">
        <v>0.56140089035034202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8.3586750030517596</v>
      </c>
      <c r="L44" s="10">
        <v>3.4387035369872998</v>
      </c>
      <c r="M44">
        <v>0.42399215698242199</v>
      </c>
      <c r="N44">
        <v>7.2754058837890598</v>
      </c>
      <c r="O44">
        <v>3</v>
      </c>
      <c r="P44">
        <v>3</v>
      </c>
      <c r="Q44">
        <v>13</v>
      </c>
      <c r="R44" s="16">
        <v>0.23080000000000001</v>
      </c>
      <c r="S44" s="16">
        <f t="shared" si="0"/>
        <v>0.3</v>
      </c>
      <c r="T44">
        <v>3.5587501525878902</v>
      </c>
      <c r="U44">
        <v>3.07724857330322</v>
      </c>
      <c r="V44">
        <v>2.9885916709899898</v>
      </c>
      <c r="W44" s="17">
        <v>8.8656902313232394E-2</v>
      </c>
      <c r="X44">
        <v>0.57015848159789995</v>
      </c>
      <c r="Y44">
        <v>0.57015848159789995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43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9.2298812866210902</v>
      </c>
      <c r="L45" s="10">
        <v>6.3182888031005904</v>
      </c>
      <c r="M45">
        <v>6.0869979858398402</v>
      </c>
      <c r="N45">
        <v>4.2744293212890598</v>
      </c>
      <c r="O45">
        <v>0</v>
      </c>
      <c r="P45">
        <v>0</v>
      </c>
      <c r="Q45">
        <v>10</v>
      </c>
      <c r="R45" s="16">
        <v>0</v>
      </c>
      <c r="S45" s="16">
        <f t="shared" si="0"/>
        <v>0</v>
      </c>
      <c r="T45">
        <v>2.9062728881835902</v>
      </c>
      <c r="U45">
        <v>2.8424408435821502</v>
      </c>
      <c r="V45">
        <v>2.3762557506561302</v>
      </c>
      <c r="W45" s="17">
        <v>0.466185092926025</v>
      </c>
      <c r="X45">
        <v>0.53001713752746604</v>
      </c>
      <c r="Y45">
        <v>0.53001713752746604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</row>
    <row r="46" spans="1:31" x14ac:dyDescent="0.15">
      <c r="A46" s="6">
        <v>44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>
        <v>10.105451583862299</v>
      </c>
      <c r="L46" s="10">
        <v>1.1081237792968699</v>
      </c>
      <c r="M46">
        <v>0.51523590087890603</v>
      </c>
      <c r="N46">
        <v>8.2822608947753906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4.75970458984375</v>
      </c>
      <c r="U46">
        <v>4.3196759223937997</v>
      </c>
      <c r="V46">
        <v>4.1480865478515598</v>
      </c>
      <c r="W46" s="17">
        <v>0.171589374542236</v>
      </c>
      <c r="X46">
        <v>0.61161804199218694</v>
      </c>
      <c r="Y46">
        <v>0.61161804199218694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45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9.7148513793945295</v>
      </c>
      <c r="L47" s="10">
        <v>5.0772686004638699</v>
      </c>
      <c r="M47">
        <v>4.31158447265625</v>
      </c>
      <c r="N47">
        <v>5.8151054382324201</v>
      </c>
      <c r="O47">
        <v>1</v>
      </c>
      <c r="P47">
        <v>1</v>
      </c>
      <c r="Q47">
        <v>11</v>
      </c>
      <c r="R47" s="16">
        <v>9.0899999999999995E-2</v>
      </c>
      <c r="S47" s="16">
        <f t="shared" si="0"/>
        <v>0.1</v>
      </c>
      <c r="T47">
        <v>2.9872684478759801</v>
      </c>
      <c r="U47">
        <v>2.8193924427032502</v>
      </c>
      <c r="V47">
        <v>2.4367551803588898</v>
      </c>
      <c r="W47" s="17">
        <v>0.38263726234436002</v>
      </c>
      <c r="X47">
        <v>0.55051326751708995</v>
      </c>
      <c r="Y47">
        <v>0.55051326751708995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46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>
        <v>10.927448272705099</v>
      </c>
      <c r="L48" s="10">
        <v>1.83538246154785</v>
      </c>
      <c r="M48">
        <v>1.1187820434570299</v>
      </c>
      <c r="N48">
        <v>7.7820816040039098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4.6842994689941397</v>
      </c>
      <c r="U48">
        <v>4.3254470825195304</v>
      </c>
      <c r="V48">
        <v>4.0339326858520499</v>
      </c>
      <c r="W48" s="17">
        <v>0.29151439666748102</v>
      </c>
      <c r="X48">
        <v>0.65036678314208995</v>
      </c>
      <c r="Y48">
        <v>0.65036678314208995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47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8.6016101837158203</v>
      </c>
      <c r="L49" s="10">
        <v>3.5562801361084002</v>
      </c>
      <c r="M49">
        <v>1.72512435913086</v>
      </c>
      <c r="N49">
        <v>6.4283504486084002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3.1413154602050799</v>
      </c>
      <c r="U49">
        <v>2.8176734447479199</v>
      </c>
      <c r="V49">
        <v>2.60455298423767</v>
      </c>
      <c r="W49" s="17">
        <v>0.21312046051025399</v>
      </c>
      <c r="X49">
        <v>0.536762475967407</v>
      </c>
      <c r="Y49">
        <v>0.536762475967407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48</v>
      </c>
      <c r="B50">
        <v>17</v>
      </c>
      <c r="C50">
        <v>3</v>
      </c>
      <c r="D50">
        <v>10</v>
      </c>
      <c r="E50">
        <v>10</v>
      </c>
      <c r="F50">
        <v>9</v>
      </c>
      <c r="G50">
        <v>1</v>
      </c>
      <c r="H50">
        <v>8</v>
      </c>
      <c r="I50">
        <v>2</v>
      </c>
      <c r="J50">
        <v>0.85</v>
      </c>
      <c r="K50">
        <v>9.5568904876709002</v>
      </c>
      <c r="L50" s="10">
        <v>1.33060073852539</v>
      </c>
      <c r="M50">
        <v>0.79987716674804699</v>
      </c>
      <c r="N50">
        <v>7.6292476654052699</v>
      </c>
      <c r="O50">
        <v>7</v>
      </c>
      <c r="P50">
        <v>7</v>
      </c>
      <c r="Q50">
        <v>16</v>
      </c>
      <c r="R50" s="16">
        <v>0.4375</v>
      </c>
      <c r="S50" s="16">
        <f t="shared" si="0"/>
        <v>0.7</v>
      </c>
      <c r="T50">
        <v>3.7809638977050799</v>
      </c>
      <c r="U50">
        <v>3.42842292785644</v>
      </c>
      <c r="V50">
        <v>3.33640813827515</v>
      </c>
      <c r="W50" s="17">
        <v>9.20147895812988E-2</v>
      </c>
      <c r="X50">
        <v>0.44455575942993197</v>
      </c>
      <c r="Y50">
        <v>0.44455575942993197</v>
      </c>
      <c r="Z50">
        <v>0.7</v>
      </c>
      <c r="AA50">
        <v>0.9</v>
      </c>
      <c r="AB50">
        <v>0.5625</v>
      </c>
      <c r="AC50">
        <v>0.69230769230769196</v>
      </c>
      <c r="AD50">
        <v>0.1</v>
      </c>
      <c r="AE50">
        <v>0.2</v>
      </c>
    </row>
    <row r="51" spans="1:31" x14ac:dyDescent="0.15">
      <c r="A51" s="6">
        <v>49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>
        <v>10.4540824890137</v>
      </c>
      <c r="L51" s="10">
        <v>1.4660816192627</v>
      </c>
      <c r="M51">
        <v>0.84538650512695301</v>
      </c>
      <c r="N51">
        <v>8.1315193176269496</v>
      </c>
      <c r="O51">
        <v>5</v>
      </c>
      <c r="P51">
        <v>5</v>
      </c>
      <c r="Q51">
        <v>15</v>
      </c>
      <c r="R51" s="16">
        <v>0.33329999999999999</v>
      </c>
      <c r="S51" s="16">
        <f t="shared" si="0"/>
        <v>0.5</v>
      </c>
      <c r="T51">
        <v>4.7003345489501998</v>
      </c>
      <c r="U51">
        <v>4.3252639770507804</v>
      </c>
      <c r="V51">
        <v>4.1069321632385298</v>
      </c>
      <c r="W51" s="17">
        <v>0.218331813812256</v>
      </c>
      <c r="X51">
        <v>0.59340238571167003</v>
      </c>
      <c r="Y51">
        <v>0.59340238571167003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50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>
        <v>8.7786903381347692</v>
      </c>
      <c r="L52" s="10">
        <v>2.8253135681152299</v>
      </c>
      <c r="M52">
        <v>2.0534973144531201</v>
      </c>
      <c r="N52">
        <v>5.9321098327636701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3.6437072753906201</v>
      </c>
      <c r="U52">
        <v>3.3797297477722199</v>
      </c>
      <c r="V52">
        <v>3.12465596199036</v>
      </c>
      <c r="W52" s="17">
        <v>0.25507378578186002</v>
      </c>
      <c r="X52">
        <v>0.519051313400269</v>
      </c>
      <c r="Y52">
        <v>0.519051313400269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51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>
        <v>9.5372943878173793</v>
      </c>
      <c r="L53" s="10">
        <v>1.4320106506347701</v>
      </c>
      <c r="M53">
        <v>0.91313171386718694</v>
      </c>
      <c r="N53">
        <v>7.5372085571289098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4.8634471893310502</v>
      </c>
      <c r="U53">
        <v>4.4464950561523402</v>
      </c>
      <c r="V53">
        <v>4.2594900131225604</v>
      </c>
      <c r="W53" s="17">
        <v>0.18700504302978499</v>
      </c>
      <c r="X53">
        <v>0.60395717620849598</v>
      </c>
      <c r="Y53">
        <v>0.60395717620849598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52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>
        <v>7.9009151458740199</v>
      </c>
      <c r="L54" s="10">
        <v>1.4934253692627</v>
      </c>
      <c r="M54">
        <v>0.64003753662109397</v>
      </c>
      <c r="N54">
        <v>6.3089332580566397</v>
      </c>
      <c r="O54">
        <v>4</v>
      </c>
      <c r="P54">
        <v>4</v>
      </c>
      <c r="Q54">
        <v>12</v>
      </c>
      <c r="R54" s="16">
        <v>0.33329999999999999</v>
      </c>
      <c r="S54" s="16">
        <f t="shared" si="0"/>
        <v>0.4</v>
      </c>
      <c r="T54">
        <v>3.9542942047119101</v>
      </c>
      <c r="U54">
        <v>3.57927441596985</v>
      </c>
      <c r="V54">
        <v>3.44404077529907</v>
      </c>
      <c r="W54" s="17">
        <v>0.13523364067077601</v>
      </c>
      <c r="X54">
        <v>0.51025342941284202</v>
      </c>
      <c r="Y54">
        <v>0.51025342941284202</v>
      </c>
      <c r="Z54">
        <v>0.4</v>
      </c>
      <c r="AA54">
        <v>0.8</v>
      </c>
      <c r="AB54">
        <v>0.66666666666666696</v>
      </c>
      <c r="AC54">
        <v>0.72727272727272696</v>
      </c>
      <c r="AD54">
        <v>0.2</v>
      </c>
      <c r="AE54">
        <v>0.4</v>
      </c>
    </row>
    <row r="55" spans="1:31" x14ac:dyDescent="0.15">
      <c r="A55" s="6">
        <v>53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>
        <v>8.1665592193603498</v>
      </c>
      <c r="L55" s="10">
        <v>1.6401615142822299</v>
      </c>
      <c r="M55">
        <v>0.28196334838867199</v>
      </c>
      <c r="N55">
        <v>7.4818248748779297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4.1675243377685502</v>
      </c>
      <c r="U55">
        <v>3.6588280200958199</v>
      </c>
      <c r="V55">
        <v>3.6003823280334499</v>
      </c>
      <c r="W55" s="17">
        <v>5.8445692062377902E-2</v>
      </c>
      <c r="X55">
        <v>0.56714200973510698</v>
      </c>
      <c r="Y55">
        <v>0.56714200973510698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54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>
        <v>12.1930656433106</v>
      </c>
      <c r="L56" s="10">
        <v>0.93176651000976596</v>
      </c>
      <c r="M56">
        <v>0.68011474609375</v>
      </c>
      <c r="N56">
        <v>9.9960212707519496</v>
      </c>
      <c r="O56">
        <v>7</v>
      </c>
      <c r="P56">
        <v>7</v>
      </c>
      <c r="Q56">
        <v>17</v>
      </c>
      <c r="R56" s="16">
        <v>0.4118</v>
      </c>
      <c r="S56" s="16">
        <f t="shared" si="0"/>
        <v>0.7</v>
      </c>
      <c r="T56">
        <v>4.7625770568847701</v>
      </c>
      <c r="U56">
        <v>4.3940777778625497</v>
      </c>
      <c r="V56">
        <v>4.1864080429077104</v>
      </c>
      <c r="W56" s="17">
        <v>0.20766973495483401</v>
      </c>
      <c r="X56">
        <v>0.576169013977051</v>
      </c>
      <c r="Y56">
        <v>0.576169013977051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55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>
        <v>8.4483203887939506</v>
      </c>
      <c r="L57" s="10">
        <v>2.13308906555176</v>
      </c>
      <c r="M57">
        <v>1.2359924316406199</v>
      </c>
      <c r="N57">
        <v>6.0314388275146502</v>
      </c>
      <c r="O57">
        <v>5</v>
      </c>
      <c r="P57">
        <v>5</v>
      </c>
      <c r="Q57">
        <v>15</v>
      </c>
      <c r="R57" s="16">
        <v>0.33329999999999999</v>
      </c>
      <c r="S57" s="16">
        <f t="shared" si="0"/>
        <v>0.5</v>
      </c>
      <c r="T57">
        <v>3.51515769958496</v>
      </c>
      <c r="U57">
        <v>3.2168738842010498</v>
      </c>
      <c r="V57">
        <v>3.0065894126892099</v>
      </c>
      <c r="W57" s="17">
        <v>0.21028447151184099</v>
      </c>
      <c r="X57">
        <v>0.50856828689575195</v>
      </c>
      <c r="Y57">
        <v>0.50856828689575195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56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8.0607795715331996</v>
      </c>
      <c r="L58" s="10">
        <v>2.7786521911621098</v>
      </c>
      <c r="M58">
        <v>1.2721862792968699</v>
      </c>
      <c r="N58">
        <v>5.0373706817626998</v>
      </c>
      <c r="O58">
        <v>4</v>
      </c>
      <c r="P58">
        <v>4</v>
      </c>
      <c r="Q58">
        <v>14</v>
      </c>
      <c r="R58" s="16">
        <v>0.28570000000000001</v>
      </c>
      <c r="S58" s="16">
        <f t="shared" si="0"/>
        <v>0.4</v>
      </c>
      <c r="T58">
        <v>3.7082672119140598</v>
      </c>
      <c r="U58">
        <v>3.39531326293945</v>
      </c>
      <c r="V58">
        <v>3.1578116416931099</v>
      </c>
      <c r="W58" s="17">
        <v>0.237501621246338</v>
      </c>
      <c r="X58">
        <v>0.55045557022094704</v>
      </c>
      <c r="Y58">
        <v>0.55045557022094704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57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>
        <v>8.7307777404785192</v>
      </c>
      <c r="L59" s="10">
        <v>1.8149890899658201</v>
      </c>
      <c r="M59">
        <v>0.875518798828125</v>
      </c>
      <c r="N59">
        <v>6.7481174468994096</v>
      </c>
      <c r="O59">
        <v>6</v>
      </c>
      <c r="P59">
        <v>6</v>
      </c>
      <c r="Q59">
        <v>16</v>
      </c>
      <c r="R59" s="16">
        <v>0.375</v>
      </c>
      <c r="S59" s="16">
        <f t="shared" si="0"/>
        <v>0.6</v>
      </c>
      <c r="T59">
        <v>4.2122802734375</v>
      </c>
      <c r="U59">
        <v>3.8131778240203902</v>
      </c>
      <c r="V59">
        <v>3.6397941112518302</v>
      </c>
      <c r="W59" s="17">
        <v>0.17338371276855499</v>
      </c>
      <c r="X59">
        <v>0.57248616218566895</v>
      </c>
      <c r="Y59">
        <v>0.57248616218566895</v>
      </c>
      <c r="Z59">
        <v>0.6</v>
      </c>
      <c r="AA59">
        <v>1</v>
      </c>
      <c r="AB59">
        <v>0.625</v>
      </c>
      <c r="AC59">
        <v>0.76923076923076905</v>
      </c>
      <c r="AD59">
        <v>0</v>
      </c>
      <c r="AE59">
        <v>0.4</v>
      </c>
    </row>
    <row r="60" spans="1:31" x14ac:dyDescent="0.15">
      <c r="A60" s="6">
        <v>58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8.3219585418701207</v>
      </c>
      <c r="L60" s="10">
        <v>1.9185981750488299</v>
      </c>
      <c r="M60">
        <v>0.363037109375</v>
      </c>
      <c r="N60">
        <v>6.7833614349365199</v>
      </c>
      <c r="O60">
        <v>5</v>
      </c>
      <c r="P60">
        <v>5</v>
      </c>
      <c r="Q60">
        <v>15</v>
      </c>
      <c r="R60" s="16">
        <v>0.33329999999999999</v>
      </c>
      <c r="S60" s="16">
        <f t="shared" si="0"/>
        <v>0.5</v>
      </c>
      <c r="T60">
        <v>4.3147506713867196</v>
      </c>
      <c r="U60">
        <v>3.8400793075561501</v>
      </c>
      <c r="V60">
        <v>3.7296600341796902</v>
      </c>
      <c r="W60" s="17">
        <v>0.110419273376465</v>
      </c>
      <c r="X60">
        <v>0.58509063720703103</v>
      </c>
      <c r="Y60">
        <v>0.58509063720703103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59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8.9628791809081996</v>
      </c>
      <c r="L61" s="10">
        <v>3.67129325866699</v>
      </c>
      <c r="M61">
        <v>2.2633819580078098</v>
      </c>
      <c r="N61">
        <v>5.2995376586914098</v>
      </c>
      <c r="O61">
        <v>4</v>
      </c>
      <c r="P61">
        <v>4</v>
      </c>
      <c r="Q61">
        <v>14</v>
      </c>
      <c r="R61" s="16">
        <v>0.28570000000000001</v>
      </c>
      <c r="S61" s="16">
        <f t="shared" si="0"/>
        <v>0.4</v>
      </c>
      <c r="T61">
        <v>3.78839111328125</v>
      </c>
      <c r="U61">
        <v>3.5077679157257098</v>
      </c>
      <c r="V61">
        <v>3.1870760917663601</v>
      </c>
      <c r="W61" s="17">
        <v>0.32069182395935097</v>
      </c>
      <c r="X61">
        <v>0.60131502151489302</v>
      </c>
      <c r="Y61">
        <v>0.60131502151489302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60</v>
      </c>
      <c r="B62">
        <v>17</v>
      </c>
      <c r="C62">
        <v>3</v>
      </c>
      <c r="D62">
        <v>10</v>
      </c>
      <c r="E62">
        <v>10</v>
      </c>
      <c r="F62">
        <v>10</v>
      </c>
      <c r="G62">
        <v>0</v>
      </c>
      <c r="H62">
        <v>7</v>
      </c>
      <c r="I62">
        <v>3</v>
      </c>
      <c r="J62">
        <v>0.85</v>
      </c>
      <c r="K62">
        <v>8.7185497283935494</v>
      </c>
      <c r="L62" s="10">
        <v>2.6821804046630899</v>
      </c>
      <c r="M62">
        <v>1.7517719268798799</v>
      </c>
      <c r="N62">
        <v>5.5220203399658203</v>
      </c>
      <c r="O62">
        <v>4</v>
      </c>
      <c r="P62">
        <v>4</v>
      </c>
      <c r="Q62">
        <v>14</v>
      </c>
      <c r="R62" s="16">
        <v>0.28570000000000001</v>
      </c>
      <c r="S62" s="16">
        <f t="shared" si="0"/>
        <v>0.4</v>
      </c>
      <c r="T62">
        <v>3.6252689361572301</v>
      </c>
      <c r="U62">
        <v>3.3632166385650599</v>
      </c>
      <c r="V62">
        <v>3.08455610275269</v>
      </c>
      <c r="W62" s="17">
        <v>0.27866053581237799</v>
      </c>
      <c r="X62">
        <v>0.54071283340454102</v>
      </c>
      <c r="Y62">
        <v>0.54071283340454102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61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>
        <v>8.4464797973632795</v>
      </c>
      <c r="L63" s="10">
        <v>2.5130519866943399</v>
      </c>
      <c r="M63">
        <v>0.88621902465820301</v>
      </c>
      <c r="N63">
        <v>5.8219680786132804</v>
      </c>
      <c r="O63">
        <v>4</v>
      </c>
      <c r="P63">
        <v>4</v>
      </c>
      <c r="Q63">
        <v>14</v>
      </c>
      <c r="R63" s="16">
        <v>0.28570000000000001</v>
      </c>
      <c r="S63" s="16">
        <f t="shared" si="0"/>
        <v>0.4</v>
      </c>
      <c r="T63">
        <v>3.88240623474121</v>
      </c>
      <c r="U63">
        <v>3.5321245193481401</v>
      </c>
      <c r="V63">
        <v>3.3389027118682901</v>
      </c>
      <c r="W63" s="17">
        <v>0.19322180747985801</v>
      </c>
      <c r="X63">
        <v>0.54350352287292503</v>
      </c>
      <c r="Y63">
        <v>0.54350352287292503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62</v>
      </c>
      <c r="B64">
        <v>19</v>
      </c>
      <c r="C64">
        <v>1</v>
      </c>
      <c r="D64">
        <v>10</v>
      </c>
      <c r="E64">
        <v>10</v>
      </c>
      <c r="F64">
        <v>10</v>
      </c>
      <c r="G64">
        <v>0</v>
      </c>
      <c r="H64">
        <v>9</v>
      </c>
      <c r="I64">
        <v>1</v>
      </c>
      <c r="J64">
        <v>0.95</v>
      </c>
      <c r="K64">
        <v>11.756799697876</v>
      </c>
      <c r="L64" s="10">
        <v>0.95130538940429699</v>
      </c>
      <c r="M64">
        <v>0.69935607910156194</v>
      </c>
      <c r="N64">
        <v>9.4865608215331996</v>
      </c>
      <c r="O64">
        <v>6</v>
      </c>
      <c r="P64">
        <v>6</v>
      </c>
      <c r="Q64">
        <v>16</v>
      </c>
      <c r="R64" s="16">
        <v>0.375</v>
      </c>
      <c r="S64" s="16">
        <f t="shared" si="0"/>
        <v>0.6</v>
      </c>
      <c r="T64">
        <v>5.0025730133056596</v>
      </c>
      <c r="U64">
        <v>4.6297860145568803</v>
      </c>
      <c r="V64">
        <v>4.4298167228698704</v>
      </c>
      <c r="W64" s="17">
        <v>0.199969291687012</v>
      </c>
      <c r="X64">
        <v>0.57275629043579102</v>
      </c>
      <c r="Y64">
        <v>0.57275629043579102</v>
      </c>
      <c r="Z64">
        <v>0.6</v>
      </c>
      <c r="AA64">
        <v>1</v>
      </c>
      <c r="AB64">
        <v>0.625</v>
      </c>
      <c r="AC64">
        <v>0.76923076923076905</v>
      </c>
      <c r="AD64">
        <v>0</v>
      </c>
      <c r="AE64">
        <v>0.4</v>
      </c>
    </row>
    <row r="65" spans="1:31" x14ac:dyDescent="0.15">
      <c r="A65" s="6">
        <v>63</v>
      </c>
      <c r="B65">
        <v>16</v>
      </c>
      <c r="C65">
        <v>4</v>
      </c>
      <c r="D65">
        <v>10</v>
      </c>
      <c r="E65">
        <v>10</v>
      </c>
      <c r="F65">
        <v>10</v>
      </c>
      <c r="G65">
        <v>0</v>
      </c>
      <c r="H65">
        <v>6</v>
      </c>
      <c r="I65">
        <v>4</v>
      </c>
      <c r="J65">
        <v>0.8</v>
      </c>
      <c r="K65">
        <v>8.5294075012206996</v>
      </c>
      <c r="L65" s="10">
        <v>4.6422595977783203</v>
      </c>
      <c r="M65">
        <v>3.908203125</v>
      </c>
      <c r="N65">
        <v>4.64341163635254</v>
      </c>
      <c r="O65">
        <v>2</v>
      </c>
      <c r="P65">
        <v>2</v>
      </c>
      <c r="Q65">
        <v>12</v>
      </c>
      <c r="R65" s="16">
        <v>0.16669999999999999</v>
      </c>
      <c r="S65" s="16">
        <f t="shared" si="0"/>
        <v>0.2</v>
      </c>
      <c r="T65">
        <v>3.2386550903320299</v>
      </c>
      <c r="U65">
        <v>3.0726230144500701</v>
      </c>
      <c r="V65">
        <v>2.71694111824036</v>
      </c>
      <c r="W65" s="17">
        <v>0.35568189620971702</v>
      </c>
      <c r="X65">
        <v>0.52171397209167503</v>
      </c>
      <c r="Y65">
        <v>0.52171397209167503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64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9.8531608581543004</v>
      </c>
      <c r="L66" s="10">
        <v>4.08819580078125</v>
      </c>
      <c r="M66">
        <v>1.76303291320801</v>
      </c>
      <c r="N66">
        <v>6.8796043395996103</v>
      </c>
      <c r="O66">
        <v>3</v>
      </c>
      <c r="P66">
        <v>3</v>
      </c>
      <c r="Q66">
        <v>13</v>
      </c>
      <c r="R66" s="16">
        <v>0.23080000000000001</v>
      </c>
      <c r="S66" s="16">
        <f t="shared" ref="S66:S129" si="1">O66/E66</f>
        <v>0.3</v>
      </c>
      <c r="T66">
        <v>2.8229064941406201</v>
      </c>
      <c r="U66">
        <v>2.54871702194214</v>
      </c>
      <c r="V66">
        <v>2.2905220985412602</v>
      </c>
      <c r="W66" s="17">
        <v>0.25819492340087902</v>
      </c>
      <c r="X66">
        <v>0.53238439559936501</v>
      </c>
      <c r="Y66">
        <v>0.53238439559936501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65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8.5752334594726598</v>
      </c>
      <c r="L67" s="10">
        <v>5.0478763580322301</v>
      </c>
      <c r="M67">
        <v>3.61808204650879</v>
      </c>
      <c r="N67">
        <v>4.1951065063476598</v>
      </c>
      <c r="O67">
        <v>2</v>
      </c>
      <c r="P67">
        <v>2</v>
      </c>
      <c r="Q67">
        <v>12</v>
      </c>
      <c r="R67" s="16">
        <v>0.16669999999999999</v>
      </c>
      <c r="S67" s="16">
        <f t="shared" si="1"/>
        <v>0.2</v>
      </c>
      <c r="T67">
        <v>2.7497940063476598</v>
      </c>
      <c r="U67">
        <v>2.6021716594696001</v>
      </c>
      <c r="V67">
        <v>2.2315814495086701</v>
      </c>
      <c r="W67" s="17">
        <v>0.370590209960937</v>
      </c>
      <c r="X67">
        <v>0.51821255683898904</v>
      </c>
      <c r="Y67">
        <v>0.51821255683898904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66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>
        <v>12.834880828857401</v>
      </c>
      <c r="L68" s="10">
        <v>1.9117622375488299</v>
      </c>
      <c r="M68">
        <v>1.6743087768554701</v>
      </c>
      <c r="N68">
        <v>9.7622947692871094</v>
      </c>
      <c r="O68">
        <v>6</v>
      </c>
      <c r="P68">
        <v>6</v>
      </c>
      <c r="Q68">
        <v>16</v>
      </c>
      <c r="R68" s="16">
        <v>0.375</v>
      </c>
      <c r="S68" s="16">
        <f t="shared" si="1"/>
        <v>0.6</v>
      </c>
      <c r="T68">
        <v>5.3047294616699201</v>
      </c>
      <c r="U68">
        <v>4.9479794502258301</v>
      </c>
      <c r="V68">
        <v>4.6499147415161097</v>
      </c>
      <c r="W68" s="17">
        <v>0.29806470870971702</v>
      </c>
      <c r="X68">
        <v>0.65481472015380904</v>
      </c>
      <c r="Y68">
        <v>0.65481472015380904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x14ac:dyDescent="0.15">
      <c r="A69" s="6">
        <v>67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>
        <v>7.9681472778320304</v>
      </c>
      <c r="L69" s="10">
        <v>4.5404853820800799</v>
      </c>
      <c r="M69">
        <v>3.3562526702880899</v>
      </c>
      <c r="N69">
        <v>4.4868545532226598</v>
      </c>
      <c r="O69">
        <v>2</v>
      </c>
      <c r="P69">
        <v>2</v>
      </c>
      <c r="Q69">
        <v>12</v>
      </c>
      <c r="R69" s="16">
        <v>0.16669999999999999</v>
      </c>
      <c r="S69" s="16">
        <f t="shared" si="1"/>
        <v>0.2</v>
      </c>
      <c r="T69">
        <v>2.6731433868408199</v>
      </c>
      <c r="U69">
        <v>2.5049800872802699</v>
      </c>
      <c r="V69">
        <v>2.1975941658020002</v>
      </c>
      <c r="W69" s="17">
        <v>0.30738592147827098</v>
      </c>
      <c r="X69">
        <v>0.47554922103881803</v>
      </c>
      <c r="Y69">
        <v>0.47554922103881803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68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8.9207992553710902</v>
      </c>
      <c r="L70" s="10">
        <v>3.6267127990722701</v>
      </c>
      <c r="M70">
        <v>1.4827880859375</v>
      </c>
      <c r="N70">
        <v>6.3003005981445304</v>
      </c>
      <c r="O70">
        <v>3</v>
      </c>
      <c r="P70">
        <v>3</v>
      </c>
      <c r="Q70">
        <v>13</v>
      </c>
      <c r="R70" s="16">
        <v>0.23080000000000001</v>
      </c>
      <c r="S70" s="16">
        <f t="shared" si="1"/>
        <v>0.3</v>
      </c>
      <c r="T70">
        <v>3.2321224212646502</v>
      </c>
      <c r="U70">
        <v>2.8975479602813698</v>
      </c>
      <c r="V70">
        <v>2.66992235183716</v>
      </c>
      <c r="W70" s="17">
        <v>0.22762560844421401</v>
      </c>
      <c r="X70">
        <v>0.56220006942749001</v>
      </c>
      <c r="Y70">
        <v>0.56220006942749001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x14ac:dyDescent="0.15">
      <c r="A71" s="6">
        <v>69</v>
      </c>
      <c r="B71">
        <v>19</v>
      </c>
      <c r="C71">
        <v>1</v>
      </c>
      <c r="D71">
        <v>10</v>
      </c>
      <c r="E71">
        <v>10</v>
      </c>
      <c r="F71">
        <v>10</v>
      </c>
      <c r="G71">
        <v>0</v>
      </c>
      <c r="H71">
        <v>9</v>
      </c>
      <c r="I71">
        <v>1</v>
      </c>
      <c r="J71">
        <v>0.95</v>
      </c>
      <c r="K71">
        <v>13.1346111297607</v>
      </c>
      <c r="L71" s="10">
        <v>1.44252777099609</v>
      </c>
      <c r="M71">
        <v>1.21963882446289</v>
      </c>
      <c r="N71">
        <v>10.762306213378899</v>
      </c>
      <c r="O71">
        <v>8</v>
      </c>
      <c r="P71">
        <v>8</v>
      </c>
      <c r="Q71">
        <v>18</v>
      </c>
      <c r="R71" s="16">
        <v>0.44440000000000002</v>
      </c>
      <c r="S71" s="16">
        <f t="shared" si="1"/>
        <v>0.8</v>
      </c>
      <c r="T71">
        <v>5.3450202941894496</v>
      </c>
      <c r="U71">
        <v>4.9189248085021999</v>
      </c>
      <c r="V71">
        <v>4.6901335716247603</v>
      </c>
      <c r="W71" s="17">
        <v>0.22879123687744099</v>
      </c>
      <c r="X71">
        <v>0.65488672256469704</v>
      </c>
      <c r="Y71">
        <v>0.65488672256469704</v>
      </c>
      <c r="Z71">
        <v>0.8</v>
      </c>
      <c r="AA71">
        <v>1</v>
      </c>
      <c r="AB71">
        <v>0.55555555555555602</v>
      </c>
      <c r="AC71">
        <v>0.71428571428571397</v>
      </c>
      <c r="AD71">
        <v>0</v>
      </c>
      <c r="AE71">
        <v>0.2</v>
      </c>
    </row>
    <row r="72" spans="1:31" x14ac:dyDescent="0.15">
      <c r="A72" s="6">
        <v>70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>
        <v>9.0762062072753906</v>
      </c>
      <c r="L72" s="10">
        <v>4.4665241241455096</v>
      </c>
      <c r="M72">
        <v>3.2010879516601598</v>
      </c>
      <c r="N72">
        <v>4.5192203521728498</v>
      </c>
      <c r="O72">
        <v>2</v>
      </c>
      <c r="P72">
        <v>2</v>
      </c>
      <c r="Q72">
        <v>12</v>
      </c>
      <c r="R72" s="16">
        <v>0.16669999999999999</v>
      </c>
      <c r="S72" s="16">
        <f t="shared" si="1"/>
        <v>0.2</v>
      </c>
      <c r="T72">
        <v>3.2431716918945299</v>
      </c>
      <c r="U72">
        <v>3.0643384456634499</v>
      </c>
      <c r="V72">
        <v>2.6821017265319802</v>
      </c>
      <c r="W72" s="17">
        <v>0.38223671913147</v>
      </c>
      <c r="X72">
        <v>0.56106996536254905</v>
      </c>
      <c r="Y72">
        <v>0.56106996536254905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71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>
        <v>7.2303504943847701</v>
      </c>
      <c r="L73" s="10">
        <v>2.43522071838379</v>
      </c>
      <c r="M73">
        <v>0.739349365234375</v>
      </c>
      <c r="N73">
        <v>6.1985321044921902</v>
      </c>
      <c r="O73">
        <v>4</v>
      </c>
      <c r="P73">
        <v>4</v>
      </c>
      <c r="Q73">
        <v>14</v>
      </c>
      <c r="R73" s="16">
        <v>0.28570000000000001</v>
      </c>
      <c r="S73" s="16">
        <f t="shared" si="1"/>
        <v>0.4</v>
      </c>
      <c r="T73">
        <v>3.4461135864257799</v>
      </c>
      <c r="U73">
        <v>3.0334830284118599</v>
      </c>
      <c r="V73">
        <v>2.9327149391174299</v>
      </c>
      <c r="W73" s="17">
        <v>0.100768089294434</v>
      </c>
      <c r="X73">
        <v>0.51339864730835005</v>
      </c>
      <c r="Y73">
        <v>0.51339864730835005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72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>
        <v>10.8279304504394</v>
      </c>
      <c r="L74" s="10">
        <v>1.6549110412597701</v>
      </c>
      <c r="M74">
        <v>1.01169586181641</v>
      </c>
      <c r="N74">
        <v>8.2501869201660192</v>
      </c>
      <c r="O74">
        <v>6</v>
      </c>
      <c r="P74">
        <v>6</v>
      </c>
      <c r="Q74">
        <v>16</v>
      </c>
      <c r="R74" s="16">
        <v>0.375</v>
      </c>
      <c r="S74" s="16">
        <f t="shared" si="1"/>
        <v>0.6</v>
      </c>
      <c r="T74">
        <v>4.2823925018310502</v>
      </c>
      <c r="U74">
        <v>3.9305074214935298</v>
      </c>
      <c r="V74">
        <v>3.6954784393310498</v>
      </c>
      <c r="W74" s="17">
        <v>0.235028982162476</v>
      </c>
      <c r="X74">
        <v>0.5869140625</v>
      </c>
      <c r="Y74">
        <v>0.5869140625</v>
      </c>
      <c r="Z74">
        <v>0.6</v>
      </c>
      <c r="AA74">
        <v>1</v>
      </c>
      <c r="AB74">
        <v>0.625</v>
      </c>
      <c r="AC74">
        <v>0.76923076923076905</v>
      </c>
      <c r="AD74">
        <v>0</v>
      </c>
      <c r="AE74">
        <v>0.4</v>
      </c>
    </row>
    <row r="75" spans="1:31" x14ac:dyDescent="0.15">
      <c r="A75" s="6">
        <v>73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>
        <v>7.2695007324218697</v>
      </c>
      <c r="L75" s="10">
        <v>3.22128105163574</v>
      </c>
      <c r="M75">
        <v>1.70132255554199</v>
      </c>
      <c r="N75">
        <v>5.0565223693847701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2.8403358459472701</v>
      </c>
      <c r="U75">
        <v>2.5804290771484402</v>
      </c>
      <c r="V75">
        <v>2.38827300071716</v>
      </c>
      <c r="W75" s="17">
        <v>0.192156076431274</v>
      </c>
      <c r="X75">
        <v>0.45206284523010198</v>
      </c>
      <c r="Y75">
        <v>0.45206284523010198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74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>
        <v>7.1141109466552699</v>
      </c>
      <c r="L76" s="10">
        <v>1.9651126861572299</v>
      </c>
      <c r="M76">
        <v>1.2350921630859399</v>
      </c>
      <c r="N76">
        <v>6.7566165924072301</v>
      </c>
      <c r="O76">
        <v>6</v>
      </c>
      <c r="P76">
        <v>6</v>
      </c>
      <c r="Q76">
        <v>15</v>
      </c>
      <c r="R76" s="16">
        <v>0.4</v>
      </c>
      <c r="S76" s="16">
        <f t="shared" si="1"/>
        <v>0.6</v>
      </c>
      <c r="T76">
        <v>3.6508636474609402</v>
      </c>
      <c r="U76">
        <v>3.2266683578491202</v>
      </c>
      <c r="V76">
        <v>3.1782593727111799</v>
      </c>
      <c r="W76" s="17">
        <v>4.8408985137939502E-2</v>
      </c>
      <c r="X76">
        <v>0.47260427474975603</v>
      </c>
      <c r="Y76">
        <v>0.47260427474975603</v>
      </c>
      <c r="Z76">
        <v>0.6</v>
      </c>
      <c r="AA76">
        <v>0.9</v>
      </c>
      <c r="AB76">
        <v>0.6</v>
      </c>
      <c r="AC76">
        <v>0.72</v>
      </c>
      <c r="AD76">
        <v>0.1</v>
      </c>
      <c r="AE76">
        <v>0.3</v>
      </c>
    </row>
    <row r="77" spans="1:31" x14ac:dyDescent="0.15">
      <c r="A77" s="6">
        <v>75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>
        <v>9.9814395904540998</v>
      </c>
      <c r="L77" s="10">
        <v>1.1617546081543</v>
      </c>
      <c r="M77">
        <v>0.20247268676757799</v>
      </c>
      <c r="N77">
        <v>9.4019470214843697</v>
      </c>
      <c r="O77">
        <v>7</v>
      </c>
      <c r="P77">
        <v>7</v>
      </c>
      <c r="Q77">
        <v>17</v>
      </c>
      <c r="R77" s="16">
        <v>0.4118</v>
      </c>
      <c r="S77" s="16">
        <f t="shared" si="1"/>
        <v>0.7</v>
      </c>
      <c r="T77">
        <v>4.8362960815429696</v>
      </c>
      <c r="U77">
        <v>4.2586970329284703</v>
      </c>
      <c r="V77">
        <v>4.2071819305419904</v>
      </c>
      <c r="W77" s="17">
        <v>5.1515102386474602E-2</v>
      </c>
      <c r="X77">
        <v>0.62911415100097701</v>
      </c>
      <c r="Y77">
        <v>0.62911415100097701</v>
      </c>
      <c r="Z77">
        <v>0.7</v>
      </c>
      <c r="AA77">
        <v>1</v>
      </c>
      <c r="AB77">
        <v>0.58823529411764697</v>
      </c>
      <c r="AC77">
        <v>0.74074074074074103</v>
      </c>
      <c r="AD77">
        <v>0</v>
      </c>
      <c r="AE77">
        <v>0.3</v>
      </c>
    </row>
    <row r="78" spans="1:31" x14ac:dyDescent="0.15">
      <c r="A78" s="6">
        <v>76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>
        <v>10.308088302612299</v>
      </c>
      <c r="L78" s="10">
        <v>1.96035385131836</v>
      </c>
      <c r="M78">
        <v>0.84621047973632801</v>
      </c>
      <c r="N78">
        <v>8.2115135192871094</v>
      </c>
      <c r="O78">
        <v>6</v>
      </c>
      <c r="P78">
        <v>6</v>
      </c>
      <c r="Q78">
        <v>16</v>
      </c>
      <c r="R78" s="16">
        <v>0.375</v>
      </c>
      <c r="S78" s="16">
        <f t="shared" si="1"/>
        <v>0.6</v>
      </c>
      <c r="T78">
        <v>4.3264694213867196</v>
      </c>
      <c r="U78">
        <v>3.8916697502136199</v>
      </c>
      <c r="V78">
        <v>3.7035934925079301</v>
      </c>
      <c r="W78" s="17">
        <v>0.188076257705689</v>
      </c>
      <c r="X78">
        <v>0.62287592887878396</v>
      </c>
      <c r="Y78">
        <v>0.62287592887878396</v>
      </c>
      <c r="Z78">
        <v>0.6</v>
      </c>
      <c r="AA78">
        <v>1</v>
      </c>
      <c r="AB78">
        <v>0.625</v>
      </c>
      <c r="AC78">
        <v>0.76923076923076905</v>
      </c>
      <c r="AD78">
        <v>0</v>
      </c>
      <c r="AE78">
        <v>0.4</v>
      </c>
    </row>
    <row r="79" spans="1:31" x14ac:dyDescent="0.15">
      <c r="A79" s="6">
        <v>77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8.6666221618652308</v>
      </c>
      <c r="L79" s="10">
        <v>5.86057472229004</v>
      </c>
      <c r="M79">
        <v>2.9895076751709002</v>
      </c>
      <c r="N79">
        <v>5.2519721984863299</v>
      </c>
      <c r="O79">
        <v>1</v>
      </c>
      <c r="P79">
        <v>1</v>
      </c>
      <c r="Q79">
        <v>10</v>
      </c>
      <c r="R79" s="16">
        <v>0.1</v>
      </c>
      <c r="S79" s="16">
        <f t="shared" si="1"/>
        <v>0.1</v>
      </c>
      <c r="T79">
        <v>2.2257652282714799</v>
      </c>
      <c r="U79">
        <v>2.0427062511444101</v>
      </c>
      <c r="V79">
        <v>1.73527932167053</v>
      </c>
      <c r="W79" s="17">
        <v>0.30742692947387701</v>
      </c>
      <c r="X79">
        <v>0.49048590660095198</v>
      </c>
      <c r="Y79">
        <v>0.49048590660095198</v>
      </c>
      <c r="Z79">
        <v>0.1</v>
      </c>
      <c r="AA79">
        <v>0.9</v>
      </c>
      <c r="AB79">
        <v>0.9</v>
      </c>
      <c r="AC79">
        <v>0.9</v>
      </c>
      <c r="AD79">
        <v>0.1</v>
      </c>
      <c r="AE79">
        <v>0.8</v>
      </c>
    </row>
    <row r="80" spans="1:31" x14ac:dyDescent="0.15">
      <c r="A80" s="6">
        <v>78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>
        <v>13.4509773254394</v>
      </c>
      <c r="L80" s="10">
        <v>0.988525390625</v>
      </c>
      <c r="M80">
        <v>0.75197601318359397</v>
      </c>
      <c r="N80">
        <v>11.4816646575928</v>
      </c>
      <c r="O80">
        <v>9</v>
      </c>
      <c r="P80">
        <v>9</v>
      </c>
      <c r="Q80">
        <v>19</v>
      </c>
      <c r="R80" s="16">
        <v>0.47370000000000001</v>
      </c>
      <c r="S80" s="16">
        <f t="shared" si="1"/>
        <v>0.9</v>
      </c>
      <c r="T80">
        <v>5.8592815399169904</v>
      </c>
      <c r="U80">
        <v>5.3764190673828098</v>
      </c>
      <c r="V80">
        <v>5.1852965354919398</v>
      </c>
      <c r="W80" s="17">
        <v>0.191122531890869</v>
      </c>
      <c r="X80">
        <v>0.67398500442504905</v>
      </c>
      <c r="Y80">
        <v>0.67398500442504905</v>
      </c>
      <c r="Z80">
        <v>0.9</v>
      </c>
      <c r="AA80">
        <v>1</v>
      </c>
      <c r="AB80">
        <v>0.52631578947368396</v>
      </c>
      <c r="AC80">
        <v>0.68965517241379304</v>
      </c>
      <c r="AD80">
        <v>0</v>
      </c>
      <c r="AE80">
        <v>0.1</v>
      </c>
    </row>
    <row r="81" spans="1:31" x14ac:dyDescent="0.15">
      <c r="A81" s="6">
        <v>79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>
        <v>8.9964580535888707</v>
      </c>
      <c r="L81" s="10">
        <v>5.5169563293456996</v>
      </c>
      <c r="M81">
        <v>3.6583328247070299</v>
      </c>
      <c r="N81">
        <v>5.6010513305664098</v>
      </c>
      <c r="O81">
        <v>1</v>
      </c>
      <c r="P81">
        <v>1</v>
      </c>
      <c r="Q81">
        <v>11</v>
      </c>
      <c r="R81" s="16">
        <v>9.0899999999999995E-2</v>
      </c>
      <c r="S81" s="16">
        <f t="shared" si="1"/>
        <v>0.1</v>
      </c>
      <c r="T81">
        <v>2.5748271942138699</v>
      </c>
      <c r="U81">
        <v>2.3867383003234899</v>
      </c>
      <c r="V81">
        <v>2.05302834510803</v>
      </c>
      <c r="W81" s="17">
        <v>0.33370995521545399</v>
      </c>
      <c r="X81">
        <v>0.52179884910583496</v>
      </c>
      <c r="Y81">
        <v>0.52179884910583496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x14ac:dyDescent="0.15">
      <c r="A82" s="6">
        <v>80</v>
      </c>
      <c r="B82">
        <v>17</v>
      </c>
      <c r="C82">
        <v>3</v>
      </c>
      <c r="D82">
        <v>10</v>
      </c>
      <c r="E82">
        <v>10</v>
      </c>
      <c r="F82">
        <v>10</v>
      </c>
      <c r="G82">
        <v>0</v>
      </c>
      <c r="H82">
        <v>7</v>
      </c>
      <c r="I82">
        <v>3</v>
      </c>
      <c r="J82">
        <v>0.85</v>
      </c>
      <c r="K82">
        <v>10.6035709381103</v>
      </c>
      <c r="L82" s="10">
        <v>1.0069885253906199</v>
      </c>
      <c r="M82">
        <v>7.7980041503906194E-2</v>
      </c>
      <c r="N82">
        <v>10.6127052307129</v>
      </c>
      <c r="O82">
        <v>7</v>
      </c>
      <c r="P82">
        <v>7</v>
      </c>
      <c r="Q82">
        <v>17</v>
      </c>
      <c r="R82" s="16">
        <v>0.4118</v>
      </c>
      <c r="S82" s="16">
        <f t="shared" si="1"/>
        <v>0.7</v>
      </c>
      <c r="T82">
        <v>4.7683067321777299</v>
      </c>
      <c r="U82">
        <v>4.15515184402466</v>
      </c>
      <c r="V82">
        <v>4.15543460845947</v>
      </c>
      <c r="W82" s="17">
        <v>2.8276443481445302E-4</v>
      </c>
      <c r="X82">
        <v>0.61287212371826205</v>
      </c>
      <c r="Y82">
        <v>0.61287212371826205</v>
      </c>
      <c r="Z82">
        <v>0.7</v>
      </c>
      <c r="AA82">
        <v>1</v>
      </c>
      <c r="AB82">
        <v>0.58823529411764697</v>
      </c>
      <c r="AC82">
        <v>0.74074074074074103</v>
      </c>
      <c r="AD82">
        <v>0</v>
      </c>
      <c r="AE82">
        <v>0.3</v>
      </c>
    </row>
    <row r="83" spans="1:31" x14ac:dyDescent="0.15">
      <c r="A83" s="6">
        <v>81</v>
      </c>
      <c r="B83">
        <v>15</v>
      </c>
      <c r="C83">
        <v>5</v>
      </c>
      <c r="D83">
        <v>10</v>
      </c>
      <c r="E83">
        <v>10</v>
      </c>
      <c r="F83">
        <v>10</v>
      </c>
      <c r="G83">
        <v>0</v>
      </c>
      <c r="H83">
        <v>5</v>
      </c>
      <c r="I83">
        <v>5</v>
      </c>
      <c r="J83">
        <v>0.75</v>
      </c>
      <c r="K83">
        <v>9.0150375366210902</v>
      </c>
      <c r="L83" s="10">
        <v>3.1596374511718701</v>
      </c>
      <c r="M83">
        <v>0.88665771484375</v>
      </c>
      <c r="N83">
        <v>7.1648426055908203</v>
      </c>
      <c r="O83">
        <v>4</v>
      </c>
      <c r="P83">
        <v>4</v>
      </c>
      <c r="Q83">
        <v>14</v>
      </c>
      <c r="R83" s="16">
        <v>0.28570000000000001</v>
      </c>
      <c r="S83" s="16">
        <f t="shared" si="1"/>
        <v>0.4</v>
      </c>
      <c r="T83">
        <v>3.8138198852539098</v>
      </c>
      <c r="U83">
        <v>3.3624386787414502</v>
      </c>
      <c r="V83">
        <v>3.2055625915527299</v>
      </c>
      <c r="W83" s="17">
        <v>0.15687608718872101</v>
      </c>
      <c r="X83">
        <v>0.60825729370117199</v>
      </c>
      <c r="Y83">
        <v>0.60825729370117199</v>
      </c>
      <c r="Z83">
        <v>0.4</v>
      </c>
      <c r="AA83">
        <v>1</v>
      </c>
      <c r="AB83">
        <v>0.71428571428571397</v>
      </c>
      <c r="AC83">
        <v>0.83333333333333304</v>
      </c>
      <c r="AD83">
        <v>0</v>
      </c>
      <c r="AE83">
        <v>0.6</v>
      </c>
    </row>
    <row r="84" spans="1:31" x14ac:dyDescent="0.15">
      <c r="A84" s="6">
        <v>82</v>
      </c>
      <c r="B84">
        <v>16</v>
      </c>
      <c r="C84">
        <v>4</v>
      </c>
      <c r="D84">
        <v>10</v>
      </c>
      <c r="E84">
        <v>10</v>
      </c>
      <c r="F84">
        <v>10</v>
      </c>
      <c r="G84">
        <v>0</v>
      </c>
      <c r="H84">
        <v>6</v>
      </c>
      <c r="I84">
        <v>4</v>
      </c>
      <c r="J84">
        <v>0.8</v>
      </c>
      <c r="K84">
        <v>8.5849628448486293</v>
      </c>
      <c r="L84" s="10">
        <v>1.73066329956055</v>
      </c>
      <c r="M84">
        <v>0.35926437377929699</v>
      </c>
      <c r="N84">
        <v>7.9953384399414098</v>
      </c>
      <c r="O84">
        <v>6</v>
      </c>
      <c r="P84">
        <v>6</v>
      </c>
      <c r="Q84">
        <v>16</v>
      </c>
      <c r="R84" s="16">
        <v>0.375</v>
      </c>
      <c r="S84" s="16">
        <f t="shared" si="1"/>
        <v>0.6</v>
      </c>
      <c r="T84">
        <v>3.9971046447753902</v>
      </c>
      <c r="U84">
        <v>3.4858105182647701</v>
      </c>
      <c r="V84">
        <v>3.4310715198516801</v>
      </c>
      <c r="W84" s="17">
        <v>5.4738998413085903E-2</v>
      </c>
      <c r="X84">
        <v>0.56603312492370605</v>
      </c>
      <c r="Y84">
        <v>0.56603312492370605</v>
      </c>
      <c r="Z84">
        <v>0.6</v>
      </c>
      <c r="AA84">
        <v>1</v>
      </c>
      <c r="AB84">
        <v>0.625</v>
      </c>
      <c r="AC84">
        <v>0.76923076923076905</v>
      </c>
      <c r="AD84">
        <v>0</v>
      </c>
      <c r="AE84">
        <v>0.4</v>
      </c>
    </row>
    <row r="85" spans="1:31" x14ac:dyDescent="0.15">
      <c r="A85" s="6">
        <v>83</v>
      </c>
      <c r="B85">
        <v>16</v>
      </c>
      <c r="C85">
        <v>4</v>
      </c>
      <c r="D85">
        <v>10</v>
      </c>
      <c r="E85">
        <v>10</v>
      </c>
      <c r="F85">
        <v>10</v>
      </c>
      <c r="G85">
        <v>0</v>
      </c>
      <c r="H85">
        <v>6</v>
      </c>
      <c r="I85">
        <v>4</v>
      </c>
      <c r="J85">
        <v>0.8</v>
      </c>
      <c r="K85">
        <v>8.7786464691162092</v>
      </c>
      <c r="L85" s="10">
        <v>2.9861202239990199</v>
      </c>
      <c r="M85">
        <v>1.44240570068359</v>
      </c>
      <c r="N85">
        <v>5.7949180603027299</v>
      </c>
      <c r="O85">
        <v>3</v>
      </c>
      <c r="P85">
        <v>3</v>
      </c>
      <c r="Q85">
        <v>13</v>
      </c>
      <c r="R85" s="16">
        <v>0.23080000000000001</v>
      </c>
      <c r="S85" s="16">
        <f t="shared" si="1"/>
        <v>0.3</v>
      </c>
      <c r="T85">
        <v>3.79877853393555</v>
      </c>
      <c r="U85">
        <v>3.4753952026367201</v>
      </c>
      <c r="V85">
        <v>3.2251601219177202</v>
      </c>
      <c r="W85" s="17">
        <v>0.25023508071899397</v>
      </c>
      <c r="X85">
        <v>0.57361841201782204</v>
      </c>
      <c r="Y85">
        <v>0.57361841201782204</v>
      </c>
      <c r="Z85">
        <v>0.3</v>
      </c>
      <c r="AA85">
        <v>1</v>
      </c>
      <c r="AB85">
        <v>0.76923076923076905</v>
      </c>
      <c r="AC85">
        <v>0.86956521739130399</v>
      </c>
      <c r="AD85">
        <v>0</v>
      </c>
      <c r="AE85">
        <v>0.7</v>
      </c>
    </row>
    <row r="86" spans="1:31" x14ac:dyDescent="0.15">
      <c r="A86" s="6">
        <v>84</v>
      </c>
      <c r="B86">
        <v>18</v>
      </c>
      <c r="C86">
        <v>2</v>
      </c>
      <c r="D86">
        <v>10</v>
      </c>
      <c r="E86">
        <v>10</v>
      </c>
      <c r="F86">
        <v>10</v>
      </c>
      <c r="G86">
        <v>0</v>
      </c>
      <c r="H86">
        <v>8</v>
      </c>
      <c r="I86">
        <v>2</v>
      </c>
      <c r="J86">
        <v>0.9</v>
      </c>
      <c r="K86">
        <v>9.4700698852539098</v>
      </c>
      <c r="L86" s="10">
        <v>1.11423492431641</v>
      </c>
      <c r="M86">
        <v>0.65074920654296897</v>
      </c>
      <c r="N86">
        <v>8.1273574829101598</v>
      </c>
      <c r="O86">
        <v>6</v>
      </c>
      <c r="P86">
        <v>6</v>
      </c>
      <c r="Q86">
        <v>15</v>
      </c>
      <c r="R86" s="16">
        <v>0.4</v>
      </c>
      <c r="S86" s="16">
        <f t="shared" si="1"/>
        <v>0.6</v>
      </c>
      <c r="T86">
        <v>4.7991962432861301</v>
      </c>
      <c r="U86">
        <v>4.3506217002868697</v>
      </c>
      <c r="V86">
        <v>4.2242569923400897</v>
      </c>
      <c r="W86" s="17">
        <v>0.12636470794677701</v>
      </c>
      <c r="X86">
        <v>0.57493925094604503</v>
      </c>
      <c r="Y86">
        <v>0.57493925094604503</v>
      </c>
      <c r="Z86">
        <v>0.6</v>
      </c>
      <c r="AA86">
        <v>0.9</v>
      </c>
      <c r="AB86">
        <v>0.6</v>
      </c>
      <c r="AC86">
        <v>0.72</v>
      </c>
      <c r="AD86">
        <v>0.1</v>
      </c>
      <c r="AE86">
        <v>0.3</v>
      </c>
    </row>
    <row r="87" spans="1:31" x14ac:dyDescent="0.15">
      <c r="A87" s="6">
        <v>85</v>
      </c>
      <c r="B87">
        <v>16</v>
      </c>
      <c r="C87">
        <v>4</v>
      </c>
      <c r="D87">
        <v>10</v>
      </c>
      <c r="E87">
        <v>10</v>
      </c>
      <c r="F87">
        <v>10</v>
      </c>
      <c r="G87">
        <v>0</v>
      </c>
      <c r="H87">
        <v>6</v>
      </c>
      <c r="I87">
        <v>4</v>
      </c>
      <c r="J87">
        <v>0.8</v>
      </c>
      <c r="K87">
        <v>10.1278343200684</v>
      </c>
      <c r="L87" s="10">
        <v>3.5606441497802699</v>
      </c>
      <c r="M87">
        <v>2.0193996429443399</v>
      </c>
      <c r="N87">
        <v>7.09220314025879</v>
      </c>
      <c r="O87">
        <v>3</v>
      </c>
      <c r="P87">
        <v>3</v>
      </c>
      <c r="Q87">
        <v>13</v>
      </c>
      <c r="R87" s="16">
        <v>0.23080000000000001</v>
      </c>
      <c r="S87" s="16">
        <f t="shared" si="1"/>
        <v>0.3</v>
      </c>
      <c r="T87">
        <v>2.9975719451904301</v>
      </c>
      <c r="U87">
        <v>2.74733161926269</v>
      </c>
      <c r="V87">
        <v>2.4746212959289502</v>
      </c>
      <c r="W87" s="17">
        <v>0.27271032333374001</v>
      </c>
      <c r="X87">
        <v>0.52295064926147505</v>
      </c>
      <c r="Y87">
        <v>0.52295064926147505</v>
      </c>
      <c r="Z87">
        <v>0.3</v>
      </c>
      <c r="AA87">
        <v>1</v>
      </c>
      <c r="AB87">
        <v>0.76923076923076905</v>
      </c>
      <c r="AC87">
        <v>0.86956521739130399</v>
      </c>
      <c r="AD87">
        <v>0</v>
      </c>
      <c r="AE87">
        <v>0.7</v>
      </c>
    </row>
    <row r="88" spans="1:31" x14ac:dyDescent="0.15">
      <c r="A88" s="6">
        <v>86</v>
      </c>
      <c r="B88">
        <v>15</v>
      </c>
      <c r="C88">
        <v>5</v>
      </c>
      <c r="D88">
        <v>10</v>
      </c>
      <c r="E88">
        <v>10</v>
      </c>
      <c r="F88">
        <v>10</v>
      </c>
      <c r="G88">
        <v>0</v>
      </c>
      <c r="H88">
        <v>5</v>
      </c>
      <c r="I88">
        <v>5</v>
      </c>
      <c r="J88">
        <v>0.75</v>
      </c>
      <c r="K88">
        <v>8.3743400573730504</v>
      </c>
      <c r="L88" s="10">
        <v>2.8474159240722701</v>
      </c>
      <c r="M88">
        <v>0.84817123413085904</v>
      </c>
      <c r="N88">
        <v>7.0553627014160201</v>
      </c>
      <c r="O88">
        <v>5</v>
      </c>
      <c r="P88">
        <v>5</v>
      </c>
      <c r="Q88">
        <v>15</v>
      </c>
      <c r="R88" s="16">
        <v>0.33329999999999999</v>
      </c>
      <c r="S88" s="16">
        <f t="shared" si="1"/>
        <v>0.5</v>
      </c>
      <c r="T88">
        <v>3.4937095642089799</v>
      </c>
      <c r="U88">
        <v>3.0568745136261</v>
      </c>
      <c r="V88">
        <v>2.9398140907287602</v>
      </c>
      <c r="W88" s="17">
        <v>0.11706042289733901</v>
      </c>
      <c r="X88">
        <v>0.55389547348022505</v>
      </c>
      <c r="Y88">
        <v>0.55389547348022505</v>
      </c>
      <c r="Z88">
        <v>0.5</v>
      </c>
      <c r="AA88">
        <v>1</v>
      </c>
      <c r="AB88">
        <v>0.66666666666666696</v>
      </c>
      <c r="AC88">
        <v>0.8</v>
      </c>
      <c r="AD88">
        <v>0</v>
      </c>
      <c r="AE88">
        <v>0.5</v>
      </c>
    </row>
    <row r="89" spans="1:31" x14ac:dyDescent="0.15">
      <c r="A89" s="6">
        <v>87</v>
      </c>
      <c r="B89">
        <v>18</v>
      </c>
      <c r="C89">
        <v>2</v>
      </c>
      <c r="D89">
        <v>10</v>
      </c>
      <c r="E89">
        <v>10</v>
      </c>
      <c r="F89">
        <v>10</v>
      </c>
      <c r="G89">
        <v>0</v>
      </c>
      <c r="H89">
        <v>8</v>
      </c>
      <c r="I89">
        <v>2</v>
      </c>
      <c r="J89">
        <v>0.9</v>
      </c>
      <c r="K89">
        <v>10.2613677978516</v>
      </c>
      <c r="L89" s="10">
        <v>1.2967643737793</v>
      </c>
      <c r="M89">
        <v>0.64139175415039096</v>
      </c>
      <c r="N89">
        <v>7.9288749694824201</v>
      </c>
      <c r="O89">
        <v>7</v>
      </c>
      <c r="P89">
        <v>7</v>
      </c>
      <c r="Q89">
        <v>17</v>
      </c>
      <c r="R89" s="16">
        <v>0.4118</v>
      </c>
      <c r="S89" s="16">
        <f t="shared" si="1"/>
        <v>0.7</v>
      </c>
      <c r="T89">
        <v>5.1760005950927699</v>
      </c>
      <c r="U89">
        <v>4.7194967269897496</v>
      </c>
      <c r="V89">
        <v>4.5122494697570801</v>
      </c>
      <c r="W89" s="17">
        <v>0.20724725723266599</v>
      </c>
      <c r="X89">
        <v>0.66375112533569303</v>
      </c>
      <c r="Y89">
        <v>0.66375112533569303</v>
      </c>
      <c r="Z89">
        <v>0.7</v>
      </c>
      <c r="AA89">
        <v>1</v>
      </c>
      <c r="AB89">
        <v>0.58823529411764697</v>
      </c>
      <c r="AC89">
        <v>0.74074074074074103</v>
      </c>
      <c r="AD89">
        <v>0</v>
      </c>
      <c r="AE89">
        <v>0.3</v>
      </c>
    </row>
    <row r="90" spans="1:31" x14ac:dyDescent="0.15">
      <c r="A90" s="6">
        <v>88</v>
      </c>
      <c r="B90">
        <v>14</v>
      </c>
      <c r="C90">
        <v>6</v>
      </c>
      <c r="D90">
        <v>10</v>
      </c>
      <c r="E90">
        <v>10</v>
      </c>
      <c r="F90">
        <v>10</v>
      </c>
      <c r="G90">
        <v>0</v>
      </c>
      <c r="H90">
        <v>4</v>
      </c>
      <c r="I90">
        <v>6</v>
      </c>
      <c r="J90">
        <v>0.7</v>
      </c>
      <c r="K90">
        <v>9.6956272125244105</v>
      </c>
      <c r="L90" s="10">
        <v>4.5290679931640598</v>
      </c>
      <c r="M90">
        <v>1.565185546875</v>
      </c>
      <c r="N90">
        <v>7.9766082763671902</v>
      </c>
      <c r="O90">
        <v>4</v>
      </c>
      <c r="P90">
        <v>4</v>
      </c>
      <c r="Q90">
        <v>14</v>
      </c>
      <c r="R90" s="16">
        <v>0.28570000000000001</v>
      </c>
      <c r="S90" s="16">
        <f t="shared" si="1"/>
        <v>0.4</v>
      </c>
      <c r="T90">
        <v>3.0759716033935498</v>
      </c>
      <c r="U90">
        <v>2.6498761177063002</v>
      </c>
      <c r="V90">
        <v>2.48664426803589</v>
      </c>
      <c r="W90" s="17">
        <v>0.16323184967040999</v>
      </c>
      <c r="X90">
        <v>0.58932733535766602</v>
      </c>
      <c r="Y90">
        <v>0.58932733535766602</v>
      </c>
      <c r="Z90">
        <v>0.4</v>
      </c>
      <c r="AA90">
        <v>1</v>
      </c>
      <c r="AB90">
        <v>0.71428571428571397</v>
      </c>
      <c r="AC90">
        <v>0.83333333333333304</v>
      </c>
      <c r="AD90">
        <v>0</v>
      </c>
      <c r="AE90">
        <v>0.6</v>
      </c>
    </row>
    <row r="91" spans="1:31" x14ac:dyDescent="0.15">
      <c r="A91" s="6">
        <v>89</v>
      </c>
      <c r="B91">
        <v>16</v>
      </c>
      <c r="C91">
        <v>4</v>
      </c>
      <c r="D91">
        <v>10</v>
      </c>
      <c r="E91">
        <v>10</v>
      </c>
      <c r="F91">
        <v>10</v>
      </c>
      <c r="G91">
        <v>0</v>
      </c>
      <c r="H91">
        <v>6</v>
      </c>
      <c r="I91">
        <v>4</v>
      </c>
      <c r="J91">
        <v>0.8</v>
      </c>
      <c r="K91">
        <v>8.7147712707519496</v>
      </c>
      <c r="L91" s="10">
        <v>1.3785762786865201</v>
      </c>
      <c r="M91">
        <v>0.24074172973632799</v>
      </c>
      <c r="N91">
        <v>9.3824234008789098</v>
      </c>
      <c r="O91">
        <v>6</v>
      </c>
      <c r="P91">
        <v>6</v>
      </c>
      <c r="Q91">
        <v>16</v>
      </c>
      <c r="R91" s="16">
        <v>0.375</v>
      </c>
      <c r="S91" s="16">
        <f t="shared" si="1"/>
        <v>0.6</v>
      </c>
      <c r="T91">
        <v>4.1959114074706996</v>
      </c>
      <c r="U91">
        <v>3.5781173706054701</v>
      </c>
      <c r="V91">
        <v>3.6251845359802202</v>
      </c>
      <c r="W91" s="17">
        <v>4.7067165374755901E-2</v>
      </c>
      <c r="X91">
        <v>0.57072687149047896</v>
      </c>
      <c r="Y91">
        <v>0.57072687149047896</v>
      </c>
      <c r="Z91">
        <v>0.6</v>
      </c>
      <c r="AA91">
        <v>1</v>
      </c>
      <c r="AB91">
        <v>0.625</v>
      </c>
      <c r="AC91">
        <v>0.76923076923076905</v>
      </c>
      <c r="AD91">
        <v>0</v>
      </c>
      <c r="AE91">
        <v>0.4</v>
      </c>
    </row>
    <row r="92" spans="1:31" x14ac:dyDescent="0.15">
      <c r="A92" s="6">
        <v>90</v>
      </c>
      <c r="B92">
        <v>17</v>
      </c>
      <c r="C92">
        <v>3</v>
      </c>
      <c r="D92">
        <v>10</v>
      </c>
      <c r="E92">
        <v>10</v>
      </c>
      <c r="F92">
        <v>10</v>
      </c>
      <c r="G92">
        <v>0</v>
      </c>
      <c r="H92">
        <v>7</v>
      </c>
      <c r="I92">
        <v>3</v>
      </c>
      <c r="J92">
        <v>0.85</v>
      </c>
      <c r="K92">
        <v>8.4460296630859393</v>
      </c>
      <c r="L92" s="10">
        <v>2.6606960296630899</v>
      </c>
      <c r="M92">
        <v>1.7191524505615201</v>
      </c>
      <c r="N92">
        <v>5.12628173828125</v>
      </c>
      <c r="O92">
        <v>3</v>
      </c>
      <c r="P92">
        <v>3</v>
      </c>
      <c r="Q92">
        <v>12</v>
      </c>
      <c r="R92" s="16">
        <v>0.25</v>
      </c>
      <c r="S92" s="16">
        <f t="shared" si="1"/>
        <v>0.3</v>
      </c>
      <c r="T92">
        <v>3.8134136199951199</v>
      </c>
      <c r="U92">
        <v>3.5498924255371098</v>
      </c>
      <c r="V92">
        <v>3.2711806297302202</v>
      </c>
      <c r="W92" s="17">
        <v>0.27871179580688499</v>
      </c>
      <c r="X92">
        <v>0.54223299026489302</v>
      </c>
      <c r="Y92">
        <v>0.54223299026489302</v>
      </c>
      <c r="Z92">
        <v>0.3</v>
      </c>
      <c r="AA92">
        <v>0.9</v>
      </c>
      <c r="AB92">
        <v>0.75</v>
      </c>
      <c r="AC92">
        <v>0.81818181818181801</v>
      </c>
      <c r="AD92">
        <v>0.1</v>
      </c>
      <c r="AE92">
        <v>0.6</v>
      </c>
    </row>
    <row r="93" spans="1:31" x14ac:dyDescent="0.15">
      <c r="A93" s="6">
        <v>91</v>
      </c>
      <c r="B93">
        <v>16</v>
      </c>
      <c r="C93">
        <v>4</v>
      </c>
      <c r="D93">
        <v>10</v>
      </c>
      <c r="E93">
        <v>10</v>
      </c>
      <c r="F93">
        <v>10</v>
      </c>
      <c r="G93">
        <v>0</v>
      </c>
      <c r="H93">
        <v>6</v>
      </c>
      <c r="I93">
        <v>4</v>
      </c>
      <c r="J93">
        <v>0.8</v>
      </c>
      <c r="K93">
        <v>8.7608680725097692</v>
      </c>
      <c r="L93" s="10">
        <v>2.60641670227051</v>
      </c>
      <c r="M93">
        <v>0.90999221801757801</v>
      </c>
      <c r="N93">
        <v>6.0163593292236301</v>
      </c>
      <c r="O93">
        <v>4</v>
      </c>
      <c r="P93">
        <v>4</v>
      </c>
      <c r="Q93">
        <v>14</v>
      </c>
      <c r="R93" s="16">
        <v>0.28570000000000001</v>
      </c>
      <c r="S93" s="16">
        <f t="shared" si="1"/>
        <v>0.4</v>
      </c>
      <c r="T93">
        <v>3.8749866485595699</v>
      </c>
      <c r="U93">
        <v>3.4989471435546902</v>
      </c>
      <c r="V93">
        <v>3.2845439910888699</v>
      </c>
      <c r="W93" s="17">
        <v>0.21440315246582001</v>
      </c>
      <c r="X93">
        <v>0.59044265747070301</v>
      </c>
      <c r="Y93">
        <v>0.59044265747070301</v>
      </c>
      <c r="Z93">
        <v>0.4</v>
      </c>
      <c r="AA93">
        <v>1</v>
      </c>
      <c r="AB93">
        <v>0.71428571428571397</v>
      </c>
      <c r="AC93">
        <v>0.83333333333333304</v>
      </c>
      <c r="AD93">
        <v>0</v>
      </c>
      <c r="AE93">
        <v>0.6</v>
      </c>
    </row>
    <row r="94" spans="1:31" x14ac:dyDescent="0.15">
      <c r="A94" s="6">
        <v>92</v>
      </c>
      <c r="B94">
        <v>14</v>
      </c>
      <c r="C94">
        <v>6</v>
      </c>
      <c r="D94">
        <v>10</v>
      </c>
      <c r="E94">
        <v>10</v>
      </c>
      <c r="F94">
        <v>10</v>
      </c>
      <c r="G94">
        <v>0</v>
      </c>
      <c r="H94">
        <v>4</v>
      </c>
      <c r="I94">
        <v>6</v>
      </c>
      <c r="J94">
        <v>0.7</v>
      </c>
      <c r="K94">
        <v>8.2816715240478498</v>
      </c>
      <c r="L94" s="10">
        <v>4.3887615203857404</v>
      </c>
      <c r="M94">
        <v>1.91437911987305</v>
      </c>
      <c r="N94">
        <v>5.6083049774169904</v>
      </c>
      <c r="O94">
        <v>2</v>
      </c>
      <c r="P94">
        <v>2</v>
      </c>
      <c r="Q94">
        <v>12</v>
      </c>
      <c r="R94" s="16">
        <v>0.16669999999999999</v>
      </c>
      <c r="S94" s="16">
        <f t="shared" si="1"/>
        <v>0.2</v>
      </c>
      <c r="T94">
        <v>2.58152198791504</v>
      </c>
      <c r="U94">
        <v>2.3149232864379901</v>
      </c>
      <c r="V94">
        <v>2.09356021881104</v>
      </c>
      <c r="W94" s="17">
        <v>0.22136306762695299</v>
      </c>
      <c r="X94">
        <v>0.48796176910400402</v>
      </c>
      <c r="Y94">
        <v>0.48796176910400402</v>
      </c>
      <c r="Z94">
        <v>0.2</v>
      </c>
      <c r="AA94">
        <v>1</v>
      </c>
      <c r="AB94">
        <v>0.83333333333333304</v>
      </c>
      <c r="AC94">
        <v>0.90909090909090895</v>
      </c>
      <c r="AD94">
        <v>0</v>
      </c>
      <c r="AE94">
        <v>0.8</v>
      </c>
    </row>
    <row r="95" spans="1:31" x14ac:dyDescent="0.15">
      <c r="A95" s="6">
        <v>93</v>
      </c>
      <c r="B95">
        <v>18</v>
      </c>
      <c r="C95">
        <v>2</v>
      </c>
      <c r="D95">
        <v>10</v>
      </c>
      <c r="E95">
        <v>10</v>
      </c>
      <c r="F95">
        <v>10</v>
      </c>
      <c r="G95">
        <v>0</v>
      </c>
      <c r="H95">
        <v>8</v>
      </c>
      <c r="I95">
        <v>2</v>
      </c>
      <c r="J95">
        <v>0.9</v>
      </c>
      <c r="K95">
        <v>9.7429504394531197</v>
      </c>
      <c r="L95" s="10">
        <v>2.3053035736084002</v>
      </c>
      <c r="M95">
        <v>1.76511383056641</v>
      </c>
      <c r="N95">
        <v>6.5961265563964799</v>
      </c>
      <c r="O95">
        <v>6</v>
      </c>
      <c r="P95">
        <v>6</v>
      </c>
      <c r="Q95">
        <v>16</v>
      </c>
      <c r="R95" s="16">
        <v>0.375</v>
      </c>
      <c r="S95" s="16">
        <f t="shared" si="1"/>
        <v>0.6</v>
      </c>
      <c r="T95">
        <v>4.21433448791504</v>
      </c>
      <c r="U95">
        <v>3.91488838195801</v>
      </c>
      <c r="V95">
        <v>3.62736892700195</v>
      </c>
      <c r="W95" s="17">
        <v>0.28751945495605502</v>
      </c>
      <c r="X95">
        <v>0.58696556091308605</v>
      </c>
      <c r="Y95">
        <v>0.58696556091308605</v>
      </c>
      <c r="Z95">
        <v>0.6</v>
      </c>
      <c r="AA95">
        <v>1</v>
      </c>
      <c r="AB95">
        <v>0.625</v>
      </c>
      <c r="AC95">
        <v>0.76923076923076905</v>
      </c>
      <c r="AD95">
        <v>0</v>
      </c>
      <c r="AE95">
        <v>0.4</v>
      </c>
    </row>
    <row r="96" spans="1:31" x14ac:dyDescent="0.15">
      <c r="A96" s="6">
        <v>94</v>
      </c>
      <c r="B96">
        <v>18</v>
      </c>
      <c r="C96">
        <v>2</v>
      </c>
      <c r="D96">
        <v>10</v>
      </c>
      <c r="E96">
        <v>10</v>
      </c>
      <c r="F96">
        <v>10</v>
      </c>
      <c r="G96">
        <v>0</v>
      </c>
      <c r="H96">
        <v>8</v>
      </c>
      <c r="I96">
        <v>2</v>
      </c>
      <c r="J96">
        <v>0.9</v>
      </c>
      <c r="K96">
        <v>9.7965717315673793</v>
      </c>
      <c r="L96" s="10">
        <v>1.83329200744629</v>
      </c>
      <c r="M96">
        <v>1.2288665771484399</v>
      </c>
      <c r="N96">
        <v>6.9319534301757804</v>
      </c>
      <c r="O96">
        <v>6</v>
      </c>
      <c r="P96">
        <v>6</v>
      </c>
      <c r="Q96">
        <v>16</v>
      </c>
      <c r="R96" s="16">
        <v>0.375</v>
      </c>
      <c r="S96" s="16">
        <f t="shared" si="1"/>
        <v>0.6</v>
      </c>
      <c r="T96">
        <v>4.6271514892578098</v>
      </c>
      <c r="U96">
        <v>4.2858471870422399</v>
      </c>
      <c r="V96">
        <v>4.0345525741577104</v>
      </c>
      <c r="W96" s="17">
        <v>0.25129461288452098</v>
      </c>
      <c r="X96">
        <v>0.59259891510009799</v>
      </c>
      <c r="Y96">
        <v>0.59259891510009799</v>
      </c>
      <c r="Z96">
        <v>0.6</v>
      </c>
      <c r="AA96">
        <v>1</v>
      </c>
      <c r="AB96">
        <v>0.625</v>
      </c>
      <c r="AC96">
        <v>0.76923076923076905</v>
      </c>
      <c r="AD96">
        <v>0</v>
      </c>
      <c r="AE96">
        <v>0.4</v>
      </c>
    </row>
    <row r="97" spans="1:31" x14ac:dyDescent="0.15">
      <c r="A97" s="6">
        <v>95</v>
      </c>
      <c r="B97">
        <v>18</v>
      </c>
      <c r="C97">
        <v>2</v>
      </c>
      <c r="D97">
        <v>10</v>
      </c>
      <c r="E97">
        <v>10</v>
      </c>
      <c r="F97">
        <v>10</v>
      </c>
      <c r="G97">
        <v>0</v>
      </c>
      <c r="H97">
        <v>8</v>
      </c>
      <c r="I97">
        <v>2</v>
      </c>
      <c r="J97">
        <v>0.9</v>
      </c>
      <c r="K97">
        <v>8.5702972412109393</v>
      </c>
      <c r="L97" s="10">
        <v>1.8977088928222701</v>
      </c>
      <c r="M97">
        <v>1.3390693664550799</v>
      </c>
      <c r="N97">
        <v>5.5475578308105504</v>
      </c>
      <c r="O97">
        <v>4</v>
      </c>
      <c r="P97">
        <v>4</v>
      </c>
      <c r="Q97">
        <v>12</v>
      </c>
      <c r="R97" s="16">
        <v>0.33329999999999999</v>
      </c>
      <c r="S97" s="16">
        <f t="shared" si="1"/>
        <v>0.4</v>
      </c>
      <c r="T97">
        <v>3.9815902709960902</v>
      </c>
      <c r="U97">
        <v>3.6999924182891801</v>
      </c>
      <c r="V97">
        <v>3.46128225326538</v>
      </c>
      <c r="W97" s="17">
        <v>0.23871016502380399</v>
      </c>
      <c r="X97">
        <v>0.520308017730713</v>
      </c>
      <c r="Y97">
        <v>0.520308017730713</v>
      </c>
      <c r="Z97">
        <v>0.4</v>
      </c>
      <c r="AA97">
        <v>0.8</v>
      </c>
      <c r="AB97">
        <v>0.66666666666666696</v>
      </c>
      <c r="AC97">
        <v>0.72727272727272696</v>
      </c>
      <c r="AD97">
        <v>0.2</v>
      </c>
      <c r="AE97">
        <v>0.4</v>
      </c>
    </row>
    <row r="98" spans="1:31" x14ac:dyDescent="0.15">
      <c r="A98" s="6">
        <v>96</v>
      </c>
      <c r="B98">
        <v>19</v>
      </c>
      <c r="C98">
        <v>1</v>
      </c>
      <c r="D98">
        <v>10</v>
      </c>
      <c r="E98">
        <v>10</v>
      </c>
      <c r="F98">
        <v>10</v>
      </c>
      <c r="G98">
        <v>0</v>
      </c>
      <c r="H98">
        <v>9</v>
      </c>
      <c r="I98">
        <v>1</v>
      </c>
      <c r="J98">
        <v>0.95</v>
      </c>
      <c r="K98">
        <v>12.2015647888184</v>
      </c>
      <c r="L98" s="10">
        <v>0.72637939453125</v>
      </c>
      <c r="M98">
        <v>0.482009887695312</v>
      </c>
      <c r="N98">
        <v>10.3064689636231</v>
      </c>
      <c r="O98">
        <v>7</v>
      </c>
      <c r="P98">
        <v>7</v>
      </c>
      <c r="Q98">
        <v>17</v>
      </c>
      <c r="R98" s="16">
        <v>0.4118</v>
      </c>
      <c r="S98" s="16">
        <f t="shared" si="1"/>
        <v>0.7</v>
      </c>
      <c r="T98">
        <v>5.3776931762695304</v>
      </c>
      <c r="U98">
        <v>4.94168996810913</v>
      </c>
      <c r="V98">
        <v>4.77380275726318</v>
      </c>
      <c r="W98" s="17">
        <v>0.16788721084594699</v>
      </c>
      <c r="X98">
        <v>0.60389041900634799</v>
      </c>
      <c r="Y98">
        <v>0.60389041900634799</v>
      </c>
      <c r="Z98">
        <v>0.7</v>
      </c>
      <c r="AA98">
        <v>1</v>
      </c>
      <c r="AB98">
        <v>0.58823529411764697</v>
      </c>
      <c r="AC98">
        <v>0.74074074074074103</v>
      </c>
      <c r="AD98">
        <v>0</v>
      </c>
      <c r="AE98">
        <v>0.3</v>
      </c>
    </row>
    <row r="99" spans="1:31" x14ac:dyDescent="0.15">
      <c r="A99" s="6">
        <v>97</v>
      </c>
      <c r="B99">
        <v>17</v>
      </c>
      <c r="C99">
        <v>3</v>
      </c>
      <c r="D99">
        <v>10</v>
      </c>
      <c r="E99">
        <v>10</v>
      </c>
      <c r="F99">
        <v>10</v>
      </c>
      <c r="G99">
        <v>0</v>
      </c>
      <c r="H99">
        <v>7</v>
      </c>
      <c r="I99">
        <v>3</v>
      </c>
      <c r="J99">
        <v>0.85</v>
      </c>
      <c r="K99">
        <v>9.8600158691406197</v>
      </c>
      <c r="L99" s="10">
        <v>1.4543437957763701</v>
      </c>
      <c r="M99">
        <v>0.44128799438476601</v>
      </c>
      <c r="N99">
        <v>8.6312446594238299</v>
      </c>
      <c r="O99">
        <v>6</v>
      </c>
      <c r="P99">
        <v>6</v>
      </c>
      <c r="Q99">
        <v>16</v>
      </c>
      <c r="R99" s="16">
        <v>0.375</v>
      </c>
      <c r="S99" s="16">
        <f t="shared" si="1"/>
        <v>0.6</v>
      </c>
      <c r="T99">
        <v>4.0121936798095703</v>
      </c>
      <c r="U99">
        <v>3.5728211402893102</v>
      </c>
      <c r="V99">
        <v>3.4666202068328902</v>
      </c>
      <c r="W99" s="17">
        <v>0.106200933456421</v>
      </c>
      <c r="X99">
        <v>0.54557347297668501</v>
      </c>
      <c r="Y99">
        <v>0.54557347297668501</v>
      </c>
      <c r="Z99">
        <v>0.6</v>
      </c>
      <c r="AA99">
        <v>1</v>
      </c>
      <c r="AB99">
        <v>0.625</v>
      </c>
      <c r="AC99">
        <v>0.76923076923076905</v>
      </c>
      <c r="AD99">
        <v>0</v>
      </c>
      <c r="AE99">
        <v>0.4</v>
      </c>
    </row>
    <row r="100" spans="1:31" x14ac:dyDescent="0.15">
      <c r="A100" s="6">
        <v>98</v>
      </c>
      <c r="B100">
        <v>18</v>
      </c>
      <c r="C100">
        <v>2</v>
      </c>
      <c r="D100">
        <v>10</v>
      </c>
      <c r="E100">
        <v>10</v>
      </c>
      <c r="F100">
        <v>10</v>
      </c>
      <c r="G100">
        <v>0</v>
      </c>
      <c r="H100">
        <v>8</v>
      </c>
      <c r="I100">
        <v>2</v>
      </c>
      <c r="J100">
        <v>0.9</v>
      </c>
      <c r="K100">
        <v>9.8297519683837908</v>
      </c>
      <c r="L100" s="10">
        <v>4.0625991821289098</v>
      </c>
      <c r="M100">
        <v>3.78593826293945</v>
      </c>
      <c r="N100">
        <v>5.8256168365478498</v>
      </c>
      <c r="O100">
        <v>3</v>
      </c>
      <c r="P100">
        <v>3</v>
      </c>
      <c r="Q100">
        <v>13</v>
      </c>
      <c r="R100" s="16">
        <v>0.23080000000000001</v>
      </c>
      <c r="S100" s="16">
        <f t="shared" si="1"/>
        <v>0.3</v>
      </c>
      <c r="T100">
        <v>3.76481056213379</v>
      </c>
      <c r="U100">
        <v>3.5798575878143302</v>
      </c>
      <c r="V100">
        <v>3.2034485340118399</v>
      </c>
      <c r="W100" s="17">
        <v>0.37640905380249001</v>
      </c>
      <c r="X100">
        <v>0.56136202812194802</v>
      </c>
      <c r="Y100">
        <v>0.56136202812194802</v>
      </c>
      <c r="Z100">
        <v>0.3</v>
      </c>
      <c r="AA100">
        <v>1</v>
      </c>
      <c r="AB100">
        <v>0.76923076923076905</v>
      </c>
      <c r="AC100">
        <v>0.86956521739130399</v>
      </c>
      <c r="AD100">
        <v>0</v>
      </c>
      <c r="AE100">
        <v>0.7</v>
      </c>
    </row>
    <row r="101" spans="1:31" x14ac:dyDescent="0.15">
      <c r="A101" s="6">
        <v>99</v>
      </c>
      <c r="B101">
        <v>18</v>
      </c>
      <c r="C101">
        <v>2</v>
      </c>
      <c r="D101">
        <v>10</v>
      </c>
      <c r="E101">
        <v>10</v>
      </c>
      <c r="F101">
        <v>10</v>
      </c>
      <c r="G101">
        <v>0</v>
      </c>
      <c r="H101">
        <v>8</v>
      </c>
      <c r="I101">
        <v>2</v>
      </c>
      <c r="J101">
        <v>0.9</v>
      </c>
      <c r="K101">
        <v>10.4580535888672</v>
      </c>
      <c r="L101" s="10">
        <v>3.2479400634765598</v>
      </c>
      <c r="M101">
        <v>2.7112960815429701</v>
      </c>
      <c r="N101">
        <v>6.3294010162353498</v>
      </c>
      <c r="O101">
        <v>3</v>
      </c>
      <c r="P101">
        <v>3</v>
      </c>
      <c r="Q101">
        <v>13</v>
      </c>
      <c r="R101" s="16">
        <v>0.23080000000000001</v>
      </c>
      <c r="S101" s="16">
        <f t="shared" si="1"/>
        <v>0.3</v>
      </c>
      <c r="T101">
        <v>3.6910438537597701</v>
      </c>
      <c r="U101">
        <v>3.5275208950042698</v>
      </c>
      <c r="V101">
        <v>3.1580781936645499</v>
      </c>
      <c r="W101" s="17">
        <v>0.36944270133972201</v>
      </c>
      <c r="X101">
        <v>0.53296566009521495</v>
      </c>
      <c r="Y101">
        <v>0.53296566009521495</v>
      </c>
      <c r="Z101">
        <v>0.3</v>
      </c>
      <c r="AA101">
        <v>1</v>
      </c>
      <c r="AB101">
        <v>0.76923076923076905</v>
      </c>
      <c r="AC101">
        <v>0.86956521739130399</v>
      </c>
      <c r="AD101">
        <v>0</v>
      </c>
      <c r="AE101">
        <v>0.7</v>
      </c>
    </row>
    <row r="102" spans="1:31" x14ac:dyDescent="0.15">
      <c r="A102" s="6">
        <v>100</v>
      </c>
      <c r="B102">
        <v>18</v>
      </c>
      <c r="C102">
        <v>2</v>
      </c>
      <c r="D102">
        <v>10</v>
      </c>
      <c r="E102">
        <v>10</v>
      </c>
      <c r="F102">
        <v>10</v>
      </c>
      <c r="G102">
        <v>0</v>
      </c>
      <c r="H102">
        <v>8</v>
      </c>
      <c r="I102">
        <v>2</v>
      </c>
      <c r="J102">
        <v>0.9</v>
      </c>
      <c r="K102">
        <v>9.3924121856689506</v>
      </c>
      <c r="L102" s="10">
        <v>1.1877918243408201</v>
      </c>
      <c r="M102">
        <v>0.69179153442382801</v>
      </c>
      <c r="N102">
        <v>7.7757873535156197</v>
      </c>
      <c r="O102">
        <v>7</v>
      </c>
      <c r="P102">
        <v>7</v>
      </c>
      <c r="Q102">
        <v>17</v>
      </c>
      <c r="R102" s="16">
        <v>0.4118</v>
      </c>
      <c r="S102" s="16">
        <f t="shared" si="1"/>
        <v>0.7</v>
      </c>
      <c r="T102">
        <v>4.5029029846191397</v>
      </c>
      <c r="U102">
        <v>4.1109309196472203</v>
      </c>
      <c r="V102">
        <v>3.9656531810760498</v>
      </c>
      <c r="W102" s="17">
        <v>0.14527773857116699</v>
      </c>
      <c r="X102">
        <v>0.53724980354309104</v>
      </c>
      <c r="Y102">
        <v>0.53724980354309104</v>
      </c>
      <c r="Z102">
        <v>0.7</v>
      </c>
      <c r="AA102">
        <v>1</v>
      </c>
      <c r="AB102">
        <v>0.58823529411764697</v>
      </c>
      <c r="AC102">
        <v>0.74074074074074103</v>
      </c>
      <c r="AD102">
        <v>0</v>
      </c>
      <c r="AE102">
        <v>0.3</v>
      </c>
    </row>
    <row r="103" spans="1:31" x14ac:dyDescent="0.15">
      <c r="A103" s="6">
        <v>101</v>
      </c>
      <c r="B103">
        <v>17</v>
      </c>
      <c r="C103">
        <v>3</v>
      </c>
      <c r="D103">
        <v>10</v>
      </c>
      <c r="E103">
        <v>10</v>
      </c>
      <c r="F103">
        <v>10</v>
      </c>
      <c r="G103">
        <v>0</v>
      </c>
      <c r="H103">
        <v>7</v>
      </c>
      <c r="I103">
        <v>3</v>
      </c>
      <c r="J103">
        <v>0.85</v>
      </c>
      <c r="K103">
        <v>10.215389251709</v>
      </c>
      <c r="L103" s="10">
        <v>1.36420822143555</v>
      </c>
      <c r="M103">
        <v>0.32012939453125</v>
      </c>
      <c r="N103">
        <v>9.164306640625</v>
      </c>
      <c r="O103">
        <v>6</v>
      </c>
      <c r="P103">
        <v>6</v>
      </c>
      <c r="Q103">
        <v>16</v>
      </c>
      <c r="R103" s="16">
        <v>0.375</v>
      </c>
      <c r="S103" s="16">
        <f t="shared" si="1"/>
        <v>0.6</v>
      </c>
      <c r="T103">
        <v>4.4554958343505904</v>
      </c>
      <c r="U103">
        <v>3.9539933204650901</v>
      </c>
      <c r="V103">
        <v>3.8553016185760498</v>
      </c>
      <c r="W103" s="17">
        <v>9.86917018890381E-2</v>
      </c>
      <c r="X103">
        <v>0.60019421577453602</v>
      </c>
      <c r="Y103">
        <v>0.60019421577453602</v>
      </c>
      <c r="Z103">
        <v>0.6</v>
      </c>
      <c r="AA103">
        <v>1</v>
      </c>
      <c r="AB103">
        <v>0.625</v>
      </c>
      <c r="AC103">
        <v>0.76923076923076905</v>
      </c>
      <c r="AD103">
        <v>0</v>
      </c>
      <c r="AE103">
        <v>0.4</v>
      </c>
    </row>
    <row r="104" spans="1:31" x14ac:dyDescent="0.15">
      <c r="A104" s="6">
        <v>102</v>
      </c>
      <c r="B104">
        <v>19</v>
      </c>
      <c r="C104">
        <v>1</v>
      </c>
      <c r="D104">
        <v>10</v>
      </c>
      <c r="E104">
        <v>10</v>
      </c>
      <c r="F104">
        <v>10</v>
      </c>
      <c r="G104">
        <v>0</v>
      </c>
      <c r="H104">
        <v>9</v>
      </c>
      <c r="I104">
        <v>1</v>
      </c>
      <c r="J104">
        <v>0.95</v>
      </c>
      <c r="K104">
        <v>11.5728454589844</v>
      </c>
      <c r="L104" s="10">
        <v>1.0819282531738299</v>
      </c>
      <c r="M104">
        <v>0.81713104248046897</v>
      </c>
      <c r="N104">
        <v>9.0086383819580096</v>
      </c>
      <c r="O104">
        <v>7</v>
      </c>
      <c r="P104">
        <v>7</v>
      </c>
      <c r="Q104">
        <v>17</v>
      </c>
      <c r="R104" s="16">
        <v>0.4118</v>
      </c>
      <c r="S104" s="16">
        <f t="shared" si="1"/>
        <v>0.7</v>
      </c>
      <c r="T104">
        <v>4.6460762023925799</v>
      </c>
      <c r="U104">
        <v>4.3172607421875</v>
      </c>
      <c r="V104">
        <v>4.1030244827270499</v>
      </c>
      <c r="W104" s="17">
        <v>0.214236259460449</v>
      </c>
      <c r="X104">
        <v>0.54305171966552701</v>
      </c>
      <c r="Y104">
        <v>0.54305171966552701</v>
      </c>
      <c r="Z104">
        <v>0.7</v>
      </c>
      <c r="AA104">
        <v>1</v>
      </c>
      <c r="AB104">
        <v>0.58823529411764697</v>
      </c>
      <c r="AC104">
        <v>0.74074074074074103</v>
      </c>
      <c r="AD104">
        <v>0</v>
      </c>
      <c r="AE104">
        <v>0.3</v>
      </c>
    </row>
    <row r="105" spans="1:31" x14ac:dyDescent="0.15">
      <c r="A105" s="6">
        <v>103</v>
      </c>
      <c r="B105">
        <v>17</v>
      </c>
      <c r="C105">
        <v>3</v>
      </c>
      <c r="D105">
        <v>10</v>
      </c>
      <c r="E105">
        <v>10</v>
      </c>
      <c r="F105">
        <v>10</v>
      </c>
      <c r="G105">
        <v>0</v>
      </c>
      <c r="H105">
        <v>7</v>
      </c>
      <c r="I105">
        <v>3</v>
      </c>
      <c r="J105">
        <v>0.85</v>
      </c>
      <c r="K105">
        <v>8.4044933319091797</v>
      </c>
      <c r="L105" s="10">
        <v>2.9565124511718701</v>
      </c>
      <c r="M105">
        <v>2.14823341369629</v>
      </c>
      <c r="N105">
        <v>5.0885791778564498</v>
      </c>
      <c r="O105">
        <v>3</v>
      </c>
      <c r="P105">
        <v>3</v>
      </c>
      <c r="Q105">
        <v>13</v>
      </c>
      <c r="R105" s="16">
        <v>0.23080000000000001</v>
      </c>
      <c r="S105" s="16">
        <f t="shared" si="1"/>
        <v>0.3</v>
      </c>
      <c r="T105">
        <v>3.4791774749755899</v>
      </c>
      <c r="U105">
        <v>3.2562062740325901</v>
      </c>
      <c r="V105">
        <v>2.9803719520568901</v>
      </c>
      <c r="W105" s="17">
        <v>0.27583432197570801</v>
      </c>
      <c r="X105">
        <v>0.49880552291870101</v>
      </c>
      <c r="Y105">
        <v>0.49880552291870101</v>
      </c>
      <c r="Z105">
        <v>0.3</v>
      </c>
      <c r="AA105">
        <v>1</v>
      </c>
      <c r="AB105">
        <v>0.76923076923076905</v>
      </c>
      <c r="AC105">
        <v>0.86956521739130399</v>
      </c>
      <c r="AD105">
        <v>0</v>
      </c>
      <c r="AE105">
        <v>0.7</v>
      </c>
    </row>
    <row r="106" spans="1:31" x14ac:dyDescent="0.15">
      <c r="A106" s="6">
        <v>104</v>
      </c>
      <c r="B106">
        <v>16</v>
      </c>
      <c r="C106">
        <v>4</v>
      </c>
      <c r="D106">
        <v>10</v>
      </c>
      <c r="E106">
        <v>10</v>
      </c>
      <c r="F106">
        <v>10</v>
      </c>
      <c r="G106">
        <v>0</v>
      </c>
      <c r="H106">
        <v>6</v>
      </c>
      <c r="I106">
        <v>4</v>
      </c>
      <c r="J106">
        <v>0.8</v>
      </c>
      <c r="K106">
        <v>9.3435325622558594</v>
      </c>
      <c r="L106" s="10">
        <v>2.0762424468994101</v>
      </c>
      <c r="M106">
        <v>0.48625564575195301</v>
      </c>
      <c r="N106">
        <v>8.1371822357177699</v>
      </c>
      <c r="O106">
        <v>5</v>
      </c>
      <c r="P106">
        <v>5</v>
      </c>
      <c r="Q106">
        <v>15</v>
      </c>
      <c r="R106" s="16">
        <v>0.33329999999999999</v>
      </c>
      <c r="S106" s="16">
        <f t="shared" si="1"/>
        <v>0.5</v>
      </c>
      <c r="T106">
        <v>3.6808319091796902</v>
      </c>
      <c r="U106">
        <v>3.2331078052520801</v>
      </c>
      <c r="V106">
        <v>3.1312956809997599</v>
      </c>
      <c r="W106" s="17">
        <v>0.101812124252319</v>
      </c>
      <c r="X106">
        <v>0.54953622817993197</v>
      </c>
      <c r="Y106">
        <v>0.54953622817993197</v>
      </c>
      <c r="Z106">
        <v>0.5</v>
      </c>
      <c r="AA106">
        <v>1</v>
      </c>
      <c r="AB106">
        <v>0.66666666666666696</v>
      </c>
      <c r="AC106">
        <v>0.8</v>
      </c>
      <c r="AD106">
        <v>0</v>
      </c>
      <c r="AE106">
        <v>0.5</v>
      </c>
    </row>
    <row r="107" spans="1:31" x14ac:dyDescent="0.15">
      <c r="A107" s="6">
        <v>105</v>
      </c>
      <c r="B107">
        <v>16</v>
      </c>
      <c r="C107">
        <v>4</v>
      </c>
      <c r="D107">
        <v>10</v>
      </c>
      <c r="E107">
        <v>10</v>
      </c>
      <c r="F107">
        <v>10</v>
      </c>
      <c r="G107">
        <v>0</v>
      </c>
      <c r="H107">
        <v>6</v>
      </c>
      <c r="I107">
        <v>4</v>
      </c>
      <c r="J107">
        <v>0.8</v>
      </c>
      <c r="K107">
        <v>7.9031448364257804</v>
      </c>
      <c r="L107" s="10">
        <v>3.3488121032714799</v>
      </c>
      <c r="M107">
        <v>2.4555912017822301</v>
      </c>
      <c r="N107">
        <v>5.3575134277343697</v>
      </c>
      <c r="O107">
        <v>5</v>
      </c>
      <c r="P107">
        <v>5</v>
      </c>
      <c r="Q107">
        <v>15</v>
      </c>
      <c r="R107" s="16">
        <v>0.33329999999999999</v>
      </c>
      <c r="S107" s="16">
        <f t="shared" si="1"/>
        <v>0.5</v>
      </c>
      <c r="T107">
        <v>3.3827323913574201</v>
      </c>
      <c r="U107">
        <v>3.1131508350372301</v>
      </c>
      <c r="V107">
        <v>2.8724410533904998</v>
      </c>
      <c r="W107" s="17">
        <v>0.24070978164672799</v>
      </c>
      <c r="X107">
        <v>0.51029133796691895</v>
      </c>
      <c r="Y107">
        <v>0.51029133796691895</v>
      </c>
      <c r="Z107">
        <v>0.5</v>
      </c>
      <c r="AA107">
        <v>1</v>
      </c>
      <c r="AB107">
        <v>0.66666666666666696</v>
      </c>
      <c r="AC107">
        <v>0.8</v>
      </c>
      <c r="AD107">
        <v>0</v>
      </c>
      <c r="AE107">
        <v>0.5</v>
      </c>
    </row>
    <row r="108" spans="1:31" x14ac:dyDescent="0.15">
      <c r="A108" s="6">
        <v>106</v>
      </c>
      <c r="B108">
        <v>15</v>
      </c>
      <c r="C108">
        <v>5</v>
      </c>
      <c r="D108">
        <v>10</v>
      </c>
      <c r="E108">
        <v>10</v>
      </c>
      <c r="F108">
        <v>10</v>
      </c>
      <c r="G108">
        <v>0</v>
      </c>
      <c r="H108">
        <v>5</v>
      </c>
      <c r="I108">
        <v>5</v>
      </c>
      <c r="J108">
        <v>0.75</v>
      </c>
      <c r="K108">
        <v>8.7742633819580096</v>
      </c>
      <c r="L108" s="10">
        <v>3.8930702209472701</v>
      </c>
      <c r="M108">
        <v>1.6888427734375</v>
      </c>
      <c r="N108">
        <v>5.3539276123046902</v>
      </c>
      <c r="O108">
        <v>3</v>
      </c>
      <c r="P108">
        <v>3</v>
      </c>
      <c r="Q108">
        <v>13</v>
      </c>
      <c r="R108" s="16">
        <v>0.23080000000000001</v>
      </c>
      <c r="S108" s="16">
        <f t="shared" si="1"/>
        <v>0.3</v>
      </c>
      <c r="T108">
        <v>3.4710731506347701</v>
      </c>
      <c r="U108">
        <v>3.16380763053894</v>
      </c>
      <c r="V108">
        <v>2.88404440879822</v>
      </c>
      <c r="W108" s="17">
        <v>0.27976322174072299</v>
      </c>
      <c r="X108">
        <v>0.58702874183654796</v>
      </c>
      <c r="Y108">
        <v>0.58702874183654796</v>
      </c>
      <c r="Z108">
        <v>0.3</v>
      </c>
      <c r="AA108">
        <v>1</v>
      </c>
      <c r="AB108">
        <v>0.76923076923076905</v>
      </c>
      <c r="AC108">
        <v>0.86956521739130399</v>
      </c>
      <c r="AD108">
        <v>0</v>
      </c>
      <c r="AE108">
        <v>0.7</v>
      </c>
    </row>
    <row r="109" spans="1:31" x14ac:dyDescent="0.15">
      <c r="A109" s="6">
        <v>107</v>
      </c>
      <c r="B109">
        <v>18</v>
      </c>
      <c r="C109">
        <v>2</v>
      </c>
      <c r="D109">
        <v>10</v>
      </c>
      <c r="E109">
        <v>10</v>
      </c>
      <c r="F109">
        <v>10</v>
      </c>
      <c r="G109">
        <v>0</v>
      </c>
      <c r="H109">
        <v>8</v>
      </c>
      <c r="I109">
        <v>2</v>
      </c>
      <c r="J109">
        <v>0.9</v>
      </c>
      <c r="K109">
        <v>11.4792671203613</v>
      </c>
      <c r="L109" s="10">
        <v>0.86721038818359397</v>
      </c>
      <c r="M109">
        <v>0.212364196777344</v>
      </c>
      <c r="N109">
        <v>9.9908599853515607</v>
      </c>
      <c r="O109">
        <v>7</v>
      </c>
      <c r="P109">
        <v>7</v>
      </c>
      <c r="Q109">
        <v>17</v>
      </c>
      <c r="R109" s="16">
        <v>0.4118</v>
      </c>
      <c r="S109" s="16">
        <f t="shared" si="1"/>
        <v>0.7</v>
      </c>
      <c r="T109">
        <v>5.3814773559570304</v>
      </c>
      <c r="U109">
        <v>4.8342394828796396</v>
      </c>
      <c r="V109">
        <v>4.6999049186706499</v>
      </c>
      <c r="W109" s="17">
        <v>0.13433456420898399</v>
      </c>
      <c r="X109">
        <v>0.68157243728637695</v>
      </c>
      <c r="Y109">
        <v>0.68157243728637695</v>
      </c>
      <c r="Z109">
        <v>0.7</v>
      </c>
      <c r="AA109">
        <v>1</v>
      </c>
      <c r="AB109">
        <v>0.58823529411764697</v>
      </c>
      <c r="AC109">
        <v>0.74074074074074103</v>
      </c>
      <c r="AD109">
        <v>0</v>
      </c>
      <c r="AE109">
        <v>0.3</v>
      </c>
    </row>
    <row r="110" spans="1:31" x14ac:dyDescent="0.15">
      <c r="A110" s="6">
        <v>108</v>
      </c>
      <c r="B110">
        <v>20</v>
      </c>
      <c r="C110">
        <v>0</v>
      </c>
      <c r="D110">
        <v>10</v>
      </c>
      <c r="E110">
        <v>10</v>
      </c>
      <c r="F110">
        <v>10</v>
      </c>
      <c r="G110">
        <v>0</v>
      </c>
      <c r="H110">
        <v>10</v>
      </c>
      <c r="I110">
        <v>0</v>
      </c>
      <c r="J110">
        <v>1</v>
      </c>
      <c r="K110">
        <v>9999</v>
      </c>
      <c r="L110" s="10">
        <v>1.1690254211425799</v>
      </c>
      <c r="M110">
        <v>9999</v>
      </c>
      <c r="N110">
        <v>9999</v>
      </c>
      <c r="O110">
        <v>8</v>
      </c>
      <c r="P110">
        <v>8</v>
      </c>
      <c r="Q110">
        <v>18</v>
      </c>
      <c r="R110" s="16">
        <v>0.44440000000000002</v>
      </c>
      <c r="S110" s="16">
        <f t="shared" si="1"/>
        <v>0.8</v>
      </c>
      <c r="T110">
        <v>5.3215236663818404</v>
      </c>
      <c r="U110">
        <v>4.9827470779418999</v>
      </c>
      <c r="V110">
        <v>4.7171287536621103</v>
      </c>
      <c r="W110" s="17">
        <v>0.26561832427978499</v>
      </c>
      <c r="X110">
        <v>0.60439491271972701</v>
      </c>
      <c r="Y110">
        <v>0.60439491271972701</v>
      </c>
      <c r="Z110">
        <v>0.8</v>
      </c>
      <c r="AA110">
        <v>1</v>
      </c>
      <c r="AB110">
        <v>0.55555555555555602</v>
      </c>
      <c r="AC110">
        <v>0.71428571428571397</v>
      </c>
      <c r="AD110">
        <v>0</v>
      </c>
      <c r="AE110">
        <v>0.2</v>
      </c>
    </row>
    <row r="111" spans="1:31" x14ac:dyDescent="0.15">
      <c r="A111" s="6">
        <v>109</v>
      </c>
      <c r="B111">
        <v>16</v>
      </c>
      <c r="C111">
        <v>4</v>
      </c>
      <c r="D111">
        <v>10</v>
      </c>
      <c r="E111">
        <v>10</v>
      </c>
      <c r="F111">
        <v>10</v>
      </c>
      <c r="G111">
        <v>0</v>
      </c>
      <c r="H111">
        <v>6</v>
      </c>
      <c r="I111">
        <v>4</v>
      </c>
      <c r="J111">
        <v>0.8</v>
      </c>
      <c r="K111">
        <v>9.0739898681640607</v>
      </c>
      <c r="L111" s="10">
        <v>2.63424873352051</v>
      </c>
      <c r="M111">
        <v>0.84178924560546897</v>
      </c>
      <c r="N111">
        <v>6.25174903869629</v>
      </c>
      <c r="O111">
        <v>4</v>
      </c>
      <c r="P111">
        <v>4</v>
      </c>
      <c r="Q111">
        <v>14</v>
      </c>
      <c r="R111" s="16">
        <v>0.28570000000000001</v>
      </c>
      <c r="S111" s="16">
        <f t="shared" si="1"/>
        <v>0.4</v>
      </c>
      <c r="T111">
        <v>4.0189895629882804</v>
      </c>
      <c r="U111">
        <v>3.6217486858367902</v>
      </c>
      <c r="V111">
        <v>3.3942222595214799</v>
      </c>
      <c r="W111" s="17">
        <v>0.22752642631530801</v>
      </c>
      <c r="X111">
        <v>0.62476730346679699</v>
      </c>
      <c r="Y111">
        <v>0.62476730346679699</v>
      </c>
      <c r="Z111">
        <v>0.4</v>
      </c>
      <c r="AA111">
        <v>1</v>
      </c>
      <c r="AB111">
        <v>0.71428571428571397</v>
      </c>
      <c r="AC111">
        <v>0.83333333333333304</v>
      </c>
      <c r="AD111">
        <v>0</v>
      </c>
      <c r="AE111">
        <v>0.6</v>
      </c>
    </row>
    <row r="112" spans="1:31" x14ac:dyDescent="0.15">
      <c r="A112" s="6">
        <v>110</v>
      </c>
      <c r="B112">
        <v>18</v>
      </c>
      <c r="C112">
        <v>2</v>
      </c>
      <c r="D112">
        <v>10</v>
      </c>
      <c r="E112">
        <v>10</v>
      </c>
      <c r="F112">
        <v>10</v>
      </c>
      <c r="G112">
        <v>0</v>
      </c>
      <c r="H112">
        <v>8</v>
      </c>
      <c r="I112">
        <v>2</v>
      </c>
      <c r="J112">
        <v>0.9</v>
      </c>
      <c r="K112">
        <v>10.1500759124756</v>
      </c>
      <c r="L112" s="10">
        <v>1.49239158630371</v>
      </c>
      <c r="M112">
        <v>0.83871841430664096</v>
      </c>
      <c r="N112">
        <v>7.55375099182129</v>
      </c>
      <c r="O112">
        <v>5</v>
      </c>
      <c r="P112">
        <v>5</v>
      </c>
      <c r="Q112">
        <v>15</v>
      </c>
      <c r="R112" s="16">
        <v>0.33329999999999999</v>
      </c>
      <c r="S112" s="16">
        <f t="shared" si="1"/>
        <v>0.5</v>
      </c>
      <c r="T112">
        <v>4.57145118713379</v>
      </c>
      <c r="U112">
        <v>4.2063837051391602</v>
      </c>
      <c r="V112">
        <v>3.9721603393554701</v>
      </c>
      <c r="W112" s="17">
        <v>0.23422336578369099</v>
      </c>
      <c r="X112">
        <v>0.59929084777831998</v>
      </c>
      <c r="Y112">
        <v>0.59929084777831998</v>
      </c>
      <c r="Z112">
        <v>0.5</v>
      </c>
      <c r="AA112">
        <v>1</v>
      </c>
      <c r="AB112">
        <v>0.66666666666666696</v>
      </c>
      <c r="AC112">
        <v>0.8</v>
      </c>
      <c r="AD112">
        <v>0</v>
      </c>
      <c r="AE112">
        <v>0.5</v>
      </c>
    </row>
    <row r="113" spans="1:31" x14ac:dyDescent="0.15">
      <c r="A113" s="6">
        <v>111</v>
      </c>
      <c r="B113">
        <v>18</v>
      </c>
      <c r="C113">
        <v>2</v>
      </c>
      <c r="D113">
        <v>10</v>
      </c>
      <c r="E113">
        <v>10</v>
      </c>
      <c r="F113">
        <v>10</v>
      </c>
      <c r="G113">
        <v>0</v>
      </c>
      <c r="H113">
        <v>8</v>
      </c>
      <c r="I113">
        <v>2</v>
      </c>
      <c r="J113">
        <v>0.9</v>
      </c>
      <c r="K113">
        <v>9.4035148620605504</v>
      </c>
      <c r="L113" s="10">
        <v>1.9340686798095701</v>
      </c>
      <c r="M113">
        <v>1.4637527465820299</v>
      </c>
      <c r="N113">
        <v>6.9852027893066397</v>
      </c>
      <c r="O113">
        <v>8</v>
      </c>
      <c r="P113">
        <v>8</v>
      </c>
      <c r="Q113">
        <v>18</v>
      </c>
      <c r="R113" s="16">
        <v>0.44440000000000002</v>
      </c>
      <c r="S113" s="16">
        <f t="shared" si="1"/>
        <v>0.8</v>
      </c>
      <c r="T113">
        <v>4.4546566009521502</v>
      </c>
      <c r="U113">
        <v>4.1159157752990696</v>
      </c>
      <c r="V113">
        <v>3.8883354663848899</v>
      </c>
      <c r="W113" s="17">
        <v>0.22758030891418499</v>
      </c>
      <c r="X113">
        <v>0.56632113456726096</v>
      </c>
      <c r="Y113">
        <v>0.56632113456726096</v>
      </c>
      <c r="Z113">
        <v>0.8</v>
      </c>
      <c r="AA113">
        <v>1</v>
      </c>
      <c r="AB113">
        <v>0.55555555555555602</v>
      </c>
      <c r="AC113">
        <v>0.71428571428571397</v>
      </c>
      <c r="AD113">
        <v>0</v>
      </c>
      <c r="AE113">
        <v>0.2</v>
      </c>
    </row>
    <row r="114" spans="1:31" x14ac:dyDescent="0.15">
      <c r="A114" s="6">
        <v>112</v>
      </c>
      <c r="B114">
        <v>17</v>
      </c>
      <c r="C114">
        <v>3</v>
      </c>
      <c r="D114">
        <v>10</v>
      </c>
      <c r="E114">
        <v>10</v>
      </c>
      <c r="F114">
        <v>10</v>
      </c>
      <c r="G114">
        <v>0</v>
      </c>
      <c r="H114">
        <v>7</v>
      </c>
      <c r="I114">
        <v>3</v>
      </c>
      <c r="J114">
        <v>0.85</v>
      </c>
      <c r="K114">
        <v>8.9480361938476598</v>
      </c>
      <c r="L114" s="10">
        <v>1.6710662841796899</v>
      </c>
      <c r="M114">
        <v>0.69068527221679699</v>
      </c>
      <c r="N114">
        <v>7.1277313232421902</v>
      </c>
      <c r="O114">
        <v>5</v>
      </c>
      <c r="P114">
        <v>5</v>
      </c>
      <c r="Q114">
        <v>15</v>
      </c>
      <c r="R114" s="16">
        <v>0.33329999999999999</v>
      </c>
      <c r="S114" s="16">
        <f t="shared" si="1"/>
        <v>0.5</v>
      </c>
      <c r="T114">
        <v>3.9528541564941402</v>
      </c>
      <c r="U114">
        <v>3.5617759227752699</v>
      </c>
      <c r="V114">
        <v>3.4006295204162602</v>
      </c>
      <c r="W114" s="17">
        <v>0.16114640235900901</v>
      </c>
      <c r="X114">
        <v>0.55222463607788097</v>
      </c>
      <c r="Y114">
        <v>0.55222463607788097</v>
      </c>
      <c r="Z114">
        <v>0.5</v>
      </c>
      <c r="AA114">
        <v>1</v>
      </c>
      <c r="AB114">
        <v>0.66666666666666696</v>
      </c>
      <c r="AC114">
        <v>0.8</v>
      </c>
      <c r="AD114">
        <v>0</v>
      </c>
      <c r="AE114">
        <v>0.5</v>
      </c>
    </row>
    <row r="115" spans="1:31" x14ac:dyDescent="0.15">
      <c r="A115" s="6">
        <v>113</v>
      </c>
      <c r="B115">
        <v>13</v>
      </c>
      <c r="C115">
        <v>7</v>
      </c>
      <c r="D115">
        <v>10</v>
      </c>
      <c r="E115">
        <v>10</v>
      </c>
      <c r="F115">
        <v>10</v>
      </c>
      <c r="G115">
        <v>0</v>
      </c>
      <c r="H115">
        <v>3</v>
      </c>
      <c r="I115">
        <v>7</v>
      </c>
      <c r="J115">
        <v>0.65</v>
      </c>
      <c r="K115">
        <v>7.5002803802490199</v>
      </c>
      <c r="L115" s="10">
        <v>4.8982105255126998</v>
      </c>
      <c r="M115">
        <v>2.3548717498779301</v>
      </c>
      <c r="N115">
        <v>5.0402336120605504</v>
      </c>
      <c r="O115">
        <v>1</v>
      </c>
      <c r="P115">
        <v>1</v>
      </c>
      <c r="Q115">
        <v>9</v>
      </c>
      <c r="R115" s="16">
        <v>0.1111</v>
      </c>
      <c r="S115" s="16">
        <f t="shared" si="1"/>
        <v>0.1</v>
      </c>
      <c r="T115">
        <v>2.1203651428222701</v>
      </c>
      <c r="U115">
        <v>1.90354347229004</v>
      </c>
      <c r="V115">
        <v>1.6988279819488501</v>
      </c>
      <c r="W115" s="17">
        <v>0.204715490341186</v>
      </c>
      <c r="X115">
        <v>0.42153716087341297</v>
      </c>
      <c r="Y115">
        <v>0.42153716087341297</v>
      </c>
      <c r="Z115">
        <v>0.1</v>
      </c>
      <c r="AA115">
        <v>0.8</v>
      </c>
      <c r="AB115">
        <v>0.88888888888888895</v>
      </c>
      <c r="AC115">
        <v>0.84210526315789502</v>
      </c>
      <c r="AD115">
        <v>0.2</v>
      </c>
      <c r="AE115">
        <v>0.7</v>
      </c>
    </row>
    <row r="116" spans="1:31" x14ac:dyDescent="0.15">
      <c r="A116" s="6">
        <v>114</v>
      </c>
      <c r="B116">
        <v>17</v>
      </c>
      <c r="C116">
        <v>3</v>
      </c>
      <c r="D116">
        <v>10</v>
      </c>
      <c r="E116">
        <v>10</v>
      </c>
      <c r="F116">
        <v>10</v>
      </c>
      <c r="G116">
        <v>0</v>
      </c>
      <c r="H116">
        <v>7</v>
      </c>
      <c r="I116">
        <v>3</v>
      </c>
      <c r="J116">
        <v>0.85</v>
      </c>
      <c r="K116">
        <v>8.6665439605712908</v>
      </c>
      <c r="L116" s="10">
        <v>1.6281871795654299</v>
      </c>
      <c r="M116">
        <v>0.79943466186523404</v>
      </c>
      <c r="N116">
        <v>7.2922859191894496</v>
      </c>
      <c r="O116">
        <v>7</v>
      </c>
      <c r="P116">
        <v>7</v>
      </c>
      <c r="Q116">
        <v>17</v>
      </c>
      <c r="R116" s="16">
        <v>0.4118</v>
      </c>
      <c r="S116" s="16">
        <f t="shared" si="1"/>
        <v>0.7</v>
      </c>
      <c r="T116">
        <v>4.3135910034179696</v>
      </c>
      <c r="U116">
        <v>3.8939342498779301</v>
      </c>
      <c r="V116">
        <v>3.7683196067810099</v>
      </c>
      <c r="W116" s="17">
        <v>0.12561464309692399</v>
      </c>
      <c r="X116">
        <v>0.545271396636963</v>
      </c>
      <c r="Y116">
        <v>0.545271396636963</v>
      </c>
      <c r="Z116">
        <v>0.7</v>
      </c>
      <c r="AA116">
        <v>1</v>
      </c>
      <c r="AB116">
        <v>0.58823529411764697</v>
      </c>
      <c r="AC116">
        <v>0.74074074074074103</v>
      </c>
      <c r="AD116">
        <v>0</v>
      </c>
      <c r="AE116">
        <v>0.3</v>
      </c>
    </row>
    <row r="117" spans="1:31" x14ac:dyDescent="0.15">
      <c r="A117" s="6">
        <v>115</v>
      </c>
      <c r="B117">
        <v>17</v>
      </c>
      <c r="C117">
        <v>3</v>
      </c>
      <c r="D117">
        <v>10</v>
      </c>
      <c r="E117">
        <v>10</v>
      </c>
      <c r="F117">
        <v>10</v>
      </c>
      <c r="G117">
        <v>0</v>
      </c>
      <c r="H117">
        <v>7</v>
      </c>
      <c r="I117">
        <v>3</v>
      </c>
      <c r="J117">
        <v>0.85</v>
      </c>
      <c r="K117">
        <v>9.2486152648925799</v>
      </c>
      <c r="L117" s="10">
        <v>1.81095123291016</v>
      </c>
      <c r="M117">
        <v>0.80808639526367199</v>
      </c>
      <c r="N117">
        <v>7.2823505401611301</v>
      </c>
      <c r="O117">
        <v>6</v>
      </c>
      <c r="P117">
        <v>6</v>
      </c>
      <c r="Q117">
        <v>16</v>
      </c>
      <c r="R117" s="16">
        <v>0.375</v>
      </c>
      <c r="S117" s="16">
        <f t="shared" si="1"/>
        <v>0.6</v>
      </c>
      <c r="T117">
        <v>4.6824150085449201</v>
      </c>
      <c r="U117">
        <v>4.2321510314941397</v>
      </c>
      <c r="V117">
        <v>4.05267429351807</v>
      </c>
      <c r="W117" s="17">
        <v>0.179476737976074</v>
      </c>
      <c r="X117">
        <v>0.62974071502685502</v>
      </c>
      <c r="Y117">
        <v>0.62974071502685502</v>
      </c>
      <c r="Z117">
        <v>0.6</v>
      </c>
      <c r="AA117">
        <v>1</v>
      </c>
      <c r="AB117">
        <v>0.625</v>
      </c>
      <c r="AC117">
        <v>0.76923076923076905</v>
      </c>
      <c r="AD117">
        <v>0</v>
      </c>
      <c r="AE117">
        <v>0.4</v>
      </c>
    </row>
    <row r="118" spans="1:31" x14ac:dyDescent="0.15">
      <c r="A118" s="6">
        <v>116</v>
      </c>
      <c r="B118">
        <v>18</v>
      </c>
      <c r="C118">
        <v>2</v>
      </c>
      <c r="D118">
        <v>10</v>
      </c>
      <c r="E118">
        <v>10</v>
      </c>
      <c r="F118">
        <v>10</v>
      </c>
      <c r="G118">
        <v>0</v>
      </c>
      <c r="H118">
        <v>8</v>
      </c>
      <c r="I118">
        <v>2</v>
      </c>
      <c r="J118">
        <v>0.9</v>
      </c>
      <c r="K118">
        <v>10.695125579834</v>
      </c>
      <c r="L118" s="10">
        <v>3.86113357543945</v>
      </c>
      <c r="M118">
        <v>3.4150371551513699</v>
      </c>
      <c r="N118">
        <v>6.3120250701904297</v>
      </c>
      <c r="O118">
        <v>3</v>
      </c>
      <c r="P118">
        <v>3</v>
      </c>
      <c r="Q118">
        <v>13</v>
      </c>
      <c r="R118" s="16">
        <v>0.23080000000000001</v>
      </c>
      <c r="S118" s="16">
        <f t="shared" si="1"/>
        <v>0.3</v>
      </c>
      <c r="T118">
        <v>4.1133708953857404</v>
      </c>
      <c r="U118">
        <v>3.9187879562377899</v>
      </c>
      <c r="V118">
        <v>3.5277342796325701</v>
      </c>
      <c r="W118" s="17">
        <v>0.391053676605225</v>
      </c>
      <c r="X118">
        <v>0.58563661575317405</v>
      </c>
      <c r="Y118">
        <v>0.58563661575317405</v>
      </c>
      <c r="Z118">
        <v>0.3</v>
      </c>
      <c r="AA118">
        <v>1</v>
      </c>
      <c r="AB118">
        <v>0.76923076923076905</v>
      </c>
      <c r="AC118">
        <v>0.86956521739130399</v>
      </c>
      <c r="AD118">
        <v>0</v>
      </c>
      <c r="AE118">
        <v>0.7</v>
      </c>
    </row>
    <row r="119" spans="1:31" x14ac:dyDescent="0.15">
      <c r="A119" s="6">
        <v>117</v>
      </c>
      <c r="B119">
        <v>18</v>
      </c>
      <c r="C119">
        <v>2</v>
      </c>
      <c r="D119">
        <v>10</v>
      </c>
      <c r="E119">
        <v>10</v>
      </c>
      <c r="F119">
        <v>10</v>
      </c>
      <c r="G119">
        <v>0</v>
      </c>
      <c r="H119">
        <v>8</v>
      </c>
      <c r="I119">
        <v>2</v>
      </c>
      <c r="J119">
        <v>0.9</v>
      </c>
      <c r="K119">
        <v>9.1786727905273402</v>
      </c>
      <c r="L119" s="10">
        <v>1.8817310333252</v>
      </c>
      <c r="M119">
        <v>1.5043258666992201</v>
      </c>
      <c r="N119">
        <v>7.2341423034668004</v>
      </c>
      <c r="O119">
        <v>7</v>
      </c>
      <c r="P119">
        <v>7</v>
      </c>
      <c r="Q119">
        <v>16</v>
      </c>
      <c r="R119" s="16">
        <v>0.4375</v>
      </c>
      <c r="S119" s="16">
        <f t="shared" si="1"/>
        <v>0.7</v>
      </c>
      <c r="T119">
        <v>4.2601795196533203</v>
      </c>
      <c r="U119">
        <v>3.9111673831939702</v>
      </c>
      <c r="V119">
        <v>3.7362511157989502</v>
      </c>
      <c r="W119" s="17">
        <v>0.17491626739502</v>
      </c>
      <c r="X119">
        <v>0.52392840385437001</v>
      </c>
      <c r="Y119">
        <v>0.52392840385437001</v>
      </c>
      <c r="Z119">
        <v>0.7</v>
      </c>
      <c r="AA119">
        <v>0.9</v>
      </c>
      <c r="AB119">
        <v>0.5625</v>
      </c>
      <c r="AC119">
        <v>0.69230769230769196</v>
      </c>
      <c r="AD119">
        <v>0.1</v>
      </c>
      <c r="AE119">
        <v>0.2</v>
      </c>
    </row>
    <row r="120" spans="1:31" x14ac:dyDescent="0.15">
      <c r="A120" s="6">
        <v>118</v>
      </c>
      <c r="B120">
        <v>16</v>
      </c>
      <c r="C120">
        <v>4</v>
      </c>
      <c r="D120">
        <v>10</v>
      </c>
      <c r="E120">
        <v>10</v>
      </c>
      <c r="F120">
        <v>10</v>
      </c>
      <c r="G120">
        <v>0</v>
      </c>
      <c r="H120">
        <v>6</v>
      </c>
      <c r="I120">
        <v>4</v>
      </c>
      <c r="J120">
        <v>0.8</v>
      </c>
      <c r="K120">
        <v>8.74737548828125</v>
      </c>
      <c r="L120" s="10">
        <v>3.3226375579834002</v>
      </c>
      <c r="M120">
        <v>1.8413505554199201</v>
      </c>
      <c r="N120">
        <v>5.3380241394043004</v>
      </c>
      <c r="O120">
        <v>4</v>
      </c>
      <c r="P120">
        <v>4</v>
      </c>
      <c r="Q120">
        <v>14</v>
      </c>
      <c r="R120" s="16">
        <v>0.28570000000000001</v>
      </c>
      <c r="S120" s="16">
        <f t="shared" si="1"/>
        <v>0.4</v>
      </c>
      <c r="T120">
        <v>3.65804100036621</v>
      </c>
      <c r="U120">
        <v>3.36185479164123</v>
      </c>
      <c r="V120">
        <v>3.0775198936462398</v>
      </c>
      <c r="W120" s="17">
        <v>0.28433489799499501</v>
      </c>
      <c r="X120">
        <v>0.58052110671997104</v>
      </c>
      <c r="Y120">
        <v>0.58052110671997104</v>
      </c>
      <c r="Z120">
        <v>0.4</v>
      </c>
      <c r="AA120">
        <v>1</v>
      </c>
      <c r="AB120">
        <v>0.71428571428571397</v>
      </c>
      <c r="AC120">
        <v>0.83333333333333304</v>
      </c>
      <c r="AD120">
        <v>0</v>
      </c>
      <c r="AE120">
        <v>0.6</v>
      </c>
    </row>
    <row r="121" spans="1:31" x14ac:dyDescent="0.15">
      <c r="A121" s="6">
        <v>119</v>
      </c>
      <c r="B121">
        <v>16</v>
      </c>
      <c r="C121">
        <v>4</v>
      </c>
      <c r="D121">
        <v>10</v>
      </c>
      <c r="E121">
        <v>10</v>
      </c>
      <c r="F121">
        <v>10</v>
      </c>
      <c r="G121">
        <v>0</v>
      </c>
      <c r="H121">
        <v>6</v>
      </c>
      <c r="I121">
        <v>4</v>
      </c>
      <c r="J121">
        <v>0.8</v>
      </c>
      <c r="K121">
        <v>9.1609191894531197</v>
      </c>
      <c r="L121" s="10">
        <v>3.03232765197754</v>
      </c>
      <c r="M121">
        <v>1.52846527099609</v>
      </c>
      <c r="N121">
        <v>6.45467185974121</v>
      </c>
      <c r="O121">
        <v>4</v>
      </c>
      <c r="P121">
        <v>4</v>
      </c>
      <c r="Q121">
        <v>14</v>
      </c>
      <c r="R121" s="16">
        <v>0.28570000000000001</v>
      </c>
      <c r="S121" s="16">
        <f t="shared" si="1"/>
        <v>0.4</v>
      </c>
      <c r="T121">
        <v>4.0863189697265598</v>
      </c>
      <c r="U121">
        <v>3.7099561691284202</v>
      </c>
      <c r="V121">
        <v>3.46160817146301</v>
      </c>
      <c r="W121" s="17">
        <v>0.248347997665405</v>
      </c>
      <c r="X121">
        <v>0.62471079826355003</v>
      </c>
      <c r="Y121">
        <v>0.62471079826355003</v>
      </c>
      <c r="Z121">
        <v>0.4</v>
      </c>
      <c r="AA121">
        <v>1</v>
      </c>
      <c r="AB121">
        <v>0.71428571428571397</v>
      </c>
      <c r="AC121">
        <v>0.83333333333333304</v>
      </c>
      <c r="AD121">
        <v>0</v>
      </c>
      <c r="AE121">
        <v>0.6</v>
      </c>
    </row>
    <row r="122" spans="1:31" x14ac:dyDescent="0.15">
      <c r="A122" s="6">
        <v>120</v>
      </c>
      <c r="B122">
        <v>17</v>
      </c>
      <c r="C122">
        <v>3</v>
      </c>
      <c r="D122">
        <v>10</v>
      </c>
      <c r="E122">
        <v>10</v>
      </c>
      <c r="F122">
        <v>10</v>
      </c>
      <c r="G122">
        <v>0</v>
      </c>
      <c r="H122">
        <v>7</v>
      </c>
      <c r="I122">
        <v>3</v>
      </c>
      <c r="J122">
        <v>0.85</v>
      </c>
      <c r="K122">
        <v>9.5853919982910192</v>
      </c>
      <c r="L122" s="10">
        <v>3.02151679992676</v>
      </c>
      <c r="M122">
        <v>1.9201812744140601</v>
      </c>
      <c r="N122">
        <v>5.7058448791503897</v>
      </c>
      <c r="O122">
        <v>3</v>
      </c>
      <c r="P122">
        <v>3</v>
      </c>
      <c r="Q122">
        <v>13</v>
      </c>
      <c r="R122" s="16">
        <v>0.23080000000000001</v>
      </c>
      <c r="S122" s="16">
        <f t="shared" si="1"/>
        <v>0.3</v>
      </c>
      <c r="T122">
        <v>3.9613189697265598</v>
      </c>
      <c r="U122">
        <v>3.6854782104492201</v>
      </c>
      <c r="V122">
        <v>3.3423583507537802</v>
      </c>
      <c r="W122" s="17">
        <v>0.34311985969543501</v>
      </c>
      <c r="X122">
        <v>0.61896061897277799</v>
      </c>
      <c r="Y122">
        <v>0.61896061897277799</v>
      </c>
      <c r="Z122">
        <v>0.3</v>
      </c>
      <c r="AA122">
        <v>1</v>
      </c>
      <c r="AB122">
        <v>0.76923076923076905</v>
      </c>
      <c r="AC122">
        <v>0.86956521739130399</v>
      </c>
      <c r="AD122">
        <v>0</v>
      </c>
      <c r="AE122">
        <v>0.7</v>
      </c>
    </row>
    <row r="123" spans="1:31" x14ac:dyDescent="0.15">
      <c r="A123" s="6">
        <v>121</v>
      </c>
      <c r="B123">
        <v>17</v>
      </c>
      <c r="C123">
        <v>3</v>
      </c>
      <c r="D123">
        <v>10</v>
      </c>
      <c r="E123">
        <v>10</v>
      </c>
      <c r="F123">
        <v>10</v>
      </c>
      <c r="G123">
        <v>0</v>
      </c>
      <c r="H123">
        <v>7</v>
      </c>
      <c r="I123">
        <v>3</v>
      </c>
      <c r="J123">
        <v>0.85</v>
      </c>
      <c r="K123">
        <v>9.7340965270996094</v>
      </c>
      <c r="L123" s="10">
        <v>3.9624137878418</v>
      </c>
      <c r="M123">
        <v>3.2657928466796902</v>
      </c>
      <c r="N123">
        <v>5.9232063293456996</v>
      </c>
      <c r="O123">
        <v>2</v>
      </c>
      <c r="P123">
        <v>2</v>
      </c>
      <c r="Q123">
        <v>12</v>
      </c>
      <c r="R123" s="16">
        <v>0.16669999999999999</v>
      </c>
      <c r="S123" s="16">
        <f t="shared" si="1"/>
        <v>0.2</v>
      </c>
      <c r="T123">
        <v>4.0050354003906197</v>
      </c>
      <c r="U123">
        <v>3.7688567638397199</v>
      </c>
      <c r="V123">
        <v>3.4036056995391801</v>
      </c>
      <c r="W123" s="17">
        <v>0.365251064300537</v>
      </c>
      <c r="X123">
        <v>0.60142970085143999</v>
      </c>
      <c r="Y123">
        <v>0.60142970085143999</v>
      </c>
      <c r="Z123">
        <v>0.2</v>
      </c>
      <c r="AA123">
        <v>1</v>
      </c>
      <c r="AB123">
        <v>0.83333333333333304</v>
      </c>
      <c r="AC123">
        <v>0.90909090909090895</v>
      </c>
      <c r="AD123">
        <v>0</v>
      </c>
      <c r="AE123">
        <v>0.8</v>
      </c>
    </row>
    <row r="124" spans="1:31" x14ac:dyDescent="0.15">
      <c r="A124" s="6">
        <v>122</v>
      </c>
      <c r="B124">
        <v>14</v>
      </c>
      <c r="C124">
        <v>6</v>
      </c>
      <c r="D124">
        <v>10</v>
      </c>
      <c r="E124">
        <v>10</v>
      </c>
      <c r="F124">
        <v>10</v>
      </c>
      <c r="G124">
        <v>0</v>
      </c>
      <c r="H124">
        <v>4</v>
      </c>
      <c r="I124">
        <v>6</v>
      </c>
      <c r="J124">
        <v>0.7</v>
      </c>
      <c r="K124">
        <v>7.3813495635986301</v>
      </c>
      <c r="L124" s="10">
        <v>3.4230537414550799</v>
      </c>
      <c r="M124">
        <v>0.89295578002929699</v>
      </c>
      <c r="N124">
        <v>5.6789245605468697</v>
      </c>
      <c r="O124">
        <v>3</v>
      </c>
      <c r="P124">
        <v>3</v>
      </c>
      <c r="Q124">
        <v>13</v>
      </c>
      <c r="R124" s="16">
        <v>0.23080000000000001</v>
      </c>
      <c r="S124" s="16">
        <f t="shared" si="1"/>
        <v>0.3</v>
      </c>
      <c r="T124">
        <v>2.9774074554443399</v>
      </c>
      <c r="U124">
        <v>2.6132168769836399</v>
      </c>
      <c r="V124">
        <v>2.4931561946868901</v>
      </c>
      <c r="W124" s="17">
        <v>0.120060682296753</v>
      </c>
      <c r="X124">
        <v>0.48425126075744601</v>
      </c>
      <c r="Y124">
        <v>0.48425126075744601</v>
      </c>
      <c r="Z124">
        <v>0.3</v>
      </c>
      <c r="AA124">
        <v>1</v>
      </c>
      <c r="AB124">
        <v>0.76923076923076905</v>
      </c>
      <c r="AC124">
        <v>0.86956521739130399</v>
      </c>
      <c r="AD124">
        <v>0</v>
      </c>
      <c r="AE124">
        <v>0.7</v>
      </c>
    </row>
    <row r="125" spans="1:31" x14ac:dyDescent="0.15">
      <c r="A125" s="6">
        <v>123</v>
      </c>
      <c r="B125">
        <v>17</v>
      </c>
      <c r="C125">
        <v>3</v>
      </c>
      <c r="D125">
        <v>10</v>
      </c>
      <c r="E125">
        <v>10</v>
      </c>
      <c r="F125">
        <v>10</v>
      </c>
      <c r="G125">
        <v>0</v>
      </c>
      <c r="H125">
        <v>7</v>
      </c>
      <c r="I125">
        <v>3</v>
      </c>
      <c r="J125">
        <v>0.85</v>
      </c>
      <c r="K125">
        <v>9.8012599945068395</v>
      </c>
      <c r="L125" s="10">
        <v>2.25019454956055</v>
      </c>
      <c r="M125">
        <v>0.99478530883789096</v>
      </c>
      <c r="N125">
        <v>6.6025104522705096</v>
      </c>
      <c r="O125">
        <v>5</v>
      </c>
      <c r="P125">
        <v>5</v>
      </c>
      <c r="Q125">
        <v>15</v>
      </c>
      <c r="R125" s="16">
        <v>0.33329999999999999</v>
      </c>
      <c r="S125" s="16">
        <f t="shared" si="1"/>
        <v>0.5</v>
      </c>
      <c r="T125">
        <v>4.5262184143066397</v>
      </c>
      <c r="U125">
        <v>4.1581320762634304</v>
      </c>
      <c r="V125">
        <v>3.9022338390350302</v>
      </c>
      <c r="W125" s="17">
        <v>0.255898237228394</v>
      </c>
      <c r="X125">
        <v>0.623984575271606</v>
      </c>
      <c r="Y125">
        <v>0.623984575271606</v>
      </c>
      <c r="Z125">
        <v>0.5</v>
      </c>
      <c r="AA125">
        <v>1</v>
      </c>
      <c r="AB125">
        <v>0.66666666666666696</v>
      </c>
      <c r="AC125">
        <v>0.8</v>
      </c>
      <c r="AD125">
        <v>0</v>
      </c>
      <c r="AE125">
        <v>0.5</v>
      </c>
    </row>
    <row r="126" spans="1:31" x14ac:dyDescent="0.15">
      <c r="A126" s="6">
        <v>124</v>
      </c>
      <c r="B126">
        <v>14</v>
      </c>
      <c r="C126">
        <v>6</v>
      </c>
      <c r="D126">
        <v>10</v>
      </c>
      <c r="E126">
        <v>10</v>
      </c>
      <c r="F126">
        <v>10</v>
      </c>
      <c r="G126">
        <v>0</v>
      </c>
      <c r="H126">
        <v>4</v>
      </c>
      <c r="I126">
        <v>6</v>
      </c>
      <c r="J126">
        <v>0.7</v>
      </c>
      <c r="K126">
        <v>7.3410587310790998</v>
      </c>
      <c r="L126" s="10">
        <v>3.0933818817138699</v>
      </c>
      <c r="M126">
        <v>0.57393264770507801</v>
      </c>
      <c r="N126">
        <v>6.4201107025146502</v>
      </c>
      <c r="O126">
        <v>3</v>
      </c>
      <c r="P126">
        <v>3</v>
      </c>
      <c r="Q126">
        <v>11</v>
      </c>
      <c r="R126" s="16">
        <v>0.2727</v>
      </c>
      <c r="S126" s="16">
        <f t="shared" si="1"/>
        <v>0.3</v>
      </c>
      <c r="T126">
        <v>2.9213008880615199</v>
      </c>
      <c r="U126">
        <v>2.5082163810729998</v>
      </c>
      <c r="V126">
        <v>2.4388997554778999</v>
      </c>
      <c r="W126" s="17">
        <v>6.9316625595092801E-2</v>
      </c>
      <c r="X126">
        <v>0.482401132583618</v>
      </c>
      <c r="Y126">
        <v>0.482401132583618</v>
      </c>
      <c r="Z126">
        <v>0.3</v>
      </c>
      <c r="AA126">
        <v>0.8</v>
      </c>
      <c r="AB126">
        <v>0.72727272727272696</v>
      </c>
      <c r="AC126">
        <v>0.76190476190476197</v>
      </c>
      <c r="AD126">
        <v>0.2</v>
      </c>
      <c r="AE126">
        <v>0.5</v>
      </c>
    </row>
    <row r="127" spans="1:31" x14ac:dyDescent="0.15">
      <c r="A127" s="6">
        <v>125</v>
      </c>
      <c r="B127">
        <v>17</v>
      </c>
      <c r="C127">
        <v>3</v>
      </c>
      <c r="D127">
        <v>10</v>
      </c>
      <c r="E127">
        <v>10</v>
      </c>
      <c r="F127">
        <v>10</v>
      </c>
      <c r="G127">
        <v>0</v>
      </c>
      <c r="H127">
        <v>7</v>
      </c>
      <c r="I127">
        <v>3</v>
      </c>
      <c r="J127">
        <v>0.85</v>
      </c>
      <c r="K127">
        <v>9.5647544860839808</v>
      </c>
      <c r="L127" s="10">
        <v>3.3037757873535201</v>
      </c>
      <c r="M127">
        <v>2.5318183898925799</v>
      </c>
      <c r="N127">
        <v>6.3710689544677699</v>
      </c>
      <c r="O127">
        <v>4</v>
      </c>
      <c r="P127">
        <v>4</v>
      </c>
      <c r="Q127">
        <v>14</v>
      </c>
      <c r="R127" s="16">
        <v>0.28570000000000001</v>
      </c>
      <c r="S127" s="16">
        <f t="shared" si="1"/>
        <v>0.4</v>
      </c>
      <c r="T127">
        <v>4.1428260803222701</v>
      </c>
      <c r="U127">
        <v>3.8278851509094198</v>
      </c>
      <c r="V127">
        <v>3.5207042694091801</v>
      </c>
      <c r="W127" s="17">
        <v>0.30718088150024397</v>
      </c>
      <c r="X127">
        <v>0.62212181091308605</v>
      </c>
      <c r="Y127">
        <v>0.62212181091308605</v>
      </c>
      <c r="Z127">
        <v>0.4</v>
      </c>
      <c r="AA127">
        <v>1</v>
      </c>
      <c r="AB127">
        <v>0.71428571428571397</v>
      </c>
      <c r="AC127">
        <v>0.83333333333333304</v>
      </c>
      <c r="AD127">
        <v>0</v>
      </c>
      <c r="AE127">
        <v>0.6</v>
      </c>
    </row>
    <row r="128" spans="1:31" x14ac:dyDescent="0.15">
      <c r="A128" s="6">
        <v>126</v>
      </c>
      <c r="B128">
        <v>16</v>
      </c>
      <c r="C128">
        <v>4</v>
      </c>
      <c r="D128">
        <v>10</v>
      </c>
      <c r="E128">
        <v>10</v>
      </c>
      <c r="F128">
        <v>10</v>
      </c>
      <c r="G128">
        <v>0</v>
      </c>
      <c r="H128">
        <v>6</v>
      </c>
      <c r="I128">
        <v>4</v>
      </c>
      <c r="J128">
        <v>0.8</v>
      </c>
      <c r="K128">
        <v>8.0450325012206996</v>
      </c>
      <c r="L128" s="10">
        <v>2.5795955657959002</v>
      </c>
      <c r="M128">
        <v>1.05793380737305</v>
      </c>
      <c r="N128">
        <v>5.3048954010009801</v>
      </c>
      <c r="O128">
        <v>4</v>
      </c>
      <c r="P128">
        <v>4</v>
      </c>
      <c r="Q128">
        <v>14</v>
      </c>
      <c r="R128" s="16">
        <v>0.28570000000000001</v>
      </c>
      <c r="S128" s="16">
        <f t="shared" si="1"/>
        <v>0.4</v>
      </c>
      <c r="T128">
        <v>3.79867744445801</v>
      </c>
      <c r="U128">
        <v>3.46169829368591</v>
      </c>
      <c r="V128">
        <v>3.2461636066436799</v>
      </c>
      <c r="W128" s="17">
        <v>0.215534687042236</v>
      </c>
      <c r="X128">
        <v>0.55251383781433105</v>
      </c>
      <c r="Y128">
        <v>0.55251383781433105</v>
      </c>
      <c r="Z128">
        <v>0.4</v>
      </c>
      <c r="AA128">
        <v>1</v>
      </c>
      <c r="AB128">
        <v>0.71428571428571397</v>
      </c>
      <c r="AC128">
        <v>0.83333333333333304</v>
      </c>
      <c r="AD128">
        <v>0</v>
      </c>
      <c r="AE128">
        <v>0.6</v>
      </c>
    </row>
    <row r="129" spans="1:31" x14ac:dyDescent="0.15">
      <c r="A129" s="6">
        <v>127</v>
      </c>
      <c r="B129">
        <v>15</v>
      </c>
      <c r="C129">
        <v>5</v>
      </c>
      <c r="D129">
        <v>10</v>
      </c>
      <c r="E129">
        <v>10</v>
      </c>
      <c r="F129">
        <v>10</v>
      </c>
      <c r="G129">
        <v>0</v>
      </c>
      <c r="H129">
        <v>5</v>
      </c>
      <c r="I129">
        <v>5</v>
      </c>
      <c r="J129">
        <v>0.75</v>
      </c>
      <c r="K129">
        <v>8.9657211303710902</v>
      </c>
      <c r="L129" s="10">
        <v>4.8908996582031197</v>
      </c>
      <c r="M129">
        <v>3.35433769226074</v>
      </c>
      <c r="N129">
        <v>5.0765266418456996</v>
      </c>
      <c r="O129">
        <v>3</v>
      </c>
      <c r="P129">
        <v>3</v>
      </c>
      <c r="Q129">
        <v>13</v>
      </c>
      <c r="R129" s="16">
        <v>0.23080000000000001</v>
      </c>
      <c r="S129" s="16">
        <f t="shared" si="1"/>
        <v>0.3</v>
      </c>
      <c r="T129">
        <v>3.4045772552490199</v>
      </c>
      <c r="U129">
        <v>3.17335057258606</v>
      </c>
      <c r="V129">
        <v>2.82883596420288</v>
      </c>
      <c r="W129" s="17">
        <v>0.34451460838317899</v>
      </c>
      <c r="X129">
        <v>0.57574129104614302</v>
      </c>
      <c r="Y129">
        <v>0.57574129104614302</v>
      </c>
      <c r="Z129">
        <v>0.3</v>
      </c>
      <c r="AA129">
        <v>1</v>
      </c>
      <c r="AB129">
        <v>0.76923076923076905</v>
      </c>
      <c r="AC129">
        <v>0.86956521739130399</v>
      </c>
      <c r="AD129">
        <v>0</v>
      </c>
      <c r="AE129">
        <v>0.7</v>
      </c>
    </row>
    <row r="130" spans="1:31" x14ac:dyDescent="0.15">
      <c r="A130" s="6">
        <v>128</v>
      </c>
      <c r="B130">
        <v>19</v>
      </c>
      <c r="C130">
        <v>1</v>
      </c>
      <c r="D130">
        <v>10</v>
      </c>
      <c r="E130">
        <v>10</v>
      </c>
      <c r="F130">
        <v>10</v>
      </c>
      <c r="G130">
        <v>0</v>
      </c>
      <c r="H130">
        <v>9</v>
      </c>
      <c r="I130">
        <v>1</v>
      </c>
      <c r="J130">
        <v>0.95</v>
      </c>
      <c r="K130">
        <v>12.510560989379901</v>
      </c>
      <c r="L130" s="10">
        <v>0.91748809814453103</v>
      </c>
      <c r="M130">
        <v>0.74065017700195301</v>
      </c>
      <c r="N130">
        <v>11.112785339355501</v>
      </c>
      <c r="O130">
        <v>9</v>
      </c>
      <c r="P130">
        <v>9</v>
      </c>
      <c r="Q130">
        <v>19</v>
      </c>
      <c r="R130" s="16">
        <v>0.47370000000000001</v>
      </c>
      <c r="S130" s="16">
        <f t="shared" ref="S130:S193" si="2">O130/E130</f>
        <v>0.9</v>
      </c>
      <c r="T130">
        <v>5.5457859039306596</v>
      </c>
      <c r="U130">
        <v>5.0622763633728001</v>
      </c>
      <c r="V130">
        <v>4.9283485412597701</v>
      </c>
      <c r="W130" s="17">
        <v>0.133927822113037</v>
      </c>
      <c r="X130">
        <v>0.61743736267089799</v>
      </c>
      <c r="Y130">
        <v>0.61743736267089799</v>
      </c>
      <c r="Z130">
        <v>0.9</v>
      </c>
      <c r="AA130">
        <v>1</v>
      </c>
      <c r="AB130">
        <v>0.52631578947368396</v>
      </c>
      <c r="AC130">
        <v>0.68965517241379304</v>
      </c>
      <c r="AD130">
        <v>0</v>
      </c>
      <c r="AE130">
        <v>0.1</v>
      </c>
    </row>
    <row r="131" spans="1:31" x14ac:dyDescent="0.15">
      <c r="A131" s="6">
        <v>129</v>
      </c>
      <c r="B131">
        <v>14</v>
      </c>
      <c r="C131">
        <v>6</v>
      </c>
      <c r="D131">
        <v>10</v>
      </c>
      <c r="E131">
        <v>10</v>
      </c>
      <c r="F131">
        <v>10</v>
      </c>
      <c r="G131">
        <v>0</v>
      </c>
      <c r="H131">
        <v>4</v>
      </c>
      <c r="I131">
        <v>6</v>
      </c>
      <c r="J131">
        <v>0.7</v>
      </c>
      <c r="K131">
        <v>8.4836978912353498</v>
      </c>
      <c r="L131" s="10">
        <v>4.8922271728515598</v>
      </c>
      <c r="M131">
        <v>2.6789894104003902</v>
      </c>
      <c r="N131">
        <v>5.2899436950683603</v>
      </c>
      <c r="O131">
        <v>2</v>
      </c>
      <c r="P131">
        <v>2</v>
      </c>
      <c r="Q131">
        <v>12</v>
      </c>
      <c r="R131" s="16">
        <v>0.16669999999999999</v>
      </c>
      <c r="S131" s="16">
        <f t="shared" si="2"/>
        <v>0.2</v>
      </c>
      <c r="T131">
        <v>2.9688377380371098</v>
      </c>
      <c r="U131">
        <v>2.7035107612609899</v>
      </c>
      <c r="V131">
        <v>2.41191506385803</v>
      </c>
      <c r="W131" s="17">
        <v>0.29159569740295399</v>
      </c>
      <c r="X131">
        <v>0.55692267417907704</v>
      </c>
      <c r="Y131">
        <v>0.55692267417907704</v>
      </c>
      <c r="Z131">
        <v>0.2</v>
      </c>
      <c r="AA131">
        <v>1</v>
      </c>
      <c r="AB131">
        <v>0.83333333333333304</v>
      </c>
      <c r="AC131">
        <v>0.90909090909090895</v>
      </c>
      <c r="AD131">
        <v>0</v>
      </c>
      <c r="AE131">
        <v>0.8</v>
      </c>
    </row>
    <row r="132" spans="1:31" x14ac:dyDescent="0.15">
      <c r="A132" s="6">
        <v>130</v>
      </c>
      <c r="B132">
        <v>17</v>
      </c>
      <c r="C132">
        <v>3</v>
      </c>
      <c r="D132">
        <v>10</v>
      </c>
      <c r="E132">
        <v>10</v>
      </c>
      <c r="F132">
        <v>10</v>
      </c>
      <c r="G132">
        <v>0</v>
      </c>
      <c r="H132">
        <v>7</v>
      </c>
      <c r="I132">
        <v>3</v>
      </c>
      <c r="J132">
        <v>0.85</v>
      </c>
      <c r="K132">
        <v>9.9374961853027308</v>
      </c>
      <c r="L132" s="10">
        <v>2.5865859985351598</v>
      </c>
      <c r="M132">
        <v>1.4962196350097701</v>
      </c>
      <c r="N132">
        <v>6.8667335510253897</v>
      </c>
      <c r="O132">
        <v>4</v>
      </c>
      <c r="P132">
        <v>4</v>
      </c>
      <c r="Q132">
        <v>14</v>
      </c>
      <c r="R132" s="16">
        <v>0.28570000000000001</v>
      </c>
      <c r="S132" s="16">
        <f t="shared" si="2"/>
        <v>0.4</v>
      </c>
      <c r="T132">
        <v>4.1655902862548801</v>
      </c>
      <c r="U132">
        <v>3.8176212310790998</v>
      </c>
      <c r="V132">
        <v>3.53973388671875</v>
      </c>
      <c r="W132" s="17">
        <v>0.27788734436035201</v>
      </c>
      <c r="X132">
        <v>0.62585639953613303</v>
      </c>
      <c r="Y132">
        <v>0.62585639953613303</v>
      </c>
      <c r="Z132">
        <v>0.4</v>
      </c>
      <c r="AA132">
        <v>1</v>
      </c>
      <c r="AB132">
        <v>0.71428571428571397</v>
      </c>
      <c r="AC132">
        <v>0.83333333333333304</v>
      </c>
      <c r="AD132">
        <v>0</v>
      </c>
      <c r="AE132">
        <v>0.6</v>
      </c>
    </row>
    <row r="133" spans="1:31" x14ac:dyDescent="0.15">
      <c r="A133" s="6">
        <v>131</v>
      </c>
      <c r="B133">
        <v>20</v>
      </c>
      <c r="C133">
        <v>0</v>
      </c>
      <c r="D133">
        <v>10</v>
      </c>
      <c r="E133">
        <v>10</v>
      </c>
      <c r="F133">
        <v>10</v>
      </c>
      <c r="G133">
        <v>0</v>
      </c>
      <c r="H133">
        <v>10</v>
      </c>
      <c r="I133">
        <v>0</v>
      </c>
      <c r="J133">
        <v>1</v>
      </c>
      <c r="K133">
        <v>9999</v>
      </c>
      <c r="L133" s="10">
        <v>0.62315750122070301</v>
      </c>
      <c r="M133">
        <v>9999</v>
      </c>
      <c r="N133">
        <v>9999</v>
      </c>
      <c r="O133">
        <v>8</v>
      </c>
      <c r="P133">
        <v>8</v>
      </c>
      <c r="Q133">
        <v>18</v>
      </c>
      <c r="R133" s="16">
        <v>0.44440000000000002</v>
      </c>
      <c r="S133" s="16">
        <f t="shared" si="2"/>
        <v>0.8</v>
      </c>
      <c r="T133">
        <v>5.9695529937744096</v>
      </c>
      <c r="U133">
        <v>5.54711818695068</v>
      </c>
      <c r="V133">
        <v>5.31487941741943</v>
      </c>
      <c r="W133" s="17">
        <v>0.23223876953125</v>
      </c>
      <c r="X133">
        <v>0.65467357635498002</v>
      </c>
      <c r="Y133">
        <v>0.65467357635498002</v>
      </c>
      <c r="Z133">
        <v>0.8</v>
      </c>
      <c r="AA133">
        <v>1</v>
      </c>
      <c r="AB133">
        <v>0.55555555555555602</v>
      </c>
      <c r="AC133">
        <v>0.71428571428571397</v>
      </c>
      <c r="AD133">
        <v>0</v>
      </c>
      <c r="AE133">
        <v>0.2</v>
      </c>
    </row>
    <row r="134" spans="1:31" x14ac:dyDescent="0.15">
      <c r="A134" s="6">
        <v>132</v>
      </c>
      <c r="B134">
        <v>17</v>
      </c>
      <c r="C134">
        <v>3</v>
      </c>
      <c r="D134">
        <v>10</v>
      </c>
      <c r="E134">
        <v>10</v>
      </c>
      <c r="F134">
        <v>10</v>
      </c>
      <c r="G134">
        <v>0</v>
      </c>
      <c r="H134">
        <v>7</v>
      </c>
      <c r="I134">
        <v>3</v>
      </c>
      <c r="J134">
        <v>0.85</v>
      </c>
      <c r="K134">
        <v>7.7216281890869096</v>
      </c>
      <c r="L134" s="10">
        <v>1.9129390716552701</v>
      </c>
      <c r="M134">
        <v>1.05533599853516</v>
      </c>
      <c r="N134">
        <v>5.4394378662109402</v>
      </c>
      <c r="O134">
        <v>5</v>
      </c>
      <c r="P134">
        <v>5</v>
      </c>
      <c r="Q134">
        <v>15</v>
      </c>
      <c r="R134" s="16">
        <v>0.33329999999999999</v>
      </c>
      <c r="S134" s="16">
        <f t="shared" si="2"/>
        <v>0.5</v>
      </c>
      <c r="T134">
        <v>3.7243061065673801</v>
      </c>
      <c r="U134">
        <v>3.4226949214935298</v>
      </c>
      <c r="V134">
        <v>3.25215792655945</v>
      </c>
      <c r="W134" s="17">
        <v>0.170536994934082</v>
      </c>
      <c r="X134">
        <v>0.47214818000793501</v>
      </c>
      <c r="Y134">
        <v>0.47214818000793501</v>
      </c>
      <c r="Z134">
        <v>0.5</v>
      </c>
      <c r="AA134">
        <v>1</v>
      </c>
      <c r="AB134">
        <v>0.66666666666666696</v>
      </c>
      <c r="AC134">
        <v>0.8</v>
      </c>
      <c r="AD134">
        <v>0</v>
      </c>
      <c r="AE134">
        <v>0.5</v>
      </c>
    </row>
    <row r="135" spans="1:31" x14ac:dyDescent="0.15">
      <c r="A135" s="6">
        <v>133</v>
      </c>
      <c r="B135">
        <v>15</v>
      </c>
      <c r="C135">
        <v>5</v>
      </c>
      <c r="D135">
        <v>10</v>
      </c>
      <c r="E135">
        <v>10</v>
      </c>
      <c r="F135">
        <v>10</v>
      </c>
      <c r="G135">
        <v>0</v>
      </c>
      <c r="H135">
        <v>5</v>
      </c>
      <c r="I135">
        <v>5</v>
      </c>
      <c r="J135">
        <v>0.75</v>
      </c>
      <c r="K135">
        <v>8.1249008178710902</v>
      </c>
      <c r="L135" s="10">
        <v>2.6571311950683598</v>
      </c>
      <c r="M135">
        <v>0.60422134399414096</v>
      </c>
      <c r="N135">
        <v>6.8297176361084002</v>
      </c>
      <c r="O135">
        <v>4</v>
      </c>
      <c r="P135">
        <v>4</v>
      </c>
      <c r="Q135">
        <v>14</v>
      </c>
      <c r="R135" s="16">
        <v>0.28570000000000001</v>
      </c>
      <c r="S135" s="16">
        <f t="shared" si="2"/>
        <v>0.4</v>
      </c>
      <c r="T135">
        <v>3.8297367095947301</v>
      </c>
      <c r="U135">
        <v>3.37107276916504</v>
      </c>
      <c r="V135">
        <v>3.2589538097381601</v>
      </c>
      <c r="W135" s="17">
        <v>0.11211895942687999</v>
      </c>
      <c r="X135">
        <v>0.57078289985656705</v>
      </c>
      <c r="Y135">
        <v>0.57078289985656705</v>
      </c>
      <c r="Z135">
        <v>0.4</v>
      </c>
      <c r="AA135">
        <v>1</v>
      </c>
      <c r="AB135">
        <v>0.71428571428571397</v>
      </c>
      <c r="AC135">
        <v>0.83333333333333304</v>
      </c>
      <c r="AD135">
        <v>0</v>
      </c>
      <c r="AE135">
        <v>0.6</v>
      </c>
    </row>
    <row r="136" spans="1:31" x14ac:dyDescent="0.15">
      <c r="A136" s="6">
        <v>134</v>
      </c>
      <c r="B136">
        <v>17</v>
      </c>
      <c r="C136">
        <v>3</v>
      </c>
      <c r="D136">
        <v>10</v>
      </c>
      <c r="E136">
        <v>10</v>
      </c>
      <c r="F136">
        <v>10</v>
      </c>
      <c r="G136">
        <v>0</v>
      </c>
      <c r="H136">
        <v>7</v>
      </c>
      <c r="I136">
        <v>3</v>
      </c>
      <c r="J136">
        <v>0.85</v>
      </c>
      <c r="K136">
        <v>8.8110237121581996</v>
      </c>
      <c r="L136" s="10">
        <v>1.49540519714355</v>
      </c>
      <c r="M136">
        <v>0.53731155395507801</v>
      </c>
      <c r="N136">
        <v>7.2572479248046902</v>
      </c>
      <c r="O136">
        <v>6</v>
      </c>
      <c r="P136">
        <v>6</v>
      </c>
      <c r="Q136">
        <v>16</v>
      </c>
      <c r="R136" s="16">
        <v>0.375</v>
      </c>
      <c r="S136" s="16">
        <f t="shared" si="2"/>
        <v>0.6</v>
      </c>
      <c r="T136">
        <v>4.7134361267089799</v>
      </c>
      <c r="U136">
        <v>4.2431678771972701</v>
      </c>
      <c r="V136">
        <v>4.1252646446228001</v>
      </c>
      <c r="W136" s="17">
        <v>0.117903232574463</v>
      </c>
      <c r="X136">
        <v>0.58817148208618197</v>
      </c>
      <c r="Y136">
        <v>0.58817148208618197</v>
      </c>
      <c r="Z136">
        <v>0.6</v>
      </c>
      <c r="AA136">
        <v>1</v>
      </c>
      <c r="AB136">
        <v>0.625</v>
      </c>
      <c r="AC136">
        <v>0.76923076923076905</v>
      </c>
      <c r="AD136">
        <v>0</v>
      </c>
      <c r="AE136">
        <v>0.4</v>
      </c>
    </row>
    <row r="137" spans="1:31" x14ac:dyDescent="0.15">
      <c r="A137" s="6">
        <v>135</v>
      </c>
      <c r="B137">
        <v>15</v>
      </c>
      <c r="C137">
        <v>5</v>
      </c>
      <c r="D137">
        <v>10</v>
      </c>
      <c r="E137">
        <v>10</v>
      </c>
      <c r="F137">
        <v>10</v>
      </c>
      <c r="G137">
        <v>0</v>
      </c>
      <c r="H137">
        <v>5</v>
      </c>
      <c r="I137">
        <v>5</v>
      </c>
      <c r="J137">
        <v>0.75</v>
      </c>
      <c r="K137">
        <v>8.6782855987548793</v>
      </c>
      <c r="L137" s="10">
        <v>3.5440158843994101</v>
      </c>
      <c r="M137">
        <v>1.6060638427734399</v>
      </c>
      <c r="N137">
        <v>6.3926277160644496</v>
      </c>
      <c r="O137">
        <v>3</v>
      </c>
      <c r="P137">
        <v>3</v>
      </c>
      <c r="Q137">
        <v>13</v>
      </c>
      <c r="R137" s="16">
        <v>0.23080000000000001</v>
      </c>
      <c r="S137" s="16">
        <f t="shared" si="2"/>
        <v>0.3</v>
      </c>
      <c r="T137">
        <v>3.3585205078125</v>
      </c>
      <c r="U137">
        <v>3.0213584899902299</v>
      </c>
      <c r="V137">
        <v>2.8138573169708301</v>
      </c>
      <c r="W137" s="17">
        <v>0.20750117301940901</v>
      </c>
      <c r="X137">
        <v>0.54466319084167503</v>
      </c>
      <c r="Y137">
        <v>0.54466319084167503</v>
      </c>
      <c r="Z137">
        <v>0.3</v>
      </c>
      <c r="AA137">
        <v>1</v>
      </c>
      <c r="AB137">
        <v>0.76923076923076905</v>
      </c>
      <c r="AC137">
        <v>0.86956521739130399</v>
      </c>
      <c r="AD137">
        <v>0</v>
      </c>
      <c r="AE137">
        <v>0.7</v>
      </c>
    </row>
    <row r="138" spans="1:31" x14ac:dyDescent="0.15">
      <c r="A138" s="6">
        <v>136</v>
      </c>
      <c r="B138">
        <v>19</v>
      </c>
      <c r="C138">
        <v>1</v>
      </c>
      <c r="D138">
        <v>10</v>
      </c>
      <c r="E138">
        <v>10</v>
      </c>
      <c r="F138">
        <v>10</v>
      </c>
      <c r="G138">
        <v>0</v>
      </c>
      <c r="H138">
        <v>9</v>
      </c>
      <c r="I138">
        <v>1</v>
      </c>
      <c r="J138">
        <v>0.95</v>
      </c>
      <c r="K138">
        <v>12.755500793456999</v>
      </c>
      <c r="L138" s="10">
        <v>0.80908584594726596</v>
      </c>
      <c r="M138">
        <v>0.56964111328125</v>
      </c>
      <c r="N138">
        <v>10.879371643066399</v>
      </c>
      <c r="O138">
        <v>8</v>
      </c>
      <c r="P138">
        <v>8</v>
      </c>
      <c r="Q138">
        <v>18</v>
      </c>
      <c r="R138" s="16">
        <v>0.44440000000000002</v>
      </c>
      <c r="S138" s="16">
        <f t="shared" si="2"/>
        <v>0.8</v>
      </c>
      <c r="T138">
        <v>5.5790176391601598</v>
      </c>
      <c r="U138">
        <v>5.1174554824829102</v>
      </c>
      <c r="V138">
        <v>4.9434552192687997</v>
      </c>
      <c r="W138" s="17">
        <v>0.174000263214111</v>
      </c>
      <c r="X138">
        <v>0.63556241989135698</v>
      </c>
      <c r="Y138">
        <v>0.63556241989135698</v>
      </c>
      <c r="Z138">
        <v>0.8</v>
      </c>
      <c r="AA138">
        <v>1</v>
      </c>
      <c r="AB138">
        <v>0.55555555555555602</v>
      </c>
      <c r="AC138">
        <v>0.71428571428571397</v>
      </c>
      <c r="AD138">
        <v>0</v>
      </c>
      <c r="AE138">
        <v>0.2</v>
      </c>
    </row>
    <row r="139" spans="1:31" x14ac:dyDescent="0.15">
      <c r="A139" s="6">
        <v>137</v>
      </c>
      <c r="B139">
        <v>16</v>
      </c>
      <c r="C139">
        <v>4</v>
      </c>
      <c r="D139">
        <v>10</v>
      </c>
      <c r="E139">
        <v>10</v>
      </c>
      <c r="F139">
        <v>10</v>
      </c>
      <c r="G139">
        <v>0</v>
      </c>
      <c r="H139">
        <v>6</v>
      </c>
      <c r="I139">
        <v>4</v>
      </c>
      <c r="J139">
        <v>0.8</v>
      </c>
      <c r="K139">
        <v>8.6170349121093697</v>
      </c>
      <c r="L139" s="10">
        <v>3.9569606781005899</v>
      </c>
      <c r="M139">
        <v>2.78374099731445</v>
      </c>
      <c r="N139">
        <v>4.8337268829345703</v>
      </c>
      <c r="O139">
        <v>3</v>
      </c>
      <c r="P139">
        <v>3</v>
      </c>
      <c r="Q139">
        <v>13</v>
      </c>
      <c r="R139" s="16">
        <v>0.23080000000000001</v>
      </c>
      <c r="S139" s="16">
        <f t="shared" si="2"/>
        <v>0.3</v>
      </c>
      <c r="T139">
        <v>3.6222076416015598</v>
      </c>
      <c r="U139">
        <v>3.3836185932159402</v>
      </c>
      <c r="V139">
        <v>3.0718433856964098</v>
      </c>
      <c r="W139" s="17">
        <v>0.31177520751953097</v>
      </c>
      <c r="X139">
        <v>0.55036425590515103</v>
      </c>
      <c r="Y139">
        <v>0.55036425590515103</v>
      </c>
      <c r="Z139">
        <v>0.3</v>
      </c>
      <c r="AA139">
        <v>1</v>
      </c>
      <c r="AB139">
        <v>0.76923076923076905</v>
      </c>
      <c r="AC139">
        <v>0.86956521739130399</v>
      </c>
      <c r="AD139">
        <v>0</v>
      </c>
      <c r="AE139">
        <v>0.7</v>
      </c>
    </row>
    <row r="140" spans="1:31" x14ac:dyDescent="0.15">
      <c r="A140" s="6">
        <v>138</v>
      </c>
      <c r="B140">
        <v>17</v>
      </c>
      <c r="C140">
        <v>3</v>
      </c>
      <c r="D140">
        <v>10</v>
      </c>
      <c r="E140">
        <v>10</v>
      </c>
      <c r="F140">
        <v>10</v>
      </c>
      <c r="G140">
        <v>0</v>
      </c>
      <c r="H140">
        <v>7</v>
      </c>
      <c r="I140">
        <v>3</v>
      </c>
      <c r="J140">
        <v>0.85</v>
      </c>
      <c r="K140">
        <v>9.0038127899169904</v>
      </c>
      <c r="L140" s="10">
        <v>2.2693672180175799</v>
      </c>
      <c r="M140">
        <v>1.5397872924804701</v>
      </c>
      <c r="N140">
        <v>7.1887283325195304</v>
      </c>
      <c r="O140">
        <v>7</v>
      </c>
      <c r="P140">
        <v>7</v>
      </c>
      <c r="Q140">
        <v>17</v>
      </c>
      <c r="R140" s="16">
        <v>0.4118</v>
      </c>
      <c r="S140" s="16">
        <f t="shared" si="2"/>
        <v>0.7</v>
      </c>
      <c r="T140">
        <v>4.3510608673095703</v>
      </c>
      <c r="U140">
        <v>3.9274711608886701</v>
      </c>
      <c r="V140">
        <v>3.7556884288787802</v>
      </c>
      <c r="W140" s="17">
        <v>0.171782732009888</v>
      </c>
      <c r="X140">
        <v>0.59537243843078602</v>
      </c>
      <c r="Y140">
        <v>0.59537243843078602</v>
      </c>
      <c r="Z140">
        <v>0.7</v>
      </c>
      <c r="AA140">
        <v>1</v>
      </c>
      <c r="AB140">
        <v>0.58823529411764697</v>
      </c>
      <c r="AC140">
        <v>0.74074074074074103</v>
      </c>
      <c r="AD140">
        <v>0</v>
      </c>
      <c r="AE140">
        <v>0.3</v>
      </c>
    </row>
    <row r="141" spans="1:31" x14ac:dyDescent="0.15">
      <c r="A141" s="6">
        <v>139</v>
      </c>
      <c r="B141">
        <v>14</v>
      </c>
      <c r="C141">
        <v>6</v>
      </c>
      <c r="D141">
        <v>10</v>
      </c>
      <c r="E141">
        <v>10</v>
      </c>
      <c r="F141">
        <v>10</v>
      </c>
      <c r="G141">
        <v>0</v>
      </c>
      <c r="H141">
        <v>4</v>
      </c>
      <c r="I141">
        <v>6</v>
      </c>
      <c r="J141">
        <v>0.7</v>
      </c>
      <c r="K141">
        <v>7.91512107849121</v>
      </c>
      <c r="L141" s="10">
        <v>3.0504188537597701</v>
      </c>
      <c r="M141">
        <v>0.32053756713867199</v>
      </c>
      <c r="N141">
        <v>7.6119632720947301</v>
      </c>
      <c r="O141">
        <v>4</v>
      </c>
      <c r="P141">
        <v>4</v>
      </c>
      <c r="Q141">
        <v>14</v>
      </c>
      <c r="R141" s="16">
        <v>0.28570000000000001</v>
      </c>
      <c r="S141" s="16">
        <f t="shared" si="2"/>
        <v>0.4</v>
      </c>
      <c r="T141">
        <v>3.1472129821777299</v>
      </c>
      <c r="U141">
        <v>2.64344978332519</v>
      </c>
      <c r="V141">
        <v>2.6132624149322501</v>
      </c>
      <c r="W141" s="17">
        <v>3.0187368392944301E-2</v>
      </c>
      <c r="X141">
        <v>0.53395056724548295</v>
      </c>
      <c r="Y141">
        <v>0.53395056724548295</v>
      </c>
      <c r="Z141">
        <v>0.4</v>
      </c>
      <c r="AA141">
        <v>1</v>
      </c>
      <c r="AB141">
        <v>0.71428571428571397</v>
      </c>
      <c r="AC141">
        <v>0.83333333333333304</v>
      </c>
      <c r="AD141">
        <v>0</v>
      </c>
      <c r="AE141">
        <v>0.6</v>
      </c>
    </row>
    <row r="142" spans="1:31" x14ac:dyDescent="0.15">
      <c r="A142" s="6">
        <v>140</v>
      </c>
      <c r="B142">
        <v>19</v>
      </c>
      <c r="C142">
        <v>1</v>
      </c>
      <c r="D142">
        <v>10</v>
      </c>
      <c r="E142">
        <v>10</v>
      </c>
      <c r="F142">
        <v>10</v>
      </c>
      <c r="G142">
        <v>0</v>
      </c>
      <c r="H142">
        <v>9</v>
      </c>
      <c r="I142">
        <v>1</v>
      </c>
      <c r="J142">
        <v>0.95</v>
      </c>
      <c r="K142">
        <v>12.781984329223601</v>
      </c>
      <c r="L142" s="10">
        <v>2.0721778869628902</v>
      </c>
      <c r="M142">
        <v>1.83835220336914</v>
      </c>
      <c r="N142">
        <v>9.5615386962890607</v>
      </c>
      <c r="O142">
        <v>5</v>
      </c>
      <c r="P142">
        <v>5</v>
      </c>
      <c r="Q142">
        <v>15</v>
      </c>
      <c r="R142" s="16">
        <v>0.33329999999999999</v>
      </c>
      <c r="S142" s="16">
        <f t="shared" si="2"/>
        <v>0.5</v>
      </c>
      <c r="T142">
        <v>4.7281875610351598</v>
      </c>
      <c r="U142">
        <v>4.4298238754272496</v>
      </c>
      <c r="V142">
        <v>4.11706447601318</v>
      </c>
      <c r="W142" s="17">
        <v>0.312759399414062</v>
      </c>
      <c r="X142">
        <v>0.61112308502197299</v>
      </c>
      <c r="Y142">
        <v>0.61112308502197299</v>
      </c>
      <c r="Z142">
        <v>0.5</v>
      </c>
      <c r="AA142">
        <v>1</v>
      </c>
      <c r="AB142">
        <v>0.66666666666666696</v>
      </c>
      <c r="AC142">
        <v>0.8</v>
      </c>
      <c r="AD142">
        <v>0</v>
      </c>
      <c r="AE142">
        <v>0.5</v>
      </c>
    </row>
    <row r="143" spans="1:31" x14ac:dyDescent="0.15">
      <c r="A143" s="6">
        <v>141</v>
      </c>
      <c r="B143">
        <v>18</v>
      </c>
      <c r="C143">
        <v>2</v>
      </c>
      <c r="D143">
        <v>10</v>
      </c>
      <c r="E143">
        <v>10</v>
      </c>
      <c r="F143">
        <v>10</v>
      </c>
      <c r="G143">
        <v>0</v>
      </c>
      <c r="H143">
        <v>8</v>
      </c>
      <c r="I143">
        <v>2</v>
      </c>
      <c r="J143">
        <v>0.9</v>
      </c>
      <c r="K143">
        <v>10.3313331604004</v>
      </c>
      <c r="L143" s="10">
        <v>2.0478324890136701</v>
      </c>
      <c r="M143">
        <v>1.35721588134766</v>
      </c>
      <c r="N143">
        <v>6.9013252258300799</v>
      </c>
      <c r="O143">
        <v>5</v>
      </c>
      <c r="P143">
        <v>5</v>
      </c>
      <c r="Q143">
        <v>15</v>
      </c>
      <c r="R143" s="16">
        <v>0.33329999999999999</v>
      </c>
      <c r="S143" s="16">
        <f t="shared" si="2"/>
        <v>0.5</v>
      </c>
      <c r="T143">
        <v>4.6949310302734402</v>
      </c>
      <c r="U143">
        <v>4.3674135208129901</v>
      </c>
      <c r="V143">
        <v>4.0722942352294904</v>
      </c>
      <c r="W143" s="17">
        <v>0.29511928558349598</v>
      </c>
      <c r="X143">
        <v>0.62263679504394498</v>
      </c>
      <c r="Y143">
        <v>0.62263679504394498</v>
      </c>
      <c r="Z143">
        <v>0.5</v>
      </c>
      <c r="AA143">
        <v>1</v>
      </c>
      <c r="AB143">
        <v>0.66666666666666696</v>
      </c>
      <c r="AC143">
        <v>0.8</v>
      </c>
      <c r="AD143">
        <v>0</v>
      </c>
      <c r="AE143">
        <v>0.5</v>
      </c>
    </row>
    <row r="144" spans="1:31" x14ac:dyDescent="0.15">
      <c r="A144" s="6">
        <v>142</v>
      </c>
      <c r="B144">
        <v>17</v>
      </c>
      <c r="C144">
        <v>3</v>
      </c>
      <c r="D144">
        <v>10</v>
      </c>
      <c r="E144">
        <v>10</v>
      </c>
      <c r="F144">
        <v>10</v>
      </c>
      <c r="G144">
        <v>0</v>
      </c>
      <c r="H144">
        <v>7</v>
      </c>
      <c r="I144">
        <v>3</v>
      </c>
      <c r="J144">
        <v>0.85</v>
      </c>
      <c r="K144">
        <v>8.6342964172363299</v>
      </c>
      <c r="L144" s="10">
        <v>2.4450550079345699</v>
      </c>
      <c r="M144">
        <v>1.4285469055175799</v>
      </c>
      <c r="N144">
        <v>5.4534187316894496</v>
      </c>
      <c r="O144">
        <v>4</v>
      </c>
      <c r="P144">
        <v>4</v>
      </c>
      <c r="Q144">
        <v>14</v>
      </c>
      <c r="R144" s="16">
        <v>0.28570000000000001</v>
      </c>
      <c r="S144" s="16">
        <f t="shared" si="2"/>
        <v>0.4</v>
      </c>
      <c r="T144">
        <v>4.0100364685058603</v>
      </c>
      <c r="U144">
        <v>3.7030329704284699</v>
      </c>
      <c r="V144">
        <v>3.4298095703125</v>
      </c>
      <c r="W144" s="17">
        <v>0.27322340011596702</v>
      </c>
      <c r="X144">
        <v>0.58022689819335904</v>
      </c>
      <c r="Y144">
        <v>0.58022689819335904</v>
      </c>
      <c r="Z144">
        <v>0.4</v>
      </c>
      <c r="AA144">
        <v>1</v>
      </c>
      <c r="AB144">
        <v>0.71428571428571397</v>
      </c>
      <c r="AC144">
        <v>0.83333333333333304</v>
      </c>
      <c r="AD144">
        <v>0</v>
      </c>
      <c r="AE144">
        <v>0.6</v>
      </c>
    </row>
    <row r="145" spans="1:31" x14ac:dyDescent="0.15">
      <c r="A145" s="6">
        <v>143</v>
      </c>
      <c r="B145">
        <v>17</v>
      </c>
      <c r="C145">
        <v>3</v>
      </c>
      <c r="D145">
        <v>10</v>
      </c>
      <c r="E145">
        <v>10</v>
      </c>
      <c r="F145">
        <v>10</v>
      </c>
      <c r="G145">
        <v>0</v>
      </c>
      <c r="H145">
        <v>7</v>
      </c>
      <c r="I145">
        <v>3</v>
      </c>
      <c r="J145">
        <v>0.85</v>
      </c>
      <c r="K145">
        <v>9.5758647918701207</v>
      </c>
      <c r="L145" s="10">
        <v>2.8060607910156201</v>
      </c>
      <c r="M145">
        <v>1.87446212768555</v>
      </c>
      <c r="N145">
        <v>6.56581687927246</v>
      </c>
      <c r="O145">
        <v>4</v>
      </c>
      <c r="P145">
        <v>4</v>
      </c>
      <c r="Q145">
        <v>14</v>
      </c>
      <c r="R145" s="16">
        <v>0.28570000000000001</v>
      </c>
      <c r="S145" s="16">
        <f t="shared" si="2"/>
        <v>0.4</v>
      </c>
      <c r="T145">
        <v>4.0521068572998002</v>
      </c>
      <c r="U145">
        <v>3.7258136272430402</v>
      </c>
      <c r="V145">
        <v>3.4393310546875</v>
      </c>
      <c r="W145" s="17">
        <v>0.28648257255554199</v>
      </c>
      <c r="X145">
        <v>0.61277580261230502</v>
      </c>
      <c r="Y145">
        <v>0.61277580261230502</v>
      </c>
      <c r="Z145">
        <v>0.4</v>
      </c>
      <c r="AA145">
        <v>1</v>
      </c>
      <c r="AB145">
        <v>0.71428571428571397</v>
      </c>
      <c r="AC145">
        <v>0.83333333333333304</v>
      </c>
      <c r="AD145">
        <v>0</v>
      </c>
      <c r="AE145">
        <v>0.6</v>
      </c>
    </row>
    <row r="146" spans="1:31" x14ac:dyDescent="0.15">
      <c r="A146" s="6">
        <v>144</v>
      </c>
      <c r="B146">
        <v>19</v>
      </c>
      <c r="C146">
        <v>1</v>
      </c>
      <c r="D146">
        <v>10</v>
      </c>
      <c r="E146">
        <v>10</v>
      </c>
      <c r="F146">
        <v>10</v>
      </c>
      <c r="G146">
        <v>0</v>
      </c>
      <c r="H146">
        <v>9</v>
      </c>
      <c r="I146">
        <v>1</v>
      </c>
      <c r="J146">
        <v>0.95</v>
      </c>
      <c r="K146">
        <v>12.2588920593262</v>
      </c>
      <c r="L146" s="10">
        <v>1.6552867889404299</v>
      </c>
      <c r="M146">
        <v>1.37172698974609</v>
      </c>
      <c r="N146">
        <v>8.9462089538574201</v>
      </c>
      <c r="O146">
        <v>7</v>
      </c>
      <c r="P146">
        <v>7</v>
      </c>
      <c r="Q146">
        <v>17</v>
      </c>
      <c r="R146" s="16">
        <v>0.4118</v>
      </c>
      <c r="S146" s="16">
        <f t="shared" si="2"/>
        <v>0.7</v>
      </c>
      <c r="T146">
        <v>4.8854942321777299</v>
      </c>
      <c r="U146">
        <v>4.5660943984985396</v>
      </c>
      <c r="V146">
        <v>4.2890815734863299</v>
      </c>
      <c r="W146" s="17">
        <v>0.27701282501220698</v>
      </c>
      <c r="X146">
        <v>0.59641265869140603</v>
      </c>
      <c r="Y146">
        <v>0.59641265869140603</v>
      </c>
      <c r="Z146">
        <v>0.7</v>
      </c>
      <c r="AA146">
        <v>1</v>
      </c>
      <c r="AB146">
        <v>0.58823529411764697</v>
      </c>
      <c r="AC146">
        <v>0.74074074074074103</v>
      </c>
      <c r="AD146">
        <v>0</v>
      </c>
      <c r="AE146">
        <v>0.3</v>
      </c>
    </row>
    <row r="147" spans="1:31" x14ac:dyDescent="0.15">
      <c r="A147" s="6">
        <v>145</v>
      </c>
      <c r="B147">
        <v>16</v>
      </c>
      <c r="C147">
        <v>4</v>
      </c>
      <c r="D147">
        <v>10</v>
      </c>
      <c r="E147">
        <v>10</v>
      </c>
      <c r="F147">
        <v>10</v>
      </c>
      <c r="G147">
        <v>0</v>
      </c>
      <c r="H147">
        <v>6</v>
      </c>
      <c r="I147">
        <v>4</v>
      </c>
      <c r="J147">
        <v>0.8</v>
      </c>
      <c r="K147">
        <v>8.6471595764160192</v>
      </c>
      <c r="L147" s="10">
        <v>2.9916915893554701</v>
      </c>
      <c r="M147">
        <v>1.51042556762695</v>
      </c>
      <c r="N147">
        <v>5.7226257324218697</v>
      </c>
      <c r="O147">
        <v>4</v>
      </c>
      <c r="P147">
        <v>4</v>
      </c>
      <c r="Q147">
        <v>14</v>
      </c>
      <c r="R147" s="16">
        <v>0.28570000000000001</v>
      </c>
      <c r="S147" s="16">
        <f t="shared" si="2"/>
        <v>0.4</v>
      </c>
      <c r="T147">
        <v>3.7703685760497998</v>
      </c>
      <c r="U147">
        <v>3.4553699493408199</v>
      </c>
      <c r="V147">
        <v>3.2069847583770801</v>
      </c>
      <c r="W147" s="17">
        <v>0.24838519096374501</v>
      </c>
      <c r="X147">
        <v>0.56338381767272905</v>
      </c>
      <c r="Y147">
        <v>0.56338381767272905</v>
      </c>
      <c r="Z147">
        <v>0.4</v>
      </c>
      <c r="AA147">
        <v>1</v>
      </c>
      <c r="AB147">
        <v>0.71428571428571397</v>
      </c>
      <c r="AC147">
        <v>0.83333333333333304</v>
      </c>
      <c r="AD147">
        <v>0</v>
      </c>
      <c r="AE147">
        <v>0.6</v>
      </c>
    </row>
    <row r="148" spans="1:31" x14ac:dyDescent="0.15">
      <c r="A148" s="6">
        <v>146</v>
      </c>
      <c r="B148">
        <v>17</v>
      </c>
      <c r="C148">
        <v>3</v>
      </c>
      <c r="D148">
        <v>10</v>
      </c>
      <c r="E148">
        <v>10</v>
      </c>
      <c r="F148">
        <v>10</v>
      </c>
      <c r="G148">
        <v>0</v>
      </c>
      <c r="H148">
        <v>7</v>
      </c>
      <c r="I148">
        <v>3</v>
      </c>
      <c r="J148">
        <v>0.85</v>
      </c>
      <c r="K148">
        <v>8.7994766235351598</v>
      </c>
      <c r="L148" s="10">
        <v>3.2901535034179701</v>
      </c>
      <c r="M148">
        <v>2.6632785797119101</v>
      </c>
      <c r="N148">
        <v>5.7808799743652299</v>
      </c>
      <c r="O148">
        <v>4</v>
      </c>
      <c r="P148">
        <v>4</v>
      </c>
      <c r="Q148">
        <v>14</v>
      </c>
      <c r="R148" s="16">
        <v>0.28570000000000001</v>
      </c>
      <c r="S148" s="16">
        <f t="shared" si="2"/>
        <v>0.4</v>
      </c>
      <c r="T148">
        <v>3.84622001647949</v>
      </c>
      <c r="U148">
        <v>3.5842359066009499</v>
      </c>
      <c r="V148">
        <v>3.3059680461883501</v>
      </c>
      <c r="W148" s="17">
        <v>0.27826786041259799</v>
      </c>
      <c r="X148">
        <v>0.54025197029113803</v>
      </c>
      <c r="Y148">
        <v>0.54025197029113803</v>
      </c>
      <c r="Z148">
        <v>0.4</v>
      </c>
      <c r="AA148">
        <v>1</v>
      </c>
      <c r="AB148">
        <v>0.71428571428571397</v>
      </c>
      <c r="AC148">
        <v>0.83333333333333304</v>
      </c>
      <c r="AD148">
        <v>0</v>
      </c>
      <c r="AE148">
        <v>0.6</v>
      </c>
    </row>
    <row r="149" spans="1:31" x14ac:dyDescent="0.15">
      <c r="A149" s="6">
        <v>147</v>
      </c>
      <c r="B149">
        <v>14</v>
      </c>
      <c r="C149">
        <v>6</v>
      </c>
      <c r="D149">
        <v>10</v>
      </c>
      <c r="E149">
        <v>10</v>
      </c>
      <c r="F149">
        <v>10</v>
      </c>
      <c r="G149">
        <v>0</v>
      </c>
      <c r="H149">
        <v>4</v>
      </c>
      <c r="I149">
        <v>6</v>
      </c>
      <c r="J149">
        <v>0.7</v>
      </c>
      <c r="K149">
        <v>7.5927104949951199</v>
      </c>
      <c r="L149" s="10">
        <v>2.7144756317138699</v>
      </c>
      <c r="M149">
        <v>0.28372955322265597</v>
      </c>
      <c r="N149">
        <v>8.1443538665771502</v>
      </c>
      <c r="O149">
        <v>4</v>
      </c>
      <c r="P149">
        <v>4</v>
      </c>
      <c r="Q149">
        <v>13</v>
      </c>
      <c r="R149" s="16">
        <v>0.30769999999999997</v>
      </c>
      <c r="S149" s="16">
        <f t="shared" si="2"/>
        <v>0.4</v>
      </c>
      <c r="T149">
        <v>3.4357986450195299</v>
      </c>
      <c r="U149">
        <v>2.9036130905151398</v>
      </c>
      <c r="V149">
        <v>2.9277539253234899</v>
      </c>
      <c r="W149" s="17">
        <v>2.4140834808349599E-2</v>
      </c>
      <c r="X149">
        <v>0.50804471969604503</v>
      </c>
      <c r="Y149">
        <v>0.50804471969604503</v>
      </c>
      <c r="Z149">
        <v>0.4</v>
      </c>
      <c r="AA149">
        <v>0.9</v>
      </c>
      <c r="AB149">
        <v>0.69230769230769196</v>
      </c>
      <c r="AC149">
        <v>0.78260869565217395</v>
      </c>
      <c r="AD149">
        <v>0.1</v>
      </c>
      <c r="AE149">
        <v>0.5</v>
      </c>
    </row>
    <row r="150" spans="1:31" x14ac:dyDescent="0.15">
      <c r="A150" s="6">
        <v>148</v>
      </c>
      <c r="B150">
        <v>19</v>
      </c>
      <c r="C150">
        <v>1</v>
      </c>
      <c r="D150">
        <v>10</v>
      </c>
      <c r="E150">
        <v>10</v>
      </c>
      <c r="F150">
        <v>10</v>
      </c>
      <c r="G150">
        <v>0</v>
      </c>
      <c r="H150">
        <v>9</v>
      </c>
      <c r="I150">
        <v>1</v>
      </c>
      <c r="J150">
        <v>0.95</v>
      </c>
      <c r="K150">
        <v>13.0470485687256</v>
      </c>
      <c r="L150" s="10">
        <v>1.38150787353516</v>
      </c>
      <c r="M150">
        <v>1.1150970458984399</v>
      </c>
      <c r="N150">
        <v>10.2976226806641</v>
      </c>
      <c r="O150">
        <v>6</v>
      </c>
      <c r="P150">
        <v>6</v>
      </c>
      <c r="Q150">
        <v>16</v>
      </c>
      <c r="R150" s="16">
        <v>0.375</v>
      </c>
      <c r="S150" s="16">
        <f t="shared" si="2"/>
        <v>0.6</v>
      </c>
      <c r="T150">
        <v>5.2402896881103498</v>
      </c>
      <c r="U150">
        <v>4.8592848777770996</v>
      </c>
      <c r="V150">
        <v>4.59460496902466</v>
      </c>
      <c r="W150" s="17">
        <v>0.26467990875244102</v>
      </c>
      <c r="X150">
        <v>0.64568471908569303</v>
      </c>
      <c r="Y150">
        <v>0.64568471908569303</v>
      </c>
      <c r="Z150">
        <v>0.6</v>
      </c>
      <c r="AA150">
        <v>1</v>
      </c>
      <c r="AB150">
        <v>0.625</v>
      </c>
      <c r="AC150">
        <v>0.76923076923076905</v>
      </c>
      <c r="AD150">
        <v>0</v>
      </c>
      <c r="AE150">
        <v>0.4</v>
      </c>
    </row>
    <row r="151" spans="1:31" x14ac:dyDescent="0.15">
      <c r="A151" s="6">
        <v>149</v>
      </c>
      <c r="B151">
        <v>16</v>
      </c>
      <c r="C151">
        <v>4</v>
      </c>
      <c r="D151">
        <v>10</v>
      </c>
      <c r="E151">
        <v>10</v>
      </c>
      <c r="F151">
        <v>10</v>
      </c>
      <c r="G151">
        <v>0</v>
      </c>
      <c r="H151">
        <v>6</v>
      </c>
      <c r="I151">
        <v>4</v>
      </c>
      <c r="J151">
        <v>0.8</v>
      </c>
      <c r="K151">
        <v>8.5412864685058594</v>
      </c>
      <c r="L151" s="10">
        <v>3.1458225250244101</v>
      </c>
      <c r="M151">
        <v>1.7933406829834</v>
      </c>
      <c r="N151">
        <v>5.6112327575683603</v>
      </c>
      <c r="O151">
        <v>3</v>
      </c>
      <c r="P151">
        <v>3</v>
      </c>
      <c r="Q151">
        <v>13</v>
      </c>
      <c r="R151" s="16">
        <v>0.23080000000000001</v>
      </c>
      <c r="S151" s="16">
        <f t="shared" si="2"/>
        <v>0.3</v>
      </c>
      <c r="T151">
        <v>3.5439529418945299</v>
      </c>
      <c r="U151">
        <v>3.2552220821380602</v>
      </c>
      <c r="V151">
        <v>2.99940085411072</v>
      </c>
      <c r="W151" s="17">
        <v>0.25582122802734403</v>
      </c>
      <c r="X151">
        <v>0.54455208778381303</v>
      </c>
      <c r="Y151">
        <v>0.54455208778381303</v>
      </c>
      <c r="Z151">
        <v>0.3</v>
      </c>
      <c r="AA151">
        <v>1</v>
      </c>
      <c r="AB151">
        <v>0.76923076923076905</v>
      </c>
      <c r="AC151">
        <v>0.86956521739130399</v>
      </c>
      <c r="AD151">
        <v>0</v>
      </c>
      <c r="AE151">
        <v>0.7</v>
      </c>
    </row>
    <row r="152" spans="1:31" x14ac:dyDescent="0.15">
      <c r="A152" s="6">
        <v>150</v>
      </c>
      <c r="B152">
        <v>13</v>
      </c>
      <c r="C152">
        <v>7</v>
      </c>
      <c r="D152">
        <v>10</v>
      </c>
      <c r="E152">
        <v>10</v>
      </c>
      <c r="F152">
        <v>10</v>
      </c>
      <c r="G152">
        <v>0</v>
      </c>
      <c r="H152">
        <v>3</v>
      </c>
      <c r="I152">
        <v>7</v>
      </c>
      <c r="J152">
        <v>0.65</v>
      </c>
      <c r="K152">
        <v>8.5033740997314506</v>
      </c>
      <c r="L152" s="10">
        <v>4.7760276794433603</v>
      </c>
      <c r="M152">
        <v>1.00246429443359</v>
      </c>
      <c r="N152">
        <v>7.03369140625</v>
      </c>
      <c r="O152">
        <v>3</v>
      </c>
      <c r="P152">
        <v>3</v>
      </c>
      <c r="Q152">
        <v>13</v>
      </c>
      <c r="R152" s="16">
        <v>0.23080000000000001</v>
      </c>
      <c r="S152" s="16">
        <f t="shared" si="2"/>
        <v>0.3</v>
      </c>
      <c r="T152">
        <v>3.2062320709228498</v>
      </c>
      <c r="U152">
        <v>2.7533073425293</v>
      </c>
      <c r="V152">
        <v>2.6248252391815199</v>
      </c>
      <c r="W152" s="17">
        <v>0.12848210334777799</v>
      </c>
      <c r="X152">
        <v>0.58140683174133301</v>
      </c>
      <c r="Y152">
        <v>0.58140683174133301</v>
      </c>
      <c r="Z152">
        <v>0.3</v>
      </c>
      <c r="AA152">
        <v>1</v>
      </c>
      <c r="AB152">
        <v>0.76923076923076905</v>
      </c>
      <c r="AC152">
        <v>0.86956521739130399</v>
      </c>
      <c r="AD152">
        <v>0</v>
      </c>
      <c r="AE152">
        <v>0.7</v>
      </c>
    </row>
    <row r="153" spans="1:31" x14ac:dyDescent="0.15">
      <c r="A153" s="6">
        <v>151</v>
      </c>
      <c r="B153">
        <v>17</v>
      </c>
      <c r="C153">
        <v>3</v>
      </c>
      <c r="D153">
        <v>10</v>
      </c>
      <c r="E153">
        <v>10</v>
      </c>
      <c r="F153">
        <v>10</v>
      </c>
      <c r="G153">
        <v>0</v>
      </c>
      <c r="H153">
        <v>7</v>
      </c>
      <c r="I153">
        <v>3</v>
      </c>
      <c r="J153">
        <v>0.85</v>
      </c>
      <c r="K153">
        <v>8.2556800842285192</v>
      </c>
      <c r="L153" s="10">
        <v>1.9298229217529299</v>
      </c>
      <c r="M153">
        <v>1.1488952636718699</v>
      </c>
      <c r="N153">
        <v>6.4338340759277299</v>
      </c>
      <c r="O153">
        <v>6</v>
      </c>
      <c r="P153">
        <v>6</v>
      </c>
      <c r="Q153">
        <v>16</v>
      </c>
      <c r="R153" s="16">
        <v>0.375</v>
      </c>
      <c r="S153" s="16">
        <f t="shared" si="2"/>
        <v>0.6</v>
      </c>
      <c r="T153">
        <v>4.10306739807129</v>
      </c>
      <c r="U153">
        <v>3.7360796928405802</v>
      </c>
      <c r="V153">
        <v>3.5790646076202401</v>
      </c>
      <c r="W153" s="17">
        <v>0.157015085220337</v>
      </c>
      <c r="X153">
        <v>0.52400279045105003</v>
      </c>
      <c r="Y153">
        <v>0.52400279045105003</v>
      </c>
      <c r="Z153">
        <v>0.6</v>
      </c>
      <c r="AA153">
        <v>1</v>
      </c>
      <c r="AB153">
        <v>0.625</v>
      </c>
      <c r="AC153">
        <v>0.76923076923076905</v>
      </c>
      <c r="AD153">
        <v>0</v>
      </c>
      <c r="AE153">
        <v>0.4</v>
      </c>
    </row>
    <row r="154" spans="1:31" x14ac:dyDescent="0.15">
      <c r="A154" s="6">
        <v>152</v>
      </c>
      <c r="B154">
        <v>17</v>
      </c>
      <c r="C154">
        <v>3</v>
      </c>
      <c r="D154">
        <v>10</v>
      </c>
      <c r="E154">
        <v>10</v>
      </c>
      <c r="F154">
        <v>10</v>
      </c>
      <c r="G154">
        <v>0</v>
      </c>
      <c r="H154">
        <v>7</v>
      </c>
      <c r="I154">
        <v>3</v>
      </c>
      <c r="J154">
        <v>0.85</v>
      </c>
      <c r="K154">
        <v>8.9707775115966797</v>
      </c>
      <c r="L154" s="10">
        <v>2.38883399963379</v>
      </c>
      <c r="M154">
        <v>1.3446693420410201</v>
      </c>
      <c r="N154">
        <v>5.9222469329834002</v>
      </c>
      <c r="O154">
        <v>4</v>
      </c>
      <c r="P154">
        <v>4</v>
      </c>
      <c r="Q154">
        <v>14</v>
      </c>
      <c r="R154" s="16">
        <v>0.28570000000000001</v>
      </c>
      <c r="S154" s="16">
        <f t="shared" si="2"/>
        <v>0.4</v>
      </c>
      <c r="T154">
        <v>3.9851779937744101</v>
      </c>
      <c r="U154">
        <v>3.66757035255432</v>
      </c>
      <c r="V154">
        <v>3.4159989356994598</v>
      </c>
      <c r="W154" s="17">
        <v>0.25157141685485801</v>
      </c>
      <c r="X154">
        <v>0.56917905807495095</v>
      </c>
      <c r="Y154">
        <v>0.56917905807495095</v>
      </c>
      <c r="Z154">
        <v>0.4</v>
      </c>
      <c r="AA154">
        <v>1</v>
      </c>
      <c r="AB154">
        <v>0.71428571428571397</v>
      </c>
      <c r="AC154">
        <v>0.83333333333333304</v>
      </c>
      <c r="AD154">
        <v>0</v>
      </c>
      <c r="AE154">
        <v>0.6</v>
      </c>
    </row>
    <row r="155" spans="1:31" x14ac:dyDescent="0.15">
      <c r="A155" s="6">
        <v>153</v>
      </c>
      <c r="B155">
        <v>17</v>
      </c>
      <c r="C155">
        <v>3</v>
      </c>
      <c r="D155">
        <v>10</v>
      </c>
      <c r="E155">
        <v>10</v>
      </c>
      <c r="F155">
        <v>10</v>
      </c>
      <c r="G155">
        <v>0</v>
      </c>
      <c r="H155">
        <v>7</v>
      </c>
      <c r="I155">
        <v>3</v>
      </c>
      <c r="J155">
        <v>0.85</v>
      </c>
      <c r="K155">
        <v>9.6286125183105504</v>
      </c>
      <c r="L155" s="10">
        <v>3.3225612640380899</v>
      </c>
      <c r="M155">
        <v>2.3541946411132799</v>
      </c>
      <c r="N155">
        <v>5.7807559967040998</v>
      </c>
      <c r="O155">
        <v>3</v>
      </c>
      <c r="P155">
        <v>3</v>
      </c>
      <c r="Q155">
        <v>13</v>
      </c>
      <c r="R155" s="16">
        <v>0.23080000000000001</v>
      </c>
      <c r="S155" s="16">
        <f t="shared" si="2"/>
        <v>0.3</v>
      </c>
      <c r="T155">
        <v>3.5179100036621098</v>
      </c>
      <c r="U155">
        <v>3.29960370063782</v>
      </c>
      <c r="V155">
        <v>2.9514195919036901</v>
      </c>
      <c r="W155" s="17">
        <v>0.34818410873413103</v>
      </c>
      <c r="X155">
        <v>0.56649041175842296</v>
      </c>
      <c r="Y155">
        <v>0.56649041175842296</v>
      </c>
      <c r="Z155">
        <v>0.3</v>
      </c>
      <c r="AA155">
        <v>1</v>
      </c>
      <c r="AB155">
        <v>0.76923076923076905</v>
      </c>
      <c r="AC155">
        <v>0.86956521739130399</v>
      </c>
      <c r="AD155">
        <v>0</v>
      </c>
      <c r="AE155">
        <v>0.7</v>
      </c>
    </row>
    <row r="156" spans="1:31" x14ac:dyDescent="0.15">
      <c r="A156" s="6">
        <v>154</v>
      </c>
      <c r="B156">
        <v>18</v>
      </c>
      <c r="C156">
        <v>2</v>
      </c>
      <c r="D156">
        <v>10</v>
      </c>
      <c r="E156">
        <v>10</v>
      </c>
      <c r="F156">
        <v>10</v>
      </c>
      <c r="G156">
        <v>0</v>
      </c>
      <c r="H156">
        <v>8</v>
      </c>
      <c r="I156">
        <v>2</v>
      </c>
      <c r="J156">
        <v>0.9</v>
      </c>
      <c r="K156">
        <v>9.8570137023925799</v>
      </c>
      <c r="L156" s="10">
        <v>2.5396385192871098</v>
      </c>
      <c r="M156">
        <v>2.0732612609863299</v>
      </c>
      <c r="N156">
        <v>6.8148288726806596</v>
      </c>
      <c r="O156">
        <v>7</v>
      </c>
      <c r="P156">
        <v>7</v>
      </c>
      <c r="Q156">
        <v>17</v>
      </c>
      <c r="R156" s="16">
        <v>0.4118</v>
      </c>
      <c r="S156" s="16">
        <f t="shared" si="2"/>
        <v>0.7</v>
      </c>
      <c r="T156">
        <v>4.2818603515625</v>
      </c>
      <c r="U156">
        <v>3.9832625389099099</v>
      </c>
      <c r="V156">
        <v>3.7089824676513699</v>
      </c>
      <c r="W156" s="17">
        <v>0.27428007125854498</v>
      </c>
      <c r="X156">
        <v>0.57287788391113303</v>
      </c>
      <c r="Y156">
        <v>0.57287788391113303</v>
      </c>
      <c r="Z156">
        <v>0.7</v>
      </c>
      <c r="AA156">
        <v>1</v>
      </c>
      <c r="AB156">
        <v>0.58823529411764697</v>
      </c>
      <c r="AC156">
        <v>0.74074074074074103</v>
      </c>
      <c r="AD156">
        <v>0</v>
      </c>
      <c r="AE156">
        <v>0.3</v>
      </c>
    </row>
    <row r="157" spans="1:31" x14ac:dyDescent="0.15">
      <c r="A157" s="6">
        <v>155</v>
      </c>
      <c r="B157">
        <v>17</v>
      </c>
      <c r="C157">
        <v>3</v>
      </c>
      <c r="D157">
        <v>10</v>
      </c>
      <c r="E157">
        <v>10</v>
      </c>
      <c r="F157">
        <v>10</v>
      </c>
      <c r="G157">
        <v>0</v>
      </c>
      <c r="H157">
        <v>7</v>
      </c>
      <c r="I157">
        <v>3</v>
      </c>
      <c r="J157">
        <v>0.85</v>
      </c>
      <c r="K157">
        <v>8.7212314605712908</v>
      </c>
      <c r="L157" s="10">
        <v>1.5132980346679701</v>
      </c>
      <c r="M157">
        <v>0.62501525878906194</v>
      </c>
      <c r="N157">
        <v>7.3360977172851598</v>
      </c>
      <c r="O157">
        <v>6</v>
      </c>
      <c r="P157">
        <v>6</v>
      </c>
      <c r="Q157">
        <v>16</v>
      </c>
      <c r="R157" s="16">
        <v>0.375</v>
      </c>
      <c r="S157" s="16">
        <f t="shared" si="2"/>
        <v>0.6</v>
      </c>
      <c r="T157">
        <v>4.2998428344726598</v>
      </c>
      <c r="U157">
        <v>3.84734106063843</v>
      </c>
      <c r="V157">
        <v>3.7232596874237101</v>
      </c>
      <c r="W157" s="17">
        <v>0.124081373214722</v>
      </c>
      <c r="X157">
        <v>0.57658314704894997</v>
      </c>
      <c r="Y157">
        <v>0.57658314704894997</v>
      </c>
      <c r="Z157">
        <v>0.6</v>
      </c>
      <c r="AA157">
        <v>1</v>
      </c>
      <c r="AB157">
        <v>0.625</v>
      </c>
      <c r="AC157">
        <v>0.76923076923076905</v>
      </c>
      <c r="AD157">
        <v>0</v>
      </c>
      <c r="AE157">
        <v>0.4</v>
      </c>
    </row>
    <row r="158" spans="1:31" x14ac:dyDescent="0.15">
      <c r="A158" s="6">
        <v>156</v>
      </c>
      <c r="B158">
        <v>16</v>
      </c>
      <c r="C158">
        <v>4</v>
      </c>
      <c r="D158">
        <v>10</v>
      </c>
      <c r="E158">
        <v>10</v>
      </c>
      <c r="F158">
        <v>10</v>
      </c>
      <c r="G158">
        <v>0</v>
      </c>
      <c r="H158">
        <v>6</v>
      </c>
      <c r="I158">
        <v>4</v>
      </c>
      <c r="J158">
        <v>0.8</v>
      </c>
      <c r="K158">
        <v>8.0599040985107404</v>
      </c>
      <c r="L158" s="10">
        <v>1.6942272186279299</v>
      </c>
      <c r="M158">
        <v>0.34922027587890597</v>
      </c>
      <c r="N158">
        <v>7.2469310760498002</v>
      </c>
      <c r="O158">
        <v>6</v>
      </c>
      <c r="P158">
        <v>6</v>
      </c>
      <c r="Q158">
        <v>16</v>
      </c>
      <c r="R158" s="16">
        <v>0.375</v>
      </c>
      <c r="S158" s="16">
        <f t="shared" si="2"/>
        <v>0.6</v>
      </c>
      <c r="T158">
        <v>4.22702980041504</v>
      </c>
      <c r="U158">
        <v>3.72976851463318</v>
      </c>
      <c r="V158">
        <v>3.6585106849670401</v>
      </c>
      <c r="W158" s="17">
        <v>7.1257829666137695E-2</v>
      </c>
      <c r="X158">
        <v>0.56851911544799805</v>
      </c>
      <c r="Y158">
        <v>0.56851911544799805</v>
      </c>
      <c r="Z158">
        <v>0.6</v>
      </c>
      <c r="AA158">
        <v>1</v>
      </c>
      <c r="AB158">
        <v>0.625</v>
      </c>
      <c r="AC158">
        <v>0.76923076923076905</v>
      </c>
      <c r="AD158">
        <v>0</v>
      </c>
      <c r="AE158">
        <v>0.4</v>
      </c>
    </row>
    <row r="159" spans="1:31" x14ac:dyDescent="0.15">
      <c r="A159" s="6">
        <v>157</v>
      </c>
      <c r="B159">
        <v>17</v>
      </c>
      <c r="C159">
        <v>3</v>
      </c>
      <c r="D159">
        <v>10</v>
      </c>
      <c r="E159">
        <v>10</v>
      </c>
      <c r="F159">
        <v>10</v>
      </c>
      <c r="G159">
        <v>0</v>
      </c>
      <c r="H159">
        <v>7</v>
      </c>
      <c r="I159">
        <v>3</v>
      </c>
      <c r="J159">
        <v>0.85</v>
      </c>
      <c r="K159">
        <v>8.8000297546386701</v>
      </c>
      <c r="L159" s="10">
        <v>3.2561721801757799</v>
      </c>
      <c r="M159">
        <v>2.41655349731445</v>
      </c>
      <c r="N159">
        <v>5.1210670471191397</v>
      </c>
      <c r="O159">
        <v>3</v>
      </c>
      <c r="P159">
        <v>3</v>
      </c>
      <c r="Q159">
        <v>12</v>
      </c>
      <c r="R159" s="16">
        <v>0.25</v>
      </c>
      <c r="S159" s="16">
        <f t="shared" si="2"/>
        <v>0.3</v>
      </c>
      <c r="T159">
        <v>3.8291130065918</v>
      </c>
      <c r="U159">
        <v>3.5865540504455602</v>
      </c>
      <c r="V159">
        <v>3.2654068470001198</v>
      </c>
      <c r="W159" s="17">
        <v>0.32114720344543501</v>
      </c>
      <c r="X159">
        <v>0.56370615959167503</v>
      </c>
      <c r="Y159">
        <v>0.56370615959167503</v>
      </c>
      <c r="Z159">
        <v>0.3</v>
      </c>
      <c r="AA159">
        <v>0.9</v>
      </c>
      <c r="AB159">
        <v>0.75</v>
      </c>
      <c r="AC159">
        <v>0.81818181818181801</v>
      </c>
      <c r="AD159">
        <v>0.1</v>
      </c>
      <c r="AE159">
        <v>0.6</v>
      </c>
    </row>
    <row r="160" spans="1:31" x14ac:dyDescent="0.15">
      <c r="A160" s="6">
        <v>158</v>
      </c>
      <c r="B160">
        <v>15</v>
      </c>
      <c r="C160">
        <v>5</v>
      </c>
      <c r="D160">
        <v>10</v>
      </c>
      <c r="E160">
        <v>10</v>
      </c>
      <c r="F160">
        <v>10</v>
      </c>
      <c r="G160">
        <v>0</v>
      </c>
      <c r="H160">
        <v>5</v>
      </c>
      <c r="I160">
        <v>5</v>
      </c>
      <c r="J160">
        <v>0.75</v>
      </c>
      <c r="K160">
        <v>7.9831905364990199</v>
      </c>
      <c r="L160" s="10">
        <v>4.2839298248290998</v>
      </c>
      <c r="M160">
        <v>2.99527931213379</v>
      </c>
      <c r="N160">
        <v>4.8212127685546902</v>
      </c>
      <c r="O160">
        <v>1</v>
      </c>
      <c r="P160">
        <v>1</v>
      </c>
      <c r="Q160">
        <v>11</v>
      </c>
      <c r="R160" s="16">
        <v>9.0899999999999995E-2</v>
      </c>
      <c r="S160" s="16">
        <f t="shared" si="2"/>
        <v>0.1</v>
      </c>
      <c r="T160">
        <v>3.1968898773193399</v>
      </c>
      <c r="U160">
        <v>2.9954133033752401</v>
      </c>
      <c r="V160">
        <v>2.71425461769104</v>
      </c>
      <c r="W160" s="17">
        <v>0.28115868568420399</v>
      </c>
      <c r="X160">
        <v>0.48263525962829601</v>
      </c>
      <c r="Y160">
        <v>0.48263525962829601</v>
      </c>
      <c r="Z160">
        <v>0.1</v>
      </c>
      <c r="AA160">
        <v>1</v>
      </c>
      <c r="AB160">
        <v>0.90909090909090895</v>
      </c>
      <c r="AC160">
        <v>0.952380952380952</v>
      </c>
      <c r="AD160">
        <v>0</v>
      </c>
      <c r="AE160">
        <v>0.9</v>
      </c>
    </row>
    <row r="161" spans="1:31" x14ac:dyDescent="0.15">
      <c r="A161" s="6">
        <v>159</v>
      </c>
      <c r="B161">
        <v>17</v>
      </c>
      <c r="C161">
        <v>3</v>
      </c>
      <c r="D161">
        <v>10</v>
      </c>
      <c r="E161">
        <v>10</v>
      </c>
      <c r="F161">
        <v>10</v>
      </c>
      <c r="G161">
        <v>0</v>
      </c>
      <c r="H161">
        <v>7</v>
      </c>
      <c r="I161">
        <v>3</v>
      </c>
      <c r="J161">
        <v>0.85</v>
      </c>
      <c r="K161">
        <v>8.7575283050537092</v>
      </c>
      <c r="L161" s="10">
        <v>3.1088714599609402</v>
      </c>
      <c r="M161">
        <v>2.2011642456054701</v>
      </c>
      <c r="N161">
        <v>5.04380226135254</v>
      </c>
      <c r="O161">
        <v>4</v>
      </c>
      <c r="P161">
        <v>4</v>
      </c>
      <c r="Q161">
        <v>14</v>
      </c>
      <c r="R161" s="16">
        <v>0.28570000000000001</v>
      </c>
      <c r="S161" s="16">
        <f t="shared" si="2"/>
        <v>0.4</v>
      </c>
      <c r="T161">
        <v>3.7435493469238299</v>
      </c>
      <c r="U161">
        <v>3.4978618621826199</v>
      </c>
      <c r="V161">
        <v>3.1751580238342298</v>
      </c>
      <c r="W161" s="17">
        <v>0.322703838348389</v>
      </c>
      <c r="X161">
        <v>0.56839132308960005</v>
      </c>
      <c r="Y161">
        <v>0.56839132308960005</v>
      </c>
      <c r="Z161">
        <v>0.4</v>
      </c>
      <c r="AA161">
        <v>1</v>
      </c>
      <c r="AB161">
        <v>0.71428571428571397</v>
      </c>
      <c r="AC161">
        <v>0.83333333333333304</v>
      </c>
      <c r="AD161">
        <v>0</v>
      </c>
      <c r="AE161">
        <v>0.6</v>
      </c>
    </row>
    <row r="162" spans="1:31" x14ac:dyDescent="0.15">
      <c r="A162" s="6">
        <v>160</v>
      </c>
      <c r="B162">
        <v>18</v>
      </c>
      <c r="C162">
        <v>2</v>
      </c>
      <c r="D162">
        <v>10</v>
      </c>
      <c r="E162">
        <v>10</v>
      </c>
      <c r="F162">
        <v>10</v>
      </c>
      <c r="G162">
        <v>0</v>
      </c>
      <c r="H162">
        <v>8</v>
      </c>
      <c r="I162">
        <v>2</v>
      </c>
      <c r="J162">
        <v>0.9</v>
      </c>
      <c r="K162">
        <v>9.7188396453857404</v>
      </c>
      <c r="L162" s="10">
        <v>3.1543941497802699</v>
      </c>
      <c r="M162">
        <v>2.6168231964111301</v>
      </c>
      <c r="N162">
        <v>5.5176906585693404</v>
      </c>
      <c r="O162">
        <v>3</v>
      </c>
      <c r="P162">
        <v>3</v>
      </c>
      <c r="Q162">
        <v>13</v>
      </c>
      <c r="R162" s="16">
        <v>0.23080000000000001</v>
      </c>
      <c r="S162" s="16">
        <f t="shared" si="2"/>
        <v>0.3</v>
      </c>
      <c r="T162">
        <v>4.13474464416504</v>
      </c>
      <c r="U162">
        <v>3.91542744636536</v>
      </c>
      <c r="V162">
        <v>3.5470154285430899</v>
      </c>
      <c r="W162" s="17">
        <v>0.36841201782226601</v>
      </c>
      <c r="X162">
        <v>0.58772921562194802</v>
      </c>
      <c r="Y162">
        <v>0.58772921562194802</v>
      </c>
      <c r="Z162">
        <v>0.3</v>
      </c>
      <c r="AA162">
        <v>1</v>
      </c>
      <c r="AB162">
        <v>0.76923076923076905</v>
      </c>
      <c r="AC162">
        <v>0.86956521739130399</v>
      </c>
      <c r="AD162">
        <v>0</v>
      </c>
      <c r="AE162">
        <v>0.7</v>
      </c>
    </row>
    <row r="163" spans="1:31" x14ac:dyDescent="0.15">
      <c r="A163" s="6">
        <v>161</v>
      </c>
      <c r="B163">
        <v>17</v>
      </c>
      <c r="C163">
        <v>3</v>
      </c>
      <c r="D163">
        <v>10</v>
      </c>
      <c r="E163">
        <v>10</v>
      </c>
      <c r="F163">
        <v>10</v>
      </c>
      <c r="G163">
        <v>0</v>
      </c>
      <c r="H163">
        <v>7</v>
      </c>
      <c r="I163">
        <v>3</v>
      </c>
      <c r="J163">
        <v>0.85</v>
      </c>
      <c r="K163">
        <v>8.1865882873535192</v>
      </c>
      <c r="L163" s="10">
        <v>2.0900421142578098</v>
      </c>
      <c r="M163">
        <v>1.18630599975586</v>
      </c>
      <c r="N163">
        <v>5.6968841552734402</v>
      </c>
      <c r="O163">
        <v>4</v>
      </c>
      <c r="P163">
        <v>4</v>
      </c>
      <c r="Q163">
        <v>13</v>
      </c>
      <c r="R163" s="16">
        <v>0.30769999999999997</v>
      </c>
      <c r="S163" s="16">
        <f t="shared" si="2"/>
        <v>0.4</v>
      </c>
      <c r="T163">
        <v>3.9474563598632799</v>
      </c>
      <c r="U163">
        <v>3.6399130821228001</v>
      </c>
      <c r="V163">
        <v>3.4293487071990998</v>
      </c>
      <c r="W163" s="17">
        <v>0.210564374923706</v>
      </c>
      <c r="X163">
        <v>0.51810765266418501</v>
      </c>
      <c r="Y163">
        <v>0.51810765266418501</v>
      </c>
      <c r="Z163">
        <v>0.4</v>
      </c>
      <c r="AA163">
        <v>0.9</v>
      </c>
      <c r="AB163">
        <v>0.69230769230769196</v>
      </c>
      <c r="AC163">
        <v>0.78260869565217395</v>
      </c>
      <c r="AD163">
        <v>0.1</v>
      </c>
      <c r="AE163">
        <v>0.5</v>
      </c>
    </row>
    <row r="164" spans="1:31" x14ac:dyDescent="0.15">
      <c r="A164" s="6">
        <v>162</v>
      </c>
      <c r="B164">
        <v>18</v>
      </c>
      <c r="C164">
        <v>2</v>
      </c>
      <c r="D164">
        <v>10</v>
      </c>
      <c r="E164">
        <v>10</v>
      </c>
      <c r="F164">
        <v>10</v>
      </c>
      <c r="G164">
        <v>0</v>
      </c>
      <c r="H164">
        <v>8</v>
      </c>
      <c r="I164">
        <v>2</v>
      </c>
      <c r="J164">
        <v>0.9</v>
      </c>
      <c r="K164">
        <v>9.7705364227294904</v>
      </c>
      <c r="L164" s="10">
        <v>3.5218753814697301</v>
      </c>
      <c r="M164">
        <v>3.22421073913574</v>
      </c>
      <c r="N164">
        <v>6.3225116729736301</v>
      </c>
      <c r="O164">
        <v>1</v>
      </c>
      <c r="P164">
        <v>1</v>
      </c>
      <c r="Q164">
        <v>10</v>
      </c>
      <c r="R164" s="16">
        <v>0.1</v>
      </c>
      <c r="S164" s="16">
        <f t="shared" si="2"/>
        <v>0.1</v>
      </c>
      <c r="T164">
        <v>2.99496650695801</v>
      </c>
      <c r="U164">
        <v>2.8599076271057098</v>
      </c>
      <c r="V164">
        <v>2.5421180725097701</v>
      </c>
      <c r="W164" s="17">
        <v>0.31778955459594699</v>
      </c>
      <c r="X164">
        <v>0.45284843444824202</v>
      </c>
      <c r="Y164">
        <v>0.45284843444824202</v>
      </c>
      <c r="Z164">
        <v>0.1</v>
      </c>
      <c r="AA164">
        <v>0.9</v>
      </c>
      <c r="AB164">
        <v>0.9</v>
      </c>
      <c r="AC164">
        <v>0.9</v>
      </c>
      <c r="AD164">
        <v>0.1</v>
      </c>
      <c r="AE164">
        <v>0.8</v>
      </c>
    </row>
    <row r="165" spans="1:31" x14ac:dyDescent="0.15">
      <c r="A165" s="6">
        <v>163</v>
      </c>
      <c r="B165">
        <v>17</v>
      </c>
      <c r="C165">
        <v>3</v>
      </c>
      <c r="D165">
        <v>10</v>
      </c>
      <c r="E165">
        <v>10</v>
      </c>
      <c r="F165">
        <v>10</v>
      </c>
      <c r="G165">
        <v>0</v>
      </c>
      <c r="H165">
        <v>7</v>
      </c>
      <c r="I165">
        <v>3</v>
      </c>
      <c r="J165">
        <v>0.85</v>
      </c>
      <c r="K165">
        <v>7.4256305694580096</v>
      </c>
      <c r="L165" s="10">
        <v>0.83473587036132801</v>
      </c>
      <c r="M165">
        <v>0.332138061523437</v>
      </c>
      <c r="N165">
        <v>7.7402610778808603</v>
      </c>
      <c r="O165">
        <v>6</v>
      </c>
      <c r="P165">
        <v>6</v>
      </c>
      <c r="Q165">
        <v>14</v>
      </c>
      <c r="R165" s="16">
        <v>0.42859999999999998</v>
      </c>
      <c r="S165" s="16">
        <f t="shared" si="2"/>
        <v>0.6</v>
      </c>
      <c r="T165">
        <v>4.3062992095947301</v>
      </c>
      <c r="U165">
        <v>3.8120882511138898</v>
      </c>
      <c r="V165">
        <v>3.8161759376525901</v>
      </c>
      <c r="W165" s="17">
        <v>4.0876865386962899E-3</v>
      </c>
      <c r="X165">
        <v>0.490123271942139</v>
      </c>
      <c r="Y165">
        <v>0.490123271942139</v>
      </c>
      <c r="Z165">
        <v>0.6</v>
      </c>
      <c r="AA165">
        <v>0.8</v>
      </c>
      <c r="AB165">
        <v>0.57142857142857095</v>
      </c>
      <c r="AC165">
        <v>0.66666666666666696</v>
      </c>
      <c r="AD165">
        <v>0.2</v>
      </c>
      <c r="AE165">
        <v>0.2</v>
      </c>
    </row>
    <row r="166" spans="1:31" x14ac:dyDescent="0.15">
      <c r="A166" s="6">
        <v>164</v>
      </c>
      <c r="B166">
        <v>15</v>
      </c>
      <c r="C166">
        <v>5</v>
      </c>
      <c r="D166">
        <v>10</v>
      </c>
      <c r="E166">
        <v>10</v>
      </c>
      <c r="F166">
        <v>10</v>
      </c>
      <c r="G166">
        <v>0</v>
      </c>
      <c r="H166">
        <v>5</v>
      </c>
      <c r="I166">
        <v>5</v>
      </c>
      <c r="J166">
        <v>0.75</v>
      </c>
      <c r="K166">
        <v>10.9258079528809</v>
      </c>
      <c r="L166" s="10">
        <v>3.7394924163818399</v>
      </c>
      <c r="M166">
        <v>1.05331039428711</v>
      </c>
      <c r="N166">
        <v>9.0002746582031197</v>
      </c>
      <c r="O166">
        <v>4</v>
      </c>
      <c r="P166">
        <v>4</v>
      </c>
      <c r="Q166">
        <v>14</v>
      </c>
      <c r="R166" s="16">
        <v>0.28570000000000001</v>
      </c>
      <c r="S166" s="16">
        <f t="shared" si="2"/>
        <v>0.4</v>
      </c>
      <c r="T166">
        <v>3.0602340698242201</v>
      </c>
      <c r="U166">
        <v>2.6742031574249299</v>
      </c>
      <c r="V166">
        <v>2.5109989643096902</v>
      </c>
      <c r="W166" s="17">
        <v>0.16320419311523399</v>
      </c>
      <c r="X166">
        <v>0.54923510551452603</v>
      </c>
      <c r="Y166">
        <v>0.54923510551452603</v>
      </c>
      <c r="Z166">
        <v>0.4</v>
      </c>
      <c r="AA166">
        <v>1</v>
      </c>
      <c r="AB166">
        <v>0.71428571428571397</v>
      </c>
      <c r="AC166">
        <v>0.83333333333333304</v>
      </c>
      <c r="AD166">
        <v>0</v>
      </c>
      <c r="AE166">
        <v>0.6</v>
      </c>
    </row>
    <row r="167" spans="1:31" x14ac:dyDescent="0.15">
      <c r="A167" s="6">
        <v>165</v>
      </c>
      <c r="B167">
        <v>19</v>
      </c>
      <c r="C167">
        <v>1</v>
      </c>
      <c r="D167">
        <v>10</v>
      </c>
      <c r="E167">
        <v>10</v>
      </c>
      <c r="F167">
        <v>10</v>
      </c>
      <c r="G167">
        <v>0</v>
      </c>
      <c r="H167">
        <v>9</v>
      </c>
      <c r="I167">
        <v>1</v>
      </c>
      <c r="J167">
        <v>0.95</v>
      </c>
      <c r="K167">
        <v>12.1975288391113</v>
      </c>
      <c r="L167" s="10">
        <v>0.72703552246093694</v>
      </c>
      <c r="M167">
        <v>0.51640319824218694</v>
      </c>
      <c r="N167">
        <v>10.6387157440185</v>
      </c>
      <c r="O167">
        <v>7</v>
      </c>
      <c r="P167">
        <v>7</v>
      </c>
      <c r="Q167">
        <v>17</v>
      </c>
      <c r="R167" s="16">
        <v>0.4118</v>
      </c>
      <c r="S167" s="16">
        <f t="shared" si="2"/>
        <v>0.7</v>
      </c>
      <c r="T167">
        <v>5.1443672180175799</v>
      </c>
      <c r="U167">
        <v>4.70526123046875</v>
      </c>
      <c r="V167">
        <v>4.5597567558288601</v>
      </c>
      <c r="W167" s="17">
        <v>0.14550447463989299</v>
      </c>
      <c r="X167">
        <v>0.58461046218872104</v>
      </c>
      <c r="Y167">
        <v>0.58461046218872104</v>
      </c>
      <c r="Z167">
        <v>0.7</v>
      </c>
      <c r="AA167">
        <v>1</v>
      </c>
      <c r="AB167">
        <v>0.58823529411764697</v>
      </c>
      <c r="AC167">
        <v>0.74074074074074103</v>
      </c>
      <c r="AD167">
        <v>0</v>
      </c>
      <c r="AE167">
        <v>0.3</v>
      </c>
    </row>
    <row r="168" spans="1:31" x14ac:dyDescent="0.15">
      <c r="A168" s="6">
        <v>166</v>
      </c>
      <c r="B168">
        <v>18</v>
      </c>
      <c r="C168">
        <v>2</v>
      </c>
      <c r="D168">
        <v>10</v>
      </c>
      <c r="E168">
        <v>10</v>
      </c>
      <c r="F168">
        <v>10</v>
      </c>
      <c r="G168">
        <v>0</v>
      </c>
      <c r="H168">
        <v>8</v>
      </c>
      <c r="I168">
        <v>2</v>
      </c>
      <c r="J168">
        <v>0.9</v>
      </c>
      <c r="K168">
        <v>10.8035163879394</v>
      </c>
      <c r="L168" s="10">
        <v>0.93937683105468694</v>
      </c>
      <c r="M168">
        <v>0.31304931640625</v>
      </c>
      <c r="N168">
        <v>9.1985492706298793</v>
      </c>
      <c r="O168">
        <v>7</v>
      </c>
      <c r="P168">
        <v>7</v>
      </c>
      <c r="Q168">
        <v>17</v>
      </c>
      <c r="R168" s="16">
        <v>0.4118</v>
      </c>
      <c r="S168" s="16">
        <f t="shared" si="2"/>
        <v>0.7</v>
      </c>
      <c r="T168">
        <v>5.2203483581543004</v>
      </c>
      <c r="U168">
        <v>4.7243938446044904</v>
      </c>
      <c r="V168">
        <v>4.5814142227172896</v>
      </c>
      <c r="W168" s="17">
        <v>0.142979621887207</v>
      </c>
      <c r="X168">
        <v>0.63893413543701205</v>
      </c>
      <c r="Y168">
        <v>0.63893413543701205</v>
      </c>
      <c r="Z168">
        <v>0.7</v>
      </c>
      <c r="AA168">
        <v>1</v>
      </c>
      <c r="AB168">
        <v>0.58823529411764697</v>
      </c>
      <c r="AC168">
        <v>0.74074074074074103</v>
      </c>
      <c r="AD168">
        <v>0</v>
      </c>
      <c r="AE168">
        <v>0.3</v>
      </c>
    </row>
    <row r="169" spans="1:31" x14ac:dyDescent="0.15">
      <c r="A169" s="6">
        <v>167</v>
      </c>
      <c r="B169">
        <v>19</v>
      </c>
      <c r="C169">
        <v>1</v>
      </c>
      <c r="D169">
        <v>10</v>
      </c>
      <c r="E169">
        <v>10</v>
      </c>
      <c r="F169">
        <v>10</v>
      </c>
      <c r="G169">
        <v>0</v>
      </c>
      <c r="H169">
        <v>9</v>
      </c>
      <c r="I169">
        <v>1</v>
      </c>
      <c r="J169">
        <v>0.95</v>
      </c>
      <c r="K169">
        <v>12.971529006958001</v>
      </c>
      <c r="L169" s="10">
        <v>1.88516998291016</v>
      </c>
      <c r="M169">
        <v>1.59377288818359</v>
      </c>
      <c r="N169">
        <v>9.4041481018066406</v>
      </c>
      <c r="O169">
        <v>5</v>
      </c>
      <c r="P169">
        <v>5</v>
      </c>
      <c r="Q169">
        <v>15</v>
      </c>
      <c r="R169" s="16">
        <v>0.33329999999999999</v>
      </c>
      <c r="S169" s="16">
        <f t="shared" si="2"/>
        <v>0.5</v>
      </c>
      <c r="T169">
        <v>5.1941833496093697</v>
      </c>
      <c r="U169">
        <v>4.8667502403259304</v>
      </c>
      <c r="V169">
        <v>4.5372552871704102</v>
      </c>
      <c r="W169" s="17">
        <v>0.32949495315551802</v>
      </c>
      <c r="X169">
        <v>0.65692806243896495</v>
      </c>
      <c r="Y169">
        <v>0.65692806243896495</v>
      </c>
      <c r="Z169">
        <v>0.5</v>
      </c>
      <c r="AA169">
        <v>1</v>
      </c>
      <c r="AB169">
        <v>0.66666666666666696</v>
      </c>
      <c r="AC169">
        <v>0.8</v>
      </c>
      <c r="AD169">
        <v>0</v>
      </c>
      <c r="AE169">
        <v>0.5</v>
      </c>
    </row>
    <row r="170" spans="1:31" x14ac:dyDescent="0.15">
      <c r="A170" s="6">
        <v>168</v>
      </c>
      <c r="B170">
        <v>15</v>
      </c>
      <c r="C170">
        <v>5</v>
      </c>
      <c r="D170">
        <v>10</v>
      </c>
      <c r="E170">
        <v>10</v>
      </c>
      <c r="F170">
        <v>10</v>
      </c>
      <c r="G170">
        <v>0</v>
      </c>
      <c r="H170">
        <v>5</v>
      </c>
      <c r="I170">
        <v>5</v>
      </c>
      <c r="J170">
        <v>0.75</v>
      </c>
      <c r="K170">
        <v>7.5326347351074201</v>
      </c>
      <c r="L170" s="10">
        <v>4.2445487976074201</v>
      </c>
      <c r="M170">
        <v>2.8963432312011701</v>
      </c>
      <c r="N170">
        <v>3.8797550201415998</v>
      </c>
      <c r="O170">
        <v>1</v>
      </c>
      <c r="P170">
        <v>1</v>
      </c>
      <c r="Q170">
        <v>10</v>
      </c>
      <c r="R170" s="16">
        <v>0.1</v>
      </c>
      <c r="S170" s="16">
        <f t="shared" si="2"/>
        <v>0.1</v>
      </c>
      <c r="T170">
        <v>2.9455661773681601</v>
      </c>
      <c r="U170">
        <v>2.7536349296569802</v>
      </c>
      <c r="V170">
        <v>2.4550144672393799</v>
      </c>
      <c r="W170" s="17">
        <v>0.29862046241760198</v>
      </c>
      <c r="X170">
        <v>0.49055171012878401</v>
      </c>
      <c r="Y170">
        <v>0.49055171012878401</v>
      </c>
      <c r="Z170">
        <v>0.1</v>
      </c>
      <c r="AA170">
        <v>0.9</v>
      </c>
      <c r="AB170">
        <v>0.9</v>
      </c>
      <c r="AC170">
        <v>0.9</v>
      </c>
      <c r="AD170">
        <v>0.1</v>
      </c>
      <c r="AE170">
        <v>0.8</v>
      </c>
    </row>
    <row r="171" spans="1:31" x14ac:dyDescent="0.15">
      <c r="A171" s="6">
        <v>169</v>
      </c>
      <c r="B171">
        <v>17</v>
      </c>
      <c r="C171">
        <v>3</v>
      </c>
      <c r="D171">
        <v>10</v>
      </c>
      <c r="E171">
        <v>10</v>
      </c>
      <c r="F171">
        <v>10</v>
      </c>
      <c r="G171">
        <v>0</v>
      </c>
      <c r="H171">
        <v>7</v>
      </c>
      <c r="I171">
        <v>3</v>
      </c>
      <c r="J171">
        <v>0.85</v>
      </c>
      <c r="K171">
        <v>8.8313579559326207</v>
      </c>
      <c r="L171" s="10">
        <v>1.1447010040283201</v>
      </c>
      <c r="M171">
        <v>0.258560180664062</v>
      </c>
      <c r="N171">
        <v>8.0271492004394496</v>
      </c>
      <c r="O171">
        <v>6</v>
      </c>
      <c r="P171">
        <v>6</v>
      </c>
      <c r="Q171">
        <v>16</v>
      </c>
      <c r="R171" s="16">
        <v>0.375</v>
      </c>
      <c r="S171" s="16">
        <f t="shared" si="2"/>
        <v>0.6</v>
      </c>
      <c r="T171">
        <v>4.6676120758056596</v>
      </c>
      <c r="U171">
        <v>4.1622281074523899</v>
      </c>
      <c r="V171">
        <v>4.08740139007568</v>
      </c>
      <c r="W171" s="17">
        <v>7.4826717376708998E-2</v>
      </c>
      <c r="X171">
        <v>0.58021068572998002</v>
      </c>
      <c r="Y171">
        <v>0.58021068572998002</v>
      </c>
      <c r="Z171">
        <v>0.6</v>
      </c>
      <c r="AA171">
        <v>1</v>
      </c>
      <c r="AB171">
        <v>0.625</v>
      </c>
      <c r="AC171">
        <v>0.76923076923076905</v>
      </c>
      <c r="AD171">
        <v>0</v>
      </c>
      <c r="AE171">
        <v>0.4</v>
      </c>
    </row>
    <row r="172" spans="1:31" x14ac:dyDescent="0.15">
      <c r="A172" s="6">
        <v>170</v>
      </c>
      <c r="B172">
        <v>17</v>
      </c>
      <c r="C172">
        <v>3</v>
      </c>
      <c r="D172">
        <v>10</v>
      </c>
      <c r="E172">
        <v>10</v>
      </c>
      <c r="F172">
        <v>10</v>
      </c>
      <c r="G172">
        <v>0</v>
      </c>
      <c r="H172">
        <v>7</v>
      </c>
      <c r="I172">
        <v>3</v>
      </c>
      <c r="J172">
        <v>0.85</v>
      </c>
      <c r="K172">
        <v>8.4676895141601598</v>
      </c>
      <c r="L172" s="10">
        <v>2.2971897125244101</v>
      </c>
      <c r="M172">
        <v>1.4181556701660201</v>
      </c>
      <c r="N172">
        <v>5.8848934173584002</v>
      </c>
      <c r="O172">
        <v>6</v>
      </c>
      <c r="P172">
        <v>6</v>
      </c>
      <c r="Q172">
        <v>16</v>
      </c>
      <c r="R172" s="16">
        <v>0.375</v>
      </c>
      <c r="S172" s="16">
        <f t="shared" si="2"/>
        <v>0.6</v>
      </c>
      <c r="T172">
        <v>3.8597431182861301</v>
      </c>
      <c r="U172">
        <v>3.5388042926788299</v>
      </c>
      <c r="V172">
        <v>3.3210003376007098</v>
      </c>
      <c r="W172" s="17">
        <v>0.217803955078125</v>
      </c>
      <c r="X172">
        <v>0.53874278068542503</v>
      </c>
      <c r="Y172">
        <v>0.53874278068542503</v>
      </c>
      <c r="Z172">
        <v>0.6</v>
      </c>
      <c r="AA172">
        <v>1</v>
      </c>
      <c r="AB172">
        <v>0.625</v>
      </c>
      <c r="AC172">
        <v>0.76923076923076905</v>
      </c>
      <c r="AD172">
        <v>0</v>
      </c>
      <c r="AE172">
        <v>0.4</v>
      </c>
    </row>
    <row r="173" spans="1:31" x14ac:dyDescent="0.15">
      <c r="A173" s="6">
        <v>171</v>
      </c>
      <c r="B173">
        <v>19</v>
      </c>
      <c r="C173">
        <v>1</v>
      </c>
      <c r="D173">
        <v>10</v>
      </c>
      <c r="E173">
        <v>10</v>
      </c>
      <c r="F173">
        <v>10</v>
      </c>
      <c r="G173">
        <v>0</v>
      </c>
      <c r="H173">
        <v>9</v>
      </c>
      <c r="I173">
        <v>1</v>
      </c>
      <c r="J173">
        <v>0.95</v>
      </c>
      <c r="K173">
        <v>12.860271453857401</v>
      </c>
      <c r="L173" s="10">
        <v>1.8646831512451201</v>
      </c>
      <c r="M173">
        <v>1.61594581604004</v>
      </c>
      <c r="N173">
        <v>9.7299594879150408</v>
      </c>
      <c r="O173">
        <v>6</v>
      </c>
      <c r="P173">
        <v>6</v>
      </c>
      <c r="Q173">
        <v>16</v>
      </c>
      <c r="R173" s="16">
        <v>0.375</v>
      </c>
      <c r="S173" s="16">
        <f t="shared" si="2"/>
        <v>0.6</v>
      </c>
      <c r="T173">
        <v>4.6467018127441397</v>
      </c>
      <c r="U173">
        <v>4.3569760322570801</v>
      </c>
      <c r="V173">
        <v>4.0668029785156197</v>
      </c>
      <c r="W173" s="17">
        <v>0.29017305374145502</v>
      </c>
      <c r="X173">
        <v>0.57989883422851596</v>
      </c>
      <c r="Y173">
        <v>0.57989883422851596</v>
      </c>
      <c r="Z173">
        <v>0.6</v>
      </c>
      <c r="AA173">
        <v>1</v>
      </c>
      <c r="AB173">
        <v>0.625</v>
      </c>
      <c r="AC173">
        <v>0.76923076923076905</v>
      </c>
      <c r="AD173">
        <v>0</v>
      </c>
      <c r="AE173">
        <v>0.4</v>
      </c>
    </row>
    <row r="174" spans="1:31" x14ac:dyDescent="0.15">
      <c r="A174" s="6">
        <v>172</v>
      </c>
      <c r="B174">
        <v>18</v>
      </c>
      <c r="C174">
        <v>2</v>
      </c>
      <c r="D174">
        <v>10</v>
      </c>
      <c r="E174">
        <v>10</v>
      </c>
      <c r="F174">
        <v>10</v>
      </c>
      <c r="G174">
        <v>0</v>
      </c>
      <c r="H174">
        <v>8</v>
      </c>
      <c r="I174">
        <v>2</v>
      </c>
      <c r="J174">
        <v>0.9</v>
      </c>
      <c r="K174">
        <v>10.5464134216309</v>
      </c>
      <c r="L174" s="10">
        <v>1.8338317871093699</v>
      </c>
      <c r="M174">
        <v>1.2020416259765601</v>
      </c>
      <c r="N174">
        <v>7.7317867279052699</v>
      </c>
      <c r="O174">
        <v>6</v>
      </c>
      <c r="P174">
        <v>6</v>
      </c>
      <c r="Q174">
        <v>16</v>
      </c>
      <c r="R174" s="16">
        <v>0.375</v>
      </c>
      <c r="S174" s="16">
        <f t="shared" si="2"/>
        <v>0.6</v>
      </c>
      <c r="T174">
        <v>4.8599853515625</v>
      </c>
      <c r="U174">
        <v>4.4665212631225604</v>
      </c>
      <c r="V174">
        <v>4.2053079605102504</v>
      </c>
      <c r="W174" s="17">
        <v>0.26121330261230502</v>
      </c>
      <c r="X174">
        <v>0.65467739105224598</v>
      </c>
      <c r="Y174">
        <v>0.65467739105224598</v>
      </c>
      <c r="Z174">
        <v>0.6</v>
      </c>
      <c r="AA174">
        <v>1</v>
      </c>
      <c r="AB174">
        <v>0.625</v>
      </c>
      <c r="AC174">
        <v>0.76923076923076905</v>
      </c>
      <c r="AD174">
        <v>0</v>
      </c>
      <c r="AE174">
        <v>0.4</v>
      </c>
    </row>
    <row r="175" spans="1:31" x14ac:dyDescent="0.15">
      <c r="A175" s="6">
        <v>173</v>
      </c>
      <c r="B175">
        <v>15</v>
      </c>
      <c r="C175">
        <v>5</v>
      </c>
      <c r="D175">
        <v>10</v>
      </c>
      <c r="E175">
        <v>10</v>
      </c>
      <c r="F175">
        <v>10</v>
      </c>
      <c r="G175">
        <v>0</v>
      </c>
      <c r="H175">
        <v>5</v>
      </c>
      <c r="I175">
        <v>5</v>
      </c>
      <c r="J175">
        <v>0.75</v>
      </c>
      <c r="K175">
        <v>8.8593769073486293</v>
      </c>
      <c r="L175" s="10">
        <v>4.1886901855468697</v>
      </c>
      <c r="M175">
        <v>2.5565242767334002</v>
      </c>
      <c r="N175">
        <v>6.0770225524902299</v>
      </c>
      <c r="O175">
        <v>4</v>
      </c>
      <c r="P175">
        <v>4</v>
      </c>
      <c r="Q175">
        <v>14</v>
      </c>
      <c r="R175" s="16">
        <v>0.28570000000000001</v>
      </c>
      <c r="S175" s="16">
        <f t="shared" si="2"/>
        <v>0.4</v>
      </c>
      <c r="T175">
        <v>2.97462654113769</v>
      </c>
      <c r="U175">
        <v>2.69661569595337</v>
      </c>
      <c r="V175">
        <v>2.4429302215576199</v>
      </c>
      <c r="W175" s="17">
        <v>0.25368547439575201</v>
      </c>
      <c r="X175">
        <v>0.53169631958007801</v>
      </c>
      <c r="Y175">
        <v>0.53169631958007801</v>
      </c>
      <c r="Z175">
        <v>0.4</v>
      </c>
      <c r="AA175">
        <v>1</v>
      </c>
      <c r="AB175">
        <v>0.71428571428571397</v>
      </c>
      <c r="AC175">
        <v>0.83333333333333304</v>
      </c>
      <c r="AD175">
        <v>0</v>
      </c>
      <c r="AE175">
        <v>0.6</v>
      </c>
    </row>
    <row r="176" spans="1:31" x14ac:dyDescent="0.15">
      <c r="A176" s="6">
        <v>174</v>
      </c>
      <c r="B176">
        <v>17</v>
      </c>
      <c r="C176">
        <v>3</v>
      </c>
      <c r="D176">
        <v>10</v>
      </c>
      <c r="E176">
        <v>10</v>
      </c>
      <c r="F176">
        <v>10</v>
      </c>
      <c r="G176">
        <v>0</v>
      </c>
      <c r="H176">
        <v>7</v>
      </c>
      <c r="I176">
        <v>3</v>
      </c>
      <c r="J176">
        <v>0.85</v>
      </c>
      <c r="K176">
        <v>8.8168487548828107</v>
      </c>
      <c r="L176" s="10">
        <v>1.3005008697509799</v>
      </c>
      <c r="M176">
        <v>0.38003158569335899</v>
      </c>
      <c r="N176">
        <v>7.6694068908691397</v>
      </c>
      <c r="O176">
        <v>6</v>
      </c>
      <c r="P176">
        <v>6</v>
      </c>
      <c r="Q176">
        <v>16</v>
      </c>
      <c r="R176" s="16">
        <v>0.375</v>
      </c>
      <c r="S176" s="16">
        <f t="shared" si="2"/>
        <v>0.6</v>
      </c>
      <c r="T176">
        <v>4.33066749572754</v>
      </c>
      <c r="U176">
        <v>3.8736789226532</v>
      </c>
      <c r="V176">
        <v>3.7778885364532502</v>
      </c>
      <c r="W176" s="17">
        <v>9.57903861999512E-2</v>
      </c>
      <c r="X176">
        <v>0.55277895927429199</v>
      </c>
      <c r="Y176">
        <v>0.55277895927429199</v>
      </c>
      <c r="Z176">
        <v>0.6</v>
      </c>
      <c r="AA176">
        <v>1</v>
      </c>
      <c r="AB176">
        <v>0.625</v>
      </c>
      <c r="AC176">
        <v>0.76923076923076905</v>
      </c>
      <c r="AD176">
        <v>0</v>
      </c>
      <c r="AE176">
        <v>0.4</v>
      </c>
    </row>
    <row r="177" spans="1:31" x14ac:dyDescent="0.15">
      <c r="A177" s="6">
        <v>175</v>
      </c>
      <c r="B177">
        <v>17</v>
      </c>
      <c r="C177">
        <v>3</v>
      </c>
      <c r="D177">
        <v>10</v>
      </c>
      <c r="E177">
        <v>10</v>
      </c>
      <c r="F177">
        <v>10</v>
      </c>
      <c r="G177">
        <v>0</v>
      </c>
      <c r="H177">
        <v>7</v>
      </c>
      <c r="I177">
        <v>3</v>
      </c>
      <c r="J177">
        <v>0.85</v>
      </c>
      <c r="K177">
        <v>9.0875396728515607</v>
      </c>
      <c r="L177" s="10">
        <v>2.8560981750488299</v>
      </c>
      <c r="M177">
        <v>2.1389923095703098</v>
      </c>
      <c r="N177">
        <v>6.5117168426513699</v>
      </c>
      <c r="O177">
        <v>6</v>
      </c>
      <c r="P177">
        <v>6</v>
      </c>
      <c r="Q177">
        <v>16</v>
      </c>
      <c r="R177" s="16">
        <v>0.375</v>
      </c>
      <c r="S177" s="16">
        <f t="shared" si="2"/>
        <v>0.6</v>
      </c>
      <c r="T177">
        <v>3.9646987915039098</v>
      </c>
      <c r="U177">
        <v>3.6215691566467298</v>
      </c>
      <c r="V177">
        <v>3.38643574714661</v>
      </c>
      <c r="W177" s="17">
        <v>0.23513340950012199</v>
      </c>
      <c r="X177">
        <v>0.57826304435730003</v>
      </c>
      <c r="Y177">
        <v>0.57826304435730003</v>
      </c>
      <c r="Z177">
        <v>0.6</v>
      </c>
      <c r="AA177">
        <v>1</v>
      </c>
      <c r="AB177">
        <v>0.625</v>
      </c>
      <c r="AC177">
        <v>0.76923076923076905</v>
      </c>
      <c r="AD177">
        <v>0</v>
      </c>
      <c r="AE177">
        <v>0.4</v>
      </c>
    </row>
    <row r="178" spans="1:31" x14ac:dyDescent="0.15">
      <c r="A178" s="6">
        <v>176</v>
      </c>
      <c r="B178">
        <v>18</v>
      </c>
      <c r="C178">
        <v>2</v>
      </c>
      <c r="D178">
        <v>10</v>
      </c>
      <c r="E178">
        <v>10</v>
      </c>
      <c r="F178">
        <v>10</v>
      </c>
      <c r="G178">
        <v>0</v>
      </c>
      <c r="H178">
        <v>8</v>
      </c>
      <c r="I178">
        <v>2</v>
      </c>
      <c r="J178">
        <v>0.9</v>
      </c>
      <c r="K178">
        <v>9.9316482543945295</v>
      </c>
      <c r="L178" s="10">
        <v>1.9286041259765601</v>
      </c>
      <c r="M178">
        <v>1.41204833984375</v>
      </c>
      <c r="N178">
        <v>7.4210319519043004</v>
      </c>
      <c r="O178">
        <v>5</v>
      </c>
      <c r="P178">
        <v>5</v>
      </c>
      <c r="Q178">
        <v>14</v>
      </c>
      <c r="R178" s="16">
        <v>0.35709999999999997</v>
      </c>
      <c r="S178" s="16">
        <f t="shared" si="2"/>
        <v>0.5</v>
      </c>
      <c r="T178">
        <v>4.1230144500732404</v>
      </c>
      <c r="U178">
        <v>3.7963297367095898</v>
      </c>
      <c r="V178">
        <v>3.5630135536193901</v>
      </c>
      <c r="W178" s="17">
        <v>0.23331618309020999</v>
      </c>
      <c r="X178">
        <v>0.56000089645385698</v>
      </c>
      <c r="Y178">
        <v>0.56000089645385698</v>
      </c>
      <c r="Z178">
        <v>0.5</v>
      </c>
      <c r="AA178">
        <v>0.9</v>
      </c>
      <c r="AB178">
        <v>0.64285714285714302</v>
      </c>
      <c r="AC178">
        <v>0.75</v>
      </c>
      <c r="AD178">
        <v>0.1</v>
      </c>
      <c r="AE178">
        <v>0.4</v>
      </c>
    </row>
    <row r="179" spans="1:31" x14ac:dyDescent="0.15">
      <c r="A179" s="6">
        <v>177</v>
      </c>
      <c r="B179">
        <v>15</v>
      </c>
      <c r="C179">
        <v>5</v>
      </c>
      <c r="D179">
        <v>10</v>
      </c>
      <c r="E179">
        <v>10</v>
      </c>
      <c r="F179">
        <v>10</v>
      </c>
      <c r="G179">
        <v>0</v>
      </c>
      <c r="H179">
        <v>5</v>
      </c>
      <c r="I179">
        <v>5</v>
      </c>
      <c r="J179">
        <v>0.75</v>
      </c>
      <c r="K179">
        <v>8.6291904449462908</v>
      </c>
      <c r="L179" s="10">
        <v>4.4894237518310502</v>
      </c>
      <c r="M179">
        <v>3.3369007110595699</v>
      </c>
      <c r="N179">
        <v>5.9744815826415998</v>
      </c>
      <c r="O179">
        <v>3</v>
      </c>
      <c r="P179">
        <v>3</v>
      </c>
      <c r="Q179">
        <v>13</v>
      </c>
      <c r="R179" s="16">
        <v>0.23080000000000001</v>
      </c>
      <c r="S179" s="16">
        <f t="shared" si="2"/>
        <v>0.3</v>
      </c>
      <c r="T179">
        <v>3.1199245452880899</v>
      </c>
      <c r="U179">
        <v>2.8528888225555402</v>
      </c>
      <c r="V179">
        <v>2.5727081298828098</v>
      </c>
      <c r="W179" s="17">
        <v>0.28018069267272899</v>
      </c>
      <c r="X179">
        <v>0.54721641540527299</v>
      </c>
      <c r="Y179">
        <v>0.54721641540527299</v>
      </c>
      <c r="Z179">
        <v>0.3</v>
      </c>
      <c r="AA179">
        <v>1</v>
      </c>
      <c r="AB179">
        <v>0.76923076923076905</v>
      </c>
      <c r="AC179">
        <v>0.86956521739130399</v>
      </c>
      <c r="AD179">
        <v>0</v>
      </c>
      <c r="AE179">
        <v>0.7</v>
      </c>
    </row>
    <row r="180" spans="1:31" x14ac:dyDescent="0.15">
      <c r="A180" s="6">
        <v>178</v>
      </c>
      <c r="B180">
        <v>15</v>
      </c>
      <c r="C180">
        <v>5</v>
      </c>
      <c r="D180">
        <v>10</v>
      </c>
      <c r="E180">
        <v>10</v>
      </c>
      <c r="F180">
        <v>10</v>
      </c>
      <c r="G180">
        <v>0</v>
      </c>
      <c r="H180">
        <v>5</v>
      </c>
      <c r="I180">
        <v>5</v>
      </c>
      <c r="J180">
        <v>0.75</v>
      </c>
      <c r="K180">
        <v>8.3459815979003906</v>
      </c>
      <c r="L180" s="10">
        <v>5.3242092132568404</v>
      </c>
      <c r="M180">
        <v>4.0853462219238299</v>
      </c>
      <c r="N180">
        <v>3.56581687927246</v>
      </c>
      <c r="O180">
        <v>1</v>
      </c>
      <c r="P180">
        <v>1</v>
      </c>
      <c r="Q180">
        <v>11</v>
      </c>
      <c r="R180" s="16">
        <v>9.0899999999999995E-2</v>
      </c>
      <c r="S180" s="16">
        <f t="shared" si="2"/>
        <v>0.1</v>
      </c>
      <c r="T180">
        <v>2.8318958282470699</v>
      </c>
      <c r="U180">
        <v>2.7203555107116699</v>
      </c>
      <c r="V180">
        <v>2.3155884742736799</v>
      </c>
      <c r="W180" s="17">
        <v>0.404767036437988</v>
      </c>
      <c r="X180">
        <v>0.516307353973389</v>
      </c>
      <c r="Y180">
        <v>0.516307353973389</v>
      </c>
      <c r="Z180">
        <v>0.1</v>
      </c>
      <c r="AA180">
        <v>1</v>
      </c>
      <c r="AB180">
        <v>0.90909090909090895</v>
      </c>
      <c r="AC180">
        <v>0.952380952380952</v>
      </c>
      <c r="AD180">
        <v>0</v>
      </c>
      <c r="AE180">
        <v>0.9</v>
      </c>
    </row>
    <row r="181" spans="1:31" x14ac:dyDescent="0.15">
      <c r="A181" s="6">
        <v>179</v>
      </c>
      <c r="B181">
        <v>18</v>
      </c>
      <c r="C181">
        <v>2</v>
      </c>
      <c r="D181">
        <v>10</v>
      </c>
      <c r="E181">
        <v>10</v>
      </c>
      <c r="F181">
        <v>10</v>
      </c>
      <c r="G181">
        <v>0</v>
      </c>
      <c r="H181">
        <v>8</v>
      </c>
      <c r="I181">
        <v>2</v>
      </c>
      <c r="J181">
        <v>0.9</v>
      </c>
      <c r="K181">
        <v>9.1887779235839808</v>
      </c>
      <c r="L181" s="10">
        <v>2.0526142120361301</v>
      </c>
      <c r="M181">
        <v>1.4161491394043</v>
      </c>
      <c r="N181">
        <v>5.7378883361816397</v>
      </c>
      <c r="O181">
        <v>6</v>
      </c>
      <c r="P181">
        <v>6</v>
      </c>
      <c r="Q181">
        <v>16</v>
      </c>
      <c r="R181" s="16">
        <v>0.375</v>
      </c>
      <c r="S181" s="16">
        <f t="shared" si="2"/>
        <v>0.6</v>
      </c>
      <c r="T181">
        <v>4.2398452758789098</v>
      </c>
      <c r="U181">
        <v>3.9448945522308301</v>
      </c>
      <c r="V181">
        <v>3.6569015979766801</v>
      </c>
      <c r="W181" s="17">
        <v>0.28799295425415</v>
      </c>
      <c r="X181">
        <v>0.58294367790222201</v>
      </c>
      <c r="Y181">
        <v>0.58294367790222201</v>
      </c>
      <c r="Z181">
        <v>0.6</v>
      </c>
      <c r="AA181">
        <v>1</v>
      </c>
      <c r="AB181">
        <v>0.625</v>
      </c>
      <c r="AC181">
        <v>0.76923076923076905</v>
      </c>
      <c r="AD181">
        <v>0</v>
      </c>
      <c r="AE181">
        <v>0.4</v>
      </c>
    </row>
    <row r="182" spans="1:31" x14ac:dyDescent="0.15">
      <c r="A182" s="6">
        <v>180</v>
      </c>
      <c r="B182">
        <v>15</v>
      </c>
      <c r="C182">
        <v>5</v>
      </c>
      <c r="D182">
        <v>10</v>
      </c>
      <c r="E182">
        <v>10</v>
      </c>
      <c r="F182">
        <v>10</v>
      </c>
      <c r="G182">
        <v>0</v>
      </c>
      <c r="H182">
        <v>5</v>
      </c>
      <c r="I182">
        <v>5</v>
      </c>
      <c r="J182">
        <v>0.75</v>
      </c>
      <c r="K182">
        <v>8.6510353088378906</v>
      </c>
      <c r="L182" s="10">
        <v>3.5153141021728498</v>
      </c>
      <c r="M182">
        <v>1.5819053649902299</v>
      </c>
      <c r="N182">
        <v>6.4046325683593697</v>
      </c>
      <c r="O182">
        <v>3</v>
      </c>
      <c r="P182">
        <v>3</v>
      </c>
      <c r="Q182">
        <v>13</v>
      </c>
      <c r="R182" s="16">
        <v>0.23080000000000001</v>
      </c>
      <c r="S182" s="16">
        <f t="shared" si="2"/>
        <v>0.3</v>
      </c>
      <c r="T182">
        <v>3.3307437896728498</v>
      </c>
      <c r="U182">
        <v>2.9684205055236799</v>
      </c>
      <c r="V182">
        <v>2.7608375549316402</v>
      </c>
      <c r="W182" s="17">
        <v>0.20758295059204099</v>
      </c>
      <c r="X182">
        <v>0.56990623474121105</v>
      </c>
      <c r="Y182">
        <v>0.56990623474121105</v>
      </c>
      <c r="Z182">
        <v>0.3</v>
      </c>
      <c r="AA182">
        <v>1</v>
      </c>
      <c r="AB182">
        <v>0.76923076923076905</v>
      </c>
      <c r="AC182">
        <v>0.86956521739130399</v>
      </c>
      <c r="AD182">
        <v>0</v>
      </c>
      <c r="AE182">
        <v>0.7</v>
      </c>
    </row>
    <row r="183" spans="1:31" x14ac:dyDescent="0.15">
      <c r="A183" s="6">
        <v>181</v>
      </c>
      <c r="B183">
        <v>15</v>
      </c>
      <c r="C183">
        <v>5</v>
      </c>
      <c r="D183">
        <v>10</v>
      </c>
      <c r="E183">
        <v>10</v>
      </c>
      <c r="F183">
        <v>10</v>
      </c>
      <c r="G183">
        <v>0</v>
      </c>
      <c r="H183">
        <v>5</v>
      </c>
      <c r="I183">
        <v>5</v>
      </c>
      <c r="J183">
        <v>0.75</v>
      </c>
      <c r="K183">
        <v>8.5174999237060494</v>
      </c>
      <c r="L183" s="10">
        <v>3.8955554962158199</v>
      </c>
      <c r="M183">
        <v>1.7473907470703101</v>
      </c>
      <c r="N183">
        <v>4.9475631713867196</v>
      </c>
      <c r="O183">
        <v>3</v>
      </c>
      <c r="P183">
        <v>3</v>
      </c>
      <c r="Q183">
        <v>13</v>
      </c>
      <c r="R183" s="16">
        <v>0.23080000000000001</v>
      </c>
      <c r="S183" s="16">
        <f t="shared" si="2"/>
        <v>0.3</v>
      </c>
      <c r="T183">
        <v>3.5174446105957</v>
      </c>
      <c r="U183">
        <v>3.2080383300781201</v>
      </c>
      <c r="V183">
        <v>2.9224302768707302</v>
      </c>
      <c r="W183" s="17">
        <v>0.28560805320739802</v>
      </c>
      <c r="X183">
        <v>0.59501433372497603</v>
      </c>
      <c r="Y183">
        <v>0.59501433372497603</v>
      </c>
      <c r="Z183">
        <v>0.3</v>
      </c>
      <c r="AA183">
        <v>1</v>
      </c>
      <c r="AB183">
        <v>0.76923076923076905</v>
      </c>
      <c r="AC183">
        <v>0.86956521739130399</v>
      </c>
      <c r="AD183">
        <v>0</v>
      </c>
      <c r="AE183">
        <v>0.7</v>
      </c>
    </row>
    <row r="184" spans="1:31" x14ac:dyDescent="0.15">
      <c r="A184" s="6">
        <v>182</v>
      </c>
      <c r="B184">
        <v>16</v>
      </c>
      <c r="C184">
        <v>4</v>
      </c>
      <c r="D184">
        <v>10</v>
      </c>
      <c r="E184">
        <v>10</v>
      </c>
      <c r="F184">
        <v>10</v>
      </c>
      <c r="G184">
        <v>0</v>
      </c>
      <c r="H184">
        <v>6</v>
      </c>
      <c r="I184">
        <v>4</v>
      </c>
      <c r="J184">
        <v>0.8</v>
      </c>
      <c r="K184">
        <v>8.8279380798339808</v>
      </c>
      <c r="L184" s="10">
        <v>1.87557601928711</v>
      </c>
      <c r="M184">
        <v>0.327911376953125</v>
      </c>
      <c r="N184">
        <v>7.7181110382080096</v>
      </c>
      <c r="O184">
        <v>5</v>
      </c>
      <c r="P184">
        <v>5</v>
      </c>
      <c r="Q184">
        <v>15</v>
      </c>
      <c r="R184" s="16">
        <v>0.33329999999999999</v>
      </c>
      <c r="S184" s="16">
        <f t="shared" si="2"/>
        <v>0.5</v>
      </c>
      <c r="T184">
        <v>4.1141262054443404</v>
      </c>
      <c r="U184">
        <v>3.6103942394256601</v>
      </c>
      <c r="V184">
        <v>3.5105347633361799</v>
      </c>
      <c r="W184" s="17">
        <v>9.9859476089477497E-2</v>
      </c>
      <c r="X184">
        <v>0.60359144210815396</v>
      </c>
      <c r="Y184">
        <v>0.60359144210815396</v>
      </c>
      <c r="Z184">
        <v>0.5</v>
      </c>
      <c r="AA184">
        <v>1</v>
      </c>
      <c r="AB184">
        <v>0.66666666666666696</v>
      </c>
      <c r="AC184">
        <v>0.8</v>
      </c>
      <c r="AD184">
        <v>0</v>
      </c>
      <c r="AE184">
        <v>0.5</v>
      </c>
    </row>
    <row r="185" spans="1:31" x14ac:dyDescent="0.15">
      <c r="A185" s="6">
        <v>183</v>
      </c>
      <c r="B185">
        <v>17</v>
      </c>
      <c r="C185">
        <v>3</v>
      </c>
      <c r="D185">
        <v>10</v>
      </c>
      <c r="E185">
        <v>10</v>
      </c>
      <c r="F185">
        <v>10</v>
      </c>
      <c r="G185">
        <v>0</v>
      </c>
      <c r="H185">
        <v>7</v>
      </c>
      <c r="I185">
        <v>3</v>
      </c>
      <c r="J185">
        <v>0.85</v>
      </c>
      <c r="K185">
        <v>9.4128532409668004</v>
      </c>
      <c r="L185" s="10">
        <v>2.87297439575195</v>
      </c>
      <c r="M185">
        <v>1.80317306518555</v>
      </c>
      <c r="N185">
        <v>5.7767181396484402</v>
      </c>
      <c r="O185">
        <v>4</v>
      </c>
      <c r="P185">
        <v>4</v>
      </c>
      <c r="Q185">
        <v>14</v>
      </c>
      <c r="R185" s="16">
        <v>0.28570000000000001</v>
      </c>
      <c r="S185" s="16">
        <f t="shared" si="2"/>
        <v>0.4</v>
      </c>
      <c r="T185">
        <v>4.2707386016845703</v>
      </c>
      <c r="U185">
        <v>3.9551260471343999</v>
      </c>
      <c r="V185">
        <v>3.6365687847137398</v>
      </c>
      <c r="W185" s="17">
        <v>0.31855726242065402</v>
      </c>
      <c r="X185">
        <v>0.63416981697082497</v>
      </c>
      <c r="Y185">
        <v>0.63416981697082497</v>
      </c>
      <c r="Z185">
        <v>0.4</v>
      </c>
      <c r="AA185">
        <v>1</v>
      </c>
      <c r="AB185">
        <v>0.71428571428571397</v>
      </c>
      <c r="AC185">
        <v>0.83333333333333304</v>
      </c>
      <c r="AD185">
        <v>0</v>
      </c>
      <c r="AE185">
        <v>0.6</v>
      </c>
    </row>
    <row r="186" spans="1:31" x14ac:dyDescent="0.15">
      <c r="A186" s="6">
        <v>184</v>
      </c>
      <c r="B186">
        <v>18</v>
      </c>
      <c r="C186">
        <v>2</v>
      </c>
      <c r="D186">
        <v>10</v>
      </c>
      <c r="E186">
        <v>10</v>
      </c>
      <c r="F186">
        <v>10</v>
      </c>
      <c r="G186">
        <v>0</v>
      </c>
      <c r="H186">
        <v>8</v>
      </c>
      <c r="I186">
        <v>2</v>
      </c>
      <c r="J186">
        <v>0.9</v>
      </c>
      <c r="K186">
        <v>8.9169216156005895</v>
      </c>
      <c r="L186" s="10">
        <v>1.25762939453125</v>
      </c>
      <c r="M186">
        <v>0.68656539916992199</v>
      </c>
      <c r="N186">
        <v>6.7187957763671902</v>
      </c>
      <c r="O186">
        <v>6</v>
      </c>
      <c r="P186">
        <v>6</v>
      </c>
      <c r="Q186">
        <v>16</v>
      </c>
      <c r="R186" s="16">
        <v>0.375</v>
      </c>
      <c r="S186" s="16">
        <f t="shared" si="2"/>
        <v>0.6</v>
      </c>
      <c r="T186">
        <v>4.5324783325195304</v>
      </c>
      <c r="U186">
        <v>4.1601943969726598</v>
      </c>
      <c r="V186">
        <v>3.9798293113708501</v>
      </c>
      <c r="W186" s="17">
        <v>0.180365085601807</v>
      </c>
      <c r="X186">
        <v>0.55264902114868197</v>
      </c>
      <c r="Y186">
        <v>0.55264902114868197</v>
      </c>
      <c r="Z186">
        <v>0.6</v>
      </c>
      <c r="AA186">
        <v>1</v>
      </c>
      <c r="AB186">
        <v>0.625</v>
      </c>
      <c r="AC186">
        <v>0.76923076923076905</v>
      </c>
      <c r="AD186">
        <v>0</v>
      </c>
      <c r="AE186">
        <v>0.4</v>
      </c>
    </row>
    <row r="187" spans="1:31" x14ac:dyDescent="0.15">
      <c r="A187" s="6">
        <v>185</v>
      </c>
      <c r="B187">
        <v>15</v>
      </c>
      <c r="C187">
        <v>5</v>
      </c>
      <c r="D187">
        <v>10</v>
      </c>
      <c r="E187">
        <v>10</v>
      </c>
      <c r="F187">
        <v>9</v>
      </c>
      <c r="G187">
        <v>1</v>
      </c>
      <c r="H187">
        <v>6</v>
      </c>
      <c r="I187">
        <v>4</v>
      </c>
      <c r="J187">
        <v>0.75</v>
      </c>
      <c r="K187">
        <v>7.7991294860839799</v>
      </c>
      <c r="L187" s="10">
        <v>1.7056751251220701</v>
      </c>
      <c r="M187">
        <v>0.37688446044921903</v>
      </c>
      <c r="N187">
        <v>6.8337669372558603</v>
      </c>
      <c r="O187">
        <v>5</v>
      </c>
      <c r="P187">
        <v>5</v>
      </c>
      <c r="Q187">
        <v>13</v>
      </c>
      <c r="R187" s="16">
        <v>0.3846</v>
      </c>
      <c r="S187" s="16">
        <f t="shared" si="2"/>
        <v>0.5</v>
      </c>
      <c r="T187">
        <v>3.6019020080566402</v>
      </c>
      <c r="U187">
        <v>3.1437215805053702</v>
      </c>
      <c r="V187">
        <v>3.1551084518432599</v>
      </c>
      <c r="W187" s="17">
        <v>1.1386871337890601E-2</v>
      </c>
      <c r="X187">
        <v>0.44679355621337902</v>
      </c>
      <c r="Y187">
        <v>0.44679355621337902</v>
      </c>
      <c r="Z187">
        <v>0.5</v>
      </c>
      <c r="AA187">
        <v>0.8</v>
      </c>
      <c r="AB187">
        <v>0.61538461538461497</v>
      </c>
      <c r="AC187">
        <v>0.69565217391304301</v>
      </c>
      <c r="AD187">
        <v>0.2</v>
      </c>
      <c r="AE187">
        <v>0.3</v>
      </c>
    </row>
    <row r="188" spans="1:31" x14ac:dyDescent="0.15">
      <c r="A188" s="6">
        <v>186</v>
      </c>
      <c r="B188">
        <v>16</v>
      </c>
      <c r="C188">
        <v>4</v>
      </c>
      <c r="D188">
        <v>10</v>
      </c>
      <c r="E188">
        <v>10</v>
      </c>
      <c r="F188">
        <v>10</v>
      </c>
      <c r="G188">
        <v>0</v>
      </c>
      <c r="H188">
        <v>6</v>
      </c>
      <c r="I188">
        <v>4</v>
      </c>
      <c r="J188">
        <v>0.8</v>
      </c>
      <c r="K188">
        <v>8.1563663482665998</v>
      </c>
      <c r="L188" s="10">
        <v>2.6966648101806601</v>
      </c>
      <c r="M188">
        <v>1.4660606384277299</v>
      </c>
      <c r="N188">
        <v>6.0229797363281197</v>
      </c>
      <c r="O188">
        <v>4</v>
      </c>
      <c r="P188">
        <v>4</v>
      </c>
      <c r="Q188">
        <v>14</v>
      </c>
      <c r="R188" s="16">
        <v>0.28570000000000001</v>
      </c>
      <c r="S188" s="16">
        <f t="shared" si="2"/>
        <v>0.4</v>
      </c>
      <c r="T188">
        <v>3.4161605834960902</v>
      </c>
      <c r="U188">
        <v>3.0802404880523699</v>
      </c>
      <c r="V188">
        <v>2.88804960250854</v>
      </c>
      <c r="W188" s="17">
        <v>0.19219088554382299</v>
      </c>
      <c r="X188">
        <v>0.52811098098754905</v>
      </c>
      <c r="Y188">
        <v>0.52811098098754905</v>
      </c>
      <c r="Z188">
        <v>0.4</v>
      </c>
      <c r="AA188">
        <v>1</v>
      </c>
      <c r="AB188">
        <v>0.71428571428571397</v>
      </c>
      <c r="AC188">
        <v>0.83333333333333304</v>
      </c>
      <c r="AD188">
        <v>0</v>
      </c>
      <c r="AE188">
        <v>0.6</v>
      </c>
    </row>
    <row r="189" spans="1:31" x14ac:dyDescent="0.15">
      <c r="A189" s="6">
        <v>187</v>
      </c>
      <c r="B189">
        <v>20</v>
      </c>
      <c r="C189">
        <v>0</v>
      </c>
      <c r="D189">
        <v>10</v>
      </c>
      <c r="E189">
        <v>10</v>
      </c>
      <c r="F189">
        <v>10</v>
      </c>
      <c r="G189">
        <v>0</v>
      </c>
      <c r="H189">
        <v>10</v>
      </c>
      <c r="I189">
        <v>0</v>
      </c>
      <c r="J189">
        <v>1</v>
      </c>
      <c r="K189">
        <v>9999</v>
      </c>
      <c r="L189" s="10">
        <v>1.19601821899414</v>
      </c>
      <c r="M189">
        <v>9999</v>
      </c>
      <c r="N189">
        <v>9999</v>
      </c>
      <c r="O189">
        <v>8</v>
      </c>
      <c r="P189">
        <v>8</v>
      </c>
      <c r="Q189">
        <v>18</v>
      </c>
      <c r="R189" s="16">
        <v>0.44440000000000002</v>
      </c>
      <c r="S189" s="16">
        <f t="shared" si="2"/>
        <v>0.8</v>
      </c>
      <c r="T189">
        <v>5.5623149871826199</v>
      </c>
      <c r="U189">
        <v>5.1975145339965803</v>
      </c>
      <c r="V189">
        <v>4.93446588516235</v>
      </c>
      <c r="W189" s="17">
        <v>0.26304864883422902</v>
      </c>
      <c r="X189">
        <v>0.627849102020264</v>
      </c>
      <c r="Y189">
        <v>0.627849102020264</v>
      </c>
      <c r="Z189">
        <v>0.8</v>
      </c>
      <c r="AA189">
        <v>1</v>
      </c>
      <c r="AB189">
        <v>0.55555555555555602</v>
      </c>
      <c r="AC189">
        <v>0.71428571428571397</v>
      </c>
      <c r="AD189">
        <v>0</v>
      </c>
      <c r="AE189">
        <v>0.2</v>
      </c>
    </row>
    <row r="190" spans="1:31" x14ac:dyDescent="0.15">
      <c r="A190" s="6">
        <v>188</v>
      </c>
      <c r="B190">
        <v>17</v>
      </c>
      <c r="C190">
        <v>3</v>
      </c>
      <c r="D190">
        <v>10</v>
      </c>
      <c r="E190">
        <v>10</v>
      </c>
      <c r="F190">
        <v>10</v>
      </c>
      <c r="G190">
        <v>0</v>
      </c>
      <c r="H190">
        <v>7</v>
      </c>
      <c r="I190">
        <v>3</v>
      </c>
      <c r="J190">
        <v>0.85</v>
      </c>
      <c r="K190">
        <v>9.6096973419189506</v>
      </c>
      <c r="L190" s="10">
        <v>3.4760990142822301</v>
      </c>
      <c r="M190">
        <v>2.4838180541992201</v>
      </c>
      <c r="N190">
        <v>5.4546699523925799</v>
      </c>
      <c r="O190">
        <v>3</v>
      </c>
      <c r="P190">
        <v>3</v>
      </c>
      <c r="Q190">
        <v>13</v>
      </c>
      <c r="R190" s="16">
        <v>0.23080000000000001</v>
      </c>
      <c r="S190" s="16">
        <f t="shared" si="2"/>
        <v>0.3</v>
      </c>
      <c r="T190">
        <v>3.92158699035644</v>
      </c>
      <c r="U190">
        <v>3.67017674446106</v>
      </c>
      <c r="V190">
        <v>3.3030018806457502</v>
      </c>
      <c r="W190" s="17">
        <v>0.36717486381530801</v>
      </c>
      <c r="X190">
        <v>0.61858510971069303</v>
      </c>
      <c r="Y190">
        <v>0.61858510971069303</v>
      </c>
      <c r="Z190">
        <v>0.3</v>
      </c>
      <c r="AA190">
        <v>1</v>
      </c>
      <c r="AB190">
        <v>0.76923076923076905</v>
      </c>
      <c r="AC190">
        <v>0.86956521739130399</v>
      </c>
      <c r="AD190">
        <v>0</v>
      </c>
      <c r="AE190">
        <v>0.7</v>
      </c>
    </row>
    <row r="191" spans="1:31" x14ac:dyDescent="0.15">
      <c r="A191" s="6">
        <v>189</v>
      </c>
      <c r="B191">
        <v>16</v>
      </c>
      <c r="C191">
        <v>4</v>
      </c>
      <c r="D191">
        <v>10</v>
      </c>
      <c r="E191">
        <v>10</v>
      </c>
      <c r="F191">
        <v>10</v>
      </c>
      <c r="G191">
        <v>0</v>
      </c>
      <c r="H191">
        <v>6</v>
      </c>
      <c r="I191">
        <v>4</v>
      </c>
      <c r="J191">
        <v>0.8</v>
      </c>
      <c r="K191">
        <v>7.8892402648925799</v>
      </c>
      <c r="L191" s="10">
        <v>2.56989669799805</v>
      </c>
      <c r="M191">
        <v>1.2658233642578101</v>
      </c>
      <c r="N191">
        <v>5.6053905487060502</v>
      </c>
      <c r="O191">
        <v>4</v>
      </c>
      <c r="P191">
        <v>4</v>
      </c>
      <c r="Q191">
        <v>13</v>
      </c>
      <c r="R191" s="16">
        <v>0.30769999999999997</v>
      </c>
      <c r="S191" s="16">
        <f t="shared" si="2"/>
        <v>0.4</v>
      </c>
      <c r="T191">
        <v>3.4480819702148402</v>
      </c>
      <c r="U191">
        <v>3.1278390884399401</v>
      </c>
      <c r="V191">
        <v>2.94432497024536</v>
      </c>
      <c r="W191" s="17">
        <v>0.18351411819457999</v>
      </c>
      <c r="X191">
        <v>0.50375699996948198</v>
      </c>
      <c r="Y191">
        <v>0.50375699996948198</v>
      </c>
      <c r="Z191">
        <v>0.4</v>
      </c>
      <c r="AA191">
        <v>0.9</v>
      </c>
      <c r="AB191">
        <v>0.69230769230769196</v>
      </c>
      <c r="AC191">
        <v>0.78260869565217395</v>
      </c>
      <c r="AD191">
        <v>0.1</v>
      </c>
      <c r="AE191">
        <v>0.5</v>
      </c>
    </row>
    <row r="192" spans="1:31" x14ac:dyDescent="0.15">
      <c r="A192" s="6">
        <v>190</v>
      </c>
      <c r="B192">
        <v>18</v>
      </c>
      <c r="C192">
        <v>2</v>
      </c>
      <c r="D192">
        <v>10</v>
      </c>
      <c r="E192">
        <v>10</v>
      </c>
      <c r="F192">
        <v>10</v>
      </c>
      <c r="G192">
        <v>0</v>
      </c>
      <c r="H192">
        <v>8</v>
      </c>
      <c r="I192">
        <v>2</v>
      </c>
      <c r="J192">
        <v>0.9</v>
      </c>
      <c r="K192">
        <v>10.503252029419</v>
      </c>
      <c r="L192" s="10">
        <v>1.0780487060546899</v>
      </c>
      <c r="M192">
        <v>0.47298812866210899</v>
      </c>
      <c r="N192">
        <v>8.7562065124511701</v>
      </c>
      <c r="O192">
        <v>7</v>
      </c>
      <c r="P192">
        <v>7</v>
      </c>
      <c r="Q192">
        <v>17</v>
      </c>
      <c r="R192" s="16">
        <v>0.4118</v>
      </c>
      <c r="S192" s="16">
        <f t="shared" si="2"/>
        <v>0.7</v>
      </c>
      <c r="T192">
        <v>5.3550510406494096</v>
      </c>
      <c r="U192">
        <v>4.8603696823120099</v>
      </c>
      <c r="V192">
        <v>4.7010464668273899</v>
      </c>
      <c r="W192" s="17">
        <v>0.159323215484619</v>
      </c>
      <c r="X192">
        <v>0.65400457382202104</v>
      </c>
      <c r="Y192">
        <v>0.65400457382202104</v>
      </c>
      <c r="Z192">
        <v>0.7</v>
      </c>
      <c r="AA192">
        <v>1</v>
      </c>
      <c r="AB192">
        <v>0.58823529411764697</v>
      </c>
      <c r="AC192">
        <v>0.74074074074074103</v>
      </c>
      <c r="AD192">
        <v>0</v>
      </c>
      <c r="AE192">
        <v>0.3</v>
      </c>
    </row>
    <row r="193" spans="1:31" x14ac:dyDescent="0.15">
      <c r="A193" s="6">
        <v>191</v>
      </c>
      <c r="B193">
        <v>18</v>
      </c>
      <c r="C193">
        <v>2</v>
      </c>
      <c r="D193">
        <v>10</v>
      </c>
      <c r="E193">
        <v>10</v>
      </c>
      <c r="F193">
        <v>10</v>
      </c>
      <c r="G193">
        <v>0</v>
      </c>
      <c r="H193">
        <v>8</v>
      </c>
      <c r="I193">
        <v>2</v>
      </c>
      <c r="J193">
        <v>0.9</v>
      </c>
      <c r="K193">
        <v>10.1387596130371</v>
      </c>
      <c r="L193" s="10">
        <v>1.4212799072265601</v>
      </c>
      <c r="M193">
        <v>0.88269424438476596</v>
      </c>
      <c r="N193">
        <v>8.2039260864257795</v>
      </c>
      <c r="O193">
        <v>7</v>
      </c>
      <c r="P193">
        <v>7</v>
      </c>
      <c r="Q193">
        <v>17</v>
      </c>
      <c r="R193" s="16">
        <v>0.4118</v>
      </c>
      <c r="S193" s="16">
        <f t="shared" si="2"/>
        <v>0.7</v>
      </c>
      <c r="T193">
        <v>5.1001472473144496</v>
      </c>
      <c r="U193">
        <v>4.6308612823486301</v>
      </c>
      <c r="V193">
        <v>4.4477033615112296</v>
      </c>
      <c r="W193" s="17">
        <v>0.18315792083740201</v>
      </c>
      <c r="X193">
        <v>0.65244388580322299</v>
      </c>
      <c r="Y193">
        <v>0.65244388580322299</v>
      </c>
      <c r="Z193">
        <v>0.7</v>
      </c>
      <c r="AA193">
        <v>1</v>
      </c>
      <c r="AB193">
        <v>0.58823529411764697</v>
      </c>
      <c r="AC193">
        <v>0.74074074074074103</v>
      </c>
      <c r="AD193">
        <v>0</v>
      </c>
      <c r="AE193">
        <v>0.3</v>
      </c>
    </row>
    <row r="194" spans="1:31" x14ac:dyDescent="0.15">
      <c r="A194" s="6">
        <v>192</v>
      </c>
      <c r="B194">
        <v>16</v>
      </c>
      <c r="C194">
        <v>4</v>
      </c>
      <c r="D194">
        <v>10</v>
      </c>
      <c r="E194">
        <v>10</v>
      </c>
      <c r="F194">
        <v>10</v>
      </c>
      <c r="G194">
        <v>0</v>
      </c>
      <c r="H194">
        <v>6</v>
      </c>
      <c r="I194">
        <v>4</v>
      </c>
      <c r="J194">
        <v>0.8</v>
      </c>
      <c r="K194">
        <v>7.4630966186523402</v>
      </c>
      <c r="L194" s="10">
        <v>2.6269359588622998</v>
      </c>
      <c r="M194">
        <v>1.4117736816406199</v>
      </c>
      <c r="N194">
        <v>5.0223617553710902</v>
      </c>
      <c r="O194">
        <v>4</v>
      </c>
      <c r="P194">
        <v>4</v>
      </c>
      <c r="Q194">
        <v>13</v>
      </c>
      <c r="R194" s="16">
        <v>0.30769999999999997</v>
      </c>
      <c r="S194" s="16">
        <f t="shared" ref="S194:S257" si="3">O194/E194</f>
        <v>0.4</v>
      </c>
      <c r="T194">
        <v>3.2729473114013699</v>
      </c>
      <c r="U194">
        <v>2.98811984062195</v>
      </c>
      <c r="V194">
        <v>2.7888202667236301</v>
      </c>
      <c r="W194" s="17">
        <v>0.19929957389831501</v>
      </c>
      <c r="X194">
        <v>0.48412704467773399</v>
      </c>
      <c r="Y194">
        <v>0.48412704467773399</v>
      </c>
      <c r="Z194">
        <v>0.4</v>
      </c>
      <c r="AA194">
        <v>0.9</v>
      </c>
      <c r="AB194">
        <v>0.69230769230769196</v>
      </c>
      <c r="AC194">
        <v>0.78260869565217395</v>
      </c>
      <c r="AD194">
        <v>0.1</v>
      </c>
      <c r="AE194">
        <v>0.5</v>
      </c>
    </row>
    <row r="195" spans="1:31" x14ac:dyDescent="0.15">
      <c r="A195" s="6">
        <v>193</v>
      </c>
      <c r="B195">
        <v>13</v>
      </c>
      <c r="C195">
        <v>7</v>
      </c>
      <c r="D195">
        <v>10</v>
      </c>
      <c r="E195">
        <v>10</v>
      </c>
      <c r="F195">
        <v>10</v>
      </c>
      <c r="G195">
        <v>0</v>
      </c>
      <c r="H195">
        <v>3</v>
      </c>
      <c r="I195">
        <v>7</v>
      </c>
      <c r="J195">
        <v>0.65</v>
      </c>
      <c r="K195">
        <v>8.4518604278564506</v>
      </c>
      <c r="L195" s="10">
        <v>5.4617824554443404</v>
      </c>
      <c r="M195">
        <v>2.1810970306396502</v>
      </c>
      <c r="N195">
        <v>5.2802276611328098</v>
      </c>
      <c r="O195">
        <v>2</v>
      </c>
      <c r="P195">
        <v>2</v>
      </c>
      <c r="Q195">
        <v>12</v>
      </c>
      <c r="R195" s="16">
        <v>0.16669999999999999</v>
      </c>
      <c r="S195" s="16">
        <f t="shared" si="3"/>
        <v>0.2</v>
      </c>
      <c r="T195">
        <v>2.8285503387451199</v>
      </c>
      <c r="U195">
        <v>2.5589535236358598</v>
      </c>
      <c r="V195">
        <v>2.3141069412231401</v>
      </c>
      <c r="W195" s="17">
        <v>0.24484658241272</v>
      </c>
      <c r="X195">
        <v>0.51444339752197299</v>
      </c>
      <c r="Y195">
        <v>0.51444339752197299</v>
      </c>
      <c r="Z195">
        <v>0.2</v>
      </c>
      <c r="AA195">
        <v>1</v>
      </c>
      <c r="AB195">
        <v>0.83333333333333304</v>
      </c>
      <c r="AC195">
        <v>0.90909090909090895</v>
      </c>
      <c r="AD195">
        <v>0</v>
      </c>
      <c r="AE195">
        <v>0.8</v>
      </c>
    </row>
    <row r="196" spans="1:31" x14ac:dyDescent="0.15">
      <c r="A196" s="6">
        <v>194</v>
      </c>
      <c r="B196">
        <v>14</v>
      </c>
      <c r="C196">
        <v>6</v>
      </c>
      <c r="D196">
        <v>10</v>
      </c>
      <c r="E196">
        <v>10</v>
      </c>
      <c r="F196">
        <v>10</v>
      </c>
      <c r="G196">
        <v>0</v>
      </c>
      <c r="H196">
        <v>4</v>
      </c>
      <c r="I196">
        <v>6</v>
      </c>
      <c r="J196">
        <v>0.7</v>
      </c>
      <c r="K196">
        <v>8.7540836334228498</v>
      </c>
      <c r="L196" s="10">
        <v>3.1999416351318399</v>
      </c>
      <c r="M196">
        <v>0.15018081665039101</v>
      </c>
      <c r="N196">
        <v>8.8024158477783203</v>
      </c>
      <c r="O196">
        <v>4</v>
      </c>
      <c r="P196">
        <v>4</v>
      </c>
      <c r="Q196">
        <v>14</v>
      </c>
      <c r="R196" s="16">
        <v>0.28570000000000001</v>
      </c>
      <c r="S196" s="16">
        <f t="shared" si="3"/>
        <v>0.4</v>
      </c>
      <c r="T196">
        <v>3.3016281127929701</v>
      </c>
      <c r="U196">
        <v>2.7430267333984402</v>
      </c>
      <c r="V196">
        <v>2.7414581775665301</v>
      </c>
      <c r="W196" s="17">
        <v>1.5685558319091799E-3</v>
      </c>
      <c r="X196">
        <v>0.56016993522643999</v>
      </c>
      <c r="Y196">
        <v>0.56016993522643999</v>
      </c>
      <c r="Z196">
        <v>0.4</v>
      </c>
      <c r="AA196">
        <v>1</v>
      </c>
      <c r="AB196">
        <v>0.71428571428571397</v>
      </c>
      <c r="AC196">
        <v>0.83333333333333304</v>
      </c>
      <c r="AD196">
        <v>0</v>
      </c>
      <c r="AE196">
        <v>0.6</v>
      </c>
    </row>
    <row r="197" spans="1:31" x14ac:dyDescent="0.15">
      <c r="A197" s="6">
        <v>195</v>
      </c>
      <c r="B197">
        <v>17</v>
      </c>
      <c r="C197">
        <v>3</v>
      </c>
      <c r="D197">
        <v>10</v>
      </c>
      <c r="E197">
        <v>10</v>
      </c>
      <c r="F197">
        <v>10</v>
      </c>
      <c r="G197">
        <v>0</v>
      </c>
      <c r="H197">
        <v>7</v>
      </c>
      <c r="I197">
        <v>3</v>
      </c>
      <c r="J197">
        <v>0.85</v>
      </c>
      <c r="K197">
        <v>9.5682582855224592</v>
      </c>
      <c r="L197" s="10">
        <v>2.8551826477050799</v>
      </c>
      <c r="M197">
        <v>1.73777008056641</v>
      </c>
      <c r="N197">
        <v>5.8653812408447301</v>
      </c>
      <c r="O197">
        <v>4</v>
      </c>
      <c r="P197">
        <v>4</v>
      </c>
      <c r="Q197">
        <v>14</v>
      </c>
      <c r="R197" s="16">
        <v>0.28570000000000001</v>
      </c>
      <c r="S197" s="16">
        <f t="shared" si="3"/>
        <v>0.4</v>
      </c>
      <c r="T197">
        <v>4.23862648010254</v>
      </c>
      <c r="U197">
        <v>3.9338898658752401</v>
      </c>
      <c r="V197">
        <v>3.6075196266174299</v>
      </c>
      <c r="W197" s="17">
        <v>0.326370239257812</v>
      </c>
      <c r="X197">
        <v>0.63110685348510698</v>
      </c>
      <c r="Y197">
        <v>0.63110685348510698</v>
      </c>
      <c r="Z197">
        <v>0.4</v>
      </c>
      <c r="AA197">
        <v>1</v>
      </c>
      <c r="AB197">
        <v>0.71428571428571397</v>
      </c>
      <c r="AC197">
        <v>0.83333333333333304</v>
      </c>
      <c r="AD197">
        <v>0</v>
      </c>
      <c r="AE197">
        <v>0.6</v>
      </c>
    </row>
    <row r="198" spans="1:31" x14ac:dyDescent="0.15">
      <c r="A198" s="6">
        <v>196</v>
      </c>
      <c r="B198">
        <v>18</v>
      </c>
      <c r="C198">
        <v>2</v>
      </c>
      <c r="D198">
        <v>10</v>
      </c>
      <c r="E198">
        <v>10</v>
      </c>
      <c r="F198">
        <v>10</v>
      </c>
      <c r="G198">
        <v>0</v>
      </c>
      <c r="H198">
        <v>8</v>
      </c>
      <c r="I198">
        <v>2</v>
      </c>
      <c r="J198">
        <v>0.9</v>
      </c>
      <c r="K198">
        <v>8.9023780822753906</v>
      </c>
      <c r="L198" s="10">
        <v>1.46525382995605</v>
      </c>
      <c r="M198">
        <v>0.93856048583984397</v>
      </c>
      <c r="N198">
        <v>6.6629276275634801</v>
      </c>
      <c r="O198">
        <v>5</v>
      </c>
      <c r="P198">
        <v>5</v>
      </c>
      <c r="Q198">
        <v>14</v>
      </c>
      <c r="R198" s="16">
        <v>0.35709999999999997</v>
      </c>
      <c r="S198" s="16">
        <f t="shared" si="3"/>
        <v>0.5</v>
      </c>
      <c r="T198">
        <v>3.97707939147949</v>
      </c>
      <c r="U198">
        <v>3.64599537849426</v>
      </c>
      <c r="V198">
        <v>3.4673473834991499</v>
      </c>
      <c r="W198" s="17">
        <v>0.17864799499511699</v>
      </c>
      <c r="X198">
        <v>0.50973200798034701</v>
      </c>
      <c r="Y198">
        <v>0.50973200798034701</v>
      </c>
      <c r="Z198">
        <v>0.5</v>
      </c>
      <c r="AA198">
        <v>0.9</v>
      </c>
      <c r="AB198">
        <v>0.64285714285714302</v>
      </c>
      <c r="AC198">
        <v>0.75</v>
      </c>
      <c r="AD198">
        <v>0.1</v>
      </c>
      <c r="AE198">
        <v>0.4</v>
      </c>
    </row>
    <row r="199" spans="1:31" x14ac:dyDescent="0.15">
      <c r="A199" s="6">
        <v>197</v>
      </c>
      <c r="B199">
        <v>17</v>
      </c>
      <c r="C199">
        <v>3</v>
      </c>
      <c r="D199">
        <v>10</v>
      </c>
      <c r="E199">
        <v>10</v>
      </c>
      <c r="F199">
        <v>10</v>
      </c>
      <c r="G199">
        <v>0</v>
      </c>
      <c r="H199">
        <v>7</v>
      </c>
      <c r="I199">
        <v>3</v>
      </c>
      <c r="J199">
        <v>0.85</v>
      </c>
      <c r="K199">
        <v>8.6173744201660192</v>
      </c>
      <c r="L199" s="10">
        <v>1.7373905181884799</v>
      </c>
      <c r="M199">
        <v>0.87999725341796897</v>
      </c>
      <c r="N199">
        <v>6.9705905914306596</v>
      </c>
      <c r="O199">
        <v>5</v>
      </c>
      <c r="P199">
        <v>5</v>
      </c>
      <c r="Q199">
        <v>15</v>
      </c>
      <c r="R199" s="16">
        <v>0.33329999999999999</v>
      </c>
      <c r="S199" s="16">
        <f t="shared" si="3"/>
        <v>0.5</v>
      </c>
      <c r="T199">
        <v>4.3293724060058603</v>
      </c>
      <c r="U199">
        <v>3.9245624542236301</v>
      </c>
      <c r="V199">
        <v>3.7691504955291699</v>
      </c>
      <c r="W199" s="17">
        <v>0.15541195869445801</v>
      </c>
      <c r="X199">
        <v>0.56022191047668501</v>
      </c>
      <c r="Y199">
        <v>0.56022191047668501</v>
      </c>
      <c r="Z199">
        <v>0.5</v>
      </c>
      <c r="AA199">
        <v>1</v>
      </c>
      <c r="AB199">
        <v>0.66666666666666696</v>
      </c>
      <c r="AC199">
        <v>0.8</v>
      </c>
      <c r="AD199">
        <v>0</v>
      </c>
      <c r="AE199">
        <v>0.5</v>
      </c>
    </row>
    <row r="200" spans="1:31" x14ac:dyDescent="0.15">
      <c r="A200" s="6">
        <v>198</v>
      </c>
      <c r="B200">
        <v>15</v>
      </c>
      <c r="C200">
        <v>5</v>
      </c>
      <c r="D200">
        <v>10</v>
      </c>
      <c r="E200">
        <v>10</v>
      </c>
      <c r="F200">
        <v>10</v>
      </c>
      <c r="G200">
        <v>0</v>
      </c>
      <c r="H200">
        <v>5</v>
      </c>
      <c r="I200">
        <v>5</v>
      </c>
      <c r="J200">
        <v>0.75</v>
      </c>
      <c r="K200">
        <v>8.7684097290039098</v>
      </c>
      <c r="L200" s="10">
        <v>3.3038673400878902</v>
      </c>
      <c r="M200">
        <v>1.0797042846679701</v>
      </c>
      <c r="N200">
        <v>6.4807567596435502</v>
      </c>
      <c r="O200">
        <v>3</v>
      </c>
      <c r="P200">
        <v>3</v>
      </c>
      <c r="Q200">
        <v>13</v>
      </c>
      <c r="R200" s="16">
        <v>0.23080000000000001</v>
      </c>
      <c r="S200" s="16">
        <f t="shared" si="3"/>
        <v>0.3</v>
      </c>
      <c r="T200">
        <v>3.76474952697754</v>
      </c>
      <c r="U200">
        <v>3.3759093284606898</v>
      </c>
      <c r="V200">
        <v>3.1784703731536901</v>
      </c>
      <c r="W200" s="17">
        <v>0.197438955307007</v>
      </c>
      <c r="X200">
        <v>0.58627915382385298</v>
      </c>
      <c r="Y200">
        <v>0.58627915382385298</v>
      </c>
      <c r="Z200">
        <v>0.3</v>
      </c>
      <c r="AA200">
        <v>1</v>
      </c>
      <c r="AB200">
        <v>0.76923076923076905</v>
      </c>
      <c r="AC200">
        <v>0.86956521739130399</v>
      </c>
      <c r="AD200">
        <v>0</v>
      </c>
      <c r="AE200">
        <v>0.7</v>
      </c>
    </row>
    <row r="201" spans="1:31" x14ac:dyDescent="0.15">
      <c r="A201" s="6">
        <v>199</v>
      </c>
      <c r="B201">
        <v>16</v>
      </c>
      <c r="C201">
        <v>4</v>
      </c>
      <c r="D201">
        <v>10</v>
      </c>
      <c r="E201">
        <v>10</v>
      </c>
      <c r="F201">
        <v>10</v>
      </c>
      <c r="G201">
        <v>0</v>
      </c>
      <c r="H201">
        <v>6</v>
      </c>
      <c r="I201">
        <v>4</v>
      </c>
      <c r="J201">
        <v>0.8</v>
      </c>
      <c r="K201">
        <v>7.9574508666992196</v>
      </c>
      <c r="L201" s="10">
        <v>3.5844383239746098</v>
      </c>
      <c r="M201">
        <v>2.3754787445068399</v>
      </c>
      <c r="N201">
        <v>4.2659530639648402</v>
      </c>
      <c r="O201">
        <v>2</v>
      </c>
      <c r="P201">
        <v>2</v>
      </c>
      <c r="Q201">
        <v>11</v>
      </c>
      <c r="R201" s="16">
        <v>0.18179999999999999</v>
      </c>
      <c r="S201" s="16">
        <f t="shared" si="3"/>
        <v>0.2</v>
      </c>
      <c r="T201">
        <v>3.0793838500976598</v>
      </c>
      <c r="U201">
        <v>2.87855720520019</v>
      </c>
      <c r="V201">
        <v>2.57972311973572</v>
      </c>
      <c r="W201" s="17">
        <v>0.29883408546447698</v>
      </c>
      <c r="X201">
        <v>0.49966073036193798</v>
      </c>
      <c r="Y201">
        <v>0.49966073036193798</v>
      </c>
      <c r="Z201">
        <v>0.2</v>
      </c>
      <c r="AA201">
        <v>0.9</v>
      </c>
      <c r="AB201">
        <v>0.81818181818181801</v>
      </c>
      <c r="AC201">
        <v>0.85714285714285698</v>
      </c>
      <c r="AD201">
        <v>0.1</v>
      </c>
      <c r="AE201">
        <v>0.7</v>
      </c>
    </row>
    <row r="202" spans="1:31" x14ac:dyDescent="0.15">
      <c r="A202" s="6">
        <v>200</v>
      </c>
      <c r="B202">
        <v>17</v>
      </c>
      <c r="C202">
        <v>3</v>
      </c>
      <c r="D202">
        <v>10</v>
      </c>
      <c r="E202">
        <v>10</v>
      </c>
      <c r="F202">
        <v>10</v>
      </c>
      <c r="G202">
        <v>0</v>
      </c>
      <c r="H202">
        <v>7</v>
      </c>
      <c r="I202">
        <v>3</v>
      </c>
      <c r="J202">
        <v>0.85</v>
      </c>
      <c r="K202">
        <v>9.2337779998779297</v>
      </c>
      <c r="L202" s="10">
        <v>2.9827690124511701</v>
      </c>
      <c r="M202">
        <v>1.9518680572509799</v>
      </c>
      <c r="N202">
        <v>5.4936714172363299</v>
      </c>
      <c r="O202">
        <v>3</v>
      </c>
      <c r="P202">
        <v>3</v>
      </c>
      <c r="Q202">
        <v>13</v>
      </c>
      <c r="R202" s="16">
        <v>0.23080000000000001</v>
      </c>
      <c r="S202" s="16">
        <f t="shared" si="3"/>
        <v>0.3</v>
      </c>
      <c r="T202">
        <v>3.8089962005615199</v>
      </c>
      <c r="U202">
        <v>3.5674376487731898</v>
      </c>
      <c r="V202">
        <v>3.2559571266174299</v>
      </c>
      <c r="W202" s="17">
        <v>0.311480522155762</v>
      </c>
      <c r="X202">
        <v>0.55303907394409202</v>
      </c>
      <c r="Y202">
        <v>0.55303907394409202</v>
      </c>
      <c r="Z202">
        <v>0.3</v>
      </c>
      <c r="AA202">
        <v>1</v>
      </c>
      <c r="AB202">
        <v>0.76923076923076905</v>
      </c>
      <c r="AC202">
        <v>0.86956521739130399</v>
      </c>
      <c r="AD202">
        <v>0</v>
      </c>
      <c r="AE202">
        <v>0.7</v>
      </c>
    </row>
    <row r="203" spans="1:31" x14ac:dyDescent="0.15">
      <c r="A203" s="6">
        <v>201</v>
      </c>
      <c r="B203">
        <v>16</v>
      </c>
      <c r="C203">
        <v>4</v>
      </c>
      <c r="D203">
        <v>10</v>
      </c>
      <c r="E203">
        <v>10</v>
      </c>
      <c r="F203">
        <v>10</v>
      </c>
      <c r="G203">
        <v>0</v>
      </c>
      <c r="H203">
        <v>6</v>
      </c>
      <c r="I203">
        <v>4</v>
      </c>
      <c r="J203">
        <v>0.8</v>
      </c>
      <c r="K203">
        <v>8.5482616424560494</v>
      </c>
      <c r="L203" s="10">
        <v>4.2296943664550799</v>
      </c>
      <c r="M203">
        <v>3.25664138793945</v>
      </c>
      <c r="N203">
        <v>4.7649822235107404</v>
      </c>
      <c r="O203">
        <v>2</v>
      </c>
      <c r="P203">
        <v>2</v>
      </c>
      <c r="Q203">
        <v>11</v>
      </c>
      <c r="R203" s="16">
        <v>0.18179999999999999</v>
      </c>
      <c r="S203" s="16">
        <f t="shared" si="3"/>
        <v>0.2</v>
      </c>
      <c r="T203">
        <v>2.9527206420898402</v>
      </c>
      <c r="U203">
        <v>2.7792913913726802</v>
      </c>
      <c r="V203">
        <v>2.4399838447570801</v>
      </c>
      <c r="W203" s="17">
        <v>0.33930754661560097</v>
      </c>
      <c r="X203">
        <v>0.512736797332764</v>
      </c>
      <c r="Y203">
        <v>0.512736797332764</v>
      </c>
      <c r="Z203">
        <v>0.2</v>
      </c>
      <c r="AA203">
        <v>0.9</v>
      </c>
      <c r="AB203">
        <v>0.81818181818181801</v>
      </c>
      <c r="AC203">
        <v>0.85714285714285698</v>
      </c>
      <c r="AD203">
        <v>0.1</v>
      </c>
      <c r="AE203">
        <v>0.7</v>
      </c>
    </row>
    <row r="204" spans="1:31" x14ac:dyDescent="0.15">
      <c r="A204" s="6">
        <v>202</v>
      </c>
      <c r="B204">
        <v>18</v>
      </c>
      <c r="C204">
        <v>2</v>
      </c>
      <c r="D204">
        <v>10</v>
      </c>
      <c r="E204">
        <v>10</v>
      </c>
      <c r="F204">
        <v>10</v>
      </c>
      <c r="G204">
        <v>0</v>
      </c>
      <c r="H204">
        <v>8</v>
      </c>
      <c r="I204">
        <v>2</v>
      </c>
      <c r="J204">
        <v>0.9</v>
      </c>
      <c r="K204">
        <v>9.6769447326660192</v>
      </c>
      <c r="L204" s="10">
        <v>2.2644729614257799</v>
      </c>
      <c r="M204">
        <v>1.75114822387695</v>
      </c>
      <c r="N204">
        <v>6.6989555358886701</v>
      </c>
      <c r="O204">
        <v>4</v>
      </c>
      <c r="P204">
        <v>4</v>
      </c>
      <c r="Q204">
        <v>14</v>
      </c>
      <c r="R204" s="16">
        <v>0.28570000000000001</v>
      </c>
      <c r="S204" s="16">
        <f t="shared" si="3"/>
        <v>0.4</v>
      </c>
      <c r="T204">
        <v>4.2923164367675799</v>
      </c>
      <c r="U204">
        <v>3.9994575977325399</v>
      </c>
      <c r="V204">
        <v>3.7281646728515598</v>
      </c>
      <c r="W204" s="17">
        <v>0.271292924880981</v>
      </c>
      <c r="X204">
        <v>0.56415176391601596</v>
      </c>
      <c r="Y204">
        <v>0.56415176391601596</v>
      </c>
      <c r="Z204">
        <v>0.4</v>
      </c>
      <c r="AA204">
        <v>1</v>
      </c>
      <c r="AB204">
        <v>0.71428571428571397</v>
      </c>
      <c r="AC204">
        <v>0.83333333333333304</v>
      </c>
      <c r="AD204">
        <v>0</v>
      </c>
      <c r="AE204">
        <v>0.6</v>
      </c>
    </row>
    <row r="205" spans="1:31" x14ac:dyDescent="0.15">
      <c r="A205" s="6">
        <v>203</v>
      </c>
      <c r="B205">
        <v>14</v>
      </c>
      <c r="C205">
        <v>6</v>
      </c>
      <c r="D205">
        <v>10</v>
      </c>
      <c r="E205">
        <v>10</v>
      </c>
      <c r="F205">
        <v>10</v>
      </c>
      <c r="G205">
        <v>0</v>
      </c>
      <c r="H205">
        <v>4</v>
      </c>
      <c r="I205">
        <v>6</v>
      </c>
      <c r="J205">
        <v>0.7</v>
      </c>
      <c r="K205">
        <v>9.2256088256835902</v>
      </c>
      <c r="L205" s="10">
        <v>4.9146213531494096</v>
      </c>
      <c r="M205">
        <v>2.6334609985351598</v>
      </c>
      <c r="N205">
        <v>6.9755439758300799</v>
      </c>
      <c r="O205">
        <v>3</v>
      </c>
      <c r="P205">
        <v>3</v>
      </c>
      <c r="Q205">
        <v>13</v>
      </c>
      <c r="R205" s="16">
        <v>0.23080000000000001</v>
      </c>
      <c r="S205" s="16">
        <f t="shared" si="3"/>
        <v>0.3</v>
      </c>
      <c r="T205">
        <v>2.8577232360839799</v>
      </c>
      <c r="U205">
        <v>2.5369224548339799</v>
      </c>
      <c r="V205">
        <v>2.3055324554443399</v>
      </c>
      <c r="W205" s="17">
        <v>0.23138999938964799</v>
      </c>
      <c r="X205">
        <v>0.55219078063964799</v>
      </c>
      <c r="Y205">
        <v>0.55219078063964799</v>
      </c>
      <c r="Z205">
        <v>0.3</v>
      </c>
      <c r="AA205">
        <v>1</v>
      </c>
      <c r="AB205">
        <v>0.76923076923076905</v>
      </c>
      <c r="AC205">
        <v>0.86956521739130399</v>
      </c>
      <c r="AD205">
        <v>0</v>
      </c>
      <c r="AE205">
        <v>0.7</v>
      </c>
    </row>
    <row r="206" spans="1:31" x14ac:dyDescent="0.15">
      <c r="A206" s="6">
        <v>204</v>
      </c>
      <c r="B206">
        <v>17</v>
      </c>
      <c r="C206">
        <v>3</v>
      </c>
      <c r="D206">
        <v>10</v>
      </c>
      <c r="E206">
        <v>10</v>
      </c>
      <c r="F206">
        <v>10</v>
      </c>
      <c r="G206">
        <v>0</v>
      </c>
      <c r="H206">
        <v>7</v>
      </c>
      <c r="I206">
        <v>3</v>
      </c>
      <c r="J206">
        <v>0.85</v>
      </c>
      <c r="K206">
        <v>8.2812385559081996</v>
      </c>
      <c r="L206" s="10">
        <v>2.1486053466796902</v>
      </c>
      <c r="M206">
        <v>1.17878341674805</v>
      </c>
      <c r="N206">
        <v>5.5281791687011701</v>
      </c>
      <c r="O206">
        <v>4</v>
      </c>
      <c r="P206">
        <v>4</v>
      </c>
      <c r="Q206">
        <v>14</v>
      </c>
      <c r="R206" s="16">
        <v>0.28570000000000001</v>
      </c>
      <c r="S206" s="16">
        <f t="shared" si="3"/>
        <v>0.4</v>
      </c>
      <c r="T206">
        <v>3.96217918395996</v>
      </c>
      <c r="U206">
        <v>3.6453299522399898</v>
      </c>
      <c r="V206">
        <v>3.4208571910858101</v>
      </c>
      <c r="W206" s="17">
        <v>0.224472761154175</v>
      </c>
      <c r="X206">
        <v>0.54132199287414595</v>
      </c>
      <c r="Y206">
        <v>0.54132199287414595</v>
      </c>
      <c r="Z206">
        <v>0.4</v>
      </c>
      <c r="AA206">
        <v>1</v>
      </c>
      <c r="AB206">
        <v>0.71428571428571397</v>
      </c>
      <c r="AC206">
        <v>0.83333333333333304</v>
      </c>
      <c r="AD206">
        <v>0</v>
      </c>
      <c r="AE206">
        <v>0.6</v>
      </c>
    </row>
    <row r="207" spans="1:31" x14ac:dyDescent="0.15">
      <c r="A207" s="6">
        <v>205</v>
      </c>
      <c r="B207">
        <v>16</v>
      </c>
      <c r="C207">
        <v>4</v>
      </c>
      <c r="D207">
        <v>10</v>
      </c>
      <c r="E207">
        <v>10</v>
      </c>
      <c r="F207">
        <v>10</v>
      </c>
      <c r="G207">
        <v>0</v>
      </c>
      <c r="H207">
        <v>6</v>
      </c>
      <c r="I207">
        <v>4</v>
      </c>
      <c r="J207">
        <v>0.8</v>
      </c>
      <c r="K207">
        <v>8.0775089263915998</v>
      </c>
      <c r="L207" s="10">
        <v>2.09779930114746</v>
      </c>
      <c r="M207">
        <v>0.625335693359375</v>
      </c>
      <c r="N207">
        <v>6.2850151062011701</v>
      </c>
      <c r="O207">
        <v>4</v>
      </c>
      <c r="P207">
        <v>4</v>
      </c>
      <c r="Q207">
        <v>14</v>
      </c>
      <c r="R207" s="16">
        <v>0.28570000000000001</v>
      </c>
      <c r="S207" s="16">
        <f t="shared" si="3"/>
        <v>0.4</v>
      </c>
      <c r="T207">
        <v>3.7228221893310498</v>
      </c>
      <c r="U207">
        <v>3.32077193260193</v>
      </c>
      <c r="V207">
        <v>3.17558765411377</v>
      </c>
      <c r="W207" s="17">
        <v>0.14518427848815901</v>
      </c>
      <c r="X207">
        <v>0.54723453521728505</v>
      </c>
      <c r="Y207">
        <v>0.54723453521728505</v>
      </c>
      <c r="Z207">
        <v>0.4</v>
      </c>
      <c r="AA207">
        <v>1</v>
      </c>
      <c r="AB207">
        <v>0.71428571428571397</v>
      </c>
      <c r="AC207">
        <v>0.83333333333333304</v>
      </c>
      <c r="AD207">
        <v>0</v>
      </c>
      <c r="AE207">
        <v>0.6</v>
      </c>
    </row>
    <row r="208" spans="1:31" x14ac:dyDescent="0.15">
      <c r="A208" s="6">
        <v>206</v>
      </c>
      <c r="B208">
        <v>16</v>
      </c>
      <c r="C208">
        <v>4</v>
      </c>
      <c r="D208">
        <v>10</v>
      </c>
      <c r="E208">
        <v>10</v>
      </c>
      <c r="F208">
        <v>10</v>
      </c>
      <c r="G208">
        <v>0</v>
      </c>
      <c r="H208">
        <v>6</v>
      </c>
      <c r="I208">
        <v>4</v>
      </c>
      <c r="J208">
        <v>0.8</v>
      </c>
      <c r="K208">
        <v>8.4683742523193395</v>
      </c>
      <c r="L208" s="10">
        <v>4.8388175964355504</v>
      </c>
      <c r="M208">
        <v>4.1636734008789098</v>
      </c>
      <c r="N208">
        <v>4.3614063262939498</v>
      </c>
      <c r="O208">
        <v>1</v>
      </c>
      <c r="P208">
        <v>1</v>
      </c>
      <c r="Q208">
        <v>11</v>
      </c>
      <c r="R208" s="16">
        <v>9.0899999999999995E-2</v>
      </c>
      <c r="S208" s="16">
        <f t="shared" si="3"/>
        <v>0.1</v>
      </c>
      <c r="T208">
        <v>2.9330368041992201</v>
      </c>
      <c r="U208">
        <v>2.7906692028045601</v>
      </c>
      <c r="V208">
        <v>2.4194025993347199</v>
      </c>
      <c r="W208" s="17">
        <v>0.37126660346984902</v>
      </c>
      <c r="X208">
        <v>0.51363420486450195</v>
      </c>
      <c r="Y208">
        <v>0.51363420486450195</v>
      </c>
      <c r="Z208">
        <v>0.1</v>
      </c>
      <c r="AA208">
        <v>1</v>
      </c>
      <c r="AB208">
        <v>0.90909090909090895</v>
      </c>
      <c r="AC208">
        <v>0.952380952380952</v>
      </c>
      <c r="AD208">
        <v>0</v>
      </c>
      <c r="AE208">
        <v>0.9</v>
      </c>
    </row>
    <row r="209" spans="1:31" x14ac:dyDescent="0.15">
      <c r="A209" s="6">
        <v>207</v>
      </c>
      <c r="B209">
        <v>16</v>
      </c>
      <c r="C209">
        <v>4</v>
      </c>
      <c r="D209">
        <v>10</v>
      </c>
      <c r="E209">
        <v>10</v>
      </c>
      <c r="F209">
        <v>10</v>
      </c>
      <c r="G209">
        <v>0</v>
      </c>
      <c r="H209">
        <v>6</v>
      </c>
      <c r="I209">
        <v>4</v>
      </c>
      <c r="J209">
        <v>0.8</v>
      </c>
      <c r="K209">
        <v>8.5764904022216797</v>
      </c>
      <c r="L209" s="10">
        <v>2.3408775329589799</v>
      </c>
      <c r="M209">
        <v>0.71479415893554699</v>
      </c>
      <c r="N209">
        <v>6.3274822235107404</v>
      </c>
      <c r="O209">
        <v>5</v>
      </c>
      <c r="P209">
        <v>5</v>
      </c>
      <c r="Q209">
        <v>15</v>
      </c>
      <c r="R209" s="16">
        <v>0.33329999999999999</v>
      </c>
      <c r="S209" s="16">
        <f t="shared" si="3"/>
        <v>0.5</v>
      </c>
      <c r="T209">
        <v>3.9801387786865199</v>
      </c>
      <c r="U209">
        <v>3.5809094905853298</v>
      </c>
      <c r="V209">
        <v>3.4007949829101598</v>
      </c>
      <c r="W209" s="17">
        <v>0.18011450767517101</v>
      </c>
      <c r="X209">
        <v>0.57934379577636697</v>
      </c>
      <c r="Y209">
        <v>0.57934379577636697</v>
      </c>
      <c r="Z209">
        <v>0.5</v>
      </c>
      <c r="AA209">
        <v>1</v>
      </c>
      <c r="AB209">
        <v>0.66666666666666696</v>
      </c>
      <c r="AC209">
        <v>0.8</v>
      </c>
      <c r="AD209">
        <v>0</v>
      </c>
      <c r="AE209">
        <v>0.5</v>
      </c>
    </row>
    <row r="210" spans="1:31" x14ac:dyDescent="0.15">
      <c r="A210" s="6">
        <v>208</v>
      </c>
      <c r="B210">
        <v>15</v>
      </c>
      <c r="C210">
        <v>5</v>
      </c>
      <c r="D210">
        <v>10</v>
      </c>
      <c r="E210">
        <v>10</v>
      </c>
      <c r="F210">
        <v>10</v>
      </c>
      <c r="G210">
        <v>0</v>
      </c>
      <c r="H210">
        <v>5</v>
      </c>
      <c r="I210">
        <v>5</v>
      </c>
      <c r="J210">
        <v>0.75</v>
      </c>
      <c r="K210">
        <v>7.715576171875</v>
      </c>
      <c r="L210" s="10">
        <v>2.3070621490478498</v>
      </c>
      <c r="M210">
        <v>0.436279296875</v>
      </c>
      <c r="N210">
        <v>7.0754623413085902</v>
      </c>
      <c r="O210">
        <v>4</v>
      </c>
      <c r="P210">
        <v>4</v>
      </c>
      <c r="Q210">
        <v>13</v>
      </c>
      <c r="R210" s="16">
        <v>0.30769999999999997</v>
      </c>
      <c r="S210" s="16">
        <f t="shared" si="3"/>
        <v>0.4</v>
      </c>
      <c r="T210">
        <v>2.9602012634277299</v>
      </c>
      <c r="U210">
        <v>2.5532672405242902</v>
      </c>
      <c r="V210">
        <v>2.4966611862182599</v>
      </c>
      <c r="W210" s="17">
        <v>5.6606054306030301E-2</v>
      </c>
      <c r="X210">
        <v>0.46354007720947299</v>
      </c>
      <c r="Y210">
        <v>0.46354007720947299</v>
      </c>
      <c r="Z210">
        <v>0.4</v>
      </c>
      <c r="AA210">
        <v>0.9</v>
      </c>
      <c r="AB210">
        <v>0.69230769230769196</v>
      </c>
      <c r="AC210">
        <v>0.78260869565217395</v>
      </c>
      <c r="AD210">
        <v>0.1</v>
      </c>
      <c r="AE210">
        <v>0.5</v>
      </c>
    </row>
    <row r="211" spans="1:31" x14ac:dyDescent="0.15">
      <c r="A211" s="6">
        <v>209</v>
      </c>
      <c r="B211">
        <v>16</v>
      </c>
      <c r="C211">
        <v>4</v>
      </c>
      <c r="D211">
        <v>10</v>
      </c>
      <c r="E211">
        <v>10</v>
      </c>
      <c r="F211">
        <v>10</v>
      </c>
      <c r="G211">
        <v>0</v>
      </c>
      <c r="H211">
        <v>6</v>
      </c>
      <c r="I211">
        <v>4</v>
      </c>
      <c r="J211">
        <v>0.8</v>
      </c>
      <c r="K211">
        <v>8.0697727203369105</v>
      </c>
      <c r="L211" s="10">
        <v>1.9504203796386701</v>
      </c>
      <c r="M211">
        <v>0.56731414794921897</v>
      </c>
      <c r="N211">
        <v>6.7411556243896502</v>
      </c>
      <c r="O211">
        <v>5</v>
      </c>
      <c r="P211">
        <v>5</v>
      </c>
      <c r="Q211">
        <v>14</v>
      </c>
      <c r="R211" s="16">
        <v>0.35709999999999997</v>
      </c>
      <c r="S211" s="16">
        <f t="shared" si="3"/>
        <v>0.5</v>
      </c>
      <c r="T211">
        <v>3.7977867126464799</v>
      </c>
      <c r="U211">
        <v>3.3679332733154301</v>
      </c>
      <c r="V211">
        <v>3.2618770599365199</v>
      </c>
      <c r="W211" s="17">
        <v>0.106056213378906</v>
      </c>
      <c r="X211">
        <v>0.53590965270996105</v>
      </c>
      <c r="Y211">
        <v>0.53590965270996105</v>
      </c>
      <c r="Z211">
        <v>0.5</v>
      </c>
      <c r="AA211">
        <v>0.9</v>
      </c>
      <c r="AB211">
        <v>0.64285714285714302</v>
      </c>
      <c r="AC211">
        <v>0.75</v>
      </c>
      <c r="AD211">
        <v>0.1</v>
      </c>
      <c r="AE211">
        <v>0.4</v>
      </c>
    </row>
    <row r="212" spans="1:31" x14ac:dyDescent="0.15">
      <c r="A212" s="6">
        <v>210</v>
      </c>
      <c r="B212">
        <v>18</v>
      </c>
      <c r="C212">
        <v>2</v>
      </c>
      <c r="D212">
        <v>10</v>
      </c>
      <c r="E212">
        <v>10</v>
      </c>
      <c r="F212">
        <v>10</v>
      </c>
      <c r="G212">
        <v>0</v>
      </c>
      <c r="H212">
        <v>8</v>
      </c>
      <c r="I212">
        <v>2</v>
      </c>
      <c r="J212">
        <v>0.9</v>
      </c>
      <c r="K212">
        <v>9.3285999298095703</v>
      </c>
      <c r="L212" s="10">
        <v>1.6996536254882799</v>
      </c>
      <c r="M212">
        <v>1.1137390136718699</v>
      </c>
      <c r="N212">
        <v>6.60658836364746</v>
      </c>
      <c r="O212">
        <v>5</v>
      </c>
      <c r="P212">
        <v>5</v>
      </c>
      <c r="Q212">
        <v>14</v>
      </c>
      <c r="R212" s="16">
        <v>0.35709999999999997</v>
      </c>
      <c r="S212" s="16">
        <f t="shared" si="3"/>
        <v>0.5</v>
      </c>
      <c r="T212">
        <v>4.1583976745605504</v>
      </c>
      <c r="U212">
        <v>3.84421730041504</v>
      </c>
      <c r="V212">
        <v>3.6080558300018302</v>
      </c>
      <c r="W212" s="17">
        <v>0.23616147041320801</v>
      </c>
      <c r="X212">
        <v>0.55034184455871604</v>
      </c>
      <c r="Y212">
        <v>0.55034184455871604</v>
      </c>
      <c r="Z212">
        <v>0.5</v>
      </c>
      <c r="AA212">
        <v>0.9</v>
      </c>
      <c r="AB212">
        <v>0.64285714285714302</v>
      </c>
      <c r="AC212">
        <v>0.75</v>
      </c>
      <c r="AD212">
        <v>0.1</v>
      </c>
      <c r="AE212">
        <v>0.4</v>
      </c>
    </row>
    <row r="213" spans="1:31" x14ac:dyDescent="0.15">
      <c r="A213" s="6">
        <v>211</v>
      </c>
      <c r="B213">
        <v>19</v>
      </c>
      <c r="C213">
        <v>1</v>
      </c>
      <c r="D213">
        <v>10</v>
      </c>
      <c r="E213">
        <v>10</v>
      </c>
      <c r="F213">
        <v>10</v>
      </c>
      <c r="G213">
        <v>0</v>
      </c>
      <c r="H213">
        <v>9</v>
      </c>
      <c r="I213">
        <v>1</v>
      </c>
      <c r="J213">
        <v>0.95</v>
      </c>
      <c r="K213">
        <v>11.7629699707031</v>
      </c>
      <c r="L213" s="10">
        <v>1.5643234252929701</v>
      </c>
      <c r="M213">
        <v>1.3343925476074201</v>
      </c>
      <c r="N213">
        <v>9.032470703125</v>
      </c>
      <c r="O213">
        <v>5</v>
      </c>
      <c r="P213">
        <v>5</v>
      </c>
      <c r="Q213">
        <v>15</v>
      </c>
      <c r="R213" s="16">
        <v>0.33329999999999999</v>
      </c>
      <c r="S213" s="16">
        <f t="shared" si="3"/>
        <v>0.5</v>
      </c>
      <c r="T213">
        <v>4.2648220062255904</v>
      </c>
      <c r="U213">
        <v>3.9909417629241899</v>
      </c>
      <c r="V213">
        <v>3.7358856201171902</v>
      </c>
      <c r="W213" s="17">
        <v>0.255056142807007</v>
      </c>
      <c r="X213">
        <v>0.52893638610839799</v>
      </c>
      <c r="Y213">
        <v>0.52893638610839799</v>
      </c>
      <c r="Z213">
        <v>0.5</v>
      </c>
      <c r="AA213">
        <v>1</v>
      </c>
      <c r="AB213">
        <v>0.66666666666666696</v>
      </c>
      <c r="AC213">
        <v>0.8</v>
      </c>
      <c r="AD213">
        <v>0</v>
      </c>
      <c r="AE213">
        <v>0.5</v>
      </c>
    </row>
    <row r="214" spans="1:31" x14ac:dyDescent="0.15">
      <c r="A214" s="6">
        <v>212</v>
      </c>
      <c r="B214">
        <v>15</v>
      </c>
      <c r="C214">
        <v>5</v>
      </c>
      <c r="D214">
        <v>10</v>
      </c>
      <c r="E214">
        <v>10</v>
      </c>
      <c r="F214">
        <v>10</v>
      </c>
      <c r="G214">
        <v>0</v>
      </c>
      <c r="H214">
        <v>5</v>
      </c>
      <c r="I214">
        <v>5</v>
      </c>
      <c r="J214">
        <v>0.75</v>
      </c>
      <c r="K214">
        <v>7.9279098510742196</v>
      </c>
      <c r="L214" s="10">
        <v>2.5874786376953098</v>
      </c>
      <c r="M214">
        <v>0.54357528686523404</v>
      </c>
      <c r="N214">
        <v>6.5930538177490199</v>
      </c>
      <c r="O214">
        <v>4</v>
      </c>
      <c r="P214">
        <v>4</v>
      </c>
      <c r="Q214">
        <v>14</v>
      </c>
      <c r="R214" s="16">
        <v>0.28570000000000001</v>
      </c>
      <c r="S214" s="16">
        <f t="shared" si="3"/>
        <v>0.4</v>
      </c>
      <c r="T214">
        <v>3.4272365570068399</v>
      </c>
      <c r="U214">
        <v>3.0102581977844198</v>
      </c>
      <c r="V214">
        <v>2.9044351577758798</v>
      </c>
      <c r="W214" s="17">
        <v>0.10582304000854501</v>
      </c>
      <c r="X214">
        <v>0.52280139923095703</v>
      </c>
      <c r="Y214">
        <v>0.52280139923095703</v>
      </c>
      <c r="Z214">
        <v>0.4</v>
      </c>
      <c r="AA214">
        <v>1</v>
      </c>
      <c r="AB214">
        <v>0.71428571428571397</v>
      </c>
      <c r="AC214">
        <v>0.83333333333333304</v>
      </c>
      <c r="AD214">
        <v>0</v>
      </c>
      <c r="AE214">
        <v>0.6</v>
      </c>
    </row>
    <row r="215" spans="1:31" x14ac:dyDescent="0.15">
      <c r="A215" s="6">
        <v>213</v>
      </c>
      <c r="B215">
        <v>16</v>
      </c>
      <c r="C215">
        <v>4</v>
      </c>
      <c r="D215">
        <v>10</v>
      </c>
      <c r="E215">
        <v>10</v>
      </c>
      <c r="F215">
        <v>10</v>
      </c>
      <c r="G215">
        <v>0</v>
      </c>
      <c r="H215">
        <v>6</v>
      </c>
      <c r="I215">
        <v>4</v>
      </c>
      <c r="J215">
        <v>0.8</v>
      </c>
      <c r="K215">
        <v>9.9134235382080096</v>
      </c>
      <c r="L215" s="10">
        <v>4.2708263397216797</v>
      </c>
      <c r="M215">
        <v>2.9199905395507799</v>
      </c>
      <c r="N215">
        <v>6.0272483825683603</v>
      </c>
      <c r="O215">
        <v>3</v>
      </c>
      <c r="P215">
        <v>3</v>
      </c>
      <c r="Q215">
        <v>13</v>
      </c>
      <c r="R215" s="16">
        <v>0.23080000000000001</v>
      </c>
      <c r="S215" s="16">
        <f t="shared" si="3"/>
        <v>0.3</v>
      </c>
      <c r="T215">
        <v>3.2638244628906201</v>
      </c>
      <c r="U215">
        <v>3.0492627620696999</v>
      </c>
      <c r="V215">
        <v>2.6928896903991699</v>
      </c>
      <c r="W215" s="17">
        <v>0.356373071670532</v>
      </c>
      <c r="X215">
        <v>0.57093477249145497</v>
      </c>
      <c r="Y215">
        <v>0.57093477249145497</v>
      </c>
      <c r="Z215">
        <v>0.3</v>
      </c>
      <c r="AA215">
        <v>1</v>
      </c>
      <c r="AB215">
        <v>0.76923076923076905</v>
      </c>
      <c r="AC215">
        <v>0.86956521739130399</v>
      </c>
      <c r="AD215">
        <v>0</v>
      </c>
      <c r="AE215">
        <v>0.7</v>
      </c>
    </row>
    <row r="216" spans="1:31" x14ac:dyDescent="0.15">
      <c r="A216" s="6">
        <v>214</v>
      </c>
      <c r="B216">
        <v>17</v>
      </c>
      <c r="C216">
        <v>3</v>
      </c>
      <c r="D216">
        <v>10</v>
      </c>
      <c r="E216">
        <v>10</v>
      </c>
      <c r="F216">
        <v>10</v>
      </c>
      <c r="G216">
        <v>0</v>
      </c>
      <c r="H216">
        <v>7</v>
      </c>
      <c r="I216">
        <v>3</v>
      </c>
      <c r="J216">
        <v>0.85</v>
      </c>
      <c r="K216">
        <v>8.7105369567871094</v>
      </c>
      <c r="L216" s="10">
        <v>1.5211162567138701</v>
      </c>
      <c r="M216">
        <v>0.667083740234375</v>
      </c>
      <c r="N216">
        <v>7.4238471984863299</v>
      </c>
      <c r="O216">
        <v>7</v>
      </c>
      <c r="P216">
        <v>7</v>
      </c>
      <c r="Q216">
        <v>17</v>
      </c>
      <c r="R216" s="16">
        <v>0.4118</v>
      </c>
      <c r="S216" s="16">
        <f t="shared" si="3"/>
        <v>0.7</v>
      </c>
      <c r="T216">
        <v>4.50624656677246</v>
      </c>
      <c r="U216">
        <v>4.0251560211181596</v>
      </c>
      <c r="V216">
        <v>3.9067847728729199</v>
      </c>
      <c r="W216" s="17">
        <v>0.11837124824523899</v>
      </c>
      <c r="X216">
        <v>0.59946179389953602</v>
      </c>
      <c r="Y216">
        <v>0.59946179389953602</v>
      </c>
      <c r="Z216">
        <v>0.7</v>
      </c>
      <c r="AA216">
        <v>1</v>
      </c>
      <c r="AB216">
        <v>0.58823529411764697</v>
      </c>
      <c r="AC216">
        <v>0.74074074074074103</v>
      </c>
      <c r="AD216">
        <v>0</v>
      </c>
      <c r="AE216">
        <v>0.3</v>
      </c>
    </row>
    <row r="217" spans="1:31" x14ac:dyDescent="0.15">
      <c r="A217" s="6">
        <v>215</v>
      </c>
      <c r="B217">
        <v>15</v>
      </c>
      <c r="C217">
        <v>5</v>
      </c>
      <c r="D217">
        <v>10</v>
      </c>
      <c r="E217">
        <v>10</v>
      </c>
      <c r="F217">
        <v>10</v>
      </c>
      <c r="G217">
        <v>0</v>
      </c>
      <c r="H217">
        <v>5</v>
      </c>
      <c r="I217">
        <v>5</v>
      </c>
      <c r="J217">
        <v>0.75</v>
      </c>
      <c r="K217">
        <v>8.4589786529540998</v>
      </c>
      <c r="L217" s="10">
        <v>5.7066879272460902</v>
      </c>
      <c r="M217">
        <v>5.0379467010498002</v>
      </c>
      <c r="N217">
        <v>4.1670913696289098</v>
      </c>
      <c r="O217">
        <v>0</v>
      </c>
      <c r="P217">
        <v>0</v>
      </c>
      <c r="Q217">
        <v>10</v>
      </c>
      <c r="R217" s="16">
        <v>0</v>
      </c>
      <c r="S217" s="16">
        <f t="shared" si="3"/>
        <v>0</v>
      </c>
      <c r="T217">
        <v>2.9849777221679701</v>
      </c>
      <c r="U217">
        <v>2.8662428855896001</v>
      </c>
      <c r="V217">
        <v>2.4659724235534699</v>
      </c>
      <c r="W217" s="17">
        <v>0.40027046203613298</v>
      </c>
      <c r="X217">
        <v>0.51900529861450195</v>
      </c>
      <c r="Y217">
        <v>0.51900529861450195</v>
      </c>
      <c r="Z217">
        <v>0</v>
      </c>
      <c r="AA217">
        <v>1</v>
      </c>
      <c r="AB217">
        <v>1</v>
      </c>
      <c r="AC217">
        <v>1</v>
      </c>
      <c r="AD217">
        <v>0</v>
      </c>
      <c r="AE217">
        <v>1</v>
      </c>
    </row>
    <row r="218" spans="1:31" x14ac:dyDescent="0.15">
      <c r="A218" s="6">
        <v>216</v>
      </c>
      <c r="B218">
        <v>15</v>
      </c>
      <c r="C218">
        <v>5</v>
      </c>
      <c r="D218">
        <v>10</v>
      </c>
      <c r="E218">
        <v>10</v>
      </c>
      <c r="F218">
        <v>10</v>
      </c>
      <c r="G218">
        <v>0</v>
      </c>
      <c r="H218">
        <v>5</v>
      </c>
      <c r="I218">
        <v>5</v>
      </c>
      <c r="J218">
        <v>0.75</v>
      </c>
      <c r="K218">
        <v>8.5999126434326207</v>
      </c>
      <c r="L218" s="10">
        <v>4.2804412841796902</v>
      </c>
      <c r="M218">
        <v>2.5207443237304701</v>
      </c>
      <c r="N218">
        <v>5.1195659637451199</v>
      </c>
      <c r="O218">
        <v>2</v>
      </c>
      <c r="P218">
        <v>2</v>
      </c>
      <c r="Q218">
        <v>12</v>
      </c>
      <c r="R218" s="16">
        <v>0.16669999999999999</v>
      </c>
      <c r="S218" s="16">
        <f t="shared" si="3"/>
        <v>0.2</v>
      </c>
      <c r="T218">
        <v>3.2464847564697301</v>
      </c>
      <c r="U218">
        <v>2.9972977638244598</v>
      </c>
      <c r="V218">
        <v>2.6907300949096702</v>
      </c>
      <c r="W218" s="17">
        <v>0.30656766891479498</v>
      </c>
      <c r="X218">
        <v>0.55575466156005904</v>
      </c>
      <c r="Y218">
        <v>0.55575466156005904</v>
      </c>
      <c r="Z218">
        <v>0.2</v>
      </c>
      <c r="AA218">
        <v>1</v>
      </c>
      <c r="AB218">
        <v>0.83333333333333304</v>
      </c>
      <c r="AC218">
        <v>0.90909090909090895</v>
      </c>
      <c r="AD218">
        <v>0</v>
      </c>
      <c r="AE218">
        <v>0.8</v>
      </c>
    </row>
    <row r="219" spans="1:31" x14ac:dyDescent="0.15">
      <c r="A219" s="6">
        <v>217</v>
      </c>
      <c r="B219">
        <v>16</v>
      </c>
      <c r="C219">
        <v>4</v>
      </c>
      <c r="D219">
        <v>10</v>
      </c>
      <c r="E219">
        <v>10</v>
      </c>
      <c r="F219">
        <v>10</v>
      </c>
      <c r="G219">
        <v>0</v>
      </c>
      <c r="H219">
        <v>6</v>
      </c>
      <c r="I219">
        <v>4</v>
      </c>
      <c r="J219">
        <v>0.8</v>
      </c>
      <c r="K219">
        <v>9.3432559967040998</v>
      </c>
      <c r="L219" s="10">
        <v>2.3560009002685498</v>
      </c>
      <c r="M219">
        <v>0.55837249755859397</v>
      </c>
      <c r="N219">
        <v>7.1513729095459002</v>
      </c>
      <c r="O219">
        <v>5</v>
      </c>
      <c r="P219">
        <v>5</v>
      </c>
      <c r="Q219">
        <v>15</v>
      </c>
      <c r="R219" s="16">
        <v>0.33329999999999999</v>
      </c>
      <c r="S219" s="16">
        <f t="shared" si="3"/>
        <v>0.5</v>
      </c>
      <c r="T219">
        <v>4.1629772186279297</v>
      </c>
      <c r="U219">
        <v>3.7201204299926798</v>
      </c>
      <c r="V219">
        <v>3.54529905319214</v>
      </c>
      <c r="W219" s="17">
        <v>0.174821376800537</v>
      </c>
      <c r="X219">
        <v>0.61767816543579102</v>
      </c>
      <c r="Y219">
        <v>0.61767816543579102</v>
      </c>
      <c r="Z219">
        <v>0.5</v>
      </c>
      <c r="AA219">
        <v>1</v>
      </c>
      <c r="AB219">
        <v>0.66666666666666696</v>
      </c>
      <c r="AC219">
        <v>0.8</v>
      </c>
      <c r="AD219">
        <v>0</v>
      </c>
      <c r="AE219">
        <v>0.5</v>
      </c>
    </row>
    <row r="220" spans="1:31" x14ac:dyDescent="0.15">
      <c r="A220" s="6">
        <v>218</v>
      </c>
      <c r="B220">
        <v>18</v>
      </c>
      <c r="C220">
        <v>2</v>
      </c>
      <c r="D220">
        <v>10</v>
      </c>
      <c r="E220">
        <v>10</v>
      </c>
      <c r="F220">
        <v>10</v>
      </c>
      <c r="G220">
        <v>0</v>
      </c>
      <c r="H220">
        <v>8</v>
      </c>
      <c r="I220">
        <v>2</v>
      </c>
      <c r="J220">
        <v>0.9</v>
      </c>
      <c r="K220">
        <v>8.7807083129882795</v>
      </c>
      <c r="L220" s="10">
        <v>0.60701751708984397</v>
      </c>
      <c r="M220">
        <v>0.29935455322265597</v>
      </c>
      <c r="N220">
        <v>8.6788063049316406</v>
      </c>
      <c r="O220">
        <v>7</v>
      </c>
      <c r="P220">
        <v>7</v>
      </c>
      <c r="Q220">
        <v>16</v>
      </c>
      <c r="R220" s="16">
        <v>0.4375</v>
      </c>
      <c r="S220" s="16">
        <f t="shared" si="3"/>
        <v>0.7</v>
      </c>
      <c r="T220">
        <v>5.196044921875</v>
      </c>
      <c r="U220">
        <v>4.6498551368713397</v>
      </c>
      <c r="V220">
        <v>4.6321134567260698</v>
      </c>
      <c r="W220" s="17">
        <v>1.77416801452637E-2</v>
      </c>
      <c r="X220">
        <v>0.563931465148926</v>
      </c>
      <c r="Y220">
        <v>0.563931465148926</v>
      </c>
      <c r="Z220">
        <v>0.7</v>
      </c>
      <c r="AA220">
        <v>0.9</v>
      </c>
      <c r="AB220">
        <v>0.5625</v>
      </c>
      <c r="AC220">
        <v>0.69230769230769196</v>
      </c>
      <c r="AD220">
        <v>0.1</v>
      </c>
      <c r="AE220">
        <v>0.2</v>
      </c>
    </row>
    <row r="221" spans="1:31" x14ac:dyDescent="0.15">
      <c r="A221" s="6">
        <v>219</v>
      </c>
      <c r="B221">
        <v>17</v>
      </c>
      <c r="C221">
        <v>3</v>
      </c>
      <c r="D221">
        <v>10</v>
      </c>
      <c r="E221">
        <v>10</v>
      </c>
      <c r="F221">
        <v>10</v>
      </c>
      <c r="G221">
        <v>0</v>
      </c>
      <c r="H221">
        <v>7</v>
      </c>
      <c r="I221">
        <v>3</v>
      </c>
      <c r="J221">
        <v>0.85</v>
      </c>
      <c r="K221">
        <v>9.1126365661621094</v>
      </c>
      <c r="L221" s="10">
        <v>2.5922698974609402</v>
      </c>
      <c r="M221">
        <v>1.4634552001953101</v>
      </c>
      <c r="N221">
        <v>5.5521011352539098</v>
      </c>
      <c r="O221">
        <v>4</v>
      </c>
      <c r="P221">
        <v>4</v>
      </c>
      <c r="Q221">
        <v>14</v>
      </c>
      <c r="R221" s="16">
        <v>0.28570000000000001</v>
      </c>
      <c r="S221" s="16">
        <f t="shared" si="3"/>
        <v>0.4</v>
      </c>
      <c r="T221">
        <v>4.3778495788574201</v>
      </c>
      <c r="U221">
        <v>4.0527868270873997</v>
      </c>
      <c r="V221">
        <v>3.7530632019043</v>
      </c>
      <c r="W221" s="17">
        <v>0.29972362518310602</v>
      </c>
      <c r="X221">
        <v>0.624786376953125</v>
      </c>
      <c r="Y221">
        <v>0.624786376953125</v>
      </c>
      <c r="Z221">
        <v>0.4</v>
      </c>
      <c r="AA221">
        <v>1</v>
      </c>
      <c r="AB221">
        <v>0.71428571428571397</v>
      </c>
      <c r="AC221">
        <v>0.83333333333333304</v>
      </c>
      <c r="AD221">
        <v>0</v>
      </c>
      <c r="AE221">
        <v>0.6</v>
      </c>
    </row>
    <row r="222" spans="1:31" x14ac:dyDescent="0.15">
      <c r="A222" s="6">
        <v>220</v>
      </c>
      <c r="B222">
        <v>17</v>
      </c>
      <c r="C222">
        <v>3</v>
      </c>
      <c r="D222">
        <v>10</v>
      </c>
      <c r="E222">
        <v>10</v>
      </c>
      <c r="F222">
        <v>10</v>
      </c>
      <c r="G222">
        <v>0</v>
      </c>
      <c r="H222">
        <v>7</v>
      </c>
      <c r="I222">
        <v>3</v>
      </c>
      <c r="J222">
        <v>0.85</v>
      </c>
      <c r="K222">
        <v>8.6867465972900408</v>
      </c>
      <c r="L222" s="10">
        <v>1.58059501647949</v>
      </c>
      <c r="M222">
        <v>0.54266357421875</v>
      </c>
      <c r="N222">
        <v>6.6918659210205096</v>
      </c>
      <c r="O222">
        <v>6</v>
      </c>
      <c r="P222">
        <v>6</v>
      </c>
      <c r="Q222">
        <v>16</v>
      </c>
      <c r="R222" s="16">
        <v>0.375</v>
      </c>
      <c r="S222" s="16">
        <f t="shared" si="3"/>
        <v>0.6</v>
      </c>
      <c r="T222">
        <v>4.33585548400879</v>
      </c>
      <c r="U222">
        <v>3.9174442291259801</v>
      </c>
      <c r="V222">
        <v>3.75399541854858</v>
      </c>
      <c r="W222" s="17">
        <v>0.16344881057739299</v>
      </c>
      <c r="X222">
        <v>0.58186006546020497</v>
      </c>
      <c r="Y222">
        <v>0.58186006546020497</v>
      </c>
      <c r="Z222">
        <v>0.6</v>
      </c>
      <c r="AA222">
        <v>1</v>
      </c>
      <c r="AB222">
        <v>0.625</v>
      </c>
      <c r="AC222">
        <v>0.76923076923076905</v>
      </c>
      <c r="AD222">
        <v>0</v>
      </c>
      <c r="AE222">
        <v>0.4</v>
      </c>
    </row>
    <row r="223" spans="1:31" x14ac:dyDescent="0.15">
      <c r="A223" s="6">
        <v>221</v>
      </c>
      <c r="B223">
        <v>17</v>
      </c>
      <c r="C223">
        <v>3</v>
      </c>
      <c r="D223">
        <v>10</v>
      </c>
      <c r="E223">
        <v>10</v>
      </c>
      <c r="F223">
        <v>10</v>
      </c>
      <c r="G223">
        <v>0</v>
      </c>
      <c r="H223">
        <v>7</v>
      </c>
      <c r="I223">
        <v>3</v>
      </c>
      <c r="J223">
        <v>0.85</v>
      </c>
      <c r="K223">
        <v>11.1486511230469</v>
      </c>
      <c r="L223" s="10">
        <v>2.1670150756835902</v>
      </c>
      <c r="M223">
        <v>0.92104721069335904</v>
      </c>
      <c r="N223">
        <v>8.6776752471923793</v>
      </c>
      <c r="O223">
        <v>4</v>
      </c>
      <c r="P223">
        <v>4</v>
      </c>
      <c r="Q223">
        <v>14</v>
      </c>
      <c r="R223" s="16">
        <v>0.28570000000000001</v>
      </c>
      <c r="S223" s="16">
        <f t="shared" si="3"/>
        <v>0.4</v>
      </c>
      <c r="T223">
        <v>3.8891830444335902</v>
      </c>
      <c r="U223">
        <v>3.5220696926116899</v>
      </c>
      <c r="V223">
        <v>3.3018126487731898</v>
      </c>
      <c r="W223" s="17">
        <v>0.220257043838501</v>
      </c>
      <c r="X223">
        <v>0.58737039566039995</v>
      </c>
      <c r="Y223">
        <v>0.58737039566039995</v>
      </c>
      <c r="Z223">
        <v>0.4</v>
      </c>
      <c r="AA223">
        <v>1</v>
      </c>
      <c r="AB223">
        <v>0.71428571428571397</v>
      </c>
      <c r="AC223">
        <v>0.83333333333333304</v>
      </c>
      <c r="AD223">
        <v>0</v>
      </c>
      <c r="AE223">
        <v>0.6</v>
      </c>
    </row>
    <row r="224" spans="1:31" x14ac:dyDescent="0.15">
      <c r="A224" s="6">
        <v>222</v>
      </c>
      <c r="B224">
        <v>17</v>
      </c>
      <c r="C224">
        <v>3</v>
      </c>
      <c r="D224">
        <v>10</v>
      </c>
      <c r="E224">
        <v>10</v>
      </c>
      <c r="F224">
        <v>10</v>
      </c>
      <c r="G224">
        <v>0</v>
      </c>
      <c r="H224">
        <v>7</v>
      </c>
      <c r="I224">
        <v>3</v>
      </c>
      <c r="J224">
        <v>0.85</v>
      </c>
      <c r="K224">
        <v>9.4339141845703107</v>
      </c>
      <c r="L224" s="10">
        <v>1.9321975708007799</v>
      </c>
      <c r="M224">
        <v>0.82771682739257801</v>
      </c>
      <c r="N224">
        <v>7.03515625</v>
      </c>
      <c r="O224">
        <v>5</v>
      </c>
      <c r="P224">
        <v>5</v>
      </c>
      <c r="Q224">
        <v>15</v>
      </c>
      <c r="R224" s="16">
        <v>0.33329999999999999</v>
      </c>
      <c r="S224" s="16">
        <f t="shared" si="3"/>
        <v>0.5</v>
      </c>
      <c r="T224">
        <v>3.9974250793457</v>
      </c>
      <c r="U224">
        <v>3.6218400001525901</v>
      </c>
      <c r="V224">
        <v>3.4171175956726101</v>
      </c>
      <c r="W224" s="17">
        <v>0.20472240447998</v>
      </c>
      <c r="X224">
        <v>0.58030748367309604</v>
      </c>
      <c r="Y224">
        <v>0.58030748367309604</v>
      </c>
      <c r="Z224">
        <v>0.5</v>
      </c>
      <c r="AA224">
        <v>1</v>
      </c>
      <c r="AB224">
        <v>0.66666666666666696</v>
      </c>
      <c r="AC224">
        <v>0.8</v>
      </c>
      <c r="AD224">
        <v>0</v>
      </c>
      <c r="AE224">
        <v>0.5</v>
      </c>
    </row>
    <row r="225" spans="1:31" x14ac:dyDescent="0.15">
      <c r="A225" s="6">
        <v>223</v>
      </c>
      <c r="B225">
        <v>15</v>
      </c>
      <c r="C225">
        <v>5</v>
      </c>
      <c r="D225">
        <v>10</v>
      </c>
      <c r="E225">
        <v>10</v>
      </c>
      <c r="F225">
        <v>10</v>
      </c>
      <c r="G225">
        <v>0</v>
      </c>
      <c r="H225">
        <v>5</v>
      </c>
      <c r="I225">
        <v>5</v>
      </c>
      <c r="J225">
        <v>0.75</v>
      </c>
      <c r="K225">
        <v>9.8341693878173793</v>
      </c>
      <c r="L225" s="10">
        <v>4.3373126983642596</v>
      </c>
      <c r="M225">
        <v>2.2206993103027299</v>
      </c>
      <c r="N225">
        <v>6.7604885101318404</v>
      </c>
      <c r="O225">
        <v>3</v>
      </c>
      <c r="P225">
        <v>3</v>
      </c>
      <c r="Q225">
        <v>13</v>
      </c>
      <c r="R225" s="16">
        <v>0.23080000000000001</v>
      </c>
      <c r="S225" s="16">
        <f t="shared" si="3"/>
        <v>0.3</v>
      </c>
      <c r="T225">
        <v>3.0818328857421902</v>
      </c>
      <c r="U225">
        <v>2.79755783081055</v>
      </c>
      <c r="V225">
        <v>2.5217382907867401</v>
      </c>
      <c r="W225" s="17">
        <v>0.27581954002380399</v>
      </c>
      <c r="X225">
        <v>0.560094594955444</v>
      </c>
      <c r="Y225">
        <v>0.560094594955444</v>
      </c>
      <c r="Z225">
        <v>0.3</v>
      </c>
      <c r="AA225">
        <v>1</v>
      </c>
      <c r="AB225">
        <v>0.76923076923076905</v>
      </c>
      <c r="AC225">
        <v>0.86956521739130399</v>
      </c>
      <c r="AD225">
        <v>0</v>
      </c>
      <c r="AE225">
        <v>0.7</v>
      </c>
    </row>
    <row r="226" spans="1:31" x14ac:dyDescent="0.15">
      <c r="A226" s="6">
        <v>224</v>
      </c>
      <c r="B226">
        <v>18</v>
      </c>
      <c r="C226">
        <v>2</v>
      </c>
      <c r="D226">
        <v>10</v>
      </c>
      <c r="E226">
        <v>10</v>
      </c>
      <c r="F226">
        <v>10</v>
      </c>
      <c r="G226">
        <v>0</v>
      </c>
      <c r="H226">
        <v>8</v>
      </c>
      <c r="I226">
        <v>2</v>
      </c>
      <c r="J226">
        <v>0.9</v>
      </c>
      <c r="K226">
        <v>10.1478004455566</v>
      </c>
      <c r="L226" s="10">
        <v>1.2576446533203101</v>
      </c>
      <c r="M226">
        <v>0.66241073608398404</v>
      </c>
      <c r="N226">
        <v>8.1365528106689506</v>
      </c>
      <c r="O226">
        <v>6</v>
      </c>
      <c r="P226">
        <v>6</v>
      </c>
      <c r="Q226">
        <v>16</v>
      </c>
      <c r="R226" s="16">
        <v>0.375</v>
      </c>
      <c r="S226" s="16">
        <f t="shared" si="3"/>
        <v>0.6</v>
      </c>
      <c r="T226">
        <v>5.000732421875</v>
      </c>
      <c r="U226">
        <v>4.5710029602050799</v>
      </c>
      <c r="V226">
        <v>4.3852033615112296</v>
      </c>
      <c r="W226" s="17">
        <v>0.18579959869384799</v>
      </c>
      <c r="X226">
        <v>0.61552906036376998</v>
      </c>
      <c r="Y226">
        <v>0.61552906036376998</v>
      </c>
      <c r="Z226">
        <v>0.6</v>
      </c>
      <c r="AA226">
        <v>1</v>
      </c>
      <c r="AB226">
        <v>0.625</v>
      </c>
      <c r="AC226">
        <v>0.76923076923076905</v>
      </c>
      <c r="AD226">
        <v>0</v>
      </c>
      <c r="AE226">
        <v>0.4</v>
      </c>
    </row>
    <row r="227" spans="1:31" x14ac:dyDescent="0.15">
      <c r="A227" s="6">
        <v>225</v>
      </c>
      <c r="B227">
        <v>16</v>
      </c>
      <c r="C227">
        <v>4</v>
      </c>
      <c r="D227">
        <v>10</v>
      </c>
      <c r="E227">
        <v>10</v>
      </c>
      <c r="F227">
        <v>10</v>
      </c>
      <c r="G227">
        <v>0</v>
      </c>
      <c r="H227">
        <v>6</v>
      </c>
      <c r="I227">
        <v>4</v>
      </c>
      <c r="J227">
        <v>0.8</v>
      </c>
      <c r="K227">
        <v>7.6106758117675799</v>
      </c>
      <c r="L227" s="10">
        <v>2.4880332946777299</v>
      </c>
      <c r="M227">
        <v>1.4114856719970701</v>
      </c>
      <c r="N227">
        <v>5.8463649749755904</v>
      </c>
      <c r="O227">
        <v>5</v>
      </c>
      <c r="P227">
        <v>5</v>
      </c>
      <c r="Q227">
        <v>14</v>
      </c>
      <c r="R227" s="16">
        <v>0.35709999999999997</v>
      </c>
      <c r="S227" s="16">
        <f t="shared" si="3"/>
        <v>0.5</v>
      </c>
      <c r="T227">
        <v>3.4957523345947301</v>
      </c>
      <c r="U227">
        <v>3.1724088191986102</v>
      </c>
      <c r="V227">
        <v>3.0116052627563499</v>
      </c>
      <c r="W227" s="17">
        <v>0.16080355644226099</v>
      </c>
      <c r="X227">
        <v>0.48414707183837902</v>
      </c>
      <c r="Y227">
        <v>0.48414707183837902</v>
      </c>
      <c r="Z227">
        <v>0.5</v>
      </c>
      <c r="AA227">
        <v>0.9</v>
      </c>
      <c r="AB227">
        <v>0.64285714285714302</v>
      </c>
      <c r="AC227">
        <v>0.75</v>
      </c>
      <c r="AD227">
        <v>0.1</v>
      </c>
      <c r="AE227">
        <v>0.4</v>
      </c>
    </row>
    <row r="228" spans="1:31" x14ac:dyDescent="0.15">
      <c r="A228" s="6">
        <v>226</v>
      </c>
      <c r="B228">
        <v>16</v>
      </c>
      <c r="C228">
        <v>4</v>
      </c>
      <c r="D228">
        <v>10</v>
      </c>
      <c r="E228">
        <v>10</v>
      </c>
      <c r="F228">
        <v>10</v>
      </c>
      <c r="G228">
        <v>0</v>
      </c>
      <c r="H228">
        <v>6</v>
      </c>
      <c r="I228">
        <v>4</v>
      </c>
      <c r="J228">
        <v>0.8</v>
      </c>
      <c r="K228">
        <v>7.7055892944335902</v>
      </c>
      <c r="L228" s="10">
        <v>1.13948822021484</v>
      </c>
      <c r="M228">
        <v>0.18236160278320299</v>
      </c>
      <c r="N228">
        <v>8.5506763458252006</v>
      </c>
      <c r="O228">
        <v>6</v>
      </c>
      <c r="P228">
        <v>6</v>
      </c>
      <c r="Q228">
        <v>15</v>
      </c>
      <c r="R228" s="16">
        <v>0.4</v>
      </c>
      <c r="S228" s="16">
        <f t="shared" si="3"/>
        <v>0.6</v>
      </c>
      <c r="T228">
        <v>4.4230499267578098</v>
      </c>
      <c r="U228">
        <v>3.8039848804473899</v>
      </c>
      <c r="V228">
        <v>3.8683133125305198</v>
      </c>
      <c r="W228" s="17">
        <v>6.4328432083129897E-2</v>
      </c>
      <c r="X228">
        <v>0.55473661422729503</v>
      </c>
      <c r="Y228">
        <v>0.55473661422729503</v>
      </c>
      <c r="Z228">
        <v>0.6</v>
      </c>
      <c r="AA228">
        <v>0.9</v>
      </c>
      <c r="AB228">
        <v>0.6</v>
      </c>
      <c r="AC228">
        <v>0.72</v>
      </c>
      <c r="AD228">
        <v>0.1</v>
      </c>
      <c r="AE228">
        <v>0.3</v>
      </c>
    </row>
    <row r="229" spans="1:31" x14ac:dyDescent="0.15">
      <c r="A229" s="6">
        <v>227</v>
      </c>
      <c r="B229">
        <v>18</v>
      </c>
      <c r="C229">
        <v>2</v>
      </c>
      <c r="D229">
        <v>10</v>
      </c>
      <c r="E229">
        <v>10</v>
      </c>
      <c r="F229">
        <v>10</v>
      </c>
      <c r="G229">
        <v>0</v>
      </c>
      <c r="H229">
        <v>8</v>
      </c>
      <c r="I229">
        <v>2</v>
      </c>
      <c r="J229">
        <v>0.9</v>
      </c>
      <c r="K229">
        <v>10.168291091919</v>
      </c>
      <c r="L229" s="10">
        <v>1.53847503662109</v>
      </c>
      <c r="M229">
        <v>0.88458633422851596</v>
      </c>
      <c r="N229">
        <v>7.5178146362304696</v>
      </c>
      <c r="O229">
        <v>6</v>
      </c>
      <c r="P229">
        <v>6</v>
      </c>
      <c r="Q229">
        <v>16</v>
      </c>
      <c r="R229" s="16">
        <v>0.375</v>
      </c>
      <c r="S229" s="16">
        <f t="shared" si="3"/>
        <v>0.6</v>
      </c>
      <c r="T229">
        <v>5.1134586334228498</v>
      </c>
      <c r="U229">
        <v>4.6830921173095703</v>
      </c>
      <c r="V229">
        <v>4.4469518661498997</v>
      </c>
      <c r="W229" s="17">
        <v>0.236140251159668</v>
      </c>
      <c r="X229">
        <v>0.666506767272949</v>
      </c>
      <c r="Y229">
        <v>0.666506767272949</v>
      </c>
      <c r="Z229">
        <v>0.6</v>
      </c>
      <c r="AA229">
        <v>1</v>
      </c>
      <c r="AB229">
        <v>0.625</v>
      </c>
      <c r="AC229">
        <v>0.76923076923076905</v>
      </c>
      <c r="AD229">
        <v>0</v>
      </c>
      <c r="AE229">
        <v>0.4</v>
      </c>
    </row>
    <row r="230" spans="1:31" x14ac:dyDescent="0.15">
      <c r="A230" s="6">
        <v>228</v>
      </c>
      <c r="B230">
        <v>16</v>
      </c>
      <c r="C230">
        <v>4</v>
      </c>
      <c r="D230">
        <v>10</v>
      </c>
      <c r="E230">
        <v>10</v>
      </c>
      <c r="F230">
        <v>10</v>
      </c>
      <c r="G230">
        <v>0</v>
      </c>
      <c r="H230">
        <v>6</v>
      </c>
      <c r="I230">
        <v>4</v>
      </c>
      <c r="J230">
        <v>0.8</v>
      </c>
      <c r="K230">
        <v>8.4665985107421893</v>
      </c>
      <c r="L230" s="10">
        <v>2.2131996154785201</v>
      </c>
      <c r="M230">
        <v>0.69468688964843694</v>
      </c>
      <c r="N230">
        <v>6.6260471343994096</v>
      </c>
      <c r="O230">
        <v>4</v>
      </c>
      <c r="P230">
        <v>4</v>
      </c>
      <c r="Q230">
        <v>14</v>
      </c>
      <c r="R230" s="16">
        <v>0.28570000000000001</v>
      </c>
      <c r="S230" s="16">
        <f t="shared" si="3"/>
        <v>0.4</v>
      </c>
      <c r="T230">
        <v>3.9541358947753902</v>
      </c>
      <c r="U230">
        <v>3.5214364528656001</v>
      </c>
      <c r="V230">
        <v>3.3622450828552202</v>
      </c>
      <c r="W230" s="17">
        <v>0.159191370010376</v>
      </c>
      <c r="X230">
        <v>0.59189081192016602</v>
      </c>
      <c r="Y230">
        <v>0.59189081192016602</v>
      </c>
      <c r="Z230">
        <v>0.4</v>
      </c>
      <c r="AA230">
        <v>1</v>
      </c>
      <c r="AB230">
        <v>0.71428571428571397</v>
      </c>
      <c r="AC230">
        <v>0.83333333333333304</v>
      </c>
      <c r="AD230">
        <v>0</v>
      </c>
      <c r="AE230">
        <v>0.6</v>
      </c>
    </row>
    <row r="231" spans="1:31" x14ac:dyDescent="0.15">
      <c r="A231" s="6">
        <v>229</v>
      </c>
      <c r="B231">
        <v>18</v>
      </c>
      <c r="C231">
        <v>2</v>
      </c>
      <c r="D231">
        <v>10</v>
      </c>
      <c r="E231">
        <v>10</v>
      </c>
      <c r="F231">
        <v>10</v>
      </c>
      <c r="G231">
        <v>0</v>
      </c>
      <c r="H231">
        <v>8</v>
      </c>
      <c r="I231">
        <v>2</v>
      </c>
      <c r="J231">
        <v>0.9</v>
      </c>
      <c r="K231">
        <v>10.3217124938965</v>
      </c>
      <c r="L231" s="10">
        <v>1.7060852050781199</v>
      </c>
      <c r="M231">
        <v>1.0290412902832</v>
      </c>
      <c r="N231">
        <v>7.3843078613281197</v>
      </c>
      <c r="O231">
        <v>5</v>
      </c>
      <c r="P231">
        <v>5</v>
      </c>
      <c r="Q231">
        <v>15</v>
      </c>
      <c r="R231" s="16">
        <v>0.33329999999999999</v>
      </c>
      <c r="S231" s="16">
        <f t="shared" si="3"/>
        <v>0.5</v>
      </c>
      <c r="T231">
        <v>4.8080120086669904</v>
      </c>
      <c r="U231">
        <v>4.4200329780578604</v>
      </c>
      <c r="V231">
        <v>4.1532464027404803</v>
      </c>
      <c r="W231" s="17">
        <v>0.26678657531738298</v>
      </c>
      <c r="X231">
        <v>0.654765605926514</v>
      </c>
      <c r="Y231">
        <v>0.654765605926514</v>
      </c>
      <c r="Z231">
        <v>0.5</v>
      </c>
      <c r="AA231">
        <v>1</v>
      </c>
      <c r="AB231">
        <v>0.66666666666666696</v>
      </c>
      <c r="AC231">
        <v>0.8</v>
      </c>
      <c r="AD231">
        <v>0</v>
      </c>
      <c r="AE231">
        <v>0.5</v>
      </c>
    </row>
    <row r="232" spans="1:31" x14ac:dyDescent="0.15">
      <c r="A232" s="6">
        <v>230</v>
      </c>
      <c r="B232">
        <v>15</v>
      </c>
      <c r="C232">
        <v>5</v>
      </c>
      <c r="D232">
        <v>10</v>
      </c>
      <c r="E232">
        <v>10</v>
      </c>
      <c r="F232">
        <v>10</v>
      </c>
      <c r="G232">
        <v>0</v>
      </c>
      <c r="H232">
        <v>5</v>
      </c>
      <c r="I232">
        <v>5</v>
      </c>
      <c r="J232">
        <v>0.75</v>
      </c>
      <c r="K232">
        <v>8.4192085266113299</v>
      </c>
      <c r="L232" s="10">
        <v>5.07625389099121</v>
      </c>
      <c r="M232">
        <v>4.0425281524658203</v>
      </c>
      <c r="N232">
        <v>4.6184463500976598</v>
      </c>
      <c r="O232">
        <v>1</v>
      </c>
      <c r="P232">
        <v>1</v>
      </c>
      <c r="Q232">
        <v>11</v>
      </c>
      <c r="R232" s="16">
        <v>9.0899999999999995E-2</v>
      </c>
      <c r="S232" s="16">
        <f t="shared" si="3"/>
        <v>0.1</v>
      </c>
      <c r="T232">
        <v>2.6727428436279301</v>
      </c>
      <c r="U232">
        <v>2.5202298164367698</v>
      </c>
      <c r="V232">
        <v>2.1702868938446001</v>
      </c>
      <c r="W232" s="17">
        <v>0.34994292259216297</v>
      </c>
      <c r="X232">
        <v>0.50245594978332497</v>
      </c>
      <c r="Y232">
        <v>0.50245594978332497</v>
      </c>
      <c r="Z232">
        <v>0.1</v>
      </c>
      <c r="AA232">
        <v>1</v>
      </c>
      <c r="AB232">
        <v>0.90909090909090895</v>
      </c>
      <c r="AC232">
        <v>0.952380952380952</v>
      </c>
      <c r="AD232">
        <v>0</v>
      </c>
      <c r="AE232">
        <v>0.9</v>
      </c>
    </row>
    <row r="233" spans="1:31" x14ac:dyDescent="0.15">
      <c r="A233" s="6">
        <v>231</v>
      </c>
      <c r="B233">
        <v>18</v>
      </c>
      <c r="C233">
        <v>2</v>
      </c>
      <c r="D233">
        <v>10</v>
      </c>
      <c r="E233">
        <v>10</v>
      </c>
      <c r="F233">
        <v>10</v>
      </c>
      <c r="G233">
        <v>0</v>
      </c>
      <c r="H233">
        <v>8</v>
      </c>
      <c r="I233">
        <v>2</v>
      </c>
      <c r="J233">
        <v>0.9</v>
      </c>
      <c r="K233">
        <v>10.747047424316399</v>
      </c>
      <c r="L233" s="10">
        <v>3.5610313415527299</v>
      </c>
      <c r="M233">
        <v>3.2122383117675799</v>
      </c>
      <c r="N233">
        <v>7.2385673522949201</v>
      </c>
      <c r="O233">
        <v>7</v>
      </c>
      <c r="P233">
        <v>7</v>
      </c>
      <c r="Q233">
        <v>17</v>
      </c>
      <c r="R233" s="16">
        <v>0.4118</v>
      </c>
      <c r="S233" s="16">
        <f t="shared" si="3"/>
        <v>0.7</v>
      </c>
      <c r="T233">
        <v>3.98457527160644</v>
      </c>
      <c r="U233">
        <v>3.7460682392120401</v>
      </c>
      <c r="V233">
        <v>3.4069766998290998</v>
      </c>
      <c r="W233" s="17">
        <v>0.33909153938293501</v>
      </c>
      <c r="X233">
        <v>0.57759857177734397</v>
      </c>
      <c r="Y233">
        <v>0.57759857177734397</v>
      </c>
      <c r="Z233">
        <v>0.7</v>
      </c>
      <c r="AA233">
        <v>1</v>
      </c>
      <c r="AB233">
        <v>0.58823529411764697</v>
      </c>
      <c r="AC233">
        <v>0.74074074074074103</v>
      </c>
      <c r="AD233">
        <v>0</v>
      </c>
      <c r="AE233">
        <v>0.3</v>
      </c>
    </row>
    <row r="234" spans="1:31" x14ac:dyDescent="0.15">
      <c r="A234" s="6">
        <v>232</v>
      </c>
      <c r="B234">
        <v>16</v>
      </c>
      <c r="C234">
        <v>4</v>
      </c>
      <c r="D234">
        <v>10</v>
      </c>
      <c r="E234">
        <v>10</v>
      </c>
      <c r="F234">
        <v>10</v>
      </c>
      <c r="G234">
        <v>0</v>
      </c>
      <c r="H234">
        <v>6</v>
      </c>
      <c r="I234">
        <v>4</v>
      </c>
      <c r="J234">
        <v>0.8</v>
      </c>
      <c r="K234">
        <v>8.4017028808593697</v>
      </c>
      <c r="L234" s="10">
        <v>2.53948974609375</v>
      </c>
      <c r="M234">
        <v>1.08858871459961</v>
      </c>
      <c r="N234">
        <v>6.1430988311767596</v>
      </c>
      <c r="O234">
        <v>4</v>
      </c>
      <c r="P234">
        <v>4</v>
      </c>
      <c r="Q234">
        <v>14</v>
      </c>
      <c r="R234" s="16">
        <v>0.28570000000000001</v>
      </c>
      <c r="S234" s="16">
        <f t="shared" si="3"/>
        <v>0.4</v>
      </c>
      <c r="T234">
        <v>3.37979316711426</v>
      </c>
      <c r="U234">
        <v>3.0490188598632799</v>
      </c>
      <c r="V234">
        <v>2.8511533737182599</v>
      </c>
      <c r="W234" s="17">
        <v>0.19786548614502</v>
      </c>
      <c r="X234">
        <v>0.52863979339599598</v>
      </c>
      <c r="Y234">
        <v>0.52863979339599598</v>
      </c>
      <c r="Z234">
        <v>0.4</v>
      </c>
      <c r="AA234">
        <v>1</v>
      </c>
      <c r="AB234">
        <v>0.71428571428571397</v>
      </c>
      <c r="AC234">
        <v>0.83333333333333304</v>
      </c>
      <c r="AD234">
        <v>0</v>
      </c>
      <c r="AE234">
        <v>0.6</v>
      </c>
    </row>
    <row r="235" spans="1:31" x14ac:dyDescent="0.15">
      <c r="A235" s="6">
        <v>233</v>
      </c>
      <c r="B235">
        <v>17</v>
      </c>
      <c r="C235">
        <v>3</v>
      </c>
      <c r="D235">
        <v>10</v>
      </c>
      <c r="E235">
        <v>10</v>
      </c>
      <c r="F235">
        <v>10</v>
      </c>
      <c r="G235">
        <v>0</v>
      </c>
      <c r="H235">
        <v>7</v>
      </c>
      <c r="I235">
        <v>3</v>
      </c>
      <c r="J235">
        <v>0.85</v>
      </c>
      <c r="K235">
        <v>9.0835113525390607</v>
      </c>
      <c r="L235" s="10">
        <v>2.5313072204589799</v>
      </c>
      <c r="M235">
        <v>1.6713409423828101</v>
      </c>
      <c r="N235">
        <v>6.4937458038330096</v>
      </c>
      <c r="O235">
        <v>6</v>
      </c>
      <c r="P235">
        <v>6</v>
      </c>
      <c r="Q235">
        <v>16</v>
      </c>
      <c r="R235" s="16">
        <v>0.375</v>
      </c>
      <c r="S235" s="16">
        <f t="shared" si="3"/>
        <v>0.6</v>
      </c>
      <c r="T235">
        <v>4.0476436614990199</v>
      </c>
      <c r="U235">
        <v>3.7038669586181601</v>
      </c>
      <c r="V235">
        <v>3.4684429168701199</v>
      </c>
      <c r="W235" s="17">
        <v>0.23542404174804701</v>
      </c>
      <c r="X235">
        <v>0.57920074462890603</v>
      </c>
      <c r="Y235">
        <v>0.57920074462890603</v>
      </c>
      <c r="Z235">
        <v>0.6</v>
      </c>
      <c r="AA235">
        <v>1</v>
      </c>
      <c r="AB235">
        <v>0.625</v>
      </c>
      <c r="AC235">
        <v>0.76923076923076905</v>
      </c>
      <c r="AD235">
        <v>0</v>
      </c>
      <c r="AE235">
        <v>0.4</v>
      </c>
    </row>
    <row r="236" spans="1:31" x14ac:dyDescent="0.15">
      <c r="A236" s="6">
        <v>234</v>
      </c>
      <c r="B236">
        <v>19</v>
      </c>
      <c r="C236">
        <v>1</v>
      </c>
      <c r="D236">
        <v>10</v>
      </c>
      <c r="E236">
        <v>10</v>
      </c>
      <c r="F236">
        <v>10</v>
      </c>
      <c r="G236">
        <v>0</v>
      </c>
      <c r="H236">
        <v>9</v>
      </c>
      <c r="I236">
        <v>1</v>
      </c>
      <c r="J236">
        <v>0.95</v>
      </c>
      <c r="K236">
        <v>12.8093204498291</v>
      </c>
      <c r="L236" s="10">
        <v>1.9746341705322299</v>
      </c>
      <c r="M236">
        <v>1.76130294799805</v>
      </c>
      <c r="N236">
        <v>9.9051914215087908</v>
      </c>
      <c r="O236">
        <v>8</v>
      </c>
      <c r="P236">
        <v>8</v>
      </c>
      <c r="Q236">
        <v>18</v>
      </c>
      <c r="R236" s="16">
        <v>0.44440000000000002</v>
      </c>
      <c r="S236" s="16">
        <f t="shared" si="3"/>
        <v>0.8</v>
      </c>
      <c r="T236">
        <v>4.8839550018310502</v>
      </c>
      <c r="U236">
        <v>4.5486645698547399</v>
      </c>
      <c r="V236">
        <v>4.2683181762695304</v>
      </c>
      <c r="W236" s="17">
        <v>0.28034639358520502</v>
      </c>
      <c r="X236">
        <v>0.61563682556152299</v>
      </c>
      <c r="Y236">
        <v>0.61563682556152299</v>
      </c>
      <c r="Z236">
        <v>0.8</v>
      </c>
      <c r="AA236">
        <v>1</v>
      </c>
      <c r="AB236">
        <v>0.55555555555555602</v>
      </c>
      <c r="AC236">
        <v>0.71428571428571397</v>
      </c>
      <c r="AD236">
        <v>0</v>
      </c>
      <c r="AE236">
        <v>0.2</v>
      </c>
    </row>
    <row r="237" spans="1:31" x14ac:dyDescent="0.15">
      <c r="A237" s="6">
        <v>235</v>
      </c>
      <c r="B237">
        <v>18</v>
      </c>
      <c r="C237">
        <v>2</v>
      </c>
      <c r="D237">
        <v>10</v>
      </c>
      <c r="E237">
        <v>10</v>
      </c>
      <c r="F237">
        <v>10</v>
      </c>
      <c r="G237">
        <v>0</v>
      </c>
      <c r="H237">
        <v>8</v>
      </c>
      <c r="I237">
        <v>2</v>
      </c>
      <c r="J237">
        <v>0.9</v>
      </c>
      <c r="K237">
        <v>11.3900394439697</v>
      </c>
      <c r="L237" s="10">
        <v>2.4912586212158199</v>
      </c>
      <c r="M237">
        <v>1.7519493103027299</v>
      </c>
      <c r="N237">
        <v>7.4269104003906197</v>
      </c>
      <c r="O237">
        <v>4</v>
      </c>
      <c r="P237">
        <v>4</v>
      </c>
      <c r="Q237">
        <v>14</v>
      </c>
      <c r="R237" s="16">
        <v>0.28570000000000001</v>
      </c>
      <c r="S237" s="16">
        <f t="shared" si="3"/>
        <v>0.4</v>
      </c>
      <c r="T237">
        <v>4.2479076385498002</v>
      </c>
      <c r="U237">
        <v>3.9892611503601101</v>
      </c>
      <c r="V237">
        <v>3.6309616565704301</v>
      </c>
      <c r="W237" s="17">
        <v>0.35829949378967302</v>
      </c>
      <c r="X237">
        <v>0.61694598197937001</v>
      </c>
      <c r="Y237">
        <v>0.61694598197937001</v>
      </c>
      <c r="Z237">
        <v>0.4</v>
      </c>
      <c r="AA237">
        <v>1</v>
      </c>
      <c r="AB237">
        <v>0.71428571428571397</v>
      </c>
      <c r="AC237">
        <v>0.83333333333333304</v>
      </c>
      <c r="AD237">
        <v>0</v>
      </c>
      <c r="AE237">
        <v>0.6</v>
      </c>
    </row>
    <row r="238" spans="1:31" x14ac:dyDescent="0.15">
      <c r="A238" s="6">
        <v>236</v>
      </c>
      <c r="B238">
        <v>17</v>
      </c>
      <c r="C238">
        <v>3</v>
      </c>
      <c r="D238">
        <v>10</v>
      </c>
      <c r="E238">
        <v>10</v>
      </c>
      <c r="F238">
        <v>10</v>
      </c>
      <c r="G238">
        <v>0</v>
      </c>
      <c r="H238">
        <v>7</v>
      </c>
      <c r="I238">
        <v>3</v>
      </c>
      <c r="J238">
        <v>0.85</v>
      </c>
      <c r="K238">
        <v>8.6139144897460902</v>
      </c>
      <c r="L238" s="10">
        <v>1.6832447052002</v>
      </c>
      <c r="M238">
        <v>1.0233688354492201</v>
      </c>
      <c r="N238">
        <v>7.7014026641845703</v>
      </c>
      <c r="O238">
        <v>7</v>
      </c>
      <c r="P238">
        <v>7</v>
      </c>
      <c r="Q238">
        <v>16</v>
      </c>
      <c r="R238" s="16">
        <v>0.4375</v>
      </c>
      <c r="S238" s="16">
        <f t="shared" si="3"/>
        <v>0.7</v>
      </c>
      <c r="T238">
        <v>4.2170715332031197</v>
      </c>
      <c r="U238">
        <v>3.7632749080657999</v>
      </c>
      <c r="V238">
        <v>3.6733157634735099</v>
      </c>
      <c r="W238" s="17">
        <v>8.9959144592285198E-2</v>
      </c>
      <c r="X238">
        <v>0.54375576972961404</v>
      </c>
      <c r="Y238">
        <v>0.54375576972961404</v>
      </c>
      <c r="Z238">
        <v>0.7</v>
      </c>
      <c r="AA238">
        <v>0.9</v>
      </c>
      <c r="AB238">
        <v>0.5625</v>
      </c>
      <c r="AC238">
        <v>0.69230769230769196</v>
      </c>
      <c r="AD238">
        <v>0.1</v>
      </c>
      <c r="AE238">
        <v>0.2</v>
      </c>
    </row>
    <row r="239" spans="1:31" x14ac:dyDescent="0.15">
      <c r="A239" s="6">
        <v>237</v>
      </c>
      <c r="B239">
        <v>16</v>
      </c>
      <c r="C239">
        <v>4</v>
      </c>
      <c r="D239">
        <v>10</v>
      </c>
      <c r="E239">
        <v>10</v>
      </c>
      <c r="F239">
        <v>10</v>
      </c>
      <c r="G239">
        <v>0</v>
      </c>
      <c r="H239">
        <v>6</v>
      </c>
      <c r="I239">
        <v>4</v>
      </c>
      <c r="J239">
        <v>0.8</v>
      </c>
      <c r="K239">
        <v>8.9136676788330096</v>
      </c>
      <c r="L239" s="10">
        <v>4.2497444152831996</v>
      </c>
      <c r="M239">
        <v>3.0916290283203098</v>
      </c>
      <c r="N239">
        <v>4.8779125213623002</v>
      </c>
      <c r="O239">
        <v>2</v>
      </c>
      <c r="P239">
        <v>2</v>
      </c>
      <c r="Q239">
        <v>12</v>
      </c>
      <c r="R239" s="16">
        <v>0.16669999999999999</v>
      </c>
      <c r="S239" s="16">
        <f t="shared" si="3"/>
        <v>0.2</v>
      </c>
      <c r="T239">
        <v>3.4670848846435498</v>
      </c>
      <c r="U239">
        <v>3.2517111301422101</v>
      </c>
      <c r="V239">
        <v>2.89305448532104</v>
      </c>
      <c r="W239" s="17">
        <v>0.35865664482116699</v>
      </c>
      <c r="X239">
        <v>0.57403039932250999</v>
      </c>
      <c r="Y239">
        <v>0.57403039932250999</v>
      </c>
      <c r="Z239">
        <v>0.2</v>
      </c>
      <c r="AA239">
        <v>1</v>
      </c>
      <c r="AB239">
        <v>0.83333333333333304</v>
      </c>
      <c r="AC239">
        <v>0.90909090909090895</v>
      </c>
      <c r="AD239">
        <v>0</v>
      </c>
      <c r="AE239">
        <v>0.8</v>
      </c>
    </row>
    <row r="240" spans="1:31" x14ac:dyDescent="0.15">
      <c r="A240" s="6">
        <v>238</v>
      </c>
      <c r="B240">
        <v>18</v>
      </c>
      <c r="C240">
        <v>2</v>
      </c>
      <c r="D240">
        <v>10</v>
      </c>
      <c r="E240">
        <v>10</v>
      </c>
      <c r="F240">
        <v>10</v>
      </c>
      <c r="G240">
        <v>0</v>
      </c>
      <c r="H240">
        <v>8</v>
      </c>
      <c r="I240">
        <v>2</v>
      </c>
      <c r="J240">
        <v>0.9</v>
      </c>
      <c r="K240">
        <v>9.92822265625</v>
      </c>
      <c r="L240" s="10">
        <v>2.2416629791259801</v>
      </c>
      <c r="M240">
        <v>1.6888236999511701</v>
      </c>
      <c r="N240">
        <v>6.8439903259277299</v>
      </c>
      <c r="O240">
        <v>7</v>
      </c>
      <c r="P240">
        <v>7</v>
      </c>
      <c r="Q240">
        <v>17</v>
      </c>
      <c r="R240" s="16">
        <v>0.4118</v>
      </c>
      <c r="S240" s="16">
        <f t="shared" si="3"/>
        <v>0.7</v>
      </c>
      <c r="T240">
        <v>4.4544830322265598</v>
      </c>
      <c r="U240">
        <v>4.1329116821289098</v>
      </c>
      <c r="V240">
        <v>3.8531844615936302</v>
      </c>
      <c r="W240" s="17">
        <v>0.27972722053527799</v>
      </c>
      <c r="X240">
        <v>0.60129857063293501</v>
      </c>
      <c r="Y240">
        <v>0.60129857063293501</v>
      </c>
      <c r="Z240">
        <v>0.7</v>
      </c>
      <c r="AA240">
        <v>1</v>
      </c>
      <c r="AB240">
        <v>0.58823529411764697</v>
      </c>
      <c r="AC240">
        <v>0.74074074074074103</v>
      </c>
      <c r="AD240">
        <v>0</v>
      </c>
      <c r="AE240">
        <v>0.3</v>
      </c>
    </row>
    <row r="241" spans="1:31" x14ac:dyDescent="0.15">
      <c r="A241" s="6">
        <v>239</v>
      </c>
      <c r="B241">
        <v>18</v>
      </c>
      <c r="C241">
        <v>2</v>
      </c>
      <c r="D241">
        <v>10</v>
      </c>
      <c r="E241">
        <v>10</v>
      </c>
      <c r="F241">
        <v>10</v>
      </c>
      <c r="G241">
        <v>0</v>
      </c>
      <c r="H241">
        <v>8</v>
      </c>
      <c r="I241">
        <v>2</v>
      </c>
      <c r="J241">
        <v>0.9</v>
      </c>
      <c r="K241">
        <v>10.226886749267599</v>
      </c>
      <c r="L241" s="10">
        <v>2.5408630371093701</v>
      </c>
      <c r="M241">
        <v>1.98722076416016</v>
      </c>
      <c r="N241">
        <v>6.8393287658691397</v>
      </c>
      <c r="O241">
        <v>6</v>
      </c>
      <c r="P241">
        <v>6</v>
      </c>
      <c r="Q241">
        <v>16</v>
      </c>
      <c r="R241" s="16">
        <v>0.375</v>
      </c>
      <c r="S241" s="16">
        <f t="shared" si="3"/>
        <v>0.6</v>
      </c>
      <c r="T241">
        <v>4.7579174041748002</v>
      </c>
      <c r="U241">
        <v>4.4184598922729501</v>
      </c>
      <c r="V241">
        <v>4.12282419204712</v>
      </c>
      <c r="W241" s="17">
        <v>0.29563570022583002</v>
      </c>
      <c r="X241">
        <v>0.63509321212768599</v>
      </c>
      <c r="Y241">
        <v>0.63509321212768599</v>
      </c>
      <c r="Z241">
        <v>0.6</v>
      </c>
      <c r="AA241">
        <v>1</v>
      </c>
      <c r="AB241">
        <v>0.625</v>
      </c>
      <c r="AC241">
        <v>0.76923076923076905</v>
      </c>
      <c r="AD241">
        <v>0</v>
      </c>
      <c r="AE241">
        <v>0.4</v>
      </c>
    </row>
    <row r="242" spans="1:31" x14ac:dyDescent="0.15">
      <c r="A242" s="6">
        <v>240</v>
      </c>
      <c r="B242">
        <v>15</v>
      </c>
      <c r="C242">
        <v>5</v>
      </c>
      <c r="D242">
        <v>10</v>
      </c>
      <c r="E242">
        <v>10</v>
      </c>
      <c r="F242">
        <v>10</v>
      </c>
      <c r="G242">
        <v>0</v>
      </c>
      <c r="H242">
        <v>5</v>
      </c>
      <c r="I242">
        <v>5</v>
      </c>
      <c r="J242">
        <v>0.75</v>
      </c>
      <c r="K242">
        <v>8.3037338256835902</v>
      </c>
      <c r="L242" s="10">
        <v>2.2814140319824201</v>
      </c>
      <c r="M242">
        <v>0.228507995605469</v>
      </c>
      <c r="N242">
        <v>7.9388236999511701</v>
      </c>
      <c r="O242">
        <v>5</v>
      </c>
      <c r="P242">
        <v>5</v>
      </c>
      <c r="Q242">
        <v>15</v>
      </c>
      <c r="R242" s="16">
        <v>0.33329999999999999</v>
      </c>
      <c r="S242" s="16">
        <f t="shared" si="3"/>
        <v>0.5</v>
      </c>
      <c r="T242">
        <v>3.8202362060546902</v>
      </c>
      <c r="U242">
        <v>3.2697188854217498</v>
      </c>
      <c r="V242">
        <v>3.2363152503967298</v>
      </c>
      <c r="W242" s="17">
        <v>3.34036350250244E-2</v>
      </c>
      <c r="X242">
        <v>0.58392095565795898</v>
      </c>
      <c r="Y242">
        <v>0.58392095565795898</v>
      </c>
      <c r="Z242">
        <v>0.5</v>
      </c>
      <c r="AA242">
        <v>1</v>
      </c>
      <c r="AB242">
        <v>0.66666666666666696</v>
      </c>
      <c r="AC242">
        <v>0.8</v>
      </c>
      <c r="AD242">
        <v>0</v>
      </c>
      <c r="AE242">
        <v>0.5</v>
      </c>
    </row>
    <row r="243" spans="1:31" x14ac:dyDescent="0.15">
      <c r="A243" s="6">
        <v>241</v>
      </c>
      <c r="B243">
        <v>17</v>
      </c>
      <c r="C243">
        <v>3</v>
      </c>
      <c r="D243">
        <v>10</v>
      </c>
      <c r="E243">
        <v>10</v>
      </c>
      <c r="F243">
        <v>10</v>
      </c>
      <c r="G243">
        <v>0</v>
      </c>
      <c r="H243">
        <v>7</v>
      </c>
      <c r="I243">
        <v>3</v>
      </c>
      <c r="J243">
        <v>0.85</v>
      </c>
      <c r="K243">
        <v>10.087776184081999</v>
      </c>
      <c r="L243" s="10">
        <v>3.15866279602051</v>
      </c>
      <c r="M243">
        <v>2.11044502258301</v>
      </c>
      <c r="N243">
        <v>6.4046802520751998</v>
      </c>
      <c r="O243">
        <v>4</v>
      </c>
      <c r="P243">
        <v>4</v>
      </c>
      <c r="Q243">
        <v>14</v>
      </c>
      <c r="R243" s="16">
        <v>0.28570000000000001</v>
      </c>
      <c r="S243" s="16">
        <f t="shared" si="3"/>
        <v>0.4</v>
      </c>
      <c r="T243">
        <v>3.7211494445800799</v>
      </c>
      <c r="U243">
        <v>3.4569411277771001</v>
      </c>
      <c r="V243">
        <v>3.1218185424804701</v>
      </c>
      <c r="W243" s="17">
        <v>0.33512258529663103</v>
      </c>
      <c r="X243">
        <v>0.59933090209960904</v>
      </c>
      <c r="Y243">
        <v>0.59933090209960904</v>
      </c>
      <c r="Z243">
        <v>0.4</v>
      </c>
      <c r="AA243">
        <v>1</v>
      </c>
      <c r="AB243">
        <v>0.71428571428571397</v>
      </c>
      <c r="AC243">
        <v>0.83333333333333304</v>
      </c>
      <c r="AD243">
        <v>0</v>
      </c>
      <c r="AE243">
        <v>0.6</v>
      </c>
    </row>
    <row r="244" spans="1:31" x14ac:dyDescent="0.15">
      <c r="A244" s="6">
        <v>242</v>
      </c>
      <c r="B244">
        <v>15</v>
      </c>
      <c r="C244">
        <v>5</v>
      </c>
      <c r="D244">
        <v>10</v>
      </c>
      <c r="E244">
        <v>10</v>
      </c>
      <c r="F244">
        <v>10</v>
      </c>
      <c r="G244">
        <v>0</v>
      </c>
      <c r="H244">
        <v>5</v>
      </c>
      <c r="I244">
        <v>5</v>
      </c>
      <c r="J244">
        <v>0.75</v>
      </c>
      <c r="K244">
        <v>7.4073791503906197</v>
      </c>
      <c r="L244" s="10">
        <v>3.5334434509277299</v>
      </c>
      <c r="M244">
        <v>2.1262779235839799</v>
      </c>
      <c r="N244">
        <v>4.9335460662841797</v>
      </c>
      <c r="O244">
        <v>3</v>
      </c>
      <c r="P244">
        <v>3</v>
      </c>
      <c r="Q244">
        <v>13</v>
      </c>
      <c r="R244" s="16">
        <v>0.23080000000000001</v>
      </c>
      <c r="S244" s="16">
        <f t="shared" si="3"/>
        <v>0.3</v>
      </c>
      <c r="T244">
        <v>2.9706649780273402</v>
      </c>
      <c r="U244">
        <v>2.7171599864959699</v>
      </c>
      <c r="V244">
        <v>2.5024516582489</v>
      </c>
      <c r="W244" s="17">
        <v>0.21470832824707001</v>
      </c>
      <c r="X244">
        <v>0.46821331977844199</v>
      </c>
      <c r="Y244">
        <v>0.46821331977844199</v>
      </c>
      <c r="Z244">
        <v>0.3</v>
      </c>
      <c r="AA244">
        <v>1</v>
      </c>
      <c r="AB244">
        <v>0.76923076923076905</v>
      </c>
      <c r="AC244">
        <v>0.86956521739130399</v>
      </c>
      <c r="AD244">
        <v>0</v>
      </c>
      <c r="AE244">
        <v>0.7</v>
      </c>
    </row>
    <row r="245" spans="1:31" x14ac:dyDescent="0.15">
      <c r="A245" s="6">
        <v>243</v>
      </c>
      <c r="B245">
        <v>16</v>
      </c>
      <c r="C245">
        <v>4</v>
      </c>
      <c r="D245">
        <v>10</v>
      </c>
      <c r="E245">
        <v>10</v>
      </c>
      <c r="F245">
        <v>10</v>
      </c>
      <c r="G245">
        <v>0</v>
      </c>
      <c r="H245">
        <v>6</v>
      </c>
      <c r="I245">
        <v>4</v>
      </c>
      <c r="J245">
        <v>0.8</v>
      </c>
      <c r="K245">
        <v>8.1519107818603498</v>
      </c>
      <c r="L245" s="10">
        <v>3.3691997528076199</v>
      </c>
      <c r="M245">
        <v>2.21095848083496</v>
      </c>
      <c r="N245">
        <v>5.0755672454834002</v>
      </c>
      <c r="O245">
        <v>2</v>
      </c>
      <c r="P245">
        <v>2</v>
      </c>
      <c r="Q245">
        <v>12</v>
      </c>
      <c r="R245" s="16">
        <v>0.16669999999999999</v>
      </c>
      <c r="S245" s="16">
        <f t="shared" si="3"/>
        <v>0.2</v>
      </c>
      <c r="T245">
        <v>3.2871551513671902</v>
      </c>
      <c r="U245">
        <v>3.0385944843292201</v>
      </c>
      <c r="V245">
        <v>2.7637052536010702</v>
      </c>
      <c r="W245" s="17">
        <v>0.27488923072814903</v>
      </c>
      <c r="X245">
        <v>0.52344989776611295</v>
      </c>
      <c r="Y245">
        <v>0.52344989776611295</v>
      </c>
      <c r="Z245">
        <v>0.2</v>
      </c>
      <c r="AA245">
        <v>1</v>
      </c>
      <c r="AB245">
        <v>0.83333333333333304</v>
      </c>
      <c r="AC245">
        <v>0.90909090909090895</v>
      </c>
      <c r="AD245">
        <v>0</v>
      </c>
      <c r="AE245">
        <v>0.8</v>
      </c>
    </row>
    <row r="246" spans="1:31" x14ac:dyDescent="0.15">
      <c r="A246" s="6">
        <v>244</v>
      </c>
      <c r="B246">
        <v>16</v>
      </c>
      <c r="C246">
        <v>4</v>
      </c>
      <c r="D246">
        <v>10</v>
      </c>
      <c r="E246">
        <v>10</v>
      </c>
      <c r="F246">
        <v>10</v>
      </c>
      <c r="G246">
        <v>0</v>
      </c>
      <c r="H246">
        <v>6</v>
      </c>
      <c r="I246">
        <v>4</v>
      </c>
      <c r="J246">
        <v>0.8</v>
      </c>
      <c r="K246">
        <v>8.7490596771240199</v>
      </c>
      <c r="L246" s="10">
        <v>2.5667800903320299</v>
      </c>
      <c r="M246">
        <v>1.12606430053711</v>
      </c>
      <c r="N246">
        <v>6.7020092010498002</v>
      </c>
      <c r="O246">
        <v>5</v>
      </c>
      <c r="P246">
        <v>5</v>
      </c>
      <c r="Q246">
        <v>15</v>
      </c>
      <c r="R246" s="16">
        <v>0.33329999999999999</v>
      </c>
      <c r="S246" s="16">
        <f t="shared" si="3"/>
        <v>0.5</v>
      </c>
      <c r="T246">
        <v>3.7958354949951199</v>
      </c>
      <c r="U246">
        <v>3.42601418495178</v>
      </c>
      <c r="V246">
        <v>3.2471504211425799</v>
      </c>
      <c r="W246" s="17">
        <v>0.17886376380920399</v>
      </c>
      <c r="X246">
        <v>0.54868507385253895</v>
      </c>
      <c r="Y246">
        <v>0.54868507385253895</v>
      </c>
      <c r="Z246">
        <v>0.5</v>
      </c>
      <c r="AA246">
        <v>1</v>
      </c>
      <c r="AB246">
        <v>0.66666666666666696</v>
      </c>
      <c r="AC246">
        <v>0.8</v>
      </c>
      <c r="AD246">
        <v>0</v>
      </c>
      <c r="AE246">
        <v>0.5</v>
      </c>
    </row>
    <row r="247" spans="1:31" x14ac:dyDescent="0.15">
      <c r="A247" s="6">
        <v>245</v>
      </c>
      <c r="B247">
        <v>17</v>
      </c>
      <c r="C247">
        <v>3</v>
      </c>
      <c r="D247">
        <v>10</v>
      </c>
      <c r="E247">
        <v>10</v>
      </c>
      <c r="F247">
        <v>10</v>
      </c>
      <c r="G247">
        <v>0</v>
      </c>
      <c r="H247">
        <v>7</v>
      </c>
      <c r="I247">
        <v>3</v>
      </c>
      <c r="J247">
        <v>0.85</v>
      </c>
      <c r="K247">
        <v>9.6500797271728498</v>
      </c>
      <c r="L247" s="10">
        <v>1.5152530670166</v>
      </c>
      <c r="M247">
        <v>0.42535400390625</v>
      </c>
      <c r="N247">
        <v>7.9881820678710902</v>
      </c>
      <c r="O247">
        <v>6</v>
      </c>
      <c r="P247">
        <v>6</v>
      </c>
      <c r="Q247">
        <v>16</v>
      </c>
      <c r="R247" s="16">
        <v>0.375</v>
      </c>
      <c r="S247" s="16">
        <f t="shared" si="3"/>
        <v>0.6</v>
      </c>
      <c r="T247">
        <v>4.3212089538574201</v>
      </c>
      <c r="U247">
        <v>3.86362504959106</v>
      </c>
      <c r="V247">
        <v>3.72204542160034</v>
      </c>
      <c r="W247" s="17">
        <v>0.14157962799072299</v>
      </c>
      <c r="X247">
        <v>0.59916353225707997</v>
      </c>
      <c r="Y247">
        <v>0.59916353225707997</v>
      </c>
      <c r="Z247">
        <v>0.6</v>
      </c>
      <c r="AA247">
        <v>1</v>
      </c>
      <c r="AB247">
        <v>0.625</v>
      </c>
      <c r="AC247">
        <v>0.76923076923076905</v>
      </c>
      <c r="AD247">
        <v>0</v>
      </c>
      <c r="AE247">
        <v>0.4</v>
      </c>
    </row>
    <row r="248" spans="1:31" x14ac:dyDescent="0.15">
      <c r="A248" s="6">
        <v>246</v>
      </c>
      <c r="B248">
        <v>16</v>
      </c>
      <c r="C248">
        <v>4</v>
      </c>
      <c r="D248">
        <v>10</v>
      </c>
      <c r="E248">
        <v>10</v>
      </c>
      <c r="F248">
        <v>10</v>
      </c>
      <c r="G248">
        <v>0</v>
      </c>
      <c r="H248">
        <v>6</v>
      </c>
      <c r="I248">
        <v>4</v>
      </c>
      <c r="J248">
        <v>0.8</v>
      </c>
      <c r="K248">
        <v>8.6048603057861293</v>
      </c>
      <c r="L248" s="10">
        <v>2.3733959197997998</v>
      </c>
      <c r="M248">
        <v>0.89437103271484397</v>
      </c>
      <c r="N248">
        <v>6.68821144104004</v>
      </c>
      <c r="O248">
        <v>4</v>
      </c>
      <c r="P248">
        <v>4</v>
      </c>
      <c r="Q248">
        <v>14</v>
      </c>
      <c r="R248" s="16">
        <v>0.28570000000000001</v>
      </c>
      <c r="S248" s="16">
        <f t="shared" si="3"/>
        <v>0.4</v>
      </c>
      <c r="T248">
        <v>3.9167633056640598</v>
      </c>
      <c r="U248">
        <v>3.51575756072998</v>
      </c>
      <c r="V248">
        <v>3.34850072860718</v>
      </c>
      <c r="W248" s="17">
        <v>0.16725683212280301</v>
      </c>
      <c r="X248">
        <v>0.56826257705688499</v>
      </c>
      <c r="Y248">
        <v>0.56826257705688499</v>
      </c>
      <c r="Z248">
        <v>0.4</v>
      </c>
      <c r="AA248">
        <v>1</v>
      </c>
      <c r="AB248">
        <v>0.71428571428571397</v>
      </c>
      <c r="AC248">
        <v>0.83333333333333304</v>
      </c>
      <c r="AD248">
        <v>0</v>
      </c>
      <c r="AE248">
        <v>0.6</v>
      </c>
    </row>
    <row r="249" spans="1:31" x14ac:dyDescent="0.15">
      <c r="A249" s="6">
        <v>247</v>
      </c>
      <c r="B249">
        <v>18</v>
      </c>
      <c r="C249">
        <v>2</v>
      </c>
      <c r="D249">
        <v>10</v>
      </c>
      <c r="E249">
        <v>10</v>
      </c>
      <c r="F249">
        <v>10</v>
      </c>
      <c r="G249">
        <v>0</v>
      </c>
      <c r="H249">
        <v>8</v>
      </c>
      <c r="I249">
        <v>2</v>
      </c>
      <c r="J249">
        <v>0.9</v>
      </c>
      <c r="K249">
        <v>10.089052200317401</v>
      </c>
      <c r="L249" s="10">
        <v>1.4337005615234399</v>
      </c>
      <c r="M249">
        <v>0.81943511962890603</v>
      </c>
      <c r="N249">
        <v>7.7478389739990199</v>
      </c>
      <c r="O249">
        <v>5</v>
      </c>
      <c r="P249">
        <v>5</v>
      </c>
      <c r="Q249">
        <v>15</v>
      </c>
      <c r="R249" s="16">
        <v>0.33329999999999999</v>
      </c>
      <c r="S249" s="16">
        <f t="shared" si="3"/>
        <v>0.5</v>
      </c>
      <c r="T249">
        <v>5.0295791625976598</v>
      </c>
      <c r="U249">
        <v>4.5980720520019496</v>
      </c>
      <c r="V249">
        <v>4.3764610290527299</v>
      </c>
      <c r="W249" s="17">
        <v>0.221611022949219</v>
      </c>
      <c r="X249">
        <v>0.65311813354492199</v>
      </c>
      <c r="Y249">
        <v>0.65311813354492199</v>
      </c>
      <c r="Z249">
        <v>0.5</v>
      </c>
      <c r="AA249">
        <v>1</v>
      </c>
      <c r="AB249">
        <v>0.66666666666666696</v>
      </c>
      <c r="AC249">
        <v>0.8</v>
      </c>
      <c r="AD249">
        <v>0</v>
      </c>
      <c r="AE249">
        <v>0.5</v>
      </c>
    </row>
    <row r="250" spans="1:31" x14ac:dyDescent="0.15">
      <c r="A250" s="6">
        <v>248</v>
      </c>
      <c r="B250">
        <v>18</v>
      </c>
      <c r="C250">
        <v>2</v>
      </c>
      <c r="D250">
        <v>10</v>
      </c>
      <c r="E250">
        <v>10</v>
      </c>
      <c r="F250">
        <v>10</v>
      </c>
      <c r="G250">
        <v>0</v>
      </c>
      <c r="H250">
        <v>8</v>
      </c>
      <c r="I250">
        <v>2</v>
      </c>
      <c r="J250">
        <v>0.9</v>
      </c>
      <c r="K250">
        <v>10.4051151275635</v>
      </c>
      <c r="L250" s="10">
        <v>1.9848480224609399</v>
      </c>
      <c r="M250">
        <v>1.3254547119140601</v>
      </c>
      <c r="N250">
        <v>7.2283706665039098</v>
      </c>
      <c r="O250">
        <v>5</v>
      </c>
      <c r="P250">
        <v>5</v>
      </c>
      <c r="Q250">
        <v>15</v>
      </c>
      <c r="R250" s="16">
        <v>0.33329999999999999</v>
      </c>
      <c r="S250" s="16">
        <f t="shared" si="3"/>
        <v>0.5</v>
      </c>
      <c r="T250">
        <v>4.5812740325927699</v>
      </c>
      <c r="U250">
        <v>4.2390804290771502</v>
      </c>
      <c r="V250">
        <v>3.9479346275329599</v>
      </c>
      <c r="W250" s="17">
        <v>0.29114580154419001</v>
      </c>
      <c r="X250">
        <v>0.63333940505981401</v>
      </c>
      <c r="Y250">
        <v>0.63333940505981401</v>
      </c>
      <c r="Z250">
        <v>0.5</v>
      </c>
      <c r="AA250">
        <v>1</v>
      </c>
      <c r="AB250">
        <v>0.66666666666666696</v>
      </c>
      <c r="AC250">
        <v>0.8</v>
      </c>
      <c r="AD250">
        <v>0</v>
      </c>
      <c r="AE250">
        <v>0.5</v>
      </c>
    </row>
    <row r="251" spans="1:31" x14ac:dyDescent="0.15">
      <c r="A251" s="6">
        <v>249</v>
      </c>
      <c r="B251">
        <v>16</v>
      </c>
      <c r="C251">
        <v>4</v>
      </c>
      <c r="D251">
        <v>10</v>
      </c>
      <c r="E251">
        <v>10</v>
      </c>
      <c r="F251">
        <v>10</v>
      </c>
      <c r="G251">
        <v>0</v>
      </c>
      <c r="H251">
        <v>6</v>
      </c>
      <c r="I251">
        <v>4</v>
      </c>
      <c r="J251">
        <v>0.8</v>
      </c>
      <c r="K251">
        <v>9.2804126739502006</v>
      </c>
      <c r="L251" s="10">
        <v>3.4600925445556601</v>
      </c>
      <c r="M251">
        <v>2.3294563293457</v>
      </c>
      <c r="N251">
        <v>6.8739318847656197</v>
      </c>
      <c r="O251">
        <v>5</v>
      </c>
      <c r="P251">
        <v>5</v>
      </c>
      <c r="Q251">
        <v>15</v>
      </c>
      <c r="R251" s="16">
        <v>0.33329999999999999</v>
      </c>
      <c r="S251" s="16">
        <f t="shared" si="3"/>
        <v>0.5</v>
      </c>
      <c r="T251">
        <v>3.5288963317871098</v>
      </c>
      <c r="U251">
        <v>3.1975727081298801</v>
      </c>
      <c r="V251">
        <v>2.9617078304290798</v>
      </c>
      <c r="W251" s="17">
        <v>0.235864877700806</v>
      </c>
      <c r="X251">
        <v>0.567188501358032</v>
      </c>
      <c r="Y251">
        <v>0.567188501358032</v>
      </c>
      <c r="Z251">
        <v>0.5</v>
      </c>
      <c r="AA251">
        <v>1</v>
      </c>
      <c r="AB251">
        <v>0.66666666666666696</v>
      </c>
      <c r="AC251">
        <v>0.8</v>
      </c>
      <c r="AD251">
        <v>0</v>
      </c>
      <c r="AE251">
        <v>0.5</v>
      </c>
    </row>
    <row r="252" spans="1:31" x14ac:dyDescent="0.15">
      <c r="A252" s="6">
        <v>250</v>
      </c>
      <c r="B252">
        <v>16</v>
      </c>
      <c r="C252">
        <v>4</v>
      </c>
      <c r="D252">
        <v>10</v>
      </c>
      <c r="E252">
        <v>10</v>
      </c>
      <c r="F252">
        <v>10</v>
      </c>
      <c r="G252">
        <v>0</v>
      </c>
      <c r="H252">
        <v>6</v>
      </c>
      <c r="I252">
        <v>4</v>
      </c>
      <c r="J252">
        <v>0.8</v>
      </c>
      <c r="K252">
        <v>8.3119583129882795</v>
      </c>
      <c r="L252" s="10">
        <v>4.5604057312011701</v>
      </c>
      <c r="M252">
        <v>3.7283515930175799</v>
      </c>
      <c r="N252">
        <v>4.1724529266357404</v>
      </c>
      <c r="O252">
        <v>1</v>
      </c>
      <c r="P252">
        <v>1</v>
      </c>
      <c r="Q252">
        <v>11</v>
      </c>
      <c r="R252" s="16">
        <v>9.0899999999999995E-2</v>
      </c>
      <c r="S252" s="16">
        <f t="shared" si="3"/>
        <v>0.1</v>
      </c>
      <c r="T252">
        <v>3.3369064331054701</v>
      </c>
      <c r="U252">
        <v>3.1735212802886998</v>
      </c>
      <c r="V252">
        <v>2.8205635547637899</v>
      </c>
      <c r="W252" s="17">
        <v>0.35295772552490201</v>
      </c>
      <c r="X252">
        <v>0.51634287834167503</v>
      </c>
      <c r="Y252">
        <v>0.51634287834167503</v>
      </c>
      <c r="Z252">
        <v>0.1</v>
      </c>
      <c r="AA252">
        <v>1</v>
      </c>
      <c r="AB252">
        <v>0.90909090909090895</v>
      </c>
      <c r="AC252">
        <v>0.952380952380952</v>
      </c>
      <c r="AD252">
        <v>0</v>
      </c>
      <c r="AE252">
        <v>0.9</v>
      </c>
    </row>
    <row r="253" spans="1:31" x14ac:dyDescent="0.15">
      <c r="A253" s="6">
        <v>251</v>
      </c>
      <c r="B253">
        <v>18</v>
      </c>
      <c r="C253">
        <v>2</v>
      </c>
      <c r="D253">
        <v>10</v>
      </c>
      <c r="E253">
        <v>10</v>
      </c>
      <c r="F253">
        <v>10</v>
      </c>
      <c r="G253">
        <v>0</v>
      </c>
      <c r="H253">
        <v>8</v>
      </c>
      <c r="I253">
        <v>2</v>
      </c>
      <c r="J253">
        <v>0.9</v>
      </c>
      <c r="K253">
        <v>9.0535049438476598</v>
      </c>
      <c r="L253" s="10">
        <v>0.86637496948242199</v>
      </c>
      <c r="M253">
        <v>0.40679550170898399</v>
      </c>
      <c r="N253">
        <v>7.9360198974609402</v>
      </c>
      <c r="O253">
        <v>7</v>
      </c>
      <c r="P253">
        <v>7</v>
      </c>
      <c r="Q253">
        <v>17</v>
      </c>
      <c r="R253" s="16">
        <v>0.4118</v>
      </c>
      <c r="S253" s="16">
        <f t="shared" si="3"/>
        <v>0.7</v>
      </c>
      <c r="T253">
        <v>4.93717384338379</v>
      </c>
      <c r="U253">
        <v>4.4603586196899396</v>
      </c>
      <c r="V253">
        <v>4.3707008361816397</v>
      </c>
      <c r="W253" s="17">
        <v>8.9657783508300795E-2</v>
      </c>
      <c r="X253">
        <v>0.56647300720214799</v>
      </c>
      <c r="Y253">
        <v>0.56647300720214799</v>
      </c>
      <c r="Z253">
        <v>0.7</v>
      </c>
      <c r="AA253">
        <v>1</v>
      </c>
      <c r="AB253">
        <v>0.58823529411764697</v>
      </c>
      <c r="AC253">
        <v>0.74074074074074103</v>
      </c>
      <c r="AD253">
        <v>0</v>
      </c>
      <c r="AE253">
        <v>0.3</v>
      </c>
    </row>
    <row r="254" spans="1:31" x14ac:dyDescent="0.15">
      <c r="A254" s="6">
        <v>252</v>
      </c>
      <c r="B254">
        <v>14</v>
      </c>
      <c r="C254">
        <v>6</v>
      </c>
      <c r="D254">
        <v>10</v>
      </c>
      <c r="E254">
        <v>10</v>
      </c>
      <c r="F254">
        <v>10</v>
      </c>
      <c r="G254">
        <v>0</v>
      </c>
      <c r="H254">
        <v>4</v>
      </c>
      <c r="I254">
        <v>6</v>
      </c>
      <c r="J254">
        <v>0.7</v>
      </c>
      <c r="K254">
        <v>8.7380867004394496</v>
      </c>
      <c r="L254" s="10">
        <v>4.4457092285156197</v>
      </c>
      <c r="M254">
        <v>1.58784103393555</v>
      </c>
      <c r="N254">
        <v>5.9678459167480504</v>
      </c>
      <c r="O254">
        <v>3</v>
      </c>
      <c r="P254">
        <v>3</v>
      </c>
      <c r="Q254">
        <v>13</v>
      </c>
      <c r="R254" s="16">
        <v>0.23080000000000001</v>
      </c>
      <c r="S254" s="16">
        <f t="shared" si="3"/>
        <v>0.3</v>
      </c>
      <c r="T254">
        <v>3.3211708068847701</v>
      </c>
      <c r="U254">
        <v>2.9828233718872101</v>
      </c>
      <c r="V254">
        <v>2.75333952903748</v>
      </c>
      <c r="W254" s="17">
        <v>0.229483842849731</v>
      </c>
      <c r="X254">
        <v>0.56783127784729004</v>
      </c>
      <c r="Y254">
        <v>0.56783127784729004</v>
      </c>
      <c r="Z254">
        <v>0.3</v>
      </c>
      <c r="AA254">
        <v>1</v>
      </c>
      <c r="AB254">
        <v>0.76923076923076905</v>
      </c>
      <c r="AC254">
        <v>0.86956521739130399</v>
      </c>
      <c r="AD254">
        <v>0</v>
      </c>
      <c r="AE254">
        <v>0.7</v>
      </c>
    </row>
    <row r="255" spans="1:31" x14ac:dyDescent="0.15">
      <c r="A255" s="6">
        <v>253</v>
      </c>
      <c r="B255">
        <v>13</v>
      </c>
      <c r="C255">
        <v>7</v>
      </c>
      <c r="D255">
        <v>10</v>
      </c>
      <c r="E255">
        <v>10</v>
      </c>
      <c r="F255">
        <v>10</v>
      </c>
      <c r="G255">
        <v>0</v>
      </c>
      <c r="H255">
        <v>3</v>
      </c>
      <c r="I255">
        <v>7</v>
      </c>
      <c r="J255">
        <v>0.65</v>
      </c>
      <c r="K255">
        <v>8.2299308776855504</v>
      </c>
      <c r="L255" s="10">
        <v>5.6220703125</v>
      </c>
      <c r="M255">
        <v>3.32223701477051</v>
      </c>
      <c r="N255">
        <v>5.4074020385742196</v>
      </c>
      <c r="O255">
        <v>1</v>
      </c>
      <c r="P255">
        <v>1</v>
      </c>
      <c r="Q255">
        <v>11</v>
      </c>
      <c r="R255" s="16">
        <v>9.0899999999999995E-2</v>
      </c>
      <c r="S255" s="16">
        <f t="shared" si="3"/>
        <v>0.1</v>
      </c>
      <c r="T255">
        <v>2.73238182067871</v>
      </c>
      <c r="U255">
        <v>2.51662945747375</v>
      </c>
      <c r="V255">
        <v>2.23307156562805</v>
      </c>
      <c r="W255" s="17">
        <v>0.28355789184570301</v>
      </c>
      <c r="X255">
        <v>0.49931025505065901</v>
      </c>
      <c r="Y255">
        <v>0.49931025505065901</v>
      </c>
      <c r="Z255">
        <v>0.1</v>
      </c>
      <c r="AA255">
        <v>1</v>
      </c>
      <c r="AB255">
        <v>0.90909090909090895</v>
      </c>
      <c r="AC255">
        <v>0.952380952380952</v>
      </c>
      <c r="AD255">
        <v>0</v>
      </c>
      <c r="AE255">
        <v>0.9</v>
      </c>
    </row>
    <row r="256" spans="1:31" x14ac:dyDescent="0.15">
      <c r="A256" s="6">
        <v>254</v>
      </c>
      <c r="B256">
        <v>16</v>
      </c>
      <c r="C256">
        <v>4</v>
      </c>
      <c r="D256">
        <v>10</v>
      </c>
      <c r="E256">
        <v>10</v>
      </c>
      <c r="F256">
        <v>10</v>
      </c>
      <c r="G256">
        <v>0</v>
      </c>
      <c r="H256">
        <v>6</v>
      </c>
      <c r="I256">
        <v>4</v>
      </c>
      <c r="J256">
        <v>0.8</v>
      </c>
      <c r="K256">
        <v>8.4959316253662092</v>
      </c>
      <c r="L256" s="10">
        <v>2.3730316162109402</v>
      </c>
      <c r="M256">
        <v>0.73026657104492199</v>
      </c>
      <c r="N256">
        <v>6.0979137420654297</v>
      </c>
      <c r="O256">
        <v>4</v>
      </c>
      <c r="P256">
        <v>4</v>
      </c>
      <c r="Q256">
        <v>14</v>
      </c>
      <c r="R256" s="16">
        <v>0.28570000000000001</v>
      </c>
      <c r="S256" s="16">
        <f t="shared" si="3"/>
        <v>0.4</v>
      </c>
      <c r="T256">
        <v>4.1275157928466797</v>
      </c>
      <c r="U256">
        <v>3.7219903469085698</v>
      </c>
      <c r="V256">
        <v>3.54408979415894</v>
      </c>
      <c r="W256" s="17">
        <v>0.17790055274963401</v>
      </c>
      <c r="X256">
        <v>0.58342599868774403</v>
      </c>
      <c r="Y256">
        <v>0.58342599868774403</v>
      </c>
      <c r="Z256">
        <v>0.4</v>
      </c>
      <c r="AA256">
        <v>1</v>
      </c>
      <c r="AB256">
        <v>0.71428571428571397</v>
      </c>
      <c r="AC256">
        <v>0.83333333333333304</v>
      </c>
      <c r="AD256">
        <v>0</v>
      </c>
      <c r="AE256">
        <v>0.6</v>
      </c>
    </row>
    <row r="257" spans="1:31" x14ac:dyDescent="0.15">
      <c r="A257" s="6">
        <v>255</v>
      </c>
      <c r="B257">
        <v>17</v>
      </c>
      <c r="C257">
        <v>3</v>
      </c>
      <c r="D257">
        <v>10</v>
      </c>
      <c r="E257">
        <v>10</v>
      </c>
      <c r="F257">
        <v>10</v>
      </c>
      <c r="G257">
        <v>0</v>
      </c>
      <c r="H257">
        <v>7</v>
      </c>
      <c r="I257">
        <v>3</v>
      </c>
      <c r="J257">
        <v>0.85</v>
      </c>
      <c r="K257">
        <v>8.8350238800048793</v>
      </c>
      <c r="L257" s="10">
        <v>1.86948013305664</v>
      </c>
      <c r="M257">
        <v>0.73643875122070301</v>
      </c>
      <c r="N257">
        <v>6.1739997863769496</v>
      </c>
      <c r="O257">
        <v>5</v>
      </c>
      <c r="P257">
        <v>5</v>
      </c>
      <c r="Q257">
        <v>15</v>
      </c>
      <c r="R257" s="16">
        <v>0.33329999999999999</v>
      </c>
      <c r="S257" s="16">
        <f t="shared" si="3"/>
        <v>0.5</v>
      </c>
      <c r="T257">
        <v>4.1710071563720703</v>
      </c>
      <c r="U257">
        <v>3.7878234386444101</v>
      </c>
      <c r="V257">
        <v>3.5766739845275901</v>
      </c>
      <c r="W257" s="17">
        <v>0.21114945411682101</v>
      </c>
      <c r="X257">
        <v>0.59433317184448198</v>
      </c>
      <c r="Y257">
        <v>0.59433317184448198</v>
      </c>
      <c r="Z257">
        <v>0.5</v>
      </c>
      <c r="AA257">
        <v>1</v>
      </c>
      <c r="AB257">
        <v>0.66666666666666696</v>
      </c>
      <c r="AC257">
        <v>0.8</v>
      </c>
      <c r="AD257">
        <v>0</v>
      </c>
      <c r="AE257">
        <v>0.5</v>
      </c>
    </row>
    <row r="258" spans="1:31" x14ac:dyDescent="0.15">
      <c r="A258" s="6">
        <v>256</v>
      </c>
      <c r="B258">
        <v>18</v>
      </c>
      <c r="C258">
        <v>2</v>
      </c>
      <c r="D258">
        <v>10</v>
      </c>
      <c r="E258">
        <v>10</v>
      </c>
      <c r="F258">
        <v>10</v>
      </c>
      <c r="G258">
        <v>0</v>
      </c>
      <c r="H258">
        <v>8</v>
      </c>
      <c r="I258">
        <v>2</v>
      </c>
      <c r="J258">
        <v>0.9</v>
      </c>
      <c r="K258">
        <v>9.7918052673339808</v>
      </c>
      <c r="L258" s="10">
        <v>1.5546722412109399</v>
      </c>
      <c r="M258">
        <v>0.96290969848632801</v>
      </c>
      <c r="N258">
        <v>7.3375911712646502</v>
      </c>
      <c r="O258">
        <v>5</v>
      </c>
      <c r="P258">
        <v>5</v>
      </c>
      <c r="Q258">
        <v>15</v>
      </c>
      <c r="R258" s="16">
        <v>0.33329999999999999</v>
      </c>
      <c r="S258" s="16">
        <f t="shared" ref="S258:S321" si="4">O258/E258</f>
        <v>0.5</v>
      </c>
      <c r="T258">
        <v>4.9768962860107404</v>
      </c>
      <c r="U258">
        <v>4.5759229660034197</v>
      </c>
      <c r="V258">
        <v>4.3571333885192898</v>
      </c>
      <c r="W258" s="17">
        <v>0.218789577484131</v>
      </c>
      <c r="X258">
        <v>0.61976289749145497</v>
      </c>
      <c r="Y258">
        <v>0.61976289749145497</v>
      </c>
      <c r="Z258">
        <v>0.5</v>
      </c>
      <c r="AA258">
        <v>1</v>
      </c>
      <c r="AB258">
        <v>0.66666666666666696</v>
      </c>
      <c r="AC258">
        <v>0.8</v>
      </c>
      <c r="AD258">
        <v>0</v>
      </c>
      <c r="AE258">
        <v>0.5</v>
      </c>
    </row>
    <row r="259" spans="1:31" x14ac:dyDescent="0.15">
      <c r="A259" s="6">
        <v>257</v>
      </c>
      <c r="B259">
        <v>17</v>
      </c>
      <c r="C259">
        <v>3</v>
      </c>
      <c r="D259">
        <v>10</v>
      </c>
      <c r="E259">
        <v>10</v>
      </c>
      <c r="F259">
        <v>10</v>
      </c>
      <c r="G259">
        <v>0</v>
      </c>
      <c r="H259">
        <v>7</v>
      </c>
      <c r="I259">
        <v>3</v>
      </c>
      <c r="J259">
        <v>0.85</v>
      </c>
      <c r="K259">
        <v>8.1444683074951207</v>
      </c>
      <c r="L259" s="10">
        <v>3.0192356109619101</v>
      </c>
      <c r="M259">
        <v>2.2738132476806601</v>
      </c>
      <c r="N259">
        <v>4.8370227813720703</v>
      </c>
      <c r="O259">
        <v>3</v>
      </c>
      <c r="P259">
        <v>3</v>
      </c>
      <c r="Q259">
        <v>13</v>
      </c>
      <c r="R259" s="16">
        <v>0.23080000000000001</v>
      </c>
      <c r="S259" s="16">
        <f t="shared" si="4"/>
        <v>0.3</v>
      </c>
      <c r="T259">
        <v>3.17146492004394</v>
      </c>
      <c r="U259">
        <v>2.9744834899902299</v>
      </c>
      <c r="V259">
        <v>2.6903655529022199</v>
      </c>
      <c r="W259" s="17">
        <v>0.28411793708801297</v>
      </c>
      <c r="X259">
        <v>0.48109936714172402</v>
      </c>
      <c r="Y259">
        <v>0.48109936714172402</v>
      </c>
      <c r="Z259">
        <v>0.3</v>
      </c>
      <c r="AA259">
        <v>1</v>
      </c>
      <c r="AB259">
        <v>0.76923076923076905</v>
      </c>
      <c r="AC259">
        <v>0.86956521739130399</v>
      </c>
      <c r="AD259">
        <v>0</v>
      </c>
      <c r="AE259">
        <v>0.7</v>
      </c>
    </row>
    <row r="260" spans="1:31" x14ac:dyDescent="0.15">
      <c r="A260" s="6">
        <v>258</v>
      </c>
      <c r="B260">
        <v>15</v>
      </c>
      <c r="C260">
        <v>5</v>
      </c>
      <c r="D260">
        <v>10</v>
      </c>
      <c r="E260">
        <v>10</v>
      </c>
      <c r="F260">
        <v>10</v>
      </c>
      <c r="G260">
        <v>0</v>
      </c>
      <c r="H260">
        <v>5</v>
      </c>
      <c r="I260">
        <v>5</v>
      </c>
      <c r="J260">
        <v>0.75</v>
      </c>
      <c r="K260">
        <v>8.7935047149658203</v>
      </c>
      <c r="L260" s="10">
        <v>3.0823822021484402</v>
      </c>
      <c r="M260">
        <v>0.86180114746093694</v>
      </c>
      <c r="N260">
        <v>6.9810791015625</v>
      </c>
      <c r="O260">
        <v>4</v>
      </c>
      <c r="P260">
        <v>4</v>
      </c>
      <c r="Q260">
        <v>14</v>
      </c>
      <c r="R260" s="16">
        <v>0.28570000000000001</v>
      </c>
      <c r="S260" s="16">
        <f t="shared" si="4"/>
        <v>0.4</v>
      </c>
      <c r="T260">
        <v>4.00844383239746</v>
      </c>
      <c r="U260">
        <v>3.5459938049316402</v>
      </c>
      <c r="V260">
        <v>3.3885917663574201</v>
      </c>
      <c r="W260" s="17">
        <v>0.157402038574219</v>
      </c>
      <c r="X260">
        <v>0.61985206604003895</v>
      </c>
      <c r="Y260">
        <v>0.61985206604003895</v>
      </c>
      <c r="Z260">
        <v>0.4</v>
      </c>
      <c r="AA260">
        <v>1</v>
      </c>
      <c r="AB260">
        <v>0.71428571428571397</v>
      </c>
      <c r="AC260">
        <v>0.83333333333333304</v>
      </c>
      <c r="AD260">
        <v>0</v>
      </c>
      <c r="AE260">
        <v>0.6</v>
      </c>
    </row>
    <row r="261" spans="1:31" x14ac:dyDescent="0.15">
      <c r="A261" s="6">
        <v>259</v>
      </c>
      <c r="B261">
        <v>14</v>
      </c>
      <c r="C261">
        <v>6</v>
      </c>
      <c r="D261">
        <v>10</v>
      </c>
      <c r="E261">
        <v>10</v>
      </c>
      <c r="F261">
        <v>10</v>
      </c>
      <c r="G261">
        <v>0</v>
      </c>
      <c r="H261">
        <v>4</v>
      </c>
      <c r="I261">
        <v>6</v>
      </c>
      <c r="J261">
        <v>0.7</v>
      </c>
      <c r="K261">
        <v>7.7890758514404297</v>
      </c>
      <c r="L261" s="10">
        <v>3.7769069671630899</v>
      </c>
      <c r="M261">
        <v>1.3085861206054701</v>
      </c>
      <c r="N261">
        <v>5.9165477752685502</v>
      </c>
      <c r="O261">
        <v>2</v>
      </c>
      <c r="P261">
        <v>2</v>
      </c>
      <c r="Q261">
        <v>12</v>
      </c>
      <c r="R261" s="16">
        <v>0.16669999999999999</v>
      </c>
      <c r="S261" s="16">
        <f t="shared" si="4"/>
        <v>0.2</v>
      </c>
      <c r="T261">
        <v>3.3231391906738299</v>
      </c>
      <c r="U261">
        <v>2.94778251647949</v>
      </c>
      <c r="V261">
        <v>2.7789003849029501</v>
      </c>
      <c r="W261" s="17">
        <v>0.168882131576538</v>
      </c>
      <c r="X261">
        <v>0.54423880577087402</v>
      </c>
      <c r="Y261">
        <v>0.54423880577087402</v>
      </c>
      <c r="Z261">
        <v>0.2</v>
      </c>
      <c r="AA261">
        <v>1</v>
      </c>
      <c r="AB261">
        <v>0.83333333333333304</v>
      </c>
      <c r="AC261">
        <v>0.90909090909090895</v>
      </c>
      <c r="AD261">
        <v>0</v>
      </c>
      <c r="AE261">
        <v>0.8</v>
      </c>
    </row>
    <row r="262" spans="1:31" x14ac:dyDescent="0.15">
      <c r="A262" s="6">
        <v>260</v>
      </c>
      <c r="B262">
        <v>17</v>
      </c>
      <c r="C262">
        <v>3</v>
      </c>
      <c r="D262">
        <v>10</v>
      </c>
      <c r="E262">
        <v>10</v>
      </c>
      <c r="F262">
        <v>10</v>
      </c>
      <c r="G262">
        <v>0</v>
      </c>
      <c r="H262">
        <v>7</v>
      </c>
      <c r="I262">
        <v>3</v>
      </c>
      <c r="J262">
        <v>0.85</v>
      </c>
      <c r="K262">
        <v>10.0033054351807</v>
      </c>
      <c r="L262" s="10">
        <v>1.40566635131836</v>
      </c>
      <c r="M262">
        <v>0.316329956054687</v>
      </c>
      <c r="N262">
        <v>8.6511993408203107</v>
      </c>
      <c r="O262">
        <v>6</v>
      </c>
      <c r="P262">
        <v>6</v>
      </c>
      <c r="Q262">
        <v>16</v>
      </c>
      <c r="R262" s="16">
        <v>0.375</v>
      </c>
      <c r="S262" s="16">
        <f t="shared" si="4"/>
        <v>0.6</v>
      </c>
      <c r="T262">
        <v>4.4276294708251998</v>
      </c>
      <c r="U262">
        <v>3.9364993572235099</v>
      </c>
      <c r="V262">
        <v>3.8202788829803498</v>
      </c>
      <c r="W262" s="17">
        <v>0.11622047424316399</v>
      </c>
      <c r="X262">
        <v>0.60735058784484897</v>
      </c>
      <c r="Y262">
        <v>0.60735058784484897</v>
      </c>
      <c r="Z262">
        <v>0.6</v>
      </c>
      <c r="AA262">
        <v>1</v>
      </c>
      <c r="AB262">
        <v>0.625</v>
      </c>
      <c r="AC262">
        <v>0.76923076923076905</v>
      </c>
      <c r="AD262">
        <v>0</v>
      </c>
      <c r="AE262">
        <v>0.4</v>
      </c>
    </row>
    <row r="263" spans="1:31" x14ac:dyDescent="0.15">
      <c r="A263" s="6">
        <v>261</v>
      </c>
      <c r="B263">
        <v>16</v>
      </c>
      <c r="C263">
        <v>4</v>
      </c>
      <c r="D263">
        <v>10</v>
      </c>
      <c r="E263">
        <v>10</v>
      </c>
      <c r="F263">
        <v>10</v>
      </c>
      <c r="G263">
        <v>0</v>
      </c>
      <c r="H263">
        <v>6</v>
      </c>
      <c r="I263">
        <v>4</v>
      </c>
      <c r="J263">
        <v>0.8</v>
      </c>
      <c r="K263">
        <v>8.3982410430908203</v>
      </c>
      <c r="L263" s="10">
        <v>2.8147315979003902</v>
      </c>
      <c r="M263">
        <v>1.1928863525390601</v>
      </c>
      <c r="N263">
        <v>5.2512474060058603</v>
      </c>
      <c r="O263">
        <v>4</v>
      </c>
      <c r="P263">
        <v>4</v>
      </c>
      <c r="Q263">
        <v>14</v>
      </c>
      <c r="R263" s="16">
        <v>0.28570000000000001</v>
      </c>
      <c r="S263" s="16">
        <f t="shared" si="4"/>
        <v>0.4</v>
      </c>
      <c r="T263">
        <v>3.6503219604492201</v>
      </c>
      <c r="U263">
        <v>3.3176972866058301</v>
      </c>
      <c r="V263">
        <v>3.0817973613739</v>
      </c>
      <c r="W263" s="17">
        <v>0.23589992523193401</v>
      </c>
      <c r="X263">
        <v>0.56852459907531705</v>
      </c>
      <c r="Y263">
        <v>0.56852459907531705</v>
      </c>
      <c r="Z263">
        <v>0.4</v>
      </c>
      <c r="AA263">
        <v>1</v>
      </c>
      <c r="AB263">
        <v>0.71428571428571397</v>
      </c>
      <c r="AC263">
        <v>0.83333333333333304</v>
      </c>
      <c r="AD263">
        <v>0</v>
      </c>
      <c r="AE263">
        <v>0.6</v>
      </c>
    </row>
    <row r="264" spans="1:31" x14ac:dyDescent="0.15">
      <c r="A264" s="6">
        <v>262</v>
      </c>
      <c r="B264">
        <v>14</v>
      </c>
      <c r="C264">
        <v>6</v>
      </c>
      <c r="D264">
        <v>10</v>
      </c>
      <c r="E264">
        <v>10</v>
      </c>
      <c r="F264">
        <v>10</v>
      </c>
      <c r="G264">
        <v>0</v>
      </c>
      <c r="H264">
        <v>4</v>
      </c>
      <c r="I264">
        <v>6</v>
      </c>
      <c r="J264">
        <v>0.7</v>
      </c>
      <c r="K264">
        <v>7.8841972351074201</v>
      </c>
      <c r="L264" s="10">
        <v>4.4237346649169904</v>
      </c>
      <c r="M264">
        <v>2.2215232849121098</v>
      </c>
      <c r="N264">
        <v>4.9808120727539098</v>
      </c>
      <c r="O264">
        <v>2</v>
      </c>
      <c r="P264">
        <v>2</v>
      </c>
      <c r="Q264">
        <v>11</v>
      </c>
      <c r="R264" s="16">
        <v>0.18179999999999999</v>
      </c>
      <c r="S264" s="16">
        <f t="shared" si="4"/>
        <v>0.2</v>
      </c>
      <c r="T264">
        <v>2.7364273071289098</v>
      </c>
      <c r="U264">
        <v>2.4813175201415998</v>
      </c>
      <c r="V264">
        <v>2.2414200305938698</v>
      </c>
      <c r="W264" s="17">
        <v>0.23989748954772899</v>
      </c>
      <c r="X264">
        <v>0.49500727653503401</v>
      </c>
      <c r="Y264">
        <v>0.49500727653503401</v>
      </c>
      <c r="Z264">
        <v>0.2</v>
      </c>
      <c r="AA264">
        <v>0.9</v>
      </c>
      <c r="AB264">
        <v>0.81818181818181801</v>
      </c>
      <c r="AC264">
        <v>0.85714285714285698</v>
      </c>
      <c r="AD264">
        <v>0.1</v>
      </c>
      <c r="AE264">
        <v>0.7</v>
      </c>
    </row>
    <row r="265" spans="1:31" x14ac:dyDescent="0.15">
      <c r="A265" s="6">
        <v>263</v>
      </c>
      <c r="B265">
        <v>16</v>
      </c>
      <c r="C265">
        <v>4</v>
      </c>
      <c r="D265">
        <v>10</v>
      </c>
      <c r="E265">
        <v>10</v>
      </c>
      <c r="F265">
        <v>10</v>
      </c>
      <c r="G265">
        <v>0</v>
      </c>
      <c r="H265">
        <v>6</v>
      </c>
      <c r="I265">
        <v>4</v>
      </c>
      <c r="J265">
        <v>0.8</v>
      </c>
      <c r="K265">
        <v>8.2073726654052699</v>
      </c>
      <c r="L265" s="10">
        <v>1.42751312255859</v>
      </c>
      <c r="M265">
        <v>0.17008590698242201</v>
      </c>
      <c r="N265">
        <v>8.1561946868896502</v>
      </c>
      <c r="O265">
        <v>5</v>
      </c>
      <c r="P265">
        <v>5</v>
      </c>
      <c r="Q265">
        <v>14</v>
      </c>
      <c r="R265" s="16">
        <v>0.35709999999999997</v>
      </c>
      <c r="S265" s="16">
        <f t="shared" si="4"/>
        <v>0.5</v>
      </c>
      <c r="T265">
        <v>3.9893608093261701</v>
      </c>
      <c r="U265">
        <v>3.4466040134429901</v>
      </c>
      <c r="V265">
        <v>3.4406189918518102</v>
      </c>
      <c r="W265" s="17">
        <v>5.98502159118652E-3</v>
      </c>
      <c r="X265">
        <v>0.54874181747436501</v>
      </c>
      <c r="Y265">
        <v>0.54874181747436501</v>
      </c>
      <c r="Z265">
        <v>0.5</v>
      </c>
      <c r="AA265">
        <v>0.9</v>
      </c>
      <c r="AB265">
        <v>0.64285714285714302</v>
      </c>
      <c r="AC265">
        <v>0.75</v>
      </c>
      <c r="AD265">
        <v>0.1</v>
      </c>
      <c r="AE265">
        <v>0.4</v>
      </c>
    </row>
    <row r="266" spans="1:31" x14ac:dyDescent="0.15">
      <c r="A266" s="6">
        <v>264</v>
      </c>
      <c r="B266">
        <v>16</v>
      </c>
      <c r="C266">
        <v>4</v>
      </c>
      <c r="D266">
        <v>10</v>
      </c>
      <c r="E266">
        <v>10</v>
      </c>
      <c r="F266">
        <v>10</v>
      </c>
      <c r="G266">
        <v>0</v>
      </c>
      <c r="H266">
        <v>6</v>
      </c>
      <c r="I266">
        <v>4</v>
      </c>
      <c r="J266">
        <v>0.8</v>
      </c>
      <c r="K266">
        <v>8.7027568817138707</v>
      </c>
      <c r="L266" s="10">
        <v>2.6739330291747998</v>
      </c>
      <c r="M266">
        <v>1.0338172912597701</v>
      </c>
      <c r="N266">
        <v>5.9477291107177699</v>
      </c>
      <c r="O266">
        <v>5</v>
      </c>
      <c r="P266">
        <v>5</v>
      </c>
      <c r="Q266">
        <v>15</v>
      </c>
      <c r="R266" s="16">
        <v>0.33329999999999999</v>
      </c>
      <c r="S266" s="16">
        <f t="shared" si="4"/>
        <v>0.5</v>
      </c>
      <c r="T266">
        <v>4.3563709259033203</v>
      </c>
      <c r="U266">
        <v>3.95168805122375</v>
      </c>
      <c r="V266">
        <v>3.7433953285217298</v>
      </c>
      <c r="W266" s="17">
        <v>0.20829272270202601</v>
      </c>
      <c r="X266">
        <v>0.61297559738159202</v>
      </c>
      <c r="Y266">
        <v>0.61297559738159202</v>
      </c>
      <c r="Z266">
        <v>0.5</v>
      </c>
      <c r="AA266">
        <v>1</v>
      </c>
      <c r="AB266">
        <v>0.66666666666666696</v>
      </c>
      <c r="AC266">
        <v>0.8</v>
      </c>
      <c r="AD266">
        <v>0</v>
      </c>
      <c r="AE266">
        <v>0.5</v>
      </c>
    </row>
    <row r="267" spans="1:31" x14ac:dyDescent="0.15">
      <c r="A267" s="6">
        <v>265</v>
      </c>
      <c r="B267">
        <v>17</v>
      </c>
      <c r="C267">
        <v>3</v>
      </c>
      <c r="D267">
        <v>10</v>
      </c>
      <c r="E267">
        <v>10</v>
      </c>
      <c r="F267">
        <v>10</v>
      </c>
      <c r="G267">
        <v>0</v>
      </c>
      <c r="H267">
        <v>7</v>
      </c>
      <c r="I267">
        <v>3</v>
      </c>
      <c r="J267">
        <v>0.85</v>
      </c>
      <c r="K267">
        <v>9.1424427032470703</v>
      </c>
      <c r="L267" s="10">
        <v>1.91965484619141</v>
      </c>
      <c r="M267">
        <v>0.96705245971679699</v>
      </c>
      <c r="N267">
        <v>7.1429157257080096</v>
      </c>
      <c r="O267">
        <v>6</v>
      </c>
      <c r="P267">
        <v>6</v>
      </c>
      <c r="Q267">
        <v>16</v>
      </c>
      <c r="R267" s="16">
        <v>0.375</v>
      </c>
      <c r="S267" s="16">
        <f t="shared" si="4"/>
        <v>0.6</v>
      </c>
      <c r="T267">
        <v>4.2916851043701199</v>
      </c>
      <c r="U267">
        <v>3.8771021366119398</v>
      </c>
      <c r="V267">
        <v>3.6966865062713601</v>
      </c>
      <c r="W267" s="17">
        <v>0.18041563034057601</v>
      </c>
      <c r="X267">
        <v>0.59499859809875499</v>
      </c>
      <c r="Y267">
        <v>0.59499859809875499</v>
      </c>
      <c r="Z267">
        <v>0.6</v>
      </c>
      <c r="AA267">
        <v>1</v>
      </c>
      <c r="AB267">
        <v>0.625</v>
      </c>
      <c r="AC267">
        <v>0.76923076923076905</v>
      </c>
      <c r="AD267">
        <v>0</v>
      </c>
      <c r="AE267">
        <v>0.4</v>
      </c>
    </row>
    <row r="268" spans="1:31" x14ac:dyDescent="0.15">
      <c r="A268" s="6">
        <v>266</v>
      </c>
      <c r="B268">
        <v>20</v>
      </c>
      <c r="C268">
        <v>0</v>
      </c>
      <c r="D268">
        <v>10</v>
      </c>
      <c r="E268">
        <v>10</v>
      </c>
      <c r="F268">
        <v>10</v>
      </c>
      <c r="G268">
        <v>0</v>
      </c>
      <c r="H268">
        <v>10</v>
      </c>
      <c r="I268">
        <v>0</v>
      </c>
      <c r="J268">
        <v>1</v>
      </c>
      <c r="K268">
        <v>9999</v>
      </c>
      <c r="L268" s="10">
        <v>1.4628143310546899</v>
      </c>
      <c r="M268">
        <v>9999</v>
      </c>
      <c r="N268">
        <v>9999</v>
      </c>
      <c r="O268">
        <v>7</v>
      </c>
      <c r="P268">
        <v>7</v>
      </c>
      <c r="Q268">
        <v>17</v>
      </c>
      <c r="R268" s="16">
        <v>0.4118</v>
      </c>
      <c r="S268" s="16">
        <f t="shared" si="4"/>
        <v>0.7</v>
      </c>
      <c r="T268">
        <v>5.3689861297607404</v>
      </c>
      <c r="U268">
        <v>5.0368461608886701</v>
      </c>
      <c r="V268">
        <v>4.7484502792358398</v>
      </c>
      <c r="W268" s="17">
        <v>0.28839588165283198</v>
      </c>
      <c r="X268">
        <v>0.62053585052490201</v>
      </c>
      <c r="Y268">
        <v>0.62053585052490201</v>
      </c>
      <c r="Z268">
        <v>0.7</v>
      </c>
      <c r="AA268">
        <v>1</v>
      </c>
      <c r="AB268">
        <v>0.58823529411764697</v>
      </c>
      <c r="AC268">
        <v>0.74074074074074103</v>
      </c>
      <c r="AD268">
        <v>0</v>
      </c>
      <c r="AE268">
        <v>0.3</v>
      </c>
    </row>
    <row r="269" spans="1:31" x14ac:dyDescent="0.15">
      <c r="A269" s="6">
        <v>267</v>
      </c>
      <c r="B269">
        <v>15</v>
      </c>
      <c r="C269">
        <v>5</v>
      </c>
      <c r="D269">
        <v>10</v>
      </c>
      <c r="E269">
        <v>10</v>
      </c>
      <c r="F269">
        <v>10</v>
      </c>
      <c r="G269">
        <v>0</v>
      </c>
      <c r="H269">
        <v>5</v>
      </c>
      <c r="I269">
        <v>5</v>
      </c>
      <c r="J269">
        <v>0.75</v>
      </c>
      <c r="K269">
        <v>7.2348403930664098</v>
      </c>
      <c r="L269" s="10">
        <v>3.2259273529052699</v>
      </c>
      <c r="M269">
        <v>1.8032188415527299</v>
      </c>
      <c r="N269">
        <v>5.1724166870117196</v>
      </c>
      <c r="O269">
        <v>3</v>
      </c>
      <c r="P269">
        <v>3</v>
      </c>
      <c r="Q269">
        <v>12</v>
      </c>
      <c r="R269" s="16">
        <v>0.25</v>
      </c>
      <c r="S269" s="16">
        <f t="shared" si="4"/>
        <v>0.3</v>
      </c>
      <c r="T269">
        <v>3.08205986022949</v>
      </c>
      <c r="U269">
        <v>2.7949919700622599</v>
      </c>
      <c r="V269">
        <v>2.6184489727020299</v>
      </c>
      <c r="W269" s="17">
        <v>0.17654299736022899</v>
      </c>
      <c r="X269">
        <v>0.46361088752746599</v>
      </c>
      <c r="Y269">
        <v>0.46361088752746599</v>
      </c>
      <c r="Z269">
        <v>0.3</v>
      </c>
      <c r="AA269">
        <v>0.9</v>
      </c>
      <c r="AB269">
        <v>0.75</v>
      </c>
      <c r="AC269">
        <v>0.81818181818181801</v>
      </c>
      <c r="AD269">
        <v>0.1</v>
      </c>
      <c r="AE269">
        <v>0.6</v>
      </c>
    </row>
    <row r="270" spans="1:31" x14ac:dyDescent="0.15">
      <c r="A270" s="6">
        <v>268</v>
      </c>
      <c r="B270">
        <v>18</v>
      </c>
      <c r="C270">
        <v>2</v>
      </c>
      <c r="D270">
        <v>10</v>
      </c>
      <c r="E270">
        <v>10</v>
      </c>
      <c r="F270">
        <v>10</v>
      </c>
      <c r="G270">
        <v>0</v>
      </c>
      <c r="H270">
        <v>8</v>
      </c>
      <c r="I270">
        <v>2</v>
      </c>
      <c r="J270">
        <v>0.9</v>
      </c>
      <c r="K270">
        <v>8.8905830383300799</v>
      </c>
      <c r="L270" s="10">
        <v>2.6317901611328098</v>
      </c>
      <c r="M270">
        <v>2.1520538330078098</v>
      </c>
      <c r="N270">
        <v>5.4248237609863299</v>
      </c>
      <c r="O270">
        <v>3</v>
      </c>
      <c r="P270">
        <v>3</v>
      </c>
      <c r="Q270">
        <v>13</v>
      </c>
      <c r="R270" s="16">
        <v>0.23080000000000001</v>
      </c>
      <c r="S270" s="16">
        <f t="shared" si="4"/>
        <v>0.3</v>
      </c>
      <c r="T270">
        <v>3.8798961639404301</v>
      </c>
      <c r="U270">
        <v>3.6580836772918701</v>
      </c>
      <c r="V270">
        <v>3.36248779296875</v>
      </c>
      <c r="W270" s="17">
        <v>0.29559588432312001</v>
      </c>
      <c r="X270">
        <v>0.51740837097168002</v>
      </c>
      <c r="Y270">
        <v>0.51740837097168002</v>
      </c>
      <c r="Z270">
        <v>0.3</v>
      </c>
      <c r="AA270">
        <v>1</v>
      </c>
      <c r="AB270">
        <v>0.76923076923076905</v>
      </c>
      <c r="AC270">
        <v>0.86956521739130399</v>
      </c>
      <c r="AD270">
        <v>0</v>
      </c>
      <c r="AE270">
        <v>0.7</v>
      </c>
    </row>
    <row r="271" spans="1:31" x14ac:dyDescent="0.15">
      <c r="A271" s="6">
        <v>269</v>
      </c>
      <c r="B271">
        <v>18</v>
      </c>
      <c r="C271">
        <v>2</v>
      </c>
      <c r="D271">
        <v>10</v>
      </c>
      <c r="E271">
        <v>10</v>
      </c>
      <c r="F271">
        <v>10</v>
      </c>
      <c r="G271">
        <v>0</v>
      </c>
      <c r="H271">
        <v>8</v>
      </c>
      <c r="I271">
        <v>2</v>
      </c>
      <c r="J271">
        <v>0.9</v>
      </c>
      <c r="K271">
        <v>12.125684738159199</v>
      </c>
      <c r="L271" s="10">
        <v>2.8903121948242201</v>
      </c>
      <c r="M271">
        <v>2.1766777038574201</v>
      </c>
      <c r="N271">
        <v>7.9760437011718697</v>
      </c>
      <c r="O271">
        <v>4</v>
      </c>
      <c r="P271">
        <v>4</v>
      </c>
      <c r="Q271">
        <v>14</v>
      </c>
      <c r="R271" s="16">
        <v>0.28570000000000001</v>
      </c>
      <c r="S271" s="16">
        <f t="shared" si="4"/>
        <v>0.4</v>
      </c>
      <c r="T271">
        <v>4.1562347412109402</v>
      </c>
      <c r="U271">
        <v>3.9122827053070099</v>
      </c>
      <c r="V271">
        <v>3.52935862541199</v>
      </c>
      <c r="W271" s="17">
        <v>0.38292407989501898</v>
      </c>
      <c r="X271">
        <v>0.62687611579894997</v>
      </c>
      <c r="Y271">
        <v>0.62687611579894997</v>
      </c>
      <c r="Z271">
        <v>0.4</v>
      </c>
      <c r="AA271">
        <v>1</v>
      </c>
      <c r="AB271">
        <v>0.71428571428571397</v>
      </c>
      <c r="AC271">
        <v>0.83333333333333304</v>
      </c>
      <c r="AD271">
        <v>0</v>
      </c>
      <c r="AE271">
        <v>0.6</v>
      </c>
    </row>
    <row r="272" spans="1:31" x14ac:dyDescent="0.15">
      <c r="A272" s="6">
        <v>270</v>
      </c>
      <c r="B272">
        <v>16</v>
      </c>
      <c r="C272">
        <v>4</v>
      </c>
      <c r="D272">
        <v>10</v>
      </c>
      <c r="E272">
        <v>10</v>
      </c>
      <c r="F272">
        <v>10</v>
      </c>
      <c r="G272">
        <v>0</v>
      </c>
      <c r="H272">
        <v>6</v>
      </c>
      <c r="I272">
        <v>4</v>
      </c>
      <c r="J272">
        <v>0.8</v>
      </c>
      <c r="K272">
        <v>8.0952396392822301</v>
      </c>
      <c r="L272" s="10">
        <v>3.45224952697754</v>
      </c>
      <c r="M272">
        <v>2.3418025970459002</v>
      </c>
      <c r="N272">
        <v>4.9622001647949201</v>
      </c>
      <c r="O272">
        <v>2</v>
      </c>
      <c r="P272">
        <v>2</v>
      </c>
      <c r="Q272">
        <v>12</v>
      </c>
      <c r="R272" s="16">
        <v>0.16669999999999999</v>
      </c>
      <c r="S272" s="16">
        <f t="shared" si="4"/>
        <v>0.2</v>
      </c>
      <c r="T272">
        <v>3.2675209045410201</v>
      </c>
      <c r="U272">
        <v>3.0463190078735298</v>
      </c>
      <c r="V272">
        <v>2.7753491401672399</v>
      </c>
      <c r="W272" s="17">
        <v>0.27096986770629899</v>
      </c>
      <c r="X272">
        <v>0.49217176437377902</v>
      </c>
      <c r="Y272">
        <v>0.49217176437377902</v>
      </c>
      <c r="Z272">
        <v>0.2</v>
      </c>
      <c r="AA272">
        <v>1</v>
      </c>
      <c r="AB272">
        <v>0.83333333333333304</v>
      </c>
      <c r="AC272">
        <v>0.90909090909090895</v>
      </c>
      <c r="AD272">
        <v>0</v>
      </c>
      <c r="AE272">
        <v>0.8</v>
      </c>
    </row>
    <row r="273" spans="1:31" x14ac:dyDescent="0.15">
      <c r="A273" s="6">
        <v>271</v>
      </c>
      <c r="B273">
        <v>17</v>
      </c>
      <c r="C273">
        <v>3</v>
      </c>
      <c r="D273">
        <v>10</v>
      </c>
      <c r="E273">
        <v>10</v>
      </c>
      <c r="F273">
        <v>10</v>
      </c>
      <c r="G273">
        <v>0</v>
      </c>
      <c r="H273">
        <v>7</v>
      </c>
      <c r="I273">
        <v>3</v>
      </c>
      <c r="J273">
        <v>0.85</v>
      </c>
      <c r="K273">
        <v>9.2700252532959002</v>
      </c>
      <c r="L273" s="10">
        <v>2.0932731628418</v>
      </c>
      <c r="M273">
        <v>1.0563316345214799</v>
      </c>
      <c r="N273">
        <v>6.7960319519043004</v>
      </c>
      <c r="O273">
        <v>4</v>
      </c>
      <c r="P273">
        <v>4</v>
      </c>
      <c r="Q273">
        <v>14</v>
      </c>
      <c r="R273" s="16">
        <v>0.28570000000000001</v>
      </c>
      <c r="S273" s="16">
        <f t="shared" si="4"/>
        <v>0.4</v>
      </c>
      <c r="T273">
        <v>4.4909229278564498</v>
      </c>
      <c r="U273">
        <v>4.0794167518615696</v>
      </c>
      <c r="V273">
        <v>3.8571357727050799</v>
      </c>
      <c r="W273" s="17">
        <v>0.222280979156494</v>
      </c>
      <c r="X273">
        <v>0.63378715515136697</v>
      </c>
      <c r="Y273">
        <v>0.63378715515136697</v>
      </c>
      <c r="Z273">
        <v>0.4</v>
      </c>
      <c r="AA273">
        <v>1</v>
      </c>
      <c r="AB273">
        <v>0.71428571428571397</v>
      </c>
      <c r="AC273">
        <v>0.83333333333333304</v>
      </c>
      <c r="AD273">
        <v>0</v>
      </c>
      <c r="AE273">
        <v>0.6</v>
      </c>
    </row>
    <row r="274" spans="1:31" x14ac:dyDescent="0.15">
      <c r="A274" s="6">
        <v>272</v>
      </c>
      <c r="B274">
        <v>17</v>
      </c>
      <c r="C274">
        <v>3</v>
      </c>
      <c r="D274">
        <v>10</v>
      </c>
      <c r="E274">
        <v>10</v>
      </c>
      <c r="F274">
        <v>10</v>
      </c>
      <c r="G274">
        <v>0</v>
      </c>
      <c r="H274">
        <v>7</v>
      </c>
      <c r="I274">
        <v>3</v>
      </c>
      <c r="J274">
        <v>0.85</v>
      </c>
      <c r="K274">
        <v>9.2138195037841797</v>
      </c>
      <c r="L274" s="10">
        <v>2.0940017700195299</v>
      </c>
      <c r="M274">
        <v>1.08382415771484</v>
      </c>
      <c r="N274">
        <v>6.8038921356201199</v>
      </c>
      <c r="O274">
        <v>5</v>
      </c>
      <c r="P274">
        <v>5</v>
      </c>
      <c r="Q274">
        <v>15</v>
      </c>
      <c r="R274" s="16">
        <v>0.33329999999999999</v>
      </c>
      <c r="S274" s="16">
        <f t="shared" si="4"/>
        <v>0.5</v>
      </c>
      <c r="T274">
        <v>4.4087619781494096</v>
      </c>
      <c r="U274">
        <v>4.0186033248901403</v>
      </c>
      <c r="V274">
        <v>3.8008544445037802</v>
      </c>
      <c r="W274" s="17">
        <v>0.21774888038635301</v>
      </c>
      <c r="X274">
        <v>0.60790753364562999</v>
      </c>
      <c r="Y274">
        <v>0.60790753364562999</v>
      </c>
      <c r="Z274">
        <v>0.5</v>
      </c>
      <c r="AA274">
        <v>1</v>
      </c>
      <c r="AB274">
        <v>0.66666666666666696</v>
      </c>
      <c r="AC274">
        <v>0.8</v>
      </c>
      <c r="AD274">
        <v>0</v>
      </c>
      <c r="AE274">
        <v>0.5</v>
      </c>
    </row>
    <row r="275" spans="1:31" x14ac:dyDescent="0.15">
      <c r="A275" s="6">
        <v>273</v>
      </c>
      <c r="B275">
        <v>18</v>
      </c>
      <c r="C275">
        <v>2</v>
      </c>
      <c r="D275">
        <v>10</v>
      </c>
      <c r="E275">
        <v>10</v>
      </c>
      <c r="F275">
        <v>10</v>
      </c>
      <c r="G275">
        <v>0</v>
      </c>
      <c r="H275">
        <v>8</v>
      </c>
      <c r="I275">
        <v>2</v>
      </c>
      <c r="J275">
        <v>0.9</v>
      </c>
      <c r="K275">
        <v>9.0810546875</v>
      </c>
      <c r="L275" s="10">
        <v>1.4217662811279299</v>
      </c>
      <c r="M275">
        <v>0.92872238159179699</v>
      </c>
      <c r="N275">
        <v>7.10890769958496</v>
      </c>
      <c r="O275">
        <v>5</v>
      </c>
      <c r="P275">
        <v>5</v>
      </c>
      <c r="Q275">
        <v>15</v>
      </c>
      <c r="R275" s="16">
        <v>0.33329999999999999</v>
      </c>
      <c r="S275" s="16">
        <f t="shared" si="4"/>
        <v>0.5</v>
      </c>
      <c r="T275">
        <v>4.6857528686523402</v>
      </c>
      <c r="U275">
        <v>4.29494380950928</v>
      </c>
      <c r="V275">
        <v>4.1094198226928702</v>
      </c>
      <c r="W275" s="17">
        <v>0.185523986816406</v>
      </c>
      <c r="X275">
        <v>0.57633304595947299</v>
      </c>
      <c r="Y275">
        <v>0.57633304595947299</v>
      </c>
      <c r="Z275">
        <v>0.5</v>
      </c>
      <c r="AA275">
        <v>1</v>
      </c>
      <c r="AB275">
        <v>0.66666666666666696</v>
      </c>
      <c r="AC275">
        <v>0.8</v>
      </c>
      <c r="AD275">
        <v>0</v>
      </c>
      <c r="AE275">
        <v>0.5</v>
      </c>
    </row>
    <row r="276" spans="1:31" x14ac:dyDescent="0.15">
      <c r="A276" s="6">
        <v>274</v>
      </c>
      <c r="B276">
        <v>16</v>
      </c>
      <c r="C276">
        <v>4</v>
      </c>
      <c r="D276">
        <v>10</v>
      </c>
      <c r="E276">
        <v>10</v>
      </c>
      <c r="F276">
        <v>10</v>
      </c>
      <c r="G276">
        <v>0</v>
      </c>
      <c r="H276">
        <v>6</v>
      </c>
      <c r="I276">
        <v>4</v>
      </c>
      <c r="J276">
        <v>0.8</v>
      </c>
      <c r="K276">
        <v>8.7565059661865199</v>
      </c>
      <c r="L276" s="10">
        <v>1.70070648193359</v>
      </c>
      <c r="M276">
        <v>0.222496032714844</v>
      </c>
      <c r="N276">
        <v>8.0641384124755895</v>
      </c>
      <c r="O276">
        <v>6</v>
      </c>
      <c r="P276">
        <v>6</v>
      </c>
      <c r="Q276">
        <v>16</v>
      </c>
      <c r="R276" s="16">
        <v>0.375</v>
      </c>
      <c r="S276" s="16">
        <f t="shared" si="4"/>
        <v>0.6</v>
      </c>
      <c r="T276">
        <v>4.5921669006347701</v>
      </c>
      <c r="U276">
        <v>4.0288748741149902</v>
      </c>
      <c r="V276">
        <v>3.97016382217407</v>
      </c>
      <c r="W276" s="17">
        <v>5.8711051940918003E-2</v>
      </c>
      <c r="X276">
        <v>0.62200307846069303</v>
      </c>
      <c r="Y276">
        <v>0.62200307846069303</v>
      </c>
      <c r="Z276">
        <v>0.6</v>
      </c>
      <c r="AA276">
        <v>1</v>
      </c>
      <c r="AB276">
        <v>0.625</v>
      </c>
      <c r="AC276">
        <v>0.76923076923076905</v>
      </c>
      <c r="AD276">
        <v>0</v>
      </c>
      <c r="AE276">
        <v>0.4</v>
      </c>
    </row>
    <row r="277" spans="1:31" x14ac:dyDescent="0.15">
      <c r="A277" s="6">
        <v>275</v>
      </c>
      <c r="B277">
        <v>14</v>
      </c>
      <c r="C277">
        <v>6</v>
      </c>
      <c r="D277">
        <v>10</v>
      </c>
      <c r="E277">
        <v>10</v>
      </c>
      <c r="F277">
        <v>10</v>
      </c>
      <c r="G277">
        <v>0</v>
      </c>
      <c r="H277">
        <v>4</v>
      </c>
      <c r="I277">
        <v>6</v>
      </c>
      <c r="J277">
        <v>0.7</v>
      </c>
      <c r="K277">
        <v>9.4861984252929705</v>
      </c>
      <c r="L277" s="10">
        <v>4.9634265899658203</v>
      </c>
      <c r="M277">
        <v>2.2556381225585902</v>
      </c>
      <c r="N277">
        <v>6.7939472198486301</v>
      </c>
      <c r="O277">
        <v>2</v>
      </c>
      <c r="P277">
        <v>2</v>
      </c>
      <c r="Q277">
        <v>12</v>
      </c>
      <c r="R277" s="16">
        <v>0.16669999999999999</v>
      </c>
      <c r="S277" s="16">
        <f t="shared" si="4"/>
        <v>0.2</v>
      </c>
      <c r="T277">
        <v>3.0240669250488299</v>
      </c>
      <c r="U277">
        <v>2.70406293869019</v>
      </c>
      <c r="V277">
        <v>2.4437704086303702</v>
      </c>
      <c r="W277" s="17">
        <v>0.26029253005981501</v>
      </c>
      <c r="X277">
        <v>0.58029651641845703</v>
      </c>
      <c r="Y277">
        <v>0.58029651641845703</v>
      </c>
      <c r="Z277">
        <v>0.2</v>
      </c>
      <c r="AA277">
        <v>1</v>
      </c>
      <c r="AB277">
        <v>0.83333333333333304</v>
      </c>
      <c r="AC277">
        <v>0.90909090909090895</v>
      </c>
      <c r="AD277">
        <v>0</v>
      </c>
      <c r="AE277">
        <v>0.8</v>
      </c>
    </row>
    <row r="278" spans="1:31" x14ac:dyDescent="0.15">
      <c r="A278" s="6">
        <v>276</v>
      </c>
      <c r="B278">
        <v>16</v>
      </c>
      <c r="C278">
        <v>4</v>
      </c>
      <c r="D278">
        <v>10</v>
      </c>
      <c r="E278">
        <v>10</v>
      </c>
      <c r="F278">
        <v>10</v>
      </c>
      <c r="G278">
        <v>0</v>
      </c>
      <c r="H278">
        <v>6</v>
      </c>
      <c r="I278">
        <v>4</v>
      </c>
      <c r="J278">
        <v>0.8</v>
      </c>
      <c r="K278">
        <v>8.4782085418701207</v>
      </c>
      <c r="L278" s="10">
        <v>5.1974143981933603</v>
      </c>
      <c r="M278">
        <v>4.8739147186279297</v>
      </c>
      <c r="N278">
        <v>4.6592559814453098</v>
      </c>
      <c r="O278">
        <v>3</v>
      </c>
      <c r="P278">
        <v>3</v>
      </c>
      <c r="Q278">
        <v>13</v>
      </c>
      <c r="R278" s="16">
        <v>0.23080000000000001</v>
      </c>
      <c r="S278" s="16">
        <f t="shared" si="4"/>
        <v>0.3</v>
      </c>
      <c r="T278">
        <v>3.23359870910644</v>
      </c>
      <c r="U278">
        <v>3.07376933097839</v>
      </c>
      <c r="V278">
        <v>2.71711206436157</v>
      </c>
      <c r="W278" s="17">
        <v>0.35665726661682101</v>
      </c>
      <c r="X278">
        <v>0.51648664474487305</v>
      </c>
      <c r="Y278">
        <v>0.51648664474487305</v>
      </c>
      <c r="Z278">
        <v>0.3</v>
      </c>
      <c r="AA278">
        <v>1</v>
      </c>
      <c r="AB278">
        <v>0.76923076923076905</v>
      </c>
      <c r="AC278">
        <v>0.86956521739130399</v>
      </c>
      <c r="AD278">
        <v>0</v>
      </c>
      <c r="AE278">
        <v>0.7</v>
      </c>
    </row>
    <row r="279" spans="1:31" x14ac:dyDescent="0.15">
      <c r="A279" s="6">
        <v>277</v>
      </c>
      <c r="B279">
        <v>16</v>
      </c>
      <c r="C279">
        <v>4</v>
      </c>
      <c r="D279">
        <v>10</v>
      </c>
      <c r="E279">
        <v>10</v>
      </c>
      <c r="F279">
        <v>10</v>
      </c>
      <c r="G279">
        <v>0</v>
      </c>
      <c r="H279">
        <v>6</v>
      </c>
      <c r="I279">
        <v>4</v>
      </c>
      <c r="J279">
        <v>0.8</v>
      </c>
      <c r="K279">
        <v>7.9397945404052699</v>
      </c>
      <c r="L279" s="10">
        <v>4.7670707702636701</v>
      </c>
      <c r="M279">
        <v>4.22438621520996</v>
      </c>
      <c r="N279">
        <v>3.93116950988769</v>
      </c>
      <c r="O279">
        <v>1</v>
      </c>
      <c r="P279">
        <v>1</v>
      </c>
      <c r="Q279">
        <v>10</v>
      </c>
      <c r="R279" s="16">
        <v>0.1</v>
      </c>
      <c r="S279" s="16">
        <f t="shared" si="4"/>
        <v>0.1</v>
      </c>
      <c r="T279">
        <v>2.8083953857421902</v>
      </c>
      <c r="U279">
        <v>2.67048835754394</v>
      </c>
      <c r="V279">
        <v>2.3412673473358101</v>
      </c>
      <c r="W279" s="17">
        <v>0.32922101020812999</v>
      </c>
      <c r="X279">
        <v>0.46712803840637201</v>
      </c>
      <c r="Y279">
        <v>0.46712803840637201</v>
      </c>
      <c r="Z279">
        <v>0.1</v>
      </c>
      <c r="AA279">
        <v>0.9</v>
      </c>
      <c r="AB279">
        <v>0.9</v>
      </c>
      <c r="AC279">
        <v>0.9</v>
      </c>
      <c r="AD279">
        <v>0.1</v>
      </c>
      <c r="AE279">
        <v>0.8</v>
      </c>
    </row>
    <row r="280" spans="1:31" x14ac:dyDescent="0.15">
      <c r="A280" s="6">
        <v>278</v>
      </c>
      <c r="B280">
        <v>15</v>
      </c>
      <c r="C280">
        <v>5</v>
      </c>
      <c r="D280">
        <v>10</v>
      </c>
      <c r="E280">
        <v>10</v>
      </c>
      <c r="F280">
        <v>10</v>
      </c>
      <c r="G280">
        <v>0</v>
      </c>
      <c r="H280">
        <v>5</v>
      </c>
      <c r="I280">
        <v>5</v>
      </c>
      <c r="J280">
        <v>0.75</v>
      </c>
      <c r="K280">
        <v>8.4007129669189506</v>
      </c>
      <c r="L280" s="10">
        <v>4.7614288330078098</v>
      </c>
      <c r="M280">
        <v>3.4474067687988299</v>
      </c>
      <c r="N280">
        <v>4.6505317687988299</v>
      </c>
      <c r="O280">
        <v>1</v>
      </c>
      <c r="P280">
        <v>1</v>
      </c>
      <c r="Q280">
        <v>11</v>
      </c>
      <c r="R280" s="16">
        <v>9.0899999999999995E-2</v>
      </c>
      <c r="S280" s="16">
        <f t="shared" si="4"/>
        <v>0.1</v>
      </c>
      <c r="T280">
        <v>3.0526103973388699</v>
      </c>
      <c r="U280">
        <v>2.8536250591278098</v>
      </c>
      <c r="V280">
        <v>2.50781178474426</v>
      </c>
      <c r="W280" s="17">
        <v>0.34581327438354498</v>
      </c>
      <c r="X280">
        <v>0.54479861259460405</v>
      </c>
      <c r="Y280">
        <v>0.54479861259460405</v>
      </c>
      <c r="Z280">
        <v>0.1</v>
      </c>
      <c r="AA280">
        <v>1</v>
      </c>
      <c r="AB280">
        <v>0.90909090909090895</v>
      </c>
      <c r="AC280">
        <v>0.952380952380952</v>
      </c>
      <c r="AD280">
        <v>0</v>
      </c>
      <c r="AE280">
        <v>0.9</v>
      </c>
    </row>
    <row r="281" spans="1:31" x14ac:dyDescent="0.15">
      <c r="A281" s="6">
        <v>279</v>
      </c>
      <c r="B281">
        <v>19</v>
      </c>
      <c r="C281">
        <v>1</v>
      </c>
      <c r="D281">
        <v>10</v>
      </c>
      <c r="E281">
        <v>10</v>
      </c>
      <c r="F281">
        <v>10</v>
      </c>
      <c r="G281">
        <v>0</v>
      </c>
      <c r="H281">
        <v>9</v>
      </c>
      <c r="I281">
        <v>1</v>
      </c>
      <c r="J281">
        <v>0.95</v>
      </c>
      <c r="K281">
        <v>12.5115242004394</v>
      </c>
      <c r="L281" s="10">
        <v>0.68904113769531194</v>
      </c>
      <c r="M281">
        <v>0.51513671875</v>
      </c>
      <c r="N281">
        <v>11.397050857544</v>
      </c>
      <c r="O281">
        <v>9</v>
      </c>
      <c r="P281">
        <v>9</v>
      </c>
      <c r="Q281">
        <v>19</v>
      </c>
      <c r="R281" s="16">
        <v>0.47370000000000001</v>
      </c>
      <c r="S281" s="16">
        <f t="shared" si="4"/>
        <v>0.9</v>
      </c>
      <c r="T281">
        <v>5.5754928588867196</v>
      </c>
      <c r="U281">
        <v>5.0785012245178196</v>
      </c>
      <c r="V281">
        <v>4.9705786705017099</v>
      </c>
      <c r="W281" s="17">
        <v>0.107922554016113</v>
      </c>
      <c r="X281">
        <v>0.60491418838500999</v>
      </c>
      <c r="Y281">
        <v>0.60491418838500999</v>
      </c>
      <c r="Z281">
        <v>0.9</v>
      </c>
      <c r="AA281">
        <v>1</v>
      </c>
      <c r="AB281">
        <v>0.52631578947368396</v>
      </c>
      <c r="AC281">
        <v>0.68965517241379304</v>
      </c>
      <c r="AD281">
        <v>0</v>
      </c>
      <c r="AE281">
        <v>0.1</v>
      </c>
    </row>
    <row r="282" spans="1:31" x14ac:dyDescent="0.15">
      <c r="A282" s="6">
        <v>280</v>
      </c>
      <c r="B282">
        <v>16</v>
      </c>
      <c r="C282">
        <v>4</v>
      </c>
      <c r="D282">
        <v>10</v>
      </c>
      <c r="E282">
        <v>10</v>
      </c>
      <c r="F282">
        <v>10</v>
      </c>
      <c r="G282">
        <v>0</v>
      </c>
      <c r="H282">
        <v>6</v>
      </c>
      <c r="I282">
        <v>4</v>
      </c>
      <c r="J282">
        <v>0.8</v>
      </c>
      <c r="K282">
        <v>9.9044857025146502</v>
      </c>
      <c r="L282" s="10">
        <v>3.6474914550781201</v>
      </c>
      <c r="M282">
        <v>2.3194427490234402</v>
      </c>
      <c r="N282">
        <v>7.1081981658935502</v>
      </c>
      <c r="O282">
        <v>4</v>
      </c>
      <c r="P282">
        <v>4</v>
      </c>
      <c r="Q282">
        <v>14</v>
      </c>
      <c r="R282" s="16">
        <v>0.28570000000000001</v>
      </c>
      <c r="S282" s="16">
        <f t="shared" si="4"/>
        <v>0.4</v>
      </c>
      <c r="T282">
        <v>3.4641170501709002</v>
      </c>
      <c r="U282">
        <v>3.14463591575623</v>
      </c>
      <c r="V282">
        <v>2.87735867500305</v>
      </c>
      <c r="W282" s="17">
        <v>0.26727724075317399</v>
      </c>
      <c r="X282">
        <v>0.58675837516784701</v>
      </c>
      <c r="Y282">
        <v>0.58675837516784701</v>
      </c>
      <c r="Z282">
        <v>0.4</v>
      </c>
      <c r="AA282">
        <v>1</v>
      </c>
      <c r="AB282">
        <v>0.71428571428571397</v>
      </c>
      <c r="AC282">
        <v>0.83333333333333304</v>
      </c>
      <c r="AD282">
        <v>0</v>
      </c>
      <c r="AE282">
        <v>0.6</v>
      </c>
    </row>
    <row r="283" spans="1:31" x14ac:dyDescent="0.15">
      <c r="A283" s="6">
        <v>281</v>
      </c>
      <c r="B283">
        <v>16</v>
      </c>
      <c r="C283">
        <v>4</v>
      </c>
      <c r="D283">
        <v>10</v>
      </c>
      <c r="E283">
        <v>10</v>
      </c>
      <c r="F283">
        <v>10</v>
      </c>
      <c r="G283">
        <v>0</v>
      </c>
      <c r="H283">
        <v>6</v>
      </c>
      <c r="I283">
        <v>4</v>
      </c>
      <c r="J283">
        <v>0.8</v>
      </c>
      <c r="K283">
        <v>7.4018173217773402</v>
      </c>
      <c r="L283" s="10">
        <v>1.24991607666016</v>
      </c>
      <c r="M283">
        <v>0.302810668945312</v>
      </c>
      <c r="N283">
        <v>7.8854045867919904</v>
      </c>
      <c r="O283">
        <v>6</v>
      </c>
      <c r="P283">
        <v>6</v>
      </c>
      <c r="Q283">
        <v>16</v>
      </c>
      <c r="R283" s="16">
        <v>0.375</v>
      </c>
      <c r="S283" s="16">
        <f t="shared" si="4"/>
        <v>0.6</v>
      </c>
      <c r="T283">
        <v>3.6039485931396502</v>
      </c>
      <c r="U283">
        <v>3.0966541767120401</v>
      </c>
      <c r="V283">
        <v>3.1314358711242698</v>
      </c>
      <c r="W283" s="17">
        <v>3.4781694412231501E-2</v>
      </c>
      <c r="X283">
        <v>0.47251272201538103</v>
      </c>
      <c r="Y283">
        <v>0.47251272201538103</v>
      </c>
      <c r="Z283">
        <v>0.6</v>
      </c>
      <c r="AA283">
        <v>1</v>
      </c>
      <c r="AB283">
        <v>0.625</v>
      </c>
      <c r="AC283">
        <v>0.76923076923076905</v>
      </c>
      <c r="AD283">
        <v>0</v>
      </c>
      <c r="AE283">
        <v>0.4</v>
      </c>
    </row>
    <row r="284" spans="1:31" x14ac:dyDescent="0.15">
      <c r="A284" s="6">
        <v>282</v>
      </c>
      <c r="B284">
        <v>16</v>
      </c>
      <c r="C284">
        <v>4</v>
      </c>
      <c r="D284">
        <v>10</v>
      </c>
      <c r="E284">
        <v>10</v>
      </c>
      <c r="F284">
        <v>10</v>
      </c>
      <c r="G284">
        <v>0</v>
      </c>
      <c r="H284">
        <v>6</v>
      </c>
      <c r="I284">
        <v>4</v>
      </c>
      <c r="J284">
        <v>0.8</v>
      </c>
      <c r="K284">
        <v>9.8995666503906197</v>
      </c>
      <c r="L284" s="10">
        <v>4.2879219055175799</v>
      </c>
      <c r="M284">
        <v>2.7621402740478498</v>
      </c>
      <c r="N284">
        <v>5.5382747650146502</v>
      </c>
      <c r="O284">
        <v>3</v>
      </c>
      <c r="P284">
        <v>3</v>
      </c>
      <c r="Q284">
        <v>13</v>
      </c>
      <c r="R284" s="16">
        <v>0.23080000000000001</v>
      </c>
      <c r="S284" s="16">
        <f t="shared" si="4"/>
        <v>0.3</v>
      </c>
      <c r="T284">
        <v>3.1876335144043</v>
      </c>
      <c r="U284">
        <v>3.00083351135254</v>
      </c>
      <c r="V284">
        <v>2.6199593544006401</v>
      </c>
      <c r="W284" s="17">
        <v>0.38087415695190402</v>
      </c>
      <c r="X284">
        <v>0.567674160003662</v>
      </c>
      <c r="Y284">
        <v>0.567674160003662</v>
      </c>
      <c r="Z284">
        <v>0.3</v>
      </c>
      <c r="AA284">
        <v>1</v>
      </c>
      <c r="AB284">
        <v>0.76923076923076905</v>
      </c>
      <c r="AC284">
        <v>0.86956521739130399</v>
      </c>
      <c r="AD284">
        <v>0</v>
      </c>
      <c r="AE284">
        <v>0.7</v>
      </c>
    </row>
    <row r="285" spans="1:31" x14ac:dyDescent="0.15">
      <c r="A285" s="6">
        <v>283</v>
      </c>
      <c r="B285">
        <v>17</v>
      </c>
      <c r="C285">
        <v>3</v>
      </c>
      <c r="D285">
        <v>10</v>
      </c>
      <c r="E285">
        <v>10</v>
      </c>
      <c r="F285">
        <v>10</v>
      </c>
      <c r="G285">
        <v>0</v>
      </c>
      <c r="H285">
        <v>7</v>
      </c>
      <c r="I285">
        <v>3</v>
      </c>
      <c r="J285">
        <v>0.85</v>
      </c>
      <c r="K285">
        <v>8.6210880279540998</v>
      </c>
      <c r="L285" s="10">
        <v>1.6513633728027299</v>
      </c>
      <c r="M285">
        <v>0.64591217041015603</v>
      </c>
      <c r="N285">
        <v>6.6052436828613299</v>
      </c>
      <c r="O285">
        <v>5</v>
      </c>
      <c r="P285">
        <v>5</v>
      </c>
      <c r="Q285">
        <v>15</v>
      </c>
      <c r="R285" s="16">
        <v>0.33329999999999999</v>
      </c>
      <c r="S285" s="16">
        <f t="shared" si="4"/>
        <v>0.5</v>
      </c>
      <c r="T285">
        <v>4.6252822875976598</v>
      </c>
      <c r="U285">
        <v>4.19091749191284</v>
      </c>
      <c r="V285">
        <v>4.02632808685303</v>
      </c>
      <c r="W285" s="17">
        <v>0.16458940505981501</v>
      </c>
      <c r="X285">
        <v>0.59895420074462902</v>
      </c>
      <c r="Y285">
        <v>0.59895420074462902</v>
      </c>
      <c r="Z285">
        <v>0.5</v>
      </c>
      <c r="AA285">
        <v>1</v>
      </c>
      <c r="AB285">
        <v>0.66666666666666696</v>
      </c>
      <c r="AC285">
        <v>0.8</v>
      </c>
      <c r="AD285">
        <v>0</v>
      </c>
      <c r="AE285">
        <v>0.5</v>
      </c>
    </row>
    <row r="286" spans="1:31" x14ac:dyDescent="0.15">
      <c r="A286" s="6">
        <v>284</v>
      </c>
      <c r="B286">
        <v>15</v>
      </c>
      <c r="C286">
        <v>5</v>
      </c>
      <c r="D286">
        <v>10</v>
      </c>
      <c r="E286">
        <v>10</v>
      </c>
      <c r="F286">
        <v>10</v>
      </c>
      <c r="G286">
        <v>0</v>
      </c>
      <c r="H286">
        <v>5</v>
      </c>
      <c r="I286">
        <v>5</v>
      </c>
      <c r="J286">
        <v>0.75</v>
      </c>
      <c r="K286">
        <v>8.4035091400146502</v>
      </c>
      <c r="L286" s="10">
        <v>4.52109718322754</v>
      </c>
      <c r="M286">
        <v>3.25227546691894</v>
      </c>
      <c r="N286">
        <v>5.2271785736084002</v>
      </c>
      <c r="O286">
        <v>2</v>
      </c>
      <c r="P286">
        <v>2</v>
      </c>
      <c r="Q286">
        <v>12</v>
      </c>
      <c r="R286" s="16">
        <v>0.16669999999999999</v>
      </c>
      <c r="S286" s="16">
        <f t="shared" si="4"/>
        <v>0.2</v>
      </c>
      <c r="T286">
        <v>2.8538036346435498</v>
      </c>
      <c r="U286">
        <v>2.6473078727722199</v>
      </c>
      <c r="V286">
        <v>2.3487524986267099</v>
      </c>
      <c r="W286" s="17">
        <v>0.29855537414550798</v>
      </c>
      <c r="X286">
        <v>0.50505113601684604</v>
      </c>
      <c r="Y286">
        <v>0.50505113601684604</v>
      </c>
      <c r="Z286">
        <v>0.2</v>
      </c>
      <c r="AA286">
        <v>1</v>
      </c>
      <c r="AB286">
        <v>0.83333333333333304</v>
      </c>
      <c r="AC286">
        <v>0.90909090909090895</v>
      </c>
      <c r="AD286">
        <v>0</v>
      </c>
      <c r="AE286">
        <v>0.8</v>
      </c>
    </row>
    <row r="287" spans="1:31" x14ac:dyDescent="0.15">
      <c r="A287" s="6">
        <v>285</v>
      </c>
      <c r="B287">
        <v>17</v>
      </c>
      <c r="C287">
        <v>3</v>
      </c>
      <c r="D287">
        <v>10</v>
      </c>
      <c r="E287">
        <v>10</v>
      </c>
      <c r="F287">
        <v>10</v>
      </c>
      <c r="G287">
        <v>0</v>
      </c>
      <c r="H287">
        <v>7</v>
      </c>
      <c r="I287">
        <v>3</v>
      </c>
      <c r="J287">
        <v>0.85</v>
      </c>
      <c r="K287">
        <v>8.8254318237304705</v>
      </c>
      <c r="L287" s="10">
        <v>1.2085666656494101</v>
      </c>
      <c r="M287">
        <v>0.35322189331054699</v>
      </c>
      <c r="N287">
        <v>8.0300865173339808</v>
      </c>
      <c r="O287">
        <v>6</v>
      </c>
      <c r="P287">
        <v>6</v>
      </c>
      <c r="Q287">
        <v>15</v>
      </c>
      <c r="R287" s="16">
        <v>0.4</v>
      </c>
      <c r="S287" s="16">
        <f t="shared" si="4"/>
        <v>0.6</v>
      </c>
      <c r="T287">
        <v>4.0841007232665998</v>
      </c>
      <c r="U287">
        <v>3.61760401725769</v>
      </c>
      <c r="V287">
        <v>3.5509018898010201</v>
      </c>
      <c r="W287" s="17">
        <v>6.6702127456664997E-2</v>
      </c>
      <c r="X287">
        <v>0.53319883346557595</v>
      </c>
      <c r="Y287">
        <v>0.53319883346557595</v>
      </c>
      <c r="Z287">
        <v>0.6</v>
      </c>
      <c r="AA287">
        <v>0.9</v>
      </c>
      <c r="AB287">
        <v>0.6</v>
      </c>
      <c r="AC287">
        <v>0.72</v>
      </c>
      <c r="AD287">
        <v>0.1</v>
      </c>
      <c r="AE287">
        <v>0.3</v>
      </c>
    </row>
    <row r="288" spans="1:31" x14ac:dyDescent="0.15">
      <c r="A288" s="6">
        <v>286</v>
      </c>
      <c r="B288">
        <v>19</v>
      </c>
      <c r="C288">
        <v>1</v>
      </c>
      <c r="D288">
        <v>10</v>
      </c>
      <c r="E288">
        <v>10</v>
      </c>
      <c r="F288">
        <v>10</v>
      </c>
      <c r="G288">
        <v>0</v>
      </c>
      <c r="H288">
        <v>9</v>
      </c>
      <c r="I288">
        <v>1</v>
      </c>
      <c r="J288">
        <v>0.95</v>
      </c>
      <c r="K288">
        <v>12.8378410339356</v>
      </c>
      <c r="L288" s="10">
        <v>2.9072399139404301</v>
      </c>
      <c r="M288">
        <v>2.6796112060546902</v>
      </c>
      <c r="N288">
        <v>8.7577018737793004</v>
      </c>
      <c r="O288">
        <v>4</v>
      </c>
      <c r="P288">
        <v>4</v>
      </c>
      <c r="Q288">
        <v>14</v>
      </c>
      <c r="R288" s="16">
        <v>0.28570000000000001</v>
      </c>
      <c r="S288" s="16">
        <f t="shared" si="4"/>
        <v>0.4</v>
      </c>
      <c r="T288">
        <v>4.4647865295410201</v>
      </c>
      <c r="U288">
        <v>4.2403440475463903</v>
      </c>
      <c r="V288">
        <v>3.8660018444061302</v>
      </c>
      <c r="W288" s="17">
        <v>0.37434220314025901</v>
      </c>
      <c r="X288">
        <v>0.59878468513488803</v>
      </c>
      <c r="Y288">
        <v>0.59878468513488803</v>
      </c>
      <c r="Z288">
        <v>0.4</v>
      </c>
      <c r="AA288">
        <v>1</v>
      </c>
      <c r="AB288">
        <v>0.71428571428571397</v>
      </c>
      <c r="AC288">
        <v>0.83333333333333304</v>
      </c>
      <c r="AD288">
        <v>0</v>
      </c>
      <c r="AE288">
        <v>0.6</v>
      </c>
    </row>
    <row r="289" spans="1:31" x14ac:dyDescent="0.15">
      <c r="A289" s="6">
        <v>287</v>
      </c>
      <c r="B289">
        <v>16</v>
      </c>
      <c r="C289">
        <v>4</v>
      </c>
      <c r="D289">
        <v>10</v>
      </c>
      <c r="E289">
        <v>10</v>
      </c>
      <c r="F289">
        <v>10</v>
      </c>
      <c r="G289">
        <v>0</v>
      </c>
      <c r="H289">
        <v>6</v>
      </c>
      <c r="I289">
        <v>4</v>
      </c>
      <c r="J289">
        <v>0.8</v>
      </c>
      <c r="K289">
        <v>8.0243225097656197</v>
      </c>
      <c r="L289" s="10">
        <v>3.7559452056884801</v>
      </c>
      <c r="M289">
        <v>2.51016426086426</v>
      </c>
      <c r="N289">
        <v>3.9995098114013699</v>
      </c>
      <c r="O289">
        <v>2</v>
      </c>
      <c r="P289">
        <v>2</v>
      </c>
      <c r="Q289">
        <v>11</v>
      </c>
      <c r="R289" s="16">
        <v>0.18179999999999999</v>
      </c>
      <c r="S289" s="16">
        <f t="shared" si="4"/>
        <v>0.2</v>
      </c>
      <c r="T289">
        <v>3.2217845916747998</v>
      </c>
      <c r="U289">
        <v>3.0187540054321298</v>
      </c>
      <c r="V289">
        <v>2.7104396820068399</v>
      </c>
      <c r="W289" s="17">
        <v>0.30831432342529302</v>
      </c>
      <c r="X289">
        <v>0.51134490966796897</v>
      </c>
      <c r="Y289">
        <v>0.51134490966796897</v>
      </c>
      <c r="Z289">
        <v>0.2</v>
      </c>
      <c r="AA289">
        <v>0.9</v>
      </c>
      <c r="AB289">
        <v>0.81818181818181801</v>
      </c>
      <c r="AC289">
        <v>0.85714285714285698</v>
      </c>
      <c r="AD289">
        <v>0.1</v>
      </c>
      <c r="AE289">
        <v>0.7</v>
      </c>
    </row>
    <row r="290" spans="1:31" x14ac:dyDescent="0.15">
      <c r="A290" s="6">
        <v>288</v>
      </c>
      <c r="B290">
        <v>19</v>
      </c>
      <c r="C290">
        <v>1</v>
      </c>
      <c r="D290">
        <v>10</v>
      </c>
      <c r="E290">
        <v>10</v>
      </c>
      <c r="F290">
        <v>10</v>
      </c>
      <c r="G290">
        <v>0</v>
      </c>
      <c r="H290">
        <v>9</v>
      </c>
      <c r="I290">
        <v>1</v>
      </c>
      <c r="J290">
        <v>0.95</v>
      </c>
      <c r="K290">
        <v>12.45729637146</v>
      </c>
      <c r="L290" s="10">
        <v>0.75566482543945301</v>
      </c>
      <c r="M290">
        <v>0.504425048828125</v>
      </c>
      <c r="N290">
        <v>10.4894351959228</v>
      </c>
      <c r="O290">
        <v>7</v>
      </c>
      <c r="P290">
        <v>7</v>
      </c>
      <c r="Q290">
        <v>17</v>
      </c>
      <c r="R290" s="16">
        <v>0.4118</v>
      </c>
      <c r="S290" s="16">
        <f t="shared" si="4"/>
        <v>0.7</v>
      </c>
      <c r="T290">
        <v>5.4596500396728498</v>
      </c>
      <c r="U290">
        <v>5.01595163345337</v>
      </c>
      <c r="V290">
        <v>4.8361463546752903</v>
      </c>
      <c r="W290" s="17">
        <v>0.17980527877807601</v>
      </c>
      <c r="X290">
        <v>0.62350368499755904</v>
      </c>
      <c r="Y290">
        <v>0.62350368499755904</v>
      </c>
      <c r="Z290">
        <v>0.7</v>
      </c>
      <c r="AA290">
        <v>1</v>
      </c>
      <c r="AB290">
        <v>0.58823529411764697</v>
      </c>
      <c r="AC290">
        <v>0.74074074074074103</v>
      </c>
      <c r="AD290">
        <v>0</v>
      </c>
      <c r="AE290">
        <v>0.3</v>
      </c>
    </row>
    <row r="291" spans="1:31" x14ac:dyDescent="0.15">
      <c r="A291" s="6">
        <v>289</v>
      </c>
      <c r="B291">
        <v>16</v>
      </c>
      <c r="C291">
        <v>4</v>
      </c>
      <c r="D291">
        <v>10</v>
      </c>
      <c r="E291">
        <v>10</v>
      </c>
      <c r="F291">
        <v>10</v>
      </c>
      <c r="G291">
        <v>0</v>
      </c>
      <c r="H291">
        <v>6</v>
      </c>
      <c r="I291">
        <v>4</v>
      </c>
      <c r="J291">
        <v>0.8</v>
      </c>
      <c r="K291">
        <v>9.0842819213867205</v>
      </c>
      <c r="L291" s="10">
        <v>3.1486225128173801</v>
      </c>
      <c r="M291">
        <v>1.65439224243164</v>
      </c>
      <c r="N291">
        <v>6.1571846008300799</v>
      </c>
      <c r="O291">
        <v>5</v>
      </c>
      <c r="P291">
        <v>5</v>
      </c>
      <c r="Q291">
        <v>15</v>
      </c>
      <c r="R291" s="16">
        <v>0.33329999999999999</v>
      </c>
      <c r="S291" s="16">
        <f t="shared" si="4"/>
        <v>0.5</v>
      </c>
      <c r="T291">
        <v>3.8356018066406201</v>
      </c>
      <c r="U291">
        <v>3.5016114711761501</v>
      </c>
      <c r="V291">
        <v>3.2534661293029798</v>
      </c>
      <c r="W291" s="17">
        <v>0.248145341873169</v>
      </c>
      <c r="X291">
        <v>0.58213567733764604</v>
      </c>
      <c r="Y291">
        <v>0.58213567733764604</v>
      </c>
      <c r="Z291">
        <v>0.5</v>
      </c>
      <c r="AA291">
        <v>1</v>
      </c>
      <c r="AB291">
        <v>0.66666666666666696</v>
      </c>
      <c r="AC291">
        <v>0.8</v>
      </c>
      <c r="AD291">
        <v>0</v>
      </c>
      <c r="AE291">
        <v>0.5</v>
      </c>
    </row>
    <row r="292" spans="1:31" x14ac:dyDescent="0.15">
      <c r="A292" s="6">
        <v>290</v>
      </c>
      <c r="B292">
        <v>18</v>
      </c>
      <c r="C292">
        <v>2</v>
      </c>
      <c r="D292">
        <v>10</v>
      </c>
      <c r="E292">
        <v>10</v>
      </c>
      <c r="F292">
        <v>10</v>
      </c>
      <c r="G292">
        <v>0</v>
      </c>
      <c r="H292">
        <v>8</v>
      </c>
      <c r="I292">
        <v>2</v>
      </c>
      <c r="J292">
        <v>0.9</v>
      </c>
      <c r="K292">
        <v>9.8442363739013707</v>
      </c>
      <c r="L292" s="10">
        <v>3.10686111450195</v>
      </c>
      <c r="M292">
        <v>2.6977882385253902</v>
      </c>
      <c r="N292">
        <v>6.3763504028320304</v>
      </c>
      <c r="O292">
        <v>6</v>
      </c>
      <c r="P292">
        <v>6</v>
      </c>
      <c r="Q292">
        <v>16</v>
      </c>
      <c r="R292" s="16">
        <v>0.375</v>
      </c>
      <c r="S292" s="16">
        <f t="shared" si="4"/>
        <v>0.6</v>
      </c>
      <c r="T292">
        <v>4.1602821350097701</v>
      </c>
      <c r="U292">
        <v>3.89485359191894</v>
      </c>
      <c r="V292">
        <v>3.58209228515625</v>
      </c>
      <c r="W292" s="17">
        <v>0.31276130676269498</v>
      </c>
      <c r="X292">
        <v>0.57818984985351596</v>
      </c>
      <c r="Y292">
        <v>0.57818984985351596</v>
      </c>
      <c r="Z292">
        <v>0.6</v>
      </c>
      <c r="AA292">
        <v>1</v>
      </c>
      <c r="AB292">
        <v>0.625</v>
      </c>
      <c r="AC292">
        <v>0.76923076923076905</v>
      </c>
      <c r="AD292">
        <v>0</v>
      </c>
      <c r="AE292">
        <v>0.4</v>
      </c>
    </row>
    <row r="293" spans="1:31" x14ac:dyDescent="0.15">
      <c r="A293" s="6">
        <v>291</v>
      </c>
      <c r="B293">
        <v>17</v>
      </c>
      <c r="C293">
        <v>3</v>
      </c>
      <c r="D293">
        <v>10</v>
      </c>
      <c r="E293">
        <v>10</v>
      </c>
      <c r="F293">
        <v>10</v>
      </c>
      <c r="G293">
        <v>0</v>
      </c>
      <c r="H293">
        <v>7</v>
      </c>
      <c r="I293">
        <v>3</v>
      </c>
      <c r="J293">
        <v>0.85</v>
      </c>
      <c r="K293">
        <v>9.5702247619628906</v>
      </c>
      <c r="L293" s="10">
        <v>1.6777858734130899</v>
      </c>
      <c r="M293">
        <v>0.52964401245117199</v>
      </c>
      <c r="N293">
        <v>7.4477958679199201</v>
      </c>
      <c r="O293">
        <v>6</v>
      </c>
      <c r="P293">
        <v>6</v>
      </c>
      <c r="Q293">
        <v>16</v>
      </c>
      <c r="R293" s="16">
        <v>0.375</v>
      </c>
      <c r="S293" s="16">
        <f t="shared" si="4"/>
        <v>0.6</v>
      </c>
      <c r="T293">
        <v>4.4827747344970703</v>
      </c>
      <c r="U293">
        <v>4.02935695648193</v>
      </c>
      <c r="V293">
        <v>3.8488106727600102</v>
      </c>
      <c r="W293" s="17">
        <v>0.18054628372192399</v>
      </c>
      <c r="X293">
        <v>0.63396406173706099</v>
      </c>
      <c r="Y293">
        <v>0.63396406173706099</v>
      </c>
      <c r="Z293">
        <v>0.6</v>
      </c>
      <c r="AA293">
        <v>1</v>
      </c>
      <c r="AB293">
        <v>0.625</v>
      </c>
      <c r="AC293">
        <v>0.76923076923076905</v>
      </c>
      <c r="AD293">
        <v>0</v>
      </c>
      <c r="AE293">
        <v>0.4</v>
      </c>
    </row>
    <row r="294" spans="1:31" x14ac:dyDescent="0.15">
      <c r="A294" s="6">
        <v>292</v>
      </c>
      <c r="B294">
        <v>17</v>
      </c>
      <c r="C294">
        <v>3</v>
      </c>
      <c r="D294">
        <v>10</v>
      </c>
      <c r="E294">
        <v>10</v>
      </c>
      <c r="F294">
        <v>10</v>
      </c>
      <c r="G294">
        <v>0</v>
      </c>
      <c r="H294">
        <v>7</v>
      </c>
      <c r="I294">
        <v>3</v>
      </c>
      <c r="J294">
        <v>0.85</v>
      </c>
      <c r="K294">
        <v>8.8602695465087908</v>
      </c>
      <c r="L294" s="10">
        <v>1.0189895629882799</v>
      </c>
      <c r="M294">
        <v>0.165855407714844</v>
      </c>
      <c r="N294">
        <v>8.3580570220947301</v>
      </c>
      <c r="O294">
        <v>7</v>
      </c>
      <c r="P294">
        <v>7</v>
      </c>
      <c r="Q294">
        <v>17</v>
      </c>
      <c r="R294" s="16">
        <v>0.4118</v>
      </c>
      <c r="S294" s="16">
        <f t="shared" si="4"/>
        <v>0.7</v>
      </c>
      <c r="T294">
        <v>4.7867164611816397</v>
      </c>
      <c r="U294">
        <v>4.2340841293334996</v>
      </c>
      <c r="V294">
        <v>4.1894226074218697</v>
      </c>
      <c r="W294" s="17">
        <v>4.4661521911621101E-2</v>
      </c>
      <c r="X294">
        <v>0.59729385375976596</v>
      </c>
      <c r="Y294">
        <v>0.59729385375976596</v>
      </c>
      <c r="Z294">
        <v>0.7</v>
      </c>
      <c r="AA294">
        <v>1</v>
      </c>
      <c r="AB294">
        <v>0.58823529411764697</v>
      </c>
      <c r="AC294">
        <v>0.74074074074074103</v>
      </c>
      <c r="AD294">
        <v>0</v>
      </c>
      <c r="AE294">
        <v>0.3</v>
      </c>
    </row>
    <row r="295" spans="1:31" x14ac:dyDescent="0.15">
      <c r="A295" s="6">
        <v>293</v>
      </c>
      <c r="B295">
        <v>17</v>
      </c>
      <c r="C295">
        <v>3</v>
      </c>
      <c r="D295">
        <v>10</v>
      </c>
      <c r="E295">
        <v>10</v>
      </c>
      <c r="F295">
        <v>10</v>
      </c>
      <c r="G295">
        <v>0</v>
      </c>
      <c r="H295">
        <v>7</v>
      </c>
      <c r="I295">
        <v>3</v>
      </c>
      <c r="J295">
        <v>0.85</v>
      </c>
      <c r="K295">
        <v>9.4476966857910192</v>
      </c>
      <c r="L295" s="10">
        <v>2.24513435363769</v>
      </c>
      <c r="M295">
        <v>1.2746620178222701</v>
      </c>
      <c r="N295">
        <v>7.0544452667236301</v>
      </c>
      <c r="O295">
        <v>6</v>
      </c>
      <c r="P295">
        <v>6</v>
      </c>
      <c r="Q295">
        <v>16</v>
      </c>
      <c r="R295" s="16">
        <v>0.375</v>
      </c>
      <c r="S295" s="16">
        <f t="shared" si="4"/>
        <v>0.6</v>
      </c>
      <c r="T295">
        <v>4.7275981903076199</v>
      </c>
      <c r="U295">
        <v>4.3054332733154297</v>
      </c>
      <c r="V295">
        <v>4.0826606750488299</v>
      </c>
      <c r="W295" s="17">
        <v>0.22277259826660201</v>
      </c>
      <c r="X295">
        <v>0.64493751525878895</v>
      </c>
      <c r="Y295">
        <v>0.64493751525878895</v>
      </c>
      <c r="Z295">
        <v>0.6</v>
      </c>
      <c r="AA295">
        <v>1</v>
      </c>
      <c r="AB295">
        <v>0.625</v>
      </c>
      <c r="AC295">
        <v>0.76923076923076905</v>
      </c>
      <c r="AD295">
        <v>0</v>
      </c>
      <c r="AE295">
        <v>0.4</v>
      </c>
    </row>
    <row r="296" spans="1:31" x14ac:dyDescent="0.15">
      <c r="A296" s="6">
        <v>294</v>
      </c>
      <c r="B296">
        <v>19</v>
      </c>
      <c r="C296">
        <v>1</v>
      </c>
      <c r="D296">
        <v>10</v>
      </c>
      <c r="E296">
        <v>10</v>
      </c>
      <c r="F296">
        <v>10</v>
      </c>
      <c r="G296">
        <v>0</v>
      </c>
      <c r="H296">
        <v>9</v>
      </c>
      <c r="I296">
        <v>1</v>
      </c>
      <c r="J296">
        <v>0.95</v>
      </c>
      <c r="K296">
        <v>12.664918899536101</v>
      </c>
      <c r="L296" s="10">
        <v>1.37179756164551</v>
      </c>
      <c r="M296">
        <v>1.1112594604492201</v>
      </c>
      <c r="N296">
        <v>9.9425544738769496</v>
      </c>
      <c r="O296">
        <v>6</v>
      </c>
      <c r="P296">
        <v>6</v>
      </c>
      <c r="Q296">
        <v>16</v>
      </c>
      <c r="R296" s="16">
        <v>0.375</v>
      </c>
      <c r="S296" s="16">
        <f t="shared" si="4"/>
        <v>0.6</v>
      </c>
      <c r="T296">
        <v>4.7319164276123002</v>
      </c>
      <c r="U296">
        <v>4.4100866317748997</v>
      </c>
      <c r="V296">
        <v>4.1611156463623002</v>
      </c>
      <c r="W296" s="17">
        <v>0.24897098541259799</v>
      </c>
      <c r="X296">
        <v>0.57080078125</v>
      </c>
      <c r="Y296">
        <v>0.57080078125</v>
      </c>
      <c r="Z296">
        <v>0.6</v>
      </c>
      <c r="AA296">
        <v>1</v>
      </c>
      <c r="AB296">
        <v>0.625</v>
      </c>
      <c r="AC296">
        <v>0.76923076923076905</v>
      </c>
      <c r="AD296">
        <v>0</v>
      </c>
      <c r="AE296">
        <v>0.4</v>
      </c>
    </row>
    <row r="297" spans="1:31" x14ac:dyDescent="0.15">
      <c r="A297" s="6">
        <v>295</v>
      </c>
      <c r="B297">
        <v>17</v>
      </c>
      <c r="C297">
        <v>3</v>
      </c>
      <c r="D297">
        <v>10</v>
      </c>
      <c r="E297">
        <v>10</v>
      </c>
      <c r="F297">
        <v>10</v>
      </c>
      <c r="G297">
        <v>0</v>
      </c>
      <c r="H297">
        <v>7</v>
      </c>
      <c r="I297">
        <v>3</v>
      </c>
      <c r="J297">
        <v>0.85</v>
      </c>
      <c r="K297">
        <v>9.2854652404785192</v>
      </c>
      <c r="L297" s="10">
        <v>2.5860862731933598</v>
      </c>
      <c r="M297">
        <v>1.64919662475586</v>
      </c>
      <c r="N297">
        <v>6.4475784301757804</v>
      </c>
      <c r="O297">
        <v>5</v>
      </c>
      <c r="P297">
        <v>5</v>
      </c>
      <c r="Q297">
        <v>15</v>
      </c>
      <c r="R297" s="16">
        <v>0.33329999999999999</v>
      </c>
      <c r="S297" s="16">
        <f t="shared" si="4"/>
        <v>0.5</v>
      </c>
      <c r="T297">
        <v>3.8377838134765598</v>
      </c>
      <c r="U297">
        <v>3.5201797485351598</v>
      </c>
      <c r="V297">
        <v>3.2644698619842498</v>
      </c>
      <c r="W297" s="17">
        <v>0.25570988655090299</v>
      </c>
      <c r="X297">
        <v>0.57331395149231001</v>
      </c>
      <c r="Y297">
        <v>0.57331395149231001</v>
      </c>
      <c r="Z297">
        <v>0.5</v>
      </c>
      <c r="AA297">
        <v>1</v>
      </c>
      <c r="AB297">
        <v>0.66666666666666696</v>
      </c>
      <c r="AC297">
        <v>0.8</v>
      </c>
      <c r="AD297">
        <v>0</v>
      </c>
      <c r="AE297">
        <v>0.5</v>
      </c>
    </row>
    <row r="298" spans="1:31" x14ac:dyDescent="0.15">
      <c r="A298" s="6">
        <v>296</v>
      </c>
      <c r="B298">
        <v>16</v>
      </c>
      <c r="C298">
        <v>4</v>
      </c>
      <c r="D298">
        <v>10</v>
      </c>
      <c r="E298">
        <v>10</v>
      </c>
      <c r="F298">
        <v>10</v>
      </c>
      <c r="G298">
        <v>0</v>
      </c>
      <c r="H298">
        <v>6</v>
      </c>
      <c r="I298">
        <v>4</v>
      </c>
      <c r="J298">
        <v>0.8</v>
      </c>
      <c r="K298">
        <v>8.1406116485595703</v>
      </c>
      <c r="L298" s="10">
        <v>1.9945316314697299</v>
      </c>
      <c r="M298">
        <v>0.61910629272460904</v>
      </c>
      <c r="N298">
        <v>6.8048954010009801</v>
      </c>
      <c r="O298">
        <v>4</v>
      </c>
      <c r="P298">
        <v>4</v>
      </c>
      <c r="Q298">
        <v>14</v>
      </c>
      <c r="R298" s="16">
        <v>0.28570000000000001</v>
      </c>
      <c r="S298" s="16">
        <f t="shared" si="4"/>
        <v>0.4</v>
      </c>
      <c r="T298">
        <v>3.6723270416259801</v>
      </c>
      <c r="U298">
        <v>3.2557466030120801</v>
      </c>
      <c r="V298">
        <v>3.1334197521209699</v>
      </c>
      <c r="W298" s="17">
        <v>0.122326850891113</v>
      </c>
      <c r="X298">
        <v>0.53890728950500499</v>
      </c>
      <c r="Y298">
        <v>0.53890728950500499</v>
      </c>
      <c r="Z298">
        <v>0.4</v>
      </c>
      <c r="AA298">
        <v>1</v>
      </c>
      <c r="AB298">
        <v>0.71428571428571397</v>
      </c>
      <c r="AC298">
        <v>0.83333333333333304</v>
      </c>
      <c r="AD298">
        <v>0</v>
      </c>
      <c r="AE298">
        <v>0.6</v>
      </c>
    </row>
    <row r="299" spans="1:31" x14ac:dyDescent="0.15">
      <c r="A299" s="6">
        <v>297</v>
      </c>
      <c r="B299">
        <v>16</v>
      </c>
      <c r="C299">
        <v>4</v>
      </c>
      <c r="D299">
        <v>10</v>
      </c>
      <c r="E299">
        <v>10</v>
      </c>
      <c r="F299">
        <v>10</v>
      </c>
      <c r="G299">
        <v>0</v>
      </c>
      <c r="H299">
        <v>6</v>
      </c>
      <c r="I299">
        <v>4</v>
      </c>
      <c r="J299">
        <v>0.8</v>
      </c>
      <c r="K299">
        <v>9.6213588714599592</v>
      </c>
      <c r="L299" s="10">
        <v>3.35780906677246</v>
      </c>
      <c r="M299">
        <v>1.6730308532714799</v>
      </c>
      <c r="N299">
        <v>6.2273006439209002</v>
      </c>
      <c r="O299">
        <v>3</v>
      </c>
      <c r="P299">
        <v>3</v>
      </c>
      <c r="Q299">
        <v>13</v>
      </c>
      <c r="R299" s="16">
        <v>0.23080000000000001</v>
      </c>
      <c r="S299" s="16">
        <f t="shared" si="4"/>
        <v>0.3</v>
      </c>
      <c r="T299">
        <v>3.31814384460449</v>
      </c>
      <c r="U299">
        <v>3.0374696254730198</v>
      </c>
      <c r="V299">
        <v>2.7461905479431099</v>
      </c>
      <c r="W299" s="17">
        <v>0.291279077529907</v>
      </c>
      <c r="X299">
        <v>0.57195329666137695</v>
      </c>
      <c r="Y299">
        <v>0.57195329666137695</v>
      </c>
      <c r="Z299">
        <v>0.3</v>
      </c>
      <c r="AA299">
        <v>1</v>
      </c>
      <c r="AB299">
        <v>0.76923076923076905</v>
      </c>
      <c r="AC299">
        <v>0.86956521739130399</v>
      </c>
      <c r="AD299">
        <v>0</v>
      </c>
      <c r="AE299">
        <v>0.7</v>
      </c>
    </row>
    <row r="300" spans="1:31" x14ac:dyDescent="0.15">
      <c r="A300" s="6">
        <v>298</v>
      </c>
      <c r="B300">
        <v>14</v>
      </c>
      <c r="C300">
        <v>6</v>
      </c>
      <c r="D300">
        <v>10</v>
      </c>
      <c r="E300">
        <v>10</v>
      </c>
      <c r="F300">
        <v>10</v>
      </c>
      <c r="G300">
        <v>0</v>
      </c>
      <c r="H300">
        <v>4</v>
      </c>
      <c r="I300">
        <v>6</v>
      </c>
      <c r="J300">
        <v>0.7</v>
      </c>
      <c r="K300">
        <v>8.3583869934081996</v>
      </c>
      <c r="L300" s="10">
        <v>3.7453994750976598</v>
      </c>
      <c r="M300">
        <v>0.74023818969726596</v>
      </c>
      <c r="N300">
        <v>6.5238609313964799</v>
      </c>
      <c r="O300">
        <v>3</v>
      </c>
      <c r="P300">
        <v>3</v>
      </c>
      <c r="Q300">
        <v>13</v>
      </c>
      <c r="R300" s="16">
        <v>0.23080000000000001</v>
      </c>
      <c r="S300" s="16">
        <f t="shared" si="4"/>
        <v>0.3</v>
      </c>
      <c r="T300">
        <v>3.1620712280273402</v>
      </c>
      <c r="U300">
        <v>2.7424664497375502</v>
      </c>
      <c r="V300">
        <v>2.6085798740386998</v>
      </c>
      <c r="W300" s="17">
        <v>0.13388657569885301</v>
      </c>
      <c r="X300">
        <v>0.55349135398864702</v>
      </c>
      <c r="Y300">
        <v>0.55349135398864702</v>
      </c>
      <c r="Z300">
        <v>0.3</v>
      </c>
      <c r="AA300">
        <v>1</v>
      </c>
      <c r="AB300">
        <v>0.76923076923076905</v>
      </c>
      <c r="AC300">
        <v>0.86956521739130399</v>
      </c>
      <c r="AD300">
        <v>0</v>
      </c>
      <c r="AE300">
        <v>0.7</v>
      </c>
    </row>
    <row r="301" spans="1:31" x14ac:dyDescent="0.15">
      <c r="A301" s="6">
        <v>299</v>
      </c>
      <c r="B301">
        <v>18</v>
      </c>
      <c r="C301">
        <v>2</v>
      </c>
      <c r="D301">
        <v>10</v>
      </c>
      <c r="E301">
        <v>10</v>
      </c>
      <c r="F301">
        <v>10</v>
      </c>
      <c r="G301">
        <v>0</v>
      </c>
      <c r="H301">
        <v>8</v>
      </c>
      <c r="I301">
        <v>2</v>
      </c>
      <c r="J301">
        <v>0.9</v>
      </c>
      <c r="K301">
        <v>11.365659713745099</v>
      </c>
      <c r="L301" s="10">
        <v>2.19459724426269</v>
      </c>
      <c r="M301">
        <v>1.6458816528320299</v>
      </c>
      <c r="N301">
        <v>8.7202262878418004</v>
      </c>
      <c r="O301">
        <v>5</v>
      </c>
      <c r="P301">
        <v>5</v>
      </c>
      <c r="Q301">
        <v>15</v>
      </c>
      <c r="R301" s="16">
        <v>0.33329999999999999</v>
      </c>
      <c r="S301" s="16">
        <f t="shared" si="4"/>
        <v>0.5</v>
      </c>
      <c r="T301">
        <v>3.6651954650878902</v>
      </c>
      <c r="U301">
        <v>3.3902444839477499</v>
      </c>
      <c r="V301">
        <v>3.1473200321197501</v>
      </c>
      <c r="W301" s="17">
        <v>0.24292445182800301</v>
      </c>
      <c r="X301">
        <v>0.51787543296813998</v>
      </c>
      <c r="Y301">
        <v>0.51787543296813998</v>
      </c>
      <c r="Z301">
        <v>0.5</v>
      </c>
      <c r="AA301">
        <v>1</v>
      </c>
      <c r="AB301">
        <v>0.66666666666666696</v>
      </c>
      <c r="AC301">
        <v>0.8</v>
      </c>
      <c r="AD301">
        <v>0</v>
      </c>
      <c r="AE301">
        <v>0.5</v>
      </c>
    </row>
    <row r="302" spans="1:31" x14ac:dyDescent="0.15">
      <c r="A302" s="6">
        <v>300</v>
      </c>
      <c r="B302">
        <v>18</v>
      </c>
      <c r="C302">
        <v>2</v>
      </c>
      <c r="D302">
        <v>10</v>
      </c>
      <c r="E302">
        <v>10</v>
      </c>
      <c r="F302">
        <v>10</v>
      </c>
      <c r="G302">
        <v>0</v>
      </c>
      <c r="H302">
        <v>8</v>
      </c>
      <c r="I302">
        <v>2</v>
      </c>
      <c r="J302">
        <v>0.9</v>
      </c>
      <c r="K302">
        <v>10.8528709411621</v>
      </c>
      <c r="L302" s="10">
        <v>1.23935127258301</v>
      </c>
      <c r="M302">
        <v>0.62897109985351596</v>
      </c>
      <c r="N302">
        <v>8.96502685546875</v>
      </c>
      <c r="O302">
        <v>7</v>
      </c>
      <c r="P302">
        <v>7</v>
      </c>
      <c r="Q302">
        <v>17</v>
      </c>
      <c r="R302" s="16">
        <v>0.4118</v>
      </c>
      <c r="S302" s="16">
        <f t="shared" si="4"/>
        <v>0.7</v>
      </c>
      <c r="T302">
        <v>4.4606609344482404</v>
      </c>
      <c r="U302">
        <v>4.0558938980102504</v>
      </c>
      <c r="V302">
        <v>3.8844940662384002</v>
      </c>
      <c r="W302" s="17">
        <v>0.171399831771851</v>
      </c>
      <c r="X302">
        <v>0.57616686820983898</v>
      </c>
      <c r="Y302">
        <v>0.57616686820983898</v>
      </c>
      <c r="Z302">
        <v>0.7</v>
      </c>
      <c r="AA302">
        <v>1</v>
      </c>
      <c r="AB302">
        <v>0.58823529411764697</v>
      </c>
      <c r="AC302">
        <v>0.74074074074074103</v>
      </c>
      <c r="AD302">
        <v>0</v>
      </c>
      <c r="AE302">
        <v>0.3</v>
      </c>
    </row>
    <row r="303" spans="1:31" x14ac:dyDescent="0.15">
      <c r="A303" s="6">
        <v>301</v>
      </c>
      <c r="B303">
        <v>16</v>
      </c>
      <c r="C303">
        <v>4</v>
      </c>
      <c r="D303">
        <v>10</v>
      </c>
      <c r="E303">
        <v>10</v>
      </c>
      <c r="F303">
        <v>10</v>
      </c>
      <c r="G303">
        <v>0</v>
      </c>
      <c r="H303">
        <v>6</v>
      </c>
      <c r="I303">
        <v>4</v>
      </c>
      <c r="J303">
        <v>0.8</v>
      </c>
      <c r="K303">
        <v>7.7154655456543004</v>
      </c>
      <c r="L303" s="10">
        <v>2.2528591156005899</v>
      </c>
      <c r="M303">
        <v>0.86649703979492199</v>
      </c>
      <c r="N303">
        <v>5.6384353637695304</v>
      </c>
      <c r="O303">
        <v>3</v>
      </c>
      <c r="P303">
        <v>3</v>
      </c>
      <c r="Q303">
        <v>12</v>
      </c>
      <c r="R303" s="16">
        <v>0.25</v>
      </c>
      <c r="S303" s="16">
        <f t="shared" si="4"/>
        <v>0.3</v>
      </c>
      <c r="T303">
        <v>3.5113658905029301</v>
      </c>
      <c r="U303">
        <v>3.1748580932617201</v>
      </c>
      <c r="V303">
        <v>3.0082106590271001</v>
      </c>
      <c r="W303" s="17">
        <v>0.166647434234619</v>
      </c>
      <c r="X303">
        <v>0.50315523147582997</v>
      </c>
      <c r="Y303">
        <v>0.50315523147582997</v>
      </c>
      <c r="Z303">
        <v>0.3</v>
      </c>
      <c r="AA303">
        <v>0.9</v>
      </c>
      <c r="AB303">
        <v>0.75</v>
      </c>
      <c r="AC303">
        <v>0.81818181818181801</v>
      </c>
      <c r="AD303">
        <v>0.1</v>
      </c>
      <c r="AE303">
        <v>0.6</v>
      </c>
    </row>
    <row r="304" spans="1:31" x14ac:dyDescent="0.15">
      <c r="A304" s="6">
        <v>302</v>
      </c>
      <c r="B304">
        <v>17</v>
      </c>
      <c r="C304">
        <v>3</v>
      </c>
      <c r="D304">
        <v>10</v>
      </c>
      <c r="E304">
        <v>10</v>
      </c>
      <c r="F304">
        <v>10</v>
      </c>
      <c r="G304">
        <v>0</v>
      </c>
      <c r="H304">
        <v>7</v>
      </c>
      <c r="I304">
        <v>3</v>
      </c>
      <c r="J304">
        <v>0.85</v>
      </c>
      <c r="K304">
        <v>9.0675144195556605</v>
      </c>
      <c r="L304" s="10">
        <v>1.9710178375244101</v>
      </c>
      <c r="M304">
        <v>1.1281700134277299</v>
      </c>
      <c r="N304">
        <v>7.3283767700195304</v>
      </c>
      <c r="O304">
        <v>6</v>
      </c>
      <c r="P304">
        <v>6</v>
      </c>
      <c r="Q304">
        <v>16</v>
      </c>
      <c r="R304" s="16">
        <v>0.375</v>
      </c>
      <c r="S304" s="16">
        <f t="shared" si="4"/>
        <v>0.6</v>
      </c>
      <c r="T304">
        <v>3.87387275695801</v>
      </c>
      <c r="U304">
        <v>3.4823310375213601</v>
      </c>
      <c r="V304">
        <v>3.3289489746093701</v>
      </c>
      <c r="W304" s="17">
        <v>0.153382062911987</v>
      </c>
      <c r="X304">
        <v>0.54492378234863303</v>
      </c>
      <c r="Y304">
        <v>0.54492378234863303</v>
      </c>
      <c r="Z304">
        <v>0.6</v>
      </c>
      <c r="AA304">
        <v>1</v>
      </c>
      <c r="AB304">
        <v>0.625</v>
      </c>
      <c r="AC304">
        <v>0.76923076923076905</v>
      </c>
      <c r="AD304">
        <v>0</v>
      </c>
      <c r="AE304">
        <v>0.4</v>
      </c>
    </row>
    <row r="305" spans="1:31" x14ac:dyDescent="0.15">
      <c r="A305" s="6">
        <v>303</v>
      </c>
      <c r="B305">
        <v>18</v>
      </c>
      <c r="C305">
        <v>2</v>
      </c>
      <c r="D305">
        <v>10</v>
      </c>
      <c r="E305">
        <v>10</v>
      </c>
      <c r="F305">
        <v>10</v>
      </c>
      <c r="G305">
        <v>0</v>
      </c>
      <c r="H305">
        <v>8</v>
      </c>
      <c r="I305">
        <v>2</v>
      </c>
      <c r="J305">
        <v>0.9</v>
      </c>
      <c r="K305">
        <v>10.8250484466553</v>
      </c>
      <c r="L305" s="10">
        <v>1.5299491882324201</v>
      </c>
      <c r="M305">
        <v>0.91740798950195301</v>
      </c>
      <c r="N305">
        <v>8.5562152862548793</v>
      </c>
      <c r="O305">
        <v>6</v>
      </c>
      <c r="P305">
        <v>6</v>
      </c>
      <c r="Q305">
        <v>16</v>
      </c>
      <c r="R305" s="16">
        <v>0.375</v>
      </c>
      <c r="S305" s="16">
        <f t="shared" si="4"/>
        <v>0.6</v>
      </c>
      <c r="T305">
        <v>4.9346332550048801</v>
      </c>
      <c r="U305">
        <v>4.4952821731567401</v>
      </c>
      <c r="V305">
        <v>4.2807178497314498</v>
      </c>
      <c r="W305" s="17">
        <v>0.214564323425293</v>
      </c>
      <c r="X305">
        <v>0.65391540527343694</v>
      </c>
      <c r="Y305">
        <v>0.65391540527343694</v>
      </c>
      <c r="Z305">
        <v>0.6</v>
      </c>
      <c r="AA305">
        <v>1</v>
      </c>
      <c r="AB305">
        <v>0.625</v>
      </c>
      <c r="AC305">
        <v>0.76923076923076905</v>
      </c>
      <c r="AD305">
        <v>0</v>
      </c>
      <c r="AE305">
        <v>0.4</v>
      </c>
    </row>
    <row r="306" spans="1:31" x14ac:dyDescent="0.15">
      <c r="A306" s="6">
        <v>304</v>
      </c>
      <c r="B306">
        <v>19</v>
      </c>
      <c r="C306">
        <v>1</v>
      </c>
      <c r="D306">
        <v>10</v>
      </c>
      <c r="E306">
        <v>10</v>
      </c>
      <c r="F306">
        <v>10</v>
      </c>
      <c r="G306">
        <v>0</v>
      </c>
      <c r="H306">
        <v>9</v>
      </c>
      <c r="I306">
        <v>1</v>
      </c>
      <c r="J306">
        <v>0.95</v>
      </c>
      <c r="K306">
        <v>12.747520446777299</v>
      </c>
      <c r="L306" s="10">
        <v>1.4641075134277299</v>
      </c>
      <c r="M306">
        <v>1.1974678039550799</v>
      </c>
      <c r="N306">
        <v>9.8706970214843697</v>
      </c>
      <c r="O306">
        <v>6</v>
      </c>
      <c r="P306">
        <v>6</v>
      </c>
      <c r="Q306">
        <v>16</v>
      </c>
      <c r="R306" s="16">
        <v>0.375</v>
      </c>
      <c r="S306" s="16">
        <f t="shared" si="4"/>
        <v>0.6</v>
      </c>
      <c r="T306">
        <v>5.0813293457031197</v>
      </c>
      <c r="U306">
        <v>4.7279491424560502</v>
      </c>
      <c r="V306">
        <v>4.4495110511779803</v>
      </c>
      <c r="W306" s="17">
        <v>0.27843809127807601</v>
      </c>
      <c r="X306">
        <v>0.63181829452514604</v>
      </c>
      <c r="Y306">
        <v>0.63181829452514604</v>
      </c>
      <c r="Z306">
        <v>0.6</v>
      </c>
      <c r="AA306">
        <v>1</v>
      </c>
      <c r="AB306">
        <v>0.625</v>
      </c>
      <c r="AC306">
        <v>0.76923076923076905</v>
      </c>
      <c r="AD306">
        <v>0</v>
      </c>
      <c r="AE306">
        <v>0.4</v>
      </c>
    </row>
    <row r="307" spans="1:31" x14ac:dyDescent="0.15">
      <c r="A307" s="6">
        <v>305</v>
      </c>
      <c r="B307">
        <v>17</v>
      </c>
      <c r="C307">
        <v>3</v>
      </c>
      <c r="D307">
        <v>10</v>
      </c>
      <c r="E307">
        <v>10</v>
      </c>
      <c r="F307">
        <v>10</v>
      </c>
      <c r="G307">
        <v>0</v>
      </c>
      <c r="H307">
        <v>7</v>
      </c>
      <c r="I307">
        <v>3</v>
      </c>
      <c r="J307">
        <v>0.85</v>
      </c>
      <c r="K307">
        <v>7.9079055786132804</v>
      </c>
      <c r="L307" s="10">
        <v>2.4413070678710902</v>
      </c>
      <c r="M307">
        <v>1.80562973022461</v>
      </c>
      <c r="N307">
        <v>5.6905059814453098</v>
      </c>
      <c r="O307">
        <v>6</v>
      </c>
      <c r="P307">
        <v>6</v>
      </c>
      <c r="Q307">
        <v>16</v>
      </c>
      <c r="R307" s="16">
        <v>0.375</v>
      </c>
      <c r="S307" s="16">
        <f t="shared" si="4"/>
        <v>0.6</v>
      </c>
      <c r="T307">
        <v>3.4544448852539098</v>
      </c>
      <c r="U307">
        <v>3.1742711067199698</v>
      </c>
      <c r="V307">
        <v>2.9711995124816899</v>
      </c>
      <c r="W307" s="17">
        <v>0.203071594238281</v>
      </c>
      <c r="X307">
        <v>0.48324537277221702</v>
      </c>
      <c r="Y307">
        <v>0.48324537277221702</v>
      </c>
      <c r="Z307">
        <v>0.6</v>
      </c>
      <c r="AA307">
        <v>1</v>
      </c>
      <c r="AB307">
        <v>0.625</v>
      </c>
      <c r="AC307">
        <v>0.76923076923076905</v>
      </c>
      <c r="AD307">
        <v>0</v>
      </c>
      <c r="AE307">
        <v>0.4</v>
      </c>
    </row>
    <row r="308" spans="1:31" x14ac:dyDescent="0.15">
      <c r="A308" s="6">
        <v>306</v>
      </c>
      <c r="B308">
        <v>18</v>
      </c>
      <c r="C308">
        <v>2</v>
      </c>
      <c r="D308">
        <v>10</v>
      </c>
      <c r="E308">
        <v>10</v>
      </c>
      <c r="F308">
        <v>10</v>
      </c>
      <c r="G308">
        <v>0</v>
      </c>
      <c r="H308">
        <v>8</v>
      </c>
      <c r="I308">
        <v>2</v>
      </c>
      <c r="J308">
        <v>0.9</v>
      </c>
      <c r="K308">
        <v>10.3766326904297</v>
      </c>
      <c r="L308" s="10">
        <v>2.8573989868164098</v>
      </c>
      <c r="M308">
        <v>2.3580780029296902</v>
      </c>
      <c r="N308">
        <v>6.9024219512939498</v>
      </c>
      <c r="O308">
        <v>3</v>
      </c>
      <c r="P308">
        <v>3</v>
      </c>
      <c r="Q308">
        <v>13</v>
      </c>
      <c r="R308" s="16">
        <v>0.23080000000000001</v>
      </c>
      <c r="S308" s="16">
        <f t="shared" si="4"/>
        <v>0.3</v>
      </c>
      <c r="T308">
        <v>3.98627853393555</v>
      </c>
      <c r="U308">
        <v>3.7288508415222199</v>
      </c>
      <c r="V308">
        <v>3.4034514427185099</v>
      </c>
      <c r="W308" s="17">
        <v>0.32539939880371099</v>
      </c>
      <c r="X308">
        <v>0.58282709121704102</v>
      </c>
      <c r="Y308">
        <v>0.58282709121704102</v>
      </c>
      <c r="Z308">
        <v>0.3</v>
      </c>
      <c r="AA308">
        <v>1</v>
      </c>
      <c r="AB308">
        <v>0.76923076923076905</v>
      </c>
      <c r="AC308">
        <v>0.86956521739130399</v>
      </c>
      <c r="AD308">
        <v>0</v>
      </c>
      <c r="AE308">
        <v>0.7</v>
      </c>
    </row>
    <row r="309" spans="1:31" x14ac:dyDescent="0.15">
      <c r="A309" s="6">
        <v>307</v>
      </c>
      <c r="B309">
        <v>15</v>
      </c>
      <c r="C309">
        <v>5</v>
      </c>
      <c r="D309">
        <v>10</v>
      </c>
      <c r="E309">
        <v>10</v>
      </c>
      <c r="F309">
        <v>10</v>
      </c>
      <c r="G309">
        <v>0</v>
      </c>
      <c r="H309">
        <v>5</v>
      </c>
      <c r="I309">
        <v>5</v>
      </c>
      <c r="J309">
        <v>0.75</v>
      </c>
      <c r="K309">
        <v>9.3736190795898402</v>
      </c>
      <c r="L309" s="10">
        <v>3.7410240173339799</v>
      </c>
      <c r="M309">
        <v>1.3989906311035201</v>
      </c>
      <c r="N309">
        <v>6.5811119079589799</v>
      </c>
      <c r="O309">
        <v>3</v>
      </c>
      <c r="P309">
        <v>3</v>
      </c>
      <c r="Q309">
        <v>13</v>
      </c>
      <c r="R309" s="16">
        <v>0.23080000000000001</v>
      </c>
      <c r="S309" s="16">
        <f t="shared" si="4"/>
        <v>0.3</v>
      </c>
      <c r="T309">
        <v>3.00582695007324</v>
      </c>
      <c r="U309">
        <v>2.6883513927459699</v>
      </c>
      <c r="V309">
        <v>2.46584868431091</v>
      </c>
      <c r="W309" s="17">
        <v>0.22250270843505901</v>
      </c>
      <c r="X309">
        <v>0.53997826576232899</v>
      </c>
      <c r="Y309">
        <v>0.53997826576232899</v>
      </c>
      <c r="Z309">
        <v>0.3</v>
      </c>
      <c r="AA309">
        <v>1</v>
      </c>
      <c r="AB309">
        <v>0.76923076923076905</v>
      </c>
      <c r="AC309">
        <v>0.86956521739130399</v>
      </c>
      <c r="AD309">
        <v>0</v>
      </c>
      <c r="AE309">
        <v>0.7</v>
      </c>
    </row>
    <row r="310" spans="1:31" x14ac:dyDescent="0.15">
      <c r="A310" s="6">
        <v>308</v>
      </c>
      <c r="B310">
        <v>17</v>
      </c>
      <c r="C310">
        <v>3</v>
      </c>
      <c r="D310">
        <v>10</v>
      </c>
      <c r="E310">
        <v>10</v>
      </c>
      <c r="F310">
        <v>10</v>
      </c>
      <c r="G310">
        <v>0</v>
      </c>
      <c r="H310">
        <v>7</v>
      </c>
      <c r="I310">
        <v>3</v>
      </c>
      <c r="J310">
        <v>0.85</v>
      </c>
      <c r="K310">
        <v>9.0454216003418004</v>
      </c>
      <c r="L310" s="10">
        <v>2.00372314453125</v>
      </c>
      <c r="M310">
        <v>0.940948486328125</v>
      </c>
      <c r="N310">
        <v>6.5169620513915998</v>
      </c>
      <c r="O310">
        <v>5</v>
      </c>
      <c r="P310">
        <v>5</v>
      </c>
      <c r="Q310">
        <v>15</v>
      </c>
      <c r="R310" s="16">
        <v>0.33329999999999999</v>
      </c>
      <c r="S310" s="16">
        <f t="shared" si="4"/>
        <v>0.5</v>
      </c>
      <c r="T310">
        <v>4.0943756103515598</v>
      </c>
      <c r="U310">
        <v>3.7333424091339098</v>
      </c>
      <c r="V310">
        <v>3.5208656787872301</v>
      </c>
      <c r="W310" s="17">
        <v>0.21247673034667999</v>
      </c>
      <c r="X310">
        <v>0.57350993156433105</v>
      </c>
      <c r="Y310">
        <v>0.57350993156433105</v>
      </c>
      <c r="Z310">
        <v>0.5</v>
      </c>
      <c r="AA310">
        <v>1</v>
      </c>
      <c r="AB310">
        <v>0.66666666666666696</v>
      </c>
      <c r="AC310">
        <v>0.8</v>
      </c>
      <c r="AD310">
        <v>0</v>
      </c>
      <c r="AE310">
        <v>0.5</v>
      </c>
    </row>
    <row r="311" spans="1:31" x14ac:dyDescent="0.15">
      <c r="A311" s="6">
        <v>309</v>
      </c>
      <c r="B311">
        <v>15</v>
      </c>
      <c r="C311">
        <v>5</v>
      </c>
      <c r="D311">
        <v>10</v>
      </c>
      <c r="E311">
        <v>10</v>
      </c>
      <c r="F311">
        <v>10</v>
      </c>
      <c r="G311">
        <v>0</v>
      </c>
      <c r="H311">
        <v>5</v>
      </c>
      <c r="I311">
        <v>5</v>
      </c>
      <c r="J311">
        <v>0.75</v>
      </c>
      <c r="K311">
        <v>8.0787754058837908</v>
      </c>
      <c r="L311" s="10">
        <v>4.3170661926269496</v>
      </c>
      <c r="M311">
        <v>2.7179908752441402</v>
      </c>
      <c r="N311">
        <v>4.3252525329589799</v>
      </c>
      <c r="O311">
        <v>2</v>
      </c>
      <c r="P311">
        <v>2</v>
      </c>
      <c r="Q311">
        <v>12</v>
      </c>
      <c r="R311" s="16">
        <v>0.16669999999999999</v>
      </c>
      <c r="S311" s="16">
        <f t="shared" si="4"/>
        <v>0.2</v>
      </c>
      <c r="T311">
        <v>3.0505332946777299</v>
      </c>
      <c r="U311">
        <v>2.86517381668091</v>
      </c>
      <c r="V311">
        <v>2.5525450706481898</v>
      </c>
      <c r="W311" s="17">
        <v>0.31262874603271501</v>
      </c>
      <c r="X311">
        <v>0.49798822402954102</v>
      </c>
      <c r="Y311">
        <v>0.49798822402954102</v>
      </c>
      <c r="Z311">
        <v>0.2</v>
      </c>
      <c r="AA311">
        <v>1</v>
      </c>
      <c r="AB311">
        <v>0.83333333333333304</v>
      </c>
      <c r="AC311">
        <v>0.90909090909090895</v>
      </c>
      <c r="AD311">
        <v>0</v>
      </c>
      <c r="AE311">
        <v>0.8</v>
      </c>
    </row>
    <row r="312" spans="1:31" x14ac:dyDescent="0.15">
      <c r="A312" s="6">
        <v>310</v>
      </c>
      <c r="B312">
        <v>18</v>
      </c>
      <c r="C312">
        <v>2</v>
      </c>
      <c r="D312">
        <v>10</v>
      </c>
      <c r="E312">
        <v>10</v>
      </c>
      <c r="F312">
        <v>10</v>
      </c>
      <c r="G312">
        <v>0</v>
      </c>
      <c r="H312">
        <v>8</v>
      </c>
      <c r="I312">
        <v>2</v>
      </c>
      <c r="J312">
        <v>0.9</v>
      </c>
      <c r="K312">
        <v>10.1208000183106</v>
      </c>
      <c r="L312" s="10">
        <v>1.31255531311035</v>
      </c>
      <c r="M312">
        <v>0.64004898071289096</v>
      </c>
      <c r="N312">
        <v>7.6477699279785201</v>
      </c>
      <c r="O312">
        <v>6</v>
      </c>
      <c r="P312">
        <v>6</v>
      </c>
      <c r="Q312">
        <v>16</v>
      </c>
      <c r="R312" s="16">
        <v>0.375</v>
      </c>
      <c r="S312" s="16">
        <f t="shared" si="4"/>
        <v>0.6</v>
      </c>
      <c r="T312">
        <v>4.8479423522949201</v>
      </c>
      <c r="U312">
        <v>4.4496707916259801</v>
      </c>
      <c r="V312">
        <v>4.2379841804504403</v>
      </c>
      <c r="W312" s="17">
        <v>0.211686611175537</v>
      </c>
      <c r="X312">
        <v>0.60995817184448198</v>
      </c>
      <c r="Y312">
        <v>0.60995817184448198</v>
      </c>
      <c r="Z312">
        <v>0.6</v>
      </c>
      <c r="AA312">
        <v>1</v>
      </c>
      <c r="AB312">
        <v>0.625</v>
      </c>
      <c r="AC312">
        <v>0.76923076923076905</v>
      </c>
      <c r="AD312">
        <v>0</v>
      </c>
      <c r="AE312">
        <v>0.4</v>
      </c>
    </row>
    <row r="313" spans="1:31" x14ac:dyDescent="0.15">
      <c r="A313" s="6">
        <v>311</v>
      </c>
      <c r="B313">
        <v>17</v>
      </c>
      <c r="C313">
        <v>3</v>
      </c>
      <c r="D313">
        <v>10</v>
      </c>
      <c r="E313">
        <v>10</v>
      </c>
      <c r="F313">
        <v>10</v>
      </c>
      <c r="G313">
        <v>0</v>
      </c>
      <c r="H313">
        <v>7</v>
      </c>
      <c r="I313">
        <v>3</v>
      </c>
      <c r="J313">
        <v>0.85</v>
      </c>
      <c r="K313">
        <v>10.0898933410644</v>
      </c>
      <c r="L313" s="10">
        <v>2.9582672119140598</v>
      </c>
      <c r="M313">
        <v>1.7579307556152299</v>
      </c>
      <c r="N313">
        <v>6.18692970275879</v>
      </c>
      <c r="O313">
        <v>4</v>
      </c>
      <c r="P313">
        <v>4</v>
      </c>
      <c r="Q313">
        <v>14</v>
      </c>
      <c r="R313" s="16">
        <v>0.28570000000000001</v>
      </c>
      <c r="S313" s="16">
        <f t="shared" si="4"/>
        <v>0.4</v>
      </c>
      <c r="T313">
        <v>3.8986892700195299</v>
      </c>
      <c r="U313">
        <v>3.6110482215881401</v>
      </c>
      <c r="V313">
        <v>3.2771544456481898</v>
      </c>
      <c r="W313" s="17">
        <v>0.33389377593994102</v>
      </c>
      <c r="X313">
        <v>0.621534824371338</v>
      </c>
      <c r="Y313">
        <v>0.621534824371338</v>
      </c>
      <c r="Z313">
        <v>0.4</v>
      </c>
      <c r="AA313">
        <v>1</v>
      </c>
      <c r="AB313">
        <v>0.71428571428571397</v>
      </c>
      <c r="AC313">
        <v>0.83333333333333304</v>
      </c>
      <c r="AD313">
        <v>0</v>
      </c>
      <c r="AE313">
        <v>0.6</v>
      </c>
    </row>
    <row r="314" spans="1:31" x14ac:dyDescent="0.15">
      <c r="A314" s="6">
        <v>312</v>
      </c>
      <c r="B314">
        <v>17</v>
      </c>
      <c r="C314">
        <v>3</v>
      </c>
      <c r="D314">
        <v>10</v>
      </c>
      <c r="E314">
        <v>10</v>
      </c>
      <c r="F314">
        <v>10</v>
      </c>
      <c r="G314">
        <v>0</v>
      </c>
      <c r="H314">
        <v>7</v>
      </c>
      <c r="I314">
        <v>3</v>
      </c>
      <c r="J314">
        <v>0.85</v>
      </c>
      <c r="K314">
        <v>9.2608470916747994</v>
      </c>
      <c r="L314" s="10">
        <v>1.42961502075195</v>
      </c>
      <c r="M314">
        <v>0.59535217285156194</v>
      </c>
      <c r="N314">
        <v>8.4065513610839808</v>
      </c>
      <c r="O314">
        <v>6</v>
      </c>
      <c r="P314">
        <v>6</v>
      </c>
      <c r="Q314">
        <v>16</v>
      </c>
      <c r="R314" s="16">
        <v>0.375</v>
      </c>
      <c r="S314" s="16">
        <f t="shared" si="4"/>
        <v>0.6</v>
      </c>
      <c r="T314">
        <v>4.7337265014648402</v>
      </c>
      <c r="U314">
        <v>4.2056779861450204</v>
      </c>
      <c r="V314">
        <v>4.1307048797607404</v>
      </c>
      <c r="W314" s="17">
        <v>7.4973106384277302E-2</v>
      </c>
      <c r="X314">
        <v>0.60302162170410201</v>
      </c>
      <c r="Y314">
        <v>0.60302162170410201</v>
      </c>
      <c r="Z314">
        <v>0.6</v>
      </c>
      <c r="AA314">
        <v>1</v>
      </c>
      <c r="AB314">
        <v>0.625</v>
      </c>
      <c r="AC314">
        <v>0.76923076923076905</v>
      </c>
      <c r="AD314">
        <v>0</v>
      </c>
      <c r="AE314">
        <v>0.4</v>
      </c>
    </row>
    <row r="315" spans="1:31" x14ac:dyDescent="0.15">
      <c r="A315" s="6">
        <v>313</v>
      </c>
      <c r="B315">
        <v>16</v>
      </c>
      <c r="C315">
        <v>4</v>
      </c>
      <c r="D315">
        <v>10</v>
      </c>
      <c r="E315">
        <v>10</v>
      </c>
      <c r="F315">
        <v>10</v>
      </c>
      <c r="G315">
        <v>0</v>
      </c>
      <c r="H315">
        <v>6</v>
      </c>
      <c r="I315">
        <v>4</v>
      </c>
      <c r="J315">
        <v>0.8</v>
      </c>
      <c r="K315">
        <v>8.8971786499023402</v>
      </c>
      <c r="L315" s="10">
        <v>3.01724433898926</v>
      </c>
      <c r="M315">
        <v>1.4622039794921899</v>
      </c>
      <c r="N315">
        <v>5.9122848510742196</v>
      </c>
      <c r="O315">
        <v>5</v>
      </c>
      <c r="P315">
        <v>5</v>
      </c>
      <c r="Q315">
        <v>15</v>
      </c>
      <c r="R315" s="16">
        <v>0.33329999999999999</v>
      </c>
      <c r="S315" s="16">
        <f t="shared" si="4"/>
        <v>0.5</v>
      </c>
      <c r="T315">
        <v>3.83367919921875</v>
      </c>
      <c r="U315">
        <v>3.4931218624114999</v>
      </c>
      <c r="V315">
        <v>3.2434773445129399</v>
      </c>
      <c r="W315" s="17">
        <v>0.24964451789855999</v>
      </c>
      <c r="X315">
        <v>0.59020185470581099</v>
      </c>
      <c r="Y315">
        <v>0.59020185470581099</v>
      </c>
      <c r="Z315">
        <v>0.5</v>
      </c>
      <c r="AA315">
        <v>1</v>
      </c>
      <c r="AB315">
        <v>0.66666666666666696</v>
      </c>
      <c r="AC315">
        <v>0.8</v>
      </c>
      <c r="AD315">
        <v>0</v>
      </c>
      <c r="AE315">
        <v>0.5</v>
      </c>
    </row>
    <row r="316" spans="1:31" x14ac:dyDescent="0.15">
      <c r="A316" s="6">
        <v>314</v>
      </c>
      <c r="B316">
        <v>18</v>
      </c>
      <c r="C316">
        <v>2</v>
      </c>
      <c r="D316">
        <v>10</v>
      </c>
      <c r="E316">
        <v>10</v>
      </c>
      <c r="F316">
        <v>10</v>
      </c>
      <c r="G316">
        <v>0</v>
      </c>
      <c r="H316">
        <v>8</v>
      </c>
      <c r="I316">
        <v>2</v>
      </c>
      <c r="J316">
        <v>0.9</v>
      </c>
      <c r="K316">
        <v>10.4085178375244</v>
      </c>
      <c r="L316" s="10">
        <v>1.61114501953125</v>
      </c>
      <c r="M316">
        <v>0.98415756225585904</v>
      </c>
      <c r="N316">
        <v>7.8618087768554696</v>
      </c>
      <c r="O316">
        <v>7</v>
      </c>
      <c r="P316">
        <v>7</v>
      </c>
      <c r="Q316">
        <v>17</v>
      </c>
      <c r="R316" s="16">
        <v>0.4118</v>
      </c>
      <c r="S316" s="16">
        <f t="shared" si="4"/>
        <v>0.7</v>
      </c>
      <c r="T316">
        <v>5.1923751831054696</v>
      </c>
      <c r="U316">
        <v>4.7734522819518999</v>
      </c>
      <c r="V316">
        <v>4.5407943725585902</v>
      </c>
      <c r="W316" s="17">
        <v>0.23265790939330999</v>
      </c>
      <c r="X316">
        <v>0.651580810546875</v>
      </c>
      <c r="Y316">
        <v>0.651580810546875</v>
      </c>
      <c r="Z316">
        <v>0.7</v>
      </c>
      <c r="AA316">
        <v>1</v>
      </c>
      <c r="AB316">
        <v>0.58823529411764697</v>
      </c>
      <c r="AC316">
        <v>0.74074074074074103</v>
      </c>
      <c r="AD316">
        <v>0</v>
      </c>
      <c r="AE316">
        <v>0.3</v>
      </c>
    </row>
    <row r="317" spans="1:31" x14ac:dyDescent="0.15">
      <c r="A317" s="6">
        <v>315</v>
      </c>
      <c r="B317">
        <v>18</v>
      </c>
      <c r="C317">
        <v>2</v>
      </c>
      <c r="D317">
        <v>10</v>
      </c>
      <c r="E317">
        <v>10</v>
      </c>
      <c r="F317">
        <v>10</v>
      </c>
      <c r="G317">
        <v>0</v>
      </c>
      <c r="H317">
        <v>8</v>
      </c>
      <c r="I317">
        <v>2</v>
      </c>
      <c r="J317">
        <v>0.9</v>
      </c>
      <c r="K317">
        <v>10.207160949706999</v>
      </c>
      <c r="L317" s="10">
        <v>2.2460556030273402</v>
      </c>
      <c r="M317">
        <v>1.6180114746093699</v>
      </c>
      <c r="N317">
        <v>6.8111667633056596</v>
      </c>
      <c r="O317">
        <v>4</v>
      </c>
      <c r="P317">
        <v>4</v>
      </c>
      <c r="Q317">
        <v>14</v>
      </c>
      <c r="R317" s="16">
        <v>0.28570000000000001</v>
      </c>
      <c r="S317" s="16">
        <f t="shared" si="4"/>
        <v>0.4</v>
      </c>
      <c r="T317">
        <v>4.3518047332763699</v>
      </c>
      <c r="U317">
        <v>4.0632410049438503</v>
      </c>
      <c r="V317">
        <v>3.7538657188415501</v>
      </c>
      <c r="W317" s="17">
        <v>0.30937528610229498</v>
      </c>
      <c r="X317">
        <v>0.59793901443481401</v>
      </c>
      <c r="Y317">
        <v>0.59793901443481401</v>
      </c>
      <c r="Z317">
        <v>0.4</v>
      </c>
      <c r="AA317">
        <v>1</v>
      </c>
      <c r="AB317">
        <v>0.71428571428571397</v>
      </c>
      <c r="AC317">
        <v>0.83333333333333304</v>
      </c>
      <c r="AD317">
        <v>0</v>
      </c>
      <c r="AE317">
        <v>0.6</v>
      </c>
    </row>
    <row r="318" spans="1:31" x14ac:dyDescent="0.15">
      <c r="A318" s="6">
        <v>316</v>
      </c>
      <c r="B318">
        <v>17</v>
      </c>
      <c r="C318">
        <v>3</v>
      </c>
      <c r="D318">
        <v>10</v>
      </c>
      <c r="E318">
        <v>10</v>
      </c>
      <c r="F318">
        <v>10</v>
      </c>
      <c r="G318">
        <v>0</v>
      </c>
      <c r="H318">
        <v>7</v>
      </c>
      <c r="I318">
        <v>3</v>
      </c>
      <c r="J318">
        <v>0.85</v>
      </c>
      <c r="K318">
        <v>8.6093921661377006</v>
      </c>
      <c r="L318" s="10">
        <v>2.8064613342285201</v>
      </c>
      <c r="M318">
        <v>1.89235687255859</v>
      </c>
      <c r="N318">
        <v>5.2428894042968697</v>
      </c>
      <c r="O318">
        <v>4</v>
      </c>
      <c r="P318">
        <v>4</v>
      </c>
      <c r="Q318">
        <v>14</v>
      </c>
      <c r="R318" s="16">
        <v>0.28570000000000001</v>
      </c>
      <c r="S318" s="16">
        <f t="shared" si="4"/>
        <v>0.4</v>
      </c>
      <c r="T318">
        <v>3.49159431457519</v>
      </c>
      <c r="U318">
        <v>3.25580859184265</v>
      </c>
      <c r="V318">
        <v>2.9658436775207502</v>
      </c>
      <c r="W318" s="17">
        <v>0.28996491432189903</v>
      </c>
      <c r="X318">
        <v>0.52575063705444303</v>
      </c>
      <c r="Y318">
        <v>0.52575063705444303</v>
      </c>
      <c r="Z318">
        <v>0.4</v>
      </c>
      <c r="AA318">
        <v>1</v>
      </c>
      <c r="AB318">
        <v>0.71428571428571397</v>
      </c>
      <c r="AC318">
        <v>0.83333333333333304</v>
      </c>
      <c r="AD318">
        <v>0</v>
      </c>
      <c r="AE318">
        <v>0.6</v>
      </c>
    </row>
    <row r="319" spans="1:31" x14ac:dyDescent="0.15">
      <c r="A319" s="6">
        <v>317</v>
      </c>
      <c r="B319">
        <v>18</v>
      </c>
      <c r="C319">
        <v>2</v>
      </c>
      <c r="D319">
        <v>10</v>
      </c>
      <c r="E319">
        <v>10</v>
      </c>
      <c r="F319">
        <v>10</v>
      </c>
      <c r="G319">
        <v>0</v>
      </c>
      <c r="H319">
        <v>8</v>
      </c>
      <c r="I319">
        <v>2</v>
      </c>
      <c r="J319">
        <v>0.9</v>
      </c>
      <c r="K319">
        <v>9.8195228576660192</v>
      </c>
      <c r="L319" s="10">
        <v>2.5452957153320299</v>
      </c>
      <c r="M319">
        <v>1.9575824737548799</v>
      </c>
      <c r="N319">
        <v>6.1542224884033203</v>
      </c>
      <c r="O319">
        <v>4</v>
      </c>
      <c r="P319">
        <v>4</v>
      </c>
      <c r="Q319">
        <v>14</v>
      </c>
      <c r="R319" s="16">
        <v>0.28570000000000001</v>
      </c>
      <c r="S319" s="16">
        <f t="shared" si="4"/>
        <v>0.4</v>
      </c>
      <c r="T319">
        <v>4.2932720184326199</v>
      </c>
      <c r="U319">
        <v>4.0327382087707502</v>
      </c>
      <c r="V319">
        <v>3.7078118324279798</v>
      </c>
      <c r="W319" s="17">
        <v>0.32492637634277299</v>
      </c>
      <c r="X319">
        <v>0.585460186004639</v>
      </c>
      <c r="Y319">
        <v>0.585460186004639</v>
      </c>
      <c r="Z319">
        <v>0.4</v>
      </c>
      <c r="AA319">
        <v>1</v>
      </c>
      <c r="AB319">
        <v>0.71428571428571397</v>
      </c>
      <c r="AC319">
        <v>0.83333333333333304</v>
      </c>
      <c r="AD319">
        <v>0</v>
      </c>
      <c r="AE319">
        <v>0.6</v>
      </c>
    </row>
    <row r="320" spans="1:31" x14ac:dyDescent="0.15">
      <c r="A320" s="6">
        <v>318</v>
      </c>
      <c r="B320">
        <v>14</v>
      </c>
      <c r="C320">
        <v>6</v>
      </c>
      <c r="D320">
        <v>10</v>
      </c>
      <c r="E320">
        <v>10</v>
      </c>
      <c r="F320">
        <v>10</v>
      </c>
      <c r="G320">
        <v>0</v>
      </c>
      <c r="H320">
        <v>4</v>
      </c>
      <c r="I320">
        <v>6</v>
      </c>
      <c r="J320">
        <v>0.7</v>
      </c>
      <c r="K320">
        <v>8.3454456329345703</v>
      </c>
      <c r="L320" s="10">
        <v>4.6868419647216797</v>
      </c>
      <c r="M320">
        <v>1.99410820007324</v>
      </c>
      <c r="N320">
        <v>4.6586132049560502</v>
      </c>
      <c r="O320">
        <v>2</v>
      </c>
      <c r="P320">
        <v>2</v>
      </c>
      <c r="Q320">
        <v>12</v>
      </c>
      <c r="R320" s="16">
        <v>0.16669999999999999</v>
      </c>
      <c r="S320" s="16">
        <f t="shared" si="4"/>
        <v>0.2</v>
      </c>
      <c r="T320">
        <v>3.1554660797119101</v>
      </c>
      <c r="U320">
        <v>2.8878335952758798</v>
      </c>
      <c r="V320">
        <v>2.6096961498260498</v>
      </c>
      <c r="W320" s="17">
        <v>0.27813744544982899</v>
      </c>
      <c r="X320">
        <v>0.54576992988586404</v>
      </c>
      <c r="Y320">
        <v>0.54576992988586404</v>
      </c>
      <c r="Z320">
        <v>0.2</v>
      </c>
      <c r="AA320">
        <v>1</v>
      </c>
      <c r="AB320">
        <v>0.83333333333333304</v>
      </c>
      <c r="AC320">
        <v>0.90909090909090895</v>
      </c>
      <c r="AD320">
        <v>0</v>
      </c>
      <c r="AE320">
        <v>0.8</v>
      </c>
    </row>
    <row r="321" spans="1:31" x14ac:dyDescent="0.15">
      <c r="A321" s="6">
        <v>319</v>
      </c>
      <c r="B321">
        <v>17</v>
      </c>
      <c r="C321">
        <v>3</v>
      </c>
      <c r="D321">
        <v>10</v>
      </c>
      <c r="E321">
        <v>10</v>
      </c>
      <c r="F321">
        <v>10</v>
      </c>
      <c r="G321">
        <v>0</v>
      </c>
      <c r="H321">
        <v>7</v>
      </c>
      <c r="I321">
        <v>3</v>
      </c>
      <c r="J321">
        <v>0.85</v>
      </c>
      <c r="K321">
        <v>8.6756076812744105</v>
      </c>
      <c r="L321" s="10">
        <v>2.7035541534423801</v>
      </c>
      <c r="M321">
        <v>1.7513236999511701</v>
      </c>
      <c r="N321">
        <v>5.3574104309081996</v>
      </c>
      <c r="O321">
        <v>3</v>
      </c>
      <c r="P321">
        <v>3</v>
      </c>
      <c r="Q321">
        <v>13</v>
      </c>
      <c r="R321" s="16">
        <v>0.23080000000000001</v>
      </c>
      <c r="S321" s="16">
        <f t="shared" si="4"/>
        <v>0.3</v>
      </c>
      <c r="T321">
        <v>3.8083477020263699</v>
      </c>
      <c r="U321">
        <v>3.5458412170410201</v>
      </c>
      <c r="V321">
        <v>3.2593657970428498</v>
      </c>
      <c r="W321" s="17">
        <v>0.286475419998169</v>
      </c>
      <c r="X321">
        <v>0.54898190498352095</v>
      </c>
      <c r="Y321">
        <v>0.54898190498352095</v>
      </c>
      <c r="Z321">
        <v>0.3</v>
      </c>
      <c r="AA321">
        <v>1</v>
      </c>
      <c r="AB321">
        <v>0.76923076923076905</v>
      </c>
      <c r="AC321">
        <v>0.86956521739130399</v>
      </c>
      <c r="AD321">
        <v>0</v>
      </c>
      <c r="AE321">
        <v>0.7</v>
      </c>
    </row>
    <row r="322" spans="1:31" x14ac:dyDescent="0.15">
      <c r="A322" s="6">
        <v>320</v>
      </c>
      <c r="B322">
        <v>13</v>
      </c>
      <c r="C322">
        <v>7</v>
      </c>
      <c r="D322">
        <v>10</v>
      </c>
      <c r="E322">
        <v>10</v>
      </c>
      <c r="F322">
        <v>10</v>
      </c>
      <c r="G322">
        <v>0</v>
      </c>
      <c r="H322">
        <v>3</v>
      </c>
      <c r="I322">
        <v>7</v>
      </c>
      <c r="J322">
        <v>0.65</v>
      </c>
      <c r="K322">
        <v>7.5951519012451199</v>
      </c>
      <c r="L322" s="10">
        <v>4.5661144256591797</v>
      </c>
      <c r="M322">
        <v>1.33332443237305</v>
      </c>
      <c r="N322">
        <v>5.4785079956054696</v>
      </c>
      <c r="O322">
        <v>2</v>
      </c>
      <c r="P322">
        <v>2</v>
      </c>
      <c r="Q322">
        <v>11</v>
      </c>
      <c r="R322" s="16">
        <v>0.18179999999999999</v>
      </c>
      <c r="S322" s="16">
        <f t="shared" ref="S322:S385" si="5">O322/E322</f>
        <v>0.2</v>
      </c>
      <c r="T322">
        <v>2.4018306732177699</v>
      </c>
      <c r="U322">
        <v>2.10686182975769</v>
      </c>
      <c r="V322">
        <v>1.9451868534088099</v>
      </c>
      <c r="W322" s="17">
        <v>0.16167497634887701</v>
      </c>
      <c r="X322">
        <v>0.45664381980896002</v>
      </c>
      <c r="Y322">
        <v>0.45664381980896002</v>
      </c>
      <c r="Z322">
        <v>0.2</v>
      </c>
      <c r="AA322">
        <v>0.9</v>
      </c>
      <c r="AB322">
        <v>0.81818181818181801</v>
      </c>
      <c r="AC322">
        <v>0.85714285714285698</v>
      </c>
      <c r="AD322">
        <v>0.1</v>
      </c>
      <c r="AE322">
        <v>0.7</v>
      </c>
    </row>
    <row r="323" spans="1:31" x14ac:dyDescent="0.15">
      <c r="A323" s="6">
        <v>321</v>
      </c>
      <c r="B323">
        <v>17</v>
      </c>
      <c r="C323">
        <v>3</v>
      </c>
      <c r="D323">
        <v>10</v>
      </c>
      <c r="E323">
        <v>10</v>
      </c>
      <c r="F323">
        <v>10</v>
      </c>
      <c r="G323">
        <v>0</v>
      </c>
      <c r="H323">
        <v>7</v>
      </c>
      <c r="I323">
        <v>3</v>
      </c>
      <c r="J323">
        <v>0.85</v>
      </c>
      <c r="K323">
        <v>9.4818687438964808</v>
      </c>
      <c r="L323" s="10">
        <v>2.1488723754882799</v>
      </c>
      <c r="M323">
        <v>0.86164855957031194</v>
      </c>
      <c r="N323">
        <v>6.1849689483642596</v>
      </c>
      <c r="O323">
        <v>5</v>
      </c>
      <c r="P323">
        <v>5</v>
      </c>
      <c r="Q323">
        <v>15</v>
      </c>
      <c r="R323" s="16">
        <v>0.33329999999999999</v>
      </c>
      <c r="S323" s="16">
        <f t="shared" si="5"/>
        <v>0.5</v>
      </c>
      <c r="T323">
        <v>4.6528873443603498</v>
      </c>
      <c r="U323">
        <v>4.2639722824096697</v>
      </c>
      <c r="V323">
        <v>4.0129203796386701</v>
      </c>
      <c r="W323" s="17">
        <v>0.25105190277099598</v>
      </c>
      <c r="X323">
        <v>0.63996696472168002</v>
      </c>
      <c r="Y323">
        <v>0.63996696472168002</v>
      </c>
      <c r="Z323">
        <v>0.5</v>
      </c>
      <c r="AA323">
        <v>1</v>
      </c>
      <c r="AB323">
        <v>0.66666666666666696</v>
      </c>
      <c r="AC323">
        <v>0.8</v>
      </c>
      <c r="AD323">
        <v>0</v>
      </c>
      <c r="AE323">
        <v>0.5</v>
      </c>
    </row>
    <row r="324" spans="1:31" x14ac:dyDescent="0.15">
      <c r="A324" s="6">
        <v>322</v>
      </c>
      <c r="B324">
        <v>14</v>
      </c>
      <c r="C324">
        <v>6</v>
      </c>
      <c r="D324">
        <v>10</v>
      </c>
      <c r="E324">
        <v>10</v>
      </c>
      <c r="F324">
        <v>10</v>
      </c>
      <c r="G324">
        <v>0</v>
      </c>
      <c r="H324">
        <v>4</v>
      </c>
      <c r="I324">
        <v>6</v>
      </c>
      <c r="J324">
        <v>0.7</v>
      </c>
      <c r="K324">
        <v>8.9093532562255895</v>
      </c>
      <c r="L324" s="10">
        <v>3.8602981567382799</v>
      </c>
      <c r="M324">
        <v>0.63604736328125</v>
      </c>
      <c r="N324">
        <v>7.2488880157470703</v>
      </c>
      <c r="O324">
        <v>3</v>
      </c>
      <c r="P324">
        <v>3</v>
      </c>
      <c r="Q324">
        <v>13</v>
      </c>
      <c r="R324" s="16">
        <v>0.23080000000000001</v>
      </c>
      <c r="S324" s="16">
        <f t="shared" si="5"/>
        <v>0.3</v>
      </c>
      <c r="T324">
        <v>3.1806716918945299</v>
      </c>
      <c r="U324">
        <v>2.7318964004516602</v>
      </c>
      <c r="V324">
        <v>2.59745168685913</v>
      </c>
      <c r="W324" s="17">
        <v>0.13444471359252899</v>
      </c>
      <c r="X324">
        <v>0.58322000503539995</v>
      </c>
      <c r="Y324">
        <v>0.58322000503539995</v>
      </c>
      <c r="Z324">
        <v>0.3</v>
      </c>
      <c r="AA324">
        <v>1</v>
      </c>
      <c r="AB324">
        <v>0.76923076923076905</v>
      </c>
      <c r="AC324">
        <v>0.86956521739130399</v>
      </c>
      <c r="AD324">
        <v>0</v>
      </c>
      <c r="AE324">
        <v>0.7</v>
      </c>
    </row>
    <row r="325" spans="1:31" x14ac:dyDescent="0.15">
      <c r="A325" s="6">
        <v>323</v>
      </c>
      <c r="B325">
        <v>16</v>
      </c>
      <c r="C325">
        <v>4</v>
      </c>
      <c r="D325">
        <v>10</v>
      </c>
      <c r="E325">
        <v>10</v>
      </c>
      <c r="F325">
        <v>10</v>
      </c>
      <c r="G325">
        <v>0</v>
      </c>
      <c r="H325">
        <v>6</v>
      </c>
      <c r="I325">
        <v>4</v>
      </c>
      <c r="J325">
        <v>0.8</v>
      </c>
      <c r="K325">
        <v>8.9355392456054705</v>
      </c>
      <c r="L325" s="10">
        <v>4.3077869415283203</v>
      </c>
      <c r="M325">
        <v>3.3626632690429701</v>
      </c>
      <c r="N325">
        <v>5.3501167297363299</v>
      </c>
      <c r="O325">
        <v>4</v>
      </c>
      <c r="P325">
        <v>4</v>
      </c>
      <c r="Q325">
        <v>14</v>
      </c>
      <c r="R325" s="16">
        <v>0.28570000000000001</v>
      </c>
      <c r="S325" s="16">
        <f t="shared" si="5"/>
        <v>0.4</v>
      </c>
      <c r="T325">
        <v>3.2811317443847701</v>
      </c>
      <c r="U325">
        <v>3.0644016265869101</v>
      </c>
      <c r="V325">
        <v>2.7282443046569802</v>
      </c>
      <c r="W325" s="17">
        <v>0.33615732192993197</v>
      </c>
      <c r="X325">
        <v>0.55288743972778298</v>
      </c>
      <c r="Y325">
        <v>0.55288743972778298</v>
      </c>
      <c r="Z325">
        <v>0.4</v>
      </c>
      <c r="AA325">
        <v>1</v>
      </c>
      <c r="AB325">
        <v>0.71428571428571397</v>
      </c>
      <c r="AC325">
        <v>0.83333333333333304</v>
      </c>
      <c r="AD325">
        <v>0</v>
      </c>
      <c r="AE325">
        <v>0.6</v>
      </c>
    </row>
    <row r="326" spans="1:31" x14ac:dyDescent="0.15">
      <c r="A326" s="6">
        <v>324</v>
      </c>
      <c r="B326">
        <v>18</v>
      </c>
      <c r="C326">
        <v>2</v>
      </c>
      <c r="D326">
        <v>10</v>
      </c>
      <c r="E326">
        <v>10</v>
      </c>
      <c r="F326">
        <v>10</v>
      </c>
      <c r="G326">
        <v>0</v>
      </c>
      <c r="H326">
        <v>8</v>
      </c>
      <c r="I326">
        <v>2</v>
      </c>
      <c r="J326">
        <v>0.9</v>
      </c>
      <c r="K326">
        <v>9.3619117736816406</v>
      </c>
      <c r="L326" s="10">
        <v>0.60002517700195301</v>
      </c>
      <c r="M326">
        <v>0.2237548828125</v>
      </c>
      <c r="N326">
        <v>9.0710334777831996</v>
      </c>
      <c r="O326">
        <v>7</v>
      </c>
      <c r="P326">
        <v>7</v>
      </c>
      <c r="Q326">
        <v>16</v>
      </c>
      <c r="R326" s="16">
        <v>0.4375</v>
      </c>
      <c r="S326" s="16">
        <f t="shared" si="5"/>
        <v>0.7</v>
      </c>
      <c r="T326">
        <v>5.0930080413818404</v>
      </c>
      <c r="U326">
        <v>4.5752286911010698</v>
      </c>
      <c r="V326">
        <v>4.5420556068420401</v>
      </c>
      <c r="W326" s="17">
        <v>3.3173084259033203E-2</v>
      </c>
      <c r="X326">
        <v>0.55095243453979503</v>
      </c>
      <c r="Y326">
        <v>0.55095243453979503</v>
      </c>
      <c r="Z326">
        <v>0.7</v>
      </c>
      <c r="AA326">
        <v>0.9</v>
      </c>
      <c r="AB326">
        <v>0.5625</v>
      </c>
      <c r="AC326">
        <v>0.69230769230769196</v>
      </c>
      <c r="AD326">
        <v>0.1</v>
      </c>
      <c r="AE326">
        <v>0.2</v>
      </c>
    </row>
    <row r="327" spans="1:31" x14ac:dyDescent="0.15">
      <c r="A327" s="6">
        <v>325</v>
      </c>
      <c r="B327">
        <v>16</v>
      </c>
      <c r="C327">
        <v>4</v>
      </c>
      <c r="D327">
        <v>10</v>
      </c>
      <c r="E327">
        <v>10</v>
      </c>
      <c r="F327">
        <v>10</v>
      </c>
      <c r="G327">
        <v>0</v>
      </c>
      <c r="H327">
        <v>6</v>
      </c>
      <c r="I327">
        <v>4</v>
      </c>
      <c r="J327">
        <v>0.8</v>
      </c>
      <c r="K327">
        <v>7.8486690521240199</v>
      </c>
      <c r="L327" s="10">
        <v>4.0500717163085902</v>
      </c>
      <c r="M327">
        <v>3.0804080963134801</v>
      </c>
      <c r="N327">
        <v>3.9068298339843701</v>
      </c>
      <c r="O327">
        <v>2</v>
      </c>
      <c r="P327">
        <v>2</v>
      </c>
      <c r="Q327">
        <v>11</v>
      </c>
      <c r="R327" s="16">
        <v>0.18179999999999999</v>
      </c>
      <c r="S327" s="16">
        <f t="shared" si="5"/>
        <v>0.2</v>
      </c>
      <c r="T327">
        <v>3.2830562591552699</v>
      </c>
      <c r="U327">
        <v>3.1005103588104199</v>
      </c>
      <c r="V327">
        <v>2.78123211860657</v>
      </c>
      <c r="W327" s="17">
        <v>0.31927824020385698</v>
      </c>
      <c r="X327">
        <v>0.50182414054870605</v>
      </c>
      <c r="Y327">
        <v>0.50182414054870605</v>
      </c>
      <c r="Z327">
        <v>0.2</v>
      </c>
      <c r="AA327">
        <v>0.9</v>
      </c>
      <c r="AB327">
        <v>0.81818181818181801</v>
      </c>
      <c r="AC327">
        <v>0.85714285714285698</v>
      </c>
      <c r="AD327">
        <v>0.1</v>
      </c>
      <c r="AE327">
        <v>0.7</v>
      </c>
    </row>
    <row r="328" spans="1:31" x14ac:dyDescent="0.15">
      <c r="A328" s="6">
        <v>326</v>
      </c>
      <c r="B328">
        <v>15</v>
      </c>
      <c r="C328">
        <v>5</v>
      </c>
      <c r="D328">
        <v>10</v>
      </c>
      <c r="E328">
        <v>10</v>
      </c>
      <c r="F328">
        <v>10</v>
      </c>
      <c r="G328">
        <v>0</v>
      </c>
      <c r="H328">
        <v>5</v>
      </c>
      <c r="I328">
        <v>5</v>
      </c>
      <c r="J328">
        <v>0.75</v>
      </c>
      <c r="K328">
        <v>8.5384082794189506</v>
      </c>
      <c r="L328" s="10">
        <v>2.7803001403808598</v>
      </c>
      <c r="M328">
        <v>0.56219100952148404</v>
      </c>
      <c r="N328">
        <v>7.0799999237060502</v>
      </c>
      <c r="O328">
        <v>4</v>
      </c>
      <c r="P328">
        <v>4</v>
      </c>
      <c r="Q328">
        <v>14</v>
      </c>
      <c r="R328" s="16">
        <v>0.28570000000000001</v>
      </c>
      <c r="S328" s="16">
        <f t="shared" si="5"/>
        <v>0.4</v>
      </c>
      <c r="T328">
        <v>3.5761966705322301</v>
      </c>
      <c r="U328">
        <v>3.12972831726074</v>
      </c>
      <c r="V328">
        <v>3.0091691017150901</v>
      </c>
      <c r="W328" s="17">
        <v>0.12055921554565401</v>
      </c>
      <c r="X328">
        <v>0.567027568817139</v>
      </c>
      <c r="Y328">
        <v>0.567027568817139</v>
      </c>
      <c r="Z328">
        <v>0.4</v>
      </c>
      <c r="AA328">
        <v>1</v>
      </c>
      <c r="AB328">
        <v>0.71428571428571397</v>
      </c>
      <c r="AC328">
        <v>0.83333333333333304</v>
      </c>
      <c r="AD328">
        <v>0</v>
      </c>
      <c r="AE328">
        <v>0.6</v>
      </c>
    </row>
    <row r="329" spans="1:31" x14ac:dyDescent="0.15">
      <c r="A329" s="6">
        <v>327</v>
      </c>
      <c r="B329">
        <v>16</v>
      </c>
      <c r="C329">
        <v>4</v>
      </c>
      <c r="D329">
        <v>10</v>
      </c>
      <c r="E329">
        <v>10</v>
      </c>
      <c r="F329">
        <v>10</v>
      </c>
      <c r="G329">
        <v>0</v>
      </c>
      <c r="H329">
        <v>6</v>
      </c>
      <c r="I329">
        <v>4</v>
      </c>
      <c r="J329">
        <v>0.8</v>
      </c>
      <c r="K329">
        <v>8.7221698760986293</v>
      </c>
      <c r="L329" s="10">
        <v>1.8220977783203101</v>
      </c>
      <c r="M329">
        <v>0.285903930664062</v>
      </c>
      <c r="N329">
        <v>7.6596450805664098</v>
      </c>
      <c r="O329">
        <v>5</v>
      </c>
      <c r="P329">
        <v>5</v>
      </c>
      <c r="Q329">
        <v>15</v>
      </c>
      <c r="R329" s="16">
        <v>0.33329999999999999</v>
      </c>
      <c r="S329" s="16">
        <f t="shared" si="5"/>
        <v>0.5</v>
      </c>
      <c r="T329">
        <v>3.9355430603027299</v>
      </c>
      <c r="U329">
        <v>3.4455730915069598</v>
      </c>
      <c r="V329">
        <v>3.3615584373474099</v>
      </c>
      <c r="W329" s="17">
        <v>8.4014654159545898E-2</v>
      </c>
      <c r="X329">
        <v>0.57398462295532204</v>
      </c>
      <c r="Y329">
        <v>0.57398462295532204</v>
      </c>
      <c r="Z329">
        <v>0.5</v>
      </c>
      <c r="AA329">
        <v>1</v>
      </c>
      <c r="AB329">
        <v>0.66666666666666696</v>
      </c>
      <c r="AC329">
        <v>0.8</v>
      </c>
      <c r="AD329">
        <v>0</v>
      </c>
      <c r="AE329">
        <v>0.5</v>
      </c>
    </row>
    <row r="330" spans="1:31" x14ac:dyDescent="0.15">
      <c r="A330" s="6">
        <v>328</v>
      </c>
      <c r="B330">
        <v>16</v>
      </c>
      <c r="C330">
        <v>4</v>
      </c>
      <c r="D330">
        <v>10</v>
      </c>
      <c r="E330">
        <v>10</v>
      </c>
      <c r="F330">
        <v>10</v>
      </c>
      <c r="G330">
        <v>0</v>
      </c>
      <c r="H330">
        <v>6</v>
      </c>
      <c r="I330">
        <v>4</v>
      </c>
      <c r="J330">
        <v>0.8</v>
      </c>
      <c r="K330">
        <v>8.1553688049316406</v>
      </c>
      <c r="L330" s="10">
        <v>1.6735954284668</v>
      </c>
      <c r="M330">
        <v>0.27482986450195301</v>
      </c>
      <c r="N330">
        <v>7.3060321807861301</v>
      </c>
      <c r="O330">
        <v>5</v>
      </c>
      <c r="P330">
        <v>5</v>
      </c>
      <c r="Q330">
        <v>14</v>
      </c>
      <c r="R330" s="16">
        <v>0.35709999999999997</v>
      </c>
      <c r="S330" s="16">
        <f t="shared" si="5"/>
        <v>0.5</v>
      </c>
      <c r="T330">
        <v>4.2488098144531197</v>
      </c>
      <c r="U330">
        <v>3.7537801265716499</v>
      </c>
      <c r="V330">
        <v>3.6958022117614702</v>
      </c>
      <c r="W330" s="17">
        <v>5.7977914810180699E-2</v>
      </c>
      <c r="X330">
        <v>0.55300760269164995</v>
      </c>
      <c r="Y330">
        <v>0.55300760269164995</v>
      </c>
      <c r="Z330">
        <v>0.5</v>
      </c>
      <c r="AA330">
        <v>0.9</v>
      </c>
      <c r="AB330">
        <v>0.64285714285714302</v>
      </c>
      <c r="AC330">
        <v>0.75</v>
      </c>
      <c r="AD330">
        <v>0.1</v>
      </c>
      <c r="AE330">
        <v>0.4</v>
      </c>
    </row>
    <row r="331" spans="1:31" x14ac:dyDescent="0.15">
      <c r="A331" s="6">
        <v>329</v>
      </c>
      <c r="B331">
        <v>17</v>
      </c>
      <c r="C331">
        <v>3</v>
      </c>
      <c r="D331">
        <v>10</v>
      </c>
      <c r="E331">
        <v>10</v>
      </c>
      <c r="F331">
        <v>10</v>
      </c>
      <c r="G331">
        <v>0</v>
      </c>
      <c r="H331">
        <v>7</v>
      </c>
      <c r="I331">
        <v>3</v>
      </c>
      <c r="J331">
        <v>0.85</v>
      </c>
      <c r="K331">
        <v>9.0605888366699201</v>
      </c>
      <c r="L331" s="10">
        <v>1.5621528625488299</v>
      </c>
      <c r="M331">
        <v>0.55435562133789096</v>
      </c>
      <c r="N331">
        <v>7.3526954650878897</v>
      </c>
      <c r="O331">
        <v>6</v>
      </c>
      <c r="P331">
        <v>6</v>
      </c>
      <c r="Q331">
        <v>16</v>
      </c>
      <c r="R331" s="16">
        <v>0.375</v>
      </c>
      <c r="S331" s="16">
        <f t="shared" si="5"/>
        <v>0.6</v>
      </c>
      <c r="T331">
        <v>4.8238239288330096</v>
      </c>
      <c r="U331">
        <v>4.3281116485595703</v>
      </c>
      <c r="V331">
        <v>4.1753563880920401</v>
      </c>
      <c r="W331" s="17">
        <v>0.15275526046752899</v>
      </c>
      <c r="X331">
        <v>0.64846754074096702</v>
      </c>
      <c r="Y331">
        <v>0.64846754074096702</v>
      </c>
      <c r="Z331">
        <v>0.6</v>
      </c>
      <c r="AA331">
        <v>1</v>
      </c>
      <c r="AB331">
        <v>0.625</v>
      </c>
      <c r="AC331">
        <v>0.76923076923076905</v>
      </c>
      <c r="AD331">
        <v>0</v>
      </c>
      <c r="AE331">
        <v>0.4</v>
      </c>
    </row>
    <row r="332" spans="1:31" x14ac:dyDescent="0.15">
      <c r="A332" s="6">
        <v>330</v>
      </c>
      <c r="B332">
        <v>18</v>
      </c>
      <c r="C332">
        <v>2</v>
      </c>
      <c r="D332">
        <v>10</v>
      </c>
      <c r="E332">
        <v>10</v>
      </c>
      <c r="F332">
        <v>10</v>
      </c>
      <c r="G332">
        <v>0</v>
      </c>
      <c r="H332">
        <v>8</v>
      </c>
      <c r="I332">
        <v>2</v>
      </c>
      <c r="J332">
        <v>0.9</v>
      </c>
      <c r="K332">
        <v>9.5524997711181605</v>
      </c>
      <c r="L332" s="10">
        <v>1.3775577545166</v>
      </c>
      <c r="M332">
        <v>0.78857421875</v>
      </c>
      <c r="N332">
        <v>7.2737312316894496</v>
      </c>
      <c r="O332">
        <v>5</v>
      </c>
      <c r="P332">
        <v>5</v>
      </c>
      <c r="Q332">
        <v>15</v>
      </c>
      <c r="R332" s="16">
        <v>0.33329999999999999</v>
      </c>
      <c r="S332" s="16">
        <f t="shared" si="5"/>
        <v>0.5</v>
      </c>
      <c r="T332">
        <v>4.40608787536621</v>
      </c>
      <c r="U332">
        <v>4.0526404380798304</v>
      </c>
      <c r="V332">
        <v>3.8541274070739702</v>
      </c>
      <c r="W332" s="17">
        <v>0.19851303100585899</v>
      </c>
      <c r="X332">
        <v>0.551960468292236</v>
      </c>
      <c r="Y332">
        <v>0.551960468292236</v>
      </c>
      <c r="Z332">
        <v>0.5</v>
      </c>
      <c r="AA332">
        <v>1</v>
      </c>
      <c r="AB332">
        <v>0.66666666666666696</v>
      </c>
      <c r="AC332">
        <v>0.8</v>
      </c>
      <c r="AD332">
        <v>0</v>
      </c>
      <c r="AE332">
        <v>0.5</v>
      </c>
    </row>
    <row r="333" spans="1:31" x14ac:dyDescent="0.15">
      <c r="A333" s="6">
        <v>331</v>
      </c>
      <c r="B333">
        <v>17</v>
      </c>
      <c r="C333">
        <v>3</v>
      </c>
      <c r="D333">
        <v>10</v>
      </c>
      <c r="E333">
        <v>10</v>
      </c>
      <c r="F333">
        <v>10</v>
      </c>
      <c r="G333">
        <v>0</v>
      </c>
      <c r="H333">
        <v>7</v>
      </c>
      <c r="I333">
        <v>3</v>
      </c>
      <c r="J333">
        <v>0.85</v>
      </c>
      <c r="K333">
        <v>8.8274097442627006</v>
      </c>
      <c r="L333" s="10">
        <v>1.9406986236572299</v>
      </c>
      <c r="M333">
        <v>0.84104156494140603</v>
      </c>
      <c r="N333">
        <v>6.1726455688476598</v>
      </c>
      <c r="O333">
        <v>5</v>
      </c>
      <c r="P333">
        <v>5</v>
      </c>
      <c r="Q333">
        <v>15</v>
      </c>
      <c r="R333" s="16">
        <v>0.33329999999999999</v>
      </c>
      <c r="S333" s="16">
        <f t="shared" si="5"/>
        <v>0.5</v>
      </c>
      <c r="T333">
        <v>4.3621444702148402</v>
      </c>
      <c r="U333">
        <v>3.9847567081451398</v>
      </c>
      <c r="V333">
        <v>3.7624542713165301</v>
      </c>
      <c r="W333" s="17">
        <v>0.222302436828613</v>
      </c>
      <c r="X333">
        <v>0.59969019889831499</v>
      </c>
      <c r="Y333">
        <v>0.59969019889831499</v>
      </c>
      <c r="Z333">
        <v>0.5</v>
      </c>
      <c r="AA333">
        <v>1</v>
      </c>
      <c r="AB333">
        <v>0.66666666666666696</v>
      </c>
      <c r="AC333">
        <v>0.8</v>
      </c>
      <c r="AD333">
        <v>0</v>
      </c>
      <c r="AE333">
        <v>0.5</v>
      </c>
    </row>
    <row r="334" spans="1:31" x14ac:dyDescent="0.15">
      <c r="A334" s="6">
        <v>332</v>
      </c>
      <c r="B334">
        <v>17</v>
      </c>
      <c r="C334">
        <v>3</v>
      </c>
      <c r="D334">
        <v>10</v>
      </c>
      <c r="E334">
        <v>10</v>
      </c>
      <c r="F334">
        <v>10</v>
      </c>
      <c r="G334">
        <v>0</v>
      </c>
      <c r="H334">
        <v>7</v>
      </c>
      <c r="I334">
        <v>3</v>
      </c>
      <c r="J334">
        <v>0.85</v>
      </c>
      <c r="K334">
        <v>7.8888854980468697</v>
      </c>
      <c r="L334" s="10">
        <v>2.1082134246826199</v>
      </c>
      <c r="M334">
        <v>1.4095287322998</v>
      </c>
      <c r="N334">
        <v>5.9291496276855504</v>
      </c>
      <c r="O334">
        <v>4</v>
      </c>
      <c r="P334">
        <v>4</v>
      </c>
      <c r="Q334">
        <v>13</v>
      </c>
      <c r="R334" s="16">
        <v>0.30769999999999997</v>
      </c>
      <c r="S334" s="16">
        <f t="shared" si="5"/>
        <v>0.4</v>
      </c>
      <c r="T334">
        <v>3.8539524078369101</v>
      </c>
      <c r="U334">
        <v>3.5241408348083501</v>
      </c>
      <c r="V334">
        <v>3.3379693031311</v>
      </c>
      <c r="W334" s="17">
        <v>0.18617153167724601</v>
      </c>
      <c r="X334">
        <v>0.51598310470581099</v>
      </c>
      <c r="Y334">
        <v>0.51598310470581099</v>
      </c>
      <c r="Z334">
        <v>0.4</v>
      </c>
      <c r="AA334">
        <v>0.9</v>
      </c>
      <c r="AB334">
        <v>0.69230769230769196</v>
      </c>
      <c r="AC334">
        <v>0.78260869565217395</v>
      </c>
      <c r="AD334">
        <v>0.1</v>
      </c>
      <c r="AE334">
        <v>0.5</v>
      </c>
    </row>
    <row r="335" spans="1:31" x14ac:dyDescent="0.15">
      <c r="A335" s="6">
        <v>333</v>
      </c>
      <c r="B335">
        <v>15</v>
      </c>
      <c r="C335">
        <v>5</v>
      </c>
      <c r="D335">
        <v>10</v>
      </c>
      <c r="E335">
        <v>10</v>
      </c>
      <c r="F335">
        <v>10</v>
      </c>
      <c r="G335">
        <v>0</v>
      </c>
      <c r="H335">
        <v>5</v>
      </c>
      <c r="I335">
        <v>5</v>
      </c>
      <c r="J335">
        <v>0.75</v>
      </c>
      <c r="K335">
        <v>8.0957393646240199</v>
      </c>
      <c r="L335" s="10">
        <v>3.4925460815429701</v>
      </c>
      <c r="M335">
        <v>1.79521560668945</v>
      </c>
      <c r="N335">
        <v>5.81172752380371</v>
      </c>
      <c r="O335">
        <v>3</v>
      </c>
      <c r="P335">
        <v>3</v>
      </c>
      <c r="Q335">
        <v>12</v>
      </c>
      <c r="R335" s="16">
        <v>0.25</v>
      </c>
      <c r="S335" s="16">
        <f t="shared" si="5"/>
        <v>0.3</v>
      </c>
      <c r="T335">
        <v>2.8281917572021502</v>
      </c>
      <c r="U335">
        <v>2.55274534225464</v>
      </c>
      <c r="V335">
        <v>2.3588681221008301</v>
      </c>
      <c r="W335" s="17">
        <v>0.19387722015380901</v>
      </c>
      <c r="X335">
        <v>0.46932363510131803</v>
      </c>
      <c r="Y335">
        <v>0.46932363510131803</v>
      </c>
      <c r="Z335">
        <v>0.3</v>
      </c>
      <c r="AA335">
        <v>0.9</v>
      </c>
      <c r="AB335">
        <v>0.75</v>
      </c>
      <c r="AC335">
        <v>0.81818181818181801</v>
      </c>
      <c r="AD335">
        <v>0.1</v>
      </c>
      <c r="AE335">
        <v>0.6</v>
      </c>
    </row>
    <row r="336" spans="1:31" x14ac:dyDescent="0.15">
      <c r="A336" s="6">
        <v>334</v>
      </c>
      <c r="B336">
        <v>18</v>
      </c>
      <c r="C336">
        <v>2</v>
      </c>
      <c r="D336">
        <v>10</v>
      </c>
      <c r="E336">
        <v>10</v>
      </c>
      <c r="F336">
        <v>10</v>
      </c>
      <c r="G336">
        <v>0</v>
      </c>
      <c r="H336">
        <v>8</v>
      </c>
      <c r="I336">
        <v>2</v>
      </c>
      <c r="J336">
        <v>0.9</v>
      </c>
      <c r="K336">
        <v>9.7976722717285192</v>
      </c>
      <c r="L336" s="10">
        <v>3.17732810974121</v>
      </c>
      <c r="M336">
        <v>2.6821994781494101</v>
      </c>
      <c r="N336">
        <v>5.7997856140136701</v>
      </c>
      <c r="O336">
        <v>3</v>
      </c>
      <c r="P336">
        <v>3</v>
      </c>
      <c r="Q336">
        <v>13</v>
      </c>
      <c r="R336" s="16">
        <v>0.23080000000000001</v>
      </c>
      <c r="S336" s="16">
        <f t="shared" si="5"/>
        <v>0.3</v>
      </c>
      <c r="T336">
        <v>3.8663578033447301</v>
      </c>
      <c r="U336">
        <v>3.6644842624664302</v>
      </c>
      <c r="V336">
        <v>3.3028609752654998</v>
      </c>
      <c r="W336" s="17">
        <v>0.36162328720092801</v>
      </c>
      <c r="X336">
        <v>0.56349682807922397</v>
      </c>
      <c r="Y336">
        <v>0.56349682807922397</v>
      </c>
      <c r="Z336">
        <v>0.3</v>
      </c>
      <c r="AA336">
        <v>1</v>
      </c>
      <c r="AB336">
        <v>0.76923076923076905</v>
      </c>
      <c r="AC336">
        <v>0.86956521739130399</v>
      </c>
      <c r="AD336">
        <v>0</v>
      </c>
      <c r="AE336">
        <v>0.7</v>
      </c>
    </row>
    <row r="337" spans="1:31" x14ac:dyDescent="0.15">
      <c r="A337" s="6">
        <v>335</v>
      </c>
      <c r="B337">
        <v>15</v>
      </c>
      <c r="C337">
        <v>5</v>
      </c>
      <c r="D337">
        <v>10</v>
      </c>
      <c r="E337">
        <v>10</v>
      </c>
      <c r="F337">
        <v>10</v>
      </c>
      <c r="G337">
        <v>0</v>
      </c>
      <c r="H337">
        <v>5</v>
      </c>
      <c r="I337">
        <v>5</v>
      </c>
      <c r="J337">
        <v>0.75</v>
      </c>
      <c r="K337">
        <v>8.1520690917968697</v>
      </c>
      <c r="L337" s="10">
        <v>4.1897354125976598</v>
      </c>
      <c r="M337">
        <v>2.4435253143310498</v>
      </c>
      <c r="N337">
        <v>4.4322452545165998</v>
      </c>
      <c r="O337">
        <v>2</v>
      </c>
      <c r="P337">
        <v>2</v>
      </c>
      <c r="Q337">
        <v>12</v>
      </c>
      <c r="R337" s="16">
        <v>0.16669999999999999</v>
      </c>
      <c r="S337" s="16">
        <f t="shared" si="5"/>
        <v>0.2</v>
      </c>
      <c r="T337">
        <v>2.8813018798828098</v>
      </c>
      <c r="U337">
        <v>2.6755440235137899</v>
      </c>
      <c r="V337">
        <v>2.3734037876129102</v>
      </c>
      <c r="W337" s="17">
        <v>0.30214023590087902</v>
      </c>
      <c r="X337">
        <v>0.50789809226989702</v>
      </c>
      <c r="Y337">
        <v>0.50789809226989702</v>
      </c>
      <c r="Z337">
        <v>0.2</v>
      </c>
      <c r="AA337">
        <v>1</v>
      </c>
      <c r="AB337">
        <v>0.83333333333333304</v>
      </c>
      <c r="AC337">
        <v>0.90909090909090895</v>
      </c>
      <c r="AD337">
        <v>0</v>
      </c>
      <c r="AE337">
        <v>0.8</v>
      </c>
    </row>
    <row r="338" spans="1:31" x14ac:dyDescent="0.15">
      <c r="A338" s="6">
        <v>336</v>
      </c>
      <c r="B338">
        <v>14</v>
      </c>
      <c r="C338">
        <v>6</v>
      </c>
      <c r="D338">
        <v>10</v>
      </c>
      <c r="E338">
        <v>10</v>
      </c>
      <c r="F338">
        <v>10</v>
      </c>
      <c r="G338">
        <v>0</v>
      </c>
      <c r="H338">
        <v>4</v>
      </c>
      <c r="I338">
        <v>6</v>
      </c>
      <c r="J338">
        <v>0.7</v>
      </c>
      <c r="K338">
        <v>8.10992431640625</v>
      </c>
      <c r="L338" s="10">
        <v>3.7348098754882799</v>
      </c>
      <c r="M338">
        <v>0.77038192749023404</v>
      </c>
      <c r="N338">
        <v>5.9970664978027299</v>
      </c>
      <c r="O338">
        <v>3</v>
      </c>
      <c r="P338">
        <v>3</v>
      </c>
      <c r="Q338">
        <v>13</v>
      </c>
      <c r="R338" s="16">
        <v>0.23080000000000001</v>
      </c>
      <c r="S338" s="16">
        <f t="shared" si="5"/>
        <v>0.3</v>
      </c>
      <c r="T338">
        <v>3.34078788757324</v>
      </c>
      <c r="U338">
        <v>2.9262900352478001</v>
      </c>
      <c r="V338">
        <v>2.7806494235992401</v>
      </c>
      <c r="W338" s="17">
        <v>0.14564061164855999</v>
      </c>
      <c r="X338">
        <v>0.56013846397399902</v>
      </c>
      <c r="Y338">
        <v>0.56013846397399902</v>
      </c>
      <c r="Z338">
        <v>0.3</v>
      </c>
      <c r="AA338">
        <v>1</v>
      </c>
      <c r="AB338">
        <v>0.76923076923076905</v>
      </c>
      <c r="AC338">
        <v>0.86956521739130399</v>
      </c>
      <c r="AD338">
        <v>0</v>
      </c>
      <c r="AE338">
        <v>0.7</v>
      </c>
    </row>
    <row r="339" spans="1:31" x14ac:dyDescent="0.15">
      <c r="A339" s="6">
        <v>337</v>
      </c>
      <c r="B339">
        <v>18</v>
      </c>
      <c r="C339">
        <v>2</v>
      </c>
      <c r="D339">
        <v>10</v>
      </c>
      <c r="E339">
        <v>10</v>
      </c>
      <c r="F339">
        <v>10</v>
      </c>
      <c r="G339">
        <v>0</v>
      </c>
      <c r="H339">
        <v>8</v>
      </c>
      <c r="I339">
        <v>2</v>
      </c>
      <c r="J339">
        <v>0.9</v>
      </c>
      <c r="K339">
        <v>9.7676258087158203</v>
      </c>
      <c r="L339" s="10">
        <v>0.74655914306640603</v>
      </c>
      <c r="M339">
        <v>0.241783142089844</v>
      </c>
      <c r="N339">
        <v>8.7524642944335902</v>
      </c>
      <c r="O339">
        <v>7</v>
      </c>
      <c r="P339">
        <v>7</v>
      </c>
      <c r="Q339">
        <v>17</v>
      </c>
      <c r="R339" s="16">
        <v>0.4118</v>
      </c>
      <c r="S339" s="16">
        <f t="shared" si="5"/>
        <v>0.7</v>
      </c>
      <c r="T339">
        <v>5.3478622436523402</v>
      </c>
      <c r="U339">
        <v>4.8198900222778303</v>
      </c>
      <c r="V339">
        <v>4.7304625511169398</v>
      </c>
      <c r="W339" s="17">
        <v>8.94274711608887E-2</v>
      </c>
      <c r="X339">
        <v>0.61739969253539995</v>
      </c>
      <c r="Y339">
        <v>0.61739969253539995</v>
      </c>
      <c r="Z339">
        <v>0.7</v>
      </c>
      <c r="AA339">
        <v>1</v>
      </c>
      <c r="AB339">
        <v>0.58823529411764697</v>
      </c>
      <c r="AC339">
        <v>0.74074074074074103</v>
      </c>
      <c r="AD339">
        <v>0</v>
      </c>
      <c r="AE339">
        <v>0.3</v>
      </c>
    </row>
    <row r="340" spans="1:31" x14ac:dyDescent="0.15">
      <c r="A340" s="6">
        <v>338</v>
      </c>
      <c r="B340">
        <v>17</v>
      </c>
      <c r="C340">
        <v>3</v>
      </c>
      <c r="D340">
        <v>10</v>
      </c>
      <c r="E340">
        <v>10</v>
      </c>
      <c r="F340">
        <v>10</v>
      </c>
      <c r="G340">
        <v>0</v>
      </c>
      <c r="H340">
        <v>7</v>
      </c>
      <c r="I340">
        <v>3</v>
      </c>
      <c r="J340">
        <v>0.85</v>
      </c>
      <c r="K340">
        <v>8.6174030303955096</v>
      </c>
      <c r="L340" s="10">
        <v>1.6650867462158201</v>
      </c>
      <c r="M340">
        <v>0.68247985839843694</v>
      </c>
      <c r="N340">
        <v>6.6565170288085902</v>
      </c>
      <c r="O340">
        <v>5</v>
      </c>
      <c r="P340">
        <v>5</v>
      </c>
      <c r="Q340">
        <v>14</v>
      </c>
      <c r="R340" s="16">
        <v>0.35709999999999997</v>
      </c>
      <c r="S340" s="16">
        <f t="shared" si="5"/>
        <v>0.5</v>
      </c>
      <c r="T340">
        <v>4.4856338500976598</v>
      </c>
      <c r="U340">
        <v>4.0566248893737802</v>
      </c>
      <c r="V340">
        <v>3.8874640464782702</v>
      </c>
      <c r="W340" s="17">
        <v>0.16916084289550801</v>
      </c>
      <c r="X340">
        <v>0.59816980361938499</v>
      </c>
      <c r="Y340">
        <v>0.59816980361938499</v>
      </c>
      <c r="Z340">
        <v>0.5</v>
      </c>
      <c r="AA340">
        <v>0.9</v>
      </c>
      <c r="AB340">
        <v>0.64285714285714302</v>
      </c>
      <c r="AC340">
        <v>0.75</v>
      </c>
      <c r="AD340">
        <v>0.1</v>
      </c>
      <c r="AE340">
        <v>0.4</v>
      </c>
    </row>
    <row r="341" spans="1:31" x14ac:dyDescent="0.15">
      <c r="A341" s="6">
        <v>339</v>
      </c>
      <c r="B341">
        <v>19</v>
      </c>
      <c r="C341">
        <v>1</v>
      </c>
      <c r="D341">
        <v>10</v>
      </c>
      <c r="E341">
        <v>10</v>
      </c>
      <c r="F341">
        <v>10</v>
      </c>
      <c r="G341">
        <v>0</v>
      </c>
      <c r="H341">
        <v>9</v>
      </c>
      <c r="I341">
        <v>1</v>
      </c>
      <c r="J341">
        <v>0.95</v>
      </c>
      <c r="K341">
        <v>13.1161651611328</v>
      </c>
      <c r="L341" s="10">
        <v>1.14737701416016</v>
      </c>
      <c r="M341">
        <v>0.89725494384765603</v>
      </c>
      <c r="N341">
        <v>10.797456741333001</v>
      </c>
      <c r="O341">
        <v>7</v>
      </c>
      <c r="P341">
        <v>7</v>
      </c>
      <c r="Q341">
        <v>17</v>
      </c>
      <c r="R341" s="16">
        <v>0.4118</v>
      </c>
      <c r="S341" s="16">
        <f t="shared" si="5"/>
        <v>0.7</v>
      </c>
      <c r="T341">
        <v>5.4435863494873002</v>
      </c>
      <c r="U341">
        <v>5.01316595077515</v>
      </c>
      <c r="V341">
        <v>4.7798376083373997</v>
      </c>
      <c r="W341" s="17">
        <v>0.233328342437744</v>
      </c>
      <c r="X341">
        <v>0.66374874114990201</v>
      </c>
      <c r="Y341">
        <v>0.66374874114990201</v>
      </c>
      <c r="Z341">
        <v>0.7</v>
      </c>
      <c r="AA341">
        <v>1</v>
      </c>
      <c r="AB341">
        <v>0.58823529411764697</v>
      </c>
      <c r="AC341">
        <v>0.74074074074074103</v>
      </c>
      <c r="AD341">
        <v>0</v>
      </c>
      <c r="AE341">
        <v>0.3</v>
      </c>
    </row>
    <row r="342" spans="1:31" x14ac:dyDescent="0.15">
      <c r="A342" s="6">
        <v>340</v>
      </c>
      <c r="B342">
        <v>16</v>
      </c>
      <c r="C342">
        <v>4</v>
      </c>
      <c r="D342">
        <v>10</v>
      </c>
      <c r="E342">
        <v>10</v>
      </c>
      <c r="F342">
        <v>10</v>
      </c>
      <c r="G342">
        <v>0</v>
      </c>
      <c r="H342">
        <v>6</v>
      </c>
      <c r="I342">
        <v>4</v>
      </c>
      <c r="J342">
        <v>0.8</v>
      </c>
      <c r="K342">
        <v>8.4743232727050799</v>
      </c>
      <c r="L342" s="10">
        <v>1.6982879638671899</v>
      </c>
      <c r="M342">
        <v>0.299484252929687</v>
      </c>
      <c r="N342">
        <v>7.7963790893554696</v>
      </c>
      <c r="O342">
        <v>6</v>
      </c>
      <c r="P342">
        <v>6</v>
      </c>
      <c r="Q342">
        <v>16</v>
      </c>
      <c r="R342" s="16">
        <v>0.375</v>
      </c>
      <c r="S342" s="16">
        <f t="shared" si="5"/>
        <v>0.6</v>
      </c>
      <c r="T342">
        <v>4.3938579559326199</v>
      </c>
      <c r="U342">
        <v>3.8487272262573202</v>
      </c>
      <c r="V342">
        <v>3.7890763282775901</v>
      </c>
      <c r="W342" s="17">
        <v>5.96508979797363E-2</v>
      </c>
      <c r="X342">
        <v>0.60478162765502896</v>
      </c>
      <c r="Y342">
        <v>0.60478162765502896</v>
      </c>
      <c r="Z342">
        <v>0.6</v>
      </c>
      <c r="AA342">
        <v>1</v>
      </c>
      <c r="AB342">
        <v>0.625</v>
      </c>
      <c r="AC342">
        <v>0.76923076923076905</v>
      </c>
      <c r="AD342">
        <v>0</v>
      </c>
      <c r="AE342">
        <v>0.4</v>
      </c>
    </row>
    <row r="343" spans="1:31" x14ac:dyDescent="0.15">
      <c r="A343" s="6">
        <v>341</v>
      </c>
      <c r="B343">
        <v>15</v>
      </c>
      <c r="C343">
        <v>5</v>
      </c>
      <c r="D343">
        <v>10</v>
      </c>
      <c r="E343">
        <v>10</v>
      </c>
      <c r="F343">
        <v>10</v>
      </c>
      <c r="G343">
        <v>0</v>
      </c>
      <c r="H343">
        <v>5</v>
      </c>
      <c r="I343">
        <v>5</v>
      </c>
      <c r="J343">
        <v>0.75</v>
      </c>
      <c r="K343">
        <v>9.2915840148925799</v>
      </c>
      <c r="L343" s="10">
        <v>3.3382911682128902</v>
      </c>
      <c r="M343">
        <v>0.891143798828125</v>
      </c>
      <c r="N343">
        <v>7.0122776031494096</v>
      </c>
      <c r="O343">
        <v>3</v>
      </c>
      <c r="P343">
        <v>3</v>
      </c>
      <c r="Q343">
        <v>13</v>
      </c>
      <c r="R343" s="16">
        <v>0.23080000000000001</v>
      </c>
      <c r="S343" s="16">
        <f t="shared" si="5"/>
        <v>0.3</v>
      </c>
      <c r="T343">
        <v>3.8982982635497998</v>
      </c>
      <c r="U343">
        <v>3.49162745475769</v>
      </c>
      <c r="V343">
        <v>3.3069717884063698</v>
      </c>
      <c r="W343" s="17">
        <v>0.184655666351318</v>
      </c>
      <c r="X343">
        <v>0.59132647514343295</v>
      </c>
      <c r="Y343">
        <v>0.59132647514343295</v>
      </c>
      <c r="Z343">
        <v>0.3</v>
      </c>
      <c r="AA343">
        <v>1</v>
      </c>
      <c r="AB343">
        <v>0.76923076923076905</v>
      </c>
      <c r="AC343">
        <v>0.86956521739130399</v>
      </c>
      <c r="AD343">
        <v>0</v>
      </c>
      <c r="AE343">
        <v>0.7</v>
      </c>
    </row>
    <row r="344" spans="1:31" x14ac:dyDescent="0.15">
      <c r="A344" s="6">
        <v>342</v>
      </c>
      <c r="B344">
        <v>16</v>
      </c>
      <c r="C344">
        <v>4</v>
      </c>
      <c r="D344">
        <v>10</v>
      </c>
      <c r="E344">
        <v>10</v>
      </c>
      <c r="F344">
        <v>10</v>
      </c>
      <c r="G344">
        <v>0</v>
      </c>
      <c r="H344">
        <v>6</v>
      </c>
      <c r="I344">
        <v>4</v>
      </c>
      <c r="J344">
        <v>0.8</v>
      </c>
      <c r="K344">
        <v>7.34714698791504</v>
      </c>
      <c r="L344" s="10">
        <v>2.0586910247802699</v>
      </c>
      <c r="M344">
        <v>0.840667724609375</v>
      </c>
      <c r="N344">
        <v>5.76904296875</v>
      </c>
      <c r="O344">
        <v>5</v>
      </c>
      <c r="P344">
        <v>5</v>
      </c>
      <c r="Q344">
        <v>15</v>
      </c>
      <c r="R344" s="16">
        <v>0.33329999999999999</v>
      </c>
      <c r="S344" s="16">
        <f t="shared" si="5"/>
        <v>0.5</v>
      </c>
      <c r="T344">
        <v>3.4050369262695299</v>
      </c>
      <c r="U344">
        <v>3.05290722846985</v>
      </c>
      <c r="V344">
        <v>2.9288246631622301</v>
      </c>
      <c r="W344" s="17">
        <v>0.12408256530761699</v>
      </c>
      <c r="X344">
        <v>0.47621226310730003</v>
      </c>
      <c r="Y344">
        <v>0.47621226310730003</v>
      </c>
      <c r="Z344">
        <v>0.5</v>
      </c>
      <c r="AA344">
        <v>1</v>
      </c>
      <c r="AB344">
        <v>0.66666666666666696</v>
      </c>
      <c r="AC344">
        <v>0.8</v>
      </c>
      <c r="AD344">
        <v>0</v>
      </c>
      <c r="AE344">
        <v>0.5</v>
      </c>
    </row>
    <row r="345" spans="1:31" x14ac:dyDescent="0.15">
      <c r="A345" s="6">
        <v>343</v>
      </c>
      <c r="B345">
        <v>17</v>
      </c>
      <c r="C345">
        <v>3</v>
      </c>
      <c r="D345">
        <v>10</v>
      </c>
      <c r="E345">
        <v>10</v>
      </c>
      <c r="F345">
        <v>10</v>
      </c>
      <c r="G345">
        <v>0</v>
      </c>
      <c r="H345">
        <v>7</v>
      </c>
      <c r="I345">
        <v>3</v>
      </c>
      <c r="J345">
        <v>0.85</v>
      </c>
      <c r="K345">
        <v>8.2068538665771502</v>
      </c>
      <c r="L345" s="10">
        <v>1.84695053100586</v>
      </c>
      <c r="M345">
        <v>0.79230117797851596</v>
      </c>
      <c r="N345">
        <v>5.5700988769531197</v>
      </c>
      <c r="O345">
        <v>5</v>
      </c>
      <c r="P345">
        <v>5</v>
      </c>
      <c r="Q345">
        <v>15</v>
      </c>
      <c r="R345" s="16">
        <v>0.33329999999999999</v>
      </c>
      <c r="S345" s="16">
        <f t="shared" si="5"/>
        <v>0.5</v>
      </c>
      <c r="T345">
        <v>4.1207141876220703</v>
      </c>
      <c r="U345">
        <v>3.76255559921265</v>
      </c>
      <c r="V345">
        <v>3.56229901313782</v>
      </c>
      <c r="W345" s="17">
        <v>0.20025658607482899</v>
      </c>
      <c r="X345">
        <v>0.55841517448425304</v>
      </c>
      <c r="Y345">
        <v>0.55841517448425304</v>
      </c>
      <c r="Z345">
        <v>0.5</v>
      </c>
      <c r="AA345">
        <v>1</v>
      </c>
      <c r="AB345">
        <v>0.66666666666666696</v>
      </c>
      <c r="AC345">
        <v>0.8</v>
      </c>
      <c r="AD345">
        <v>0</v>
      </c>
      <c r="AE345">
        <v>0.5</v>
      </c>
    </row>
    <row r="346" spans="1:31" x14ac:dyDescent="0.15">
      <c r="A346" s="6">
        <v>344</v>
      </c>
      <c r="B346">
        <v>16</v>
      </c>
      <c r="C346">
        <v>4</v>
      </c>
      <c r="D346">
        <v>10</v>
      </c>
      <c r="E346">
        <v>10</v>
      </c>
      <c r="F346">
        <v>10</v>
      </c>
      <c r="G346">
        <v>0</v>
      </c>
      <c r="H346">
        <v>6</v>
      </c>
      <c r="I346">
        <v>4</v>
      </c>
      <c r="J346">
        <v>0.8</v>
      </c>
      <c r="K346">
        <v>8.3890705108642596</v>
      </c>
      <c r="L346" s="10">
        <v>1.64174461364746</v>
      </c>
      <c r="M346">
        <v>0.31815338134765597</v>
      </c>
      <c r="N346">
        <v>7.9365692138671902</v>
      </c>
      <c r="O346">
        <v>5</v>
      </c>
      <c r="P346">
        <v>5</v>
      </c>
      <c r="Q346">
        <v>15</v>
      </c>
      <c r="R346" s="16">
        <v>0.33329999999999999</v>
      </c>
      <c r="S346" s="16">
        <f t="shared" si="5"/>
        <v>0.5</v>
      </c>
      <c r="T346">
        <v>3.70157814025879</v>
      </c>
      <c r="U346">
        <v>3.2271652221679701</v>
      </c>
      <c r="V346">
        <v>3.1860260963439901</v>
      </c>
      <c r="W346" s="17">
        <v>4.1139125823974602E-2</v>
      </c>
      <c r="X346">
        <v>0.51555204391479503</v>
      </c>
      <c r="Y346">
        <v>0.51555204391479503</v>
      </c>
      <c r="Z346">
        <v>0.5</v>
      </c>
      <c r="AA346">
        <v>1</v>
      </c>
      <c r="AB346">
        <v>0.66666666666666696</v>
      </c>
      <c r="AC346">
        <v>0.8</v>
      </c>
      <c r="AD346">
        <v>0</v>
      </c>
      <c r="AE346">
        <v>0.5</v>
      </c>
    </row>
    <row r="347" spans="1:31" x14ac:dyDescent="0.15">
      <c r="A347" s="6">
        <v>345</v>
      </c>
      <c r="B347">
        <v>14</v>
      </c>
      <c r="C347">
        <v>6</v>
      </c>
      <c r="D347">
        <v>10</v>
      </c>
      <c r="E347">
        <v>10</v>
      </c>
      <c r="F347">
        <v>10</v>
      </c>
      <c r="G347">
        <v>0</v>
      </c>
      <c r="H347">
        <v>4</v>
      </c>
      <c r="I347">
        <v>6</v>
      </c>
      <c r="J347">
        <v>0.7</v>
      </c>
      <c r="K347">
        <v>7.1087226867675799</v>
      </c>
      <c r="L347" s="10">
        <v>3.5736541748046902</v>
      </c>
      <c r="M347">
        <v>1.87067222595215</v>
      </c>
      <c r="N347">
        <v>5.9993782043456996</v>
      </c>
      <c r="O347">
        <v>3</v>
      </c>
      <c r="P347">
        <v>3</v>
      </c>
      <c r="Q347">
        <v>12</v>
      </c>
      <c r="R347" s="16">
        <v>0.25</v>
      </c>
      <c r="S347" s="16">
        <f t="shared" si="5"/>
        <v>0.3</v>
      </c>
      <c r="T347">
        <v>2.66177558898926</v>
      </c>
      <c r="U347">
        <v>2.3573517799377401</v>
      </c>
      <c r="V347">
        <v>2.2364528179168701</v>
      </c>
      <c r="W347" s="17">
        <v>0.120898962020874</v>
      </c>
      <c r="X347">
        <v>0.42532277107238797</v>
      </c>
      <c r="Y347">
        <v>0.42532277107238797</v>
      </c>
      <c r="Z347">
        <v>0.3</v>
      </c>
      <c r="AA347">
        <v>0.9</v>
      </c>
      <c r="AB347">
        <v>0.75</v>
      </c>
      <c r="AC347">
        <v>0.81818181818181801</v>
      </c>
      <c r="AD347">
        <v>0.1</v>
      </c>
      <c r="AE347">
        <v>0.6</v>
      </c>
    </row>
    <row r="348" spans="1:31" x14ac:dyDescent="0.15">
      <c r="A348" s="6">
        <v>346</v>
      </c>
      <c r="B348">
        <v>17</v>
      </c>
      <c r="C348">
        <v>3</v>
      </c>
      <c r="D348">
        <v>10</v>
      </c>
      <c r="E348">
        <v>10</v>
      </c>
      <c r="F348">
        <v>10</v>
      </c>
      <c r="G348">
        <v>0</v>
      </c>
      <c r="H348">
        <v>7</v>
      </c>
      <c r="I348">
        <v>3</v>
      </c>
      <c r="J348">
        <v>0.85</v>
      </c>
      <c r="K348">
        <v>9.2520637512206996</v>
      </c>
      <c r="L348" s="10">
        <v>3.5100860595703098</v>
      </c>
      <c r="M348">
        <v>2.6267127990722701</v>
      </c>
      <c r="N348">
        <v>5.2582244873046902</v>
      </c>
      <c r="O348">
        <v>4</v>
      </c>
      <c r="P348">
        <v>4</v>
      </c>
      <c r="Q348">
        <v>14</v>
      </c>
      <c r="R348" s="16">
        <v>0.28570000000000001</v>
      </c>
      <c r="S348" s="16">
        <f t="shared" si="5"/>
        <v>0.4</v>
      </c>
      <c r="T348">
        <v>4.05875587463379</v>
      </c>
      <c r="U348">
        <v>3.8101456165313698</v>
      </c>
      <c r="V348">
        <v>3.4641640186309801</v>
      </c>
      <c r="W348" s="17">
        <v>0.34598159790039101</v>
      </c>
      <c r="X348">
        <v>0.59459185600280795</v>
      </c>
      <c r="Y348">
        <v>0.59459185600280795</v>
      </c>
      <c r="Z348">
        <v>0.4</v>
      </c>
      <c r="AA348">
        <v>1</v>
      </c>
      <c r="AB348">
        <v>0.71428571428571397</v>
      </c>
      <c r="AC348">
        <v>0.83333333333333304</v>
      </c>
      <c r="AD348">
        <v>0</v>
      </c>
      <c r="AE348">
        <v>0.6</v>
      </c>
    </row>
    <row r="349" spans="1:31" x14ac:dyDescent="0.15">
      <c r="A349" s="6">
        <v>347</v>
      </c>
      <c r="B349">
        <v>17</v>
      </c>
      <c r="C349">
        <v>3</v>
      </c>
      <c r="D349">
        <v>10</v>
      </c>
      <c r="E349">
        <v>10</v>
      </c>
      <c r="F349">
        <v>10</v>
      </c>
      <c r="G349">
        <v>0</v>
      </c>
      <c r="H349">
        <v>7</v>
      </c>
      <c r="I349">
        <v>3</v>
      </c>
      <c r="J349">
        <v>0.85</v>
      </c>
      <c r="K349">
        <v>8.5422458648681605</v>
      </c>
      <c r="L349" s="10">
        <v>1.11917877197266</v>
      </c>
      <c r="M349">
        <v>0.28966140747070301</v>
      </c>
      <c r="N349">
        <v>7.8393249511718697</v>
      </c>
      <c r="O349">
        <v>7</v>
      </c>
      <c r="P349">
        <v>7</v>
      </c>
      <c r="Q349">
        <v>17</v>
      </c>
      <c r="R349" s="16">
        <v>0.4118</v>
      </c>
      <c r="S349" s="16">
        <f t="shared" si="5"/>
        <v>0.7</v>
      </c>
      <c r="T349">
        <v>4.8530902862548801</v>
      </c>
      <c r="U349">
        <v>4.2982110977172896</v>
      </c>
      <c r="V349">
        <v>4.2352571487426802</v>
      </c>
      <c r="W349" s="17">
        <v>6.2953948974609403E-2</v>
      </c>
      <c r="X349">
        <v>0.61783313751220703</v>
      </c>
      <c r="Y349">
        <v>0.61783313751220703</v>
      </c>
      <c r="Z349">
        <v>0.7</v>
      </c>
      <c r="AA349">
        <v>1</v>
      </c>
      <c r="AB349">
        <v>0.58823529411764697</v>
      </c>
      <c r="AC349">
        <v>0.74074074074074103</v>
      </c>
      <c r="AD349">
        <v>0</v>
      </c>
      <c r="AE349">
        <v>0.3</v>
      </c>
    </row>
    <row r="350" spans="1:31" x14ac:dyDescent="0.15">
      <c r="A350" s="6">
        <v>348</v>
      </c>
      <c r="B350">
        <v>19</v>
      </c>
      <c r="C350">
        <v>1</v>
      </c>
      <c r="D350">
        <v>10</v>
      </c>
      <c r="E350">
        <v>10</v>
      </c>
      <c r="F350">
        <v>10</v>
      </c>
      <c r="G350">
        <v>0</v>
      </c>
      <c r="H350">
        <v>9</v>
      </c>
      <c r="I350">
        <v>1</v>
      </c>
      <c r="J350">
        <v>0.95</v>
      </c>
      <c r="K350">
        <v>12.667484283447299</v>
      </c>
      <c r="L350" s="10">
        <v>0.58145904541015603</v>
      </c>
      <c r="M350">
        <v>0.38654327392578097</v>
      </c>
      <c r="N350">
        <v>11.4797058105469</v>
      </c>
      <c r="O350">
        <v>8</v>
      </c>
      <c r="P350">
        <v>8</v>
      </c>
      <c r="Q350">
        <v>18</v>
      </c>
      <c r="R350" s="16">
        <v>0.44440000000000002</v>
      </c>
      <c r="S350" s="16">
        <f t="shared" si="5"/>
        <v>0.8</v>
      </c>
      <c r="T350">
        <v>5.5114040374755904</v>
      </c>
      <c r="U350">
        <v>5.0303702354431197</v>
      </c>
      <c r="V350">
        <v>4.9127755165100098</v>
      </c>
      <c r="W350" s="17">
        <v>0.117594718933105</v>
      </c>
      <c r="X350">
        <v>0.59862852096557595</v>
      </c>
      <c r="Y350">
        <v>0.59862852096557595</v>
      </c>
      <c r="Z350">
        <v>0.8</v>
      </c>
      <c r="AA350">
        <v>1</v>
      </c>
      <c r="AB350">
        <v>0.55555555555555602</v>
      </c>
      <c r="AC350">
        <v>0.71428571428571397</v>
      </c>
      <c r="AD350">
        <v>0</v>
      </c>
      <c r="AE350">
        <v>0.2</v>
      </c>
    </row>
    <row r="351" spans="1:31" x14ac:dyDescent="0.15">
      <c r="A351" s="6">
        <v>349</v>
      </c>
      <c r="B351">
        <v>14</v>
      </c>
      <c r="C351">
        <v>6</v>
      </c>
      <c r="D351">
        <v>10</v>
      </c>
      <c r="E351">
        <v>10</v>
      </c>
      <c r="F351">
        <v>10</v>
      </c>
      <c r="G351">
        <v>0</v>
      </c>
      <c r="H351">
        <v>4</v>
      </c>
      <c r="I351">
        <v>6</v>
      </c>
      <c r="J351">
        <v>0.7</v>
      </c>
      <c r="K351">
        <v>8.5923042297363299</v>
      </c>
      <c r="L351" s="10">
        <v>4.0425281524658203</v>
      </c>
      <c r="M351">
        <v>0.82660675048828103</v>
      </c>
      <c r="N351">
        <v>6.0145702362060502</v>
      </c>
      <c r="O351">
        <v>3</v>
      </c>
      <c r="P351">
        <v>3</v>
      </c>
      <c r="Q351">
        <v>13</v>
      </c>
      <c r="R351" s="16">
        <v>0.23080000000000001</v>
      </c>
      <c r="S351" s="16">
        <f t="shared" si="5"/>
        <v>0.3</v>
      </c>
      <c r="T351">
        <v>3.3683948516845699</v>
      </c>
      <c r="U351">
        <v>2.9685811996460001</v>
      </c>
      <c r="V351">
        <v>2.7886581420898402</v>
      </c>
      <c r="W351" s="17">
        <v>0.17992305755615201</v>
      </c>
      <c r="X351">
        <v>0.57973670959472701</v>
      </c>
      <c r="Y351">
        <v>0.57973670959472701</v>
      </c>
      <c r="Z351">
        <v>0.3</v>
      </c>
      <c r="AA351">
        <v>1</v>
      </c>
      <c r="AB351">
        <v>0.76923076923076905</v>
      </c>
      <c r="AC351">
        <v>0.86956521739130399</v>
      </c>
      <c r="AD351">
        <v>0</v>
      </c>
      <c r="AE351">
        <v>0.7</v>
      </c>
    </row>
    <row r="352" spans="1:31" x14ac:dyDescent="0.15">
      <c r="A352" s="6">
        <v>350</v>
      </c>
      <c r="B352">
        <v>17</v>
      </c>
      <c r="C352">
        <v>3</v>
      </c>
      <c r="D352">
        <v>10</v>
      </c>
      <c r="E352">
        <v>10</v>
      </c>
      <c r="F352">
        <v>10</v>
      </c>
      <c r="G352">
        <v>0</v>
      </c>
      <c r="H352">
        <v>7</v>
      </c>
      <c r="I352">
        <v>3</v>
      </c>
      <c r="J352">
        <v>0.85</v>
      </c>
      <c r="K352">
        <v>9.1723499298095703</v>
      </c>
      <c r="L352" s="10">
        <v>3.2627544403076199</v>
      </c>
      <c r="M352">
        <v>2.29034423828125</v>
      </c>
      <c r="N352">
        <v>5.2009162902831996</v>
      </c>
      <c r="O352">
        <v>4</v>
      </c>
      <c r="P352">
        <v>4</v>
      </c>
      <c r="Q352">
        <v>14</v>
      </c>
      <c r="R352" s="16">
        <v>0.28570000000000001</v>
      </c>
      <c r="S352" s="16">
        <f t="shared" si="5"/>
        <v>0.4</v>
      </c>
      <c r="T352">
        <v>3.6893329620361301</v>
      </c>
      <c r="U352">
        <v>3.47076344490051</v>
      </c>
      <c r="V352">
        <v>3.1286025047302202</v>
      </c>
      <c r="W352" s="17">
        <v>0.34216094017028797</v>
      </c>
      <c r="X352">
        <v>0.56073045730590798</v>
      </c>
      <c r="Y352">
        <v>0.56073045730590798</v>
      </c>
      <c r="Z352">
        <v>0.4</v>
      </c>
      <c r="AA352">
        <v>1</v>
      </c>
      <c r="AB352">
        <v>0.71428571428571397</v>
      </c>
      <c r="AC352">
        <v>0.83333333333333304</v>
      </c>
      <c r="AD352">
        <v>0</v>
      </c>
      <c r="AE352">
        <v>0.6</v>
      </c>
    </row>
    <row r="353" spans="1:31" x14ac:dyDescent="0.15">
      <c r="A353" s="6">
        <v>351</v>
      </c>
      <c r="B353">
        <v>18</v>
      </c>
      <c r="C353">
        <v>2</v>
      </c>
      <c r="D353">
        <v>10</v>
      </c>
      <c r="E353">
        <v>10</v>
      </c>
      <c r="F353">
        <v>10</v>
      </c>
      <c r="G353">
        <v>0</v>
      </c>
      <c r="H353">
        <v>8</v>
      </c>
      <c r="I353">
        <v>2</v>
      </c>
      <c r="J353">
        <v>0.9</v>
      </c>
      <c r="K353">
        <v>11.1758708953857</v>
      </c>
      <c r="L353" s="10">
        <v>3.0190277099609402</v>
      </c>
      <c r="M353">
        <v>2.4869499206543</v>
      </c>
      <c r="N353">
        <v>7.5356292724609402</v>
      </c>
      <c r="O353">
        <v>6</v>
      </c>
      <c r="P353">
        <v>6</v>
      </c>
      <c r="Q353">
        <v>16</v>
      </c>
      <c r="R353" s="16">
        <v>0.375</v>
      </c>
      <c r="S353" s="16">
        <f t="shared" si="5"/>
        <v>0.6</v>
      </c>
      <c r="T353">
        <v>4.4574546813964799</v>
      </c>
      <c r="U353">
        <v>4.1711406707763699</v>
      </c>
      <c r="V353">
        <v>3.8332390785217298</v>
      </c>
      <c r="W353" s="17">
        <v>0.337901592254639</v>
      </c>
      <c r="X353">
        <v>0.62421560287475597</v>
      </c>
      <c r="Y353">
        <v>0.62421560287475597</v>
      </c>
      <c r="Z353">
        <v>0.6</v>
      </c>
      <c r="AA353">
        <v>1</v>
      </c>
      <c r="AB353">
        <v>0.625</v>
      </c>
      <c r="AC353">
        <v>0.76923076923076905</v>
      </c>
      <c r="AD353">
        <v>0</v>
      </c>
      <c r="AE353">
        <v>0.4</v>
      </c>
    </row>
    <row r="354" spans="1:31" x14ac:dyDescent="0.15">
      <c r="A354" s="6">
        <v>352</v>
      </c>
      <c r="B354">
        <v>19</v>
      </c>
      <c r="C354">
        <v>1</v>
      </c>
      <c r="D354">
        <v>10</v>
      </c>
      <c r="E354">
        <v>10</v>
      </c>
      <c r="F354">
        <v>10</v>
      </c>
      <c r="G354">
        <v>0</v>
      </c>
      <c r="H354">
        <v>9</v>
      </c>
      <c r="I354">
        <v>1</v>
      </c>
      <c r="J354">
        <v>0.95</v>
      </c>
      <c r="K354">
        <v>11.84055519104</v>
      </c>
      <c r="L354" s="10">
        <v>0.95348548889160201</v>
      </c>
      <c r="M354">
        <v>0.72431373596191395</v>
      </c>
      <c r="N354">
        <v>9.8050613403320295</v>
      </c>
      <c r="O354">
        <v>6</v>
      </c>
      <c r="P354">
        <v>6</v>
      </c>
      <c r="Q354">
        <v>15</v>
      </c>
      <c r="R354" s="16">
        <v>0.4</v>
      </c>
      <c r="S354" s="16">
        <f t="shared" si="5"/>
        <v>0.6</v>
      </c>
      <c r="T354">
        <v>4.44258689880371</v>
      </c>
      <c r="U354">
        <v>4.1120023727417001</v>
      </c>
      <c r="V354">
        <v>3.9460647106170601</v>
      </c>
      <c r="W354" s="17">
        <v>0.16593766212463401</v>
      </c>
      <c r="X354">
        <v>0.49652218818664601</v>
      </c>
      <c r="Y354">
        <v>0.49652218818664601</v>
      </c>
      <c r="Z354">
        <v>0.6</v>
      </c>
      <c r="AA354">
        <v>0.9</v>
      </c>
      <c r="AB354">
        <v>0.6</v>
      </c>
      <c r="AC354">
        <v>0.72</v>
      </c>
      <c r="AD354">
        <v>0.1</v>
      </c>
      <c r="AE354">
        <v>0.3</v>
      </c>
    </row>
    <row r="355" spans="1:31" x14ac:dyDescent="0.15">
      <c r="A355" s="6">
        <v>353</v>
      </c>
      <c r="B355">
        <v>17</v>
      </c>
      <c r="C355">
        <v>3</v>
      </c>
      <c r="D355">
        <v>10</v>
      </c>
      <c r="E355">
        <v>10</v>
      </c>
      <c r="F355">
        <v>10</v>
      </c>
      <c r="G355">
        <v>0</v>
      </c>
      <c r="H355">
        <v>7</v>
      </c>
      <c r="I355">
        <v>3</v>
      </c>
      <c r="J355">
        <v>0.85</v>
      </c>
      <c r="K355">
        <v>9.9032840728759801</v>
      </c>
      <c r="L355" s="10">
        <v>1.5744552612304701</v>
      </c>
      <c r="M355">
        <v>0.52739334106445301</v>
      </c>
      <c r="N355">
        <v>8.4081363677978498</v>
      </c>
      <c r="O355">
        <v>7</v>
      </c>
      <c r="P355">
        <v>7</v>
      </c>
      <c r="Q355">
        <v>17</v>
      </c>
      <c r="R355" s="16">
        <v>0.4118</v>
      </c>
      <c r="S355" s="16">
        <f t="shared" si="5"/>
        <v>0.7</v>
      </c>
      <c r="T355">
        <v>4.6351547241210902</v>
      </c>
      <c r="U355">
        <v>4.1270632743835396</v>
      </c>
      <c r="V355">
        <v>3.9922955036163299</v>
      </c>
      <c r="W355" s="17">
        <v>0.134767770767212</v>
      </c>
      <c r="X355">
        <v>0.64285922050476096</v>
      </c>
      <c r="Y355">
        <v>0.64285922050476096</v>
      </c>
      <c r="Z355">
        <v>0.7</v>
      </c>
      <c r="AA355">
        <v>1</v>
      </c>
      <c r="AB355">
        <v>0.58823529411764697</v>
      </c>
      <c r="AC355">
        <v>0.74074074074074103</v>
      </c>
      <c r="AD355">
        <v>0</v>
      </c>
      <c r="AE355">
        <v>0.3</v>
      </c>
    </row>
    <row r="356" spans="1:31" x14ac:dyDescent="0.15">
      <c r="A356" s="6">
        <v>354</v>
      </c>
      <c r="B356">
        <v>19</v>
      </c>
      <c r="C356">
        <v>1</v>
      </c>
      <c r="D356">
        <v>10</v>
      </c>
      <c r="E356">
        <v>10</v>
      </c>
      <c r="F356">
        <v>10</v>
      </c>
      <c r="G356">
        <v>0</v>
      </c>
      <c r="H356">
        <v>9</v>
      </c>
      <c r="I356">
        <v>1</v>
      </c>
      <c r="J356">
        <v>0.95</v>
      </c>
      <c r="K356">
        <v>11.8744087219238</v>
      </c>
      <c r="L356" s="10">
        <v>0.70819473266601596</v>
      </c>
      <c r="M356">
        <v>0.483871459960937</v>
      </c>
      <c r="N356">
        <v>10.163694381713899</v>
      </c>
      <c r="O356">
        <v>8</v>
      </c>
      <c r="P356">
        <v>8</v>
      </c>
      <c r="Q356">
        <v>18</v>
      </c>
      <c r="R356" s="16">
        <v>0.44440000000000002</v>
      </c>
      <c r="S356" s="16">
        <f t="shared" si="5"/>
        <v>0.8</v>
      </c>
      <c r="T356">
        <v>5.0078620910644496</v>
      </c>
      <c r="U356">
        <v>4.6017813682556197</v>
      </c>
      <c r="V356">
        <v>4.4419045448303196</v>
      </c>
      <c r="W356" s="17">
        <v>0.159876823425293</v>
      </c>
      <c r="X356">
        <v>0.56595754623413097</v>
      </c>
      <c r="Y356">
        <v>0.56595754623413097</v>
      </c>
      <c r="Z356">
        <v>0.8</v>
      </c>
      <c r="AA356">
        <v>1</v>
      </c>
      <c r="AB356">
        <v>0.55555555555555602</v>
      </c>
      <c r="AC356">
        <v>0.71428571428571397</v>
      </c>
      <c r="AD356">
        <v>0</v>
      </c>
      <c r="AE356">
        <v>0.2</v>
      </c>
    </row>
    <row r="357" spans="1:31" x14ac:dyDescent="0.15">
      <c r="A357" s="6">
        <v>355</v>
      </c>
      <c r="B357">
        <v>17</v>
      </c>
      <c r="C357">
        <v>3</v>
      </c>
      <c r="D357">
        <v>10</v>
      </c>
      <c r="E357">
        <v>10</v>
      </c>
      <c r="F357">
        <v>10</v>
      </c>
      <c r="G357">
        <v>0</v>
      </c>
      <c r="H357">
        <v>7</v>
      </c>
      <c r="I357">
        <v>3</v>
      </c>
      <c r="J357">
        <v>0.85</v>
      </c>
      <c r="K357">
        <v>9.7613239288330096</v>
      </c>
      <c r="L357" s="10">
        <v>3.2560501098632799</v>
      </c>
      <c r="M357">
        <v>2.27218818664551</v>
      </c>
      <c r="N357">
        <v>6.0137138366699201</v>
      </c>
      <c r="O357">
        <v>3</v>
      </c>
      <c r="P357">
        <v>3</v>
      </c>
      <c r="Q357">
        <v>13</v>
      </c>
      <c r="R357" s="16">
        <v>0.23080000000000001</v>
      </c>
      <c r="S357" s="16">
        <f t="shared" si="5"/>
        <v>0.3</v>
      </c>
      <c r="T357">
        <v>3.6822776794433598</v>
      </c>
      <c r="U357">
        <v>3.4271712303161599</v>
      </c>
      <c r="V357">
        <v>3.0966672897338898</v>
      </c>
      <c r="W357" s="17">
        <v>0.330503940582275</v>
      </c>
      <c r="X357">
        <v>0.58561038970947299</v>
      </c>
      <c r="Y357">
        <v>0.58561038970947299</v>
      </c>
      <c r="Z357">
        <v>0.3</v>
      </c>
      <c r="AA357">
        <v>1</v>
      </c>
      <c r="AB357">
        <v>0.76923076923076905</v>
      </c>
      <c r="AC357">
        <v>0.86956521739130399</v>
      </c>
      <c r="AD357">
        <v>0</v>
      </c>
      <c r="AE357">
        <v>0.7</v>
      </c>
    </row>
    <row r="358" spans="1:31" x14ac:dyDescent="0.15">
      <c r="A358" s="6">
        <v>356</v>
      </c>
      <c r="B358">
        <v>19</v>
      </c>
      <c r="C358">
        <v>1</v>
      </c>
      <c r="D358">
        <v>10</v>
      </c>
      <c r="E358">
        <v>10</v>
      </c>
      <c r="F358">
        <v>10</v>
      </c>
      <c r="G358">
        <v>0</v>
      </c>
      <c r="H358">
        <v>9</v>
      </c>
      <c r="I358">
        <v>1</v>
      </c>
      <c r="J358">
        <v>0.95</v>
      </c>
      <c r="K358">
        <v>13.0337867736816</v>
      </c>
      <c r="L358" s="10">
        <v>0.97521209716796897</v>
      </c>
      <c r="M358">
        <v>0.72060394287109397</v>
      </c>
      <c r="N358">
        <v>10.8522796630859</v>
      </c>
      <c r="O358">
        <v>8</v>
      </c>
      <c r="P358">
        <v>8</v>
      </c>
      <c r="Q358">
        <v>18</v>
      </c>
      <c r="R358" s="16">
        <v>0.44440000000000002</v>
      </c>
      <c r="S358" s="16">
        <f t="shared" si="5"/>
        <v>0.8</v>
      </c>
      <c r="T358">
        <v>5.5735645294189498</v>
      </c>
      <c r="U358">
        <v>5.1238565444946298</v>
      </c>
      <c r="V358">
        <v>4.9203748703002903</v>
      </c>
      <c r="W358" s="17">
        <v>0.20348167419433599</v>
      </c>
      <c r="X358">
        <v>0.65318965911865201</v>
      </c>
      <c r="Y358">
        <v>0.65318965911865201</v>
      </c>
      <c r="Z358">
        <v>0.8</v>
      </c>
      <c r="AA358">
        <v>1</v>
      </c>
      <c r="AB358">
        <v>0.55555555555555602</v>
      </c>
      <c r="AC358">
        <v>0.71428571428571397</v>
      </c>
      <c r="AD358">
        <v>0</v>
      </c>
      <c r="AE358">
        <v>0.2</v>
      </c>
    </row>
    <row r="359" spans="1:31" x14ac:dyDescent="0.15">
      <c r="A359" s="6">
        <v>357</v>
      </c>
      <c r="B359">
        <v>15</v>
      </c>
      <c r="C359">
        <v>5</v>
      </c>
      <c r="D359">
        <v>10</v>
      </c>
      <c r="E359">
        <v>10</v>
      </c>
      <c r="F359">
        <v>10</v>
      </c>
      <c r="G359">
        <v>0</v>
      </c>
      <c r="H359">
        <v>5</v>
      </c>
      <c r="I359">
        <v>5</v>
      </c>
      <c r="J359">
        <v>0.75</v>
      </c>
      <c r="K359">
        <v>8.6068115234375</v>
      </c>
      <c r="L359" s="10">
        <v>3.9097385406494101</v>
      </c>
      <c r="M359">
        <v>1.8372611999511701</v>
      </c>
      <c r="N359">
        <v>5.2491798400878897</v>
      </c>
      <c r="O359">
        <v>2</v>
      </c>
      <c r="P359">
        <v>2</v>
      </c>
      <c r="Q359">
        <v>12</v>
      </c>
      <c r="R359" s="16">
        <v>0.16669999999999999</v>
      </c>
      <c r="S359" s="16">
        <f t="shared" si="5"/>
        <v>0.2</v>
      </c>
      <c r="T359">
        <v>3.50625801086426</v>
      </c>
      <c r="U359">
        <v>3.1938400268554701</v>
      </c>
      <c r="V359">
        <v>2.91675972938538</v>
      </c>
      <c r="W359" s="17">
        <v>0.277080297470093</v>
      </c>
      <c r="X359">
        <v>0.58949828147888195</v>
      </c>
      <c r="Y359">
        <v>0.58949828147888195</v>
      </c>
      <c r="Z359">
        <v>0.2</v>
      </c>
      <c r="AA359">
        <v>1</v>
      </c>
      <c r="AB359">
        <v>0.83333333333333304</v>
      </c>
      <c r="AC359">
        <v>0.90909090909090895</v>
      </c>
      <c r="AD359">
        <v>0</v>
      </c>
      <c r="AE359">
        <v>0.8</v>
      </c>
    </row>
    <row r="360" spans="1:31" x14ac:dyDescent="0.15">
      <c r="A360" s="6">
        <v>358</v>
      </c>
      <c r="B360">
        <v>16</v>
      </c>
      <c r="C360">
        <v>4</v>
      </c>
      <c r="D360">
        <v>10</v>
      </c>
      <c r="E360">
        <v>10</v>
      </c>
      <c r="F360">
        <v>10</v>
      </c>
      <c r="G360">
        <v>0</v>
      </c>
      <c r="H360">
        <v>6</v>
      </c>
      <c r="I360">
        <v>4</v>
      </c>
      <c r="J360">
        <v>0.8</v>
      </c>
      <c r="K360">
        <v>8.2530384063720703</v>
      </c>
      <c r="L360" s="10">
        <v>1.2930984497070299</v>
      </c>
      <c r="M360">
        <v>0.120105743408203</v>
      </c>
      <c r="N360">
        <v>8.6674137115478498</v>
      </c>
      <c r="O360">
        <v>6</v>
      </c>
      <c r="P360">
        <v>6</v>
      </c>
      <c r="Q360">
        <v>16</v>
      </c>
      <c r="R360" s="16">
        <v>0.375</v>
      </c>
      <c r="S360" s="16">
        <f t="shared" si="5"/>
        <v>0.6</v>
      </c>
      <c r="T360">
        <v>4.5827350616455096</v>
      </c>
      <c r="U360">
        <v>3.9757785797119101</v>
      </c>
      <c r="V360">
        <v>4.00595998764038</v>
      </c>
      <c r="W360" s="17">
        <v>3.01814079284668E-2</v>
      </c>
      <c r="X360">
        <v>0.57677507400512695</v>
      </c>
      <c r="Y360">
        <v>0.57677507400512695</v>
      </c>
      <c r="Z360">
        <v>0.6</v>
      </c>
      <c r="AA360">
        <v>1</v>
      </c>
      <c r="AB360">
        <v>0.625</v>
      </c>
      <c r="AC360">
        <v>0.76923076923076905</v>
      </c>
      <c r="AD360">
        <v>0</v>
      </c>
      <c r="AE360">
        <v>0.4</v>
      </c>
    </row>
    <row r="361" spans="1:31" x14ac:dyDescent="0.15">
      <c r="A361" s="6">
        <v>359</v>
      </c>
      <c r="B361">
        <v>17</v>
      </c>
      <c r="C361">
        <v>3</v>
      </c>
      <c r="D361">
        <v>10</v>
      </c>
      <c r="E361">
        <v>10</v>
      </c>
      <c r="F361">
        <v>10</v>
      </c>
      <c r="G361">
        <v>0</v>
      </c>
      <c r="H361">
        <v>7</v>
      </c>
      <c r="I361">
        <v>3</v>
      </c>
      <c r="J361">
        <v>0.85</v>
      </c>
      <c r="K361">
        <v>7.8746433258056596</v>
      </c>
      <c r="L361" s="10">
        <v>1.27225494384766</v>
      </c>
      <c r="M361">
        <v>0.428619384765625</v>
      </c>
      <c r="N361">
        <v>6.6198444366455096</v>
      </c>
      <c r="O361">
        <v>5</v>
      </c>
      <c r="P361">
        <v>5</v>
      </c>
      <c r="Q361">
        <v>14</v>
      </c>
      <c r="R361" s="16">
        <v>0.35709999999999997</v>
      </c>
      <c r="S361" s="16">
        <f t="shared" si="5"/>
        <v>0.5</v>
      </c>
      <c r="T361">
        <v>3.9990768432617201</v>
      </c>
      <c r="U361">
        <v>3.5988242626190199</v>
      </c>
      <c r="V361">
        <v>3.5017428398132302</v>
      </c>
      <c r="W361" s="17">
        <v>9.7081422805786105E-2</v>
      </c>
      <c r="X361">
        <v>0.497334003448486</v>
      </c>
      <c r="Y361">
        <v>0.497334003448486</v>
      </c>
      <c r="Z361">
        <v>0.5</v>
      </c>
      <c r="AA361">
        <v>0.9</v>
      </c>
      <c r="AB361">
        <v>0.64285714285714302</v>
      </c>
      <c r="AC361">
        <v>0.75</v>
      </c>
      <c r="AD361">
        <v>0.1</v>
      </c>
      <c r="AE361">
        <v>0.4</v>
      </c>
    </row>
    <row r="362" spans="1:31" x14ac:dyDescent="0.15">
      <c r="A362" s="6">
        <v>360</v>
      </c>
      <c r="B362">
        <v>16</v>
      </c>
      <c r="C362">
        <v>4</v>
      </c>
      <c r="D362">
        <v>10</v>
      </c>
      <c r="E362">
        <v>10</v>
      </c>
      <c r="F362">
        <v>10</v>
      </c>
      <c r="G362">
        <v>0</v>
      </c>
      <c r="H362">
        <v>6</v>
      </c>
      <c r="I362">
        <v>4</v>
      </c>
      <c r="J362">
        <v>0.8</v>
      </c>
      <c r="K362">
        <v>7.4449195861816397</v>
      </c>
      <c r="L362" s="10">
        <v>2.8489398956298801</v>
      </c>
      <c r="M362">
        <v>1.7384796142578101</v>
      </c>
      <c r="N362">
        <v>4.88381004333496</v>
      </c>
      <c r="O362">
        <v>3</v>
      </c>
      <c r="P362">
        <v>3</v>
      </c>
      <c r="Q362">
        <v>12</v>
      </c>
      <c r="R362" s="16">
        <v>0.25</v>
      </c>
      <c r="S362" s="16">
        <f t="shared" si="5"/>
        <v>0.3</v>
      </c>
      <c r="T362">
        <v>2.9568176269531201</v>
      </c>
      <c r="U362">
        <v>2.70844531059265</v>
      </c>
      <c r="V362">
        <v>2.4986667633056601</v>
      </c>
      <c r="W362" s="17">
        <v>0.209778547286987</v>
      </c>
      <c r="X362">
        <v>0.45815086364746099</v>
      </c>
      <c r="Y362">
        <v>0.45815086364746099</v>
      </c>
      <c r="Z362">
        <v>0.3</v>
      </c>
      <c r="AA362">
        <v>0.9</v>
      </c>
      <c r="AB362">
        <v>0.75</v>
      </c>
      <c r="AC362">
        <v>0.81818181818181801</v>
      </c>
      <c r="AD362">
        <v>0.1</v>
      </c>
      <c r="AE362">
        <v>0.6</v>
      </c>
    </row>
    <row r="363" spans="1:31" x14ac:dyDescent="0.15">
      <c r="A363" s="6">
        <v>361</v>
      </c>
      <c r="B363">
        <v>14</v>
      </c>
      <c r="C363">
        <v>6</v>
      </c>
      <c r="D363">
        <v>10</v>
      </c>
      <c r="E363">
        <v>10</v>
      </c>
      <c r="F363">
        <v>10</v>
      </c>
      <c r="G363">
        <v>0</v>
      </c>
      <c r="H363">
        <v>4</v>
      </c>
      <c r="I363">
        <v>6</v>
      </c>
      <c r="J363">
        <v>0.7</v>
      </c>
      <c r="K363">
        <v>8.6319065093994105</v>
      </c>
      <c r="L363" s="10">
        <v>5.21282958984375</v>
      </c>
      <c r="M363">
        <v>2.9201965332031201</v>
      </c>
      <c r="N363">
        <v>4.7266502380371103</v>
      </c>
      <c r="O363">
        <v>2</v>
      </c>
      <c r="P363">
        <v>2</v>
      </c>
      <c r="Q363">
        <v>12</v>
      </c>
      <c r="R363" s="16">
        <v>0.16669999999999999</v>
      </c>
      <c r="S363" s="16">
        <f t="shared" si="5"/>
        <v>0.2</v>
      </c>
      <c r="T363">
        <v>2.8808956146240199</v>
      </c>
      <c r="U363">
        <v>2.6655979156494101</v>
      </c>
      <c r="V363">
        <v>2.3369402885436998</v>
      </c>
      <c r="W363" s="17">
        <v>0.328657627105713</v>
      </c>
      <c r="X363">
        <v>0.54395532608032204</v>
      </c>
      <c r="Y363">
        <v>0.54395532608032204</v>
      </c>
      <c r="Z363">
        <v>0.2</v>
      </c>
      <c r="AA363">
        <v>1</v>
      </c>
      <c r="AB363">
        <v>0.83333333333333304</v>
      </c>
      <c r="AC363">
        <v>0.90909090909090895</v>
      </c>
      <c r="AD363">
        <v>0</v>
      </c>
      <c r="AE363">
        <v>0.8</v>
      </c>
    </row>
    <row r="364" spans="1:31" x14ac:dyDescent="0.15">
      <c r="A364" s="6">
        <v>362</v>
      </c>
      <c r="B364">
        <v>15</v>
      </c>
      <c r="C364">
        <v>5</v>
      </c>
      <c r="D364">
        <v>10</v>
      </c>
      <c r="E364">
        <v>10</v>
      </c>
      <c r="F364">
        <v>10</v>
      </c>
      <c r="G364">
        <v>0</v>
      </c>
      <c r="H364">
        <v>5</v>
      </c>
      <c r="I364">
        <v>5</v>
      </c>
      <c r="J364">
        <v>0.75</v>
      </c>
      <c r="K364">
        <v>7.4266471862793004</v>
      </c>
      <c r="L364" s="10">
        <v>2.65016365051269</v>
      </c>
      <c r="M364">
        <v>0.79006195068359397</v>
      </c>
      <c r="N364">
        <v>5.832763671875</v>
      </c>
      <c r="O364">
        <v>3</v>
      </c>
      <c r="P364">
        <v>3</v>
      </c>
      <c r="Q364">
        <v>12</v>
      </c>
      <c r="R364" s="16">
        <v>0.25</v>
      </c>
      <c r="S364" s="16">
        <f t="shared" si="5"/>
        <v>0.3</v>
      </c>
      <c r="T364">
        <v>2.9501590728759801</v>
      </c>
      <c r="U364">
        <v>2.6197974681854199</v>
      </c>
      <c r="V364">
        <v>2.4874329566955602</v>
      </c>
      <c r="W364" s="17">
        <v>0.132364511489868</v>
      </c>
      <c r="X364">
        <v>0.46272611618041998</v>
      </c>
      <c r="Y364">
        <v>0.46272611618041998</v>
      </c>
      <c r="Z364">
        <v>0.3</v>
      </c>
      <c r="AA364">
        <v>0.9</v>
      </c>
      <c r="AB364">
        <v>0.75</v>
      </c>
      <c r="AC364">
        <v>0.81818181818181801</v>
      </c>
      <c r="AD364">
        <v>0.1</v>
      </c>
      <c r="AE364">
        <v>0.6</v>
      </c>
    </row>
    <row r="365" spans="1:31" x14ac:dyDescent="0.15">
      <c r="A365" s="6">
        <v>363</v>
      </c>
      <c r="B365">
        <v>14</v>
      </c>
      <c r="C365">
        <v>6</v>
      </c>
      <c r="D365">
        <v>10</v>
      </c>
      <c r="E365">
        <v>10</v>
      </c>
      <c r="F365">
        <v>10</v>
      </c>
      <c r="G365">
        <v>0</v>
      </c>
      <c r="H365">
        <v>4</v>
      </c>
      <c r="I365">
        <v>6</v>
      </c>
      <c r="J365">
        <v>0.7</v>
      </c>
      <c r="K365">
        <v>8.4232196807861293</v>
      </c>
      <c r="L365" s="10">
        <v>4.5388679504394496</v>
      </c>
      <c r="M365">
        <v>2.7661094665527299</v>
      </c>
      <c r="N365">
        <v>6.7562885284423801</v>
      </c>
      <c r="O365">
        <v>3</v>
      </c>
      <c r="P365">
        <v>3</v>
      </c>
      <c r="Q365">
        <v>13</v>
      </c>
      <c r="R365" s="16">
        <v>0.23080000000000001</v>
      </c>
      <c r="S365" s="16">
        <f t="shared" si="5"/>
        <v>0.3</v>
      </c>
      <c r="T365">
        <v>2.6287136077880899</v>
      </c>
      <c r="U365">
        <v>2.3235220909118599</v>
      </c>
      <c r="V365">
        <v>2.1354405879974401</v>
      </c>
      <c r="W365" s="17">
        <v>0.18808150291442899</v>
      </c>
      <c r="X365">
        <v>0.49327301979064903</v>
      </c>
      <c r="Y365">
        <v>0.49327301979064903</v>
      </c>
      <c r="Z365">
        <v>0.3</v>
      </c>
      <c r="AA365">
        <v>1</v>
      </c>
      <c r="AB365">
        <v>0.76923076923076905</v>
      </c>
      <c r="AC365">
        <v>0.86956521739130399</v>
      </c>
      <c r="AD365">
        <v>0</v>
      </c>
      <c r="AE365">
        <v>0.7</v>
      </c>
    </row>
    <row r="366" spans="1:31" x14ac:dyDescent="0.15">
      <c r="A366" s="6">
        <v>364</v>
      </c>
      <c r="B366">
        <v>17</v>
      </c>
      <c r="C366">
        <v>3</v>
      </c>
      <c r="D366">
        <v>10</v>
      </c>
      <c r="E366">
        <v>10</v>
      </c>
      <c r="F366">
        <v>10</v>
      </c>
      <c r="G366">
        <v>0</v>
      </c>
      <c r="H366">
        <v>7</v>
      </c>
      <c r="I366">
        <v>3</v>
      </c>
      <c r="J366">
        <v>0.85</v>
      </c>
      <c r="K366">
        <v>8.7284259796142596</v>
      </c>
      <c r="L366" s="10">
        <v>1.9228649139404299</v>
      </c>
      <c r="M366">
        <v>0.80744552612304699</v>
      </c>
      <c r="N366">
        <v>6.0041694641113299</v>
      </c>
      <c r="O366">
        <v>5</v>
      </c>
      <c r="P366">
        <v>5</v>
      </c>
      <c r="Q366">
        <v>14</v>
      </c>
      <c r="R366" s="16">
        <v>0.35709999999999997</v>
      </c>
      <c r="S366" s="16">
        <f t="shared" si="5"/>
        <v>0.5</v>
      </c>
      <c r="T366">
        <v>4.2547092437744096</v>
      </c>
      <c r="U366">
        <v>3.88658547401428</v>
      </c>
      <c r="V366">
        <v>3.67853808403015</v>
      </c>
      <c r="W366" s="17">
        <v>0.208047389984131</v>
      </c>
      <c r="X366">
        <v>0.57617115974426303</v>
      </c>
      <c r="Y366">
        <v>0.57617115974426303</v>
      </c>
      <c r="Z366">
        <v>0.5</v>
      </c>
      <c r="AA366">
        <v>0.9</v>
      </c>
      <c r="AB366">
        <v>0.64285714285714302</v>
      </c>
      <c r="AC366">
        <v>0.75</v>
      </c>
      <c r="AD366">
        <v>0.1</v>
      </c>
      <c r="AE366">
        <v>0.4</v>
      </c>
    </row>
    <row r="367" spans="1:31" x14ac:dyDescent="0.15">
      <c r="A367" s="6">
        <v>365</v>
      </c>
      <c r="B367">
        <v>14</v>
      </c>
      <c r="C367">
        <v>6</v>
      </c>
      <c r="D367">
        <v>10</v>
      </c>
      <c r="E367">
        <v>10</v>
      </c>
      <c r="F367">
        <v>10</v>
      </c>
      <c r="G367">
        <v>0</v>
      </c>
      <c r="H367">
        <v>4</v>
      </c>
      <c r="I367">
        <v>6</v>
      </c>
      <c r="J367">
        <v>0.7</v>
      </c>
      <c r="K367">
        <v>7.97296142578125</v>
      </c>
      <c r="L367" s="10">
        <v>2.8002986907959002</v>
      </c>
      <c r="M367">
        <v>0.1246337890625</v>
      </c>
      <c r="N367">
        <v>8.4722270965576207</v>
      </c>
      <c r="O367">
        <v>4</v>
      </c>
      <c r="P367">
        <v>4</v>
      </c>
      <c r="Q367">
        <v>13</v>
      </c>
      <c r="R367" s="16">
        <v>0.30769999999999997</v>
      </c>
      <c r="S367" s="16">
        <f t="shared" si="5"/>
        <v>0.4</v>
      </c>
      <c r="T367">
        <v>3.2654514312744101</v>
      </c>
      <c r="U367">
        <v>2.70167112350464</v>
      </c>
      <c r="V367">
        <v>2.73349809646606</v>
      </c>
      <c r="W367" s="17">
        <v>3.1826972961425802E-2</v>
      </c>
      <c r="X367">
        <v>0.53195333480835005</v>
      </c>
      <c r="Y367">
        <v>0.53195333480835005</v>
      </c>
      <c r="Z367">
        <v>0.4</v>
      </c>
      <c r="AA367">
        <v>0.9</v>
      </c>
      <c r="AB367">
        <v>0.69230769230769196</v>
      </c>
      <c r="AC367">
        <v>0.78260869565217395</v>
      </c>
      <c r="AD367">
        <v>0.1</v>
      </c>
      <c r="AE367">
        <v>0.5</v>
      </c>
    </row>
    <row r="368" spans="1:31" x14ac:dyDescent="0.15">
      <c r="A368" s="6">
        <v>366</v>
      </c>
      <c r="B368">
        <v>18</v>
      </c>
      <c r="C368">
        <v>2</v>
      </c>
      <c r="D368">
        <v>10</v>
      </c>
      <c r="E368">
        <v>10</v>
      </c>
      <c r="F368">
        <v>10</v>
      </c>
      <c r="G368">
        <v>0</v>
      </c>
      <c r="H368">
        <v>8</v>
      </c>
      <c r="I368">
        <v>2</v>
      </c>
      <c r="J368">
        <v>0.9</v>
      </c>
      <c r="K368">
        <v>9.9304313659668004</v>
      </c>
      <c r="L368" s="10">
        <v>1.1358566284179701</v>
      </c>
      <c r="M368">
        <v>0.50908660888671897</v>
      </c>
      <c r="N368">
        <v>7.859375</v>
      </c>
      <c r="O368">
        <v>6</v>
      </c>
      <c r="P368">
        <v>6</v>
      </c>
      <c r="Q368">
        <v>16</v>
      </c>
      <c r="R368" s="16">
        <v>0.375</v>
      </c>
      <c r="S368" s="16">
        <f t="shared" si="5"/>
        <v>0.6</v>
      </c>
      <c r="T368">
        <v>4.9387912750244096</v>
      </c>
      <c r="U368">
        <v>4.4998922348022496</v>
      </c>
      <c r="V368">
        <v>4.3147926330566397</v>
      </c>
      <c r="W368" s="17">
        <v>0.185099601745605</v>
      </c>
      <c r="X368">
        <v>0.62399864196777299</v>
      </c>
      <c r="Y368">
        <v>0.62399864196777299</v>
      </c>
      <c r="Z368">
        <v>0.6</v>
      </c>
      <c r="AA368">
        <v>1</v>
      </c>
      <c r="AB368">
        <v>0.625</v>
      </c>
      <c r="AC368">
        <v>0.76923076923076905</v>
      </c>
      <c r="AD368">
        <v>0</v>
      </c>
      <c r="AE368">
        <v>0.4</v>
      </c>
    </row>
    <row r="369" spans="1:31" x14ac:dyDescent="0.15">
      <c r="A369" s="6">
        <v>367</v>
      </c>
      <c r="B369">
        <v>14</v>
      </c>
      <c r="C369">
        <v>6</v>
      </c>
      <c r="D369">
        <v>10</v>
      </c>
      <c r="E369">
        <v>10</v>
      </c>
      <c r="F369">
        <v>10</v>
      </c>
      <c r="G369">
        <v>0</v>
      </c>
      <c r="H369">
        <v>4</v>
      </c>
      <c r="I369">
        <v>6</v>
      </c>
      <c r="J369">
        <v>0.7</v>
      </c>
      <c r="K369">
        <v>7.2493267059326199</v>
      </c>
      <c r="L369" s="10">
        <v>3.9420070648193399</v>
      </c>
      <c r="M369">
        <v>2.0554904937744101</v>
      </c>
      <c r="N369">
        <v>5.1241016387939498</v>
      </c>
      <c r="O369">
        <v>2</v>
      </c>
      <c r="P369">
        <v>2</v>
      </c>
      <c r="Q369">
        <v>11</v>
      </c>
      <c r="R369" s="16">
        <v>0.18179999999999999</v>
      </c>
      <c r="S369" s="16">
        <f t="shared" si="5"/>
        <v>0.2</v>
      </c>
      <c r="T369">
        <v>2.5717868804931601</v>
      </c>
      <c r="U369">
        <v>2.3105263710021999</v>
      </c>
      <c r="V369">
        <v>2.1209440231323202</v>
      </c>
      <c r="W369" s="17">
        <v>0.18958234786987299</v>
      </c>
      <c r="X369">
        <v>0.45084285736084001</v>
      </c>
      <c r="Y369">
        <v>0.45084285736084001</v>
      </c>
      <c r="Z369">
        <v>0.2</v>
      </c>
      <c r="AA369">
        <v>0.9</v>
      </c>
      <c r="AB369">
        <v>0.81818181818181801</v>
      </c>
      <c r="AC369">
        <v>0.85714285714285698</v>
      </c>
      <c r="AD369">
        <v>0.1</v>
      </c>
      <c r="AE369">
        <v>0.7</v>
      </c>
    </row>
    <row r="370" spans="1:31" x14ac:dyDescent="0.15">
      <c r="A370" s="6">
        <v>368</v>
      </c>
      <c r="B370">
        <v>17</v>
      </c>
      <c r="C370">
        <v>3</v>
      </c>
      <c r="D370">
        <v>10</v>
      </c>
      <c r="E370">
        <v>10</v>
      </c>
      <c r="F370">
        <v>10</v>
      </c>
      <c r="G370">
        <v>0</v>
      </c>
      <c r="H370">
        <v>7</v>
      </c>
      <c r="I370">
        <v>3</v>
      </c>
      <c r="J370">
        <v>0.85</v>
      </c>
      <c r="K370">
        <v>8.3508358001709002</v>
      </c>
      <c r="L370" s="10">
        <v>2.07277488708496</v>
      </c>
      <c r="M370">
        <v>1.2865447998046899</v>
      </c>
      <c r="N370">
        <v>6.3478755950927699</v>
      </c>
      <c r="O370">
        <v>5</v>
      </c>
      <c r="P370">
        <v>5</v>
      </c>
      <c r="Q370">
        <v>14</v>
      </c>
      <c r="R370" s="16">
        <v>0.35709999999999997</v>
      </c>
      <c r="S370" s="16">
        <f t="shared" si="5"/>
        <v>0.5</v>
      </c>
      <c r="T370">
        <v>3.5908241271972701</v>
      </c>
      <c r="U370">
        <v>3.2647609710693399</v>
      </c>
      <c r="V370">
        <v>3.0838680267334002</v>
      </c>
      <c r="W370" s="17">
        <v>0.180892944335937</v>
      </c>
      <c r="X370">
        <v>0.50695610046386697</v>
      </c>
      <c r="Y370">
        <v>0.50695610046386697</v>
      </c>
      <c r="Z370">
        <v>0.5</v>
      </c>
      <c r="AA370">
        <v>0.9</v>
      </c>
      <c r="AB370">
        <v>0.64285714285714302</v>
      </c>
      <c r="AC370">
        <v>0.75</v>
      </c>
      <c r="AD370">
        <v>0.1</v>
      </c>
      <c r="AE370">
        <v>0.4</v>
      </c>
    </row>
    <row r="371" spans="1:31" x14ac:dyDescent="0.15">
      <c r="A371" s="6">
        <v>369</v>
      </c>
      <c r="B371">
        <v>17</v>
      </c>
      <c r="C371">
        <v>3</v>
      </c>
      <c r="D371">
        <v>10</v>
      </c>
      <c r="E371">
        <v>10</v>
      </c>
      <c r="F371">
        <v>10</v>
      </c>
      <c r="G371">
        <v>0</v>
      </c>
      <c r="H371">
        <v>7</v>
      </c>
      <c r="I371">
        <v>3</v>
      </c>
      <c r="J371">
        <v>0.85</v>
      </c>
      <c r="K371">
        <v>9.1018295288085902</v>
      </c>
      <c r="L371" s="10">
        <v>2.9575881958007799</v>
      </c>
      <c r="M371">
        <v>1.8714790344238299</v>
      </c>
      <c r="N371">
        <v>5.1571083068847701</v>
      </c>
      <c r="O371">
        <v>4</v>
      </c>
      <c r="P371">
        <v>4</v>
      </c>
      <c r="Q371">
        <v>14</v>
      </c>
      <c r="R371" s="16">
        <v>0.28570000000000001</v>
      </c>
      <c r="S371" s="16">
        <f t="shared" si="5"/>
        <v>0.4</v>
      </c>
      <c r="T371">
        <v>3.9591636657714799</v>
      </c>
      <c r="U371">
        <v>3.7008087635040301</v>
      </c>
      <c r="V371">
        <v>3.3626976013183598</v>
      </c>
      <c r="W371" s="17">
        <v>0.338111162185669</v>
      </c>
      <c r="X371">
        <v>0.596466064453125</v>
      </c>
      <c r="Y371">
        <v>0.596466064453125</v>
      </c>
      <c r="Z371">
        <v>0.4</v>
      </c>
      <c r="AA371">
        <v>1</v>
      </c>
      <c r="AB371">
        <v>0.71428571428571397</v>
      </c>
      <c r="AC371">
        <v>0.83333333333333304</v>
      </c>
      <c r="AD371">
        <v>0</v>
      </c>
      <c r="AE371">
        <v>0.6</v>
      </c>
    </row>
    <row r="372" spans="1:31" x14ac:dyDescent="0.15">
      <c r="A372" s="6">
        <v>370</v>
      </c>
      <c r="B372">
        <v>17</v>
      </c>
      <c r="C372">
        <v>3</v>
      </c>
      <c r="D372">
        <v>10</v>
      </c>
      <c r="E372">
        <v>10</v>
      </c>
      <c r="F372">
        <v>10</v>
      </c>
      <c r="G372">
        <v>0</v>
      </c>
      <c r="H372">
        <v>7</v>
      </c>
      <c r="I372">
        <v>3</v>
      </c>
      <c r="J372">
        <v>0.85</v>
      </c>
      <c r="K372">
        <v>7.21272850036621</v>
      </c>
      <c r="L372" s="10">
        <v>1.40634346008301</v>
      </c>
      <c r="M372">
        <v>0.78841400146484397</v>
      </c>
      <c r="N372">
        <v>6.2350711822509801</v>
      </c>
      <c r="O372">
        <v>6</v>
      </c>
      <c r="P372">
        <v>6</v>
      </c>
      <c r="Q372">
        <v>15</v>
      </c>
      <c r="R372" s="16">
        <v>0.4</v>
      </c>
      <c r="S372" s="16">
        <f t="shared" si="5"/>
        <v>0.6</v>
      </c>
      <c r="T372">
        <v>3.8519592285156201</v>
      </c>
      <c r="U372">
        <v>3.4715332984924299</v>
      </c>
      <c r="V372">
        <v>3.3766722679138201</v>
      </c>
      <c r="W372" s="17">
        <v>9.4861030578613295E-2</v>
      </c>
      <c r="X372">
        <v>0.47528696060180697</v>
      </c>
      <c r="Y372">
        <v>0.47528696060180697</v>
      </c>
      <c r="Z372">
        <v>0.6</v>
      </c>
      <c r="AA372">
        <v>0.9</v>
      </c>
      <c r="AB372">
        <v>0.6</v>
      </c>
      <c r="AC372">
        <v>0.72</v>
      </c>
      <c r="AD372">
        <v>0.1</v>
      </c>
      <c r="AE372">
        <v>0.3</v>
      </c>
    </row>
    <row r="373" spans="1:31" x14ac:dyDescent="0.15">
      <c r="A373" s="6">
        <v>371</v>
      </c>
      <c r="B373">
        <v>18</v>
      </c>
      <c r="C373">
        <v>2</v>
      </c>
      <c r="D373">
        <v>10</v>
      </c>
      <c r="E373">
        <v>10</v>
      </c>
      <c r="F373">
        <v>10</v>
      </c>
      <c r="G373">
        <v>0</v>
      </c>
      <c r="H373">
        <v>8</v>
      </c>
      <c r="I373">
        <v>2</v>
      </c>
      <c r="J373">
        <v>0.9</v>
      </c>
      <c r="K373">
        <v>9.5572586059570295</v>
      </c>
      <c r="L373" s="10">
        <v>2.31735038757324</v>
      </c>
      <c r="M373">
        <v>1.7552070617675799</v>
      </c>
      <c r="N373">
        <v>6.2391643524169904</v>
      </c>
      <c r="O373">
        <v>4</v>
      </c>
      <c r="P373">
        <v>4</v>
      </c>
      <c r="Q373">
        <v>13</v>
      </c>
      <c r="R373" s="16">
        <v>0.30769999999999997</v>
      </c>
      <c r="S373" s="16">
        <f t="shared" si="5"/>
        <v>0.4</v>
      </c>
      <c r="T373">
        <v>4.0790176391601598</v>
      </c>
      <c r="U373">
        <v>3.8153157234191899</v>
      </c>
      <c r="V373">
        <v>3.5218338966369598</v>
      </c>
      <c r="W373" s="17">
        <v>0.29348182678222701</v>
      </c>
      <c r="X373">
        <v>0.55718374252319303</v>
      </c>
      <c r="Y373">
        <v>0.55718374252319303</v>
      </c>
      <c r="Z373">
        <v>0.4</v>
      </c>
      <c r="AA373">
        <v>0.9</v>
      </c>
      <c r="AB373">
        <v>0.69230769230769196</v>
      </c>
      <c r="AC373">
        <v>0.78260869565217395</v>
      </c>
      <c r="AD373">
        <v>0.1</v>
      </c>
      <c r="AE373">
        <v>0.5</v>
      </c>
    </row>
    <row r="374" spans="1:31" x14ac:dyDescent="0.15">
      <c r="A374" s="6">
        <v>372</v>
      </c>
      <c r="B374">
        <v>18</v>
      </c>
      <c r="C374">
        <v>2</v>
      </c>
      <c r="D374">
        <v>10</v>
      </c>
      <c r="E374">
        <v>10</v>
      </c>
      <c r="F374">
        <v>10</v>
      </c>
      <c r="G374">
        <v>0</v>
      </c>
      <c r="H374">
        <v>8</v>
      </c>
      <c r="I374">
        <v>2</v>
      </c>
      <c r="J374">
        <v>0.9</v>
      </c>
      <c r="K374">
        <v>9.7259521484375</v>
      </c>
      <c r="L374" s="10">
        <v>1.8701305389404299</v>
      </c>
      <c r="M374">
        <v>1.30063629150391</v>
      </c>
      <c r="N374">
        <v>6.9722824096679696</v>
      </c>
      <c r="O374">
        <v>7</v>
      </c>
      <c r="P374">
        <v>7</v>
      </c>
      <c r="Q374">
        <v>17</v>
      </c>
      <c r="R374" s="16">
        <v>0.4118</v>
      </c>
      <c r="S374" s="16">
        <f t="shared" si="5"/>
        <v>0.7</v>
      </c>
      <c r="T374">
        <v>4.3793849945068404</v>
      </c>
      <c r="U374">
        <v>4.0353412628173801</v>
      </c>
      <c r="V374">
        <v>3.7894587516784699</v>
      </c>
      <c r="W374" s="17">
        <v>0.24588251113891599</v>
      </c>
      <c r="X374">
        <v>0.58992624282836903</v>
      </c>
      <c r="Y374">
        <v>0.58992624282836903</v>
      </c>
      <c r="Z374">
        <v>0.7</v>
      </c>
      <c r="AA374">
        <v>1</v>
      </c>
      <c r="AB374">
        <v>0.58823529411764697</v>
      </c>
      <c r="AC374">
        <v>0.74074074074074103</v>
      </c>
      <c r="AD374">
        <v>0</v>
      </c>
      <c r="AE374">
        <v>0.3</v>
      </c>
    </row>
    <row r="375" spans="1:31" x14ac:dyDescent="0.15">
      <c r="A375" s="6">
        <v>373</v>
      </c>
      <c r="B375">
        <v>17</v>
      </c>
      <c r="C375">
        <v>3</v>
      </c>
      <c r="D375">
        <v>10</v>
      </c>
      <c r="E375">
        <v>10</v>
      </c>
      <c r="F375">
        <v>10</v>
      </c>
      <c r="G375">
        <v>0</v>
      </c>
      <c r="H375">
        <v>7</v>
      </c>
      <c r="I375">
        <v>3</v>
      </c>
      <c r="J375">
        <v>0.85</v>
      </c>
      <c r="K375">
        <v>9.1338748931884801</v>
      </c>
      <c r="L375" s="10">
        <v>1.5068435668945299</v>
      </c>
      <c r="M375">
        <v>0.56511688232421897</v>
      </c>
      <c r="N375">
        <v>7.7566661834716797</v>
      </c>
      <c r="O375">
        <v>5</v>
      </c>
      <c r="P375">
        <v>5</v>
      </c>
      <c r="Q375">
        <v>15</v>
      </c>
      <c r="R375" s="16">
        <v>0.33329999999999999</v>
      </c>
      <c r="S375" s="16">
        <f t="shared" si="5"/>
        <v>0.5</v>
      </c>
      <c r="T375">
        <v>4.1417865753173801</v>
      </c>
      <c r="U375">
        <v>3.6964170932769802</v>
      </c>
      <c r="V375">
        <v>3.56946873664856</v>
      </c>
      <c r="W375" s="17">
        <v>0.126948356628418</v>
      </c>
      <c r="X375">
        <v>0.57231783866882302</v>
      </c>
      <c r="Y375">
        <v>0.57231783866882302</v>
      </c>
      <c r="Z375">
        <v>0.5</v>
      </c>
      <c r="AA375">
        <v>1</v>
      </c>
      <c r="AB375">
        <v>0.66666666666666696</v>
      </c>
      <c r="AC375">
        <v>0.8</v>
      </c>
      <c r="AD375">
        <v>0</v>
      </c>
      <c r="AE375">
        <v>0.5</v>
      </c>
    </row>
    <row r="376" spans="1:31" x14ac:dyDescent="0.15">
      <c r="A376" s="6">
        <v>374</v>
      </c>
      <c r="B376">
        <v>17</v>
      </c>
      <c r="C376">
        <v>3</v>
      </c>
      <c r="D376">
        <v>10</v>
      </c>
      <c r="E376">
        <v>10</v>
      </c>
      <c r="F376">
        <v>10</v>
      </c>
      <c r="G376">
        <v>0</v>
      </c>
      <c r="H376">
        <v>7</v>
      </c>
      <c r="I376">
        <v>3</v>
      </c>
      <c r="J376">
        <v>0.85</v>
      </c>
      <c r="K376">
        <v>7.7560367584228498</v>
      </c>
      <c r="L376" s="10">
        <v>2.1950263977050799</v>
      </c>
      <c r="M376">
        <v>1.2875003814697299</v>
      </c>
      <c r="N376">
        <v>4.9192066192626998</v>
      </c>
      <c r="O376">
        <v>4</v>
      </c>
      <c r="P376">
        <v>4</v>
      </c>
      <c r="Q376">
        <v>13</v>
      </c>
      <c r="R376" s="16">
        <v>0.30769999999999997</v>
      </c>
      <c r="S376" s="16">
        <f t="shared" si="5"/>
        <v>0.4</v>
      </c>
      <c r="T376">
        <v>3.6000995635986301</v>
      </c>
      <c r="U376">
        <v>3.3164036273956299</v>
      </c>
      <c r="V376">
        <v>3.0947585105896001</v>
      </c>
      <c r="W376" s="17">
        <v>0.22164511680603</v>
      </c>
      <c r="X376">
        <v>0.50534105300903298</v>
      </c>
      <c r="Y376">
        <v>0.50534105300903298</v>
      </c>
      <c r="Z376">
        <v>0.4</v>
      </c>
      <c r="AA376">
        <v>0.9</v>
      </c>
      <c r="AB376">
        <v>0.69230769230769196</v>
      </c>
      <c r="AC376">
        <v>0.78260869565217395</v>
      </c>
      <c r="AD376">
        <v>0.1</v>
      </c>
      <c r="AE376">
        <v>0.5</v>
      </c>
    </row>
    <row r="377" spans="1:31" x14ac:dyDescent="0.15">
      <c r="A377" s="6">
        <v>375</v>
      </c>
      <c r="B377">
        <v>15</v>
      </c>
      <c r="C377">
        <v>5</v>
      </c>
      <c r="D377">
        <v>10</v>
      </c>
      <c r="E377">
        <v>10</v>
      </c>
      <c r="F377">
        <v>10</v>
      </c>
      <c r="G377">
        <v>0</v>
      </c>
      <c r="H377">
        <v>5</v>
      </c>
      <c r="I377">
        <v>5</v>
      </c>
      <c r="J377">
        <v>0.75</v>
      </c>
      <c r="K377">
        <v>8.2417392730712908</v>
      </c>
      <c r="L377" s="10">
        <v>2.9888610839843701</v>
      </c>
      <c r="M377">
        <v>1.03568267822266</v>
      </c>
      <c r="N377">
        <v>6.5994071960449201</v>
      </c>
      <c r="O377">
        <v>4</v>
      </c>
      <c r="P377">
        <v>4</v>
      </c>
      <c r="Q377">
        <v>14</v>
      </c>
      <c r="R377" s="16">
        <v>0.28570000000000001</v>
      </c>
      <c r="S377" s="16">
        <f t="shared" si="5"/>
        <v>0.4</v>
      </c>
      <c r="T377">
        <v>3.4292221069335902</v>
      </c>
      <c r="U377">
        <v>3.0179691314697301</v>
      </c>
      <c r="V377">
        <v>2.8843188285827601</v>
      </c>
      <c r="W377" s="17">
        <v>0.133650302886963</v>
      </c>
      <c r="X377">
        <v>0.54490327835082997</v>
      </c>
      <c r="Y377">
        <v>0.54490327835082997</v>
      </c>
      <c r="Z377">
        <v>0.4</v>
      </c>
      <c r="AA377">
        <v>1</v>
      </c>
      <c r="AB377">
        <v>0.71428571428571397</v>
      </c>
      <c r="AC377">
        <v>0.83333333333333304</v>
      </c>
      <c r="AD377">
        <v>0</v>
      </c>
      <c r="AE377">
        <v>0.6</v>
      </c>
    </row>
    <row r="378" spans="1:31" x14ac:dyDescent="0.15">
      <c r="A378" s="6">
        <v>376</v>
      </c>
      <c r="B378">
        <v>18</v>
      </c>
      <c r="C378">
        <v>2</v>
      </c>
      <c r="D378">
        <v>10</v>
      </c>
      <c r="E378">
        <v>10</v>
      </c>
      <c r="F378">
        <v>10</v>
      </c>
      <c r="G378">
        <v>0</v>
      </c>
      <c r="H378">
        <v>8</v>
      </c>
      <c r="I378">
        <v>2</v>
      </c>
      <c r="J378">
        <v>0.9</v>
      </c>
      <c r="K378">
        <v>8.8188762664794904</v>
      </c>
      <c r="L378" s="10">
        <v>2.3537178039550799</v>
      </c>
      <c r="M378">
        <v>1.9327430725097701</v>
      </c>
      <c r="N378">
        <v>5.9765701293945304</v>
      </c>
      <c r="O378">
        <v>5</v>
      </c>
      <c r="P378">
        <v>5</v>
      </c>
      <c r="Q378">
        <v>14</v>
      </c>
      <c r="R378" s="16">
        <v>0.35709999999999997</v>
      </c>
      <c r="S378" s="16">
        <f t="shared" si="5"/>
        <v>0.5</v>
      </c>
      <c r="T378">
        <v>3.6042900085449201</v>
      </c>
      <c r="U378">
        <v>3.3706629276275599</v>
      </c>
      <c r="V378">
        <v>3.1067137718200701</v>
      </c>
      <c r="W378" s="17">
        <v>0.26394915580749501</v>
      </c>
      <c r="X378">
        <v>0.49757623672485402</v>
      </c>
      <c r="Y378">
        <v>0.49757623672485402</v>
      </c>
      <c r="Z378">
        <v>0.5</v>
      </c>
      <c r="AA378">
        <v>0.9</v>
      </c>
      <c r="AB378">
        <v>0.64285714285714302</v>
      </c>
      <c r="AC378">
        <v>0.75</v>
      </c>
      <c r="AD378">
        <v>0.1</v>
      </c>
      <c r="AE378">
        <v>0.4</v>
      </c>
    </row>
    <row r="379" spans="1:31" x14ac:dyDescent="0.15">
      <c r="A379" s="6">
        <v>377</v>
      </c>
      <c r="B379">
        <v>16</v>
      </c>
      <c r="C379">
        <v>4</v>
      </c>
      <c r="D379">
        <v>10</v>
      </c>
      <c r="E379">
        <v>10</v>
      </c>
      <c r="F379">
        <v>10</v>
      </c>
      <c r="G379">
        <v>0</v>
      </c>
      <c r="H379">
        <v>6</v>
      </c>
      <c r="I379">
        <v>4</v>
      </c>
      <c r="J379">
        <v>0.8</v>
      </c>
      <c r="K379">
        <v>8.2505340576171893</v>
      </c>
      <c r="L379" s="10">
        <v>3.88496971130371</v>
      </c>
      <c r="M379">
        <v>2.65253829956055</v>
      </c>
      <c r="N379">
        <v>4.1948738098144496</v>
      </c>
      <c r="O379">
        <v>2</v>
      </c>
      <c r="P379">
        <v>2</v>
      </c>
      <c r="Q379">
        <v>12</v>
      </c>
      <c r="R379" s="16">
        <v>0.16669999999999999</v>
      </c>
      <c r="S379" s="16">
        <f t="shared" si="5"/>
        <v>0.2</v>
      </c>
      <c r="T379">
        <v>3.1810302734375</v>
      </c>
      <c r="U379">
        <v>2.9841549396514901</v>
      </c>
      <c r="V379">
        <v>2.6513941287994398</v>
      </c>
      <c r="W379" s="17">
        <v>0.332760810852051</v>
      </c>
      <c r="X379">
        <v>0.52963614463806197</v>
      </c>
      <c r="Y379">
        <v>0.52963614463806197</v>
      </c>
      <c r="Z379">
        <v>0.2</v>
      </c>
      <c r="AA379">
        <v>1</v>
      </c>
      <c r="AB379">
        <v>0.83333333333333304</v>
      </c>
      <c r="AC379">
        <v>0.90909090909090895</v>
      </c>
      <c r="AD379">
        <v>0</v>
      </c>
      <c r="AE379">
        <v>0.8</v>
      </c>
    </row>
    <row r="380" spans="1:31" x14ac:dyDescent="0.15">
      <c r="A380" s="6">
        <v>378</v>
      </c>
      <c r="B380">
        <v>16</v>
      </c>
      <c r="C380">
        <v>4</v>
      </c>
      <c r="D380">
        <v>10</v>
      </c>
      <c r="E380">
        <v>10</v>
      </c>
      <c r="F380">
        <v>10</v>
      </c>
      <c r="G380">
        <v>0</v>
      </c>
      <c r="H380">
        <v>6</v>
      </c>
      <c r="I380">
        <v>4</v>
      </c>
      <c r="J380">
        <v>0.8</v>
      </c>
      <c r="K380">
        <v>8.1208152770996094</v>
      </c>
      <c r="L380" s="10">
        <v>3.3277587890625</v>
      </c>
      <c r="M380">
        <v>2.2555408477783199</v>
      </c>
      <c r="N380">
        <v>5.3078804016113299</v>
      </c>
      <c r="O380">
        <v>2</v>
      </c>
      <c r="P380">
        <v>2</v>
      </c>
      <c r="Q380">
        <v>11</v>
      </c>
      <c r="R380" s="16">
        <v>0.18179999999999999</v>
      </c>
      <c r="S380" s="16">
        <f t="shared" si="5"/>
        <v>0.2</v>
      </c>
      <c r="T380">
        <v>3.0836410522460902</v>
      </c>
      <c r="U380">
        <v>2.8451519012451199</v>
      </c>
      <c r="V380">
        <v>2.58598804473877</v>
      </c>
      <c r="W380" s="17">
        <v>0.25916385650634799</v>
      </c>
      <c r="X380">
        <v>0.497653007507324</v>
      </c>
      <c r="Y380">
        <v>0.497653007507324</v>
      </c>
      <c r="Z380">
        <v>0.2</v>
      </c>
      <c r="AA380">
        <v>0.9</v>
      </c>
      <c r="AB380">
        <v>0.81818181818181801</v>
      </c>
      <c r="AC380">
        <v>0.85714285714285698</v>
      </c>
      <c r="AD380">
        <v>0.1</v>
      </c>
      <c r="AE380">
        <v>0.7</v>
      </c>
    </row>
    <row r="381" spans="1:31" x14ac:dyDescent="0.15">
      <c r="A381" s="6">
        <v>379</v>
      </c>
      <c r="B381">
        <v>17</v>
      </c>
      <c r="C381">
        <v>3</v>
      </c>
      <c r="D381">
        <v>10</v>
      </c>
      <c r="E381">
        <v>10</v>
      </c>
      <c r="F381">
        <v>10</v>
      </c>
      <c r="G381">
        <v>0</v>
      </c>
      <c r="H381">
        <v>7</v>
      </c>
      <c r="I381">
        <v>3</v>
      </c>
      <c r="J381">
        <v>0.85</v>
      </c>
      <c r="K381">
        <v>9.9219417572021502</v>
      </c>
      <c r="L381" s="10">
        <v>4.590576171875</v>
      </c>
      <c r="M381">
        <v>4.0609836578369096</v>
      </c>
      <c r="N381">
        <v>5.8509216308593697</v>
      </c>
      <c r="O381">
        <v>2</v>
      </c>
      <c r="P381">
        <v>2</v>
      </c>
      <c r="Q381">
        <v>12</v>
      </c>
      <c r="R381" s="16">
        <v>0.16669999999999999</v>
      </c>
      <c r="S381" s="16">
        <f t="shared" si="5"/>
        <v>0.2</v>
      </c>
      <c r="T381">
        <v>3.4917297363281201</v>
      </c>
      <c r="U381">
        <v>3.3197002410888699</v>
      </c>
      <c r="V381">
        <v>2.9272942543029798</v>
      </c>
      <c r="W381" s="17">
        <v>0.392405986785889</v>
      </c>
      <c r="X381">
        <v>0.56443548202514604</v>
      </c>
      <c r="Y381">
        <v>0.56443548202514604</v>
      </c>
      <c r="Z381">
        <v>0.2</v>
      </c>
      <c r="AA381">
        <v>1</v>
      </c>
      <c r="AB381">
        <v>0.83333333333333304</v>
      </c>
      <c r="AC381">
        <v>0.90909090909090895</v>
      </c>
      <c r="AD381">
        <v>0</v>
      </c>
      <c r="AE381">
        <v>0.8</v>
      </c>
    </row>
    <row r="382" spans="1:31" x14ac:dyDescent="0.15">
      <c r="A382" s="6">
        <v>380</v>
      </c>
      <c r="B382">
        <v>17</v>
      </c>
      <c r="C382">
        <v>3</v>
      </c>
      <c r="D382">
        <v>10</v>
      </c>
      <c r="E382">
        <v>10</v>
      </c>
      <c r="F382">
        <v>10</v>
      </c>
      <c r="G382">
        <v>0</v>
      </c>
      <c r="H382">
        <v>7</v>
      </c>
      <c r="I382">
        <v>3</v>
      </c>
      <c r="J382">
        <v>0.85</v>
      </c>
      <c r="K382">
        <v>8.6915359497070295</v>
      </c>
      <c r="L382" s="10">
        <v>0.87253189086914096</v>
      </c>
      <c r="M382">
        <v>0.1077880859375</v>
      </c>
      <c r="N382">
        <v>8.6208534240722692</v>
      </c>
      <c r="O382">
        <v>7</v>
      </c>
      <c r="P382">
        <v>7</v>
      </c>
      <c r="Q382">
        <v>17</v>
      </c>
      <c r="R382" s="16">
        <v>0.4118</v>
      </c>
      <c r="S382" s="16">
        <f t="shared" si="5"/>
        <v>0.7</v>
      </c>
      <c r="T382">
        <v>4.9906425476074201</v>
      </c>
      <c r="U382">
        <v>4.4018864631652797</v>
      </c>
      <c r="V382">
        <v>4.3937959671020499</v>
      </c>
      <c r="W382" s="17">
        <v>8.0904960632324201E-3</v>
      </c>
      <c r="X382">
        <v>0.59684658050537098</v>
      </c>
      <c r="Y382">
        <v>0.59684658050537098</v>
      </c>
      <c r="Z382">
        <v>0.7</v>
      </c>
      <c r="AA382">
        <v>1</v>
      </c>
      <c r="AB382">
        <v>0.58823529411764697</v>
      </c>
      <c r="AC382">
        <v>0.74074074074074103</v>
      </c>
      <c r="AD382">
        <v>0</v>
      </c>
      <c r="AE382">
        <v>0.3</v>
      </c>
    </row>
    <row r="383" spans="1:31" x14ac:dyDescent="0.15">
      <c r="A383" s="6">
        <v>381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>
        <v>8.4343585968017596</v>
      </c>
      <c r="L383" s="10">
        <v>2.4829654693603498</v>
      </c>
      <c r="M383">
        <v>0.32008743286132801</v>
      </c>
      <c r="N383">
        <v>7.5770339965820304</v>
      </c>
      <c r="O383">
        <v>5</v>
      </c>
      <c r="P383">
        <v>5</v>
      </c>
      <c r="Q383">
        <v>15</v>
      </c>
      <c r="R383" s="16">
        <v>0.33329999999999999</v>
      </c>
      <c r="S383" s="16">
        <f t="shared" si="5"/>
        <v>0.5</v>
      </c>
      <c r="T383">
        <v>3.8176078796386701</v>
      </c>
      <c r="U383">
        <v>3.3234374523162802</v>
      </c>
      <c r="V383">
        <v>3.2520523071289098</v>
      </c>
      <c r="W383" s="17">
        <v>7.1385145187377902E-2</v>
      </c>
      <c r="X383">
        <v>0.56555557250976596</v>
      </c>
      <c r="Y383">
        <v>0.56555557250976596</v>
      </c>
      <c r="Z383">
        <v>0.5</v>
      </c>
      <c r="AA383">
        <v>1</v>
      </c>
      <c r="AB383">
        <v>0.66666666666666696</v>
      </c>
      <c r="AC383">
        <v>0.8</v>
      </c>
      <c r="AD383">
        <v>0</v>
      </c>
      <c r="AE383">
        <v>0.5</v>
      </c>
    </row>
    <row r="384" spans="1:31" x14ac:dyDescent="0.15">
      <c r="A384" s="6">
        <v>382</v>
      </c>
      <c r="B384">
        <v>12</v>
      </c>
      <c r="C384">
        <v>8</v>
      </c>
      <c r="D384">
        <v>10</v>
      </c>
      <c r="E384">
        <v>10</v>
      </c>
      <c r="F384">
        <v>10</v>
      </c>
      <c r="G384">
        <v>0</v>
      </c>
      <c r="H384">
        <v>2</v>
      </c>
      <c r="I384">
        <v>8</v>
      </c>
      <c r="J384">
        <v>0.6</v>
      </c>
      <c r="K384">
        <v>8.3894462585449201</v>
      </c>
      <c r="L384" s="10">
        <v>6.0538787841796902</v>
      </c>
      <c r="M384">
        <v>1.9577674865722701</v>
      </c>
      <c r="N384">
        <v>6.5577087402343697</v>
      </c>
      <c r="O384">
        <v>1</v>
      </c>
      <c r="P384">
        <v>1</v>
      </c>
      <c r="Q384">
        <v>11</v>
      </c>
      <c r="R384" s="16">
        <v>9.0899999999999995E-2</v>
      </c>
      <c r="S384" s="16">
        <f t="shared" si="5"/>
        <v>0.1</v>
      </c>
      <c r="T384">
        <v>2.78518486022949</v>
      </c>
      <c r="U384">
        <v>2.4400777816772501</v>
      </c>
      <c r="V384">
        <v>2.2554919719696001</v>
      </c>
      <c r="W384" s="17">
        <v>0.18458580970764199</v>
      </c>
      <c r="X384">
        <v>0.52969288825988803</v>
      </c>
      <c r="Y384">
        <v>0.52969288825988803</v>
      </c>
      <c r="Z384">
        <v>0.1</v>
      </c>
      <c r="AA384">
        <v>1</v>
      </c>
      <c r="AB384">
        <v>0.90909090909090895</v>
      </c>
      <c r="AC384">
        <v>0.952380952380952</v>
      </c>
      <c r="AD384">
        <v>0</v>
      </c>
      <c r="AE384">
        <v>0.9</v>
      </c>
    </row>
    <row r="385" spans="1:31" x14ac:dyDescent="0.15">
      <c r="A385" s="6">
        <v>383</v>
      </c>
      <c r="B385">
        <v>16</v>
      </c>
      <c r="C385">
        <v>4</v>
      </c>
      <c r="D385">
        <v>10</v>
      </c>
      <c r="E385">
        <v>10</v>
      </c>
      <c r="F385">
        <v>10</v>
      </c>
      <c r="G385">
        <v>0</v>
      </c>
      <c r="H385">
        <v>6</v>
      </c>
      <c r="I385">
        <v>4</v>
      </c>
      <c r="J385">
        <v>0.8</v>
      </c>
      <c r="K385">
        <v>8.7357730865478498</v>
      </c>
      <c r="L385" s="10">
        <v>3.0506744384765598</v>
      </c>
      <c r="M385">
        <v>1.4806213378906199</v>
      </c>
      <c r="N385">
        <v>5.5500297546386701</v>
      </c>
      <c r="O385">
        <v>4</v>
      </c>
      <c r="P385">
        <v>4</v>
      </c>
      <c r="Q385">
        <v>14</v>
      </c>
      <c r="R385" s="16">
        <v>0.28570000000000001</v>
      </c>
      <c r="S385" s="16">
        <f t="shared" si="5"/>
        <v>0.4</v>
      </c>
      <c r="T385">
        <v>3.59505271911621</v>
      </c>
      <c r="U385">
        <v>3.2764034271240199</v>
      </c>
      <c r="V385">
        <v>3.0137741565704301</v>
      </c>
      <c r="W385" s="17">
        <v>0.26262927055358898</v>
      </c>
      <c r="X385">
        <v>0.58127856254577603</v>
      </c>
      <c r="Y385">
        <v>0.58127856254577603</v>
      </c>
      <c r="Z385">
        <v>0.4</v>
      </c>
      <c r="AA385">
        <v>1</v>
      </c>
      <c r="AB385">
        <v>0.71428571428571397</v>
      </c>
      <c r="AC385">
        <v>0.83333333333333304</v>
      </c>
      <c r="AD385">
        <v>0</v>
      </c>
      <c r="AE385">
        <v>0.6</v>
      </c>
    </row>
    <row r="386" spans="1:31" x14ac:dyDescent="0.15">
      <c r="A386" s="6">
        <v>384</v>
      </c>
      <c r="B386">
        <v>17</v>
      </c>
      <c r="C386">
        <v>3</v>
      </c>
      <c r="D386">
        <v>10</v>
      </c>
      <c r="E386">
        <v>10</v>
      </c>
      <c r="F386">
        <v>10</v>
      </c>
      <c r="G386">
        <v>0</v>
      </c>
      <c r="H386">
        <v>7</v>
      </c>
      <c r="I386">
        <v>3</v>
      </c>
      <c r="J386">
        <v>0.85</v>
      </c>
      <c r="K386">
        <v>9.3421154022216797</v>
      </c>
      <c r="L386" s="10">
        <v>3.1673831939697301</v>
      </c>
      <c r="M386">
        <v>2.1409568786621098</v>
      </c>
      <c r="N386">
        <v>5.39961814880371</v>
      </c>
      <c r="O386">
        <v>3</v>
      </c>
      <c r="P386">
        <v>3</v>
      </c>
      <c r="Q386">
        <v>13</v>
      </c>
      <c r="R386" s="16">
        <v>0.23080000000000001</v>
      </c>
      <c r="S386" s="16">
        <f t="shared" ref="S386:S449" si="6">O386/E386</f>
        <v>0.3</v>
      </c>
      <c r="T386">
        <v>3.8941078186035201</v>
      </c>
      <c r="U386">
        <v>3.6524105072021502</v>
      </c>
      <c r="V386">
        <v>3.3144879341125502</v>
      </c>
      <c r="W386" s="17">
        <v>0.3379225730896</v>
      </c>
      <c r="X386">
        <v>0.57961988449096702</v>
      </c>
      <c r="Y386">
        <v>0.57961988449096702</v>
      </c>
      <c r="Z386">
        <v>0.3</v>
      </c>
      <c r="AA386">
        <v>1</v>
      </c>
      <c r="AB386">
        <v>0.76923076923076905</v>
      </c>
      <c r="AC386">
        <v>0.86956521739130399</v>
      </c>
      <c r="AD386">
        <v>0</v>
      </c>
      <c r="AE386">
        <v>0.7</v>
      </c>
    </row>
    <row r="387" spans="1:31" x14ac:dyDescent="0.15">
      <c r="A387" s="6">
        <v>385</v>
      </c>
      <c r="B387">
        <v>20</v>
      </c>
      <c r="C387">
        <v>0</v>
      </c>
      <c r="D387">
        <v>10</v>
      </c>
      <c r="E387">
        <v>10</v>
      </c>
      <c r="F387">
        <v>10</v>
      </c>
      <c r="G387">
        <v>0</v>
      </c>
      <c r="H387">
        <v>10</v>
      </c>
      <c r="I387">
        <v>0</v>
      </c>
      <c r="J387">
        <v>1</v>
      </c>
      <c r="K387">
        <v>9999</v>
      </c>
      <c r="L387" s="10">
        <v>1.57627105712891</v>
      </c>
      <c r="M387">
        <v>9999</v>
      </c>
      <c r="N387">
        <v>9999</v>
      </c>
      <c r="O387">
        <v>6</v>
      </c>
      <c r="P387">
        <v>6</v>
      </c>
      <c r="Q387">
        <v>16</v>
      </c>
      <c r="R387" s="16">
        <v>0.375</v>
      </c>
      <c r="S387" s="16">
        <f t="shared" si="6"/>
        <v>0.6</v>
      </c>
      <c r="T387">
        <v>5.2552146911621103</v>
      </c>
      <c r="U387">
        <v>4.9526901245117196</v>
      </c>
      <c r="V387">
        <v>4.6283712387084996</v>
      </c>
      <c r="W387" s="17">
        <v>0.32431888580322299</v>
      </c>
      <c r="X387">
        <v>0.62684345245361295</v>
      </c>
      <c r="Y387">
        <v>0.62684345245361295</v>
      </c>
      <c r="Z387">
        <v>0.6</v>
      </c>
      <c r="AA387">
        <v>1</v>
      </c>
      <c r="AB387">
        <v>0.625</v>
      </c>
      <c r="AC387">
        <v>0.76923076923076905</v>
      </c>
      <c r="AD387">
        <v>0</v>
      </c>
      <c r="AE387">
        <v>0.4</v>
      </c>
    </row>
    <row r="388" spans="1:31" x14ac:dyDescent="0.15">
      <c r="A388" s="6">
        <v>386</v>
      </c>
      <c r="B388">
        <v>17</v>
      </c>
      <c r="C388">
        <v>3</v>
      </c>
      <c r="D388">
        <v>10</v>
      </c>
      <c r="E388">
        <v>10</v>
      </c>
      <c r="F388">
        <v>10</v>
      </c>
      <c r="G388">
        <v>0</v>
      </c>
      <c r="H388">
        <v>7</v>
      </c>
      <c r="I388">
        <v>3</v>
      </c>
      <c r="J388">
        <v>0.85</v>
      </c>
      <c r="K388">
        <v>10.2128200531006</v>
      </c>
      <c r="L388" s="10">
        <v>2.0430221557617201</v>
      </c>
      <c r="M388">
        <v>0.84251785278320301</v>
      </c>
      <c r="N388">
        <v>7.6694469451904297</v>
      </c>
      <c r="O388">
        <v>5</v>
      </c>
      <c r="P388">
        <v>5</v>
      </c>
      <c r="Q388">
        <v>15</v>
      </c>
      <c r="R388" s="16">
        <v>0.33329999999999999</v>
      </c>
      <c r="S388" s="16">
        <f t="shared" si="6"/>
        <v>0.5</v>
      </c>
      <c r="T388">
        <v>4.2202167510986301</v>
      </c>
      <c r="U388">
        <v>3.8170619010925302</v>
      </c>
      <c r="V388">
        <v>3.5947360992431601</v>
      </c>
      <c r="W388" s="17">
        <v>0.22232580184936501</v>
      </c>
      <c r="X388">
        <v>0.62548065185546897</v>
      </c>
      <c r="Y388">
        <v>0.62548065185546897</v>
      </c>
      <c r="Z388">
        <v>0.5</v>
      </c>
      <c r="AA388">
        <v>1</v>
      </c>
      <c r="AB388">
        <v>0.66666666666666696</v>
      </c>
      <c r="AC388">
        <v>0.8</v>
      </c>
      <c r="AD388">
        <v>0</v>
      </c>
      <c r="AE388">
        <v>0.5</v>
      </c>
    </row>
    <row r="389" spans="1:31" x14ac:dyDescent="0.15">
      <c r="A389" s="6">
        <v>387</v>
      </c>
      <c r="B389">
        <v>17</v>
      </c>
      <c r="C389">
        <v>3</v>
      </c>
      <c r="D389">
        <v>10</v>
      </c>
      <c r="E389">
        <v>10</v>
      </c>
      <c r="F389">
        <v>10</v>
      </c>
      <c r="G389">
        <v>0</v>
      </c>
      <c r="H389">
        <v>7</v>
      </c>
      <c r="I389">
        <v>3</v>
      </c>
      <c r="J389">
        <v>0.85</v>
      </c>
      <c r="K389">
        <v>9.1795406341552699</v>
      </c>
      <c r="L389" s="10">
        <v>1.6706008911132799</v>
      </c>
      <c r="M389">
        <v>0.61669158935546897</v>
      </c>
      <c r="N389">
        <v>7.2140235900878897</v>
      </c>
      <c r="O389">
        <v>5</v>
      </c>
      <c r="P389">
        <v>5</v>
      </c>
      <c r="Q389">
        <v>15</v>
      </c>
      <c r="R389" s="16">
        <v>0.33329999999999999</v>
      </c>
      <c r="S389" s="16">
        <f t="shared" si="6"/>
        <v>0.5</v>
      </c>
      <c r="T389">
        <v>4.4464607238769496</v>
      </c>
      <c r="U389">
        <v>4.0024466514587402</v>
      </c>
      <c r="V389">
        <v>3.8327934741973899</v>
      </c>
      <c r="W389" s="17">
        <v>0.16965317726135301</v>
      </c>
      <c r="X389">
        <v>0.61366724967956499</v>
      </c>
      <c r="Y389">
        <v>0.61366724967956499</v>
      </c>
      <c r="Z389">
        <v>0.5</v>
      </c>
      <c r="AA389">
        <v>1</v>
      </c>
      <c r="AB389">
        <v>0.66666666666666696</v>
      </c>
      <c r="AC389">
        <v>0.8</v>
      </c>
      <c r="AD389">
        <v>0</v>
      </c>
      <c r="AE389">
        <v>0.5</v>
      </c>
    </row>
    <row r="390" spans="1:31" x14ac:dyDescent="0.15">
      <c r="A390" s="6">
        <v>388</v>
      </c>
      <c r="B390">
        <v>15</v>
      </c>
      <c r="C390">
        <v>5</v>
      </c>
      <c r="D390">
        <v>10</v>
      </c>
      <c r="E390">
        <v>10</v>
      </c>
      <c r="F390">
        <v>10</v>
      </c>
      <c r="G390">
        <v>0</v>
      </c>
      <c r="H390">
        <v>5</v>
      </c>
      <c r="I390">
        <v>5</v>
      </c>
      <c r="J390">
        <v>0.75</v>
      </c>
      <c r="K390">
        <v>8.5895023345947301</v>
      </c>
      <c r="L390" s="10">
        <v>2.3778305053710902</v>
      </c>
      <c r="M390">
        <v>0.202079772949219</v>
      </c>
      <c r="N390">
        <v>8.0718574523925799</v>
      </c>
      <c r="O390">
        <v>5</v>
      </c>
      <c r="P390">
        <v>5</v>
      </c>
      <c r="Q390">
        <v>15</v>
      </c>
      <c r="R390" s="16">
        <v>0.33329999999999999</v>
      </c>
      <c r="S390" s="16">
        <f t="shared" si="6"/>
        <v>0.5</v>
      </c>
      <c r="T390">
        <v>3.9732704162597701</v>
      </c>
      <c r="U390">
        <v>3.4125065803527801</v>
      </c>
      <c r="V390">
        <v>3.3702468872070299</v>
      </c>
      <c r="W390" s="17">
        <v>4.2259693145752002E-2</v>
      </c>
      <c r="X390">
        <v>0.60302352905273404</v>
      </c>
      <c r="Y390">
        <v>0.60302352905273404</v>
      </c>
      <c r="Z390">
        <v>0.5</v>
      </c>
      <c r="AA390">
        <v>1</v>
      </c>
      <c r="AB390">
        <v>0.66666666666666696</v>
      </c>
      <c r="AC390">
        <v>0.8</v>
      </c>
      <c r="AD390">
        <v>0</v>
      </c>
      <c r="AE390">
        <v>0.5</v>
      </c>
    </row>
    <row r="391" spans="1:31" x14ac:dyDescent="0.15">
      <c r="A391" s="6">
        <v>389</v>
      </c>
      <c r="B391">
        <v>18</v>
      </c>
      <c r="C391">
        <v>2</v>
      </c>
      <c r="D391">
        <v>10</v>
      </c>
      <c r="E391">
        <v>10</v>
      </c>
      <c r="F391">
        <v>10</v>
      </c>
      <c r="G391">
        <v>0</v>
      </c>
      <c r="H391">
        <v>8</v>
      </c>
      <c r="I391">
        <v>2</v>
      </c>
      <c r="J391">
        <v>0.9</v>
      </c>
      <c r="K391">
        <v>9.8403091430664098</v>
      </c>
      <c r="L391" s="10">
        <v>2.99455642700195</v>
      </c>
      <c r="M391">
        <v>2.46992111206055</v>
      </c>
      <c r="N391">
        <v>5.9340286254882804</v>
      </c>
      <c r="O391">
        <v>4</v>
      </c>
      <c r="P391">
        <v>4</v>
      </c>
      <c r="Q391">
        <v>14</v>
      </c>
      <c r="R391" s="16">
        <v>0.28570000000000001</v>
      </c>
      <c r="S391" s="16">
        <f t="shared" si="6"/>
        <v>0.4</v>
      </c>
      <c r="T391">
        <v>3.6995983123779301</v>
      </c>
      <c r="U391">
        <v>3.5086257457733101</v>
      </c>
      <c r="V391">
        <v>3.1915373802185099</v>
      </c>
      <c r="W391" s="17">
        <v>0.31708836555481001</v>
      </c>
      <c r="X391">
        <v>0.50806093215942405</v>
      </c>
      <c r="Y391">
        <v>0.50806093215942405</v>
      </c>
      <c r="Z391">
        <v>0.4</v>
      </c>
      <c r="AA391">
        <v>1</v>
      </c>
      <c r="AB391">
        <v>0.71428571428571397</v>
      </c>
      <c r="AC391">
        <v>0.83333333333333304</v>
      </c>
      <c r="AD391">
        <v>0</v>
      </c>
      <c r="AE391">
        <v>0.6</v>
      </c>
    </row>
    <row r="392" spans="1:31" x14ac:dyDescent="0.15">
      <c r="A392" s="6">
        <v>390</v>
      </c>
      <c r="B392">
        <v>15</v>
      </c>
      <c r="C392">
        <v>5</v>
      </c>
      <c r="D392">
        <v>10</v>
      </c>
      <c r="E392">
        <v>10</v>
      </c>
      <c r="F392">
        <v>10</v>
      </c>
      <c r="G392">
        <v>0</v>
      </c>
      <c r="H392">
        <v>5</v>
      </c>
      <c r="I392">
        <v>5</v>
      </c>
      <c r="J392">
        <v>0.75</v>
      </c>
      <c r="K392">
        <v>7.9791641235351598</v>
      </c>
      <c r="L392" s="10">
        <v>2.5468788146972701</v>
      </c>
      <c r="M392">
        <v>0.53936386108398404</v>
      </c>
      <c r="N392">
        <v>6.8495445251464799</v>
      </c>
      <c r="O392">
        <v>4</v>
      </c>
      <c r="P392">
        <v>4</v>
      </c>
      <c r="Q392">
        <v>13</v>
      </c>
      <c r="R392" s="16">
        <v>0.30769999999999997</v>
      </c>
      <c r="S392" s="16">
        <f t="shared" si="6"/>
        <v>0.4</v>
      </c>
      <c r="T392">
        <v>3.54753494262695</v>
      </c>
      <c r="U392">
        <v>3.11309742927551</v>
      </c>
      <c r="V392">
        <v>3.0184552669525102</v>
      </c>
      <c r="W392" s="17">
        <v>9.4642162322998005E-2</v>
      </c>
      <c r="X392">
        <v>0.52907967567443803</v>
      </c>
      <c r="Y392">
        <v>0.52907967567443803</v>
      </c>
      <c r="Z392">
        <v>0.4</v>
      </c>
      <c r="AA392">
        <v>0.9</v>
      </c>
      <c r="AB392">
        <v>0.69230769230769196</v>
      </c>
      <c r="AC392">
        <v>0.78260869565217395</v>
      </c>
      <c r="AD392">
        <v>0.1</v>
      </c>
      <c r="AE392">
        <v>0.5</v>
      </c>
    </row>
    <row r="393" spans="1:31" x14ac:dyDescent="0.15">
      <c r="A393" s="6">
        <v>391</v>
      </c>
      <c r="B393">
        <v>19</v>
      </c>
      <c r="C393">
        <v>1</v>
      </c>
      <c r="D393">
        <v>10</v>
      </c>
      <c r="E393">
        <v>10</v>
      </c>
      <c r="F393">
        <v>10</v>
      </c>
      <c r="G393">
        <v>0</v>
      </c>
      <c r="H393">
        <v>9</v>
      </c>
      <c r="I393">
        <v>1</v>
      </c>
      <c r="J393">
        <v>0.95</v>
      </c>
      <c r="K393">
        <v>11.8219604492187</v>
      </c>
      <c r="L393" s="10">
        <v>2.3571529388427699</v>
      </c>
      <c r="M393">
        <v>2.1991271972656201</v>
      </c>
      <c r="N393">
        <v>8.9361877441406197</v>
      </c>
      <c r="O393">
        <v>4</v>
      </c>
      <c r="P393">
        <v>4</v>
      </c>
      <c r="Q393">
        <v>13</v>
      </c>
      <c r="R393" s="16">
        <v>0.30769999999999997</v>
      </c>
      <c r="S393" s="16">
        <f t="shared" si="6"/>
        <v>0.4</v>
      </c>
      <c r="T393">
        <v>4.1208477020263699</v>
      </c>
      <c r="U393">
        <v>3.8745422363281201</v>
      </c>
      <c r="V393">
        <v>3.6179389953613299</v>
      </c>
      <c r="W393" s="17">
        <v>0.25660324096679699</v>
      </c>
      <c r="X393">
        <v>0.50290870666503895</v>
      </c>
      <c r="Y393">
        <v>0.50290870666503895</v>
      </c>
      <c r="Z393">
        <v>0.4</v>
      </c>
      <c r="AA393">
        <v>0.9</v>
      </c>
      <c r="AB393">
        <v>0.69230769230769196</v>
      </c>
      <c r="AC393">
        <v>0.78260869565217395</v>
      </c>
      <c r="AD393">
        <v>0.1</v>
      </c>
      <c r="AE393">
        <v>0.5</v>
      </c>
    </row>
    <row r="394" spans="1:31" x14ac:dyDescent="0.15">
      <c r="A394" s="6">
        <v>392</v>
      </c>
      <c r="B394">
        <v>15</v>
      </c>
      <c r="C394">
        <v>5</v>
      </c>
      <c r="D394">
        <v>10</v>
      </c>
      <c r="E394">
        <v>10</v>
      </c>
      <c r="F394">
        <v>10</v>
      </c>
      <c r="G394">
        <v>0</v>
      </c>
      <c r="H394">
        <v>5</v>
      </c>
      <c r="I394">
        <v>5</v>
      </c>
      <c r="J394">
        <v>0.75</v>
      </c>
      <c r="K394">
        <v>8.7397823333740199</v>
      </c>
      <c r="L394" s="10">
        <v>4.9167861938476598</v>
      </c>
      <c r="M394">
        <v>3.5879669189453098</v>
      </c>
      <c r="N394">
        <v>4.9883365631103498</v>
      </c>
      <c r="O394">
        <v>1</v>
      </c>
      <c r="P394">
        <v>1</v>
      </c>
      <c r="Q394">
        <v>11</v>
      </c>
      <c r="R394" s="16">
        <v>9.0899999999999995E-2</v>
      </c>
      <c r="S394" s="16">
        <f t="shared" si="6"/>
        <v>0.1</v>
      </c>
      <c r="T394">
        <v>3.24503517150879</v>
      </c>
      <c r="U394">
        <v>3.0382049083709699</v>
      </c>
      <c r="V394">
        <v>2.68343210220337</v>
      </c>
      <c r="W394" s="17">
        <v>0.35477280616760198</v>
      </c>
      <c r="X394">
        <v>0.56160306930542003</v>
      </c>
      <c r="Y394">
        <v>0.56160306930542003</v>
      </c>
      <c r="Z394">
        <v>0.1</v>
      </c>
      <c r="AA394">
        <v>1</v>
      </c>
      <c r="AB394">
        <v>0.90909090909090895</v>
      </c>
      <c r="AC394">
        <v>0.952380952380952</v>
      </c>
      <c r="AD394">
        <v>0</v>
      </c>
      <c r="AE394">
        <v>0.9</v>
      </c>
    </row>
    <row r="395" spans="1:31" x14ac:dyDescent="0.15">
      <c r="A395" s="6">
        <v>393</v>
      </c>
      <c r="B395">
        <v>17</v>
      </c>
      <c r="C395">
        <v>3</v>
      </c>
      <c r="D395">
        <v>10</v>
      </c>
      <c r="E395">
        <v>10</v>
      </c>
      <c r="F395">
        <v>10</v>
      </c>
      <c r="G395">
        <v>0</v>
      </c>
      <c r="H395">
        <v>7</v>
      </c>
      <c r="I395">
        <v>3</v>
      </c>
      <c r="J395">
        <v>0.85</v>
      </c>
      <c r="K395">
        <v>9.0137596130371094</v>
      </c>
      <c r="L395" s="10">
        <v>2.0154380798339799</v>
      </c>
      <c r="M395">
        <v>0.97864913940429699</v>
      </c>
      <c r="N395">
        <v>6.5416355133056596</v>
      </c>
      <c r="O395">
        <v>5</v>
      </c>
      <c r="P395">
        <v>5</v>
      </c>
      <c r="Q395">
        <v>15</v>
      </c>
      <c r="R395" s="16">
        <v>0.33329999999999999</v>
      </c>
      <c r="S395" s="16">
        <f t="shared" si="6"/>
        <v>0.5</v>
      </c>
      <c r="T395">
        <v>4.1226081848144496</v>
      </c>
      <c r="U395">
        <v>3.7492263317108101</v>
      </c>
      <c r="V395">
        <v>3.53274297714233</v>
      </c>
      <c r="W395" s="17">
        <v>0.216483354568481</v>
      </c>
      <c r="X395">
        <v>0.58986520767211903</v>
      </c>
      <c r="Y395">
        <v>0.58986520767211903</v>
      </c>
      <c r="Z395">
        <v>0.5</v>
      </c>
      <c r="AA395">
        <v>1</v>
      </c>
      <c r="AB395">
        <v>0.66666666666666696</v>
      </c>
      <c r="AC395">
        <v>0.8</v>
      </c>
      <c r="AD395">
        <v>0</v>
      </c>
      <c r="AE395">
        <v>0.5</v>
      </c>
    </row>
    <row r="396" spans="1:31" x14ac:dyDescent="0.15">
      <c r="A396" s="6">
        <v>394</v>
      </c>
      <c r="B396">
        <v>18</v>
      </c>
      <c r="C396">
        <v>2</v>
      </c>
      <c r="D396">
        <v>10</v>
      </c>
      <c r="E396">
        <v>10</v>
      </c>
      <c r="F396">
        <v>10</v>
      </c>
      <c r="G396">
        <v>0</v>
      </c>
      <c r="H396">
        <v>8</v>
      </c>
      <c r="I396">
        <v>2</v>
      </c>
      <c r="J396">
        <v>0.9</v>
      </c>
      <c r="K396">
        <v>8.6461200714111293</v>
      </c>
      <c r="L396" s="10">
        <v>0.75197601318359397</v>
      </c>
      <c r="M396">
        <v>0.34392166137695301</v>
      </c>
      <c r="N396">
        <v>7.8274116516113299</v>
      </c>
      <c r="O396">
        <v>7</v>
      </c>
      <c r="P396">
        <v>7</v>
      </c>
      <c r="Q396">
        <v>16</v>
      </c>
      <c r="R396" s="16">
        <v>0.4375</v>
      </c>
      <c r="S396" s="16">
        <f t="shared" si="6"/>
        <v>0.7</v>
      </c>
      <c r="T396">
        <v>4.8341197967529297</v>
      </c>
      <c r="U396">
        <v>4.3734588623046902</v>
      </c>
      <c r="V396">
        <v>4.2902665138244602</v>
      </c>
      <c r="W396" s="17">
        <v>8.3192348480224595E-2</v>
      </c>
      <c r="X396">
        <v>0.54385328292846702</v>
      </c>
      <c r="Y396">
        <v>0.54385328292846702</v>
      </c>
      <c r="Z396">
        <v>0.7</v>
      </c>
      <c r="AA396">
        <v>0.9</v>
      </c>
      <c r="AB396">
        <v>0.5625</v>
      </c>
      <c r="AC396">
        <v>0.69230769230769196</v>
      </c>
      <c r="AD396">
        <v>0.1</v>
      </c>
      <c r="AE396">
        <v>0.2</v>
      </c>
    </row>
    <row r="397" spans="1:31" x14ac:dyDescent="0.15">
      <c r="A397" s="6">
        <v>395</v>
      </c>
      <c r="B397">
        <v>18</v>
      </c>
      <c r="C397">
        <v>2</v>
      </c>
      <c r="D397">
        <v>10</v>
      </c>
      <c r="E397">
        <v>10</v>
      </c>
      <c r="F397">
        <v>10</v>
      </c>
      <c r="G397">
        <v>0</v>
      </c>
      <c r="H397">
        <v>8</v>
      </c>
      <c r="I397">
        <v>2</v>
      </c>
      <c r="J397">
        <v>0.9</v>
      </c>
      <c r="K397">
        <v>10.428419113159199</v>
      </c>
      <c r="L397" s="10">
        <v>2.0196380615234402</v>
      </c>
      <c r="M397">
        <v>1.41328048706055</v>
      </c>
      <c r="N397">
        <v>7.4791736602783203</v>
      </c>
      <c r="O397">
        <v>4</v>
      </c>
      <c r="P397">
        <v>4</v>
      </c>
      <c r="Q397">
        <v>14</v>
      </c>
      <c r="R397" s="16">
        <v>0.28570000000000001</v>
      </c>
      <c r="S397" s="16">
        <f t="shared" si="6"/>
        <v>0.4</v>
      </c>
      <c r="T397">
        <v>4.3040657043456996</v>
      </c>
      <c r="U397">
        <v>3.9911293983459499</v>
      </c>
      <c r="V397">
        <v>3.7171630859375</v>
      </c>
      <c r="W397" s="17">
        <v>0.27396631240844699</v>
      </c>
      <c r="X397">
        <v>0.58690261840820301</v>
      </c>
      <c r="Y397">
        <v>0.58690261840820301</v>
      </c>
      <c r="Z397">
        <v>0.4</v>
      </c>
      <c r="AA397">
        <v>1</v>
      </c>
      <c r="AB397">
        <v>0.71428571428571397</v>
      </c>
      <c r="AC397">
        <v>0.83333333333333304</v>
      </c>
      <c r="AD397">
        <v>0</v>
      </c>
      <c r="AE397">
        <v>0.6</v>
      </c>
    </row>
    <row r="398" spans="1:31" x14ac:dyDescent="0.15">
      <c r="A398" s="6">
        <v>396</v>
      </c>
      <c r="B398">
        <v>16</v>
      </c>
      <c r="C398">
        <v>4</v>
      </c>
      <c r="D398">
        <v>10</v>
      </c>
      <c r="E398">
        <v>10</v>
      </c>
      <c r="F398">
        <v>10</v>
      </c>
      <c r="G398">
        <v>0</v>
      </c>
      <c r="H398">
        <v>6</v>
      </c>
      <c r="I398">
        <v>4</v>
      </c>
      <c r="J398">
        <v>0.8</v>
      </c>
      <c r="K398">
        <v>8.1540069580078107</v>
      </c>
      <c r="L398" s="10">
        <v>1.6006011962890601</v>
      </c>
      <c r="M398">
        <v>0.343902587890625</v>
      </c>
      <c r="N398">
        <v>7.78059959411621</v>
      </c>
      <c r="O398">
        <v>5</v>
      </c>
      <c r="P398">
        <v>5</v>
      </c>
      <c r="Q398">
        <v>14</v>
      </c>
      <c r="R398" s="16">
        <v>0.35709999999999997</v>
      </c>
      <c r="S398" s="16">
        <f t="shared" si="6"/>
        <v>0.5</v>
      </c>
      <c r="T398">
        <v>3.7330417633056601</v>
      </c>
      <c r="U398">
        <v>3.2474949359893799</v>
      </c>
      <c r="V398">
        <v>3.21267890930176</v>
      </c>
      <c r="W398" s="17">
        <v>3.4816026687622098E-2</v>
      </c>
      <c r="X398">
        <v>0.52036285400390603</v>
      </c>
      <c r="Y398">
        <v>0.52036285400390603</v>
      </c>
      <c r="Z398">
        <v>0.5</v>
      </c>
      <c r="AA398">
        <v>0.9</v>
      </c>
      <c r="AB398">
        <v>0.64285714285714302</v>
      </c>
      <c r="AC398">
        <v>0.75</v>
      </c>
      <c r="AD398">
        <v>0.1</v>
      </c>
      <c r="AE398">
        <v>0.4</v>
      </c>
    </row>
    <row r="399" spans="1:31" x14ac:dyDescent="0.15">
      <c r="A399" s="6">
        <v>397</v>
      </c>
      <c r="B399">
        <v>15</v>
      </c>
      <c r="C399">
        <v>5</v>
      </c>
      <c r="D399">
        <v>10</v>
      </c>
      <c r="E399">
        <v>10</v>
      </c>
      <c r="F399">
        <v>10</v>
      </c>
      <c r="G399">
        <v>0</v>
      </c>
      <c r="H399">
        <v>5</v>
      </c>
      <c r="I399">
        <v>5</v>
      </c>
      <c r="J399">
        <v>0.75</v>
      </c>
      <c r="K399">
        <v>7.6912918090820304</v>
      </c>
      <c r="L399" s="10">
        <v>3.3891620635986301</v>
      </c>
      <c r="M399">
        <v>1.4627799987793</v>
      </c>
      <c r="N399">
        <v>4.7514972686767596</v>
      </c>
      <c r="O399">
        <v>3</v>
      </c>
      <c r="P399">
        <v>3</v>
      </c>
      <c r="Q399">
        <v>13</v>
      </c>
      <c r="R399" s="16">
        <v>0.23080000000000001</v>
      </c>
      <c r="S399" s="16">
        <f t="shared" si="6"/>
        <v>0.3</v>
      </c>
      <c r="T399">
        <v>3.3245105743408199</v>
      </c>
      <c r="U399">
        <v>3.02997827529907</v>
      </c>
      <c r="V399">
        <v>2.8116974830627401</v>
      </c>
      <c r="W399" s="17">
        <v>0.21828079223632799</v>
      </c>
      <c r="X399">
        <v>0.51281309127807595</v>
      </c>
      <c r="Y399">
        <v>0.51281309127807595</v>
      </c>
      <c r="Z399">
        <v>0.3</v>
      </c>
      <c r="AA399">
        <v>1</v>
      </c>
      <c r="AB399">
        <v>0.76923076923076905</v>
      </c>
      <c r="AC399">
        <v>0.86956521739130399</v>
      </c>
      <c r="AD399">
        <v>0</v>
      </c>
      <c r="AE399">
        <v>0.7</v>
      </c>
    </row>
    <row r="400" spans="1:31" x14ac:dyDescent="0.15">
      <c r="A400" s="6">
        <v>398</v>
      </c>
      <c r="B400">
        <v>15</v>
      </c>
      <c r="C400">
        <v>5</v>
      </c>
      <c r="D400">
        <v>10</v>
      </c>
      <c r="E400">
        <v>10</v>
      </c>
      <c r="F400">
        <v>10</v>
      </c>
      <c r="G400">
        <v>0</v>
      </c>
      <c r="H400">
        <v>5</v>
      </c>
      <c r="I400">
        <v>5</v>
      </c>
      <c r="J400">
        <v>0.75</v>
      </c>
      <c r="K400">
        <v>8.1381702423095703</v>
      </c>
      <c r="L400" s="10">
        <v>4.1253604888915998</v>
      </c>
      <c r="M400">
        <v>2.6507339477539098</v>
      </c>
      <c r="N400">
        <v>5.0763721466064498</v>
      </c>
      <c r="O400">
        <v>2</v>
      </c>
      <c r="P400">
        <v>2</v>
      </c>
      <c r="Q400">
        <v>12</v>
      </c>
      <c r="R400" s="16">
        <v>0.16669999999999999</v>
      </c>
      <c r="S400" s="16">
        <f t="shared" si="6"/>
        <v>0.2</v>
      </c>
      <c r="T400">
        <v>3.2886447906494101</v>
      </c>
      <c r="U400">
        <v>3.0384707450866699</v>
      </c>
      <c r="V400">
        <v>2.7574930191039999</v>
      </c>
      <c r="W400" s="17">
        <v>0.28097772598266602</v>
      </c>
      <c r="X400">
        <v>0.53115177154541005</v>
      </c>
      <c r="Y400">
        <v>0.53115177154541005</v>
      </c>
      <c r="Z400">
        <v>0.2</v>
      </c>
      <c r="AA400">
        <v>1</v>
      </c>
      <c r="AB400">
        <v>0.83333333333333304</v>
      </c>
      <c r="AC400">
        <v>0.90909090909090895</v>
      </c>
      <c r="AD400">
        <v>0</v>
      </c>
      <c r="AE400">
        <v>0.8</v>
      </c>
    </row>
    <row r="401" spans="1:31" x14ac:dyDescent="0.15">
      <c r="A401" s="6">
        <v>399</v>
      </c>
      <c r="B401">
        <v>19</v>
      </c>
      <c r="C401">
        <v>1</v>
      </c>
      <c r="D401">
        <v>10</v>
      </c>
      <c r="E401">
        <v>10</v>
      </c>
      <c r="F401">
        <v>10</v>
      </c>
      <c r="G401">
        <v>0</v>
      </c>
      <c r="H401">
        <v>9</v>
      </c>
      <c r="I401">
        <v>1</v>
      </c>
      <c r="J401">
        <v>0.95</v>
      </c>
      <c r="K401">
        <v>13.0696868896484</v>
      </c>
      <c r="L401" s="10">
        <v>1.7777214050293</v>
      </c>
      <c r="M401">
        <v>1.5230255126953101</v>
      </c>
      <c r="N401">
        <v>9.9996490478515607</v>
      </c>
      <c r="O401">
        <v>7</v>
      </c>
      <c r="P401">
        <v>7</v>
      </c>
      <c r="Q401">
        <v>17</v>
      </c>
      <c r="R401" s="16">
        <v>0.4118</v>
      </c>
      <c r="S401" s="16">
        <f t="shared" si="6"/>
        <v>0.7</v>
      </c>
      <c r="T401">
        <v>5.0788116455078098</v>
      </c>
      <c r="U401">
        <v>4.7300524711608896</v>
      </c>
      <c r="V401">
        <v>4.4413595199584996</v>
      </c>
      <c r="W401" s="17">
        <v>0.28869295120239302</v>
      </c>
      <c r="X401">
        <v>0.63745212554931596</v>
      </c>
      <c r="Y401">
        <v>0.63745212554931596</v>
      </c>
      <c r="Z401">
        <v>0.7</v>
      </c>
      <c r="AA401">
        <v>1</v>
      </c>
      <c r="AB401">
        <v>0.58823529411764697</v>
      </c>
      <c r="AC401">
        <v>0.74074074074074103</v>
      </c>
      <c r="AD401">
        <v>0</v>
      </c>
      <c r="AE401">
        <v>0.3</v>
      </c>
    </row>
    <row r="402" spans="1:31" x14ac:dyDescent="0.15">
      <c r="A402" s="6">
        <v>400</v>
      </c>
      <c r="B402">
        <v>16</v>
      </c>
      <c r="C402">
        <v>4</v>
      </c>
      <c r="D402">
        <v>10</v>
      </c>
      <c r="E402">
        <v>10</v>
      </c>
      <c r="F402">
        <v>10</v>
      </c>
      <c r="G402">
        <v>0</v>
      </c>
      <c r="H402">
        <v>6</v>
      </c>
      <c r="I402">
        <v>4</v>
      </c>
      <c r="J402">
        <v>0.8</v>
      </c>
      <c r="K402">
        <v>9.0198268890380895</v>
      </c>
      <c r="L402" s="10">
        <v>1.9675998687744101</v>
      </c>
      <c r="M402">
        <v>0.41411972045898399</v>
      </c>
      <c r="N402">
        <v>7.8700199127197301</v>
      </c>
      <c r="O402">
        <v>6</v>
      </c>
      <c r="P402">
        <v>6</v>
      </c>
      <c r="Q402">
        <v>16</v>
      </c>
      <c r="R402" s="16">
        <v>0.375</v>
      </c>
      <c r="S402" s="16">
        <f t="shared" si="6"/>
        <v>0.6</v>
      </c>
      <c r="T402">
        <v>4.0166721343994096</v>
      </c>
      <c r="U402">
        <v>3.5184447765350302</v>
      </c>
      <c r="V402">
        <v>3.41978216171265</v>
      </c>
      <c r="W402" s="17">
        <v>9.8662614822387695E-2</v>
      </c>
      <c r="X402">
        <v>0.59688997268676802</v>
      </c>
      <c r="Y402">
        <v>0.59688997268676802</v>
      </c>
      <c r="Z402">
        <v>0.6</v>
      </c>
      <c r="AA402">
        <v>1</v>
      </c>
      <c r="AB402">
        <v>0.625</v>
      </c>
      <c r="AC402">
        <v>0.76923076923076905</v>
      </c>
      <c r="AD402">
        <v>0</v>
      </c>
      <c r="AE402">
        <v>0.4</v>
      </c>
    </row>
    <row r="403" spans="1:31" x14ac:dyDescent="0.15">
      <c r="A403" s="6">
        <v>401</v>
      </c>
      <c r="B403">
        <v>18</v>
      </c>
      <c r="C403">
        <v>2</v>
      </c>
      <c r="D403">
        <v>10</v>
      </c>
      <c r="E403">
        <v>10</v>
      </c>
      <c r="F403">
        <v>9</v>
      </c>
      <c r="G403">
        <v>1</v>
      </c>
      <c r="H403">
        <v>9</v>
      </c>
      <c r="I403">
        <v>1</v>
      </c>
      <c r="J403">
        <v>0.9</v>
      </c>
      <c r="K403">
        <v>11.7551879882812</v>
      </c>
      <c r="L403" s="10">
        <v>0.91674995422363303</v>
      </c>
      <c r="M403">
        <v>0.71549224853515603</v>
      </c>
      <c r="N403">
        <v>10.030107498169</v>
      </c>
      <c r="O403">
        <v>7</v>
      </c>
      <c r="P403">
        <v>7</v>
      </c>
      <c r="Q403">
        <v>16</v>
      </c>
      <c r="R403" s="16">
        <v>0.4375</v>
      </c>
      <c r="S403" s="16">
        <f t="shared" si="6"/>
        <v>0.7</v>
      </c>
      <c r="T403">
        <v>4.2224388122558603</v>
      </c>
      <c r="U403">
        <v>3.8508768081664999</v>
      </c>
      <c r="V403">
        <v>3.7722721099853498</v>
      </c>
      <c r="W403" s="17">
        <v>7.8604698181152302E-2</v>
      </c>
      <c r="X403">
        <v>0.45016670227050798</v>
      </c>
      <c r="Y403">
        <v>0.45016670227050798</v>
      </c>
      <c r="Z403">
        <v>0.7</v>
      </c>
      <c r="AA403">
        <v>0.9</v>
      </c>
      <c r="AB403">
        <v>0.5625</v>
      </c>
      <c r="AC403">
        <v>0.69230769230769196</v>
      </c>
      <c r="AD403">
        <v>0.1</v>
      </c>
      <c r="AE403">
        <v>0.2</v>
      </c>
    </row>
    <row r="404" spans="1:31" x14ac:dyDescent="0.15">
      <c r="A404" s="6">
        <v>402</v>
      </c>
      <c r="B404">
        <v>15</v>
      </c>
      <c r="C404">
        <v>5</v>
      </c>
      <c r="D404">
        <v>10</v>
      </c>
      <c r="E404">
        <v>10</v>
      </c>
      <c r="F404">
        <v>10</v>
      </c>
      <c r="G404">
        <v>0</v>
      </c>
      <c r="H404">
        <v>5</v>
      </c>
      <c r="I404">
        <v>5</v>
      </c>
      <c r="J404">
        <v>0.75</v>
      </c>
      <c r="K404">
        <v>8.3067493438720703</v>
      </c>
      <c r="L404" s="10">
        <v>4.43984031677246</v>
      </c>
      <c r="M404">
        <v>2.7947082519531201</v>
      </c>
      <c r="N404">
        <v>4.4435691833496103</v>
      </c>
      <c r="O404">
        <v>2</v>
      </c>
      <c r="P404">
        <v>2</v>
      </c>
      <c r="Q404">
        <v>12</v>
      </c>
      <c r="R404" s="16">
        <v>0.16669999999999999</v>
      </c>
      <c r="S404" s="16">
        <f t="shared" si="6"/>
        <v>0.2</v>
      </c>
      <c r="T404">
        <v>3.33892822265625</v>
      </c>
      <c r="U404">
        <v>3.1155464649200399</v>
      </c>
      <c r="V404">
        <v>2.8075180053710902</v>
      </c>
      <c r="W404" s="17">
        <v>0.30802845954894997</v>
      </c>
      <c r="X404">
        <v>0.53141021728515603</v>
      </c>
      <c r="Y404">
        <v>0.53141021728515603</v>
      </c>
      <c r="Z404">
        <v>0.2</v>
      </c>
      <c r="AA404">
        <v>1</v>
      </c>
      <c r="AB404">
        <v>0.83333333333333304</v>
      </c>
      <c r="AC404">
        <v>0.90909090909090895</v>
      </c>
      <c r="AD404">
        <v>0</v>
      </c>
      <c r="AE404">
        <v>0.8</v>
      </c>
    </row>
    <row r="405" spans="1:31" x14ac:dyDescent="0.15">
      <c r="A405" s="6">
        <v>403</v>
      </c>
      <c r="B405">
        <v>17</v>
      </c>
      <c r="C405">
        <v>3</v>
      </c>
      <c r="D405">
        <v>10</v>
      </c>
      <c r="E405">
        <v>10</v>
      </c>
      <c r="F405">
        <v>10</v>
      </c>
      <c r="G405">
        <v>0</v>
      </c>
      <c r="H405">
        <v>7</v>
      </c>
      <c r="I405">
        <v>3</v>
      </c>
      <c r="J405">
        <v>0.85</v>
      </c>
      <c r="K405">
        <v>9.6268596649169904</v>
      </c>
      <c r="L405" s="10">
        <v>1.96689605712891</v>
      </c>
      <c r="M405">
        <v>0.85152435302734397</v>
      </c>
      <c r="N405">
        <v>7.2249011993408203</v>
      </c>
      <c r="O405">
        <v>4</v>
      </c>
      <c r="P405">
        <v>4</v>
      </c>
      <c r="Q405">
        <v>14</v>
      </c>
      <c r="R405" s="16">
        <v>0.28570000000000001</v>
      </c>
      <c r="S405" s="16">
        <f t="shared" si="6"/>
        <v>0.4</v>
      </c>
      <c r="T405">
        <v>3.9190025329589799</v>
      </c>
      <c r="U405">
        <v>3.5609867572784402</v>
      </c>
      <c r="V405">
        <v>3.35468530654907</v>
      </c>
      <c r="W405" s="17">
        <v>0.20630145072937001</v>
      </c>
      <c r="X405">
        <v>0.564317226409912</v>
      </c>
      <c r="Y405">
        <v>0.564317226409912</v>
      </c>
      <c r="Z405">
        <v>0.4</v>
      </c>
      <c r="AA405">
        <v>1</v>
      </c>
      <c r="AB405">
        <v>0.71428571428571397</v>
      </c>
      <c r="AC405">
        <v>0.83333333333333304</v>
      </c>
      <c r="AD405">
        <v>0</v>
      </c>
      <c r="AE405">
        <v>0.6</v>
      </c>
    </row>
    <row r="406" spans="1:31" x14ac:dyDescent="0.15">
      <c r="A406" s="6">
        <v>404</v>
      </c>
      <c r="B406">
        <v>17</v>
      </c>
      <c r="C406">
        <v>3</v>
      </c>
      <c r="D406">
        <v>10</v>
      </c>
      <c r="E406">
        <v>10</v>
      </c>
      <c r="F406">
        <v>10</v>
      </c>
      <c r="G406">
        <v>0</v>
      </c>
      <c r="H406">
        <v>7</v>
      </c>
      <c r="I406">
        <v>3</v>
      </c>
      <c r="J406">
        <v>0.85</v>
      </c>
      <c r="K406">
        <v>8.6997890472412092</v>
      </c>
      <c r="L406" s="10">
        <v>1.1355895996093699</v>
      </c>
      <c r="M406">
        <v>0.24302291870117201</v>
      </c>
      <c r="N406">
        <v>7.8307666778564498</v>
      </c>
      <c r="O406">
        <v>6</v>
      </c>
      <c r="P406">
        <v>6</v>
      </c>
      <c r="Q406">
        <v>16</v>
      </c>
      <c r="R406" s="16">
        <v>0.375</v>
      </c>
      <c r="S406" s="16">
        <f t="shared" si="6"/>
        <v>0.6</v>
      </c>
      <c r="T406">
        <v>5.0039215087890598</v>
      </c>
      <c r="U406">
        <v>4.46932077407837</v>
      </c>
      <c r="V406">
        <v>4.39162349700928</v>
      </c>
      <c r="W406" s="17">
        <v>7.7697277069091797E-2</v>
      </c>
      <c r="X406">
        <v>0.61229801177978505</v>
      </c>
      <c r="Y406">
        <v>0.61229801177978505</v>
      </c>
      <c r="Z406">
        <v>0.6</v>
      </c>
      <c r="AA406">
        <v>1</v>
      </c>
      <c r="AB406">
        <v>0.625</v>
      </c>
      <c r="AC406">
        <v>0.76923076923076905</v>
      </c>
      <c r="AD406">
        <v>0</v>
      </c>
      <c r="AE406">
        <v>0.4</v>
      </c>
    </row>
    <row r="407" spans="1:31" x14ac:dyDescent="0.15">
      <c r="A407" s="6">
        <v>405</v>
      </c>
      <c r="B407">
        <v>17</v>
      </c>
      <c r="C407">
        <v>3</v>
      </c>
      <c r="D407">
        <v>10</v>
      </c>
      <c r="E407">
        <v>10</v>
      </c>
      <c r="F407">
        <v>10</v>
      </c>
      <c r="G407">
        <v>0</v>
      </c>
      <c r="H407">
        <v>7</v>
      </c>
      <c r="I407">
        <v>3</v>
      </c>
      <c r="J407">
        <v>0.85</v>
      </c>
      <c r="K407">
        <v>9.1828861236572301</v>
      </c>
      <c r="L407" s="10">
        <v>3.34245681762695</v>
      </c>
      <c r="M407">
        <v>2.59732246398926</v>
      </c>
      <c r="N407">
        <v>5.8596897125244096</v>
      </c>
      <c r="O407">
        <v>3</v>
      </c>
      <c r="P407">
        <v>3</v>
      </c>
      <c r="Q407">
        <v>13</v>
      </c>
      <c r="R407" s="16">
        <v>0.23080000000000001</v>
      </c>
      <c r="S407" s="16">
        <f t="shared" si="6"/>
        <v>0.3</v>
      </c>
      <c r="T407">
        <v>3.63249588012695</v>
      </c>
      <c r="U407">
        <v>3.3842256069183301</v>
      </c>
      <c r="V407">
        <v>3.07127904891968</v>
      </c>
      <c r="W407" s="17">
        <v>0.312946557998657</v>
      </c>
      <c r="X407">
        <v>0.56121683120727495</v>
      </c>
      <c r="Y407">
        <v>0.56121683120727495</v>
      </c>
      <c r="Z407">
        <v>0.3</v>
      </c>
      <c r="AA407">
        <v>1</v>
      </c>
      <c r="AB407">
        <v>0.76923076923076905</v>
      </c>
      <c r="AC407">
        <v>0.86956521739130399</v>
      </c>
      <c r="AD407">
        <v>0</v>
      </c>
      <c r="AE407">
        <v>0.7</v>
      </c>
    </row>
    <row r="408" spans="1:31" x14ac:dyDescent="0.15">
      <c r="A408" s="6">
        <v>406</v>
      </c>
      <c r="B408">
        <v>19</v>
      </c>
      <c r="C408">
        <v>1</v>
      </c>
      <c r="D408">
        <v>10</v>
      </c>
      <c r="E408">
        <v>10</v>
      </c>
      <c r="F408">
        <v>10</v>
      </c>
      <c r="G408">
        <v>0</v>
      </c>
      <c r="H408">
        <v>9</v>
      </c>
      <c r="I408">
        <v>1</v>
      </c>
      <c r="J408">
        <v>0.95</v>
      </c>
      <c r="K408">
        <v>12.6988468170166</v>
      </c>
      <c r="L408" s="10">
        <v>3.6778545379638699</v>
      </c>
      <c r="M408">
        <v>3.4816932678222701</v>
      </c>
      <c r="N408">
        <v>8.0616893768310494</v>
      </c>
      <c r="O408">
        <v>5</v>
      </c>
      <c r="P408">
        <v>5</v>
      </c>
      <c r="Q408">
        <v>15</v>
      </c>
      <c r="R408" s="16">
        <v>0.33329999999999999</v>
      </c>
      <c r="S408" s="16">
        <f t="shared" si="6"/>
        <v>0.5</v>
      </c>
      <c r="T408">
        <v>4.37786865234375</v>
      </c>
      <c r="U408">
        <v>4.1841707229614302</v>
      </c>
      <c r="V408">
        <v>3.7781066894531201</v>
      </c>
      <c r="W408" s="17">
        <v>0.406064033508301</v>
      </c>
      <c r="X408">
        <v>0.599761962890625</v>
      </c>
      <c r="Y408">
        <v>0.599761962890625</v>
      </c>
      <c r="Z408">
        <v>0.5</v>
      </c>
      <c r="AA408">
        <v>1</v>
      </c>
      <c r="AB408">
        <v>0.66666666666666696</v>
      </c>
      <c r="AC408">
        <v>0.8</v>
      </c>
      <c r="AD408">
        <v>0</v>
      </c>
      <c r="AE408">
        <v>0.5</v>
      </c>
    </row>
    <row r="409" spans="1:31" x14ac:dyDescent="0.15">
      <c r="A409" s="6">
        <v>407</v>
      </c>
      <c r="B409">
        <v>15</v>
      </c>
      <c r="C409">
        <v>5</v>
      </c>
      <c r="D409">
        <v>10</v>
      </c>
      <c r="E409">
        <v>10</v>
      </c>
      <c r="F409">
        <v>10</v>
      </c>
      <c r="G409">
        <v>0</v>
      </c>
      <c r="H409">
        <v>5</v>
      </c>
      <c r="I409">
        <v>5</v>
      </c>
      <c r="J409">
        <v>0.75</v>
      </c>
      <c r="K409">
        <v>8.1172351837158203</v>
      </c>
      <c r="L409" s="10">
        <v>3.2850189208984402</v>
      </c>
      <c r="M409">
        <v>1.2537155151367201</v>
      </c>
      <c r="N409">
        <v>5.6018428802490199</v>
      </c>
      <c r="O409">
        <v>4</v>
      </c>
      <c r="P409">
        <v>4</v>
      </c>
      <c r="Q409">
        <v>14</v>
      </c>
      <c r="R409" s="16">
        <v>0.28570000000000001</v>
      </c>
      <c r="S409" s="16">
        <f t="shared" si="6"/>
        <v>0.4</v>
      </c>
      <c r="T409">
        <v>3.54386329650879</v>
      </c>
      <c r="U409">
        <v>3.1897933483123802</v>
      </c>
      <c r="V409">
        <v>2.98428535461426</v>
      </c>
      <c r="W409" s="17">
        <v>0.20550799369812001</v>
      </c>
      <c r="X409">
        <v>0.55957794189453103</v>
      </c>
      <c r="Y409">
        <v>0.55957794189453103</v>
      </c>
      <c r="Z409">
        <v>0.4</v>
      </c>
      <c r="AA409">
        <v>1</v>
      </c>
      <c r="AB409">
        <v>0.71428571428571397</v>
      </c>
      <c r="AC409">
        <v>0.83333333333333304</v>
      </c>
      <c r="AD409">
        <v>0</v>
      </c>
      <c r="AE409">
        <v>0.6</v>
      </c>
    </row>
    <row r="410" spans="1:31" x14ac:dyDescent="0.15">
      <c r="A410" s="6">
        <v>408</v>
      </c>
      <c r="B410">
        <v>18</v>
      </c>
      <c r="C410">
        <v>2</v>
      </c>
      <c r="D410">
        <v>10</v>
      </c>
      <c r="E410">
        <v>10</v>
      </c>
      <c r="F410">
        <v>10</v>
      </c>
      <c r="G410">
        <v>0</v>
      </c>
      <c r="H410">
        <v>8</v>
      </c>
      <c r="I410">
        <v>2</v>
      </c>
      <c r="J410">
        <v>0.9</v>
      </c>
      <c r="K410">
        <v>10.498249053955099</v>
      </c>
      <c r="L410" s="10">
        <v>1.8893241882324201</v>
      </c>
      <c r="M410">
        <v>1.2421913146972701</v>
      </c>
      <c r="N410">
        <v>7.5254993438720703</v>
      </c>
      <c r="O410">
        <v>4</v>
      </c>
      <c r="P410">
        <v>4</v>
      </c>
      <c r="Q410">
        <v>14</v>
      </c>
      <c r="R410" s="16">
        <v>0.28570000000000001</v>
      </c>
      <c r="S410" s="16">
        <f t="shared" si="6"/>
        <v>0.4</v>
      </c>
      <c r="T410">
        <v>4.4369258880615199</v>
      </c>
      <c r="U410">
        <v>4.0983295440673801</v>
      </c>
      <c r="V410">
        <v>3.8247802257537802</v>
      </c>
      <c r="W410" s="17">
        <v>0.27354931831359902</v>
      </c>
      <c r="X410">
        <v>0.61214566230773904</v>
      </c>
      <c r="Y410">
        <v>0.61214566230773904</v>
      </c>
      <c r="Z410">
        <v>0.4</v>
      </c>
      <c r="AA410">
        <v>1</v>
      </c>
      <c r="AB410">
        <v>0.71428571428571397</v>
      </c>
      <c r="AC410">
        <v>0.83333333333333304</v>
      </c>
      <c r="AD410">
        <v>0</v>
      </c>
      <c r="AE410">
        <v>0.6</v>
      </c>
    </row>
    <row r="411" spans="1:31" x14ac:dyDescent="0.15">
      <c r="A411" s="6">
        <v>409</v>
      </c>
      <c r="B411">
        <v>15</v>
      </c>
      <c r="C411">
        <v>5</v>
      </c>
      <c r="D411">
        <v>10</v>
      </c>
      <c r="E411">
        <v>10</v>
      </c>
      <c r="F411">
        <v>10</v>
      </c>
      <c r="G411">
        <v>0</v>
      </c>
      <c r="H411">
        <v>5</v>
      </c>
      <c r="I411">
        <v>5</v>
      </c>
      <c r="J411">
        <v>0.75</v>
      </c>
      <c r="K411">
        <v>8.4889202117919904</v>
      </c>
      <c r="L411" s="10">
        <v>3.95206642150879</v>
      </c>
      <c r="M411">
        <v>2.1059036254882799</v>
      </c>
      <c r="N411">
        <v>5.3813648223876998</v>
      </c>
      <c r="O411">
        <v>3</v>
      </c>
      <c r="P411">
        <v>3</v>
      </c>
      <c r="Q411">
        <v>13</v>
      </c>
      <c r="R411" s="16">
        <v>0.23080000000000001</v>
      </c>
      <c r="S411" s="16">
        <f t="shared" si="6"/>
        <v>0.3</v>
      </c>
      <c r="T411">
        <v>3.4135494232177699</v>
      </c>
      <c r="U411">
        <v>3.1157593727111799</v>
      </c>
      <c r="V411">
        <v>2.8445248603820801</v>
      </c>
      <c r="W411" s="17">
        <v>0.27123451232910201</v>
      </c>
      <c r="X411">
        <v>0.56902456283569303</v>
      </c>
      <c r="Y411">
        <v>0.56902456283569303</v>
      </c>
      <c r="Z411">
        <v>0.3</v>
      </c>
      <c r="AA411">
        <v>1</v>
      </c>
      <c r="AB411">
        <v>0.76923076923076905</v>
      </c>
      <c r="AC411">
        <v>0.86956521739130399</v>
      </c>
      <c r="AD411">
        <v>0</v>
      </c>
      <c r="AE411">
        <v>0.7</v>
      </c>
    </row>
    <row r="412" spans="1:31" x14ac:dyDescent="0.15">
      <c r="A412" s="6">
        <v>410</v>
      </c>
      <c r="B412">
        <v>15</v>
      </c>
      <c r="C412">
        <v>5</v>
      </c>
      <c r="D412">
        <v>10</v>
      </c>
      <c r="E412">
        <v>10</v>
      </c>
      <c r="F412">
        <v>10</v>
      </c>
      <c r="G412">
        <v>0</v>
      </c>
      <c r="H412">
        <v>5</v>
      </c>
      <c r="I412">
        <v>5</v>
      </c>
      <c r="J412">
        <v>0.75</v>
      </c>
      <c r="K412">
        <v>9.2018623352050799</v>
      </c>
      <c r="L412" s="10">
        <v>3.75082588195801</v>
      </c>
      <c r="M412">
        <v>1.63460540771484</v>
      </c>
      <c r="N412">
        <v>6.6696300506591797</v>
      </c>
      <c r="O412">
        <v>3</v>
      </c>
      <c r="P412">
        <v>3</v>
      </c>
      <c r="Q412">
        <v>13</v>
      </c>
      <c r="R412" s="16">
        <v>0.23080000000000001</v>
      </c>
      <c r="S412" s="16">
        <f t="shared" si="6"/>
        <v>0.3</v>
      </c>
      <c r="T412">
        <v>3.9823360443115199</v>
      </c>
      <c r="U412">
        <v>3.6126582622528098</v>
      </c>
      <c r="V412">
        <v>3.3846099376678498</v>
      </c>
      <c r="W412" s="17">
        <v>0.22804832458496099</v>
      </c>
      <c r="X412">
        <v>0.59772610664367698</v>
      </c>
      <c r="Y412">
        <v>0.59772610664367698</v>
      </c>
      <c r="Z412">
        <v>0.3</v>
      </c>
      <c r="AA412">
        <v>1</v>
      </c>
      <c r="AB412">
        <v>0.76923076923076905</v>
      </c>
      <c r="AC412">
        <v>0.86956521739130399</v>
      </c>
      <c r="AD412">
        <v>0</v>
      </c>
      <c r="AE412">
        <v>0.7</v>
      </c>
    </row>
    <row r="413" spans="1:31" x14ac:dyDescent="0.15">
      <c r="A413" s="6">
        <v>411</v>
      </c>
      <c r="B413">
        <v>17</v>
      </c>
      <c r="C413">
        <v>3</v>
      </c>
      <c r="D413">
        <v>10</v>
      </c>
      <c r="E413">
        <v>10</v>
      </c>
      <c r="F413">
        <v>10</v>
      </c>
      <c r="G413">
        <v>0</v>
      </c>
      <c r="H413">
        <v>7</v>
      </c>
      <c r="I413">
        <v>3</v>
      </c>
      <c r="J413">
        <v>0.85</v>
      </c>
      <c r="K413">
        <v>9.6227951049804705</v>
      </c>
      <c r="L413" s="10">
        <v>2.7619571685790998</v>
      </c>
      <c r="M413">
        <v>1.8115882873535201</v>
      </c>
      <c r="N413">
        <v>6.6333045959472701</v>
      </c>
      <c r="O413">
        <v>5</v>
      </c>
      <c r="P413">
        <v>5</v>
      </c>
      <c r="Q413">
        <v>15</v>
      </c>
      <c r="R413" s="16">
        <v>0.33329999999999999</v>
      </c>
      <c r="S413" s="16">
        <f t="shared" si="6"/>
        <v>0.5</v>
      </c>
      <c r="T413">
        <v>3.8156223297119101</v>
      </c>
      <c r="U413">
        <v>3.49936699867248</v>
      </c>
      <c r="V413">
        <v>3.2365984916686998</v>
      </c>
      <c r="W413" s="17">
        <v>0.26276850700378401</v>
      </c>
      <c r="X413">
        <v>0.579023838043213</v>
      </c>
      <c r="Y413">
        <v>0.579023838043213</v>
      </c>
      <c r="Z413">
        <v>0.5</v>
      </c>
      <c r="AA413">
        <v>1</v>
      </c>
      <c r="AB413">
        <v>0.66666666666666696</v>
      </c>
      <c r="AC413">
        <v>0.8</v>
      </c>
      <c r="AD413">
        <v>0</v>
      </c>
      <c r="AE413">
        <v>0.5</v>
      </c>
    </row>
    <row r="414" spans="1:31" x14ac:dyDescent="0.15">
      <c r="A414" s="6">
        <v>412</v>
      </c>
      <c r="B414">
        <v>16</v>
      </c>
      <c r="C414">
        <v>4</v>
      </c>
      <c r="D414">
        <v>10</v>
      </c>
      <c r="E414">
        <v>10</v>
      </c>
      <c r="F414">
        <v>10</v>
      </c>
      <c r="G414">
        <v>0</v>
      </c>
      <c r="H414">
        <v>6</v>
      </c>
      <c r="I414">
        <v>4</v>
      </c>
      <c r="J414">
        <v>0.8</v>
      </c>
      <c r="K414">
        <v>8.850341796875</v>
      </c>
      <c r="L414" s="10">
        <v>1.6536350250244101</v>
      </c>
      <c r="M414">
        <v>0.181747436523437</v>
      </c>
      <c r="N414">
        <v>8.3147964477539098</v>
      </c>
      <c r="O414">
        <v>6</v>
      </c>
      <c r="P414">
        <v>6</v>
      </c>
      <c r="Q414">
        <v>16</v>
      </c>
      <c r="R414" s="16">
        <v>0.375</v>
      </c>
      <c r="S414" s="16">
        <f t="shared" si="6"/>
        <v>0.6</v>
      </c>
      <c r="T414">
        <v>4.4514961242675799</v>
      </c>
      <c r="U414">
        <v>3.8914918899536102</v>
      </c>
      <c r="V414">
        <v>3.8462326526641801</v>
      </c>
      <c r="W414" s="17">
        <v>4.5259237289428697E-2</v>
      </c>
      <c r="X414">
        <v>0.605263471603394</v>
      </c>
      <c r="Y414">
        <v>0.605263471603394</v>
      </c>
      <c r="Z414">
        <v>0.6</v>
      </c>
      <c r="AA414">
        <v>1</v>
      </c>
      <c r="AB414">
        <v>0.625</v>
      </c>
      <c r="AC414">
        <v>0.76923076923076905</v>
      </c>
      <c r="AD414">
        <v>0</v>
      </c>
      <c r="AE414">
        <v>0.4</v>
      </c>
    </row>
    <row r="415" spans="1:31" x14ac:dyDescent="0.15">
      <c r="A415" s="6">
        <v>413</v>
      </c>
      <c r="B415">
        <v>16</v>
      </c>
      <c r="C415">
        <v>4</v>
      </c>
      <c r="D415">
        <v>10</v>
      </c>
      <c r="E415">
        <v>10</v>
      </c>
      <c r="F415">
        <v>10</v>
      </c>
      <c r="G415">
        <v>0</v>
      </c>
      <c r="H415">
        <v>6</v>
      </c>
      <c r="I415">
        <v>4</v>
      </c>
      <c r="J415">
        <v>0.8</v>
      </c>
      <c r="K415">
        <v>8.0559730529785192</v>
      </c>
      <c r="L415" s="10">
        <v>1.7736644744873</v>
      </c>
      <c r="M415">
        <v>0.46175765991210899</v>
      </c>
      <c r="N415">
        <v>7.1907444000244096</v>
      </c>
      <c r="O415">
        <v>5</v>
      </c>
      <c r="P415">
        <v>5</v>
      </c>
      <c r="Q415">
        <v>15</v>
      </c>
      <c r="R415" s="16">
        <v>0.33329999999999999</v>
      </c>
      <c r="S415" s="16">
        <f t="shared" si="6"/>
        <v>0.5</v>
      </c>
      <c r="T415">
        <v>3.9491081237793</v>
      </c>
      <c r="U415">
        <v>3.46913743019104</v>
      </c>
      <c r="V415">
        <v>3.3920943737029998</v>
      </c>
      <c r="W415" s="17">
        <v>7.7043056488037095E-2</v>
      </c>
      <c r="X415">
        <v>0.55701375007629395</v>
      </c>
      <c r="Y415">
        <v>0.55701375007629395</v>
      </c>
      <c r="Z415">
        <v>0.5</v>
      </c>
      <c r="AA415">
        <v>1</v>
      </c>
      <c r="AB415">
        <v>0.66666666666666696</v>
      </c>
      <c r="AC415">
        <v>0.8</v>
      </c>
      <c r="AD415">
        <v>0</v>
      </c>
      <c r="AE415">
        <v>0.5</v>
      </c>
    </row>
    <row r="416" spans="1:31" x14ac:dyDescent="0.15">
      <c r="A416" s="6">
        <v>414</v>
      </c>
      <c r="B416">
        <v>18</v>
      </c>
      <c r="C416">
        <v>2</v>
      </c>
      <c r="D416">
        <v>10</v>
      </c>
      <c r="E416">
        <v>10</v>
      </c>
      <c r="F416">
        <v>10</v>
      </c>
      <c r="G416">
        <v>0</v>
      </c>
      <c r="H416">
        <v>8</v>
      </c>
      <c r="I416">
        <v>2</v>
      </c>
      <c r="J416">
        <v>0.9</v>
      </c>
      <c r="K416">
        <v>9.4700508117675799</v>
      </c>
      <c r="L416" s="10">
        <v>1.0749549865722701</v>
      </c>
      <c r="M416">
        <v>0.56772232055664096</v>
      </c>
      <c r="N416">
        <v>7.9577159881591797</v>
      </c>
      <c r="O416">
        <v>7</v>
      </c>
      <c r="P416">
        <v>7</v>
      </c>
      <c r="Q416">
        <v>17</v>
      </c>
      <c r="R416" s="16">
        <v>0.4118</v>
      </c>
      <c r="S416" s="16">
        <f t="shared" si="6"/>
        <v>0.7</v>
      </c>
      <c r="T416">
        <v>4.6819534301757804</v>
      </c>
      <c r="U416">
        <v>4.2388010025024396</v>
      </c>
      <c r="V416">
        <v>4.0993447303771999</v>
      </c>
      <c r="W416" s="17">
        <v>0.139456272125244</v>
      </c>
      <c r="X416">
        <v>0.58260869979858398</v>
      </c>
      <c r="Y416">
        <v>0.58260869979858398</v>
      </c>
      <c r="Z416">
        <v>0.7</v>
      </c>
      <c r="AA416">
        <v>1</v>
      </c>
      <c r="AB416">
        <v>0.58823529411764697</v>
      </c>
      <c r="AC416">
        <v>0.74074074074074103</v>
      </c>
      <c r="AD416">
        <v>0</v>
      </c>
      <c r="AE416">
        <v>0.3</v>
      </c>
    </row>
    <row r="417" spans="1:31" x14ac:dyDescent="0.15">
      <c r="A417" s="6">
        <v>415</v>
      </c>
      <c r="B417">
        <v>16</v>
      </c>
      <c r="C417">
        <v>4</v>
      </c>
      <c r="D417">
        <v>10</v>
      </c>
      <c r="E417">
        <v>10</v>
      </c>
      <c r="F417">
        <v>10</v>
      </c>
      <c r="G417">
        <v>0</v>
      </c>
      <c r="H417">
        <v>6</v>
      </c>
      <c r="I417">
        <v>4</v>
      </c>
      <c r="J417">
        <v>0.8</v>
      </c>
      <c r="K417">
        <v>8.7684669494628906</v>
      </c>
      <c r="L417" s="10">
        <v>2.2746315002441402</v>
      </c>
      <c r="M417">
        <v>0.679168701171875</v>
      </c>
      <c r="N417">
        <v>6.8343982696533203</v>
      </c>
      <c r="O417">
        <v>5</v>
      </c>
      <c r="P417">
        <v>5</v>
      </c>
      <c r="Q417">
        <v>15</v>
      </c>
      <c r="R417" s="16">
        <v>0.33329999999999999</v>
      </c>
      <c r="S417" s="16">
        <f t="shared" si="6"/>
        <v>0.5</v>
      </c>
      <c r="T417">
        <v>3.7875728607177699</v>
      </c>
      <c r="U417">
        <v>3.3785581588745099</v>
      </c>
      <c r="V417">
        <v>3.21861004829407</v>
      </c>
      <c r="W417" s="17">
        <v>0.159948110580444</v>
      </c>
      <c r="X417">
        <v>0.56896281242370605</v>
      </c>
      <c r="Y417">
        <v>0.56896281242370605</v>
      </c>
      <c r="Z417">
        <v>0.5</v>
      </c>
      <c r="AA417">
        <v>1</v>
      </c>
      <c r="AB417">
        <v>0.66666666666666696</v>
      </c>
      <c r="AC417">
        <v>0.8</v>
      </c>
      <c r="AD417">
        <v>0</v>
      </c>
      <c r="AE417">
        <v>0.5</v>
      </c>
    </row>
    <row r="418" spans="1:31" x14ac:dyDescent="0.15">
      <c r="A418" s="6">
        <v>416</v>
      </c>
      <c r="B418">
        <v>19</v>
      </c>
      <c r="C418">
        <v>1</v>
      </c>
      <c r="D418">
        <v>10</v>
      </c>
      <c r="E418">
        <v>10</v>
      </c>
      <c r="F418">
        <v>10</v>
      </c>
      <c r="G418">
        <v>0</v>
      </c>
      <c r="H418">
        <v>9</v>
      </c>
      <c r="I418">
        <v>1</v>
      </c>
      <c r="J418">
        <v>0.95</v>
      </c>
      <c r="K418">
        <v>12.912279129028301</v>
      </c>
      <c r="L418" s="10">
        <v>1.8050498962402299</v>
      </c>
      <c r="M418">
        <v>1.61069488525391</v>
      </c>
      <c r="N418">
        <v>10.397825241088899</v>
      </c>
      <c r="O418">
        <v>8</v>
      </c>
      <c r="P418">
        <v>8</v>
      </c>
      <c r="Q418">
        <v>18</v>
      </c>
      <c r="R418" s="16">
        <v>0.44440000000000002</v>
      </c>
      <c r="S418" s="16">
        <f t="shared" si="6"/>
        <v>0.8</v>
      </c>
      <c r="T418">
        <v>5.0610771179199201</v>
      </c>
      <c r="U418">
        <v>4.6764202117919904</v>
      </c>
      <c r="V418">
        <v>4.4359002113342303</v>
      </c>
      <c r="W418" s="17">
        <v>0.240520000457764</v>
      </c>
      <c r="X418">
        <v>0.62517690658569303</v>
      </c>
      <c r="Y418">
        <v>0.62517690658569303</v>
      </c>
      <c r="Z418">
        <v>0.8</v>
      </c>
      <c r="AA418">
        <v>1</v>
      </c>
      <c r="AB418">
        <v>0.55555555555555602</v>
      </c>
      <c r="AC418">
        <v>0.71428571428571397</v>
      </c>
      <c r="AD418">
        <v>0</v>
      </c>
      <c r="AE418">
        <v>0.2</v>
      </c>
    </row>
    <row r="419" spans="1:31" x14ac:dyDescent="0.15">
      <c r="A419" s="6">
        <v>417</v>
      </c>
      <c r="B419">
        <v>16</v>
      </c>
      <c r="C419">
        <v>4</v>
      </c>
      <c r="D419">
        <v>10</v>
      </c>
      <c r="E419">
        <v>10</v>
      </c>
      <c r="F419">
        <v>10</v>
      </c>
      <c r="G419">
        <v>0</v>
      </c>
      <c r="H419">
        <v>6</v>
      </c>
      <c r="I419">
        <v>4</v>
      </c>
      <c r="J419">
        <v>0.8</v>
      </c>
      <c r="K419">
        <v>8.0318069458007795</v>
      </c>
      <c r="L419" s="10">
        <v>2.4672260284423801</v>
      </c>
      <c r="M419">
        <v>0.97212982177734397</v>
      </c>
      <c r="N419">
        <v>5.5365543365478498</v>
      </c>
      <c r="O419">
        <v>4</v>
      </c>
      <c r="P419">
        <v>4</v>
      </c>
      <c r="Q419">
        <v>14</v>
      </c>
      <c r="R419" s="16">
        <v>0.28570000000000001</v>
      </c>
      <c r="S419" s="16">
        <f t="shared" si="6"/>
        <v>0.4</v>
      </c>
      <c r="T419">
        <v>3.4855861663818399</v>
      </c>
      <c r="U419">
        <v>3.1618115901946999</v>
      </c>
      <c r="V419">
        <v>2.96557521820068</v>
      </c>
      <c r="W419" s="17">
        <v>0.196236371994019</v>
      </c>
      <c r="X419">
        <v>0.52001094818115201</v>
      </c>
      <c r="Y419">
        <v>0.52001094818115201</v>
      </c>
      <c r="Z419">
        <v>0.4</v>
      </c>
      <c r="AA419">
        <v>1</v>
      </c>
      <c r="AB419">
        <v>0.71428571428571397</v>
      </c>
      <c r="AC419">
        <v>0.83333333333333304</v>
      </c>
      <c r="AD419">
        <v>0</v>
      </c>
      <c r="AE419">
        <v>0.6</v>
      </c>
    </row>
    <row r="420" spans="1:31" x14ac:dyDescent="0.15">
      <c r="A420" s="6">
        <v>418</v>
      </c>
      <c r="B420">
        <v>19</v>
      </c>
      <c r="C420">
        <v>1</v>
      </c>
      <c r="D420">
        <v>10</v>
      </c>
      <c r="E420">
        <v>10</v>
      </c>
      <c r="F420">
        <v>10</v>
      </c>
      <c r="G420">
        <v>0</v>
      </c>
      <c r="H420">
        <v>9</v>
      </c>
      <c r="I420">
        <v>1</v>
      </c>
      <c r="J420">
        <v>0.95</v>
      </c>
      <c r="K420">
        <v>11.902868270874</v>
      </c>
      <c r="L420" s="10">
        <v>0.75605010986328103</v>
      </c>
      <c r="M420">
        <v>0.54892730712890603</v>
      </c>
      <c r="N420">
        <v>10.314151763916</v>
      </c>
      <c r="O420">
        <v>7</v>
      </c>
      <c r="P420">
        <v>7</v>
      </c>
      <c r="Q420">
        <v>17</v>
      </c>
      <c r="R420" s="16">
        <v>0.4118</v>
      </c>
      <c r="S420" s="16">
        <f t="shared" si="6"/>
        <v>0.7</v>
      </c>
      <c r="T420">
        <v>5.3042507171630904</v>
      </c>
      <c r="U420">
        <v>4.87205266952515</v>
      </c>
      <c r="V420">
        <v>4.7202200889587402</v>
      </c>
      <c r="W420" s="17">
        <v>0.151832580566406</v>
      </c>
      <c r="X420">
        <v>0.58403062820434604</v>
      </c>
      <c r="Y420">
        <v>0.58403062820434604</v>
      </c>
      <c r="Z420">
        <v>0.7</v>
      </c>
      <c r="AA420">
        <v>1</v>
      </c>
      <c r="AB420">
        <v>0.58823529411764697</v>
      </c>
      <c r="AC420">
        <v>0.74074074074074103</v>
      </c>
      <c r="AD420">
        <v>0</v>
      </c>
      <c r="AE420">
        <v>0.3</v>
      </c>
    </row>
    <row r="421" spans="1:31" x14ac:dyDescent="0.15">
      <c r="A421" s="6">
        <v>419</v>
      </c>
      <c r="B421">
        <v>17</v>
      </c>
      <c r="C421">
        <v>3</v>
      </c>
      <c r="D421">
        <v>10</v>
      </c>
      <c r="E421">
        <v>10</v>
      </c>
      <c r="F421">
        <v>10</v>
      </c>
      <c r="G421">
        <v>0</v>
      </c>
      <c r="H421">
        <v>7</v>
      </c>
      <c r="I421">
        <v>3</v>
      </c>
      <c r="J421">
        <v>0.85</v>
      </c>
      <c r="K421">
        <v>9.0907382965087908</v>
      </c>
      <c r="L421" s="10">
        <v>2.1580924987793</v>
      </c>
      <c r="M421">
        <v>1.1644153594970701</v>
      </c>
      <c r="N421">
        <v>6.5915012359619096</v>
      </c>
      <c r="O421">
        <v>4</v>
      </c>
      <c r="P421">
        <v>4</v>
      </c>
      <c r="Q421">
        <v>14</v>
      </c>
      <c r="R421" s="16">
        <v>0.28570000000000001</v>
      </c>
      <c r="S421" s="16">
        <f t="shared" si="6"/>
        <v>0.4</v>
      </c>
      <c r="T421">
        <v>3.6389312744140598</v>
      </c>
      <c r="U421">
        <v>3.3371138572692902</v>
      </c>
      <c r="V421">
        <v>3.1238765716552699</v>
      </c>
      <c r="W421" s="17">
        <v>0.213237285614014</v>
      </c>
      <c r="X421">
        <v>0.51505470275878895</v>
      </c>
      <c r="Y421">
        <v>0.51505470275878895</v>
      </c>
      <c r="Z421">
        <v>0.4</v>
      </c>
      <c r="AA421">
        <v>1</v>
      </c>
      <c r="AB421">
        <v>0.71428571428571397</v>
      </c>
      <c r="AC421">
        <v>0.83333333333333304</v>
      </c>
      <c r="AD421">
        <v>0</v>
      </c>
      <c r="AE421">
        <v>0.6</v>
      </c>
    </row>
    <row r="422" spans="1:31" x14ac:dyDescent="0.15">
      <c r="A422" s="6">
        <v>420</v>
      </c>
      <c r="B422">
        <v>16</v>
      </c>
      <c r="C422">
        <v>4</v>
      </c>
      <c r="D422">
        <v>10</v>
      </c>
      <c r="E422">
        <v>10</v>
      </c>
      <c r="F422">
        <v>10</v>
      </c>
      <c r="G422">
        <v>0</v>
      </c>
      <c r="H422">
        <v>6</v>
      </c>
      <c r="I422">
        <v>4</v>
      </c>
      <c r="J422">
        <v>0.8</v>
      </c>
      <c r="K422">
        <v>8.9019279479980504</v>
      </c>
      <c r="L422" s="10">
        <v>4.2809696197509801</v>
      </c>
      <c r="M422">
        <v>3.0007476806640598</v>
      </c>
      <c r="N422">
        <v>4.5010414123535201</v>
      </c>
      <c r="O422">
        <v>2</v>
      </c>
      <c r="P422">
        <v>2</v>
      </c>
      <c r="Q422">
        <v>12</v>
      </c>
      <c r="R422" s="16">
        <v>0.16669999999999999</v>
      </c>
      <c r="S422" s="16">
        <f t="shared" si="6"/>
        <v>0.2</v>
      </c>
      <c r="T422">
        <v>3.5607547760009801</v>
      </c>
      <c r="U422">
        <v>3.3618261814117401</v>
      </c>
      <c r="V422">
        <v>2.9829249382018999</v>
      </c>
      <c r="W422" s="17">
        <v>0.37890124320983898</v>
      </c>
      <c r="X422">
        <v>0.57782983779907204</v>
      </c>
      <c r="Y422">
        <v>0.57782983779907204</v>
      </c>
      <c r="Z422">
        <v>0.2</v>
      </c>
      <c r="AA422">
        <v>1</v>
      </c>
      <c r="AB422">
        <v>0.83333333333333304</v>
      </c>
      <c r="AC422">
        <v>0.90909090909090895</v>
      </c>
      <c r="AD422">
        <v>0</v>
      </c>
      <c r="AE422">
        <v>0.8</v>
      </c>
    </row>
    <row r="423" spans="1:31" x14ac:dyDescent="0.15">
      <c r="A423" s="6">
        <v>421</v>
      </c>
      <c r="B423">
        <v>18</v>
      </c>
      <c r="C423">
        <v>2</v>
      </c>
      <c r="D423">
        <v>10</v>
      </c>
      <c r="E423">
        <v>10</v>
      </c>
      <c r="F423">
        <v>10</v>
      </c>
      <c r="G423">
        <v>0</v>
      </c>
      <c r="H423">
        <v>8</v>
      </c>
      <c r="I423">
        <v>2</v>
      </c>
      <c r="J423">
        <v>0.9</v>
      </c>
      <c r="K423">
        <v>10.324913024902299</v>
      </c>
      <c r="L423" s="10">
        <v>3.7413082122802699</v>
      </c>
      <c r="M423">
        <v>3.3769016265869101</v>
      </c>
      <c r="N423">
        <v>6.4074726104736301</v>
      </c>
      <c r="O423">
        <v>6</v>
      </c>
      <c r="P423">
        <v>6</v>
      </c>
      <c r="Q423">
        <v>16</v>
      </c>
      <c r="R423" s="16">
        <v>0.375</v>
      </c>
      <c r="S423" s="16">
        <f t="shared" si="6"/>
        <v>0.6</v>
      </c>
      <c r="T423">
        <v>4.0800895690918004</v>
      </c>
      <c r="U423">
        <v>3.8440616130828902</v>
      </c>
      <c r="V423">
        <v>3.4748260974884002</v>
      </c>
      <c r="W423" s="17">
        <v>0.36923551559448198</v>
      </c>
      <c r="X423">
        <v>0.605263471603394</v>
      </c>
      <c r="Y423">
        <v>0.605263471603394</v>
      </c>
      <c r="Z423">
        <v>0.6</v>
      </c>
      <c r="AA423">
        <v>1</v>
      </c>
      <c r="AB423">
        <v>0.625</v>
      </c>
      <c r="AC423">
        <v>0.76923076923076905</v>
      </c>
      <c r="AD423">
        <v>0</v>
      </c>
      <c r="AE423">
        <v>0.4</v>
      </c>
    </row>
    <row r="424" spans="1:31" x14ac:dyDescent="0.15">
      <c r="A424" s="6">
        <v>422</v>
      </c>
      <c r="B424">
        <v>14</v>
      </c>
      <c r="C424">
        <v>6</v>
      </c>
      <c r="D424">
        <v>10</v>
      </c>
      <c r="E424">
        <v>10</v>
      </c>
      <c r="F424">
        <v>10</v>
      </c>
      <c r="G424">
        <v>0</v>
      </c>
      <c r="H424">
        <v>4</v>
      </c>
      <c r="I424">
        <v>6</v>
      </c>
      <c r="J424">
        <v>0.7</v>
      </c>
      <c r="K424">
        <v>8.6131744384765607</v>
      </c>
      <c r="L424" s="10">
        <v>5.1863765716552699</v>
      </c>
      <c r="M424">
        <v>3.1342964172363299</v>
      </c>
      <c r="N424">
        <v>5.1468639373779297</v>
      </c>
      <c r="O424">
        <v>1</v>
      </c>
      <c r="P424">
        <v>1</v>
      </c>
      <c r="Q424">
        <v>11</v>
      </c>
      <c r="R424" s="16">
        <v>9.0899999999999995E-2</v>
      </c>
      <c r="S424" s="16">
        <f t="shared" si="6"/>
        <v>0.1</v>
      </c>
      <c r="T424">
        <v>2.95077323913574</v>
      </c>
      <c r="U424">
        <v>2.7311739921569802</v>
      </c>
      <c r="V424">
        <v>2.41302490234375</v>
      </c>
      <c r="W424" s="17">
        <v>0.31814908981323198</v>
      </c>
      <c r="X424">
        <v>0.53774833679199197</v>
      </c>
      <c r="Y424">
        <v>0.53774833679199197</v>
      </c>
      <c r="Z424">
        <v>0.1</v>
      </c>
      <c r="AA424">
        <v>1</v>
      </c>
      <c r="AB424">
        <v>0.90909090909090895</v>
      </c>
      <c r="AC424">
        <v>0.952380952380952</v>
      </c>
      <c r="AD424">
        <v>0</v>
      </c>
      <c r="AE424">
        <v>0.9</v>
      </c>
    </row>
    <row r="425" spans="1:31" x14ac:dyDescent="0.15">
      <c r="A425" s="6">
        <v>423</v>
      </c>
      <c r="B425">
        <v>19</v>
      </c>
      <c r="C425">
        <v>1</v>
      </c>
      <c r="D425">
        <v>10</v>
      </c>
      <c r="E425">
        <v>10</v>
      </c>
      <c r="F425">
        <v>10</v>
      </c>
      <c r="G425">
        <v>0</v>
      </c>
      <c r="H425">
        <v>9</v>
      </c>
      <c r="I425">
        <v>1</v>
      </c>
      <c r="J425">
        <v>0.95</v>
      </c>
      <c r="K425">
        <v>12.7167263031006</v>
      </c>
      <c r="L425" s="10">
        <v>0.750457763671875</v>
      </c>
      <c r="M425">
        <v>0.52469635009765603</v>
      </c>
      <c r="N425">
        <v>11.038276672363301</v>
      </c>
      <c r="O425">
        <v>8</v>
      </c>
      <c r="P425">
        <v>8</v>
      </c>
      <c r="Q425">
        <v>18</v>
      </c>
      <c r="R425" s="16">
        <v>0.44440000000000002</v>
      </c>
      <c r="S425" s="16">
        <f t="shared" si="6"/>
        <v>0.8</v>
      </c>
      <c r="T425">
        <v>5.4363975524902299</v>
      </c>
      <c r="U425">
        <v>4.9653482437133798</v>
      </c>
      <c r="V425">
        <v>4.8048963546752903</v>
      </c>
      <c r="W425" s="17">
        <v>0.16045188903808599</v>
      </c>
      <c r="X425">
        <v>0.63150119781494096</v>
      </c>
      <c r="Y425">
        <v>0.63150119781494096</v>
      </c>
      <c r="Z425">
        <v>0.8</v>
      </c>
      <c r="AA425">
        <v>1</v>
      </c>
      <c r="AB425">
        <v>0.55555555555555602</v>
      </c>
      <c r="AC425">
        <v>0.71428571428571397</v>
      </c>
      <c r="AD425">
        <v>0</v>
      </c>
      <c r="AE425">
        <v>0.2</v>
      </c>
    </row>
    <row r="426" spans="1:31" x14ac:dyDescent="0.15">
      <c r="A426" s="6">
        <v>424</v>
      </c>
      <c r="B426">
        <v>18</v>
      </c>
      <c r="C426">
        <v>2</v>
      </c>
      <c r="D426">
        <v>10</v>
      </c>
      <c r="E426">
        <v>10</v>
      </c>
      <c r="F426">
        <v>10</v>
      </c>
      <c r="G426">
        <v>0</v>
      </c>
      <c r="H426">
        <v>8</v>
      </c>
      <c r="I426">
        <v>2</v>
      </c>
      <c r="J426">
        <v>0.9</v>
      </c>
      <c r="K426">
        <v>9.0780410766601598</v>
      </c>
      <c r="L426" s="10">
        <v>0.80134582519531194</v>
      </c>
      <c r="M426">
        <v>0.30031967163085899</v>
      </c>
      <c r="N426">
        <v>7.8407230377197301</v>
      </c>
      <c r="O426">
        <v>7</v>
      </c>
      <c r="P426">
        <v>7</v>
      </c>
      <c r="Q426">
        <v>17</v>
      </c>
      <c r="R426" s="16">
        <v>0.4118</v>
      </c>
      <c r="S426" s="16">
        <f t="shared" si="6"/>
        <v>0.7</v>
      </c>
      <c r="T426">
        <v>4.9747390747070304</v>
      </c>
      <c r="U426">
        <v>4.5059680938720703</v>
      </c>
      <c r="V426">
        <v>4.4059338569641104</v>
      </c>
      <c r="W426" s="17">
        <v>0.100034236907959</v>
      </c>
      <c r="X426">
        <v>0.56880521774292003</v>
      </c>
      <c r="Y426">
        <v>0.56880521774292003</v>
      </c>
      <c r="Z426">
        <v>0.7</v>
      </c>
      <c r="AA426">
        <v>1</v>
      </c>
      <c r="AB426">
        <v>0.58823529411764697</v>
      </c>
      <c r="AC426">
        <v>0.74074074074074103</v>
      </c>
      <c r="AD426">
        <v>0</v>
      </c>
      <c r="AE426">
        <v>0.3</v>
      </c>
    </row>
    <row r="427" spans="1:31" x14ac:dyDescent="0.15">
      <c r="A427" s="6">
        <v>425</v>
      </c>
      <c r="B427">
        <v>18</v>
      </c>
      <c r="C427">
        <v>2</v>
      </c>
      <c r="D427">
        <v>10</v>
      </c>
      <c r="E427">
        <v>10</v>
      </c>
      <c r="F427">
        <v>10</v>
      </c>
      <c r="G427">
        <v>0</v>
      </c>
      <c r="H427">
        <v>8</v>
      </c>
      <c r="I427">
        <v>2</v>
      </c>
      <c r="J427">
        <v>0.9</v>
      </c>
      <c r="K427">
        <v>9.8842582702636701</v>
      </c>
      <c r="L427" s="10">
        <v>1.27828216552734</v>
      </c>
      <c r="M427">
        <v>0.75282287597656194</v>
      </c>
      <c r="N427">
        <v>8.1301689147949201</v>
      </c>
      <c r="O427">
        <v>7</v>
      </c>
      <c r="P427">
        <v>7</v>
      </c>
      <c r="Q427">
        <v>17</v>
      </c>
      <c r="R427" s="16">
        <v>0.4118</v>
      </c>
      <c r="S427" s="16">
        <f t="shared" si="6"/>
        <v>0.7</v>
      </c>
      <c r="T427">
        <v>4.9376811981201199</v>
      </c>
      <c r="U427">
        <v>4.4963254928588903</v>
      </c>
      <c r="V427">
        <v>4.3386306762695304</v>
      </c>
      <c r="W427" s="17">
        <v>0.157694816589355</v>
      </c>
      <c r="X427">
        <v>0.59905052185058605</v>
      </c>
      <c r="Y427">
        <v>0.59905052185058605</v>
      </c>
      <c r="Z427">
        <v>0.7</v>
      </c>
      <c r="AA427">
        <v>1</v>
      </c>
      <c r="AB427">
        <v>0.58823529411764697</v>
      </c>
      <c r="AC427">
        <v>0.74074074074074103</v>
      </c>
      <c r="AD427">
        <v>0</v>
      </c>
      <c r="AE427">
        <v>0.3</v>
      </c>
    </row>
    <row r="428" spans="1:31" x14ac:dyDescent="0.15">
      <c r="A428" s="6">
        <v>426</v>
      </c>
      <c r="B428">
        <v>19</v>
      </c>
      <c r="C428">
        <v>1</v>
      </c>
      <c r="D428">
        <v>10</v>
      </c>
      <c r="E428">
        <v>10</v>
      </c>
      <c r="F428">
        <v>10</v>
      </c>
      <c r="G428">
        <v>0</v>
      </c>
      <c r="H428">
        <v>9</v>
      </c>
      <c r="I428">
        <v>1</v>
      </c>
      <c r="J428">
        <v>0.95</v>
      </c>
      <c r="K428">
        <v>12.76491355896</v>
      </c>
      <c r="L428" s="10">
        <v>3.09232521057129</v>
      </c>
      <c r="M428">
        <v>2.9012107849121098</v>
      </c>
      <c r="N428">
        <v>8.8361930847168004</v>
      </c>
      <c r="O428">
        <v>4</v>
      </c>
      <c r="P428">
        <v>4</v>
      </c>
      <c r="Q428">
        <v>14</v>
      </c>
      <c r="R428" s="16">
        <v>0.28570000000000001</v>
      </c>
      <c r="S428" s="16">
        <f t="shared" si="6"/>
        <v>0.4</v>
      </c>
      <c r="T428">
        <v>4.0366325378418004</v>
      </c>
      <c r="U428">
        <v>3.8388867378234899</v>
      </c>
      <c r="V428">
        <v>3.4590210914611799</v>
      </c>
      <c r="W428" s="17">
        <v>0.37986564636230502</v>
      </c>
      <c r="X428">
        <v>0.57761144638061501</v>
      </c>
      <c r="Y428">
        <v>0.57761144638061501</v>
      </c>
      <c r="Z428">
        <v>0.4</v>
      </c>
      <c r="AA428">
        <v>1</v>
      </c>
      <c r="AB428">
        <v>0.71428571428571397</v>
      </c>
      <c r="AC428">
        <v>0.83333333333333304</v>
      </c>
      <c r="AD428">
        <v>0</v>
      </c>
      <c r="AE428">
        <v>0.6</v>
      </c>
    </row>
    <row r="429" spans="1:31" x14ac:dyDescent="0.15">
      <c r="A429" s="6">
        <v>427</v>
      </c>
      <c r="B429">
        <v>17</v>
      </c>
      <c r="C429">
        <v>3</v>
      </c>
      <c r="D429">
        <v>10</v>
      </c>
      <c r="E429">
        <v>10</v>
      </c>
      <c r="F429">
        <v>10</v>
      </c>
      <c r="G429">
        <v>0</v>
      </c>
      <c r="H429">
        <v>7</v>
      </c>
      <c r="I429">
        <v>3</v>
      </c>
      <c r="J429">
        <v>0.85</v>
      </c>
      <c r="K429">
        <v>8.1911239624023402</v>
      </c>
      <c r="L429" s="10">
        <v>2.56850242614746</v>
      </c>
      <c r="M429">
        <v>1.64846992492676</v>
      </c>
      <c r="N429">
        <v>4.9655437469482404</v>
      </c>
      <c r="O429">
        <v>5</v>
      </c>
      <c r="P429">
        <v>5</v>
      </c>
      <c r="Q429">
        <v>15</v>
      </c>
      <c r="R429" s="16">
        <v>0.33329999999999999</v>
      </c>
      <c r="S429" s="16">
        <f t="shared" si="6"/>
        <v>0.5</v>
      </c>
      <c r="T429">
        <v>3.8057518005371098</v>
      </c>
      <c r="U429">
        <v>3.5233826637268102</v>
      </c>
      <c r="V429">
        <v>3.2536056041717498</v>
      </c>
      <c r="W429" s="17">
        <v>0.26977705955505399</v>
      </c>
      <c r="X429">
        <v>0.552146196365356</v>
      </c>
      <c r="Y429">
        <v>0.552146196365356</v>
      </c>
      <c r="Z429">
        <v>0.5</v>
      </c>
      <c r="AA429">
        <v>1</v>
      </c>
      <c r="AB429">
        <v>0.66666666666666696</v>
      </c>
      <c r="AC429">
        <v>0.8</v>
      </c>
      <c r="AD429">
        <v>0</v>
      </c>
      <c r="AE429">
        <v>0.5</v>
      </c>
    </row>
    <row r="430" spans="1:31" x14ac:dyDescent="0.15">
      <c r="A430" s="6">
        <v>428</v>
      </c>
      <c r="B430">
        <v>16</v>
      </c>
      <c r="C430">
        <v>4</v>
      </c>
      <c r="D430">
        <v>10</v>
      </c>
      <c r="E430">
        <v>10</v>
      </c>
      <c r="F430">
        <v>10</v>
      </c>
      <c r="G430">
        <v>0</v>
      </c>
      <c r="H430">
        <v>6</v>
      </c>
      <c r="I430">
        <v>4</v>
      </c>
      <c r="J430">
        <v>0.8</v>
      </c>
      <c r="K430">
        <v>8.8405055999755895</v>
      </c>
      <c r="L430" s="10">
        <v>2.7987728118896502</v>
      </c>
      <c r="M430">
        <v>1.0931472778320299</v>
      </c>
      <c r="N430">
        <v>5.8054981231689498</v>
      </c>
      <c r="O430">
        <v>4</v>
      </c>
      <c r="P430">
        <v>4</v>
      </c>
      <c r="Q430">
        <v>14</v>
      </c>
      <c r="R430" s="16">
        <v>0.28570000000000001</v>
      </c>
      <c r="S430" s="16">
        <f t="shared" si="6"/>
        <v>0.4</v>
      </c>
      <c r="T430">
        <v>3.6597156524658199</v>
      </c>
      <c r="U430">
        <v>3.3190543651580802</v>
      </c>
      <c r="V430">
        <v>3.07853078842163</v>
      </c>
      <c r="W430" s="17">
        <v>0.24052357673645</v>
      </c>
      <c r="X430">
        <v>0.58118486404418901</v>
      </c>
      <c r="Y430">
        <v>0.58118486404418901</v>
      </c>
      <c r="Z430">
        <v>0.4</v>
      </c>
      <c r="AA430">
        <v>1</v>
      </c>
      <c r="AB430">
        <v>0.71428571428571397</v>
      </c>
      <c r="AC430">
        <v>0.83333333333333304</v>
      </c>
      <c r="AD430">
        <v>0</v>
      </c>
      <c r="AE430">
        <v>0.6</v>
      </c>
    </row>
    <row r="431" spans="1:31" x14ac:dyDescent="0.15">
      <c r="A431" s="6">
        <v>429</v>
      </c>
      <c r="B431">
        <v>18</v>
      </c>
      <c r="C431">
        <v>2</v>
      </c>
      <c r="D431">
        <v>10</v>
      </c>
      <c r="E431">
        <v>10</v>
      </c>
      <c r="F431">
        <v>10</v>
      </c>
      <c r="G431">
        <v>0</v>
      </c>
      <c r="H431">
        <v>8</v>
      </c>
      <c r="I431">
        <v>2</v>
      </c>
      <c r="J431">
        <v>0.9</v>
      </c>
      <c r="K431">
        <v>10.1026954650879</v>
      </c>
      <c r="L431" s="10">
        <v>2.1424312591552699</v>
      </c>
      <c r="M431">
        <v>1.48140716552734</v>
      </c>
      <c r="N431">
        <v>6.6452274322509801</v>
      </c>
      <c r="O431">
        <v>5</v>
      </c>
      <c r="P431">
        <v>5</v>
      </c>
      <c r="Q431">
        <v>15</v>
      </c>
      <c r="R431" s="16">
        <v>0.33329999999999999</v>
      </c>
      <c r="S431" s="16">
        <f t="shared" si="6"/>
        <v>0.5</v>
      </c>
      <c r="T431">
        <v>4.2912883758544904</v>
      </c>
      <c r="U431">
        <v>4.0109171867370597</v>
      </c>
      <c r="V431">
        <v>3.7211456298828098</v>
      </c>
      <c r="W431" s="17">
        <v>0.28977155685424799</v>
      </c>
      <c r="X431">
        <v>0.57014274597168002</v>
      </c>
      <c r="Y431">
        <v>0.57014274597168002</v>
      </c>
      <c r="Z431">
        <v>0.5</v>
      </c>
      <c r="AA431">
        <v>1</v>
      </c>
      <c r="AB431">
        <v>0.66666666666666696</v>
      </c>
      <c r="AC431">
        <v>0.8</v>
      </c>
      <c r="AD431">
        <v>0</v>
      </c>
      <c r="AE431">
        <v>0.5</v>
      </c>
    </row>
    <row r="432" spans="1:31" x14ac:dyDescent="0.15">
      <c r="A432" s="6">
        <v>430</v>
      </c>
      <c r="B432">
        <v>14</v>
      </c>
      <c r="C432">
        <v>6</v>
      </c>
      <c r="D432">
        <v>10</v>
      </c>
      <c r="E432">
        <v>10</v>
      </c>
      <c r="F432">
        <v>10</v>
      </c>
      <c r="G432">
        <v>0</v>
      </c>
      <c r="H432">
        <v>4</v>
      </c>
      <c r="I432">
        <v>6</v>
      </c>
      <c r="J432">
        <v>0.7</v>
      </c>
      <c r="K432">
        <v>7.9367332458496103</v>
      </c>
      <c r="L432" s="10">
        <v>4.8377857208251998</v>
      </c>
      <c r="M432">
        <v>2.9575653076171902</v>
      </c>
      <c r="N432">
        <v>4.6136569976806596</v>
      </c>
      <c r="O432">
        <v>1</v>
      </c>
      <c r="P432">
        <v>1</v>
      </c>
      <c r="Q432">
        <v>11</v>
      </c>
      <c r="R432" s="16">
        <v>9.0899999999999995E-2</v>
      </c>
      <c r="S432" s="16">
        <f t="shared" si="6"/>
        <v>0.1</v>
      </c>
      <c r="T432">
        <v>2.5827674865722701</v>
      </c>
      <c r="U432">
        <v>2.3998880386352499</v>
      </c>
      <c r="V432">
        <v>2.1059012413024898</v>
      </c>
      <c r="W432" s="17">
        <v>0.293986797332764</v>
      </c>
      <c r="X432">
        <v>0.476866245269775</v>
      </c>
      <c r="Y432">
        <v>0.476866245269775</v>
      </c>
      <c r="Z432">
        <v>0.1</v>
      </c>
      <c r="AA432">
        <v>1</v>
      </c>
      <c r="AB432">
        <v>0.90909090909090895</v>
      </c>
      <c r="AC432">
        <v>0.952380952380952</v>
      </c>
      <c r="AD432">
        <v>0</v>
      </c>
      <c r="AE432">
        <v>0.9</v>
      </c>
    </row>
    <row r="433" spans="1:31" x14ac:dyDescent="0.15">
      <c r="A433" s="6">
        <v>431</v>
      </c>
      <c r="B433">
        <v>17</v>
      </c>
      <c r="C433">
        <v>3</v>
      </c>
      <c r="D433">
        <v>10</v>
      </c>
      <c r="E433">
        <v>10</v>
      </c>
      <c r="F433">
        <v>10</v>
      </c>
      <c r="G433">
        <v>0</v>
      </c>
      <c r="H433">
        <v>7</v>
      </c>
      <c r="I433">
        <v>3</v>
      </c>
      <c r="J433">
        <v>0.85</v>
      </c>
      <c r="K433">
        <v>7.6199054718017596</v>
      </c>
      <c r="L433" s="10">
        <v>0.99355697631835904</v>
      </c>
      <c r="M433">
        <v>0.343612670898437</v>
      </c>
      <c r="N433">
        <v>7.2997188568115199</v>
      </c>
      <c r="O433">
        <v>6</v>
      </c>
      <c r="P433">
        <v>6</v>
      </c>
      <c r="Q433">
        <v>15</v>
      </c>
      <c r="R433" s="16">
        <v>0.4</v>
      </c>
      <c r="S433" s="16">
        <f t="shared" si="6"/>
        <v>0.6</v>
      </c>
      <c r="T433">
        <v>4.3857231140136701</v>
      </c>
      <c r="U433">
        <v>3.9048082828521702</v>
      </c>
      <c r="V433">
        <v>3.8763549327850302</v>
      </c>
      <c r="W433" s="17">
        <v>2.84533500671387E-2</v>
      </c>
      <c r="X433">
        <v>0.50936818122863803</v>
      </c>
      <c r="Y433">
        <v>0.50936818122863803</v>
      </c>
      <c r="Z433">
        <v>0.6</v>
      </c>
      <c r="AA433">
        <v>0.9</v>
      </c>
      <c r="AB433">
        <v>0.6</v>
      </c>
      <c r="AC433">
        <v>0.72</v>
      </c>
      <c r="AD433">
        <v>0.1</v>
      </c>
      <c r="AE433">
        <v>0.3</v>
      </c>
    </row>
    <row r="434" spans="1:31" x14ac:dyDescent="0.15">
      <c r="A434" s="6">
        <v>432</v>
      </c>
      <c r="B434">
        <v>17</v>
      </c>
      <c r="C434">
        <v>3</v>
      </c>
      <c r="D434">
        <v>10</v>
      </c>
      <c r="E434">
        <v>10</v>
      </c>
      <c r="F434">
        <v>10</v>
      </c>
      <c r="G434">
        <v>0</v>
      </c>
      <c r="H434">
        <v>7</v>
      </c>
      <c r="I434">
        <v>3</v>
      </c>
      <c r="J434">
        <v>0.85</v>
      </c>
      <c r="K434">
        <v>8.8667430877685494</v>
      </c>
      <c r="L434" s="10">
        <v>2.0526103973388699</v>
      </c>
      <c r="M434">
        <v>1.0652885437011701</v>
      </c>
      <c r="N434">
        <v>6.4434089660644496</v>
      </c>
      <c r="O434">
        <v>6</v>
      </c>
      <c r="P434">
        <v>6</v>
      </c>
      <c r="Q434">
        <v>16</v>
      </c>
      <c r="R434" s="16">
        <v>0.375</v>
      </c>
      <c r="S434" s="16">
        <f t="shared" si="6"/>
        <v>0.6</v>
      </c>
      <c r="T434">
        <v>3.9832897186279301</v>
      </c>
      <c r="U434">
        <v>3.6399085521697998</v>
      </c>
      <c r="V434">
        <v>3.42966651916504</v>
      </c>
      <c r="W434" s="17">
        <v>0.21024203300476099</v>
      </c>
      <c r="X434">
        <v>0.55362319946289096</v>
      </c>
      <c r="Y434">
        <v>0.55362319946289096</v>
      </c>
      <c r="Z434">
        <v>0.6</v>
      </c>
      <c r="AA434">
        <v>1</v>
      </c>
      <c r="AB434">
        <v>0.625</v>
      </c>
      <c r="AC434">
        <v>0.76923076923076905</v>
      </c>
      <c r="AD434">
        <v>0</v>
      </c>
      <c r="AE434">
        <v>0.4</v>
      </c>
    </row>
    <row r="435" spans="1:31" x14ac:dyDescent="0.15">
      <c r="A435" s="6">
        <v>433</v>
      </c>
      <c r="B435">
        <v>16</v>
      </c>
      <c r="C435">
        <v>4</v>
      </c>
      <c r="D435">
        <v>10</v>
      </c>
      <c r="E435">
        <v>10</v>
      </c>
      <c r="F435">
        <v>10</v>
      </c>
      <c r="G435">
        <v>0</v>
      </c>
      <c r="H435">
        <v>6</v>
      </c>
      <c r="I435">
        <v>4</v>
      </c>
      <c r="J435">
        <v>0.8</v>
      </c>
      <c r="K435">
        <v>8.4229469299316406</v>
      </c>
      <c r="L435" s="10">
        <v>2.8988990783691402</v>
      </c>
      <c r="M435">
        <v>1.5214900970459</v>
      </c>
      <c r="N435">
        <v>5.7632331848144496</v>
      </c>
      <c r="O435">
        <v>3</v>
      </c>
      <c r="P435">
        <v>3</v>
      </c>
      <c r="Q435">
        <v>13</v>
      </c>
      <c r="R435" s="16">
        <v>0.23080000000000001</v>
      </c>
      <c r="S435" s="16">
        <f t="shared" si="6"/>
        <v>0.3</v>
      </c>
      <c r="T435">
        <v>3.23390769958496</v>
      </c>
      <c r="U435">
        <v>2.9493396282196001</v>
      </c>
      <c r="V435">
        <v>2.7195849418640101</v>
      </c>
      <c r="W435" s="17">
        <v>0.22975468635559099</v>
      </c>
      <c r="X435">
        <v>0.51432275772094704</v>
      </c>
      <c r="Y435">
        <v>0.51432275772094704</v>
      </c>
      <c r="Z435">
        <v>0.3</v>
      </c>
      <c r="AA435">
        <v>1</v>
      </c>
      <c r="AB435">
        <v>0.76923076923076905</v>
      </c>
      <c r="AC435">
        <v>0.86956521739130399</v>
      </c>
      <c r="AD435">
        <v>0</v>
      </c>
      <c r="AE435">
        <v>0.7</v>
      </c>
    </row>
    <row r="436" spans="1:31" x14ac:dyDescent="0.15">
      <c r="A436" s="6">
        <v>434</v>
      </c>
      <c r="B436">
        <v>17</v>
      </c>
      <c r="C436">
        <v>3</v>
      </c>
      <c r="D436">
        <v>10</v>
      </c>
      <c r="E436">
        <v>10</v>
      </c>
      <c r="F436">
        <v>10</v>
      </c>
      <c r="G436">
        <v>0</v>
      </c>
      <c r="H436">
        <v>7</v>
      </c>
      <c r="I436">
        <v>3</v>
      </c>
      <c r="J436">
        <v>0.85</v>
      </c>
      <c r="K436">
        <v>9.6498718261718697</v>
      </c>
      <c r="L436" s="10">
        <v>1.8878593444824201</v>
      </c>
      <c r="M436">
        <v>0.82209014892578103</v>
      </c>
      <c r="N436">
        <v>7.5360412597656197</v>
      </c>
      <c r="O436">
        <v>5</v>
      </c>
      <c r="P436">
        <v>5</v>
      </c>
      <c r="Q436">
        <v>15</v>
      </c>
      <c r="R436" s="16">
        <v>0.33329999999999999</v>
      </c>
      <c r="S436" s="16">
        <f t="shared" si="6"/>
        <v>0.5</v>
      </c>
      <c r="T436">
        <v>4.3355979919433603</v>
      </c>
      <c r="U436">
        <v>3.9106612205505402</v>
      </c>
      <c r="V436">
        <v>3.71452856063843</v>
      </c>
      <c r="W436" s="17">
        <v>0.19613265991210899</v>
      </c>
      <c r="X436">
        <v>0.62106943130493197</v>
      </c>
      <c r="Y436">
        <v>0.62106943130493197</v>
      </c>
      <c r="Z436">
        <v>0.5</v>
      </c>
      <c r="AA436">
        <v>1</v>
      </c>
      <c r="AB436">
        <v>0.66666666666666696</v>
      </c>
      <c r="AC436">
        <v>0.8</v>
      </c>
      <c r="AD436">
        <v>0</v>
      </c>
      <c r="AE436">
        <v>0.5</v>
      </c>
    </row>
    <row r="437" spans="1:31" x14ac:dyDescent="0.15">
      <c r="A437" s="6">
        <v>435</v>
      </c>
      <c r="B437">
        <v>18</v>
      </c>
      <c r="C437">
        <v>2</v>
      </c>
      <c r="D437">
        <v>10</v>
      </c>
      <c r="E437">
        <v>10</v>
      </c>
      <c r="F437">
        <v>10</v>
      </c>
      <c r="G437">
        <v>0</v>
      </c>
      <c r="H437">
        <v>8</v>
      </c>
      <c r="I437">
        <v>2</v>
      </c>
      <c r="J437">
        <v>0.9</v>
      </c>
      <c r="K437">
        <v>10.308349609375</v>
      </c>
      <c r="L437" s="10">
        <v>1.1833915710449201</v>
      </c>
      <c r="M437">
        <v>0.59032058715820301</v>
      </c>
      <c r="N437">
        <v>8.4408397674560494</v>
      </c>
      <c r="O437">
        <v>7</v>
      </c>
      <c r="P437">
        <v>7</v>
      </c>
      <c r="Q437">
        <v>17</v>
      </c>
      <c r="R437" s="16">
        <v>0.4118</v>
      </c>
      <c r="S437" s="16">
        <f t="shared" si="6"/>
        <v>0.7</v>
      </c>
      <c r="T437">
        <v>5.3277359008789098</v>
      </c>
      <c r="U437">
        <v>4.8311748504638699</v>
      </c>
      <c r="V437">
        <v>4.6605920791626003</v>
      </c>
      <c r="W437" s="17">
        <v>0.17058277130127</v>
      </c>
      <c r="X437">
        <v>0.66714382171630904</v>
      </c>
      <c r="Y437">
        <v>0.66714382171630904</v>
      </c>
      <c r="Z437">
        <v>0.7</v>
      </c>
      <c r="AA437">
        <v>1</v>
      </c>
      <c r="AB437">
        <v>0.58823529411764697</v>
      </c>
      <c r="AC437">
        <v>0.74074074074074103</v>
      </c>
      <c r="AD437">
        <v>0</v>
      </c>
      <c r="AE437">
        <v>0.3</v>
      </c>
    </row>
    <row r="438" spans="1:31" x14ac:dyDescent="0.15">
      <c r="A438" s="6">
        <v>436</v>
      </c>
      <c r="B438">
        <v>18</v>
      </c>
      <c r="C438">
        <v>2</v>
      </c>
      <c r="D438">
        <v>10</v>
      </c>
      <c r="E438">
        <v>10</v>
      </c>
      <c r="F438">
        <v>10</v>
      </c>
      <c r="G438">
        <v>0</v>
      </c>
      <c r="H438">
        <v>8</v>
      </c>
      <c r="I438">
        <v>2</v>
      </c>
      <c r="J438">
        <v>0.9</v>
      </c>
      <c r="K438">
        <v>8.8853950500488299</v>
      </c>
      <c r="L438" s="10">
        <v>0.52662277221679699</v>
      </c>
      <c r="M438">
        <v>0.25329208374023399</v>
      </c>
      <c r="N438">
        <v>9.0817947387695295</v>
      </c>
      <c r="O438">
        <v>8</v>
      </c>
      <c r="P438">
        <v>8</v>
      </c>
      <c r="Q438">
        <v>18</v>
      </c>
      <c r="R438" s="16">
        <v>0.44440000000000002</v>
      </c>
      <c r="S438" s="16">
        <f t="shared" si="6"/>
        <v>0.8</v>
      </c>
      <c r="T438">
        <v>4.9948596954345703</v>
      </c>
      <c r="U438">
        <v>4.4540305137634304</v>
      </c>
      <c r="V438">
        <v>4.46761226654053</v>
      </c>
      <c r="W438" s="17">
        <v>1.3581752777099601E-2</v>
      </c>
      <c r="X438">
        <v>0.52724742889404297</v>
      </c>
      <c r="Y438">
        <v>0.52724742889404297</v>
      </c>
      <c r="Z438">
        <v>0.8</v>
      </c>
      <c r="AA438">
        <v>1</v>
      </c>
      <c r="AB438">
        <v>0.55555555555555602</v>
      </c>
      <c r="AC438">
        <v>0.71428571428571397</v>
      </c>
      <c r="AD438">
        <v>0</v>
      </c>
      <c r="AE438">
        <v>0.2</v>
      </c>
    </row>
    <row r="439" spans="1:31" x14ac:dyDescent="0.15">
      <c r="A439" s="6">
        <v>437</v>
      </c>
      <c r="B439">
        <v>18</v>
      </c>
      <c r="C439">
        <v>2</v>
      </c>
      <c r="D439">
        <v>10</v>
      </c>
      <c r="E439">
        <v>10</v>
      </c>
      <c r="F439">
        <v>10</v>
      </c>
      <c r="G439">
        <v>0</v>
      </c>
      <c r="H439">
        <v>8</v>
      </c>
      <c r="I439">
        <v>2</v>
      </c>
      <c r="J439">
        <v>0.9</v>
      </c>
      <c r="K439">
        <v>10.362770080566399</v>
      </c>
      <c r="L439" s="10">
        <v>0.80359649658203103</v>
      </c>
      <c r="M439">
        <v>0.199333190917969</v>
      </c>
      <c r="N439">
        <v>8.9276485443115199</v>
      </c>
      <c r="O439">
        <v>7</v>
      </c>
      <c r="P439">
        <v>7</v>
      </c>
      <c r="Q439">
        <v>17</v>
      </c>
      <c r="R439" s="16">
        <v>0.4118</v>
      </c>
      <c r="S439" s="16">
        <f t="shared" si="6"/>
        <v>0.7</v>
      </c>
      <c r="T439">
        <v>5.5548152923584002</v>
      </c>
      <c r="U439">
        <v>5.0090694427490199</v>
      </c>
      <c r="V439">
        <v>4.8900384902954102</v>
      </c>
      <c r="W439" s="17">
        <v>0.119030952453613</v>
      </c>
      <c r="X439">
        <v>0.66477680206298795</v>
      </c>
      <c r="Y439">
        <v>0.66477680206298795</v>
      </c>
      <c r="Z439">
        <v>0.7</v>
      </c>
      <c r="AA439">
        <v>1</v>
      </c>
      <c r="AB439">
        <v>0.58823529411764697</v>
      </c>
      <c r="AC439">
        <v>0.74074074074074103</v>
      </c>
      <c r="AD439">
        <v>0</v>
      </c>
      <c r="AE439">
        <v>0.3</v>
      </c>
    </row>
    <row r="440" spans="1:31" x14ac:dyDescent="0.15">
      <c r="A440" s="6">
        <v>438</v>
      </c>
      <c r="B440">
        <v>19</v>
      </c>
      <c r="C440">
        <v>1</v>
      </c>
      <c r="D440">
        <v>10</v>
      </c>
      <c r="E440">
        <v>10</v>
      </c>
      <c r="F440">
        <v>10</v>
      </c>
      <c r="G440">
        <v>0</v>
      </c>
      <c r="H440">
        <v>9</v>
      </c>
      <c r="I440">
        <v>1</v>
      </c>
      <c r="J440">
        <v>0.95</v>
      </c>
      <c r="K440">
        <v>12.3274631500244</v>
      </c>
      <c r="L440" s="10">
        <v>3.1570472717285201</v>
      </c>
      <c r="M440">
        <v>2.8654975891113299</v>
      </c>
      <c r="N440">
        <v>7.2738151550293004</v>
      </c>
      <c r="O440">
        <v>3</v>
      </c>
      <c r="P440">
        <v>3</v>
      </c>
      <c r="Q440">
        <v>13</v>
      </c>
      <c r="R440" s="16">
        <v>0.23080000000000001</v>
      </c>
      <c r="S440" s="16">
        <f t="shared" si="6"/>
        <v>0.3</v>
      </c>
      <c r="T440">
        <v>4.1711654663085902</v>
      </c>
      <c r="U440">
        <v>4.0008988380432102</v>
      </c>
      <c r="V440">
        <v>3.6034202575683598</v>
      </c>
      <c r="W440" s="17">
        <v>0.39747858047485402</v>
      </c>
      <c r="X440">
        <v>0.56774520874023404</v>
      </c>
      <c r="Y440">
        <v>0.56774520874023404</v>
      </c>
      <c r="Z440">
        <v>0.3</v>
      </c>
      <c r="AA440">
        <v>1</v>
      </c>
      <c r="AB440">
        <v>0.76923076923076905</v>
      </c>
      <c r="AC440">
        <v>0.86956521739130399</v>
      </c>
      <c r="AD440">
        <v>0</v>
      </c>
      <c r="AE440">
        <v>0.7</v>
      </c>
    </row>
    <row r="441" spans="1:31" x14ac:dyDescent="0.15">
      <c r="A441" s="6">
        <v>439</v>
      </c>
      <c r="B441">
        <v>17</v>
      </c>
      <c r="C441">
        <v>3</v>
      </c>
      <c r="D441">
        <v>10</v>
      </c>
      <c r="E441">
        <v>10</v>
      </c>
      <c r="F441">
        <v>10</v>
      </c>
      <c r="G441">
        <v>0</v>
      </c>
      <c r="H441">
        <v>7</v>
      </c>
      <c r="I441">
        <v>3</v>
      </c>
      <c r="J441">
        <v>0.85</v>
      </c>
      <c r="K441">
        <v>8.2264804840087908</v>
      </c>
      <c r="L441" s="10">
        <v>1.96017646789551</v>
      </c>
      <c r="M441">
        <v>1.01143646240234</v>
      </c>
      <c r="N441">
        <v>5.7893733978271502</v>
      </c>
      <c r="O441">
        <v>4</v>
      </c>
      <c r="P441">
        <v>4</v>
      </c>
      <c r="Q441">
        <v>13</v>
      </c>
      <c r="R441" s="16">
        <v>0.30769999999999997</v>
      </c>
      <c r="S441" s="16">
        <f t="shared" si="6"/>
        <v>0.4</v>
      </c>
      <c r="T441">
        <v>3.8004703521728498</v>
      </c>
      <c r="U441">
        <v>3.4751613140106201</v>
      </c>
      <c r="V441">
        <v>3.2737801074981698</v>
      </c>
      <c r="W441" s="17">
        <v>0.20138120651245101</v>
      </c>
      <c r="X441">
        <v>0.52669024467468295</v>
      </c>
      <c r="Y441">
        <v>0.52669024467468295</v>
      </c>
      <c r="Z441">
        <v>0.4</v>
      </c>
      <c r="AA441">
        <v>0.9</v>
      </c>
      <c r="AB441">
        <v>0.69230769230769196</v>
      </c>
      <c r="AC441">
        <v>0.78260869565217395</v>
      </c>
      <c r="AD441">
        <v>0.1</v>
      </c>
      <c r="AE441">
        <v>0.5</v>
      </c>
    </row>
    <row r="442" spans="1:31" x14ac:dyDescent="0.15">
      <c r="A442" s="6">
        <v>440</v>
      </c>
      <c r="B442">
        <v>16</v>
      </c>
      <c r="C442">
        <v>4</v>
      </c>
      <c r="D442">
        <v>10</v>
      </c>
      <c r="E442">
        <v>10</v>
      </c>
      <c r="F442">
        <v>10</v>
      </c>
      <c r="G442">
        <v>0</v>
      </c>
      <c r="H442">
        <v>6</v>
      </c>
      <c r="I442">
        <v>4</v>
      </c>
      <c r="J442">
        <v>0.8</v>
      </c>
      <c r="K442">
        <v>7.9610080718994096</v>
      </c>
      <c r="L442" s="10">
        <v>2.6037616729736301</v>
      </c>
      <c r="M442">
        <v>1.20804214477539</v>
      </c>
      <c r="N442">
        <v>5.4394550323486301</v>
      </c>
      <c r="O442">
        <v>4</v>
      </c>
      <c r="P442">
        <v>4</v>
      </c>
      <c r="Q442">
        <v>13</v>
      </c>
      <c r="R442" s="16">
        <v>0.30769999999999997</v>
      </c>
      <c r="S442" s="16">
        <f t="shared" si="6"/>
        <v>0.4</v>
      </c>
      <c r="T442">
        <v>3.4559593200683598</v>
      </c>
      <c r="U442">
        <v>3.1424729824066202</v>
      </c>
      <c r="V442">
        <v>2.94775366783142</v>
      </c>
      <c r="W442" s="17">
        <v>0.19471931457519501</v>
      </c>
      <c r="X442">
        <v>0.50820565223693803</v>
      </c>
      <c r="Y442">
        <v>0.50820565223693803</v>
      </c>
      <c r="Z442">
        <v>0.4</v>
      </c>
      <c r="AA442">
        <v>0.9</v>
      </c>
      <c r="AB442">
        <v>0.69230769230769196</v>
      </c>
      <c r="AC442">
        <v>0.78260869565217395</v>
      </c>
      <c r="AD442">
        <v>0.1</v>
      </c>
      <c r="AE442">
        <v>0.5</v>
      </c>
    </row>
    <row r="443" spans="1:31" x14ac:dyDescent="0.15">
      <c r="A443" s="6">
        <v>441</v>
      </c>
      <c r="B443">
        <v>15</v>
      </c>
      <c r="C443">
        <v>5</v>
      </c>
      <c r="D443">
        <v>10</v>
      </c>
      <c r="E443">
        <v>10</v>
      </c>
      <c r="F443">
        <v>10</v>
      </c>
      <c r="G443">
        <v>0</v>
      </c>
      <c r="H443">
        <v>5</v>
      </c>
      <c r="I443">
        <v>5</v>
      </c>
      <c r="J443">
        <v>0.75</v>
      </c>
      <c r="K443">
        <v>8.3690395355224592</v>
      </c>
      <c r="L443" s="10">
        <v>3.4027957916259801</v>
      </c>
      <c r="M443">
        <v>1.6312103271484399</v>
      </c>
      <c r="N443">
        <v>6.3893070220947301</v>
      </c>
      <c r="O443">
        <v>4</v>
      </c>
      <c r="P443">
        <v>4</v>
      </c>
      <c r="Q443">
        <v>14</v>
      </c>
      <c r="R443" s="16">
        <v>0.28570000000000001</v>
      </c>
      <c r="S443" s="16">
        <f t="shared" si="6"/>
        <v>0.4</v>
      </c>
      <c r="T443">
        <v>3.6996479034423801</v>
      </c>
      <c r="U443">
        <v>3.2927107810974099</v>
      </c>
      <c r="V443">
        <v>3.1120703220367401</v>
      </c>
      <c r="W443" s="17">
        <v>0.180640459060669</v>
      </c>
      <c r="X443">
        <v>0.58757758140563998</v>
      </c>
      <c r="Y443">
        <v>0.58757758140563998</v>
      </c>
      <c r="Z443">
        <v>0.4</v>
      </c>
      <c r="AA443">
        <v>1</v>
      </c>
      <c r="AB443">
        <v>0.71428571428571397</v>
      </c>
      <c r="AC443">
        <v>0.83333333333333304</v>
      </c>
      <c r="AD443">
        <v>0</v>
      </c>
      <c r="AE443">
        <v>0.6</v>
      </c>
    </row>
    <row r="444" spans="1:31" x14ac:dyDescent="0.15">
      <c r="A444" s="6">
        <v>442</v>
      </c>
      <c r="B444">
        <v>16</v>
      </c>
      <c r="C444">
        <v>4</v>
      </c>
      <c r="D444">
        <v>10</v>
      </c>
      <c r="E444">
        <v>10</v>
      </c>
      <c r="F444">
        <v>10</v>
      </c>
      <c r="G444">
        <v>0</v>
      </c>
      <c r="H444">
        <v>6</v>
      </c>
      <c r="I444">
        <v>4</v>
      </c>
      <c r="J444">
        <v>0.8</v>
      </c>
      <c r="K444">
        <v>7.8175697326660201</v>
      </c>
      <c r="L444" s="10">
        <v>2.1852436065673801</v>
      </c>
      <c r="M444">
        <v>0.98040008544921897</v>
      </c>
      <c r="N444">
        <v>6.3751068115234402</v>
      </c>
      <c r="O444">
        <v>5</v>
      </c>
      <c r="P444">
        <v>5</v>
      </c>
      <c r="Q444">
        <v>15</v>
      </c>
      <c r="R444" s="16">
        <v>0.33329999999999999</v>
      </c>
      <c r="S444" s="16">
        <f t="shared" si="6"/>
        <v>0.5</v>
      </c>
      <c r="T444">
        <v>4.0853614807128897</v>
      </c>
      <c r="U444">
        <v>3.6581385135650599</v>
      </c>
      <c r="V444">
        <v>3.5264229774475102</v>
      </c>
      <c r="W444" s="17">
        <v>0.13171553611755399</v>
      </c>
      <c r="X444">
        <v>0.55893850326538097</v>
      </c>
      <c r="Y444">
        <v>0.55893850326538097</v>
      </c>
      <c r="Z444">
        <v>0.5</v>
      </c>
      <c r="AA444">
        <v>1</v>
      </c>
      <c r="AB444">
        <v>0.66666666666666696</v>
      </c>
      <c r="AC444">
        <v>0.8</v>
      </c>
      <c r="AD444">
        <v>0</v>
      </c>
      <c r="AE444">
        <v>0.5</v>
      </c>
    </row>
    <row r="445" spans="1:31" x14ac:dyDescent="0.15">
      <c r="A445" s="6">
        <v>443</v>
      </c>
      <c r="B445">
        <v>17</v>
      </c>
      <c r="C445">
        <v>3</v>
      </c>
      <c r="D445">
        <v>10</v>
      </c>
      <c r="E445">
        <v>10</v>
      </c>
      <c r="F445">
        <v>10</v>
      </c>
      <c r="G445">
        <v>0</v>
      </c>
      <c r="H445">
        <v>7</v>
      </c>
      <c r="I445">
        <v>3</v>
      </c>
      <c r="J445">
        <v>0.85</v>
      </c>
      <c r="K445">
        <v>8.7596340179443395</v>
      </c>
      <c r="L445" s="10">
        <v>1.9931755065918</v>
      </c>
      <c r="M445">
        <v>1.07426834106445</v>
      </c>
      <c r="N445">
        <v>6.6033649444580096</v>
      </c>
      <c r="O445">
        <v>4</v>
      </c>
      <c r="P445">
        <v>4</v>
      </c>
      <c r="Q445">
        <v>14</v>
      </c>
      <c r="R445" s="16">
        <v>0.28570000000000001</v>
      </c>
      <c r="S445" s="16">
        <f t="shared" si="6"/>
        <v>0.4</v>
      </c>
      <c r="T445">
        <v>3.8438682556152299</v>
      </c>
      <c r="U445">
        <v>3.4949810504913299</v>
      </c>
      <c r="V445">
        <v>3.30039286613464</v>
      </c>
      <c r="W445" s="17">
        <v>0.19458818435669001</v>
      </c>
      <c r="X445">
        <v>0.54347538948059104</v>
      </c>
      <c r="Y445">
        <v>0.54347538948059104</v>
      </c>
      <c r="Z445">
        <v>0.4</v>
      </c>
      <c r="AA445">
        <v>1</v>
      </c>
      <c r="AB445">
        <v>0.71428571428571397</v>
      </c>
      <c r="AC445">
        <v>0.83333333333333304</v>
      </c>
      <c r="AD445">
        <v>0</v>
      </c>
      <c r="AE445">
        <v>0.6</v>
      </c>
    </row>
    <row r="446" spans="1:31" x14ac:dyDescent="0.15">
      <c r="A446" s="6">
        <v>444</v>
      </c>
      <c r="B446">
        <v>14</v>
      </c>
      <c r="C446">
        <v>6</v>
      </c>
      <c r="D446">
        <v>10</v>
      </c>
      <c r="E446">
        <v>10</v>
      </c>
      <c r="F446">
        <v>10</v>
      </c>
      <c r="G446">
        <v>0</v>
      </c>
      <c r="H446">
        <v>4</v>
      </c>
      <c r="I446">
        <v>6</v>
      </c>
      <c r="J446">
        <v>0.7</v>
      </c>
      <c r="K446">
        <v>7.5370140075683603</v>
      </c>
      <c r="L446" s="10">
        <v>3.9338493347168</v>
      </c>
      <c r="M446">
        <v>1.3349761962890601</v>
      </c>
      <c r="N446">
        <v>4.6764469146728498</v>
      </c>
      <c r="O446">
        <v>3</v>
      </c>
      <c r="P446">
        <v>3</v>
      </c>
      <c r="Q446">
        <v>13</v>
      </c>
      <c r="R446" s="16">
        <v>0.23080000000000001</v>
      </c>
      <c r="S446" s="16">
        <f t="shared" si="6"/>
        <v>0.3</v>
      </c>
      <c r="T446">
        <v>3.0100288391113299</v>
      </c>
      <c r="U446">
        <v>2.7005419731140101</v>
      </c>
      <c r="V446">
        <v>2.5030605792999299</v>
      </c>
      <c r="W446" s="17">
        <v>0.197481393814087</v>
      </c>
      <c r="X446">
        <v>0.50696825981140103</v>
      </c>
      <c r="Y446">
        <v>0.50696825981140103</v>
      </c>
      <c r="Z446">
        <v>0.3</v>
      </c>
      <c r="AA446">
        <v>1</v>
      </c>
      <c r="AB446">
        <v>0.76923076923076905</v>
      </c>
      <c r="AC446">
        <v>0.86956521739130399</v>
      </c>
      <c r="AD446">
        <v>0</v>
      </c>
      <c r="AE446">
        <v>0.7</v>
      </c>
    </row>
    <row r="447" spans="1:31" x14ac:dyDescent="0.15">
      <c r="A447" s="6">
        <v>445</v>
      </c>
      <c r="B447">
        <v>18</v>
      </c>
      <c r="C447">
        <v>2</v>
      </c>
      <c r="D447">
        <v>10</v>
      </c>
      <c r="E447">
        <v>10</v>
      </c>
      <c r="F447">
        <v>10</v>
      </c>
      <c r="G447">
        <v>0</v>
      </c>
      <c r="H447">
        <v>8</v>
      </c>
      <c r="I447">
        <v>2</v>
      </c>
      <c r="J447">
        <v>0.9</v>
      </c>
      <c r="K447">
        <v>9.7948265075683594</v>
      </c>
      <c r="L447" s="10">
        <v>0.95351409912109397</v>
      </c>
      <c r="M447">
        <v>0.37855911254882801</v>
      </c>
      <c r="N447">
        <v>8.1768455505371094</v>
      </c>
      <c r="O447">
        <v>7</v>
      </c>
      <c r="P447">
        <v>7</v>
      </c>
      <c r="Q447">
        <v>17</v>
      </c>
      <c r="R447" s="16">
        <v>0.4118</v>
      </c>
      <c r="S447" s="16">
        <f t="shared" si="6"/>
        <v>0.7</v>
      </c>
      <c r="T447">
        <v>5.1091880798339799</v>
      </c>
      <c r="U447">
        <v>4.6286525726318404</v>
      </c>
      <c r="V447">
        <v>4.4918565750122097</v>
      </c>
      <c r="W447" s="17">
        <v>0.13679599761962899</v>
      </c>
      <c r="X447">
        <v>0.61733150482177701</v>
      </c>
      <c r="Y447">
        <v>0.61733150482177701</v>
      </c>
      <c r="Z447">
        <v>0.7</v>
      </c>
      <c r="AA447">
        <v>1</v>
      </c>
      <c r="AB447">
        <v>0.58823529411764697</v>
      </c>
      <c r="AC447">
        <v>0.74074074074074103</v>
      </c>
      <c r="AD447">
        <v>0</v>
      </c>
      <c r="AE447">
        <v>0.3</v>
      </c>
    </row>
    <row r="448" spans="1:31" x14ac:dyDescent="0.15">
      <c r="A448" s="6">
        <v>446</v>
      </c>
      <c r="B448">
        <v>17</v>
      </c>
      <c r="C448">
        <v>3</v>
      </c>
      <c r="D448">
        <v>10</v>
      </c>
      <c r="E448">
        <v>10</v>
      </c>
      <c r="F448">
        <v>10</v>
      </c>
      <c r="G448">
        <v>0</v>
      </c>
      <c r="H448">
        <v>7</v>
      </c>
      <c r="I448">
        <v>3</v>
      </c>
      <c r="J448">
        <v>0.85</v>
      </c>
      <c r="K448">
        <v>8.2429790496826207</v>
      </c>
      <c r="L448" s="10">
        <v>2.26055908203125</v>
      </c>
      <c r="M448">
        <v>1.5181465148925799</v>
      </c>
      <c r="N448">
        <v>6.0716114044189498</v>
      </c>
      <c r="O448">
        <v>4</v>
      </c>
      <c r="P448">
        <v>4</v>
      </c>
      <c r="Q448">
        <v>13</v>
      </c>
      <c r="R448" s="16">
        <v>0.30769999999999997</v>
      </c>
      <c r="S448" s="16">
        <f t="shared" si="6"/>
        <v>0.4</v>
      </c>
      <c r="T448">
        <v>3.6840438842773402</v>
      </c>
      <c r="U448">
        <v>3.3704593181610099</v>
      </c>
      <c r="V448">
        <v>3.1725697517395002</v>
      </c>
      <c r="W448" s="17">
        <v>0.19788956642150901</v>
      </c>
      <c r="X448">
        <v>0.51147413253784202</v>
      </c>
      <c r="Y448">
        <v>0.51147413253784202</v>
      </c>
      <c r="Z448">
        <v>0.4</v>
      </c>
      <c r="AA448">
        <v>0.9</v>
      </c>
      <c r="AB448">
        <v>0.69230769230769196</v>
      </c>
      <c r="AC448">
        <v>0.78260869565217395</v>
      </c>
      <c r="AD448">
        <v>0.1</v>
      </c>
      <c r="AE448">
        <v>0.5</v>
      </c>
    </row>
    <row r="449" spans="1:31" x14ac:dyDescent="0.15">
      <c r="A449" s="6">
        <v>447</v>
      </c>
      <c r="B449">
        <v>17</v>
      </c>
      <c r="C449">
        <v>3</v>
      </c>
      <c r="D449">
        <v>10</v>
      </c>
      <c r="E449">
        <v>10</v>
      </c>
      <c r="F449">
        <v>10</v>
      </c>
      <c r="G449">
        <v>0</v>
      </c>
      <c r="H449">
        <v>7</v>
      </c>
      <c r="I449">
        <v>3</v>
      </c>
      <c r="J449">
        <v>0.85</v>
      </c>
      <c r="K449">
        <v>9.1051177978515607</v>
      </c>
      <c r="L449" s="10">
        <v>4.0541019439697301</v>
      </c>
      <c r="M449">
        <v>3.3755970001220699</v>
      </c>
      <c r="N449">
        <v>4.9540519714355504</v>
      </c>
      <c r="O449">
        <v>2</v>
      </c>
      <c r="P449">
        <v>2</v>
      </c>
      <c r="Q449">
        <v>11</v>
      </c>
      <c r="R449" s="16">
        <v>0.18179999999999999</v>
      </c>
      <c r="S449" s="16">
        <f t="shared" si="6"/>
        <v>0.2</v>
      </c>
      <c r="T449">
        <v>3.4527492523193399</v>
      </c>
      <c r="U449">
        <v>3.28089499473572</v>
      </c>
      <c r="V449">
        <v>2.9209547042846702</v>
      </c>
      <c r="W449" s="17">
        <v>0.35994029045105003</v>
      </c>
      <c r="X449">
        <v>0.53179454803466797</v>
      </c>
      <c r="Y449">
        <v>0.53179454803466797</v>
      </c>
      <c r="Z449">
        <v>0.2</v>
      </c>
      <c r="AA449">
        <v>0.9</v>
      </c>
      <c r="AB449">
        <v>0.81818181818181801</v>
      </c>
      <c r="AC449">
        <v>0.85714285714285698</v>
      </c>
      <c r="AD449">
        <v>0.1</v>
      </c>
      <c r="AE449">
        <v>0.7</v>
      </c>
    </row>
    <row r="450" spans="1:31" x14ac:dyDescent="0.15">
      <c r="A450" s="6">
        <v>448</v>
      </c>
      <c r="B450">
        <v>16</v>
      </c>
      <c r="C450">
        <v>4</v>
      </c>
      <c r="D450">
        <v>10</v>
      </c>
      <c r="E450">
        <v>10</v>
      </c>
      <c r="F450">
        <v>10</v>
      </c>
      <c r="G450">
        <v>0</v>
      </c>
      <c r="H450">
        <v>6</v>
      </c>
      <c r="I450">
        <v>4</v>
      </c>
      <c r="J450">
        <v>0.8</v>
      </c>
      <c r="K450">
        <v>9.0734901428222692</v>
      </c>
      <c r="L450" s="10">
        <v>2.4778366088867201</v>
      </c>
      <c r="M450">
        <v>0.80912399291992199</v>
      </c>
      <c r="N450">
        <v>6.8209762573242196</v>
      </c>
      <c r="O450">
        <v>4</v>
      </c>
      <c r="P450">
        <v>4</v>
      </c>
      <c r="Q450">
        <v>14</v>
      </c>
      <c r="R450" s="16">
        <v>0.28570000000000001</v>
      </c>
      <c r="S450" s="16">
        <f t="shared" ref="S450:S513" si="7">O450/E450</f>
        <v>0.4</v>
      </c>
      <c r="T450">
        <v>4.0728931427001998</v>
      </c>
      <c r="U450">
        <v>3.6551783084869398</v>
      </c>
      <c r="V450">
        <v>3.46395063400269</v>
      </c>
      <c r="W450" s="17">
        <v>0.19122767448425301</v>
      </c>
      <c r="X450">
        <v>0.60894250869750999</v>
      </c>
      <c r="Y450">
        <v>0.60894250869750999</v>
      </c>
      <c r="Z450">
        <v>0.4</v>
      </c>
      <c r="AA450">
        <v>1</v>
      </c>
      <c r="AB450">
        <v>0.71428571428571397</v>
      </c>
      <c r="AC450">
        <v>0.83333333333333304</v>
      </c>
      <c r="AD450">
        <v>0</v>
      </c>
      <c r="AE450">
        <v>0.6</v>
      </c>
    </row>
    <row r="451" spans="1:31" x14ac:dyDescent="0.15">
      <c r="A451" s="6">
        <v>449</v>
      </c>
      <c r="B451">
        <v>18</v>
      </c>
      <c r="C451">
        <v>2</v>
      </c>
      <c r="D451">
        <v>10</v>
      </c>
      <c r="E451">
        <v>10</v>
      </c>
      <c r="F451">
        <v>10</v>
      </c>
      <c r="G451">
        <v>0</v>
      </c>
      <c r="H451">
        <v>8</v>
      </c>
      <c r="I451">
        <v>2</v>
      </c>
      <c r="J451">
        <v>0.9</v>
      </c>
      <c r="K451">
        <v>9.2272090911865199</v>
      </c>
      <c r="L451" s="10">
        <v>1.2797088623046899</v>
      </c>
      <c r="M451">
        <v>0.78079986572265603</v>
      </c>
      <c r="N451">
        <v>7.4398536682128897</v>
      </c>
      <c r="O451">
        <v>6</v>
      </c>
      <c r="P451">
        <v>6</v>
      </c>
      <c r="Q451">
        <v>15</v>
      </c>
      <c r="R451" s="16">
        <v>0.4</v>
      </c>
      <c r="S451" s="16">
        <f t="shared" si="7"/>
        <v>0.6</v>
      </c>
      <c r="T451">
        <v>4.0458812713623002</v>
      </c>
      <c r="U451">
        <v>3.6964147090911901</v>
      </c>
      <c r="V451">
        <v>3.53796315193176</v>
      </c>
      <c r="W451" s="17">
        <v>0.15845155715942399</v>
      </c>
      <c r="X451">
        <v>0.50791811943054199</v>
      </c>
      <c r="Y451">
        <v>0.50791811943054199</v>
      </c>
      <c r="Z451">
        <v>0.6</v>
      </c>
      <c r="AA451">
        <v>0.9</v>
      </c>
      <c r="AB451">
        <v>0.6</v>
      </c>
      <c r="AC451">
        <v>0.72</v>
      </c>
      <c r="AD451">
        <v>0.1</v>
      </c>
      <c r="AE451">
        <v>0.3</v>
      </c>
    </row>
    <row r="452" spans="1:31" x14ac:dyDescent="0.15">
      <c r="A452" s="6">
        <v>450</v>
      </c>
      <c r="B452">
        <v>15</v>
      </c>
      <c r="C452">
        <v>5</v>
      </c>
      <c r="D452">
        <v>10</v>
      </c>
      <c r="E452">
        <v>10</v>
      </c>
      <c r="F452">
        <v>10</v>
      </c>
      <c r="G452">
        <v>0</v>
      </c>
      <c r="H452">
        <v>5</v>
      </c>
      <c r="I452">
        <v>5</v>
      </c>
      <c r="J452">
        <v>0.75</v>
      </c>
      <c r="K452">
        <v>7.1551666259765598</v>
      </c>
      <c r="L452" s="10">
        <v>2.28640556335449</v>
      </c>
      <c r="M452">
        <v>0.63689041137695301</v>
      </c>
      <c r="N452">
        <v>6.4384956359863299</v>
      </c>
      <c r="O452">
        <v>4</v>
      </c>
      <c r="P452">
        <v>4</v>
      </c>
      <c r="Q452">
        <v>14</v>
      </c>
      <c r="R452" s="16">
        <v>0.28570000000000001</v>
      </c>
      <c r="S452" s="16">
        <f t="shared" si="7"/>
        <v>0.4</v>
      </c>
      <c r="T452">
        <v>3.5314579010009801</v>
      </c>
      <c r="U452">
        <v>3.1282513141632098</v>
      </c>
      <c r="V452">
        <v>3.0764431953430198</v>
      </c>
      <c r="W452" s="17">
        <v>5.1808118820190402E-2</v>
      </c>
      <c r="X452">
        <v>0.45501470565795898</v>
      </c>
      <c r="Y452">
        <v>0.45501470565795898</v>
      </c>
      <c r="Z452">
        <v>0.4</v>
      </c>
      <c r="AA452">
        <v>1</v>
      </c>
      <c r="AB452">
        <v>0.71428571428571397</v>
      </c>
      <c r="AC452">
        <v>0.83333333333333304</v>
      </c>
      <c r="AD452">
        <v>0</v>
      </c>
      <c r="AE452">
        <v>0.6</v>
      </c>
    </row>
    <row r="453" spans="1:31" x14ac:dyDescent="0.15">
      <c r="A453" s="6">
        <v>451</v>
      </c>
      <c r="B453">
        <v>19</v>
      </c>
      <c r="C453">
        <v>1</v>
      </c>
      <c r="D453">
        <v>10</v>
      </c>
      <c r="E453">
        <v>10</v>
      </c>
      <c r="F453">
        <v>10</v>
      </c>
      <c r="G453">
        <v>0</v>
      </c>
      <c r="H453">
        <v>9</v>
      </c>
      <c r="I453">
        <v>1</v>
      </c>
      <c r="J453">
        <v>0.95</v>
      </c>
      <c r="K453">
        <v>12.190019607544</v>
      </c>
      <c r="L453" s="10">
        <v>0.95082855224609397</v>
      </c>
      <c r="M453">
        <v>0.73009872436523404</v>
      </c>
      <c r="N453">
        <v>10.2806720733643</v>
      </c>
      <c r="O453">
        <v>6</v>
      </c>
      <c r="P453">
        <v>6</v>
      </c>
      <c r="Q453">
        <v>16</v>
      </c>
      <c r="R453" s="16">
        <v>0.375</v>
      </c>
      <c r="S453" s="16">
        <f t="shared" si="7"/>
        <v>0.6</v>
      </c>
      <c r="T453">
        <v>4.8340969085693404</v>
      </c>
      <c r="U453">
        <v>4.4434790611267099</v>
      </c>
      <c r="V453">
        <v>4.2598333358764604</v>
      </c>
      <c r="W453" s="17">
        <v>0.183645725250244</v>
      </c>
      <c r="X453">
        <v>0.57426357269287098</v>
      </c>
      <c r="Y453">
        <v>0.57426357269287098</v>
      </c>
      <c r="Z453">
        <v>0.6</v>
      </c>
      <c r="AA453">
        <v>1</v>
      </c>
      <c r="AB453">
        <v>0.625</v>
      </c>
      <c r="AC453">
        <v>0.76923076923076905</v>
      </c>
      <c r="AD453">
        <v>0</v>
      </c>
      <c r="AE453">
        <v>0.4</v>
      </c>
    </row>
    <row r="454" spans="1:31" x14ac:dyDescent="0.15">
      <c r="A454" s="6">
        <v>452</v>
      </c>
      <c r="B454">
        <v>16</v>
      </c>
      <c r="C454">
        <v>4</v>
      </c>
      <c r="D454">
        <v>10</v>
      </c>
      <c r="E454">
        <v>10</v>
      </c>
      <c r="F454">
        <v>10</v>
      </c>
      <c r="G454">
        <v>0</v>
      </c>
      <c r="H454">
        <v>6</v>
      </c>
      <c r="I454">
        <v>4</v>
      </c>
      <c r="J454">
        <v>0.8</v>
      </c>
      <c r="K454">
        <v>9.2221946716308594</v>
      </c>
      <c r="L454" s="10">
        <v>2.6102981567382799</v>
      </c>
      <c r="M454">
        <v>0.858612060546875</v>
      </c>
      <c r="N454">
        <v>6.6406021118164098</v>
      </c>
      <c r="O454">
        <v>4</v>
      </c>
      <c r="P454">
        <v>4</v>
      </c>
      <c r="Q454">
        <v>14</v>
      </c>
      <c r="R454" s="16">
        <v>0.28570000000000001</v>
      </c>
      <c r="S454" s="16">
        <f t="shared" si="7"/>
        <v>0.4</v>
      </c>
      <c r="T454">
        <v>3.9146537780761701</v>
      </c>
      <c r="U454">
        <v>3.5210485458374001</v>
      </c>
      <c r="V454">
        <v>3.3050370216369598</v>
      </c>
      <c r="W454" s="17">
        <v>0.21601152420044001</v>
      </c>
      <c r="X454">
        <v>0.60961675643920898</v>
      </c>
      <c r="Y454">
        <v>0.60961675643920898</v>
      </c>
      <c r="Z454">
        <v>0.4</v>
      </c>
      <c r="AA454">
        <v>1</v>
      </c>
      <c r="AB454">
        <v>0.71428571428571397</v>
      </c>
      <c r="AC454">
        <v>0.83333333333333304</v>
      </c>
      <c r="AD454">
        <v>0</v>
      </c>
      <c r="AE454">
        <v>0.6</v>
      </c>
    </row>
    <row r="455" spans="1:31" x14ac:dyDescent="0.15">
      <c r="A455" s="6">
        <v>453</v>
      </c>
      <c r="B455">
        <v>20</v>
      </c>
      <c r="C455">
        <v>0</v>
      </c>
      <c r="D455">
        <v>10</v>
      </c>
      <c r="E455">
        <v>10</v>
      </c>
      <c r="F455">
        <v>10</v>
      </c>
      <c r="G455">
        <v>0</v>
      </c>
      <c r="H455">
        <v>10</v>
      </c>
      <c r="I455">
        <v>0</v>
      </c>
      <c r="J455">
        <v>1</v>
      </c>
      <c r="K455">
        <v>9999</v>
      </c>
      <c r="L455" s="10">
        <v>1.24942398071289</v>
      </c>
      <c r="M455">
        <v>9999</v>
      </c>
      <c r="N455">
        <v>9999</v>
      </c>
      <c r="O455">
        <v>7</v>
      </c>
      <c r="P455">
        <v>7</v>
      </c>
      <c r="Q455">
        <v>17</v>
      </c>
      <c r="R455" s="16">
        <v>0.4118</v>
      </c>
      <c r="S455" s="16">
        <f t="shared" si="7"/>
        <v>0.7</v>
      </c>
      <c r="T455">
        <v>5.3826427459716797</v>
      </c>
      <c r="U455">
        <v>5.0179872512817401</v>
      </c>
      <c r="V455">
        <v>4.79188776016235</v>
      </c>
      <c r="W455" s="17">
        <v>0.22609949111938499</v>
      </c>
      <c r="X455">
        <v>0.59075498580932595</v>
      </c>
      <c r="Y455">
        <v>0.59075498580932595</v>
      </c>
      <c r="Z455">
        <v>0.7</v>
      </c>
      <c r="AA455">
        <v>1</v>
      </c>
      <c r="AB455">
        <v>0.58823529411764697</v>
      </c>
      <c r="AC455">
        <v>0.74074074074074103</v>
      </c>
      <c r="AD455">
        <v>0</v>
      </c>
      <c r="AE455">
        <v>0.3</v>
      </c>
    </row>
    <row r="456" spans="1:31" x14ac:dyDescent="0.15">
      <c r="A456" s="6">
        <v>454</v>
      </c>
      <c r="B456">
        <v>16</v>
      </c>
      <c r="C456">
        <v>4</v>
      </c>
      <c r="D456">
        <v>10</v>
      </c>
      <c r="E456">
        <v>10</v>
      </c>
      <c r="F456">
        <v>10</v>
      </c>
      <c r="G456">
        <v>0</v>
      </c>
      <c r="H456">
        <v>6</v>
      </c>
      <c r="I456">
        <v>4</v>
      </c>
      <c r="J456">
        <v>0.8</v>
      </c>
      <c r="K456">
        <v>8.2394962310790998</v>
      </c>
      <c r="L456" s="10">
        <v>3.0580978393554701</v>
      </c>
      <c r="M456">
        <v>1.61185455322266</v>
      </c>
      <c r="N456">
        <v>5.0200500488281197</v>
      </c>
      <c r="O456">
        <v>3</v>
      </c>
      <c r="P456">
        <v>3</v>
      </c>
      <c r="Q456">
        <v>13</v>
      </c>
      <c r="R456" s="16">
        <v>0.23080000000000001</v>
      </c>
      <c r="S456" s="16">
        <f t="shared" si="7"/>
        <v>0.3</v>
      </c>
      <c r="T456">
        <v>3.72611427307129</v>
      </c>
      <c r="U456">
        <v>3.4382565021514901</v>
      </c>
      <c r="V456">
        <v>3.1878478527069101</v>
      </c>
      <c r="W456" s="17">
        <v>0.25040864944458002</v>
      </c>
      <c r="X456">
        <v>0.53826642036437999</v>
      </c>
      <c r="Y456">
        <v>0.53826642036437999</v>
      </c>
      <c r="Z456">
        <v>0.3</v>
      </c>
      <c r="AA456">
        <v>1</v>
      </c>
      <c r="AB456">
        <v>0.76923076923076905</v>
      </c>
      <c r="AC456">
        <v>0.86956521739130399</v>
      </c>
      <c r="AD456">
        <v>0</v>
      </c>
      <c r="AE456">
        <v>0.7</v>
      </c>
    </row>
    <row r="457" spans="1:31" x14ac:dyDescent="0.15">
      <c r="A457" s="6">
        <v>455</v>
      </c>
      <c r="B457">
        <v>16</v>
      </c>
      <c r="C457">
        <v>4</v>
      </c>
      <c r="D457">
        <v>10</v>
      </c>
      <c r="E457">
        <v>10</v>
      </c>
      <c r="F457">
        <v>10</v>
      </c>
      <c r="G457">
        <v>0</v>
      </c>
      <c r="H457">
        <v>6</v>
      </c>
      <c r="I457">
        <v>4</v>
      </c>
      <c r="J457">
        <v>0.8</v>
      </c>
      <c r="K457">
        <v>9.2230758666992205</v>
      </c>
      <c r="L457" s="10">
        <v>3.8256053924560498</v>
      </c>
      <c r="M457">
        <v>2.5362300872802699</v>
      </c>
      <c r="N457">
        <v>5.7723388671875</v>
      </c>
      <c r="O457">
        <v>2</v>
      </c>
      <c r="P457">
        <v>2</v>
      </c>
      <c r="Q457">
        <v>12</v>
      </c>
      <c r="R457" s="16">
        <v>0.16669999999999999</v>
      </c>
      <c r="S457" s="16">
        <f t="shared" si="7"/>
        <v>0.2</v>
      </c>
      <c r="T457">
        <v>3.05283546447754</v>
      </c>
      <c r="U457">
        <v>2.84326076507568</v>
      </c>
      <c r="V457">
        <v>2.5214476585388201</v>
      </c>
      <c r="W457" s="17">
        <v>0.32181310653686501</v>
      </c>
      <c r="X457">
        <v>0.53138780593872104</v>
      </c>
      <c r="Y457">
        <v>0.53138780593872104</v>
      </c>
      <c r="Z457">
        <v>0.2</v>
      </c>
      <c r="AA457">
        <v>1</v>
      </c>
      <c r="AB457">
        <v>0.83333333333333304</v>
      </c>
      <c r="AC457">
        <v>0.90909090909090895</v>
      </c>
      <c r="AD457">
        <v>0</v>
      </c>
      <c r="AE457">
        <v>0.8</v>
      </c>
    </row>
    <row r="458" spans="1:31" x14ac:dyDescent="0.15">
      <c r="A458" s="6">
        <v>456</v>
      </c>
      <c r="B458">
        <v>17</v>
      </c>
      <c r="C458">
        <v>3</v>
      </c>
      <c r="D458">
        <v>10</v>
      </c>
      <c r="E458">
        <v>10</v>
      </c>
      <c r="F458">
        <v>10</v>
      </c>
      <c r="G458">
        <v>0</v>
      </c>
      <c r="H458">
        <v>7</v>
      </c>
      <c r="I458">
        <v>3</v>
      </c>
      <c r="J458">
        <v>0.85</v>
      </c>
      <c r="K458">
        <v>8.5199012756347692</v>
      </c>
      <c r="L458" s="10">
        <v>2.3428001403808598</v>
      </c>
      <c r="M458">
        <v>1.39116287231445</v>
      </c>
      <c r="N458">
        <v>5.6523208618164098</v>
      </c>
      <c r="O458">
        <v>3</v>
      </c>
      <c r="P458">
        <v>3</v>
      </c>
      <c r="Q458">
        <v>12</v>
      </c>
      <c r="R458" s="16">
        <v>0.25</v>
      </c>
      <c r="S458" s="16">
        <f t="shared" si="7"/>
        <v>0.3</v>
      </c>
      <c r="T458">
        <v>3.8802108764648402</v>
      </c>
      <c r="U458">
        <v>3.5764918327331499</v>
      </c>
      <c r="V458">
        <v>3.3253719806671098</v>
      </c>
      <c r="W458" s="17">
        <v>0.25111985206603998</v>
      </c>
      <c r="X458">
        <v>0.55483889579772905</v>
      </c>
      <c r="Y458">
        <v>0.55483889579772905</v>
      </c>
      <c r="Z458">
        <v>0.3</v>
      </c>
      <c r="AA458">
        <v>0.9</v>
      </c>
      <c r="AB458">
        <v>0.75</v>
      </c>
      <c r="AC458">
        <v>0.81818181818181801</v>
      </c>
      <c r="AD458">
        <v>0.1</v>
      </c>
      <c r="AE458">
        <v>0.6</v>
      </c>
    </row>
    <row r="459" spans="1:31" x14ac:dyDescent="0.15">
      <c r="A459" s="6">
        <v>457</v>
      </c>
      <c r="B459">
        <v>19</v>
      </c>
      <c r="C459">
        <v>1</v>
      </c>
      <c r="D459">
        <v>10</v>
      </c>
      <c r="E459">
        <v>10</v>
      </c>
      <c r="F459">
        <v>10</v>
      </c>
      <c r="G459">
        <v>0</v>
      </c>
      <c r="H459">
        <v>9</v>
      </c>
      <c r="I459">
        <v>1</v>
      </c>
      <c r="J459">
        <v>0.95</v>
      </c>
      <c r="K459">
        <v>12.789482116699199</v>
      </c>
      <c r="L459" s="10">
        <v>0.89412307739257801</v>
      </c>
      <c r="M459">
        <v>0.66656494140625</v>
      </c>
      <c r="N459">
        <v>10.9414978027344</v>
      </c>
      <c r="O459">
        <v>7</v>
      </c>
      <c r="P459">
        <v>7</v>
      </c>
      <c r="Q459">
        <v>17</v>
      </c>
      <c r="R459" s="16">
        <v>0.4118</v>
      </c>
      <c r="S459" s="16">
        <f t="shared" si="7"/>
        <v>0.7</v>
      </c>
      <c r="T459">
        <v>5.3102855682373002</v>
      </c>
      <c r="U459">
        <v>4.8847026824951199</v>
      </c>
      <c r="V459">
        <v>4.7091102600097701</v>
      </c>
      <c r="W459" s="17">
        <v>0.17559242248535201</v>
      </c>
      <c r="X459">
        <v>0.60117530822753895</v>
      </c>
      <c r="Y459">
        <v>0.60117530822753895</v>
      </c>
      <c r="Z459">
        <v>0.7</v>
      </c>
      <c r="AA459">
        <v>1</v>
      </c>
      <c r="AB459">
        <v>0.58823529411764697</v>
      </c>
      <c r="AC459">
        <v>0.74074074074074103</v>
      </c>
      <c r="AD459">
        <v>0</v>
      </c>
      <c r="AE459">
        <v>0.3</v>
      </c>
    </row>
    <row r="460" spans="1:31" x14ac:dyDescent="0.15">
      <c r="A460" s="6">
        <v>458</v>
      </c>
      <c r="B460">
        <v>16</v>
      </c>
      <c r="C460">
        <v>4</v>
      </c>
      <c r="D460">
        <v>10</v>
      </c>
      <c r="E460">
        <v>10</v>
      </c>
      <c r="F460">
        <v>10</v>
      </c>
      <c r="G460">
        <v>0</v>
      </c>
      <c r="H460">
        <v>6</v>
      </c>
      <c r="I460">
        <v>4</v>
      </c>
      <c r="J460">
        <v>0.8</v>
      </c>
      <c r="K460">
        <v>8.1400718688964808</v>
      </c>
      <c r="L460" s="10">
        <v>3.0566768646240199</v>
      </c>
      <c r="M460">
        <v>1.5933265686035201</v>
      </c>
      <c r="N460">
        <v>4.8139476776123002</v>
      </c>
      <c r="O460">
        <v>3</v>
      </c>
      <c r="P460">
        <v>3</v>
      </c>
      <c r="Q460">
        <v>13</v>
      </c>
      <c r="R460" s="16">
        <v>0.23080000000000001</v>
      </c>
      <c r="S460" s="16">
        <f t="shared" si="7"/>
        <v>0.3</v>
      </c>
      <c r="T460">
        <v>3.6725311279296902</v>
      </c>
      <c r="U460">
        <v>3.3799407482147199</v>
      </c>
      <c r="V460">
        <v>3.1038677692413299</v>
      </c>
      <c r="W460" s="17">
        <v>0.276072978973389</v>
      </c>
      <c r="X460">
        <v>0.56866335868835405</v>
      </c>
      <c r="Y460">
        <v>0.56866335868835405</v>
      </c>
      <c r="Z460">
        <v>0.3</v>
      </c>
      <c r="AA460">
        <v>1</v>
      </c>
      <c r="AB460">
        <v>0.76923076923076905</v>
      </c>
      <c r="AC460">
        <v>0.86956521739130399</v>
      </c>
      <c r="AD460">
        <v>0</v>
      </c>
      <c r="AE460">
        <v>0.7</v>
      </c>
    </row>
    <row r="461" spans="1:31" x14ac:dyDescent="0.15">
      <c r="A461" s="6">
        <v>459</v>
      </c>
      <c r="B461">
        <v>17</v>
      </c>
      <c r="C461">
        <v>3</v>
      </c>
      <c r="D461">
        <v>10</v>
      </c>
      <c r="E461">
        <v>10</v>
      </c>
      <c r="F461">
        <v>10</v>
      </c>
      <c r="G461">
        <v>0</v>
      </c>
      <c r="H461">
        <v>7</v>
      </c>
      <c r="I461">
        <v>3</v>
      </c>
      <c r="J461">
        <v>0.85</v>
      </c>
      <c r="K461">
        <v>7.7468109130859402</v>
      </c>
      <c r="L461" s="10">
        <v>1.94387054443359</v>
      </c>
      <c r="M461">
        <v>1.1000499725341799</v>
      </c>
      <c r="N461">
        <v>5.4771881103515598</v>
      </c>
      <c r="O461">
        <v>5</v>
      </c>
      <c r="P461">
        <v>5</v>
      </c>
      <c r="Q461">
        <v>15</v>
      </c>
      <c r="R461" s="16">
        <v>0.33329999999999999</v>
      </c>
      <c r="S461" s="16">
        <f t="shared" si="7"/>
        <v>0.5</v>
      </c>
      <c r="T461">
        <v>3.6643638610839799</v>
      </c>
      <c r="U461">
        <v>3.3480823040008501</v>
      </c>
      <c r="V461">
        <v>3.1616911888122599</v>
      </c>
      <c r="W461" s="17">
        <v>0.18639111518859899</v>
      </c>
      <c r="X461">
        <v>0.50267267227172896</v>
      </c>
      <c r="Y461">
        <v>0.50267267227172896</v>
      </c>
      <c r="Z461">
        <v>0.5</v>
      </c>
      <c r="AA461">
        <v>1</v>
      </c>
      <c r="AB461">
        <v>0.66666666666666696</v>
      </c>
      <c r="AC461">
        <v>0.8</v>
      </c>
      <c r="AD461">
        <v>0</v>
      </c>
      <c r="AE461">
        <v>0.5</v>
      </c>
    </row>
    <row r="462" spans="1:31" x14ac:dyDescent="0.15">
      <c r="A462" s="6">
        <v>460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>
        <v>6.9733810424804696</v>
      </c>
      <c r="L462" s="10">
        <v>2.4160079956054701</v>
      </c>
      <c r="M462">
        <v>0.81462478637695301</v>
      </c>
      <c r="N462">
        <v>5.9119777679443404</v>
      </c>
      <c r="O462">
        <v>4</v>
      </c>
      <c r="P462">
        <v>4</v>
      </c>
      <c r="Q462">
        <v>13</v>
      </c>
      <c r="R462" s="16">
        <v>0.30769999999999997</v>
      </c>
      <c r="S462" s="16">
        <f t="shared" si="7"/>
        <v>0.4</v>
      </c>
      <c r="T462">
        <v>3.2793884277343701</v>
      </c>
      <c r="U462">
        <v>2.9090919494628902</v>
      </c>
      <c r="V462">
        <v>2.8150904178619398</v>
      </c>
      <c r="W462" s="17">
        <v>9.4001531600952107E-2</v>
      </c>
      <c r="X462">
        <v>0.46429800987243702</v>
      </c>
      <c r="Y462">
        <v>0.46429800987243702</v>
      </c>
      <c r="Z462">
        <v>0.4</v>
      </c>
      <c r="AA462">
        <v>0.9</v>
      </c>
      <c r="AB462">
        <v>0.69230769230769196</v>
      </c>
      <c r="AC462">
        <v>0.78260869565217395</v>
      </c>
      <c r="AD462">
        <v>0.1</v>
      </c>
      <c r="AE462">
        <v>0.5</v>
      </c>
    </row>
    <row r="463" spans="1:31" x14ac:dyDescent="0.15">
      <c r="A463" s="6">
        <v>461</v>
      </c>
      <c r="B463">
        <v>15</v>
      </c>
      <c r="C463">
        <v>5</v>
      </c>
      <c r="D463">
        <v>10</v>
      </c>
      <c r="E463">
        <v>10</v>
      </c>
      <c r="F463">
        <v>10</v>
      </c>
      <c r="G463">
        <v>0</v>
      </c>
      <c r="H463">
        <v>5</v>
      </c>
      <c r="I463">
        <v>5</v>
      </c>
      <c r="J463">
        <v>0.75</v>
      </c>
      <c r="K463">
        <v>9.2616291046142596</v>
      </c>
      <c r="L463" s="10">
        <v>4.6226501464843697</v>
      </c>
      <c r="M463">
        <v>2.5670814514160201</v>
      </c>
      <c r="N463">
        <v>5.1668167114257804</v>
      </c>
      <c r="O463">
        <v>3</v>
      </c>
      <c r="P463">
        <v>3</v>
      </c>
      <c r="Q463">
        <v>13</v>
      </c>
      <c r="R463" s="16">
        <v>0.23080000000000001</v>
      </c>
      <c r="S463" s="16">
        <f t="shared" si="7"/>
        <v>0.3</v>
      </c>
      <c r="T463">
        <v>3.24592208862305</v>
      </c>
      <c r="U463">
        <v>2.9968285560607901</v>
      </c>
      <c r="V463">
        <v>2.6563353538513201</v>
      </c>
      <c r="W463" s="17">
        <v>0.34049320220947299</v>
      </c>
      <c r="X463">
        <v>0.58958673477172896</v>
      </c>
      <c r="Y463">
        <v>0.58958673477172896</v>
      </c>
      <c r="Z463">
        <v>0.3</v>
      </c>
      <c r="AA463">
        <v>1</v>
      </c>
      <c r="AB463">
        <v>0.76923076923076905</v>
      </c>
      <c r="AC463">
        <v>0.86956521739130399</v>
      </c>
      <c r="AD463">
        <v>0</v>
      </c>
      <c r="AE463">
        <v>0.7</v>
      </c>
    </row>
    <row r="464" spans="1:31" x14ac:dyDescent="0.15">
      <c r="A464" s="6">
        <v>462</v>
      </c>
      <c r="B464">
        <v>17</v>
      </c>
      <c r="C464">
        <v>3</v>
      </c>
      <c r="D464">
        <v>10</v>
      </c>
      <c r="E464">
        <v>10</v>
      </c>
      <c r="F464">
        <v>10</v>
      </c>
      <c r="G464">
        <v>0</v>
      </c>
      <c r="H464">
        <v>7</v>
      </c>
      <c r="I464">
        <v>3</v>
      </c>
      <c r="J464">
        <v>0.85</v>
      </c>
      <c r="K464">
        <v>9.3393058776855504</v>
      </c>
      <c r="L464" s="10">
        <v>2.8390350341796902</v>
      </c>
      <c r="M464">
        <v>1.8047981262207</v>
      </c>
      <c r="N464">
        <v>5.8386173248290998</v>
      </c>
      <c r="O464">
        <v>4</v>
      </c>
      <c r="P464">
        <v>4</v>
      </c>
      <c r="Q464">
        <v>14</v>
      </c>
      <c r="R464" s="16">
        <v>0.28570000000000001</v>
      </c>
      <c r="S464" s="16">
        <f t="shared" si="7"/>
        <v>0.4</v>
      </c>
      <c r="T464">
        <v>3.7905178070068399</v>
      </c>
      <c r="U464">
        <v>3.5341429710388201</v>
      </c>
      <c r="V464">
        <v>3.2270667552947998</v>
      </c>
      <c r="W464" s="17">
        <v>0.307076215744019</v>
      </c>
      <c r="X464">
        <v>0.56345105171203602</v>
      </c>
      <c r="Y464">
        <v>0.56345105171203602</v>
      </c>
      <c r="Z464">
        <v>0.4</v>
      </c>
      <c r="AA464">
        <v>1</v>
      </c>
      <c r="AB464">
        <v>0.71428571428571397</v>
      </c>
      <c r="AC464">
        <v>0.83333333333333304</v>
      </c>
      <c r="AD464">
        <v>0</v>
      </c>
      <c r="AE464">
        <v>0.6</v>
      </c>
    </row>
    <row r="465" spans="1:31" x14ac:dyDescent="0.15">
      <c r="A465" s="6">
        <v>463</v>
      </c>
      <c r="B465">
        <v>16</v>
      </c>
      <c r="C465">
        <v>4</v>
      </c>
      <c r="D465">
        <v>10</v>
      </c>
      <c r="E465">
        <v>10</v>
      </c>
      <c r="F465">
        <v>10</v>
      </c>
      <c r="G465">
        <v>0</v>
      </c>
      <c r="H465">
        <v>6</v>
      </c>
      <c r="I465">
        <v>4</v>
      </c>
      <c r="J465">
        <v>0.8</v>
      </c>
      <c r="K465">
        <v>8.0643043518066406</v>
      </c>
      <c r="L465" s="10">
        <v>1.8590278625488299</v>
      </c>
      <c r="M465">
        <v>0.65747451782226596</v>
      </c>
      <c r="N465">
        <v>7.3382492065429696</v>
      </c>
      <c r="O465">
        <v>5</v>
      </c>
      <c r="P465">
        <v>5</v>
      </c>
      <c r="Q465">
        <v>14</v>
      </c>
      <c r="R465" s="16">
        <v>0.35709999999999997</v>
      </c>
      <c r="S465" s="16">
        <f t="shared" si="7"/>
        <v>0.5</v>
      </c>
      <c r="T465">
        <v>4.0287933349609402</v>
      </c>
      <c r="U465">
        <v>3.54688620567322</v>
      </c>
      <c r="V465">
        <v>3.4792900085449201</v>
      </c>
      <c r="W465" s="17">
        <v>6.7596197128295898E-2</v>
      </c>
      <c r="X465">
        <v>0.54950332641601596</v>
      </c>
      <c r="Y465">
        <v>0.54950332641601596</v>
      </c>
      <c r="Z465">
        <v>0.5</v>
      </c>
      <c r="AA465">
        <v>0.9</v>
      </c>
      <c r="AB465">
        <v>0.64285714285714302</v>
      </c>
      <c r="AC465">
        <v>0.75</v>
      </c>
      <c r="AD465">
        <v>0.1</v>
      </c>
      <c r="AE465">
        <v>0.4</v>
      </c>
    </row>
    <row r="466" spans="1:31" x14ac:dyDescent="0.15">
      <c r="A466" s="6">
        <v>464</v>
      </c>
      <c r="B466">
        <v>18</v>
      </c>
      <c r="C466">
        <v>2</v>
      </c>
      <c r="D466">
        <v>10</v>
      </c>
      <c r="E466">
        <v>10</v>
      </c>
      <c r="F466">
        <v>10</v>
      </c>
      <c r="G466">
        <v>0</v>
      </c>
      <c r="H466">
        <v>8</v>
      </c>
      <c r="I466">
        <v>2</v>
      </c>
      <c r="J466">
        <v>0.9</v>
      </c>
      <c r="K466">
        <v>10.270921707153301</v>
      </c>
      <c r="L466" s="10">
        <v>1.1464309692382799</v>
      </c>
      <c r="M466">
        <v>0.53386688232421897</v>
      </c>
      <c r="N466">
        <v>8.3427925109863299</v>
      </c>
      <c r="O466">
        <v>6</v>
      </c>
      <c r="P466">
        <v>6</v>
      </c>
      <c r="Q466">
        <v>16</v>
      </c>
      <c r="R466" s="16">
        <v>0.375</v>
      </c>
      <c r="S466" s="16">
        <f t="shared" si="7"/>
        <v>0.6</v>
      </c>
      <c r="T466">
        <v>5.3152561187744096</v>
      </c>
      <c r="U466">
        <v>4.8304500579834002</v>
      </c>
      <c r="V466">
        <v>4.6488914489746103</v>
      </c>
      <c r="W466" s="17">
        <v>0.18155860900878901</v>
      </c>
      <c r="X466">
        <v>0.66636466979980502</v>
      </c>
      <c r="Y466">
        <v>0.66636466979980502</v>
      </c>
      <c r="Z466">
        <v>0.6</v>
      </c>
      <c r="AA466">
        <v>1</v>
      </c>
      <c r="AB466">
        <v>0.625</v>
      </c>
      <c r="AC466">
        <v>0.76923076923076905</v>
      </c>
      <c r="AD466">
        <v>0</v>
      </c>
      <c r="AE466">
        <v>0.4</v>
      </c>
    </row>
    <row r="467" spans="1:31" x14ac:dyDescent="0.15">
      <c r="A467" s="6">
        <v>465</v>
      </c>
      <c r="B467">
        <v>15</v>
      </c>
      <c r="C467">
        <v>5</v>
      </c>
      <c r="D467">
        <v>10</v>
      </c>
      <c r="E467">
        <v>10</v>
      </c>
      <c r="F467">
        <v>10</v>
      </c>
      <c r="G467">
        <v>0</v>
      </c>
      <c r="H467">
        <v>5</v>
      </c>
      <c r="I467">
        <v>5</v>
      </c>
      <c r="J467">
        <v>0.75</v>
      </c>
      <c r="K467">
        <v>7.2475414276123002</v>
      </c>
      <c r="L467" s="10">
        <v>2.6715660095214799</v>
      </c>
      <c r="M467">
        <v>1.10940933227539</v>
      </c>
      <c r="N467">
        <v>6.0276374816894496</v>
      </c>
      <c r="O467">
        <v>3</v>
      </c>
      <c r="P467">
        <v>3</v>
      </c>
      <c r="Q467">
        <v>11</v>
      </c>
      <c r="R467" s="16">
        <v>0.2727</v>
      </c>
      <c r="S467" s="16">
        <f t="shared" si="7"/>
        <v>0.3</v>
      </c>
      <c r="T467">
        <v>3.08828544616699</v>
      </c>
      <c r="U467">
        <v>2.7331199645996098</v>
      </c>
      <c r="V467">
        <v>2.6300811767578098</v>
      </c>
      <c r="W467" s="17">
        <v>0.103038787841797</v>
      </c>
      <c r="X467">
        <v>0.45820426940918002</v>
      </c>
      <c r="Y467">
        <v>0.45820426940918002</v>
      </c>
      <c r="Z467">
        <v>0.3</v>
      </c>
      <c r="AA467">
        <v>0.8</v>
      </c>
      <c r="AB467">
        <v>0.72727272727272696</v>
      </c>
      <c r="AC467">
        <v>0.76190476190476197</v>
      </c>
      <c r="AD467">
        <v>0.2</v>
      </c>
      <c r="AE467">
        <v>0.5</v>
      </c>
    </row>
    <row r="468" spans="1:31" x14ac:dyDescent="0.15">
      <c r="A468" s="6">
        <v>466</v>
      </c>
      <c r="B468">
        <v>18</v>
      </c>
      <c r="C468">
        <v>2</v>
      </c>
      <c r="D468">
        <v>10</v>
      </c>
      <c r="E468">
        <v>10</v>
      </c>
      <c r="F468">
        <v>10</v>
      </c>
      <c r="G468">
        <v>0</v>
      </c>
      <c r="H468">
        <v>8</v>
      </c>
      <c r="I468">
        <v>2</v>
      </c>
      <c r="J468">
        <v>0.9</v>
      </c>
      <c r="K468">
        <v>9.6659183502197301</v>
      </c>
      <c r="L468" s="10">
        <v>1.19503402709961</v>
      </c>
      <c r="M468">
        <v>0.70213699340820301</v>
      </c>
      <c r="N468">
        <v>8.1241264343261701</v>
      </c>
      <c r="O468">
        <v>8</v>
      </c>
      <c r="P468">
        <v>8</v>
      </c>
      <c r="Q468">
        <v>18</v>
      </c>
      <c r="R468" s="16">
        <v>0.44440000000000002</v>
      </c>
      <c r="S468" s="16">
        <f t="shared" si="7"/>
        <v>0.8</v>
      </c>
      <c r="T468">
        <v>4.7689132690429696</v>
      </c>
      <c r="U468">
        <v>4.3353328704834002</v>
      </c>
      <c r="V468">
        <v>4.1912345886230504</v>
      </c>
      <c r="W468" s="17">
        <v>0.14409828186035201</v>
      </c>
      <c r="X468">
        <v>0.57767868041992199</v>
      </c>
      <c r="Y468">
        <v>0.57767868041992199</v>
      </c>
      <c r="Z468">
        <v>0.8</v>
      </c>
      <c r="AA468">
        <v>1</v>
      </c>
      <c r="AB468">
        <v>0.55555555555555602</v>
      </c>
      <c r="AC468">
        <v>0.71428571428571397</v>
      </c>
      <c r="AD468">
        <v>0</v>
      </c>
      <c r="AE468">
        <v>0.2</v>
      </c>
    </row>
    <row r="469" spans="1:31" x14ac:dyDescent="0.15">
      <c r="A469" s="6">
        <v>467</v>
      </c>
      <c r="B469">
        <v>17</v>
      </c>
      <c r="C469">
        <v>3</v>
      </c>
      <c r="D469">
        <v>10</v>
      </c>
      <c r="E469">
        <v>10</v>
      </c>
      <c r="F469">
        <v>10</v>
      </c>
      <c r="G469">
        <v>0</v>
      </c>
      <c r="H469">
        <v>7</v>
      </c>
      <c r="I469">
        <v>3</v>
      </c>
      <c r="J469">
        <v>0.85</v>
      </c>
      <c r="K469">
        <v>9.6845302581787092</v>
      </c>
      <c r="L469" s="10">
        <v>2.90005683898926</v>
      </c>
      <c r="M469">
        <v>1.73856353759766</v>
      </c>
      <c r="N469">
        <v>5.82045555114746</v>
      </c>
      <c r="O469">
        <v>4</v>
      </c>
      <c r="P469">
        <v>4</v>
      </c>
      <c r="Q469">
        <v>14</v>
      </c>
      <c r="R469" s="16">
        <v>0.28570000000000001</v>
      </c>
      <c r="S469" s="16">
        <f t="shared" si="7"/>
        <v>0.4</v>
      </c>
      <c r="T469">
        <v>4.0338935852050799</v>
      </c>
      <c r="U469">
        <v>3.7603669166564901</v>
      </c>
      <c r="V469">
        <v>3.4259200096130402</v>
      </c>
      <c r="W469" s="17">
        <v>0.33444690704345698</v>
      </c>
      <c r="X469">
        <v>0.60797357559204102</v>
      </c>
      <c r="Y469">
        <v>0.60797357559204102</v>
      </c>
      <c r="Z469">
        <v>0.4</v>
      </c>
      <c r="AA469">
        <v>1</v>
      </c>
      <c r="AB469">
        <v>0.71428571428571397</v>
      </c>
      <c r="AC469">
        <v>0.83333333333333304</v>
      </c>
      <c r="AD469">
        <v>0</v>
      </c>
      <c r="AE469">
        <v>0.6</v>
      </c>
    </row>
    <row r="470" spans="1:31" x14ac:dyDescent="0.15">
      <c r="A470" s="6">
        <v>468</v>
      </c>
      <c r="B470">
        <v>17</v>
      </c>
      <c r="C470">
        <v>3</v>
      </c>
      <c r="D470">
        <v>10</v>
      </c>
      <c r="E470">
        <v>10</v>
      </c>
      <c r="F470">
        <v>10</v>
      </c>
      <c r="G470">
        <v>0</v>
      </c>
      <c r="H470">
        <v>7</v>
      </c>
      <c r="I470">
        <v>3</v>
      </c>
      <c r="J470">
        <v>0.85</v>
      </c>
      <c r="K470">
        <v>7.0569381713867196</v>
      </c>
      <c r="L470" s="10">
        <v>0.8834228515625</v>
      </c>
      <c r="M470">
        <v>0.43013381958007801</v>
      </c>
      <c r="N470">
        <v>7.3083171844482404</v>
      </c>
      <c r="O470">
        <v>6</v>
      </c>
      <c r="P470">
        <v>6</v>
      </c>
      <c r="Q470">
        <v>13</v>
      </c>
      <c r="R470" s="16">
        <v>0.46150000000000002</v>
      </c>
      <c r="S470" s="16">
        <f t="shared" si="7"/>
        <v>0.6</v>
      </c>
      <c r="T470">
        <v>4.0829448699951199</v>
      </c>
      <c r="U470">
        <v>3.6318817138671902</v>
      </c>
      <c r="V470">
        <v>3.6434299945831299</v>
      </c>
      <c r="W470" s="17">
        <v>1.15482807159424E-2</v>
      </c>
      <c r="X470">
        <v>0.43951487541198703</v>
      </c>
      <c r="Y470">
        <v>0.43951487541198703</v>
      </c>
      <c r="Z470">
        <v>0.6</v>
      </c>
      <c r="AA470">
        <v>0.7</v>
      </c>
      <c r="AB470">
        <v>0.53846153846153799</v>
      </c>
      <c r="AC470">
        <v>0.60869565217391297</v>
      </c>
      <c r="AD470">
        <v>0.3</v>
      </c>
      <c r="AE470">
        <v>0.1</v>
      </c>
    </row>
    <row r="471" spans="1:31" x14ac:dyDescent="0.15">
      <c r="A471" s="6">
        <v>469</v>
      </c>
      <c r="B471">
        <v>16</v>
      </c>
      <c r="C471">
        <v>4</v>
      </c>
      <c r="D471">
        <v>10</v>
      </c>
      <c r="E471">
        <v>10</v>
      </c>
      <c r="F471">
        <v>10</v>
      </c>
      <c r="G471">
        <v>0</v>
      </c>
      <c r="H471">
        <v>6</v>
      </c>
      <c r="I471">
        <v>4</v>
      </c>
      <c r="J471">
        <v>0.8</v>
      </c>
      <c r="K471">
        <v>8.36767578125</v>
      </c>
      <c r="L471" s="10">
        <v>4.4767990112304696</v>
      </c>
      <c r="M471">
        <v>3.7649173736572301</v>
      </c>
      <c r="N471">
        <v>4.7050857543945304</v>
      </c>
      <c r="O471">
        <v>2</v>
      </c>
      <c r="P471">
        <v>2</v>
      </c>
      <c r="Q471">
        <v>12</v>
      </c>
      <c r="R471" s="16">
        <v>0.16669999999999999</v>
      </c>
      <c r="S471" s="16">
        <f t="shared" si="7"/>
        <v>0.2</v>
      </c>
      <c r="T471">
        <v>3.1906833648681601</v>
      </c>
      <c r="U471">
        <v>3.0120687484741202</v>
      </c>
      <c r="V471">
        <v>2.6740796566009499</v>
      </c>
      <c r="W471" s="17">
        <v>0.337989091873169</v>
      </c>
      <c r="X471">
        <v>0.51660370826721203</v>
      </c>
      <c r="Y471">
        <v>0.51660370826721203</v>
      </c>
      <c r="Z471">
        <v>0.2</v>
      </c>
      <c r="AA471">
        <v>1</v>
      </c>
      <c r="AB471">
        <v>0.83333333333333304</v>
      </c>
      <c r="AC471">
        <v>0.90909090909090895</v>
      </c>
      <c r="AD471">
        <v>0</v>
      </c>
      <c r="AE471">
        <v>0.8</v>
      </c>
    </row>
    <row r="472" spans="1:31" x14ac:dyDescent="0.15">
      <c r="A472" s="6">
        <v>470</v>
      </c>
      <c r="B472">
        <v>17</v>
      </c>
      <c r="C472">
        <v>3</v>
      </c>
      <c r="D472">
        <v>10</v>
      </c>
      <c r="E472">
        <v>10</v>
      </c>
      <c r="F472">
        <v>10</v>
      </c>
      <c r="G472">
        <v>0</v>
      </c>
      <c r="H472">
        <v>7</v>
      </c>
      <c r="I472">
        <v>3</v>
      </c>
      <c r="J472">
        <v>0.85</v>
      </c>
      <c r="K472">
        <v>8.5534763336181605</v>
      </c>
      <c r="L472" s="10">
        <v>2.3563823699951199</v>
      </c>
      <c r="M472">
        <v>1.5020065307617201</v>
      </c>
      <c r="N472">
        <v>6.0050640106201199</v>
      </c>
      <c r="O472">
        <v>4</v>
      </c>
      <c r="P472">
        <v>4</v>
      </c>
      <c r="Q472">
        <v>14</v>
      </c>
      <c r="R472" s="16">
        <v>0.28570000000000001</v>
      </c>
      <c r="S472" s="16">
        <f t="shared" si="7"/>
        <v>0.4</v>
      </c>
      <c r="T472">
        <v>3.9342632293701199</v>
      </c>
      <c r="U472">
        <v>3.6075482368469198</v>
      </c>
      <c r="V472">
        <v>3.36776494979858</v>
      </c>
      <c r="W472" s="17">
        <v>0.23978328704834001</v>
      </c>
      <c r="X472">
        <v>0.56649827957153298</v>
      </c>
      <c r="Y472">
        <v>0.56649827957153298</v>
      </c>
      <c r="Z472">
        <v>0.4</v>
      </c>
      <c r="AA472">
        <v>1</v>
      </c>
      <c r="AB472">
        <v>0.71428571428571397</v>
      </c>
      <c r="AC472">
        <v>0.83333333333333304</v>
      </c>
      <c r="AD472">
        <v>0</v>
      </c>
      <c r="AE472">
        <v>0.6</v>
      </c>
    </row>
    <row r="473" spans="1:31" x14ac:dyDescent="0.15">
      <c r="A473" s="6">
        <v>471</v>
      </c>
      <c r="B473">
        <v>18</v>
      </c>
      <c r="C473">
        <v>2</v>
      </c>
      <c r="D473">
        <v>10</v>
      </c>
      <c r="E473">
        <v>10</v>
      </c>
      <c r="F473">
        <v>10</v>
      </c>
      <c r="G473">
        <v>0</v>
      </c>
      <c r="H473">
        <v>8</v>
      </c>
      <c r="I473">
        <v>2</v>
      </c>
      <c r="J473">
        <v>0.9</v>
      </c>
      <c r="K473">
        <v>9.5644092559814506</v>
      </c>
      <c r="L473" s="10">
        <v>1.7996177673339799</v>
      </c>
      <c r="M473">
        <v>1.2210121154785201</v>
      </c>
      <c r="N473">
        <v>6.8129844665527299</v>
      </c>
      <c r="O473">
        <v>6</v>
      </c>
      <c r="P473">
        <v>6</v>
      </c>
      <c r="Q473">
        <v>16</v>
      </c>
      <c r="R473" s="16">
        <v>0.375</v>
      </c>
      <c r="S473" s="16">
        <f t="shared" si="7"/>
        <v>0.6</v>
      </c>
      <c r="T473">
        <v>4.6843013763427699</v>
      </c>
      <c r="U473">
        <v>4.3179864883422896</v>
      </c>
      <c r="V473">
        <v>4.0765180587768501</v>
      </c>
      <c r="W473" s="17">
        <v>0.24146842956542999</v>
      </c>
      <c r="X473">
        <v>0.60778331756591797</v>
      </c>
      <c r="Y473">
        <v>0.60778331756591797</v>
      </c>
      <c r="Z473">
        <v>0.6</v>
      </c>
      <c r="AA473">
        <v>1</v>
      </c>
      <c r="AB473">
        <v>0.625</v>
      </c>
      <c r="AC473">
        <v>0.76923076923076905</v>
      </c>
      <c r="AD473">
        <v>0</v>
      </c>
      <c r="AE473">
        <v>0.4</v>
      </c>
    </row>
    <row r="474" spans="1:31" x14ac:dyDescent="0.15">
      <c r="A474" s="6">
        <v>472</v>
      </c>
      <c r="B474">
        <v>18</v>
      </c>
      <c r="C474">
        <v>2</v>
      </c>
      <c r="D474">
        <v>10</v>
      </c>
      <c r="E474">
        <v>10</v>
      </c>
      <c r="F474">
        <v>10</v>
      </c>
      <c r="G474">
        <v>0</v>
      </c>
      <c r="H474">
        <v>8</v>
      </c>
      <c r="I474">
        <v>2</v>
      </c>
      <c r="J474">
        <v>0.9</v>
      </c>
      <c r="K474">
        <v>9.7175426483154297</v>
      </c>
      <c r="L474" s="10">
        <v>0.99108123779296897</v>
      </c>
      <c r="M474">
        <v>0.44316864013671903</v>
      </c>
      <c r="N474">
        <v>8.1685371398925799</v>
      </c>
      <c r="O474">
        <v>6</v>
      </c>
      <c r="P474">
        <v>6</v>
      </c>
      <c r="Q474">
        <v>15</v>
      </c>
      <c r="R474" s="16">
        <v>0.4</v>
      </c>
      <c r="S474" s="16">
        <f t="shared" si="7"/>
        <v>0.6</v>
      </c>
      <c r="T474">
        <v>4.6867103576660201</v>
      </c>
      <c r="U474">
        <v>4.2404689788818404</v>
      </c>
      <c r="V474">
        <v>4.1050338745117196</v>
      </c>
      <c r="W474" s="17">
        <v>0.13543510437011699</v>
      </c>
      <c r="X474">
        <v>0.58167648315429699</v>
      </c>
      <c r="Y474">
        <v>0.58167648315429699</v>
      </c>
      <c r="Z474">
        <v>0.6</v>
      </c>
      <c r="AA474">
        <v>0.9</v>
      </c>
      <c r="AB474">
        <v>0.6</v>
      </c>
      <c r="AC474">
        <v>0.72</v>
      </c>
      <c r="AD474">
        <v>0.1</v>
      </c>
      <c r="AE474">
        <v>0.3</v>
      </c>
    </row>
    <row r="475" spans="1:31" x14ac:dyDescent="0.15">
      <c r="A475" s="6">
        <v>473</v>
      </c>
      <c r="B475">
        <v>15</v>
      </c>
      <c r="C475">
        <v>5</v>
      </c>
      <c r="D475">
        <v>10</v>
      </c>
      <c r="E475">
        <v>10</v>
      </c>
      <c r="F475">
        <v>10</v>
      </c>
      <c r="G475">
        <v>0</v>
      </c>
      <c r="H475">
        <v>5</v>
      </c>
      <c r="I475">
        <v>5</v>
      </c>
      <c r="J475">
        <v>0.75</v>
      </c>
      <c r="K475">
        <v>7.9275894165039098</v>
      </c>
      <c r="L475" s="10">
        <v>2.6483669281005899</v>
      </c>
      <c r="M475">
        <v>0.66130828857421897</v>
      </c>
      <c r="N475">
        <v>6.5843334197998002</v>
      </c>
      <c r="O475">
        <v>4</v>
      </c>
      <c r="P475">
        <v>4</v>
      </c>
      <c r="Q475">
        <v>14</v>
      </c>
      <c r="R475" s="16">
        <v>0.28570000000000001</v>
      </c>
      <c r="S475" s="16">
        <f t="shared" si="7"/>
        <v>0.4</v>
      </c>
      <c r="T475">
        <v>3.7051258087158199</v>
      </c>
      <c r="U475">
        <v>3.2515168190002401</v>
      </c>
      <c r="V475">
        <v>3.1500170230865501</v>
      </c>
      <c r="W475" s="17">
        <v>0.101499795913696</v>
      </c>
      <c r="X475">
        <v>0.55510878562927202</v>
      </c>
      <c r="Y475">
        <v>0.55510878562927202</v>
      </c>
      <c r="Z475">
        <v>0.4</v>
      </c>
      <c r="AA475">
        <v>1</v>
      </c>
      <c r="AB475">
        <v>0.71428571428571397</v>
      </c>
      <c r="AC475">
        <v>0.83333333333333304</v>
      </c>
      <c r="AD475">
        <v>0</v>
      </c>
      <c r="AE475">
        <v>0.6</v>
      </c>
    </row>
    <row r="476" spans="1:31" x14ac:dyDescent="0.15">
      <c r="A476" s="6">
        <v>474</v>
      </c>
      <c r="B476">
        <v>13</v>
      </c>
      <c r="C476">
        <v>7</v>
      </c>
      <c r="D476">
        <v>10</v>
      </c>
      <c r="E476">
        <v>10</v>
      </c>
      <c r="F476">
        <v>9</v>
      </c>
      <c r="G476">
        <v>1</v>
      </c>
      <c r="H476">
        <v>4</v>
      </c>
      <c r="I476">
        <v>6</v>
      </c>
      <c r="J476">
        <v>0.65</v>
      </c>
      <c r="K476">
        <v>7.8971233367919904</v>
      </c>
      <c r="L476" s="10">
        <v>3.4597053527832</v>
      </c>
      <c r="M476">
        <v>0.61443710327148404</v>
      </c>
      <c r="N476">
        <v>6.3514308929443404</v>
      </c>
      <c r="O476">
        <v>3</v>
      </c>
      <c r="P476">
        <v>3</v>
      </c>
      <c r="Q476">
        <v>11</v>
      </c>
      <c r="R476" s="16">
        <v>0.2727</v>
      </c>
      <c r="S476" s="16">
        <f t="shared" si="7"/>
        <v>0.3</v>
      </c>
      <c r="T476">
        <v>2.9463424682617201</v>
      </c>
      <c r="U476">
        <v>2.5359339714050302</v>
      </c>
      <c r="V476">
        <v>2.52812623977661</v>
      </c>
      <c r="W476" s="17">
        <v>7.8077316284179696E-3</v>
      </c>
      <c r="X476">
        <v>0.41821622848510698</v>
      </c>
      <c r="Y476">
        <v>0.41821622848510698</v>
      </c>
      <c r="Z476">
        <v>0.3</v>
      </c>
      <c r="AA476">
        <v>0.8</v>
      </c>
      <c r="AB476">
        <v>0.72727272727272696</v>
      </c>
      <c r="AC476">
        <v>0.76190476190476197</v>
      </c>
      <c r="AD476">
        <v>0.2</v>
      </c>
      <c r="AE476">
        <v>0.5</v>
      </c>
    </row>
    <row r="477" spans="1:31" x14ac:dyDescent="0.15">
      <c r="A477" s="6">
        <v>475</v>
      </c>
      <c r="B477">
        <v>16</v>
      </c>
      <c r="C477">
        <v>4</v>
      </c>
      <c r="D477">
        <v>10</v>
      </c>
      <c r="E477">
        <v>10</v>
      </c>
      <c r="F477">
        <v>10</v>
      </c>
      <c r="G477">
        <v>0</v>
      </c>
      <c r="H477">
        <v>6</v>
      </c>
      <c r="I477">
        <v>4</v>
      </c>
      <c r="J477">
        <v>0.8</v>
      </c>
      <c r="K477">
        <v>8.4565658569335902</v>
      </c>
      <c r="L477" s="10">
        <v>3.0002632141113299</v>
      </c>
      <c r="M477">
        <v>1.4105644226074201</v>
      </c>
      <c r="N477">
        <v>5.1195850372314498</v>
      </c>
      <c r="O477">
        <v>3</v>
      </c>
      <c r="P477">
        <v>3</v>
      </c>
      <c r="Q477">
        <v>13</v>
      </c>
      <c r="R477" s="16">
        <v>0.23080000000000001</v>
      </c>
      <c r="S477" s="16">
        <f t="shared" si="7"/>
        <v>0.3</v>
      </c>
      <c r="T477">
        <v>3.9603786468505899</v>
      </c>
      <c r="U477">
        <v>3.6494953632354701</v>
      </c>
      <c r="V477">
        <v>3.3853027820587198</v>
      </c>
      <c r="W477" s="17">
        <v>0.26419258117675798</v>
      </c>
      <c r="X477">
        <v>0.57507586479187001</v>
      </c>
      <c r="Y477">
        <v>0.57507586479187001</v>
      </c>
      <c r="Z477">
        <v>0.3</v>
      </c>
      <c r="AA477">
        <v>1</v>
      </c>
      <c r="AB477">
        <v>0.76923076923076905</v>
      </c>
      <c r="AC477">
        <v>0.86956521739130399</v>
      </c>
      <c r="AD477">
        <v>0</v>
      </c>
      <c r="AE477">
        <v>0.7</v>
      </c>
    </row>
    <row r="478" spans="1:31" x14ac:dyDescent="0.15">
      <c r="A478" s="6">
        <v>476</v>
      </c>
      <c r="B478">
        <v>19</v>
      </c>
      <c r="C478">
        <v>1</v>
      </c>
      <c r="D478">
        <v>10</v>
      </c>
      <c r="E478">
        <v>10</v>
      </c>
      <c r="F478">
        <v>10</v>
      </c>
      <c r="G478">
        <v>0</v>
      </c>
      <c r="H478">
        <v>9</v>
      </c>
      <c r="I478">
        <v>1</v>
      </c>
      <c r="J478">
        <v>0.95</v>
      </c>
      <c r="K478">
        <v>12.183815002441399</v>
      </c>
      <c r="L478" s="10">
        <v>1.7520828247070299</v>
      </c>
      <c r="M478">
        <v>1.52590751647949</v>
      </c>
      <c r="N478">
        <v>9.3290176391601598</v>
      </c>
      <c r="O478">
        <v>5</v>
      </c>
      <c r="P478">
        <v>5</v>
      </c>
      <c r="Q478">
        <v>14</v>
      </c>
      <c r="R478" s="16">
        <v>0.35709999999999997</v>
      </c>
      <c r="S478" s="16">
        <f t="shared" si="7"/>
        <v>0.5</v>
      </c>
      <c r="T478">
        <v>4.4409465789794904</v>
      </c>
      <c r="U478">
        <v>4.1580147743225098</v>
      </c>
      <c r="V478">
        <v>3.8953614234924299</v>
      </c>
      <c r="W478" s="17">
        <v>0.26265335083007801</v>
      </c>
      <c r="X478">
        <v>0.54558515548706099</v>
      </c>
      <c r="Y478">
        <v>0.54558515548706099</v>
      </c>
      <c r="Z478">
        <v>0.5</v>
      </c>
      <c r="AA478">
        <v>0.9</v>
      </c>
      <c r="AB478">
        <v>0.64285714285714302</v>
      </c>
      <c r="AC478">
        <v>0.75</v>
      </c>
      <c r="AD478">
        <v>0.1</v>
      </c>
      <c r="AE478">
        <v>0.4</v>
      </c>
    </row>
    <row r="479" spans="1:31" x14ac:dyDescent="0.15">
      <c r="A479" s="6">
        <v>477</v>
      </c>
      <c r="B479">
        <v>16</v>
      </c>
      <c r="C479">
        <v>4</v>
      </c>
      <c r="D479">
        <v>10</v>
      </c>
      <c r="E479">
        <v>10</v>
      </c>
      <c r="F479">
        <v>10</v>
      </c>
      <c r="G479">
        <v>0</v>
      </c>
      <c r="H479">
        <v>6</v>
      </c>
      <c r="I479">
        <v>4</v>
      </c>
      <c r="J479">
        <v>0.8</v>
      </c>
      <c r="K479">
        <v>8.5217647552490199</v>
      </c>
      <c r="L479" s="10">
        <v>2.3952865600585902</v>
      </c>
      <c r="M479">
        <v>1.3604316711425799</v>
      </c>
      <c r="N479">
        <v>7.6236553192138699</v>
      </c>
      <c r="O479">
        <v>6</v>
      </c>
      <c r="P479">
        <v>6</v>
      </c>
      <c r="Q479">
        <v>16</v>
      </c>
      <c r="R479" s="16">
        <v>0.375</v>
      </c>
      <c r="S479" s="16">
        <f t="shared" si="7"/>
        <v>0.6</v>
      </c>
      <c r="T479">
        <v>4.0984210968017596</v>
      </c>
      <c r="U479">
        <v>3.6420803070068399</v>
      </c>
      <c r="V479">
        <v>3.5496582984924299</v>
      </c>
      <c r="W479" s="17">
        <v>9.2422008514404297E-2</v>
      </c>
      <c r="X479">
        <v>0.54876279830932595</v>
      </c>
      <c r="Y479">
        <v>0.54876279830932595</v>
      </c>
      <c r="Z479">
        <v>0.6</v>
      </c>
      <c r="AA479">
        <v>1</v>
      </c>
      <c r="AB479">
        <v>0.625</v>
      </c>
      <c r="AC479">
        <v>0.76923076923076905</v>
      </c>
      <c r="AD479">
        <v>0</v>
      </c>
      <c r="AE479">
        <v>0.4</v>
      </c>
    </row>
    <row r="480" spans="1:31" x14ac:dyDescent="0.15">
      <c r="A480" s="6">
        <v>478</v>
      </c>
      <c r="B480">
        <v>16</v>
      </c>
      <c r="C480">
        <v>4</v>
      </c>
      <c r="D480">
        <v>10</v>
      </c>
      <c r="E480">
        <v>10</v>
      </c>
      <c r="F480">
        <v>10</v>
      </c>
      <c r="G480">
        <v>0</v>
      </c>
      <c r="H480">
        <v>6</v>
      </c>
      <c r="I480">
        <v>4</v>
      </c>
      <c r="J480">
        <v>0.8</v>
      </c>
      <c r="K480">
        <v>7.9260540008544904</v>
      </c>
      <c r="L480" s="10">
        <v>3.0113277435302699</v>
      </c>
      <c r="M480">
        <v>1.61297035217285</v>
      </c>
      <c r="N480">
        <v>4.6953182220459002</v>
      </c>
      <c r="O480">
        <v>3</v>
      </c>
      <c r="P480">
        <v>3</v>
      </c>
      <c r="Q480">
        <v>13</v>
      </c>
      <c r="R480" s="16">
        <v>0.23080000000000001</v>
      </c>
      <c r="S480" s="16">
        <f t="shared" si="7"/>
        <v>0.3</v>
      </c>
      <c r="T480">
        <v>3.57649421691894</v>
      </c>
      <c r="U480">
        <v>3.3030436038970898</v>
      </c>
      <c r="V480">
        <v>3.0536046028137198</v>
      </c>
      <c r="W480" s="17">
        <v>0.249439001083374</v>
      </c>
      <c r="X480">
        <v>0.52288961410522505</v>
      </c>
      <c r="Y480">
        <v>0.52288961410522505</v>
      </c>
      <c r="Z480">
        <v>0.3</v>
      </c>
      <c r="AA480">
        <v>1</v>
      </c>
      <c r="AB480">
        <v>0.76923076923076905</v>
      </c>
      <c r="AC480">
        <v>0.86956521739130399</v>
      </c>
      <c r="AD480">
        <v>0</v>
      </c>
      <c r="AE480">
        <v>0.7</v>
      </c>
    </row>
    <row r="481" spans="1:31" x14ac:dyDescent="0.15">
      <c r="A481" s="6">
        <v>479</v>
      </c>
      <c r="B481">
        <v>15</v>
      </c>
      <c r="C481">
        <v>5</v>
      </c>
      <c r="D481">
        <v>10</v>
      </c>
      <c r="E481">
        <v>10</v>
      </c>
      <c r="F481">
        <v>10</v>
      </c>
      <c r="G481">
        <v>0</v>
      </c>
      <c r="H481">
        <v>5</v>
      </c>
      <c r="I481">
        <v>5</v>
      </c>
      <c r="J481">
        <v>0.75</v>
      </c>
      <c r="K481">
        <v>8.4685764312744105</v>
      </c>
      <c r="L481" s="10">
        <v>5.1287879943847701</v>
      </c>
      <c r="M481">
        <v>3.6624755859375</v>
      </c>
      <c r="N481">
        <v>3.7469463348388699</v>
      </c>
      <c r="O481">
        <v>2</v>
      </c>
      <c r="P481">
        <v>2</v>
      </c>
      <c r="Q481">
        <v>12</v>
      </c>
      <c r="R481" s="16">
        <v>0.16669999999999999</v>
      </c>
      <c r="S481" s="16">
        <f t="shared" si="7"/>
        <v>0.2</v>
      </c>
      <c r="T481">
        <v>3.0307636260986301</v>
      </c>
      <c r="U481">
        <v>2.8745484352111799</v>
      </c>
      <c r="V481">
        <v>2.4898514747619598</v>
      </c>
      <c r="W481" s="17">
        <v>0.38469696044921903</v>
      </c>
      <c r="X481">
        <v>0.54091215133667003</v>
      </c>
      <c r="Y481">
        <v>0.54091215133667003</v>
      </c>
      <c r="Z481">
        <v>0.2</v>
      </c>
      <c r="AA481">
        <v>1</v>
      </c>
      <c r="AB481">
        <v>0.83333333333333304</v>
      </c>
      <c r="AC481">
        <v>0.90909090909090895</v>
      </c>
      <c r="AD481">
        <v>0</v>
      </c>
      <c r="AE481">
        <v>0.8</v>
      </c>
    </row>
    <row r="482" spans="1:31" x14ac:dyDescent="0.15">
      <c r="A482" s="6">
        <v>480</v>
      </c>
      <c r="B482">
        <v>18</v>
      </c>
      <c r="C482">
        <v>2</v>
      </c>
      <c r="D482">
        <v>10</v>
      </c>
      <c r="E482">
        <v>10</v>
      </c>
      <c r="F482">
        <v>10</v>
      </c>
      <c r="G482">
        <v>0</v>
      </c>
      <c r="H482">
        <v>8</v>
      </c>
      <c r="I482">
        <v>2</v>
      </c>
      <c r="J482">
        <v>0.9</v>
      </c>
      <c r="K482">
        <v>9.5938186645507795</v>
      </c>
      <c r="L482" s="10">
        <v>1.64126777648926</v>
      </c>
      <c r="M482">
        <v>1.03830718994141</v>
      </c>
      <c r="N482">
        <v>6.9258728027343697</v>
      </c>
      <c r="O482">
        <v>6</v>
      </c>
      <c r="P482">
        <v>6</v>
      </c>
      <c r="Q482">
        <v>16</v>
      </c>
      <c r="R482" s="16">
        <v>0.375</v>
      </c>
      <c r="S482" s="16">
        <f t="shared" si="7"/>
        <v>0.6</v>
      </c>
      <c r="T482">
        <v>4.5707302093505904</v>
      </c>
      <c r="U482">
        <v>4.2244691848754901</v>
      </c>
      <c r="V482">
        <v>3.9958221912384002</v>
      </c>
      <c r="W482" s="17">
        <v>0.22864699363708499</v>
      </c>
      <c r="X482">
        <v>0.57490801811218295</v>
      </c>
      <c r="Y482">
        <v>0.57490801811218295</v>
      </c>
      <c r="Z482">
        <v>0.6</v>
      </c>
      <c r="AA482">
        <v>1</v>
      </c>
      <c r="AB482">
        <v>0.625</v>
      </c>
      <c r="AC482">
        <v>0.76923076923076905</v>
      </c>
      <c r="AD482">
        <v>0</v>
      </c>
      <c r="AE482">
        <v>0.4</v>
      </c>
    </row>
    <row r="483" spans="1:31" x14ac:dyDescent="0.15">
      <c r="A483" s="6">
        <v>481</v>
      </c>
      <c r="B483">
        <v>15</v>
      </c>
      <c r="C483">
        <v>5</v>
      </c>
      <c r="D483">
        <v>10</v>
      </c>
      <c r="E483">
        <v>10</v>
      </c>
      <c r="F483">
        <v>10</v>
      </c>
      <c r="G483">
        <v>0</v>
      </c>
      <c r="H483">
        <v>5</v>
      </c>
      <c r="I483">
        <v>5</v>
      </c>
      <c r="J483">
        <v>0.75</v>
      </c>
      <c r="K483">
        <v>8.1056041717529297</v>
      </c>
      <c r="L483" s="10">
        <v>3.1623420715332</v>
      </c>
      <c r="M483">
        <v>1.04994964599609</v>
      </c>
      <c r="N483">
        <v>5.6617298126220703</v>
      </c>
      <c r="O483">
        <v>3</v>
      </c>
      <c r="P483">
        <v>3</v>
      </c>
      <c r="Q483">
        <v>13</v>
      </c>
      <c r="R483" s="16">
        <v>0.23080000000000001</v>
      </c>
      <c r="S483" s="16">
        <f t="shared" si="7"/>
        <v>0.3</v>
      </c>
      <c r="T483">
        <v>3.3350791931152299</v>
      </c>
      <c r="U483">
        <v>2.9898269176483101</v>
      </c>
      <c r="V483">
        <v>2.7972979545593302</v>
      </c>
      <c r="W483" s="17">
        <v>0.19252896308898901</v>
      </c>
      <c r="X483">
        <v>0.53778123855590798</v>
      </c>
      <c r="Y483">
        <v>0.53778123855590798</v>
      </c>
      <c r="Z483">
        <v>0.3</v>
      </c>
      <c r="AA483">
        <v>1</v>
      </c>
      <c r="AB483">
        <v>0.76923076923076905</v>
      </c>
      <c r="AC483">
        <v>0.86956521739130399</v>
      </c>
      <c r="AD483">
        <v>0</v>
      </c>
      <c r="AE483">
        <v>0.7</v>
      </c>
    </row>
    <row r="484" spans="1:31" x14ac:dyDescent="0.15">
      <c r="A484" s="6">
        <v>482</v>
      </c>
      <c r="B484">
        <v>19</v>
      </c>
      <c r="C484">
        <v>1</v>
      </c>
      <c r="D484">
        <v>10</v>
      </c>
      <c r="E484">
        <v>10</v>
      </c>
      <c r="F484">
        <v>10</v>
      </c>
      <c r="G484">
        <v>0</v>
      </c>
      <c r="H484">
        <v>9</v>
      </c>
      <c r="I484">
        <v>1</v>
      </c>
      <c r="J484">
        <v>0.95</v>
      </c>
      <c r="K484">
        <v>11.742067337036101</v>
      </c>
      <c r="L484" s="10">
        <v>1.63059234619141</v>
      </c>
      <c r="M484">
        <v>1.34928131103516</v>
      </c>
      <c r="N484">
        <v>8.4218254089355504</v>
      </c>
      <c r="O484">
        <v>5</v>
      </c>
      <c r="P484">
        <v>5</v>
      </c>
      <c r="Q484">
        <v>15</v>
      </c>
      <c r="R484" s="16">
        <v>0.33329999999999999</v>
      </c>
      <c r="S484" s="16">
        <f t="shared" si="7"/>
        <v>0.5</v>
      </c>
      <c r="T484">
        <v>4.3882617950439498</v>
      </c>
      <c r="U484">
        <v>4.1215224266052202</v>
      </c>
      <c r="V484">
        <v>3.8507843017578098</v>
      </c>
      <c r="W484" s="17">
        <v>0.270738124847412</v>
      </c>
      <c r="X484">
        <v>0.53747749328613303</v>
      </c>
      <c r="Y484">
        <v>0.53747749328613303</v>
      </c>
      <c r="Z484">
        <v>0.5</v>
      </c>
      <c r="AA484">
        <v>1</v>
      </c>
      <c r="AB484">
        <v>0.66666666666666696</v>
      </c>
      <c r="AC484">
        <v>0.8</v>
      </c>
      <c r="AD484">
        <v>0</v>
      </c>
      <c r="AE484">
        <v>0.5</v>
      </c>
    </row>
    <row r="485" spans="1:31" x14ac:dyDescent="0.15">
      <c r="A485" s="6">
        <v>483</v>
      </c>
      <c r="B485">
        <v>16</v>
      </c>
      <c r="C485">
        <v>4</v>
      </c>
      <c r="D485">
        <v>10</v>
      </c>
      <c r="E485">
        <v>10</v>
      </c>
      <c r="F485">
        <v>10</v>
      </c>
      <c r="G485">
        <v>0</v>
      </c>
      <c r="H485">
        <v>6</v>
      </c>
      <c r="I485">
        <v>4</v>
      </c>
      <c r="J485">
        <v>0.8</v>
      </c>
      <c r="K485">
        <v>8.6680335998535192</v>
      </c>
      <c r="L485" s="10">
        <v>3.3229751586914098</v>
      </c>
      <c r="M485">
        <v>2.0213165283203098</v>
      </c>
      <c r="N485">
        <v>5.6542892456054696</v>
      </c>
      <c r="O485">
        <v>5</v>
      </c>
      <c r="P485">
        <v>5</v>
      </c>
      <c r="Q485">
        <v>15</v>
      </c>
      <c r="R485" s="16">
        <v>0.33329999999999999</v>
      </c>
      <c r="S485" s="16">
        <f t="shared" si="7"/>
        <v>0.5</v>
      </c>
      <c r="T485">
        <v>3.7788658142089799</v>
      </c>
      <c r="U485">
        <v>3.4542272090911901</v>
      </c>
      <c r="V485">
        <v>3.1917176246643102</v>
      </c>
      <c r="W485" s="17">
        <v>0.26250958442687999</v>
      </c>
      <c r="X485">
        <v>0.58714818954467796</v>
      </c>
      <c r="Y485">
        <v>0.58714818954467796</v>
      </c>
      <c r="Z485">
        <v>0.5</v>
      </c>
      <c r="AA485">
        <v>1</v>
      </c>
      <c r="AB485">
        <v>0.66666666666666696</v>
      </c>
      <c r="AC485">
        <v>0.8</v>
      </c>
      <c r="AD485">
        <v>0</v>
      </c>
      <c r="AE485">
        <v>0.5</v>
      </c>
    </row>
    <row r="486" spans="1:31" x14ac:dyDescent="0.15">
      <c r="A486" s="6">
        <v>484</v>
      </c>
      <c r="B486">
        <v>16</v>
      </c>
      <c r="C486">
        <v>4</v>
      </c>
      <c r="D486">
        <v>10</v>
      </c>
      <c r="E486">
        <v>10</v>
      </c>
      <c r="F486">
        <v>10</v>
      </c>
      <c r="G486">
        <v>0</v>
      </c>
      <c r="H486">
        <v>6</v>
      </c>
      <c r="I486">
        <v>4</v>
      </c>
      <c r="J486">
        <v>0.8</v>
      </c>
      <c r="K486">
        <v>8.8144931793212908</v>
      </c>
      <c r="L486" s="10">
        <v>1.7835502624511701</v>
      </c>
      <c r="M486">
        <v>0.373977661132812</v>
      </c>
      <c r="N486">
        <v>8.1943149566650408</v>
      </c>
      <c r="O486">
        <v>6</v>
      </c>
      <c r="P486">
        <v>6</v>
      </c>
      <c r="Q486">
        <v>16</v>
      </c>
      <c r="R486" s="16">
        <v>0.375</v>
      </c>
      <c r="S486" s="16">
        <f t="shared" si="7"/>
        <v>0.6</v>
      </c>
      <c r="T486">
        <v>4.7864646911621103</v>
      </c>
      <c r="U486">
        <v>4.2123579978942898</v>
      </c>
      <c r="V486">
        <v>4.1573114395141602</v>
      </c>
      <c r="W486" s="17">
        <v>5.5046558380127002E-2</v>
      </c>
      <c r="X486">
        <v>0.629153251647949</v>
      </c>
      <c r="Y486">
        <v>0.629153251647949</v>
      </c>
      <c r="Z486">
        <v>0.6</v>
      </c>
      <c r="AA486">
        <v>1</v>
      </c>
      <c r="AB486">
        <v>0.625</v>
      </c>
      <c r="AC486">
        <v>0.76923076923076905</v>
      </c>
      <c r="AD486">
        <v>0</v>
      </c>
      <c r="AE486">
        <v>0.4</v>
      </c>
    </row>
    <row r="487" spans="1:31" x14ac:dyDescent="0.15">
      <c r="A487" s="6">
        <v>485</v>
      </c>
      <c r="B487">
        <v>18</v>
      </c>
      <c r="C487">
        <v>2</v>
      </c>
      <c r="D487">
        <v>10</v>
      </c>
      <c r="E487">
        <v>10</v>
      </c>
      <c r="F487">
        <v>10</v>
      </c>
      <c r="G487">
        <v>0</v>
      </c>
      <c r="H487">
        <v>8</v>
      </c>
      <c r="I487">
        <v>2</v>
      </c>
      <c r="J487">
        <v>0.9</v>
      </c>
      <c r="K487">
        <v>10.011619567871101</v>
      </c>
      <c r="L487" s="10">
        <v>0.92147445678710904</v>
      </c>
      <c r="M487">
        <v>0.29915618896484403</v>
      </c>
      <c r="N487">
        <v>8.2511005401611293</v>
      </c>
      <c r="O487">
        <v>7</v>
      </c>
      <c r="P487">
        <v>7</v>
      </c>
      <c r="Q487">
        <v>17</v>
      </c>
      <c r="R487" s="16">
        <v>0.4118</v>
      </c>
      <c r="S487" s="16">
        <f t="shared" si="7"/>
        <v>0.7</v>
      </c>
      <c r="T487">
        <v>5.3663597106933603</v>
      </c>
      <c r="U487">
        <v>4.8711075782775897</v>
      </c>
      <c r="V487">
        <v>4.7304716110229501</v>
      </c>
      <c r="W487" s="17">
        <v>0.140635967254639</v>
      </c>
      <c r="X487">
        <v>0.63588809967041005</v>
      </c>
      <c r="Y487">
        <v>0.63588809967041005</v>
      </c>
      <c r="Z487">
        <v>0.7</v>
      </c>
      <c r="AA487">
        <v>1</v>
      </c>
      <c r="AB487">
        <v>0.58823529411764697</v>
      </c>
      <c r="AC487">
        <v>0.74074074074074103</v>
      </c>
      <c r="AD487">
        <v>0</v>
      </c>
      <c r="AE487">
        <v>0.3</v>
      </c>
    </row>
    <row r="488" spans="1:31" x14ac:dyDescent="0.15">
      <c r="A488" s="6">
        <v>486</v>
      </c>
      <c r="B488">
        <v>14</v>
      </c>
      <c r="C488">
        <v>6</v>
      </c>
      <c r="D488">
        <v>10</v>
      </c>
      <c r="E488">
        <v>10</v>
      </c>
      <c r="F488">
        <v>10</v>
      </c>
      <c r="G488">
        <v>0</v>
      </c>
      <c r="H488">
        <v>4</v>
      </c>
      <c r="I488">
        <v>6</v>
      </c>
      <c r="J488">
        <v>0.7</v>
      </c>
      <c r="K488">
        <v>8.9437408447265607</v>
      </c>
      <c r="L488" s="10">
        <v>4.2277584075927699</v>
      </c>
      <c r="M488">
        <v>1.10456466674805</v>
      </c>
      <c r="N488">
        <v>6.5846385955810502</v>
      </c>
      <c r="O488">
        <v>3</v>
      </c>
      <c r="P488">
        <v>3</v>
      </c>
      <c r="Q488">
        <v>13</v>
      </c>
      <c r="R488" s="16">
        <v>0.23080000000000001</v>
      </c>
      <c r="S488" s="16">
        <f t="shared" si="7"/>
        <v>0.3</v>
      </c>
      <c r="T488">
        <v>3.20710372924805</v>
      </c>
      <c r="U488">
        <v>2.8138980865478498</v>
      </c>
      <c r="V488">
        <v>2.6263279914856001</v>
      </c>
      <c r="W488" s="17">
        <v>0.187570095062256</v>
      </c>
      <c r="X488">
        <v>0.58077573776245095</v>
      </c>
      <c r="Y488">
        <v>0.58077573776245095</v>
      </c>
      <c r="Z488">
        <v>0.3</v>
      </c>
      <c r="AA488">
        <v>1</v>
      </c>
      <c r="AB488">
        <v>0.76923076923076905</v>
      </c>
      <c r="AC488">
        <v>0.86956521739130399</v>
      </c>
      <c r="AD488">
        <v>0</v>
      </c>
      <c r="AE488">
        <v>0.7</v>
      </c>
    </row>
    <row r="489" spans="1:31" x14ac:dyDescent="0.15">
      <c r="A489" s="6">
        <v>487</v>
      </c>
      <c r="B489">
        <v>17</v>
      </c>
      <c r="C489">
        <v>3</v>
      </c>
      <c r="D489">
        <v>10</v>
      </c>
      <c r="E489">
        <v>10</v>
      </c>
      <c r="F489">
        <v>9</v>
      </c>
      <c r="G489">
        <v>1</v>
      </c>
      <c r="H489">
        <v>8</v>
      </c>
      <c r="I489">
        <v>2</v>
      </c>
      <c r="J489">
        <v>0.85</v>
      </c>
      <c r="K489">
        <v>8.2105407714843697</v>
      </c>
      <c r="L489" s="10">
        <v>0.98712539672851596</v>
      </c>
      <c r="M489">
        <v>0.57294273376464799</v>
      </c>
      <c r="N489">
        <v>6.9583415985107404</v>
      </c>
      <c r="O489">
        <v>6</v>
      </c>
      <c r="P489">
        <v>6</v>
      </c>
      <c r="Q489">
        <v>14</v>
      </c>
      <c r="R489" s="16">
        <v>0.42859999999999998</v>
      </c>
      <c r="S489" s="16">
        <f t="shared" si="7"/>
        <v>0.6</v>
      </c>
      <c r="T489">
        <v>3.7386951446533199</v>
      </c>
      <c r="U489">
        <v>3.3822255134582502</v>
      </c>
      <c r="V489">
        <v>3.3452353477478001</v>
      </c>
      <c r="W489" s="17">
        <v>3.6990165710449198E-2</v>
      </c>
      <c r="X489">
        <v>0.39345979690551802</v>
      </c>
      <c r="Y489">
        <v>0.39345979690551802</v>
      </c>
      <c r="Z489">
        <v>0.6</v>
      </c>
      <c r="AA489">
        <v>0.8</v>
      </c>
      <c r="AB489">
        <v>0.57142857142857095</v>
      </c>
      <c r="AC489">
        <v>0.66666666666666696</v>
      </c>
      <c r="AD489">
        <v>0.2</v>
      </c>
      <c r="AE489">
        <v>0.2</v>
      </c>
    </row>
    <row r="490" spans="1:31" x14ac:dyDescent="0.15">
      <c r="A490" s="6">
        <v>488</v>
      </c>
      <c r="B490">
        <v>14</v>
      </c>
      <c r="C490">
        <v>6</v>
      </c>
      <c r="D490">
        <v>10</v>
      </c>
      <c r="E490">
        <v>10</v>
      </c>
      <c r="F490">
        <v>10</v>
      </c>
      <c r="G490">
        <v>0</v>
      </c>
      <c r="H490">
        <v>4</v>
      </c>
      <c r="I490">
        <v>6</v>
      </c>
      <c r="J490">
        <v>0.7</v>
      </c>
      <c r="K490">
        <v>8.7065124511718697</v>
      </c>
      <c r="L490" s="10">
        <v>3.7315120697021502</v>
      </c>
      <c r="M490">
        <v>0.52762222290039096</v>
      </c>
      <c r="N490">
        <v>7.09767723083496</v>
      </c>
      <c r="O490">
        <v>3</v>
      </c>
      <c r="P490">
        <v>3</v>
      </c>
      <c r="Q490">
        <v>13</v>
      </c>
      <c r="R490" s="16">
        <v>0.23080000000000001</v>
      </c>
      <c r="S490" s="16">
        <f t="shared" si="7"/>
        <v>0.3</v>
      </c>
      <c r="T490">
        <v>3.4826622009277299</v>
      </c>
      <c r="U490">
        <v>3.00195360183716</v>
      </c>
      <c r="V490">
        <v>2.87187671661377</v>
      </c>
      <c r="W490" s="17">
        <v>0.130076885223389</v>
      </c>
      <c r="X490">
        <v>0.61078548431396495</v>
      </c>
      <c r="Y490">
        <v>0.61078548431396495</v>
      </c>
      <c r="Z490">
        <v>0.3</v>
      </c>
      <c r="AA490">
        <v>1</v>
      </c>
      <c r="AB490">
        <v>0.76923076923076905</v>
      </c>
      <c r="AC490">
        <v>0.86956521739130399</v>
      </c>
      <c r="AD490">
        <v>0</v>
      </c>
      <c r="AE490">
        <v>0.7</v>
      </c>
    </row>
    <row r="491" spans="1:31" x14ac:dyDescent="0.15">
      <c r="A491" s="6">
        <v>489</v>
      </c>
      <c r="B491">
        <v>17</v>
      </c>
      <c r="C491">
        <v>3</v>
      </c>
      <c r="D491">
        <v>10</v>
      </c>
      <c r="E491">
        <v>10</v>
      </c>
      <c r="F491">
        <v>10</v>
      </c>
      <c r="G491">
        <v>0</v>
      </c>
      <c r="H491">
        <v>7</v>
      </c>
      <c r="I491">
        <v>3</v>
      </c>
      <c r="J491">
        <v>0.85</v>
      </c>
      <c r="K491">
        <v>8.6035575866699201</v>
      </c>
      <c r="L491" s="10">
        <v>2.0525588989257799</v>
      </c>
      <c r="M491">
        <v>1.1381149291992201</v>
      </c>
      <c r="N491">
        <v>6.3104324340820304</v>
      </c>
      <c r="O491">
        <v>5</v>
      </c>
      <c r="P491">
        <v>5</v>
      </c>
      <c r="Q491">
        <v>14</v>
      </c>
      <c r="R491" s="16">
        <v>0.35709999999999997</v>
      </c>
      <c r="S491" s="16">
        <f t="shared" si="7"/>
        <v>0.5</v>
      </c>
      <c r="T491">
        <v>3.82600593566894</v>
      </c>
      <c r="U491">
        <v>3.4896590709686302</v>
      </c>
      <c r="V491">
        <v>3.2885289192199698</v>
      </c>
      <c r="W491" s="17">
        <v>0.201130151748657</v>
      </c>
      <c r="X491">
        <v>0.53747701644897505</v>
      </c>
      <c r="Y491">
        <v>0.53747701644897505</v>
      </c>
      <c r="Z491">
        <v>0.5</v>
      </c>
      <c r="AA491">
        <v>0.9</v>
      </c>
      <c r="AB491">
        <v>0.64285714285714302</v>
      </c>
      <c r="AC491">
        <v>0.75</v>
      </c>
      <c r="AD491">
        <v>0.1</v>
      </c>
      <c r="AE491">
        <v>0.4</v>
      </c>
    </row>
    <row r="492" spans="1:31" x14ac:dyDescent="0.15">
      <c r="A492" s="6">
        <v>490</v>
      </c>
      <c r="B492">
        <v>16</v>
      </c>
      <c r="C492">
        <v>4</v>
      </c>
      <c r="D492">
        <v>10</v>
      </c>
      <c r="E492">
        <v>10</v>
      </c>
      <c r="F492">
        <v>10</v>
      </c>
      <c r="G492">
        <v>0</v>
      </c>
      <c r="H492">
        <v>6</v>
      </c>
      <c r="I492">
        <v>4</v>
      </c>
      <c r="J492">
        <v>0.8</v>
      </c>
      <c r="K492">
        <v>8.9770469665527308</v>
      </c>
      <c r="L492" s="10">
        <v>2.6830520629882799</v>
      </c>
      <c r="M492">
        <v>1.0594673156738299</v>
      </c>
      <c r="N492">
        <v>6.4310245513915998</v>
      </c>
      <c r="O492">
        <v>5</v>
      </c>
      <c r="P492">
        <v>5</v>
      </c>
      <c r="Q492">
        <v>15</v>
      </c>
      <c r="R492" s="16">
        <v>0.33329999999999999</v>
      </c>
      <c r="S492" s="16">
        <f t="shared" si="7"/>
        <v>0.5</v>
      </c>
      <c r="T492">
        <v>3.5312767028808598</v>
      </c>
      <c r="U492">
        <v>3.1761629581451398</v>
      </c>
      <c r="V492">
        <v>2.9656441211700399</v>
      </c>
      <c r="W492" s="17">
        <v>0.21051883697509799</v>
      </c>
      <c r="X492">
        <v>0.56563258171081499</v>
      </c>
      <c r="Y492">
        <v>0.56563258171081499</v>
      </c>
      <c r="Z492">
        <v>0.5</v>
      </c>
      <c r="AA492">
        <v>1</v>
      </c>
      <c r="AB492">
        <v>0.66666666666666696</v>
      </c>
      <c r="AC492">
        <v>0.8</v>
      </c>
      <c r="AD492">
        <v>0</v>
      </c>
      <c r="AE492">
        <v>0.5</v>
      </c>
    </row>
    <row r="493" spans="1:31" x14ac:dyDescent="0.15">
      <c r="A493" s="6">
        <v>491</v>
      </c>
      <c r="B493">
        <v>19</v>
      </c>
      <c r="C493">
        <v>1</v>
      </c>
      <c r="D493">
        <v>10</v>
      </c>
      <c r="E493">
        <v>10</v>
      </c>
      <c r="F493">
        <v>10</v>
      </c>
      <c r="G493">
        <v>0</v>
      </c>
      <c r="H493">
        <v>9</v>
      </c>
      <c r="I493">
        <v>1</v>
      </c>
      <c r="J493">
        <v>0.95</v>
      </c>
      <c r="K493">
        <v>11.8796939849853</v>
      </c>
      <c r="L493" s="10">
        <v>0.44884490966796903</v>
      </c>
      <c r="M493">
        <v>0.28238677978515597</v>
      </c>
      <c r="N493">
        <v>11.0363273620606</v>
      </c>
      <c r="O493">
        <v>8</v>
      </c>
      <c r="P493">
        <v>8</v>
      </c>
      <c r="Q493">
        <v>18</v>
      </c>
      <c r="R493" s="16">
        <v>0.44440000000000002</v>
      </c>
      <c r="S493" s="16">
        <f t="shared" si="7"/>
        <v>0.8</v>
      </c>
      <c r="T493">
        <v>5.2113609313964799</v>
      </c>
      <c r="U493">
        <v>4.7402420043945304</v>
      </c>
      <c r="V493">
        <v>4.6642556190490696</v>
      </c>
      <c r="W493" s="17">
        <v>7.5986385345458998E-2</v>
      </c>
      <c r="X493">
        <v>0.547105312347412</v>
      </c>
      <c r="Y493">
        <v>0.547105312347412</v>
      </c>
      <c r="Z493">
        <v>0.8</v>
      </c>
      <c r="AA493">
        <v>1</v>
      </c>
      <c r="AB493">
        <v>0.55555555555555602</v>
      </c>
      <c r="AC493">
        <v>0.71428571428571397</v>
      </c>
      <c r="AD493">
        <v>0</v>
      </c>
      <c r="AE493">
        <v>0.2</v>
      </c>
    </row>
    <row r="494" spans="1:31" x14ac:dyDescent="0.15">
      <c r="A494" s="6">
        <v>492</v>
      </c>
      <c r="B494">
        <v>16</v>
      </c>
      <c r="C494">
        <v>4</v>
      </c>
      <c r="D494">
        <v>10</v>
      </c>
      <c r="E494">
        <v>10</v>
      </c>
      <c r="F494">
        <v>10</v>
      </c>
      <c r="G494">
        <v>0</v>
      </c>
      <c r="H494">
        <v>6</v>
      </c>
      <c r="I494">
        <v>4</v>
      </c>
      <c r="J494">
        <v>0.8</v>
      </c>
      <c r="K494">
        <v>7.57393455505371</v>
      </c>
      <c r="L494" s="10">
        <v>2.8248882293701199</v>
      </c>
      <c r="M494">
        <v>1.91253662109375</v>
      </c>
      <c r="N494">
        <v>5.6341991424560502</v>
      </c>
      <c r="O494">
        <v>5</v>
      </c>
      <c r="P494">
        <v>5</v>
      </c>
      <c r="Q494">
        <v>15</v>
      </c>
      <c r="R494" s="16">
        <v>0.33329999999999999</v>
      </c>
      <c r="S494" s="16">
        <f t="shared" si="7"/>
        <v>0.5</v>
      </c>
      <c r="T494">
        <v>3.27519607543945</v>
      </c>
      <c r="U494">
        <v>2.98541164398193</v>
      </c>
      <c r="V494">
        <v>2.80075883865356</v>
      </c>
      <c r="W494" s="17">
        <v>0.184652805328369</v>
      </c>
      <c r="X494">
        <v>0.474437236785889</v>
      </c>
      <c r="Y494">
        <v>0.474437236785889</v>
      </c>
      <c r="Z494">
        <v>0.5</v>
      </c>
      <c r="AA494">
        <v>1</v>
      </c>
      <c r="AB494">
        <v>0.66666666666666696</v>
      </c>
      <c r="AC494">
        <v>0.8</v>
      </c>
      <c r="AD494">
        <v>0</v>
      </c>
      <c r="AE494">
        <v>0.5</v>
      </c>
    </row>
    <row r="495" spans="1:31" x14ac:dyDescent="0.15">
      <c r="A495" s="6">
        <v>493</v>
      </c>
      <c r="B495">
        <v>15</v>
      </c>
      <c r="C495">
        <v>5</v>
      </c>
      <c r="D495">
        <v>10</v>
      </c>
      <c r="E495">
        <v>10</v>
      </c>
      <c r="F495">
        <v>10</v>
      </c>
      <c r="G495">
        <v>0</v>
      </c>
      <c r="H495">
        <v>5</v>
      </c>
      <c r="I495">
        <v>5</v>
      </c>
      <c r="J495">
        <v>0.75</v>
      </c>
      <c r="K495">
        <v>7.8912525177001998</v>
      </c>
      <c r="L495" s="10">
        <v>3.30648612976074</v>
      </c>
      <c r="M495">
        <v>1.63422775268555</v>
      </c>
      <c r="N495">
        <v>5.8250179290771502</v>
      </c>
      <c r="O495">
        <v>3</v>
      </c>
      <c r="P495">
        <v>3</v>
      </c>
      <c r="Q495">
        <v>13</v>
      </c>
      <c r="R495" s="16">
        <v>0.23080000000000001</v>
      </c>
      <c r="S495" s="16">
        <f t="shared" si="7"/>
        <v>0.3</v>
      </c>
      <c r="T495">
        <v>3.1980972290039098</v>
      </c>
      <c r="U495">
        <v>2.8720688819885201</v>
      </c>
      <c r="V495">
        <v>2.6721639633178702</v>
      </c>
      <c r="W495" s="17">
        <v>0.19990491867065399</v>
      </c>
      <c r="X495">
        <v>0.52593326568603505</v>
      </c>
      <c r="Y495">
        <v>0.52593326568603505</v>
      </c>
      <c r="Z495">
        <v>0.3</v>
      </c>
      <c r="AA495">
        <v>1</v>
      </c>
      <c r="AB495">
        <v>0.76923076923076905</v>
      </c>
      <c r="AC495">
        <v>0.86956521739130399</v>
      </c>
      <c r="AD495">
        <v>0</v>
      </c>
      <c r="AE495">
        <v>0.7</v>
      </c>
    </row>
    <row r="496" spans="1:31" x14ac:dyDescent="0.15">
      <c r="A496" s="6">
        <v>494</v>
      </c>
      <c r="B496">
        <v>16</v>
      </c>
      <c r="C496">
        <v>4</v>
      </c>
      <c r="D496">
        <v>10</v>
      </c>
      <c r="E496">
        <v>10</v>
      </c>
      <c r="F496">
        <v>10</v>
      </c>
      <c r="G496">
        <v>0</v>
      </c>
      <c r="H496">
        <v>6</v>
      </c>
      <c r="I496">
        <v>4</v>
      </c>
      <c r="J496">
        <v>0.8</v>
      </c>
      <c r="K496">
        <v>8.9957275390625</v>
      </c>
      <c r="L496" s="10">
        <v>5.2110691070556596</v>
      </c>
      <c r="M496">
        <v>4.51474952697754</v>
      </c>
      <c r="N496">
        <v>4.5669574737548801</v>
      </c>
      <c r="O496">
        <v>1</v>
      </c>
      <c r="P496">
        <v>1</v>
      </c>
      <c r="Q496">
        <v>11</v>
      </c>
      <c r="R496" s="16">
        <v>9.0899999999999995E-2</v>
      </c>
      <c r="S496" s="16">
        <f t="shared" si="7"/>
        <v>0.1</v>
      </c>
      <c r="T496">
        <v>3.0062236785888699</v>
      </c>
      <c r="U496">
        <v>2.8743541240692099</v>
      </c>
      <c r="V496">
        <v>2.47811627388</v>
      </c>
      <c r="W496" s="17">
        <v>0.39623785018920898</v>
      </c>
      <c r="X496">
        <v>0.52810740470886197</v>
      </c>
      <c r="Y496">
        <v>0.52810740470886197</v>
      </c>
      <c r="Z496">
        <v>0.1</v>
      </c>
      <c r="AA496">
        <v>1</v>
      </c>
      <c r="AB496">
        <v>0.90909090909090895</v>
      </c>
      <c r="AC496">
        <v>0.952380952380952</v>
      </c>
      <c r="AD496">
        <v>0</v>
      </c>
      <c r="AE496">
        <v>0.9</v>
      </c>
    </row>
    <row r="497" spans="1:31" x14ac:dyDescent="0.15">
      <c r="A497" s="6">
        <v>495</v>
      </c>
      <c r="B497">
        <v>16</v>
      </c>
      <c r="C497">
        <v>4</v>
      </c>
      <c r="D497">
        <v>10</v>
      </c>
      <c r="E497">
        <v>10</v>
      </c>
      <c r="F497">
        <v>10</v>
      </c>
      <c r="G497">
        <v>0</v>
      </c>
      <c r="H497">
        <v>6</v>
      </c>
      <c r="I497">
        <v>4</v>
      </c>
      <c r="J497">
        <v>0.8</v>
      </c>
      <c r="K497">
        <v>7.53220558166504</v>
      </c>
      <c r="L497" s="10">
        <v>1.9029407501220701</v>
      </c>
      <c r="M497">
        <v>0.66777038574218694</v>
      </c>
      <c r="N497">
        <v>6.2941761016845703</v>
      </c>
      <c r="O497">
        <v>4</v>
      </c>
      <c r="P497">
        <v>4</v>
      </c>
      <c r="Q497">
        <v>13</v>
      </c>
      <c r="R497" s="16">
        <v>0.30769999999999997</v>
      </c>
      <c r="S497" s="16">
        <f t="shared" si="7"/>
        <v>0.4</v>
      </c>
      <c r="T497">
        <v>3.5207347869872998</v>
      </c>
      <c r="U497">
        <v>3.13432717323303</v>
      </c>
      <c r="V497">
        <v>3.0329499244689901</v>
      </c>
      <c r="W497" s="17">
        <v>0.101377248764038</v>
      </c>
      <c r="X497">
        <v>0.48778486251830999</v>
      </c>
      <c r="Y497">
        <v>0.48778486251830999</v>
      </c>
      <c r="Z497">
        <v>0.4</v>
      </c>
      <c r="AA497">
        <v>0.9</v>
      </c>
      <c r="AB497">
        <v>0.69230769230769196</v>
      </c>
      <c r="AC497">
        <v>0.78260869565217395</v>
      </c>
      <c r="AD497">
        <v>0.1</v>
      </c>
      <c r="AE497">
        <v>0.5</v>
      </c>
    </row>
    <row r="498" spans="1:31" x14ac:dyDescent="0.15">
      <c r="A498" s="6">
        <v>496</v>
      </c>
      <c r="B498">
        <v>16</v>
      </c>
      <c r="C498">
        <v>4</v>
      </c>
      <c r="D498">
        <v>10</v>
      </c>
      <c r="E498">
        <v>10</v>
      </c>
      <c r="F498">
        <v>10</v>
      </c>
      <c r="G498">
        <v>0</v>
      </c>
      <c r="H498">
        <v>6</v>
      </c>
      <c r="I498">
        <v>4</v>
      </c>
      <c r="J498">
        <v>0.8</v>
      </c>
      <c r="K498">
        <v>9.3843650817871094</v>
      </c>
      <c r="L498" s="10">
        <v>2.3138694763183598</v>
      </c>
      <c r="M498">
        <v>0.61894226074218694</v>
      </c>
      <c r="N498">
        <v>7.5468311309814498</v>
      </c>
      <c r="O498">
        <v>5</v>
      </c>
      <c r="P498">
        <v>5</v>
      </c>
      <c r="Q498">
        <v>15</v>
      </c>
      <c r="R498" s="16">
        <v>0.33329999999999999</v>
      </c>
      <c r="S498" s="16">
        <f t="shared" si="7"/>
        <v>0.5</v>
      </c>
      <c r="T498">
        <v>3.84512138366699</v>
      </c>
      <c r="U498">
        <v>3.41061615943909</v>
      </c>
      <c r="V498">
        <v>3.2589411735534699</v>
      </c>
      <c r="W498" s="17">
        <v>0.15167498588562001</v>
      </c>
      <c r="X498">
        <v>0.58618021011352495</v>
      </c>
      <c r="Y498">
        <v>0.58618021011352495</v>
      </c>
      <c r="Z498">
        <v>0.5</v>
      </c>
      <c r="AA498">
        <v>1</v>
      </c>
      <c r="AB498">
        <v>0.66666666666666696</v>
      </c>
      <c r="AC498">
        <v>0.8</v>
      </c>
      <c r="AD498">
        <v>0</v>
      </c>
      <c r="AE498">
        <v>0.5</v>
      </c>
    </row>
    <row r="499" spans="1:31" x14ac:dyDescent="0.15">
      <c r="A499" s="6">
        <v>497</v>
      </c>
      <c r="B499">
        <v>16</v>
      </c>
      <c r="C499">
        <v>4</v>
      </c>
      <c r="D499">
        <v>10</v>
      </c>
      <c r="E499">
        <v>10</v>
      </c>
      <c r="F499">
        <v>10</v>
      </c>
      <c r="G499">
        <v>0</v>
      </c>
      <c r="H499">
        <v>6</v>
      </c>
      <c r="I499">
        <v>4</v>
      </c>
      <c r="J499">
        <v>0.8</v>
      </c>
      <c r="K499">
        <v>8.2943096160888707</v>
      </c>
      <c r="L499" s="10">
        <v>1.8165206909179701</v>
      </c>
      <c r="M499">
        <v>0.331817626953125</v>
      </c>
      <c r="N499">
        <v>7.08455467224121</v>
      </c>
      <c r="O499">
        <v>5</v>
      </c>
      <c r="P499">
        <v>5</v>
      </c>
      <c r="Q499">
        <v>15</v>
      </c>
      <c r="R499" s="16">
        <v>0.33329999999999999</v>
      </c>
      <c r="S499" s="16">
        <f t="shared" si="7"/>
        <v>0.5</v>
      </c>
      <c r="T499">
        <v>4.3002738952636701</v>
      </c>
      <c r="U499">
        <v>3.8012783527374299</v>
      </c>
      <c r="V499">
        <v>3.7155203819274898</v>
      </c>
      <c r="W499" s="17">
        <v>8.5757970809936496E-2</v>
      </c>
      <c r="X499">
        <v>0.58475351333618197</v>
      </c>
      <c r="Y499">
        <v>0.58475351333618197</v>
      </c>
      <c r="Z499">
        <v>0.5</v>
      </c>
      <c r="AA499">
        <v>1</v>
      </c>
      <c r="AB499">
        <v>0.66666666666666696</v>
      </c>
      <c r="AC499">
        <v>0.8</v>
      </c>
      <c r="AD499">
        <v>0</v>
      </c>
      <c r="AE499">
        <v>0.5</v>
      </c>
    </row>
    <row r="500" spans="1:31" x14ac:dyDescent="0.15">
      <c r="A500" s="6">
        <v>498</v>
      </c>
      <c r="B500">
        <v>14</v>
      </c>
      <c r="C500">
        <v>6</v>
      </c>
      <c r="D500">
        <v>10</v>
      </c>
      <c r="E500">
        <v>10</v>
      </c>
      <c r="F500">
        <v>10</v>
      </c>
      <c r="G500">
        <v>0</v>
      </c>
      <c r="H500">
        <v>4</v>
      </c>
      <c r="I500">
        <v>6</v>
      </c>
      <c r="J500">
        <v>0.7</v>
      </c>
      <c r="K500">
        <v>8.6384239196777308</v>
      </c>
      <c r="L500" s="10">
        <v>4.8532543182373002</v>
      </c>
      <c r="M500">
        <v>2.5015869140625</v>
      </c>
      <c r="N500">
        <v>5.5434799194335902</v>
      </c>
      <c r="O500">
        <v>2</v>
      </c>
      <c r="P500">
        <v>2</v>
      </c>
      <c r="Q500">
        <v>12</v>
      </c>
      <c r="R500" s="16">
        <v>0.16669999999999999</v>
      </c>
      <c r="S500" s="16">
        <f t="shared" si="7"/>
        <v>0.2</v>
      </c>
      <c r="T500">
        <v>2.9077243804931601</v>
      </c>
      <c r="U500">
        <v>2.6402883529663099</v>
      </c>
      <c r="V500">
        <v>2.3659634590148899</v>
      </c>
      <c r="W500" s="17">
        <v>0.27432489395141602</v>
      </c>
      <c r="X500">
        <v>0.54176092147827104</v>
      </c>
      <c r="Y500">
        <v>0.54176092147827104</v>
      </c>
      <c r="Z500">
        <v>0.2</v>
      </c>
      <c r="AA500">
        <v>1</v>
      </c>
      <c r="AB500">
        <v>0.83333333333333304</v>
      </c>
      <c r="AC500">
        <v>0.90909090909090895</v>
      </c>
      <c r="AD500">
        <v>0</v>
      </c>
      <c r="AE500">
        <v>0.8</v>
      </c>
    </row>
    <row r="501" spans="1:31" x14ac:dyDescent="0.15">
      <c r="A501" s="6">
        <v>499</v>
      </c>
      <c r="B501">
        <v>17</v>
      </c>
      <c r="C501">
        <v>3</v>
      </c>
      <c r="D501">
        <v>10</v>
      </c>
      <c r="E501">
        <v>10</v>
      </c>
      <c r="F501">
        <v>10</v>
      </c>
      <c r="G501">
        <v>0</v>
      </c>
      <c r="H501">
        <v>7</v>
      </c>
      <c r="I501">
        <v>3</v>
      </c>
      <c r="J501">
        <v>0.85</v>
      </c>
      <c r="K501">
        <v>8.1038112640380895</v>
      </c>
      <c r="L501" s="10">
        <v>1.83017158508301</v>
      </c>
      <c r="M501">
        <v>1.02341461181641</v>
      </c>
      <c r="N501">
        <v>6.2731552124023402</v>
      </c>
      <c r="O501">
        <v>6</v>
      </c>
      <c r="P501">
        <v>6</v>
      </c>
      <c r="Q501">
        <v>16</v>
      </c>
      <c r="R501" s="16">
        <v>0.375</v>
      </c>
      <c r="S501" s="16">
        <f t="shared" si="7"/>
        <v>0.6</v>
      </c>
      <c r="T501">
        <v>3.3941345214843701</v>
      </c>
      <c r="U501">
        <v>3.09516382217407</v>
      </c>
      <c r="V501">
        <v>2.93359398841858</v>
      </c>
      <c r="W501" s="17">
        <v>0.161569833755493</v>
      </c>
      <c r="X501">
        <v>0.46054053306579601</v>
      </c>
      <c r="Y501">
        <v>0.46054053306579601</v>
      </c>
      <c r="Z501">
        <v>0.6</v>
      </c>
      <c r="AA501">
        <v>1</v>
      </c>
      <c r="AB501">
        <v>0.625</v>
      </c>
      <c r="AC501">
        <v>0.76923076923076905</v>
      </c>
      <c r="AD501">
        <v>0</v>
      </c>
      <c r="AE501">
        <v>0.4</v>
      </c>
    </row>
    <row r="502" spans="1:31" x14ac:dyDescent="0.15">
      <c r="A502" s="6">
        <v>500</v>
      </c>
      <c r="B502">
        <v>18</v>
      </c>
      <c r="C502">
        <v>2</v>
      </c>
      <c r="D502">
        <v>10</v>
      </c>
      <c r="E502">
        <v>10</v>
      </c>
      <c r="F502">
        <v>10</v>
      </c>
      <c r="G502">
        <v>0</v>
      </c>
      <c r="H502">
        <v>8</v>
      </c>
      <c r="I502">
        <v>2</v>
      </c>
      <c r="J502">
        <v>0.9</v>
      </c>
      <c r="K502">
        <v>8.8313674926757795</v>
      </c>
      <c r="L502" s="10">
        <v>1.1294364929199201</v>
      </c>
      <c r="M502">
        <v>0.686737060546875</v>
      </c>
      <c r="N502">
        <v>7.4139270782470703</v>
      </c>
      <c r="O502">
        <v>6</v>
      </c>
      <c r="P502">
        <v>6</v>
      </c>
      <c r="Q502">
        <v>14</v>
      </c>
      <c r="R502" s="16">
        <v>0.42859999999999998</v>
      </c>
      <c r="S502" s="16">
        <f t="shared" si="7"/>
        <v>0.6</v>
      </c>
      <c r="T502">
        <v>4.0025100708007804</v>
      </c>
      <c r="U502">
        <v>3.6478140354156499</v>
      </c>
      <c r="V502">
        <v>3.5266463756561302</v>
      </c>
      <c r="W502" s="17">
        <v>0.121167659759521</v>
      </c>
      <c r="X502">
        <v>0.47586369514465299</v>
      </c>
      <c r="Y502">
        <v>0.47586369514465299</v>
      </c>
      <c r="Z502">
        <v>0.6</v>
      </c>
      <c r="AA502">
        <v>0.8</v>
      </c>
      <c r="AB502">
        <v>0.57142857142857095</v>
      </c>
      <c r="AC502">
        <v>0.66666666666666696</v>
      </c>
      <c r="AD502">
        <v>0.2</v>
      </c>
      <c r="AE502">
        <v>0.2</v>
      </c>
    </row>
    <row r="503" spans="1:31" x14ac:dyDescent="0.15">
      <c r="A503" s="6">
        <v>501</v>
      </c>
      <c r="B503">
        <v>17</v>
      </c>
      <c r="C503">
        <v>3</v>
      </c>
      <c r="D503">
        <v>10</v>
      </c>
      <c r="E503">
        <v>10</v>
      </c>
      <c r="F503">
        <v>10</v>
      </c>
      <c r="G503">
        <v>0</v>
      </c>
      <c r="H503">
        <v>7</v>
      </c>
      <c r="I503">
        <v>3</v>
      </c>
      <c r="J503">
        <v>0.85</v>
      </c>
      <c r="K503">
        <v>9.3316364288330096</v>
      </c>
      <c r="L503" s="10">
        <v>1.93361663818359</v>
      </c>
      <c r="M503">
        <v>0.75198745727539096</v>
      </c>
      <c r="N503">
        <v>6.6298484802246103</v>
      </c>
      <c r="O503">
        <v>6</v>
      </c>
      <c r="P503">
        <v>6</v>
      </c>
      <c r="Q503">
        <v>16</v>
      </c>
      <c r="R503" s="16">
        <v>0.375</v>
      </c>
      <c r="S503" s="16">
        <f t="shared" si="7"/>
        <v>0.6</v>
      </c>
      <c r="T503">
        <v>4.7612457275390598</v>
      </c>
      <c r="U503">
        <v>4.3226838111877397</v>
      </c>
      <c r="V503">
        <v>4.10133981704712</v>
      </c>
      <c r="W503" s="17">
        <v>0.221343994140625</v>
      </c>
      <c r="X503">
        <v>0.65990591049194303</v>
      </c>
      <c r="Y503">
        <v>0.65990591049194303</v>
      </c>
      <c r="Z503">
        <v>0.6</v>
      </c>
      <c r="AA503">
        <v>1</v>
      </c>
      <c r="AB503">
        <v>0.625</v>
      </c>
      <c r="AC503">
        <v>0.76923076923076905</v>
      </c>
      <c r="AD503">
        <v>0</v>
      </c>
      <c r="AE503">
        <v>0.4</v>
      </c>
    </row>
    <row r="504" spans="1:31" x14ac:dyDescent="0.15">
      <c r="A504" s="6">
        <v>502</v>
      </c>
      <c r="B504">
        <v>17</v>
      </c>
      <c r="C504">
        <v>3</v>
      </c>
      <c r="D504">
        <v>10</v>
      </c>
      <c r="E504">
        <v>10</v>
      </c>
      <c r="F504">
        <v>10</v>
      </c>
      <c r="G504">
        <v>0</v>
      </c>
      <c r="H504">
        <v>7</v>
      </c>
      <c r="I504">
        <v>3</v>
      </c>
      <c r="J504">
        <v>0.85</v>
      </c>
      <c r="K504">
        <v>7.6338081359863299</v>
      </c>
      <c r="L504" s="10">
        <v>0.86256599426269498</v>
      </c>
      <c r="M504">
        <v>0.270553588867187</v>
      </c>
      <c r="N504">
        <v>7.6998424530029297</v>
      </c>
      <c r="O504">
        <v>6</v>
      </c>
      <c r="P504">
        <v>6</v>
      </c>
      <c r="Q504">
        <v>15</v>
      </c>
      <c r="R504" s="16">
        <v>0.4</v>
      </c>
      <c r="S504" s="16">
        <f t="shared" si="7"/>
        <v>0.6</v>
      </c>
      <c r="T504">
        <v>4.24399757385254</v>
      </c>
      <c r="U504">
        <v>3.75453805923462</v>
      </c>
      <c r="V504">
        <v>3.7574028968811</v>
      </c>
      <c r="W504" s="17">
        <v>2.8648376464843802E-3</v>
      </c>
      <c r="X504">
        <v>0.48659467697143499</v>
      </c>
      <c r="Y504">
        <v>0.48659467697143499</v>
      </c>
      <c r="Z504">
        <v>0.6</v>
      </c>
      <c r="AA504">
        <v>0.9</v>
      </c>
      <c r="AB504">
        <v>0.6</v>
      </c>
      <c r="AC504">
        <v>0.72</v>
      </c>
      <c r="AD504">
        <v>0.1</v>
      </c>
      <c r="AE504">
        <v>0.3</v>
      </c>
    </row>
    <row r="505" spans="1:31" x14ac:dyDescent="0.15">
      <c r="A505" s="6">
        <v>503</v>
      </c>
      <c r="B505">
        <v>19</v>
      </c>
      <c r="C505">
        <v>1</v>
      </c>
      <c r="D505">
        <v>10</v>
      </c>
      <c r="E505">
        <v>10</v>
      </c>
      <c r="F505">
        <v>10</v>
      </c>
      <c r="G505">
        <v>0</v>
      </c>
      <c r="H505">
        <v>9</v>
      </c>
      <c r="I505">
        <v>1</v>
      </c>
      <c r="J505">
        <v>0.95</v>
      </c>
      <c r="K505">
        <v>12.247621536254901</v>
      </c>
      <c r="L505" s="10">
        <v>0.67316055297851596</v>
      </c>
      <c r="M505">
        <v>0.45738601684570301</v>
      </c>
      <c r="N505">
        <v>10.702716827392599</v>
      </c>
      <c r="O505">
        <v>7</v>
      </c>
      <c r="P505">
        <v>7</v>
      </c>
      <c r="Q505">
        <v>17</v>
      </c>
      <c r="R505" s="16">
        <v>0.4118</v>
      </c>
      <c r="S505" s="16">
        <f t="shared" si="7"/>
        <v>0.7</v>
      </c>
      <c r="T505">
        <v>5.0876998901367196</v>
      </c>
      <c r="U505">
        <v>4.6474313735961896</v>
      </c>
      <c r="V505">
        <v>4.4998464584350604</v>
      </c>
      <c r="W505" s="17">
        <v>0.14758491516113301</v>
      </c>
      <c r="X505">
        <v>0.58785343170166005</v>
      </c>
      <c r="Y505">
        <v>0.58785343170166005</v>
      </c>
      <c r="Z505">
        <v>0.7</v>
      </c>
      <c r="AA505">
        <v>1</v>
      </c>
      <c r="AB505">
        <v>0.58823529411764697</v>
      </c>
      <c r="AC505">
        <v>0.74074074074074103</v>
      </c>
      <c r="AD505">
        <v>0</v>
      </c>
      <c r="AE505">
        <v>0.3</v>
      </c>
    </row>
    <row r="506" spans="1:31" x14ac:dyDescent="0.15">
      <c r="A506" s="6">
        <v>504</v>
      </c>
      <c r="B506">
        <v>19</v>
      </c>
      <c r="C506">
        <v>1</v>
      </c>
      <c r="D506">
        <v>10</v>
      </c>
      <c r="E506">
        <v>10</v>
      </c>
      <c r="F506">
        <v>10</v>
      </c>
      <c r="G506">
        <v>0</v>
      </c>
      <c r="H506">
        <v>9</v>
      </c>
      <c r="I506">
        <v>1</v>
      </c>
      <c r="J506">
        <v>0.95</v>
      </c>
      <c r="K506">
        <v>12.6378479003906</v>
      </c>
      <c r="L506" s="10">
        <v>1.8486232757568399</v>
      </c>
      <c r="M506">
        <v>1.6085166931152299</v>
      </c>
      <c r="N506">
        <v>9.5869503021240199</v>
      </c>
      <c r="O506">
        <v>6</v>
      </c>
      <c r="P506">
        <v>6</v>
      </c>
      <c r="Q506">
        <v>16</v>
      </c>
      <c r="R506" s="16">
        <v>0.375</v>
      </c>
      <c r="S506" s="16">
        <f t="shared" si="7"/>
        <v>0.6</v>
      </c>
      <c r="T506">
        <v>4.7026042938232404</v>
      </c>
      <c r="U506">
        <v>4.3939733505248997</v>
      </c>
      <c r="V506">
        <v>4.1244826316833496</v>
      </c>
      <c r="W506" s="17">
        <v>0.26949071884155301</v>
      </c>
      <c r="X506">
        <v>0.57812166213989302</v>
      </c>
      <c r="Y506">
        <v>0.57812166213989302</v>
      </c>
      <c r="Z506">
        <v>0.6</v>
      </c>
      <c r="AA506">
        <v>1</v>
      </c>
      <c r="AB506">
        <v>0.625</v>
      </c>
      <c r="AC506">
        <v>0.76923076923076905</v>
      </c>
      <c r="AD506">
        <v>0</v>
      </c>
      <c r="AE506">
        <v>0.4</v>
      </c>
    </row>
    <row r="507" spans="1:31" x14ac:dyDescent="0.15">
      <c r="A507" s="6">
        <v>505</v>
      </c>
      <c r="B507">
        <v>16</v>
      </c>
      <c r="C507">
        <v>4</v>
      </c>
      <c r="D507">
        <v>10</v>
      </c>
      <c r="E507">
        <v>10</v>
      </c>
      <c r="F507">
        <v>10</v>
      </c>
      <c r="G507">
        <v>0</v>
      </c>
      <c r="H507">
        <v>6</v>
      </c>
      <c r="I507">
        <v>4</v>
      </c>
      <c r="J507">
        <v>0.8</v>
      </c>
      <c r="K507">
        <v>8.9658126831054705</v>
      </c>
      <c r="L507" s="10">
        <v>2.6625919342040998</v>
      </c>
      <c r="M507">
        <v>1.1175346374511701</v>
      </c>
      <c r="N507">
        <v>6.6427326202392596</v>
      </c>
      <c r="O507">
        <v>5</v>
      </c>
      <c r="P507">
        <v>5</v>
      </c>
      <c r="Q507">
        <v>15</v>
      </c>
      <c r="R507" s="16">
        <v>0.33329999999999999</v>
      </c>
      <c r="S507" s="16">
        <f t="shared" si="7"/>
        <v>0.5</v>
      </c>
      <c r="T507">
        <v>3.5956668853759801</v>
      </c>
      <c r="U507">
        <v>3.2316920757293701</v>
      </c>
      <c r="V507">
        <v>3.0320971012115501</v>
      </c>
      <c r="W507" s="17">
        <v>0.19959497451782199</v>
      </c>
      <c r="X507">
        <v>0.56356978416442904</v>
      </c>
      <c r="Y507">
        <v>0.56356978416442904</v>
      </c>
      <c r="Z507">
        <v>0.5</v>
      </c>
      <c r="AA507">
        <v>1</v>
      </c>
      <c r="AB507">
        <v>0.66666666666666696</v>
      </c>
      <c r="AC507">
        <v>0.8</v>
      </c>
      <c r="AD507">
        <v>0</v>
      </c>
      <c r="AE507">
        <v>0.5</v>
      </c>
    </row>
    <row r="508" spans="1:31" x14ac:dyDescent="0.15">
      <c r="A508" s="6">
        <v>506</v>
      </c>
      <c r="B508">
        <v>16</v>
      </c>
      <c r="C508">
        <v>4</v>
      </c>
      <c r="D508">
        <v>10</v>
      </c>
      <c r="E508">
        <v>10</v>
      </c>
      <c r="F508">
        <v>10</v>
      </c>
      <c r="G508">
        <v>0</v>
      </c>
      <c r="H508">
        <v>6</v>
      </c>
      <c r="I508">
        <v>4</v>
      </c>
      <c r="J508">
        <v>0.8</v>
      </c>
      <c r="K508">
        <v>9.1073722839355504</v>
      </c>
      <c r="L508" s="10">
        <v>4.0065002441406197</v>
      </c>
      <c r="M508">
        <v>2.60190773010254</v>
      </c>
      <c r="N508">
        <v>4.9899616241455096</v>
      </c>
      <c r="O508">
        <v>2</v>
      </c>
      <c r="P508">
        <v>2</v>
      </c>
      <c r="Q508">
        <v>12</v>
      </c>
      <c r="R508" s="16">
        <v>0.16669999999999999</v>
      </c>
      <c r="S508" s="16">
        <f t="shared" si="7"/>
        <v>0.2</v>
      </c>
      <c r="T508">
        <v>3.3818607330322301</v>
      </c>
      <c r="U508">
        <v>3.1554019451141402</v>
      </c>
      <c r="V508">
        <v>2.8022875785827601</v>
      </c>
      <c r="W508" s="17">
        <v>0.35311436653137201</v>
      </c>
      <c r="X508">
        <v>0.579573154449463</v>
      </c>
      <c r="Y508">
        <v>0.579573154449463</v>
      </c>
      <c r="Z508">
        <v>0.2</v>
      </c>
      <c r="AA508">
        <v>1</v>
      </c>
      <c r="AB508">
        <v>0.83333333333333304</v>
      </c>
      <c r="AC508">
        <v>0.90909090909090895</v>
      </c>
      <c r="AD508">
        <v>0</v>
      </c>
      <c r="AE508">
        <v>0.8</v>
      </c>
    </row>
    <row r="509" spans="1:31" x14ac:dyDescent="0.15">
      <c r="A509" s="6">
        <v>507</v>
      </c>
      <c r="B509">
        <v>15</v>
      </c>
      <c r="C509">
        <v>5</v>
      </c>
      <c r="D509">
        <v>10</v>
      </c>
      <c r="E509">
        <v>10</v>
      </c>
      <c r="F509">
        <v>10</v>
      </c>
      <c r="G509">
        <v>0</v>
      </c>
      <c r="H509">
        <v>5</v>
      </c>
      <c r="I509">
        <v>5</v>
      </c>
      <c r="J509">
        <v>0.75</v>
      </c>
      <c r="K509">
        <v>8.0761833190918004</v>
      </c>
      <c r="L509" s="10">
        <v>3.2535152435302699</v>
      </c>
      <c r="M509">
        <v>1.4528160095214799</v>
      </c>
      <c r="N509">
        <v>6.0439472198486301</v>
      </c>
      <c r="O509">
        <v>4</v>
      </c>
      <c r="P509">
        <v>4</v>
      </c>
      <c r="Q509">
        <v>14</v>
      </c>
      <c r="R509" s="16">
        <v>0.28570000000000001</v>
      </c>
      <c r="S509" s="16">
        <f t="shared" si="7"/>
        <v>0.4</v>
      </c>
      <c r="T509">
        <v>3.1535835266113299</v>
      </c>
      <c r="U509">
        <v>2.8117747306823699</v>
      </c>
      <c r="V509">
        <v>2.6275200843811</v>
      </c>
      <c r="W509" s="17">
        <v>0.18425464630127</v>
      </c>
      <c r="X509">
        <v>0.52606344223022505</v>
      </c>
      <c r="Y509">
        <v>0.52606344223022505</v>
      </c>
      <c r="Z509">
        <v>0.4</v>
      </c>
      <c r="AA509">
        <v>1</v>
      </c>
      <c r="AB509">
        <v>0.71428571428571397</v>
      </c>
      <c r="AC509">
        <v>0.83333333333333304</v>
      </c>
      <c r="AD509">
        <v>0</v>
      </c>
      <c r="AE509">
        <v>0.6</v>
      </c>
    </row>
    <row r="510" spans="1:31" x14ac:dyDescent="0.15">
      <c r="A510" s="6">
        <v>508</v>
      </c>
      <c r="B510">
        <v>17</v>
      </c>
      <c r="C510">
        <v>3</v>
      </c>
      <c r="D510">
        <v>10</v>
      </c>
      <c r="E510">
        <v>10</v>
      </c>
      <c r="F510">
        <v>10</v>
      </c>
      <c r="G510">
        <v>0</v>
      </c>
      <c r="H510">
        <v>7</v>
      </c>
      <c r="I510">
        <v>3</v>
      </c>
      <c r="J510">
        <v>0.85</v>
      </c>
      <c r="K510">
        <v>9.6314258575439506</v>
      </c>
      <c r="L510" s="10">
        <v>2.30801582336426</v>
      </c>
      <c r="M510">
        <v>1.1997871398925799</v>
      </c>
      <c r="N510">
        <v>6.7679176330566397</v>
      </c>
      <c r="O510">
        <v>4</v>
      </c>
      <c r="P510">
        <v>4</v>
      </c>
      <c r="Q510">
        <v>14</v>
      </c>
      <c r="R510" s="16">
        <v>0.28570000000000001</v>
      </c>
      <c r="S510" s="16">
        <f t="shared" si="7"/>
        <v>0.4</v>
      </c>
      <c r="T510">
        <v>3.81185722351074</v>
      </c>
      <c r="U510">
        <v>3.4920165538787802</v>
      </c>
      <c r="V510">
        <v>3.2414290904998802</v>
      </c>
      <c r="W510" s="17">
        <v>0.25058746337890597</v>
      </c>
      <c r="X510">
        <v>0.57042813301086404</v>
      </c>
      <c r="Y510">
        <v>0.57042813301086404</v>
      </c>
      <c r="Z510">
        <v>0.4</v>
      </c>
      <c r="AA510">
        <v>1</v>
      </c>
      <c r="AB510">
        <v>0.71428571428571397</v>
      </c>
      <c r="AC510">
        <v>0.83333333333333304</v>
      </c>
      <c r="AD510">
        <v>0</v>
      </c>
      <c r="AE510">
        <v>0.6</v>
      </c>
    </row>
    <row r="511" spans="1:31" x14ac:dyDescent="0.15">
      <c r="A511" s="6">
        <v>509</v>
      </c>
      <c r="B511">
        <v>15</v>
      </c>
      <c r="C511">
        <v>5</v>
      </c>
      <c r="D511">
        <v>10</v>
      </c>
      <c r="E511">
        <v>10</v>
      </c>
      <c r="F511">
        <v>10</v>
      </c>
      <c r="G511">
        <v>0</v>
      </c>
      <c r="H511">
        <v>5</v>
      </c>
      <c r="I511">
        <v>5</v>
      </c>
      <c r="J511">
        <v>0.75</v>
      </c>
      <c r="K511">
        <v>7.6871566772460902</v>
      </c>
      <c r="L511" s="10">
        <v>2.8284492492675799</v>
      </c>
      <c r="M511">
        <v>0.94478225708007801</v>
      </c>
      <c r="N511">
        <v>5.9500885009765598</v>
      </c>
      <c r="O511">
        <v>3</v>
      </c>
      <c r="P511">
        <v>3</v>
      </c>
      <c r="Q511">
        <v>12</v>
      </c>
      <c r="R511" s="16">
        <v>0.25</v>
      </c>
      <c r="S511" s="16">
        <f t="shared" si="7"/>
        <v>0.3</v>
      </c>
      <c r="T511">
        <v>3.0567760467529301</v>
      </c>
      <c r="U511">
        <v>2.71122169494629</v>
      </c>
      <c r="V511">
        <v>2.56662774085998</v>
      </c>
      <c r="W511" s="17">
        <v>0.14459395408630399</v>
      </c>
      <c r="X511">
        <v>0.490148305892944</v>
      </c>
      <c r="Y511">
        <v>0.490148305892944</v>
      </c>
      <c r="Z511">
        <v>0.3</v>
      </c>
      <c r="AA511">
        <v>0.9</v>
      </c>
      <c r="AB511">
        <v>0.75</v>
      </c>
      <c r="AC511">
        <v>0.81818181818181801</v>
      </c>
      <c r="AD511">
        <v>0.1</v>
      </c>
      <c r="AE511">
        <v>0.6</v>
      </c>
    </row>
    <row r="512" spans="1:31" x14ac:dyDescent="0.15">
      <c r="A512" s="6">
        <v>510</v>
      </c>
      <c r="B512">
        <v>14</v>
      </c>
      <c r="C512">
        <v>6</v>
      </c>
      <c r="D512">
        <v>10</v>
      </c>
      <c r="E512">
        <v>10</v>
      </c>
      <c r="F512">
        <v>10</v>
      </c>
      <c r="G512">
        <v>0</v>
      </c>
      <c r="H512">
        <v>4</v>
      </c>
      <c r="I512">
        <v>6</v>
      </c>
      <c r="J512">
        <v>0.7</v>
      </c>
      <c r="K512">
        <v>9.0484294891357404</v>
      </c>
      <c r="L512" s="10">
        <v>5.7164535522460902</v>
      </c>
      <c r="M512">
        <v>3.9285793304443399</v>
      </c>
      <c r="N512">
        <v>5.3501625061035201</v>
      </c>
      <c r="O512">
        <v>1</v>
      </c>
      <c r="P512">
        <v>1</v>
      </c>
      <c r="Q512">
        <v>11</v>
      </c>
      <c r="R512" s="16">
        <v>9.0899999999999995E-2</v>
      </c>
      <c r="S512" s="16">
        <f t="shared" si="7"/>
        <v>0.1</v>
      </c>
      <c r="T512">
        <v>2.37443923950195</v>
      </c>
      <c r="U512">
        <v>2.2341217994689901</v>
      </c>
      <c r="V512">
        <v>1.8844697475433301</v>
      </c>
      <c r="W512" s="17">
        <v>0.34965205192565901</v>
      </c>
      <c r="X512">
        <v>0.489969491958618</v>
      </c>
      <c r="Y512">
        <v>0.489969491958618</v>
      </c>
      <c r="Z512">
        <v>0.1</v>
      </c>
      <c r="AA512">
        <v>1</v>
      </c>
      <c r="AB512">
        <v>0.90909090909090895</v>
      </c>
      <c r="AC512">
        <v>0.952380952380952</v>
      </c>
      <c r="AD512">
        <v>0</v>
      </c>
      <c r="AE512">
        <v>0.9</v>
      </c>
    </row>
    <row r="513" spans="1:31" x14ac:dyDescent="0.15">
      <c r="A513" s="6">
        <v>511</v>
      </c>
      <c r="B513">
        <v>16</v>
      </c>
      <c r="C513">
        <v>4</v>
      </c>
      <c r="D513">
        <v>10</v>
      </c>
      <c r="E513">
        <v>10</v>
      </c>
      <c r="F513">
        <v>10</v>
      </c>
      <c r="G513">
        <v>0</v>
      </c>
      <c r="H513">
        <v>6</v>
      </c>
      <c r="I513">
        <v>4</v>
      </c>
      <c r="J513">
        <v>0.8</v>
      </c>
      <c r="K513">
        <v>8.3655815124511701</v>
      </c>
      <c r="L513" s="10">
        <v>3.3334693908691402</v>
      </c>
      <c r="M513">
        <v>2.12699699401856</v>
      </c>
      <c r="N513">
        <v>5.3706703186035201</v>
      </c>
      <c r="O513">
        <v>2</v>
      </c>
      <c r="P513">
        <v>2</v>
      </c>
      <c r="Q513">
        <v>11</v>
      </c>
      <c r="R513" s="16">
        <v>0.18179999999999999</v>
      </c>
      <c r="S513" s="16">
        <f t="shared" si="7"/>
        <v>0.2</v>
      </c>
      <c r="T513">
        <v>3.3225078582763699</v>
      </c>
      <c r="U513">
        <v>3.0583703517913801</v>
      </c>
      <c r="V513">
        <v>2.7918970584869398</v>
      </c>
      <c r="W513" s="17">
        <v>0.26647329330444303</v>
      </c>
      <c r="X513">
        <v>0.53061079978942904</v>
      </c>
      <c r="Y513">
        <v>0.53061079978942904</v>
      </c>
      <c r="Z513">
        <v>0.2</v>
      </c>
      <c r="AA513">
        <v>0.9</v>
      </c>
      <c r="AB513">
        <v>0.81818181818181801</v>
      </c>
      <c r="AC513">
        <v>0.85714285714285698</v>
      </c>
      <c r="AD513">
        <v>0.1</v>
      </c>
      <c r="AE513">
        <v>0.7</v>
      </c>
    </row>
    <row r="514" spans="1:31" x14ac:dyDescent="0.15">
      <c r="A514" s="6">
        <v>512</v>
      </c>
      <c r="B514">
        <v>16</v>
      </c>
      <c r="C514">
        <v>4</v>
      </c>
      <c r="D514">
        <v>10</v>
      </c>
      <c r="E514">
        <v>10</v>
      </c>
      <c r="F514">
        <v>10</v>
      </c>
      <c r="G514">
        <v>0</v>
      </c>
      <c r="H514">
        <v>6</v>
      </c>
      <c r="I514">
        <v>4</v>
      </c>
      <c r="J514">
        <v>0.8</v>
      </c>
      <c r="K514">
        <v>9.1709461212158203</v>
      </c>
      <c r="L514" s="10">
        <v>2.11359786987305</v>
      </c>
      <c r="M514">
        <v>0.449630737304687</v>
      </c>
      <c r="N514">
        <v>7.6023139953613299</v>
      </c>
      <c r="O514">
        <v>5</v>
      </c>
      <c r="P514">
        <v>5</v>
      </c>
      <c r="Q514">
        <v>15</v>
      </c>
      <c r="R514" s="16">
        <v>0.33329999999999999</v>
      </c>
      <c r="S514" s="16">
        <f t="shared" ref="S514:S577" si="8">O514/E514</f>
        <v>0.5</v>
      </c>
      <c r="T514">
        <v>4.2041912078857404</v>
      </c>
      <c r="U514">
        <v>3.7501428127288801</v>
      </c>
      <c r="V514">
        <v>3.6262004375457799</v>
      </c>
      <c r="W514" s="17">
        <v>0.123942375183105</v>
      </c>
      <c r="X514">
        <v>0.57799077033996604</v>
      </c>
      <c r="Y514">
        <v>0.57799077033996604</v>
      </c>
      <c r="Z514">
        <v>0.5</v>
      </c>
      <c r="AA514">
        <v>1</v>
      </c>
      <c r="AB514">
        <v>0.66666666666666696</v>
      </c>
      <c r="AC514">
        <v>0.8</v>
      </c>
      <c r="AD514">
        <v>0</v>
      </c>
      <c r="AE514">
        <v>0.5</v>
      </c>
    </row>
    <row r="515" spans="1:31" x14ac:dyDescent="0.15">
      <c r="A515" s="6">
        <v>513</v>
      </c>
      <c r="B515">
        <v>17</v>
      </c>
      <c r="C515">
        <v>3</v>
      </c>
      <c r="D515">
        <v>10</v>
      </c>
      <c r="E515">
        <v>10</v>
      </c>
      <c r="F515">
        <v>10</v>
      </c>
      <c r="G515">
        <v>0</v>
      </c>
      <c r="H515">
        <v>7</v>
      </c>
      <c r="I515">
        <v>3</v>
      </c>
      <c r="J515">
        <v>0.85</v>
      </c>
      <c r="K515">
        <v>9.1736221313476598</v>
      </c>
      <c r="L515" s="10">
        <v>2.1296730041503902</v>
      </c>
      <c r="M515">
        <v>1.0684127807617201</v>
      </c>
      <c r="N515">
        <v>6.5252399444580096</v>
      </c>
      <c r="O515">
        <v>5</v>
      </c>
      <c r="P515">
        <v>5</v>
      </c>
      <c r="Q515">
        <v>15</v>
      </c>
      <c r="R515" s="16">
        <v>0.33329999999999999</v>
      </c>
      <c r="S515" s="16">
        <f t="shared" si="8"/>
        <v>0.5</v>
      </c>
      <c r="T515">
        <v>3.8444671630859402</v>
      </c>
      <c r="U515">
        <v>3.5123307704925502</v>
      </c>
      <c r="V515">
        <v>3.2820446491241499</v>
      </c>
      <c r="W515" s="17">
        <v>0.23028612136840801</v>
      </c>
      <c r="X515">
        <v>0.56242251396179199</v>
      </c>
      <c r="Y515">
        <v>0.56242251396179199</v>
      </c>
      <c r="Z515">
        <v>0.5</v>
      </c>
      <c r="AA515">
        <v>1</v>
      </c>
      <c r="AB515">
        <v>0.66666666666666696</v>
      </c>
      <c r="AC515">
        <v>0.8</v>
      </c>
      <c r="AD515">
        <v>0</v>
      </c>
      <c r="AE515">
        <v>0.5</v>
      </c>
    </row>
    <row r="516" spans="1:31" x14ac:dyDescent="0.15">
      <c r="A516" s="6">
        <v>514</v>
      </c>
      <c r="B516">
        <v>18</v>
      </c>
      <c r="C516">
        <v>2</v>
      </c>
      <c r="D516">
        <v>10</v>
      </c>
      <c r="E516">
        <v>10</v>
      </c>
      <c r="F516">
        <v>10</v>
      </c>
      <c r="G516">
        <v>0</v>
      </c>
      <c r="H516">
        <v>8</v>
      </c>
      <c r="I516">
        <v>2</v>
      </c>
      <c r="J516">
        <v>0.9</v>
      </c>
      <c r="K516">
        <v>10.2146511077881</v>
      </c>
      <c r="L516" s="10">
        <v>1.19314956665039</v>
      </c>
      <c r="M516">
        <v>0.51422119140625</v>
      </c>
      <c r="N516">
        <v>7.8822479248046902</v>
      </c>
      <c r="O516">
        <v>6</v>
      </c>
      <c r="P516">
        <v>6</v>
      </c>
      <c r="Q516">
        <v>16</v>
      </c>
      <c r="R516" s="16">
        <v>0.375</v>
      </c>
      <c r="S516" s="16">
        <f t="shared" si="8"/>
        <v>0.6</v>
      </c>
      <c r="T516">
        <v>5.1848068237304696</v>
      </c>
      <c r="U516">
        <v>4.7410554885864302</v>
      </c>
      <c r="V516">
        <v>4.5409212112426802</v>
      </c>
      <c r="W516" s="17">
        <v>0.20013427734375</v>
      </c>
      <c r="X516">
        <v>0.64388561248779297</v>
      </c>
      <c r="Y516">
        <v>0.64388561248779297</v>
      </c>
      <c r="Z516">
        <v>0.6</v>
      </c>
      <c r="AA516">
        <v>1</v>
      </c>
      <c r="AB516">
        <v>0.625</v>
      </c>
      <c r="AC516">
        <v>0.76923076923076905</v>
      </c>
      <c r="AD516">
        <v>0</v>
      </c>
      <c r="AE516">
        <v>0.4</v>
      </c>
    </row>
    <row r="517" spans="1:31" x14ac:dyDescent="0.15">
      <c r="A517" s="6">
        <v>515</v>
      </c>
      <c r="B517">
        <v>17</v>
      </c>
      <c r="C517">
        <v>3</v>
      </c>
      <c r="D517">
        <v>10</v>
      </c>
      <c r="E517">
        <v>10</v>
      </c>
      <c r="F517">
        <v>10</v>
      </c>
      <c r="G517">
        <v>0</v>
      </c>
      <c r="H517">
        <v>7</v>
      </c>
      <c r="I517">
        <v>3</v>
      </c>
      <c r="J517">
        <v>0.85</v>
      </c>
      <c r="K517">
        <v>8.3903846740722692</v>
      </c>
      <c r="L517" s="10">
        <v>3.53280448913574</v>
      </c>
      <c r="M517">
        <v>3.05914306640625</v>
      </c>
      <c r="N517">
        <v>5.3605194091796902</v>
      </c>
      <c r="O517">
        <v>5</v>
      </c>
      <c r="P517">
        <v>5</v>
      </c>
      <c r="Q517">
        <v>15</v>
      </c>
      <c r="R517" s="16">
        <v>0.33329999999999999</v>
      </c>
      <c r="S517" s="16">
        <f t="shared" si="8"/>
        <v>0.5</v>
      </c>
      <c r="T517">
        <v>3.1875705718994101</v>
      </c>
      <c r="U517">
        <v>2.99262571334839</v>
      </c>
      <c r="V517">
        <v>2.7002604007721001</v>
      </c>
      <c r="W517" s="17">
        <v>0.292365312576294</v>
      </c>
      <c r="X517">
        <v>0.487310171127319</v>
      </c>
      <c r="Y517">
        <v>0.487310171127319</v>
      </c>
      <c r="Z517">
        <v>0.5</v>
      </c>
      <c r="AA517">
        <v>1</v>
      </c>
      <c r="AB517">
        <v>0.66666666666666696</v>
      </c>
      <c r="AC517">
        <v>0.8</v>
      </c>
      <c r="AD517">
        <v>0</v>
      </c>
      <c r="AE517">
        <v>0.5</v>
      </c>
    </row>
    <row r="518" spans="1:31" x14ac:dyDescent="0.15">
      <c r="A518" s="6">
        <v>516</v>
      </c>
      <c r="B518">
        <v>17</v>
      </c>
      <c r="C518">
        <v>3</v>
      </c>
      <c r="D518">
        <v>10</v>
      </c>
      <c r="E518">
        <v>10</v>
      </c>
      <c r="F518">
        <v>10</v>
      </c>
      <c r="G518">
        <v>0</v>
      </c>
      <c r="H518">
        <v>7</v>
      </c>
      <c r="I518">
        <v>3</v>
      </c>
      <c r="J518">
        <v>0.85</v>
      </c>
      <c r="K518">
        <v>9.7350654602050799</v>
      </c>
      <c r="L518" s="10">
        <v>2.70782470703125</v>
      </c>
      <c r="M518">
        <v>1.74441909790039</v>
      </c>
      <c r="N518">
        <v>6.8275585174560502</v>
      </c>
      <c r="O518">
        <v>3</v>
      </c>
      <c r="P518">
        <v>3</v>
      </c>
      <c r="Q518">
        <v>13</v>
      </c>
      <c r="R518" s="16">
        <v>0.23080000000000001</v>
      </c>
      <c r="S518" s="16">
        <f t="shared" si="8"/>
        <v>0.3</v>
      </c>
      <c r="T518">
        <v>4.0109367370605504</v>
      </c>
      <c r="U518">
        <v>3.67718505859375</v>
      </c>
      <c r="V518">
        <v>3.4018530845642099</v>
      </c>
      <c r="W518" s="17">
        <v>0.27533197402954102</v>
      </c>
      <c r="X518">
        <v>0.609083652496338</v>
      </c>
      <c r="Y518">
        <v>0.609083652496338</v>
      </c>
      <c r="Z518">
        <v>0.3</v>
      </c>
      <c r="AA518">
        <v>1</v>
      </c>
      <c r="AB518">
        <v>0.76923076923076905</v>
      </c>
      <c r="AC518">
        <v>0.86956521739130399</v>
      </c>
      <c r="AD518">
        <v>0</v>
      </c>
      <c r="AE518">
        <v>0.7</v>
      </c>
    </row>
    <row r="519" spans="1:31" x14ac:dyDescent="0.15">
      <c r="A519" s="6">
        <v>517</v>
      </c>
      <c r="B519">
        <v>17</v>
      </c>
      <c r="C519">
        <v>3</v>
      </c>
      <c r="D519">
        <v>10</v>
      </c>
      <c r="E519">
        <v>10</v>
      </c>
      <c r="F519">
        <v>10</v>
      </c>
      <c r="G519">
        <v>0</v>
      </c>
      <c r="H519">
        <v>7</v>
      </c>
      <c r="I519">
        <v>3</v>
      </c>
      <c r="J519">
        <v>0.85</v>
      </c>
      <c r="K519">
        <v>9.1231307983398402</v>
      </c>
      <c r="L519" s="10">
        <v>1.67024993896484</v>
      </c>
      <c r="M519">
        <v>0.63208389282226596</v>
      </c>
      <c r="N519">
        <v>7.1864337921142596</v>
      </c>
      <c r="O519">
        <v>5</v>
      </c>
      <c r="P519">
        <v>5</v>
      </c>
      <c r="Q519">
        <v>15</v>
      </c>
      <c r="R519" s="16">
        <v>0.33329999999999999</v>
      </c>
      <c r="S519" s="16">
        <f t="shared" si="8"/>
        <v>0.5</v>
      </c>
      <c r="T519">
        <v>3.8676643371582</v>
      </c>
      <c r="U519">
        <v>3.4829962253570601</v>
      </c>
      <c r="V519">
        <v>3.3182685375213601</v>
      </c>
      <c r="W519" s="17">
        <v>0.164727687835693</v>
      </c>
      <c r="X519">
        <v>0.54939579963684104</v>
      </c>
      <c r="Y519">
        <v>0.54939579963684104</v>
      </c>
      <c r="Z519">
        <v>0.5</v>
      </c>
      <c r="AA519">
        <v>1</v>
      </c>
      <c r="AB519">
        <v>0.66666666666666696</v>
      </c>
      <c r="AC519">
        <v>0.8</v>
      </c>
      <c r="AD519">
        <v>0</v>
      </c>
      <c r="AE519">
        <v>0.5</v>
      </c>
    </row>
    <row r="520" spans="1:31" x14ac:dyDescent="0.15">
      <c r="A520" s="6">
        <v>518</v>
      </c>
      <c r="B520">
        <v>16</v>
      </c>
      <c r="C520">
        <v>4</v>
      </c>
      <c r="D520">
        <v>10</v>
      </c>
      <c r="E520">
        <v>10</v>
      </c>
      <c r="F520">
        <v>10</v>
      </c>
      <c r="G520">
        <v>0</v>
      </c>
      <c r="H520">
        <v>6</v>
      </c>
      <c r="I520">
        <v>4</v>
      </c>
      <c r="J520">
        <v>0.8</v>
      </c>
      <c r="K520">
        <v>8.3404712677002006</v>
      </c>
      <c r="L520" s="10">
        <v>2.2270126342773402</v>
      </c>
      <c r="M520">
        <v>0.67320251464843694</v>
      </c>
      <c r="N520">
        <v>6.3045654296875</v>
      </c>
      <c r="O520">
        <v>4</v>
      </c>
      <c r="P520">
        <v>4</v>
      </c>
      <c r="Q520">
        <v>14</v>
      </c>
      <c r="R520" s="16">
        <v>0.28570000000000001</v>
      </c>
      <c r="S520" s="16">
        <f t="shared" si="8"/>
        <v>0.4</v>
      </c>
      <c r="T520">
        <v>3.8799018859863299</v>
      </c>
      <c r="U520">
        <v>3.4744060039520299</v>
      </c>
      <c r="V520">
        <v>3.30686259269714</v>
      </c>
      <c r="W520" s="17">
        <v>0.16754341125488301</v>
      </c>
      <c r="X520">
        <v>0.57303929328918501</v>
      </c>
      <c r="Y520">
        <v>0.57303929328918501</v>
      </c>
      <c r="Z520">
        <v>0.4</v>
      </c>
      <c r="AA520">
        <v>1</v>
      </c>
      <c r="AB520">
        <v>0.71428571428571397</v>
      </c>
      <c r="AC520">
        <v>0.83333333333333304</v>
      </c>
      <c r="AD520">
        <v>0</v>
      </c>
      <c r="AE520">
        <v>0.6</v>
      </c>
    </row>
    <row r="521" spans="1:31" x14ac:dyDescent="0.15">
      <c r="A521" s="6">
        <v>519</v>
      </c>
      <c r="B521">
        <v>16</v>
      </c>
      <c r="C521">
        <v>4</v>
      </c>
      <c r="D521">
        <v>10</v>
      </c>
      <c r="E521">
        <v>10</v>
      </c>
      <c r="F521">
        <v>10</v>
      </c>
      <c r="G521">
        <v>0</v>
      </c>
      <c r="H521">
        <v>6</v>
      </c>
      <c r="I521">
        <v>4</v>
      </c>
      <c r="J521">
        <v>0.8</v>
      </c>
      <c r="K521">
        <v>8.8664207458496094</v>
      </c>
      <c r="L521" s="10">
        <v>2.5117168426513699</v>
      </c>
      <c r="M521">
        <v>0.98136520385742199</v>
      </c>
      <c r="N521">
        <v>6.7652969360351598</v>
      </c>
      <c r="O521">
        <v>5</v>
      </c>
      <c r="P521">
        <v>5</v>
      </c>
      <c r="Q521">
        <v>15</v>
      </c>
      <c r="R521" s="16">
        <v>0.33329999999999999</v>
      </c>
      <c r="S521" s="16">
        <f t="shared" si="8"/>
        <v>0.5</v>
      </c>
      <c r="T521">
        <v>3.7759838104247998</v>
      </c>
      <c r="U521">
        <v>3.38934326171875</v>
      </c>
      <c r="V521">
        <v>3.2134921550750701</v>
      </c>
      <c r="W521" s="17">
        <v>0.17585110664367701</v>
      </c>
      <c r="X521">
        <v>0.562491655349731</v>
      </c>
      <c r="Y521">
        <v>0.562491655349731</v>
      </c>
      <c r="Z521">
        <v>0.5</v>
      </c>
      <c r="AA521">
        <v>1</v>
      </c>
      <c r="AB521">
        <v>0.66666666666666696</v>
      </c>
      <c r="AC521">
        <v>0.8</v>
      </c>
      <c r="AD521">
        <v>0</v>
      </c>
      <c r="AE521">
        <v>0.5</v>
      </c>
    </row>
    <row r="522" spans="1:31" x14ac:dyDescent="0.15">
      <c r="A522" s="6">
        <v>520</v>
      </c>
      <c r="B522">
        <v>15</v>
      </c>
      <c r="C522">
        <v>5</v>
      </c>
      <c r="D522">
        <v>10</v>
      </c>
      <c r="E522">
        <v>10</v>
      </c>
      <c r="F522">
        <v>10</v>
      </c>
      <c r="G522">
        <v>0</v>
      </c>
      <c r="H522">
        <v>5</v>
      </c>
      <c r="I522">
        <v>5</v>
      </c>
      <c r="J522">
        <v>0.75</v>
      </c>
      <c r="K522">
        <v>7.6624507904052699</v>
      </c>
      <c r="L522" s="10">
        <v>3.14229393005371</v>
      </c>
      <c r="M522">
        <v>1.2149906158447299</v>
      </c>
      <c r="N522">
        <v>5.1857070922851598</v>
      </c>
      <c r="O522">
        <v>3</v>
      </c>
      <c r="P522">
        <v>3</v>
      </c>
      <c r="Q522">
        <v>12</v>
      </c>
      <c r="R522" s="16">
        <v>0.25</v>
      </c>
      <c r="S522" s="16">
        <f t="shared" si="8"/>
        <v>0.3</v>
      </c>
      <c r="T522">
        <v>3.0483531951904301</v>
      </c>
      <c r="U522">
        <v>2.7497973442077601</v>
      </c>
      <c r="V522">
        <v>2.5647993087768501</v>
      </c>
      <c r="W522" s="17">
        <v>0.18499803543090801</v>
      </c>
      <c r="X522">
        <v>0.483553886413574</v>
      </c>
      <c r="Y522">
        <v>0.483553886413574</v>
      </c>
      <c r="Z522">
        <v>0.3</v>
      </c>
      <c r="AA522">
        <v>0.9</v>
      </c>
      <c r="AB522">
        <v>0.75</v>
      </c>
      <c r="AC522">
        <v>0.81818181818181801</v>
      </c>
      <c r="AD522">
        <v>0.1</v>
      </c>
      <c r="AE522">
        <v>0.6</v>
      </c>
    </row>
    <row r="523" spans="1:31" x14ac:dyDescent="0.15">
      <c r="A523" s="6">
        <v>521</v>
      </c>
      <c r="B523">
        <v>15</v>
      </c>
      <c r="C523">
        <v>5</v>
      </c>
      <c r="D523">
        <v>10</v>
      </c>
      <c r="E523">
        <v>10</v>
      </c>
      <c r="F523">
        <v>10</v>
      </c>
      <c r="G523">
        <v>0</v>
      </c>
      <c r="H523">
        <v>5</v>
      </c>
      <c r="I523">
        <v>5</v>
      </c>
      <c r="J523">
        <v>0.75</v>
      </c>
      <c r="K523">
        <v>6.8177566528320304</v>
      </c>
      <c r="L523" s="10">
        <v>2.2020149230957</v>
      </c>
      <c r="M523">
        <v>0.59191131591796897</v>
      </c>
      <c r="N523">
        <v>6.0112800598144496</v>
      </c>
      <c r="O523">
        <v>4</v>
      </c>
      <c r="P523">
        <v>4</v>
      </c>
      <c r="Q523">
        <v>14</v>
      </c>
      <c r="R523" s="16">
        <v>0.28570000000000001</v>
      </c>
      <c r="S523" s="16">
        <f t="shared" si="8"/>
        <v>0.4</v>
      </c>
      <c r="T523">
        <v>3.2612056732177699</v>
      </c>
      <c r="U523">
        <v>2.8719031810760498</v>
      </c>
      <c r="V523">
        <v>2.8120932579040501</v>
      </c>
      <c r="W523" s="17">
        <v>5.9809923171997098E-2</v>
      </c>
      <c r="X523">
        <v>0.44911241531372098</v>
      </c>
      <c r="Y523">
        <v>0.44911241531372098</v>
      </c>
      <c r="Z523">
        <v>0.4</v>
      </c>
      <c r="AA523">
        <v>1</v>
      </c>
      <c r="AB523">
        <v>0.71428571428571397</v>
      </c>
      <c r="AC523">
        <v>0.83333333333333304</v>
      </c>
      <c r="AD523">
        <v>0</v>
      </c>
      <c r="AE523">
        <v>0.6</v>
      </c>
    </row>
    <row r="524" spans="1:31" x14ac:dyDescent="0.15">
      <c r="A524" s="6">
        <v>522</v>
      </c>
      <c r="B524">
        <v>18</v>
      </c>
      <c r="C524">
        <v>2</v>
      </c>
      <c r="D524">
        <v>10</v>
      </c>
      <c r="E524">
        <v>10</v>
      </c>
      <c r="F524">
        <v>10</v>
      </c>
      <c r="G524">
        <v>0</v>
      </c>
      <c r="H524">
        <v>8</v>
      </c>
      <c r="I524">
        <v>2</v>
      </c>
      <c r="J524">
        <v>0.9</v>
      </c>
      <c r="K524">
        <v>9.7061634063720703</v>
      </c>
      <c r="L524" s="10">
        <v>1.9716968536377</v>
      </c>
      <c r="M524">
        <v>1.37361907958984</v>
      </c>
      <c r="N524">
        <v>6.6777267456054696</v>
      </c>
      <c r="O524">
        <v>5</v>
      </c>
      <c r="P524">
        <v>5</v>
      </c>
      <c r="Q524">
        <v>14</v>
      </c>
      <c r="R524" s="16">
        <v>0.35709999999999997</v>
      </c>
      <c r="S524" s="16">
        <f t="shared" si="8"/>
        <v>0.5</v>
      </c>
      <c r="T524">
        <v>4.1701889038085902</v>
      </c>
      <c r="U524">
        <v>3.8697781562805198</v>
      </c>
      <c r="V524">
        <v>3.6039681434631401</v>
      </c>
      <c r="W524" s="17">
        <v>0.26581001281738298</v>
      </c>
      <c r="X524">
        <v>0.56622076034545898</v>
      </c>
      <c r="Y524">
        <v>0.56622076034545898</v>
      </c>
      <c r="Z524">
        <v>0.5</v>
      </c>
      <c r="AA524">
        <v>0.9</v>
      </c>
      <c r="AB524">
        <v>0.64285714285714302</v>
      </c>
      <c r="AC524">
        <v>0.75</v>
      </c>
      <c r="AD524">
        <v>0.1</v>
      </c>
      <c r="AE524">
        <v>0.4</v>
      </c>
    </row>
    <row r="525" spans="1:31" x14ac:dyDescent="0.15">
      <c r="A525" s="6">
        <v>523</v>
      </c>
      <c r="B525">
        <v>15</v>
      </c>
      <c r="C525">
        <v>5</v>
      </c>
      <c r="D525">
        <v>10</v>
      </c>
      <c r="E525">
        <v>10</v>
      </c>
      <c r="F525">
        <v>9</v>
      </c>
      <c r="G525">
        <v>1</v>
      </c>
      <c r="H525">
        <v>6</v>
      </c>
      <c r="I525">
        <v>4</v>
      </c>
      <c r="J525">
        <v>0.75</v>
      </c>
      <c r="K525">
        <v>7.95646095275879</v>
      </c>
      <c r="L525" s="10">
        <v>2.79928779602051</v>
      </c>
      <c r="M525">
        <v>1.62091064453125</v>
      </c>
      <c r="N525">
        <v>5.6493225097656197</v>
      </c>
      <c r="O525">
        <v>5</v>
      </c>
      <c r="P525">
        <v>5</v>
      </c>
      <c r="Q525">
        <v>14</v>
      </c>
      <c r="R525" s="16">
        <v>0.35709999999999997</v>
      </c>
      <c r="S525" s="16">
        <f t="shared" si="8"/>
        <v>0.5</v>
      </c>
      <c r="T525">
        <v>3.3187294006347701</v>
      </c>
      <c r="U525">
        <v>3.0012328624725302</v>
      </c>
      <c r="V525">
        <v>2.8874719142913801</v>
      </c>
      <c r="W525" s="17">
        <v>0.113760948181152</v>
      </c>
      <c r="X525">
        <v>0.43125748634338401</v>
      </c>
      <c r="Y525">
        <v>0.43125748634338401</v>
      </c>
      <c r="Z525">
        <v>0.5</v>
      </c>
      <c r="AA525">
        <v>0.9</v>
      </c>
      <c r="AB525">
        <v>0.64285714285714302</v>
      </c>
      <c r="AC525">
        <v>0.75</v>
      </c>
      <c r="AD525">
        <v>0.1</v>
      </c>
      <c r="AE525">
        <v>0.4</v>
      </c>
    </row>
    <row r="526" spans="1:31" x14ac:dyDescent="0.15">
      <c r="A526" s="6">
        <v>524</v>
      </c>
      <c r="B526">
        <v>18</v>
      </c>
      <c r="C526">
        <v>2</v>
      </c>
      <c r="D526">
        <v>10</v>
      </c>
      <c r="E526">
        <v>10</v>
      </c>
      <c r="F526">
        <v>10</v>
      </c>
      <c r="G526">
        <v>0</v>
      </c>
      <c r="H526">
        <v>8</v>
      </c>
      <c r="I526">
        <v>2</v>
      </c>
      <c r="J526">
        <v>0.9</v>
      </c>
      <c r="K526">
        <v>9.8586711883544904</v>
      </c>
      <c r="L526" s="10">
        <v>1.31509017944336</v>
      </c>
      <c r="M526">
        <v>0.68877792358398404</v>
      </c>
      <c r="N526">
        <v>7.5478954315185502</v>
      </c>
      <c r="O526">
        <v>6</v>
      </c>
      <c r="P526">
        <v>6</v>
      </c>
      <c r="Q526">
        <v>16</v>
      </c>
      <c r="R526" s="16">
        <v>0.375</v>
      </c>
      <c r="S526" s="16">
        <f t="shared" si="8"/>
        <v>0.6</v>
      </c>
      <c r="T526">
        <v>4.7864208221435502</v>
      </c>
      <c r="U526">
        <v>4.3702192306518501</v>
      </c>
      <c r="V526">
        <v>4.1623697280883798</v>
      </c>
      <c r="W526" s="17">
        <v>0.20784950256347701</v>
      </c>
      <c r="X526">
        <v>0.624051094055176</v>
      </c>
      <c r="Y526">
        <v>0.624051094055176</v>
      </c>
      <c r="Z526">
        <v>0.6</v>
      </c>
      <c r="AA526">
        <v>1</v>
      </c>
      <c r="AB526">
        <v>0.625</v>
      </c>
      <c r="AC526">
        <v>0.76923076923076905</v>
      </c>
      <c r="AD526">
        <v>0</v>
      </c>
      <c r="AE526">
        <v>0.4</v>
      </c>
    </row>
    <row r="527" spans="1:31" x14ac:dyDescent="0.15">
      <c r="A527" s="6">
        <v>525</v>
      </c>
      <c r="B527">
        <v>18</v>
      </c>
      <c r="C527">
        <v>2</v>
      </c>
      <c r="D527">
        <v>10</v>
      </c>
      <c r="E527">
        <v>10</v>
      </c>
      <c r="F527">
        <v>10</v>
      </c>
      <c r="G527">
        <v>0</v>
      </c>
      <c r="H527">
        <v>8</v>
      </c>
      <c r="I527">
        <v>2</v>
      </c>
      <c r="J527">
        <v>0.9</v>
      </c>
      <c r="K527">
        <v>10.4091300964356</v>
      </c>
      <c r="L527" s="10">
        <v>2.2461204528808598</v>
      </c>
      <c r="M527">
        <v>1.6515083312988299</v>
      </c>
      <c r="N527">
        <v>7.2306842803955096</v>
      </c>
      <c r="O527">
        <v>5</v>
      </c>
      <c r="P527">
        <v>5</v>
      </c>
      <c r="Q527">
        <v>15</v>
      </c>
      <c r="R527" s="16">
        <v>0.33329999999999999</v>
      </c>
      <c r="S527" s="16">
        <f t="shared" si="8"/>
        <v>0.5</v>
      </c>
      <c r="T527">
        <v>4.5163688659668004</v>
      </c>
      <c r="U527">
        <v>4.1969671249389604</v>
      </c>
      <c r="V527">
        <v>3.89863085746765</v>
      </c>
      <c r="W527" s="17">
        <v>0.29833626747131298</v>
      </c>
      <c r="X527">
        <v>0.61773800849914595</v>
      </c>
      <c r="Y527">
        <v>0.61773800849914595</v>
      </c>
      <c r="Z527">
        <v>0.5</v>
      </c>
      <c r="AA527">
        <v>1</v>
      </c>
      <c r="AB527">
        <v>0.66666666666666696</v>
      </c>
      <c r="AC527">
        <v>0.8</v>
      </c>
      <c r="AD527">
        <v>0</v>
      </c>
      <c r="AE527">
        <v>0.5</v>
      </c>
    </row>
    <row r="528" spans="1:31" x14ac:dyDescent="0.15">
      <c r="A528" s="6">
        <v>526</v>
      </c>
      <c r="B528">
        <v>17</v>
      </c>
      <c r="C528">
        <v>3</v>
      </c>
      <c r="D528">
        <v>10</v>
      </c>
      <c r="E528">
        <v>10</v>
      </c>
      <c r="F528">
        <v>10</v>
      </c>
      <c r="G528">
        <v>0</v>
      </c>
      <c r="H528">
        <v>7</v>
      </c>
      <c r="I528">
        <v>3</v>
      </c>
      <c r="J528">
        <v>0.85</v>
      </c>
      <c r="K528">
        <v>9.5055789947509801</v>
      </c>
      <c r="L528" s="10">
        <v>2.8469009399414098</v>
      </c>
      <c r="M528">
        <v>1.7687530517578101</v>
      </c>
      <c r="N528">
        <v>5.9185714721679696</v>
      </c>
      <c r="O528">
        <v>5</v>
      </c>
      <c r="P528">
        <v>5</v>
      </c>
      <c r="Q528">
        <v>15</v>
      </c>
      <c r="R528" s="16">
        <v>0.33329999999999999</v>
      </c>
      <c r="S528" s="16">
        <f t="shared" si="8"/>
        <v>0.5</v>
      </c>
      <c r="T528">
        <v>4.2794418334960902</v>
      </c>
      <c r="U528">
        <v>3.9733026027679399</v>
      </c>
      <c r="V528">
        <v>3.6648375988006601</v>
      </c>
      <c r="W528" s="17">
        <v>0.30846500396728499</v>
      </c>
      <c r="X528">
        <v>0.61460423469543501</v>
      </c>
      <c r="Y528">
        <v>0.61460423469543501</v>
      </c>
      <c r="Z528">
        <v>0.5</v>
      </c>
      <c r="AA528">
        <v>1</v>
      </c>
      <c r="AB528">
        <v>0.66666666666666696</v>
      </c>
      <c r="AC528">
        <v>0.8</v>
      </c>
      <c r="AD528">
        <v>0</v>
      </c>
      <c r="AE528">
        <v>0.5</v>
      </c>
    </row>
    <row r="529" spans="1:31" x14ac:dyDescent="0.15">
      <c r="A529" s="6">
        <v>527</v>
      </c>
      <c r="B529">
        <v>15</v>
      </c>
      <c r="C529">
        <v>5</v>
      </c>
      <c r="D529">
        <v>10</v>
      </c>
      <c r="E529">
        <v>10</v>
      </c>
      <c r="F529">
        <v>10</v>
      </c>
      <c r="G529">
        <v>0</v>
      </c>
      <c r="H529">
        <v>5</v>
      </c>
      <c r="I529">
        <v>5</v>
      </c>
      <c r="J529">
        <v>0.75</v>
      </c>
      <c r="K529">
        <v>7.5849647521972701</v>
      </c>
      <c r="L529" s="10">
        <v>4.2265453338623002</v>
      </c>
      <c r="M529">
        <v>2.8944072723388699</v>
      </c>
      <c r="N529">
        <v>4.05257225036621</v>
      </c>
      <c r="O529">
        <v>2</v>
      </c>
      <c r="P529">
        <v>2</v>
      </c>
      <c r="Q529">
        <v>12</v>
      </c>
      <c r="R529" s="16">
        <v>0.16669999999999999</v>
      </c>
      <c r="S529" s="16">
        <f t="shared" si="8"/>
        <v>0.2</v>
      </c>
      <c r="T529">
        <v>2.9290847778320299</v>
      </c>
      <c r="U529">
        <v>2.7376651763915998</v>
      </c>
      <c r="V529">
        <v>2.4389052391052202</v>
      </c>
      <c r="W529" s="17">
        <v>0.29875993728637701</v>
      </c>
      <c r="X529">
        <v>0.49017953872680697</v>
      </c>
      <c r="Y529">
        <v>0.49017953872680697</v>
      </c>
      <c r="Z529">
        <v>0.2</v>
      </c>
      <c r="AA529">
        <v>1</v>
      </c>
      <c r="AB529">
        <v>0.83333333333333304</v>
      </c>
      <c r="AC529">
        <v>0.90909090909090895</v>
      </c>
      <c r="AD529">
        <v>0</v>
      </c>
      <c r="AE529">
        <v>0.8</v>
      </c>
    </row>
    <row r="530" spans="1:31" x14ac:dyDescent="0.15">
      <c r="A530" s="6">
        <v>528</v>
      </c>
      <c r="B530">
        <v>17</v>
      </c>
      <c r="C530">
        <v>3</v>
      </c>
      <c r="D530">
        <v>10</v>
      </c>
      <c r="E530">
        <v>10</v>
      </c>
      <c r="F530">
        <v>10</v>
      </c>
      <c r="G530">
        <v>0</v>
      </c>
      <c r="H530">
        <v>7</v>
      </c>
      <c r="I530">
        <v>3</v>
      </c>
      <c r="J530">
        <v>0.85</v>
      </c>
      <c r="K530">
        <v>9.1898670196533203</v>
      </c>
      <c r="L530" s="10">
        <v>1.82729339599609</v>
      </c>
      <c r="M530">
        <v>0.697998046875</v>
      </c>
      <c r="N530">
        <v>6.7536468505859402</v>
      </c>
      <c r="O530">
        <v>5</v>
      </c>
      <c r="P530">
        <v>5</v>
      </c>
      <c r="Q530">
        <v>15</v>
      </c>
      <c r="R530" s="16">
        <v>0.33329999999999999</v>
      </c>
      <c r="S530" s="16">
        <f t="shared" si="8"/>
        <v>0.5</v>
      </c>
      <c r="T530">
        <v>4.3052940368652299</v>
      </c>
      <c r="U530">
        <v>3.90358209609985</v>
      </c>
      <c r="V530">
        <v>3.6931998729705802</v>
      </c>
      <c r="W530" s="17">
        <v>0.21038222312927199</v>
      </c>
      <c r="X530">
        <v>0.61209416389465299</v>
      </c>
      <c r="Y530">
        <v>0.61209416389465299</v>
      </c>
      <c r="Z530">
        <v>0.5</v>
      </c>
      <c r="AA530">
        <v>1</v>
      </c>
      <c r="AB530">
        <v>0.66666666666666696</v>
      </c>
      <c r="AC530">
        <v>0.8</v>
      </c>
      <c r="AD530">
        <v>0</v>
      </c>
      <c r="AE530">
        <v>0.5</v>
      </c>
    </row>
    <row r="531" spans="1:31" x14ac:dyDescent="0.15">
      <c r="A531" s="6">
        <v>529</v>
      </c>
      <c r="B531">
        <v>18</v>
      </c>
      <c r="C531">
        <v>2</v>
      </c>
      <c r="D531">
        <v>10</v>
      </c>
      <c r="E531">
        <v>10</v>
      </c>
      <c r="F531">
        <v>10</v>
      </c>
      <c r="G531">
        <v>0</v>
      </c>
      <c r="H531">
        <v>8</v>
      </c>
      <c r="I531">
        <v>2</v>
      </c>
      <c r="J531">
        <v>0.9</v>
      </c>
      <c r="K531">
        <v>11.5277290344238</v>
      </c>
      <c r="L531" s="10">
        <v>2.7787723541259801</v>
      </c>
      <c r="M531">
        <v>2.1110267639160201</v>
      </c>
      <c r="N531">
        <v>7.5974636077880904</v>
      </c>
      <c r="O531">
        <v>3</v>
      </c>
      <c r="P531">
        <v>3</v>
      </c>
      <c r="Q531">
        <v>13</v>
      </c>
      <c r="R531" s="16">
        <v>0.23080000000000001</v>
      </c>
      <c r="S531" s="16">
        <f t="shared" si="8"/>
        <v>0.3</v>
      </c>
      <c r="T531">
        <v>4.1621055603027299</v>
      </c>
      <c r="U531">
        <v>3.9118816852569598</v>
      </c>
      <c r="V531">
        <v>3.5439484119415301</v>
      </c>
      <c r="W531" s="17">
        <v>0.36793327331543002</v>
      </c>
      <c r="X531">
        <v>0.61815714836120605</v>
      </c>
      <c r="Y531">
        <v>0.61815714836120605</v>
      </c>
      <c r="Z531">
        <v>0.3</v>
      </c>
      <c r="AA531">
        <v>1</v>
      </c>
      <c r="AB531">
        <v>0.76923076923076905</v>
      </c>
      <c r="AC531">
        <v>0.86956521739130399</v>
      </c>
      <c r="AD531">
        <v>0</v>
      </c>
      <c r="AE531">
        <v>0.7</v>
      </c>
    </row>
    <row r="532" spans="1:31" x14ac:dyDescent="0.15">
      <c r="A532" s="6">
        <v>530</v>
      </c>
      <c r="B532">
        <v>19</v>
      </c>
      <c r="C532">
        <v>1</v>
      </c>
      <c r="D532">
        <v>10</v>
      </c>
      <c r="E532">
        <v>10</v>
      </c>
      <c r="F532">
        <v>10</v>
      </c>
      <c r="G532">
        <v>0</v>
      </c>
      <c r="H532">
        <v>9</v>
      </c>
      <c r="I532">
        <v>1</v>
      </c>
      <c r="J532">
        <v>0.95</v>
      </c>
      <c r="K532">
        <v>13.0725746154785</v>
      </c>
      <c r="L532" s="10">
        <v>1.9138488769531199</v>
      </c>
      <c r="M532">
        <v>1.68550872802734</v>
      </c>
      <c r="N532">
        <v>10.1151885986328</v>
      </c>
      <c r="O532">
        <v>7</v>
      </c>
      <c r="P532">
        <v>7</v>
      </c>
      <c r="Q532">
        <v>17</v>
      </c>
      <c r="R532" s="16">
        <v>0.4118</v>
      </c>
      <c r="S532" s="16">
        <f t="shared" si="8"/>
        <v>0.7</v>
      </c>
      <c r="T532">
        <v>4.7995872497558603</v>
      </c>
      <c r="U532">
        <v>4.4854669570922896</v>
      </c>
      <c r="V532">
        <v>4.2099537849426296</v>
      </c>
      <c r="W532" s="17">
        <v>0.27551317214965798</v>
      </c>
      <c r="X532">
        <v>0.58963346481323198</v>
      </c>
      <c r="Y532">
        <v>0.58963346481323198</v>
      </c>
      <c r="Z532">
        <v>0.7</v>
      </c>
      <c r="AA532">
        <v>1</v>
      </c>
      <c r="AB532">
        <v>0.58823529411764697</v>
      </c>
      <c r="AC532">
        <v>0.74074074074074103</v>
      </c>
      <c r="AD532">
        <v>0</v>
      </c>
      <c r="AE532">
        <v>0.3</v>
      </c>
    </row>
    <row r="533" spans="1:31" x14ac:dyDescent="0.15">
      <c r="A533" s="6">
        <v>531</v>
      </c>
      <c r="B533">
        <v>14</v>
      </c>
      <c r="C533">
        <v>6</v>
      </c>
      <c r="D533">
        <v>10</v>
      </c>
      <c r="E533">
        <v>10</v>
      </c>
      <c r="F533">
        <v>10</v>
      </c>
      <c r="G533">
        <v>0</v>
      </c>
      <c r="H533">
        <v>4</v>
      </c>
      <c r="I533">
        <v>6</v>
      </c>
      <c r="J533">
        <v>0.7</v>
      </c>
      <c r="K533">
        <v>8.5826892852783203</v>
      </c>
      <c r="L533" s="10">
        <v>4.29248046875</v>
      </c>
      <c r="M533">
        <v>1.9749679565429701</v>
      </c>
      <c r="N533">
        <v>6.8630084991455096</v>
      </c>
      <c r="O533">
        <v>4</v>
      </c>
      <c r="P533">
        <v>4</v>
      </c>
      <c r="Q533">
        <v>14</v>
      </c>
      <c r="R533" s="16">
        <v>0.28570000000000001</v>
      </c>
      <c r="S533" s="16">
        <f t="shared" si="8"/>
        <v>0.4</v>
      </c>
      <c r="T533">
        <v>3.41282081604004</v>
      </c>
      <c r="U533">
        <v>3.0024070739746098</v>
      </c>
      <c r="V533">
        <v>2.8293726444244398</v>
      </c>
      <c r="W533" s="17">
        <v>0.17303442955017101</v>
      </c>
      <c r="X533">
        <v>0.58344817161560103</v>
      </c>
      <c r="Y533">
        <v>0.58344817161560103</v>
      </c>
      <c r="Z533">
        <v>0.4</v>
      </c>
      <c r="AA533">
        <v>1</v>
      </c>
      <c r="AB533">
        <v>0.71428571428571397</v>
      </c>
      <c r="AC533">
        <v>0.83333333333333304</v>
      </c>
      <c r="AD533">
        <v>0</v>
      </c>
      <c r="AE533">
        <v>0.6</v>
      </c>
    </row>
    <row r="534" spans="1:31" x14ac:dyDescent="0.15">
      <c r="A534" s="6">
        <v>532</v>
      </c>
      <c r="B534">
        <v>18</v>
      </c>
      <c r="C534">
        <v>2</v>
      </c>
      <c r="D534">
        <v>10</v>
      </c>
      <c r="E534">
        <v>10</v>
      </c>
      <c r="F534">
        <v>10</v>
      </c>
      <c r="G534">
        <v>0</v>
      </c>
      <c r="H534">
        <v>8</v>
      </c>
      <c r="I534">
        <v>2</v>
      </c>
      <c r="J534">
        <v>0.9</v>
      </c>
      <c r="K534">
        <v>9.6175632476806605</v>
      </c>
      <c r="L534" s="10">
        <v>1.9014892578125</v>
      </c>
      <c r="M534">
        <v>1.4356002807617201</v>
      </c>
      <c r="N534">
        <v>7.315673828125</v>
      </c>
      <c r="O534">
        <v>4</v>
      </c>
      <c r="P534">
        <v>4</v>
      </c>
      <c r="Q534">
        <v>13</v>
      </c>
      <c r="R534" s="16">
        <v>0.30769999999999997</v>
      </c>
      <c r="S534" s="16">
        <f t="shared" si="8"/>
        <v>0.4</v>
      </c>
      <c r="T534">
        <v>4.1075992584228498</v>
      </c>
      <c r="U534">
        <v>3.81423759460449</v>
      </c>
      <c r="V534">
        <v>3.5993456840515101</v>
      </c>
      <c r="W534" s="17">
        <v>0.21489191055297799</v>
      </c>
      <c r="X534">
        <v>0.508253574371338</v>
      </c>
      <c r="Y534">
        <v>0.508253574371338</v>
      </c>
      <c r="Z534">
        <v>0.4</v>
      </c>
      <c r="AA534">
        <v>0.9</v>
      </c>
      <c r="AB534">
        <v>0.69230769230769196</v>
      </c>
      <c r="AC534">
        <v>0.78260869565217395</v>
      </c>
      <c r="AD534">
        <v>0.1</v>
      </c>
      <c r="AE534">
        <v>0.5</v>
      </c>
    </row>
    <row r="535" spans="1:31" x14ac:dyDescent="0.15">
      <c r="A535" s="6">
        <v>533</v>
      </c>
      <c r="B535">
        <v>19</v>
      </c>
      <c r="C535">
        <v>1</v>
      </c>
      <c r="D535">
        <v>10</v>
      </c>
      <c r="E535">
        <v>10</v>
      </c>
      <c r="F535">
        <v>10</v>
      </c>
      <c r="G535">
        <v>0</v>
      </c>
      <c r="H535">
        <v>9</v>
      </c>
      <c r="I535">
        <v>1</v>
      </c>
      <c r="J535">
        <v>0.95</v>
      </c>
      <c r="K535">
        <v>12.4168815612793</v>
      </c>
      <c r="L535" s="10">
        <v>1.8768482208252</v>
      </c>
      <c r="M535">
        <v>1.6374874114990201</v>
      </c>
      <c r="N535">
        <v>9.3175468444824201</v>
      </c>
      <c r="O535">
        <v>5</v>
      </c>
      <c r="P535">
        <v>5</v>
      </c>
      <c r="Q535">
        <v>15</v>
      </c>
      <c r="R535" s="16">
        <v>0.33329999999999999</v>
      </c>
      <c r="S535" s="16">
        <f t="shared" si="8"/>
        <v>0.5</v>
      </c>
      <c r="T535">
        <v>4.5146732330322301</v>
      </c>
      <c r="U535">
        <v>4.2346105575561497</v>
      </c>
      <c r="V535">
        <v>3.9387907981872599</v>
      </c>
      <c r="W535" s="17">
        <v>0.29581975936889598</v>
      </c>
      <c r="X535">
        <v>0.57588243484497104</v>
      </c>
      <c r="Y535">
        <v>0.57588243484497104</v>
      </c>
      <c r="Z535">
        <v>0.5</v>
      </c>
      <c r="AA535">
        <v>1</v>
      </c>
      <c r="AB535">
        <v>0.66666666666666696</v>
      </c>
      <c r="AC535">
        <v>0.8</v>
      </c>
      <c r="AD535">
        <v>0</v>
      </c>
      <c r="AE535">
        <v>0.5</v>
      </c>
    </row>
    <row r="536" spans="1:31" x14ac:dyDescent="0.15">
      <c r="A536" s="6">
        <v>534</v>
      </c>
      <c r="B536">
        <v>17</v>
      </c>
      <c r="C536">
        <v>3</v>
      </c>
      <c r="D536">
        <v>10</v>
      </c>
      <c r="E536">
        <v>10</v>
      </c>
      <c r="F536">
        <v>10</v>
      </c>
      <c r="G536">
        <v>0</v>
      </c>
      <c r="H536">
        <v>7</v>
      </c>
      <c r="I536">
        <v>3</v>
      </c>
      <c r="J536">
        <v>0.85</v>
      </c>
      <c r="K536">
        <v>9.6313228607177699</v>
      </c>
      <c r="L536" s="10">
        <v>2.81527900695801</v>
      </c>
      <c r="M536">
        <v>1.5942535400390601</v>
      </c>
      <c r="N536">
        <v>5.6671161651611301</v>
      </c>
      <c r="O536">
        <v>4</v>
      </c>
      <c r="P536">
        <v>4</v>
      </c>
      <c r="Q536">
        <v>14</v>
      </c>
      <c r="R536" s="16">
        <v>0.28570000000000001</v>
      </c>
      <c r="S536" s="16">
        <f t="shared" si="8"/>
        <v>0.4</v>
      </c>
      <c r="T536">
        <v>4.1572589874267596</v>
      </c>
      <c r="U536">
        <v>3.8546435832977299</v>
      </c>
      <c r="V536">
        <v>3.5190665721893302</v>
      </c>
      <c r="W536" s="17">
        <v>0.33557701110839799</v>
      </c>
      <c r="X536">
        <v>0.63819241523742698</v>
      </c>
      <c r="Y536">
        <v>0.63819241523742698</v>
      </c>
      <c r="Z536">
        <v>0.4</v>
      </c>
      <c r="AA536">
        <v>1</v>
      </c>
      <c r="AB536">
        <v>0.71428571428571397</v>
      </c>
      <c r="AC536">
        <v>0.83333333333333304</v>
      </c>
      <c r="AD536">
        <v>0</v>
      </c>
      <c r="AE536">
        <v>0.6</v>
      </c>
    </row>
    <row r="537" spans="1:31" x14ac:dyDescent="0.15">
      <c r="A537" s="6">
        <v>535</v>
      </c>
      <c r="B537">
        <v>16</v>
      </c>
      <c r="C537">
        <v>4</v>
      </c>
      <c r="D537">
        <v>10</v>
      </c>
      <c r="E537">
        <v>10</v>
      </c>
      <c r="F537">
        <v>10</v>
      </c>
      <c r="G537">
        <v>0</v>
      </c>
      <c r="H537">
        <v>6</v>
      </c>
      <c r="I537">
        <v>4</v>
      </c>
      <c r="J537">
        <v>0.8</v>
      </c>
      <c r="K537">
        <v>9.2053279876709002</v>
      </c>
      <c r="L537" s="10">
        <v>3.2250862121582</v>
      </c>
      <c r="M537">
        <v>1.58920669555664</v>
      </c>
      <c r="N537">
        <v>5.8773708343505904</v>
      </c>
      <c r="O537">
        <v>4</v>
      </c>
      <c r="P537">
        <v>4</v>
      </c>
      <c r="Q537">
        <v>14</v>
      </c>
      <c r="R537" s="16">
        <v>0.28570000000000001</v>
      </c>
      <c r="S537" s="16">
        <f t="shared" si="8"/>
        <v>0.4</v>
      </c>
      <c r="T537">
        <v>3.7218055725097701</v>
      </c>
      <c r="U537">
        <v>3.4048004150390598</v>
      </c>
      <c r="V537">
        <v>3.1231415271759002</v>
      </c>
      <c r="W537" s="17">
        <v>0.28165888786315901</v>
      </c>
      <c r="X537">
        <v>0.59866404533386197</v>
      </c>
      <c r="Y537">
        <v>0.59866404533386197</v>
      </c>
      <c r="Z537">
        <v>0.4</v>
      </c>
      <c r="AA537">
        <v>1</v>
      </c>
      <c r="AB537">
        <v>0.71428571428571397</v>
      </c>
      <c r="AC537">
        <v>0.83333333333333304</v>
      </c>
      <c r="AD537">
        <v>0</v>
      </c>
      <c r="AE537">
        <v>0.6</v>
      </c>
    </row>
    <row r="538" spans="1:31" x14ac:dyDescent="0.15">
      <c r="A538" s="6">
        <v>536</v>
      </c>
      <c r="B538">
        <v>15</v>
      </c>
      <c r="C538">
        <v>5</v>
      </c>
      <c r="D538">
        <v>10</v>
      </c>
      <c r="E538">
        <v>10</v>
      </c>
      <c r="F538">
        <v>10</v>
      </c>
      <c r="G538">
        <v>0</v>
      </c>
      <c r="H538">
        <v>5</v>
      </c>
      <c r="I538">
        <v>5</v>
      </c>
      <c r="J538">
        <v>0.75</v>
      </c>
      <c r="K538">
        <v>8.4814891815185494</v>
      </c>
      <c r="L538" s="10">
        <v>4.2169094085693404</v>
      </c>
      <c r="M538">
        <v>2.74720954895019</v>
      </c>
      <c r="N538">
        <v>5.5897750854492196</v>
      </c>
      <c r="O538">
        <v>4</v>
      </c>
      <c r="P538">
        <v>4</v>
      </c>
      <c r="Q538">
        <v>14</v>
      </c>
      <c r="R538" s="16">
        <v>0.28570000000000001</v>
      </c>
      <c r="S538" s="16">
        <f t="shared" si="8"/>
        <v>0.4</v>
      </c>
      <c r="T538">
        <v>3.4804096221923801</v>
      </c>
      <c r="U538">
        <v>3.1805896759033199</v>
      </c>
      <c r="V538">
        <v>2.9126815795898402</v>
      </c>
      <c r="W538" s="17">
        <v>0.26790809631347701</v>
      </c>
      <c r="X538">
        <v>0.56772804260253895</v>
      </c>
      <c r="Y538">
        <v>0.56772804260253895</v>
      </c>
      <c r="Z538">
        <v>0.4</v>
      </c>
      <c r="AA538">
        <v>1</v>
      </c>
      <c r="AB538">
        <v>0.71428571428571397</v>
      </c>
      <c r="AC538">
        <v>0.83333333333333304</v>
      </c>
      <c r="AD538">
        <v>0</v>
      </c>
      <c r="AE538">
        <v>0.6</v>
      </c>
    </row>
    <row r="539" spans="1:31" x14ac:dyDescent="0.15">
      <c r="A539" s="6">
        <v>537</v>
      </c>
      <c r="B539">
        <v>16</v>
      </c>
      <c r="C539">
        <v>4</v>
      </c>
      <c r="D539">
        <v>10</v>
      </c>
      <c r="E539">
        <v>10</v>
      </c>
      <c r="F539">
        <v>10</v>
      </c>
      <c r="G539">
        <v>0</v>
      </c>
      <c r="H539">
        <v>6</v>
      </c>
      <c r="I539">
        <v>4</v>
      </c>
      <c r="J539">
        <v>0.8</v>
      </c>
      <c r="K539">
        <v>8.5740776062011701</v>
      </c>
      <c r="L539" s="10">
        <v>2.5545711517334002</v>
      </c>
      <c r="M539">
        <v>0.87226486206054699</v>
      </c>
      <c r="N539">
        <v>5.8267345428466797</v>
      </c>
      <c r="O539">
        <v>4</v>
      </c>
      <c r="P539">
        <v>4</v>
      </c>
      <c r="Q539">
        <v>14</v>
      </c>
      <c r="R539" s="16">
        <v>0.28570000000000001</v>
      </c>
      <c r="S539" s="16">
        <f t="shared" si="8"/>
        <v>0.4</v>
      </c>
      <c r="T539">
        <v>4.0616588592529297</v>
      </c>
      <c r="U539">
        <v>3.6896822452545202</v>
      </c>
      <c r="V539">
        <v>3.4774239063262899</v>
      </c>
      <c r="W539" s="17">
        <v>0.21225833892822299</v>
      </c>
      <c r="X539">
        <v>0.58423495292663596</v>
      </c>
      <c r="Y539">
        <v>0.58423495292663596</v>
      </c>
      <c r="Z539">
        <v>0.4</v>
      </c>
      <c r="AA539">
        <v>1</v>
      </c>
      <c r="AB539">
        <v>0.71428571428571397</v>
      </c>
      <c r="AC539">
        <v>0.83333333333333304</v>
      </c>
      <c r="AD539">
        <v>0</v>
      </c>
      <c r="AE539">
        <v>0.6</v>
      </c>
    </row>
    <row r="540" spans="1:31" x14ac:dyDescent="0.15">
      <c r="A540" s="6">
        <v>538</v>
      </c>
      <c r="B540">
        <v>19</v>
      </c>
      <c r="C540">
        <v>1</v>
      </c>
      <c r="D540">
        <v>10</v>
      </c>
      <c r="E540">
        <v>10</v>
      </c>
      <c r="F540">
        <v>10</v>
      </c>
      <c r="G540">
        <v>0</v>
      </c>
      <c r="H540">
        <v>9</v>
      </c>
      <c r="I540">
        <v>1</v>
      </c>
      <c r="J540">
        <v>0.95</v>
      </c>
      <c r="K540">
        <v>13.0384979248047</v>
      </c>
      <c r="L540" s="10">
        <v>2.5367488861084002</v>
      </c>
      <c r="M540">
        <v>2.3458824157714799</v>
      </c>
      <c r="N540">
        <v>9.7599239349365199</v>
      </c>
      <c r="O540">
        <v>6</v>
      </c>
      <c r="P540">
        <v>6</v>
      </c>
      <c r="Q540">
        <v>16</v>
      </c>
      <c r="R540" s="16">
        <v>0.375</v>
      </c>
      <c r="S540" s="16">
        <f t="shared" si="8"/>
        <v>0.6</v>
      </c>
      <c r="T540">
        <v>4.6303787231445304</v>
      </c>
      <c r="U540">
        <v>4.3344349861145002</v>
      </c>
      <c r="V540">
        <v>4.0118227005004901</v>
      </c>
      <c r="W540" s="17">
        <v>0.322612285614014</v>
      </c>
      <c r="X540">
        <v>0.61855602264404297</v>
      </c>
      <c r="Y540">
        <v>0.61855602264404297</v>
      </c>
      <c r="Z540">
        <v>0.6</v>
      </c>
      <c r="AA540">
        <v>1</v>
      </c>
      <c r="AB540">
        <v>0.625</v>
      </c>
      <c r="AC540">
        <v>0.76923076923076905</v>
      </c>
      <c r="AD540">
        <v>0</v>
      </c>
      <c r="AE540">
        <v>0.4</v>
      </c>
    </row>
    <row r="541" spans="1:31" x14ac:dyDescent="0.15">
      <c r="A541" s="6">
        <v>539</v>
      </c>
      <c r="B541">
        <v>19</v>
      </c>
      <c r="C541">
        <v>1</v>
      </c>
      <c r="D541">
        <v>10</v>
      </c>
      <c r="E541">
        <v>10</v>
      </c>
      <c r="F541">
        <v>10</v>
      </c>
      <c r="G541">
        <v>0</v>
      </c>
      <c r="H541">
        <v>9</v>
      </c>
      <c r="I541">
        <v>1</v>
      </c>
      <c r="J541">
        <v>0.95</v>
      </c>
      <c r="K541">
        <v>12.797636032104499</v>
      </c>
      <c r="L541" s="10">
        <v>3.1951885223388699</v>
      </c>
      <c r="M541">
        <v>2.98256111145019</v>
      </c>
      <c r="N541">
        <v>8.5430927276611293</v>
      </c>
      <c r="O541">
        <v>4</v>
      </c>
      <c r="P541">
        <v>4</v>
      </c>
      <c r="Q541">
        <v>14</v>
      </c>
      <c r="R541" s="16">
        <v>0.28570000000000001</v>
      </c>
      <c r="S541" s="16">
        <f t="shared" si="8"/>
        <v>0.4</v>
      </c>
      <c r="T541">
        <v>4.14190673828125</v>
      </c>
      <c r="U541">
        <v>3.9596066474914502</v>
      </c>
      <c r="V541">
        <v>3.5663313865661599</v>
      </c>
      <c r="W541" s="17">
        <v>0.39327526092529302</v>
      </c>
      <c r="X541">
        <v>0.575575351715088</v>
      </c>
      <c r="Y541">
        <v>0.575575351715088</v>
      </c>
      <c r="Z541">
        <v>0.4</v>
      </c>
      <c r="AA541">
        <v>1</v>
      </c>
      <c r="AB541">
        <v>0.71428571428571397</v>
      </c>
      <c r="AC541">
        <v>0.83333333333333304</v>
      </c>
      <c r="AD541">
        <v>0</v>
      </c>
      <c r="AE541">
        <v>0.6</v>
      </c>
    </row>
    <row r="542" spans="1:31" x14ac:dyDescent="0.15">
      <c r="A542" s="6">
        <v>540</v>
      </c>
      <c r="B542">
        <v>16</v>
      </c>
      <c r="C542">
        <v>4</v>
      </c>
      <c r="D542">
        <v>10</v>
      </c>
      <c r="E542">
        <v>10</v>
      </c>
      <c r="F542">
        <v>10</v>
      </c>
      <c r="G542">
        <v>0</v>
      </c>
      <c r="H542">
        <v>6</v>
      </c>
      <c r="I542">
        <v>4</v>
      </c>
      <c r="J542">
        <v>0.8</v>
      </c>
      <c r="K542">
        <v>9.7411289215087908</v>
      </c>
      <c r="L542" s="10">
        <v>2.94868087768555</v>
      </c>
      <c r="M542">
        <v>1.3354301452636701</v>
      </c>
      <c r="N542">
        <v>7.2876205444335902</v>
      </c>
      <c r="O542">
        <v>5</v>
      </c>
      <c r="P542">
        <v>5</v>
      </c>
      <c r="Q542">
        <v>15</v>
      </c>
      <c r="R542" s="16">
        <v>0.33329999999999999</v>
      </c>
      <c r="S542" s="16">
        <f t="shared" si="8"/>
        <v>0.5</v>
      </c>
      <c r="T542">
        <v>3.65993309020996</v>
      </c>
      <c r="U542">
        <v>3.2906217575073202</v>
      </c>
      <c r="V542">
        <v>3.0686097145080602</v>
      </c>
      <c r="W542" s="17">
        <v>0.22201204299926799</v>
      </c>
      <c r="X542">
        <v>0.59132337570190396</v>
      </c>
      <c r="Y542">
        <v>0.59132337570190396</v>
      </c>
      <c r="Z542">
        <v>0.5</v>
      </c>
      <c r="AA542">
        <v>1</v>
      </c>
      <c r="AB542">
        <v>0.66666666666666696</v>
      </c>
      <c r="AC542">
        <v>0.8</v>
      </c>
      <c r="AD542">
        <v>0</v>
      </c>
      <c r="AE542">
        <v>0.5</v>
      </c>
    </row>
    <row r="543" spans="1:31" x14ac:dyDescent="0.15">
      <c r="A543" s="6">
        <v>541</v>
      </c>
      <c r="B543">
        <v>15</v>
      </c>
      <c r="C543">
        <v>5</v>
      </c>
      <c r="D543">
        <v>10</v>
      </c>
      <c r="E543">
        <v>10</v>
      </c>
      <c r="F543">
        <v>10</v>
      </c>
      <c r="G543">
        <v>0</v>
      </c>
      <c r="H543">
        <v>5</v>
      </c>
      <c r="I543">
        <v>5</v>
      </c>
      <c r="J543">
        <v>0.75</v>
      </c>
      <c r="K543">
        <v>9.2156772613525408</v>
      </c>
      <c r="L543" s="10">
        <v>4.3437938690185502</v>
      </c>
      <c r="M543">
        <v>2.3093852996826199</v>
      </c>
      <c r="N543">
        <v>5.6749572753906197</v>
      </c>
      <c r="O543">
        <v>2</v>
      </c>
      <c r="P543">
        <v>2</v>
      </c>
      <c r="Q543">
        <v>12</v>
      </c>
      <c r="R543" s="16">
        <v>0.16669999999999999</v>
      </c>
      <c r="S543" s="16">
        <f t="shared" si="8"/>
        <v>0.2</v>
      </c>
      <c r="T543">
        <v>2.8553447723388699</v>
      </c>
      <c r="U543">
        <v>2.6237995624542201</v>
      </c>
      <c r="V543">
        <v>2.3159270286560099</v>
      </c>
      <c r="W543" s="17">
        <v>0.307872533798218</v>
      </c>
      <c r="X543">
        <v>0.539417743682861</v>
      </c>
      <c r="Y543">
        <v>0.539417743682861</v>
      </c>
      <c r="Z543">
        <v>0.2</v>
      </c>
      <c r="AA543">
        <v>1</v>
      </c>
      <c r="AB543">
        <v>0.83333333333333304</v>
      </c>
      <c r="AC543">
        <v>0.90909090909090895</v>
      </c>
      <c r="AD543">
        <v>0</v>
      </c>
      <c r="AE543">
        <v>0.8</v>
      </c>
    </row>
    <row r="544" spans="1:31" x14ac:dyDescent="0.15">
      <c r="A544" s="6">
        <v>542</v>
      </c>
      <c r="B544">
        <v>17</v>
      </c>
      <c r="C544">
        <v>3</v>
      </c>
      <c r="D544">
        <v>10</v>
      </c>
      <c r="E544">
        <v>10</v>
      </c>
      <c r="F544">
        <v>10</v>
      </c>
      <c r="G544">
        <v>0</v>
      </c>
      <c r="H544">
        <v>7</v>
      </c>
      <c r="I544">
        <v>3</v>
      </c>
      <c r="J544">
        <v>0.85</v>
      </c>
      <c r="K544">
        <v>8.8737983703613299</v>
      </c>
      <c r="L544" s="10">
        <v>2.94257736206055</v>
      </c>
      <c r="M544">
        <v>1.8657855987548799</v>
      </c>
      <c r="N544">
        <v>4.8838615417480504</v>
      </c>
      <c r="O544">
        <v>3</v>
      </c>
      <c r="P544">
        <v>3</v>
      </c>
      <c r="Q544">
        <v>13</v>
      </c>
      <c r="R544" s="16">
        <v>0.23080000000000001</v>
      </c>
      <c r="S544" s="16">
        <f t="shared" si="8"/>
        <v>0.3</v>
      </c>
      <c r="T544">
        <v>3.9666213989257799</v>
      </c>
      <c r="U544">
        <v>3.7125279903411901</v>
      </c>
      <c r="V544">
        <v>3.3866553306579599</v>
      </c>
      <c r="W544" s="17">
        <v>0.32587265968322698</v>
      </c>
      <c r="X544">
        <v>0.57996606826782204</v>
      </c>
      <c r="Y544">
        <v>0.57996606826782204</v>
      </c>
      <c r="Z544">
        <v>0.3</v>
      </c>
      <c r="AA544">
        <v>1</v>
      </c>
      <c r="AB544">
        <v>0.76923076923076905</v>
      </c>
      <c r="AC544">
        <v>0.86956521739130399</v>
      </c>
      <c r="AD544">
        <v>0</v>
      </c>
      <c r="AE544">
        <v>0.7</v>
      </c>
    </row>
    <row r="545" spans="1:31" x14ac:dyDescent="0.15">
      <c r="A545" s="6">
        <v>543</v>
      </c>
      <c r="B545">
        <v>19</v>
      </c>
      <c r="C545">
        <v>1</v>
      </c>
      <c r="D545">
        <v>10</v>
      </c>
      <c r="E545">
        <v>10</v>
      </c>
      <c r="F545">
        <v>10</v>
      </c>
      <c r="G545">
        <v>0</v>
      </c>
      <c r="H545">
        <v>9</v>
      </c>
      <c r="I545">
        <v>1</v>
      </c>
      <c r="J545">
        <v>0.95</v>
      </c>
      <c r="K545">
        <v>11.3244895935059</v>
      </c>
      <c r="L545" s="10">
        <v>1.32077980041504</v>
      </c>
      <c r="M545">
        <v>1.14920806884766</v>
      </c>
      <c r="N545">
        <v>9.3995494842529297</v>
      </c>
      <c r="O545">
        <v>6</v>
      </c>
      <c r="P545">
        <v>6</v>
      </c>
      <c r="Q545">
        <v>15</v>
      </c>
      <c r="R545" s="16">
        <v>0.4</v>
      </c>
      <c r="S545" s="16">
        <f t="shared" si="8"/>
        <v>0.6</v>
      </c>
      <c r="T545">
        <v>4.4683666229248002</v>
      </c>
      <c r="U545">
        <v>4.1400995254516602</v>
      </c>
      <c r="V545">
        <v>3.9589104652404798</v>
      </c>
      <c r="W545" s="17">
        <v>0.181189060211182</v>
      </c>
      <c r="X545">
        <v>0.50945615768432595</v>
      </c>
      <c r="Y545">
        <v>0.50945615768432595</v>
      </c>
      <c r="Z545">
        <v>0.6</v>
      </c>
      <c r="AA545">
        <v>0.9</v>
      </c>
      <c r="AB545">
        <v>0.6</v>
      </c>
      <c r="AC545">
        <v>0.72</v>
      </c>
      <c r="AD545">
        <v>0.1</v>
      </c>
      <c r="AE545">
        <v>0.3</v>
      </c>
    </row>
    <row r="546" spans="1:31" x14ac:dyDescent="0.15">
      <c r="A546" s="6">
        <v>544</v>
      </c>
      <c r="B546">
        <v>16</v>
      </c>
      <c r="C546">
        <v>4</v>
      </c>
      <c r="D546">
        <v>10</v>
      </c>
      <c r="E546">
        <v>10</v>
      </c>
      <c r="F546">
        <v>10</v>
      </c>
      <c r="G546">
        <v>0</v>
      </c>
      <c r="H546">
        <v>6</v>
      </c>
      <c r="I546">
        <v>4</v>
      </c>
      <c r="J546">
        <v>0.8</v>
      </c>
      <c r="K546">
        <v>7.8772621154785201</v>
      </c>
      <c r="L546" s="10">
        <v>2.6921443939209002</v>
      </c>
      <c r="M546">
        <v>1.2576274871826201</v>
      </c>
      <c r="N546">
        <v>5.0555725097656197</v>
      </c>
      <c r="O546">
        <v>4</v>
      </c>
      <c r="P546">
        <v>4</v>
      </c>
      <c r="Q546">
        <v>14</v>
      </c>
      <c r="R546" s="16">
        <v>0.28570000000000001</v>
      </c>
      <c r="S546" s="16">
        <f t="shared" si="8"/>
        <v>0.4</v>
      </c>
      <c r="T546">
        <v>3.40272712707519</v>
      </c>
      <c r="U546">
        <v>3.1059045791625999</v>
      </c>
      <c r="V546">
        <v>2.8864624500274698</v>
      </c>
      <c r="W546" s="17">
        <v>0.219442129135132</v>
      </c>
      <c r="X546">
        <v>0.51626467704772905</v>
      </c>
      <c r="Y546">
        <v>0.51626467704772905</v>
      </c>
      <c r="Z546">
        <v>0.4</v>
      </c>
      <c r="AA546">
        <v>1</v>
      </c>
      <c r="AB546">
        <v>0.71428571428571397</v>
      </c>
      <c r="AC546">
        <v>0.83333333333333304</v>
      </c>
      <c r="AD546">
        <v>0</v>
      </c>
      <c r="AE546">
        <v>0.6</v>
      </c>
    </row>
    <row r="547" spans="1:31" x14ac:dyDescent="0.15">
      <c r="A547" s="6">
        <v>545</v>
      </c>
      <c r="B547">
        <v>17</v>
      </c>
      <c r="C547">
        <v>3</v>
      </c>
      <c r="D547">
        <v>10</v>
      </c>
      <c r="E547">
        <v>10</v>
      </c>
      <c r="F547">
        <v>10</v>
      </c>
      <c r="G547">
        <v>0</v>
      </c>
      <c r="H547">
        <v>7</v>
      </c>
      <c r="I547">
        <v>3</v>
      </c>
      <c r="J547">
        <v>0.85</v>
      </c>
      <c r="K547">
        <v>8.5743122100830096</v>
      </c>
      <c r="L547" s="10">
        <v>1.1834602355957</v>
      </c>
      <c r="M547">
        <v>0.34921646118164101</v>
      </c>
      <c r="N547">
        <v>7.77754783630371</v>
      </c>
      <c r="O547">
        <v>6</v>
      </c>
      <c r="P547">
        <v>6</v>
      </c>
      <c r="Q547">
        <v>16</v>
      </c>
      <c r="R547" s="16">
        <v>0.375</v>
      </c>
      <c r="S547" s="16">
        <f t="shared" si="8"/>
        <v>0.6</v>
      </c>
      <c r="T547">
        <v>4.0595111846923801</v>
      </c>
      <c r="U547">
        <v>3.6107013225555402</v>
      </c>
      <c r="V547">
        <v>3.5416305065154998</v>
      </c>
      <c r="W547" s="17">
        <v>6.9070816040039104E-2</v>
      </c>
      <c r="X547">
        <v>0.51788067817687999</v>
      </c>
      <c r="Y547">
        <v>0.51788067817687999</v>
      </c>
      <c r="Z547">
        <v>0.6</v>
      </c>
      <c r="AA547">
        <v>1</v>
      </c>
      <c r="AB547">
        <v>0.625</v>
      </c>
      <c r="AC547">
        <v>0.76923076923076905</v>
      </c>
      <c r="AD547">
        <v>0</v>
      </c>
      <c r="AE547">
        <v>0.4</v>
      </c>
    </row>
    <row r="548" spans="1:31" x14ac:dyDescent="0.15">
      <c r="A548" s="6">
        <v>546</v>
      </c>
      <c r="B548">
        <v>16</v>
      </c>
      <c r="C548">
        <v>4</v>
      </c>
      <c r="D548">
        <v>10</v>
      </c>
      <c r="E548">
        <v>10</v>
      </c>
      <c r="F548">
        <v>10</v>
      </c>
      <c r="G548">
        <v>0</v>
      </c>
      <c r="H548">
        <v>6</v>
      </c>
      <c r="I548">
        <v>4</v>
      </c>
      <c r="J548">
        <v>0.8</v>
      </c>
      <c r="K548">
        <v>8.1508350372314506</v>
      </c>
      <c r="L548" s="10">
        <v>2.9941463470459002</v>
      </c>
      <c r="M548">
        <v>1.88302993774414</v>
      </c>
      <c r="N548">
        <v>5.8166790008544904</v>
      </c>
      <c r="O548">
        <v>3</v>
      </c>
      <c r="P548">
        <v>3</v>
      </c>
      <c r="Q548">
        <v>13</v>
      </c>
      <c r="R548" s="16">
        <v>0.23080000000000001</v>
      </c>
      <c r="S548" s="16">
        <f t="shared" si="8"/>
        <v>0.3</v>
      </c>
      <c r="T548">
        <v>3.2070579528808598</v>
      </c>
      <c r="U548">
        <v>2.9427673816680899</v>
      </c>
      <c r="V548">
        <v>2.7242865562439</v>
      </c>
      <c r="W548" s="17">
        <v>0.218480825424194</v>
      </c>
      <c r="X548">
        <v>0.482771396636963</v>
      </c>
      <c r="Y548">
        <v>0.482771396636963</v>
      </c>
      <c r="Z548">
        <v>0.3</v>
      </c>
      <c r="AA548">
        <v>1</v>
      </c>
      <c r="AB548">
        <v>0.76923076923076905</v>
      </c>
      <c r="AC548">
        <v>0.86956521739130399</v>
      </c>
      <c r="AD548">
        <v>0</v>
      </c>
      <c r="AE548">
        <v>0.7</v>
      </c>
    </row>
    <row r="549" spans="1:31" x14ac:dyDescent="0.15">
      <c r="A549" s="6">
        <v>547</v>
      </c>
      <c r="B549">
        <v>18</v>
      </c>
      <c r="C549">
        <v>2</v>
      </c>
      <c r="D549">
        <v>10</v>
      </c>
      <c r="E549">
        <v>10</v>
      </c>
      <c r="F549">
        <v>10</v>
      </c>
      <c r="G549">
        <v>0</v>
      </c>
      <c r="H549">
        <v>8</v>
      </c>
      <c r="I549">
        <v>2</v>
      </c>
      <c r="J549">
        <v>0.9</v>
      </c>
      <c r="K549">
        <v>11.005033493041999</v>
      </c>
      <c r="L549" s="10">
        <v>1.4361381530761701</v>
      </c>
      <c r="M549">
        <v>0.89216995239257801</v>
      </c>
      <c r="N549">
        <v>9.2412834167480504</v>
      </c>
      <c r="O549">
        <v>7</v>
      </c>
      <c r="P549">
        <v>7</v>
      </c>
      <c r="Q549">
        <v>17</v>
      </c>
      <c r="R549" s="16">
        <v>0.4118</v>
      </c>
      <c r="S549" s="16">
        <f t="shared" si="8"/>
        <v>0.7</v>
      </c>
      <c r="T549">
        <v>5.1018753051757804</v>
      </c>
      <c r="U549">
        <v>4.6242842674255398</v>
      </c>
      <c r="V549">
        <v>4.4573349952697798</v>
      </c>
      <c r="W549" s="17">
        <v>0.166949272155762</v>
      </c>
      <c r="X549">
        <v>0.64454030990600597</v>
      </c>
      <c r="Y549">
        <v>0.64454030990600597</v>
      </c>
      <c r="Z549">
        <v>0.7</v>
      </c>
      <c r="AA549">
        <v>1</v>
      </c>
      <c r="AB549">
        <v>0.58823529411764697</v>
      </c>
      <c r="AC549">
        <v>0.74074074074074103</v>
      </c>
      <c r="AD549">
        <v>0</v>
      </c>
      <c r="AE549">
        <v>0.3</v>
      </c>
    </row>
    <row r="550" spans="1:31" x14ac:dyDescent="0.15">
      <c r="A550" s="6">
        <v>548</v>
      </c>
      <c r="B550">
        <v>16</v>
      </c>
      <c r="C550">
        <v>4</v>
      </c>
      <c r="D550">
        <v>10</v>
      </c>
      <c r="E550">
        <v>10</v>
      </c>
      <c r="F550">
        <v>10</v>
      </c>
      <c r="G550">
        <v>0</v>
      </c>
      <c r="H550">
        <v>6</v>
      </c>
      <c r="I550">
        <v>4</v>
      </c>
      <c r="J550">
        <v>0.8</v>
      </c>
      <c r="K550">
        <v>8.9298553466796893</v>
      </c>
      <c r="L550" s="10">
        <v>2.7839126586914098</v>
      </c>
      <c r="M550">
        <v>1.17550277709961</v>
      </c>
      <c r="N550">
        <v>6.2222137451171902</v>
      </c>
      <c r="O550">
        <v>5</v>
      </c>
      <c r="P550">
        <v>5</v>
      </c>
      <c r="Q550">
        <v>15</v>
      </c>
      <c r="R550" s="16">
        <v>0.33329999999999999</v>
      </c>
      <c r="S550" s="16">
        <f t="shared" si="8"/>
        <v>0.5</v>
      </c>
      <c r="T550">
        <v>4.2257061004638699</v>
      </c>
      <c r="U550">
        <v>3.8171699047088601</v>
      </c>
      <c r="V550">
        <v>3.5984511375427202</v>
      </c>
      <c r="W550" s="17">
        <v>0.218718767166138</v>
      </c>
      <c r="X550">
        <v>0.62725496292114302</v>
      </c>
      <c r="Y550">
        <v>0.62725496292114302</v>
      </c>
      <c r="Z550">
        <v>0.5</v>
      </c>
      <c r="AA550">
        <v>1</v>
      </c>
      <c r="AB550">
        <v>0.66666666666666696</v>
      </c>
      <c r="AC550">
        <v>0.8</v>
      </c>
      <c r="AD550">
        <v>0</v>
      </c>
      <c r="AE550">
        <v>0.5</v>
      </c>
    </row>
    <row r="551" spans="1:31" x14ac:dyDescent="0.15">
      <c r="A551" s="6">
        <v>549</v>
      </c>
      <c r="B551">
        <v>15</v>
      </c>
      <c r="C551">
        <v>5</v>
      </c>
      <c r="D551">
        <v>10</v>
      </c>
      <c r="E551">
        <v>10</v>
      </c>
      <c r="F551">
        <v>10</v>
      </c>
      <c r="G551">
        <v>0</v>
      </c>
      <c r="H551">
        <v>5</v>
      </c>
      <c r="I551">
        <v>5</v>
      </c>
      <c r="J551">
        <v>0.75</v>
      </c>
      <c r="K551">
        <v>7.7353839874267596</v>
      </c>
      <c r="L551" s="10">
        <v>2.4009819030761701</v>
      </c>
      <c r="M551">
        <v>0.498153686523437</v>
      </c>
      <c r="N551">
        <v>6.8631515502929696</v>
      </c>
      <c r="O551">
        <v>4</v>
      </c>
      <c r="P551">
        <v>4</v>
      </c>
      <c r="Q551">
        <v>14</v>
      </c>
      <c r="R551" s="16">
        <v>0.28570000000000001</v>
      </c>
      <c r="S551" s="16">
        <f t="shared" si="8"/>
        <v>0.4</v>
      </c>
      <c r="T551">
        <v>3.7578601837158199</v>
      </c>
      <c r="U551">
        <v>3.3118636608123802</v>
      </c>
      <c r="V551">
        <v>3.2321610450744598</v>
      </c>
      <c r="W551" s="17">
        <v>7.9702615737914997E-2</v>
      </c>
      <c r="X551">
        <v>0.52569913864135698</v>
      </c>
      <c r="Y551">
        <v>0.52569913864135698</v>
      </c>
      <c r="Z551">
        <v>0.4</v>
      </c>
      <c r="AA551">
        <v>1</v>
      </c>
      <c r="AB551">
        <v>0.71428571428571397</v>
      </c>
      <c r="AC551">
        <v>0.83333333333333304</v>
      </c>
      <c r="AD551">
        <v>0</v>
      </c>
      <c r="AE551">
        <v>0.6</v>
      </c>
    </row>
    <row r="552" spans="1:31" x14ac:dyDescent="0.15">
      <c r="A552" s="6">
        <v>550</v>
      </c>
      <c r="B552">
        <v>16</v>
      </c>
      <c r="C552">
        <v>4</v>
      </c>
      <c r="D552">
        <v>10</v>
      </c>
      <c r="E552">
        <v>10</v>
      </c>
      <c r="F552">
        <v>10</v>
      </c>
      <c r="G552">
        <v>0</v>
      </c>
      <c r="H552">
        <v>6</v>
      </c>
      <c r="I552">
        <v>4</v>
      </c>
      <c r="J552">
        <v>0.8</v>
      </c>
      <c r="K552">
        <v>8.6461982727050799</v>
      </c>
      <c r="L552" s="10">
        <v>1.7879829406738299</v>
      </c>
      <c r="M552">
        <v>0.401031494140625</v>
      </c>
      <c r="N552">
        <v>7.96299171447754</v>
      </c>
      <c r="O552">
        <v>5</v>
      </c>
      <c r="P552">
        <v>5</v>
      </c>
      <c r="Q552">
        <v>14</v>
      </c>
      <c r="R552" s="16">
        <v>0.35709999999999997</v>
      </c>
      <c r="S552" s="16">
        <f t="shared" si="8"/>
        <v>0.5</v>
      </c>
      <c r="T552">
        <v>3.7097034454345699</v>
      </c>
      <c r="U552">
        <v>3.2565262317657502</v>
      </c>
      <c r="V552">
        <v>3.1910443305969198</v>
      </c>
      <c r="W552" s="17">
        <v>6.5481901168823201E-2</v>
      </c>
      <c r="X552">
        <v>0.51865911483764604</v>
      </c>
      <c r="Y552">
        <v>0.51865911483764604</v>
      </c>
      <c r="Z552">
        <v>0.5</v>
      </c>
      <c r="AA552">
        <v>0.9</v>
      </c>
      <c r="AB552">
        <v>0.64285714285714302</v>
      </c>
      <c r="AC552">
        <v>0.75</v>
      </c>
      <c r="AD552">
        <v>0.1</v>
      </c>
      <c r="AE552">
        <v>0.4</v>
      </c>
    </row>
    <row r="553" spans="1:31" x14ac:dyDescent="0.15">
      <c r="A553" s="6">
        <v>551</v>
      </c>
      <c r="B553">
        <v>17</v>
      </c>
      <c r="C553">
        <v>3</v>
      </c>
      <c r="D553">
        <v>10</v>
      </c>
      <c r="E553">
        <v>10</v>
      </c>
      <c r="F553">
        <v>10</v>
      </c>
      <c r="G553">
        <v>0</v>
      </c>
      <c r="H553">
        <v>7</v>
      </c>
      <c r="I553">
        <v>3</v>
      </c>
      <c r="J553">
        <v>0.85</v>
      </c>
      <c r="K553">
        <v>8.7166786193847692</v>
      </c>
      <c r="L553" s="10">
        <v>1.7918949127197299</v>
      </c>
      <c r="M553">
        <v>0.91920852661132801</v>
      </c>
      <c r="N553">
        <v>6.9835739135742196</v>
      </c>
      <c r="O553">
        <v>7</v>
      </c>
      <c r="P553">
        <v>7</v>
      </c>
      <c r="Q553">
        <v>17</v>
      </c>
      <c r="R553" s="16">
        <v>0.4118</v>
      </c>
      <c r="S553" s="16">
        <f t="shared" si="8"/>
        <v>0.7</v>
      </c>
      <c r="T553">
        <v>4.4346828460693404</v>
      </c>
      <c r="U553">
        <v>3.99613261222839</v>
      </c>
      <c r="V553">
        <v>3.8356132507324201</v>
      </c>
      <c r="W553" s="17">
        <v>0.16051936149597201</v>
      </c>
      <c r="X553">
        <v>0.59906959533691395</v>
      </c>
      <c r="Y553">
        <v>0.59906959533691395</v>
      </c>
      <c r="Z553">
        <v>0.7</v>
      </c>
      <c r="AA553">
        <v>1</v>
      </c>
      <c r="AB553">
        <v>0.58823529411764697</v>
      </c>
      <c r="AC553">
        <v>0.74074074074074103</v>
      </c>
      <c r="AD553">
        <v>0</v>
      </c>
      <c r="AE553">
        <v>0.3</v>
      </c>
    </row>
    <row r="554" spans="1:31" x14ac:dyDescent="0.15">
      <c r="A554" s="6">
        <v>552</v>
      </c>
      <c r="B554">
        <v>16</v>
      </c>
      <c r="C554">
        <v>4</v>
      </c>
      <c r="D554">
        <v>10</v>
      </c>
      <c r="E554">
        <v>10</v>
      </c>
      <c r="F554">
        <v>10</v>
      </c>
      <c r="G554">
        <v>0</v>
      </c>
      <c r="H554">
        <v>6</v>
      </c>
      <c r="I554">
        <v>4</v>
      </c>
      <c r="J554">
        <v>0.8</v>
      </c>
      <c r="K554">
        <v>9.2559547424316406</v>
      </c>
      <c r="L554" s="10">
        <v>4.1378879547119096</v>
      </c>
      <c r="M554">
        <v>2.82206153869629</v>
      </c>
      <c r="N554">
        <v>5.2405490875244096</v>
      </c>
      <c r="O554">
        <v>3</v>
      </c>
      <c r="P554">
        <v>3</v>
      </c>
      <c r="Q554">
        <v>13</v>
      </c>
      <c r="R554" s="16">
        <v>0.23080000000000001</v>
      </c>
      <c r="S554" s="16">
        <f t="shared" si="8"/>
        <v>0.3</v>
      </c>
      <c r="T554">
        <v>3.5596675872802699</v>
      </c>
      <c r="U554">
        <v>3.3212480545043901</v>
      </c>
      <c r="V554">
        <v>2.9677696228027299</v>
      </c>
      <c r="W554" s="17">
        <v>0.35347843170165999</v>
      </c>
      <c r="X554">
        <v>0.59189796447753895</v>
      </c>
      <c r="Y554">
        <v>0.59189796447753895</v>
      </c>
      <c r="Z554">
        <v>0.3</v>
      </c>
      <c r="AA554">
        <v>1</v>
      </c>
      <c r="AB554">
        <v>0.76923076923076905</v>
      </c>
      <c r="AC554">
        <v>0.86956521739130399</v>
      </c>
      <c r="AD554">
        <v>0</v>
      </c>
      <c r="AE554">
        <v>0.7</v>
      </c>
    </row>
    <row r="555" spans="1:31" x14ac:dyDescent="0.15">
      <c r="A555" s="6">
        <v>553</v>
      </c>
      <c r="B555">
        <v>17</v>
      </c>
      <c r="C555">
        <v>3</v>
      </c>
      <c r="D555">
        <v>10</v>
      </c>
      <c r="E555">
        <v>10</v>
      </c>
      <c r="F555">
        <v>10</v>
      </c>
      <c r="G555">
        <v>0</v>
      </c>
      <c r="H555">
        <v>7</v>
      </c>
      <c r="I555">
        <v>3</v>
      </c>
      <c r="J555">
        <v>0.85</v>
      </c>
      <c r="K555">
        <v>9.3506202697753906</v>
      </c>
      <c r="L555" s="10">
        <v>3.4300975799560498</v>
      </c>
      <c r="M555">
        <v>2.4258232116699201</v>
      </c>
      <c r="N555">
        <v>5.1102981567382804</v>
      </c>
      <c r="O555">
        <v>3</v>
      </c>
      <c r="P555">
        <v>3</v>
      </c>
      <c r="Q555">
        <v>13</v>
      </c>
      <c r="R555" s="16">
        <v>0.23080000000000001</v>
      </c>
      <c r="S555" s="16">
        <f t="shared" si="8"/>
        <v>0.3</v>
      </c>
      <c r="T555">
        <v>4.0341033935546902</v>
      </c>
      <c r="U555">
        <v>3.7965404987335201</v>
      </c>
      <c r="V555">
        <v>3.4373080730438201</v>
      </c>
      <c r="W555" s="17">
        <v>0.35923242568969699</v>
      </c>
      <c r="X555">
        <v>0.59679532051086404</v>
      </c>
      <c r="Y555">
        <v>0.59679532051086404</v>
      </c>
      <c r="Z555">
        <v>0.3</v>
      </c>
      <c r="AA555">
        <v>1</v>
      </c>
      <c r="AB555">
        <v>0.76923076923076905</v>
      </c>
      <c r="AC555">
        <v>0.86956521739130399</v>
      </c>
      <c r="AD555">
        <v>0</v>
      </c>
      <c r="AE555">
        <v>0.7</v>
      </c>
    </row>
    <row r="556" spans="1:31" x14ac:dyDescent="0.15">
      <c r="A556" s="6">
        <v>554</v>
      </c>
      <c r="B556">
        <v>16</v>
      </c>
      <c r="C556">
        <v>4</v>
      </c>
      <c r="D556">
        <v>10</v>
      </c>
      <c r="E556">
        <v>10</v>
      </c>
      <c r="F556">
        <v>10</v>
      </c>
      <c r="G556">
        <v>0</v>
      </c>
      <c r="H556">
        <v>6</v>
      </c>
      <c r="I556">
        <v>4</v>
      </c>
      <c r="J556">
        <v>0.8</v>
      </c>
      <c r="K556">
        <v>8.4410076141357404</v>
      </c>
      <c r="L556" s="10">
        <v>1.95944595336914</v>
      </c>
      <c r="M556">
        <v>0.66926574707031194</v>
      </c>
      <c r="N556">
        <v>7.5771484375</v>
      </c>
      <c r="O556">
        <v>6</v>
      </c>
      <c r="P556">
        <v>6</v>
      </c>
      <c r="Q556">
        <v>16</v>
      </c>
      <c r="R556" s="16">
        <v>0.375</v>
      </c>
      <c r="S556" s="16">
        <f t="shared" si="8"/>
        <v>0.6</v>
      </c>
      <c r="T556">
        <v>4.3319568634033203</v>
      </c>
      <c r="U556">
        <v>3.8177587985992401</v>
      </c>
      <c r="V556">
        <v>3.7387061119079599</v>
      </c>
      <c r="W556" s="17">
        <v>7.9052686691284194E-2</v>
      </c>
      <c r="X556">
        <v>0.593250751495361</v>
      </c>
      <c r="Y556">
        <v>0.593250751495361</v>
      </c>
      <c r="Z556">
        <v>0.6</v>
      </c>
      <c r="AA556">
        <v>1</v>
      </c>
      <c r="AB556">
        <v>0.625</v>
      </c>
      <c r="AC556">
        <v>0.76923076923076905</v>
      </c>
      <c r="AD556">
        <v>0</v>
      </c>
      <c r="AE556">
        <v>0.4</v>
      </c>
    </row>
    <row r="557" spans="1:31" x14ac:dyDescent="0.15">
      <c r="A557" s="6">
        <v>555</v>
      </c>
      <c r="B557">
        <v>17</v>
      </c>
      <c r="C557">
        <v>3</v>
      </c>
      <c r="D557">
        <v>10</v>
      </c>
      <c r="E557">
        <v>10</v>
      </c>
      <c r="F557">
        <v>10</v>
      </c>
      <c r="G557">
        <v>0</v>
      </c>
      <c r="H557">
        <v>7</v>
      </c>
      <c r="I557">
        <v>3</v>
      </c>
      <c r="J557">
        <v>0.85</v>
      </c>
      <c r="K557">
        <v>8.4778385162353498</v>
      </c>
      <c r="L557" s="10">
        <v>1.9882049560546899</v>
      </c>
      <c r="M557">
        <v>1.1320114135742201</v>
      </c>
      <c r="N557">
        <v>6.4169387817382804</v>
      </c>
      <c r="O557">
        <v>6</v>
      </c>
      <c r="P557">
        <v>6</v>
      </c>
      <c r="Q557">
        <v>16</v>
      </c>
      <c r="R557" s="16">
        <v>0.375</v>
      </c>
      <c r="S557" s="16">
        <f t="shared" si="8"/>
        <v>0.6</v>
      </c>
      <c r="T557">
        <v>4.0295429229736301</v>
      </c>
      <c r="U557">
        <v>3.66877245903015</v>
      </c>
      <c r="V557">
        <v>3.4851615428924601</v>
      </c>
      <c r="W557" s="17">
        <v>0.18361091613769501</v>
      </c>
      <c r="X557">
        <v>0.54438138008117698</v>
      </c>
      <c r="Y557">
        <v>0.54438138008117698</v>
      </c>
      <c r="Z557">
        <v>0.6</v>
      </c>
      <c r="AA557">
        <v>1</v>
      </c>
      <c r="AB557">
        <v>0.625</v>
      </c>
      <c r="AC557">
        <v>0.76923076923076905</v>
      </c>
      <c r="AD557">
        <v>0</v>
      </c>
      <c r="AE557">
        <v>0.4</v>
      </c>
    </row>
    <row r="558" spans="1:31" x14ac:dyDescent="0.15">
      <c r="A558" s="6">
        <v>556</v>
      </c>
      <c r="B558">
        <v>16</v>
      </c>
      <c r="C558">
        <v>4</v>
      </c>
      <c r="D558">
        <v>10</v>
      </c>
      <c r="E558">
        <v>10</v>
      </c>
      <c r="F558">
        <v>10</v>
      </c>
      <c r="G558">
        <v>0</v>
      </c>
      <c r="H558">
        <v>6</v>
      </c>
      <c r="I558">
        <v>4</v>
      </c>
      <c r="J558">
        <v>0.8</v>
      </c>
      <c r="K558">
        <v>8.8879737854003906</v>
      </c>
      <c r="L558" s="10">
        <v>2.2914886474609402</v>
      </c>
      <c r="M558">
        <v>0.70874786376953103</v>
      </c>
      <c r="N558">
        <v>7.0372867584228498</v>
      </c>
      <c r="O558">
        <v>5</v>
      </c>
      <c r="P558">
        <v>5</v>
      </c>
      <c r="Q558">
        <v>15</v>
      </c>
      <c r="R558" s="16">
        <v>0.33329999999999999</v>
      </c>
      <c r="S558" s="16">
        <f t="shared" si="8"/>
        <v>0.5</v>
      </c>
      <c r="T558">
        <v>4.1405620574951199</v>
      </c>
      <c r="U558">
        <v>3.68980860710144</v>
      </c>
      <c r="V558">
        <v>3.5302505493164098</v>
      </c>
      <c r="W558" s="17">
        <v>0.15955805778503401</v>
      </c>
      <c r="X558">
        <v>0.61031150817871105</v>
      </c>
      <c r="Y558">
        <v>0.61031150817871105</v>
      </c>
      <c r="Z558">
        <v>0.5</v>
      </c>
      <c r="AA558">
        <v>1</v>
      </c>
      <c r="AB558">
        <v>0.66666666666666696</v>
      </c>
      <c r="AC558">
        <v>0.8</v>
      </c>
      <c r="AD558">
        <v>0</v>
      </c>
      <c r="AE558">
        <v>0.5</v>
      </c>
    </row>
    <row r="559" spans="1:31" x14ac:dyDescent="0.15">
      <c r="A559" s="6">
        <v>557</v>
      </c>
      <c r="B559">
        <v>17</v>
      </c>
      <c r="C559">
        <v>3</v>
      </c>
      <c r="D559">
        <v>10</v>
      </c>
      <c r="E559">
        <v>10</v>
      </c>
      <c r="F559">
        <v>10</v>
      </c>
      <c r="G559">
        <v>0</v>
      </c>
      <c r="H559">
        <v>7</v>
      </c>
      <c r="I559">
        <v>3</v>
      </c>
      <c r="J559">
        <v>0.85</v>
      </c>
      <c r="K559">
        <v>8.6429004669189506</v>
      </c>
      <c r="L559" s="10">
        <v>3.4898815155029301</v>
      </c>
      <c r="M559">
        <v>3.3616695404052699</v>
      </c>
      <c r="N559">
        <v>6.9340877532959002</v>
      </c>
      <c r="O559">
        <v>6</v>
      </c>
      <c r="P559">
        <v>6</v>
      </c>
      <c r="Q559">
        <v>15</v>
      </c>
      <c r="R559" s="16">
        <v>0.4</v>
      </c>
      <c r="S559" s="16">
        <f t="shared" si="8"/>
        <v>0.6</v>
      </c>
      <c r="T559">
        <v>3.9486217498779301</v>
      </c>
      <c r="U559">
        <v>3.5956997871398899</v>
      </c>
      <c r="V559">
        <v>3.4285111427307098</v>
      </c>
      <c r="W559" s="17">
        <v>0.16718864440917999</v>
      </c>
      <c r="X559">
        <v>0.52011060714721702</v>
      </c>
      <c r="Y559">
        <v>0.52011060714721702</v>
      </c>
      <c r="Z559">
        <v>0.6</v>
      </c>
      <c r="AA559">
        <v>0.9</v>
      </c>
      <c r="AB559">
        <v>0.6</v>
      </c>
      <c r="AC559">
        <v>0.72</v>
      </c>
      <c r="AD559">
        <v>0.1</v>
      </c>
      <c r="AE559">
        <v>0.3</v>
      </c>
    </row>
    <row r="560" spans="1:31" x14ac:dyDescent="0.15">
      <c r="A560" s="6">
        <v>558</v>
      </c>
      <c r="B560">
        <v>15</v>
      </c>
      <c r="C560">
        <v>5</v>
      </c>
      <c r="D560">
        <v>10</v>
      </c>
      <c r="E560">
        <v>10</v>
      </c>
      <c r="F560">
        <v>10</v>
      </c>
      <c r="G560">
        <v>0</v>
      </c>
      <c r="H560">
        <v>5</v>
      </c>
      <c r="I560">
        <v>5</v>
      </c>
      <c r="J560">
        <v>0.75</v>
      </c>
      <c r="K560">
        <v>8.1867713928222692</v>
      </c>
      <c r="L560" s="10">
        <v>3.6859092712402299</v>
      </c>
      <c r="M560">
        <v>2.3165664672851598</v>
      </c>
      <c r="N560">
        <v>6.2630443572998002</v>
      </c>
      <c r="O560">
        <v>5</v>
      </c>
      <c r="P560">
        <v>5</v>
      </c>
      <c r="Q560">
        <v>15</v>
      </c>
      <c r="R560" s="16">
        <v>0.33329999999999999</v>
      </c>
      <c r="S560" s="16">
        <f t="shared" si="8"/>
        <v>0.5</v>
      </c>
      <c r="T560">
        <v>3.44070243835449</v>
      </c>
      <c r="U560">
        <v>3.0950894355773899</v>
      </c>
      <c r="V560">
        <v>2.9002957344055198</v>
      </c>
      <c r="W560" s="17">
        <v>0.194793701171875</v>
      </c>
      <c r="X560">
        <v>0.54040670394897505</v>
      </c>
      <c r="Y560">
        <v>0.54040670394897505</v>
      </c>
      <c r="Z560">
        <v>0.5</v>
      </c>
      <c r="AA560">
        <v>1</v>
      </c>
      <c r="AB560">
        <v>0.66666666666666696</v>
      </c>
      <c r="AC560">
        <v>0.8</v>
      </c>
      <c r="AD560">
        <v>0</v>
      </c>
      <c r="AE560">
        <v>0.5</v>
      </c>
    </row>
    <row r="561" spans="1:31" x14ac:dyDescent="0.15">
      <c r="A561" s="6">
        <v>559</v>
      </c>
      <c r="B561">
        <v>17</v>
      </c>
      <c r="C561">
        <v>3</v>
      </c>
      <c r="D561">
        <v>10</v>
      </c>
      <c r="E561">
        <v>10</v>
      </c>
      <c r="F561">
        <v>10</v>
      </c>
      <c r="G561">
        <v>0</v>
      </c>
      <c r="H561">
        <v>7</v>
      </c>
      <c r="I561">
        <v>3</v>
      </c>
      <c r="J561">
        <v>0.85</v>
      </c>
      <c r="K561">
        <v>9.1870040893554705</v>
      </c>
      <c r="L561" s="10">
        <v>1.4182548522949201</v>
      </c>
      <c r="M561">
        <v>0.390975952148437</v>
      </c>
      <c r="N561">
        <v>7.6739597320556596</v>
      </c>
      <c r="O561">
        <v>6</v>
      </c>
      <c r="P561">
        <v>6</v>
      </c>
      <c r="Q561">
        <v>16</v>
      </c>
      <c r="R561" s="16">
        <v>0.375</v>
      </c>
      <c r="S561" s="16">
        <f t="shared" si="8"/>
        <v>0.6</v>
      </c>
      <c r="T561">
        <v>5.0910453796386701</v>
      </c>
      <c r="U561">
        <v>4.5576481819152797</v>
      </c>
      <c r="V561">
        <v>4.42270755767822</v>
      </c>
      <c r="W561" s="17">
        <v>0.13494062423705999</v>
      </c>
      <c r="X561">
        <v>0.668337821960449</v>
      </c>
      <c r="Y561">
        <v>0.668337821960449</v>
      </c>
      <c r="Z561">
        <v>0.6</v>
      </c>
      <c r="AA561">
        <v>1</v>
      </c>
      <c r="AB561">
        <v>0.625</v>
      </c>
      <c r="AC561">
        <v>0.76923076923076905</v>
      </c>
      <c r="AD561">
        <v>0</v>
      </c>
      <c r="AE561">
        <v>0.4</v>
      </c>
    </row>
    <row r="562" spans="1:31" x14ac:dyDescent="0.15">
      <c r="A562" s="6">
        <v>560</v>
      </c>
      <c r="B562">
        <v>18</v>
      </c>
      <c r="C562">
        <v>2</v>
      </c>
      <c r="D562">
        <v>10</v>
      </c>
      <c r="E562">
        <v>10</v>
      </c>
      <c r="F562">
        <v>10</v>
      </c>
      <c r="G562">
        <v>0</v>
      </c>
      <c r="H562">
        <v>8</v>
      </c>
      <c r="I562">
        <v>2</v>
      </c>
      <c r="J562">
        <v>0.9</v>
      </c>
      <c r="K562">
        <v>10.261106491088899</v>
      </c>
      <c r="L562" s="10">
        <v>3.1597480773925799</v>
      </c>
      <c r="M562">
        <v>2.6344470977783199</v>
      </c>
      <c r="N562">
        <v>6.2502002716064498</v>
      </c>
      <c r="O562">
        <v>4</v>
      </c>
      <c r="P562">
        <v>4</v>
      </c>
      <c r="Q562">
        <v>14</v>
      </c>
      <c r="R562" s="16">
        <v>0.28570000000000001</v>
      </c>
      <c r="S562" s="16">
        <f t="shared" si="8"/>
        <v>0.4</v>
      </c>
      <c r="T562">
        <v>4.0092296600341797</v>
      </c>
      <c r="U562">
        <v>3.7924528121948202</v>
      </c>
      <c r="V562">
        <v>3.4356625080108598</v>
      </c>
      <c r="W562" s="17">
        <v>0.35679030418396002</v>
      </c>
      <c r="X562">
        <v>0.57356715202331499</v>
      </c>
      <c r="Y562">
        <v>0.57356715202331499</v>
      </c>
      <c r="Z562">
        <v>0.4</v>
      </c>
      <c r="AA562">
        <v>1</v>
      </c>
      <c r="AB562">
        <v>0.71428571428571397</v>
      </c>
      <c r="AC562">
        <v>0.83333333333333304</v>
      </c>
      <c r="AD562">
        <v>0</v>
      </c>
      <c r="AE562">
        <v>0.6</v>
      </c>
    </row>
    <row r="563" spans="1:31" x14ac:dyDescent="0.15">
      <c r="A563" s="6">
        <v>561</v>
      </c>
      <c r="B563">
        <v>17</v>
      </c>
      <c r="C563">
        <v>3</v>
      </c>
      <c r="D563">
        <v>10</v>
      </c>
      <c r="E563">
        <v>10</v>
      </c>
      <c r="F563">
        <v>10</v>
      </c>
      <c r="G563">
        <v>0</v>
      </c>
      <c r="H563">
        <v>7</v>
      </c>
      <c r="I563">
        <v>3</v>
      </c>
      <c r="J563">
        <v>0.85</v>
      </c>
      <c r="K563">
        <v>9.3536796569824201</v>
      </c>
      <c r="L563" s="10">
        <v>1.4017753601074201</v>
      </c>
      <c r="M563">
        <v>0.43492507934570301</v>
      </c>
      <c r="N563">
        <v>8.13702392578125</v>
      </c>
      <c r="O563">
        <v>6</v>
      </c>
      <c r="P563">
        <v>6</v>
      </c>
      <c r="Q563">
        <v>16</v>
      </c>
      <c r="R563" s="16">
        <v>0.375</v>
      </c>
      <c r="S563" s="16">
        <f t="shared" si="8"/>
        <v>0.6</v>
      </c>
      <c r="T563">
        <v>4.1536064147949201</v>
      </c>
      <c r="U563">
        <v>3.6947340965271001</v>
      </c>
      <c r="V563">
        <v>3.58487176895142</v>
      </c>
      <c r="W563" s="17">
        <v>0.109862327575684</v>
      </c>
      <c r="X563">
        <v>0.56873464584350597</v>
      </c>
      <c r="Y563">
        <v>0.56873464584350597</v>
      </c>
      <c r="Z563">
        <v>0.6</v>
      </c>
      <c r="AA563">
        <v>1</v>
      </c>
      <c r="AB563">
        <v>0.625</v>
      </c>
      <c r="AC563">
        <v>0.76923076923076905</v>
      </c>
      <c r="AD563">
        <v>0</v>
      </c>
      <c r="AE563">
        <v>0.4</v>
      </c>
    </row>
    <row r="564" spans="1:31" x14ac:dyDescent="0.15">
      <c r="A564" s="6">
        <v>562</v>
      </c>
      <c r="B564">
        <v>16</v>
      </c>
      <c r="C564">
        <v>4</v>
      </c>
      <c r="D564">
        <v>10</v>
      </c>
      <c r="E564">
        <v>10</v>
      </c>
      <c r="F564">
        <v>10</v>
      </c>
      <c r="G564">
        <v>0</v>
      </c>
      <c r="H564">
        <v>6</v>
      </c>
      <c r="I564">
        <v>4</v>
      </c>
      <c r="J564">
        <v>0.8</v>
      </c>
      <c r="K564">
        <v>8.1943950653076207</v>
      </c>
      <c r="L564" s="10">
        <v>1.5858402252197299</v>
      </c>
      <c r="M564">
        <v>0.289749145507812</v>
      </c>
      <c r="N564">
        <v>7.7740345001220703</v>
      </c>
      <c r="O564">
        <v>5</v>
      </c>
      <c r="P564">
        <v>5</v>
      </c>
      <c r="Q564">
        <v>15</v>
      </c>
      <c r="R564" s="16">
        <v>0.33329999999999999</v>
      </c>
      <c r="S564" s="16">
        <f t="shared" si="8"/>
        <v>0.5</v>
      </c>
      <c r="T564">
        <v>3.9068489074707</v>
      </c>
      <c r="U564">
        <v>3.4167623519897501</v>
      </c>
      <c r="V564">
        <v>3.37409591674805</v>
      </c>
      <c r="W564" s="17">
        <v>4.2666435241699198E-2</v>
      </c>
      <c r="X564">
        <v>0.53275299072265603</v>
      </c>
      <c r="Y564">
        <v>0.53275299072265603</v>
      </c>
      <c r="Z564">
        <v>0.5</v>
      </c>
      <c r="AA564">
        <v>1</v>
      </c>
      <c r="AB564">
        <v>0.66666666666666696</v>
      </c>
      <c r="AC564">
        <v>0.8</v>
      </c>
      <c r="AD564">
        <v>0</v>
      </c>
      <c r="AE564">
        <v>0.5</v>
      </c>
    </row>
    <row r="565" spans="1:31" x14ac:dyDescent="0.15">
      <c r="A565" s="6">
        <v>563</v>
      </c>
      <c r="B565">
        <v>14</v>
      </c>
      <c r="C565">
        <v>6</v>
      </c>
      <c r="D565">
        <v>10</v>
      </c>
      <c r="E565">
        <v>10</v>
      </c>
      <c r="F565">
        <v>10</v>
      </c>
      <c r="G565">
        <v>0</v>
      </c>
      <c r="H565">
        <v>4</v>
      </c>
      <c r="I565">
        <v>6</v>
      </c>
      <c r="J565">
        <v>0.7</v>
      </c>
      <c r="K565">
        <v>8.5498504638671893</v>
      </c>
      <c r="L565" s="10">
        <v>5.67376708984375</v>
      </c>
      <c r="M565">
        <v>4.30523681640625</v>
      </c>
      <c r="N565">
        <v>4.9093284606933603</v>
      </c>
      <c r="O565">
        <v>1</v>
      </c>
      <c r="P565">
        <v>1</v>
      </c>
      <c r="Q565">
        <v>11</v>
      </c>
      <c r="R565" s="16">
        <v>9.0899999999999995E-2</v>
      </c>
      <c r="S565" s="16">
        <f t="shared" si="8"/>
        <v>0.1</v>
      </c>
      <c r="T565">
        <v>3.0093879699707</v>
      </c>
      <c r="U565">
        <v>2.82489061355591</v>
      </c>
      <c r="V565">
        <v>2.47087574005127</v>
      </c>
      <c r="W565" s="17">
        <v>0.354014873504639</v>
      </c>
      <c r="X565">
        <v>0.53851222991943404</v>
      </c>
      <c r="Y565">
        <v>0.53851222991943404</v>
      </c>
      <c r="Z565">
        <v>0.1</v>
      </c>
      <c r="AA565">
        <v>1</v>
      </c>
      <c r="AB565">
        <v>0.90909090909090895</v>
      </c>
      <c r="AC565">
        <v>0.952380952380952</v>
      </c>
      <c r="AD565">
        <v>0</v>
      </c>
      <c r="AE565">
        <v>0.9</v>
      </c>
    </row>
    <row r="566" spans="1:31" x14ac:dyDescent="0.15">
      <c r="A566" s="6">
        <v>564</v>
      </c>
      <c r="B566">
        <v>14</v>
      </c>
      <c r="C566">
        <v>6</v>
      </c>
      <c r="D566">
        <v>10</v>
      </c>
      <c r="E566">
        <v>10</v>
      </c>
      <c r="F566">
        <v>10</v>
      </c>
      <c r="G566">
        <v>0</v>
      </c>
      <c r="H566">
        <v>4</v>
      </c>
      <c r="I566">
        <v>6</v>
      </c>
      <c r="J566">
        <v>0.7</v>
      </c>
      <c r="K566">
        <v>9.2657775878906197</v>
      </c>
      <c r="L566" s="10">
        <v>5.2757301330566397</v>
      </c>
      <c r="M566">
        <v>2.9213771820068399</v>
      </c>
      <c r="N566">
        <v>6.0512104034423801</v>
      </c>
      <c r="O566">
        <v>2</v>
      </c>
      <c r="P566">
        <v>2</v>
      </c>
      <c r="Q566">
        <v>12</v>
      </c>
      <c r="R566" s="16">
        <v>0.16669999999999999</v>
      </c>
      <c r="S566" s="16">
        <f t="shared" si="8"/>
        <v>0.2</v>
      </c>
      <c r="T566">
        <v>2.56439208984375</v>
      </c>
      <c r="U566">
        <v>2.3354539871215798</v>
      </c>
      <c r="V566">
        <v>2.0398206710815399</v>
      </c>
      <c r="W566" s="17">
        <v>0.29563331604003901</v>
      </c>
      <c r="X566">
        <v>0.52457141876220703</v>
      </c>
      <c r="Y566">
        <v>0.52457141876220703</v>
      </c>
      <c r="Z566">
        <v>0.2</v>
      </c>
      <c r="AA566">
        <v>1</v>
      </c>
      <c r="AB566">
        <v>0.83333333333333304</v>
      </c>
      <c r="AC566">
        <v>0.90909090909090895</v>
      </c>
      <c r="AD566">
        <v>0</v>
      </c>
      <c r="AE566">
        <v>0.8</v>
      </c>
    </row>
    <row r="567" spans="1:31" x14ac:dyDescent="0.15">
      <c r="A567" s="6">
        <v>565</v>
      </c>
      <c r="B567">
        <v>14</v>
      </c>
      <c r="C567">
        <v>6</v>
      </c>
      <c r="D567">
        <v>10</v>
      </c>
      <c r="E567">
        <v>10</v>
      </c>
      <c r="F567">
        <v>10</v>
      </c>
      <c r="G567">
        <v>0</v>
      </c>
      <c r="H567">
        <v>4</v>
      </c>
      <c r="I567">
        <v>6</v>
      </c>
      <c r="J567">
        <v>0.7</v>
      </c>
      <c r="K567">
        <v>8.7530879974365199</v>
      </c>
      <c r="L567" s="10">
        <v>5.0434207916259801</v>
      </c>
      <c r="M567">
        <v>2.7324600219726598</v>
      </c>
      <c r="N567">
        <v>5.4225711822509801</v>
      </c>
      <c r="O567">
        <v>2</v>
      </c>
      <c r="P567">
        <v>2</v>
      </c>
      <c r="Q567">
        <v>12</v>
      </c>
      <c r="R567" s="16">
        <v>0.16669999999999999</v>
      </c>
      <c r="S567" s="16">
        <f t="shared" si="8"/>
        <v>0.2</v>
      </c>
      <c r="T567">
        <v>3.3161754608154301</v>
      </c>
      <c r="U567">
        <v>3.0609316825866699</v>
      </c>
      <c r="V567">
        <v>2.7582886219024698</v>
      </c>
      <c r="W567" s="17">
        <v>0.30264306068420399</v>
      </c>
      <c r="X567">
        <v>0.55788683891296398</v>
      </c>
      <c r="Y567">
        <v>0.55788683891296398</v>
      </c>
      <c r="Z567">
        <v>0.2</v>
      </c>
      <c r="AA567">
        <v>1</v>
      </c>
      <c r="AB567">
        <v>0.83333333333333304</v>
      </c>
      <c r="AC567">
        <v>0.90909090909090895</v>
      </c>
      <c r="AD567">
        <v>0</v>
      </c>
      <c r="AE567">
        <v>0.8</v>
      </c>
    </row>
    <row r="568" spans="1:31" x14ac:dyDescent="0.15">
      <c r="A568" s="6">
        <v>566</v>
      </c>
      <c r="B568">
        <v>15</v>
      </c>
      <c r="C568">
        <v>5</v>
      </c>
      <c r="D568">
        <v>10</v>
      </c>
      <c r="E568">
        <v>10</v>
      </c>
      <c r="F568">
        <v>10</v>
      </c>
      <c r="G568">
        <v>0</v>
      </c>
      <c r="H568">
        <v>5</v>
      </c>
      <c r="I568">
        <v>5</v>
      </c>
      <c r="J568">
        <v>0.75</v>
      </c>
      <c r="K568">
        <v>8.6669692993164098</v>
      </c>
      <c r="L568" s="10">
        <v>3.7744369506835902</v>
      </c>
      <c r="M568">
        <v>1.73469161987305</v>
      </c>
      <c r="N568">
        <v>5.7055931091308603</v>
      </c>
      <c r="O568">
        <v>4</v>
      </c>
      <c r="P568">
        <v>4</v>
      </c>
      <c r="Q568">
        <v>14</v>
      </c>
      <c r="R568" s="16">
        <v>0.28570000000000001</v>
      </c>
      <c r="S568" s="16">
        <f t="shared" si="8"/>
        <v>0.4</v>
      </c>
      <c r="T568">
        <v>3.7712020874023402</v>
      </c>
      <c r="U568">
        <v>3.4261507987976101</v>
      </c>
      <c r="V568">
        <v>3.1825811862945601</v>
      </c>
      <c r="W568" s="17">
        <v>0.24356961250305201</v>
      </c>
      <c r="X568">
        <v>0.58862090110778797</v>
      </c>
      <c r="Y568">
        <v>0.58862090110778797</v>
      </c>
      <c r="Z568">
        <v>0.4</v>
      </c>
      <c r="AA568">
        <v>1</v>
      </c>
      <c r="AB568">
        <v>0.71428571428571397</v>
      </c>
      <c r="AC568">
        <v>0.83333333333333304</v>
      </c>
      <c r="AD568">
        <v>0</v>
      </c>
      <c r="AE568">
        <v>0.6</v>
      </c>
    </row>
    <row r="569" spans="1:31" x14ac:dyDescent="0.15">
      <c r="A569" s="6">
        <v>567</v>
      </c>
      <c r="B569">
        <v>17</v>
      </c>
      <c r="C569">
        <v>3</v>
      </c>
      <c r="D569">
        <v>10</v>
      </c>
      <c r="E569">
        <v>10</v>
      </c>
      <c r="F569">
        <v>10</v>
      </c>
      <c r="G569">
        <v>0</v>
      </c>
      <c r="H569">
        <v>7</v>
      </c>
      <c r="I569">
        <v>3</v>
      </c>
      <c r="J569">
        <v>0.85</v>
      </c>
      <c r="K569">
        <v>8.4013347625732404</v>
      </c>
      <c r="L569" s="10">
        <v>1.89981842041016</v>
      </c>
      <c r="M569">
        <v>1.0454025268554701</v>
      </c>
      <c r="N569">
        <v>6.4398326873779297</v>
      </c>
      <c r="O569">
        <v>6</v>
      </c>
      <c r="P569">
        <v>6</v>
      </c>
      <c r="Q569">
        <v>16</v>
      </c>
      <c r="R569" s="16">
        <v>0.375</v>
      </c>
      <c r="S569" s="16">
        <f t="shared" si="8"/>
        <v>0.6</v>
      </c>
      <c r="T569">
        <v>4.1472434997558603</v>
      </c>
      <c r="U569">
        <v>3.7769830226898198</v>
      </c>
      <c r="V569">
        <v>3.61122393608093</v>
      </c>
      <c r="W569" s="17">
        <v>0.165759086608887</v>
      </c>
      <c r="X569">
        <v>0.53601956367492698</v>
      </c>
      <c r="Y569">
        <v>0.53601956367492698</v>
      </c>
      <c r="Z569">
        <v>0.6</v>
      </c>
      <c r="AA569">
        <v>1</v>
      </c>
      <c r="AB569">
        <v>0.625</v>
      </c>
      <c r="AC569">
        <v>0.76923076923076905</v>
      </c>
      <c r="AD569">
        <v>0</v>
      </c>
      <c r="AE569">
        <v>0.4</v>
      </c>
    </row>
    <row r="570" spans="1:31" x14ac:dyDescent="0.15">
      <c r="A570" s="6">
        <v>568</v>
      </c>
      <c r="B570">
        <v>18</v>
      </c>
      <c r="C570">
        <v>2</v>
      </c>
      <c r="D570">
        <v>10</v>
      </c>
      <c r="E570">
        <v>10</v>
      </c>
      <c r="F570">
        <v>10</v>
      </c>
      <c r="G570">
        <v>0</v>
      </c>
      <c r="H570">
        <v>8</v>
      </c>
      <c r="I570">
        <v>2</v>
      </c>
      <c r="J570">
        <v>0.9</v>
      </c>
      <c r="K570">
        <v>9.3716735839843697</v>
      </c>
      <c r="L570" s="10">
        <v>1.1026153564453101</v>
      </c>
      <c r="M570">
        <v>0.53197479248046897</v>
      </c>
      <c r="N570">
        <v>7.4831428527831996</v>
      </c>
      <c r="O570">
        <v>6</v>
      </c>
      <c r="P570">
        <v>6</v>
      </c>
      <c r="Q570">
        <v>16</v>
      </c>
      <c r="R570" s="16">
        <v>0.375</v>
      </c>
      <c r="S570" s="16">
        <f t="shared" si="8"/>
        <v>0.6</v>
      </c>
      <c r="T570">
        <v>4.7386512756347701</v>
      </c>
      <c r="U570">
        <v>4.3290586471557599</v>
      </c>
      <c r="V570">
        <v>4.1681928634643501</v>
      </c>
      <c r="W570" s="17">
        <v>0.160865783691406</v>
      </c>
      <c r="X570">
        <v>0.57045841217041005</v>
      </c>
      <c r="Y570">
        <v>0.57045841217041005</v>
      </c>
      <c r="Z570">
        <v>0.6</v>
      </c>
      <c r="AA570">
        <v>1</v>
      </c>
      <c r="AB570">
        <v>0.625</v>
      </c>
      <c r="AC570">
        <v>0.76923076923076905</v>
      </c>
      <c r="AD570">
        <v>0</v>
      </c>
      <c r="AE570">
        <v>0.4</v>
      </c>
    </row>
    <row r="571" spans="1:31" x14ac:dyDescent="0.15">
      <c r="A571" s="6">
        <v>569</v>
      </c>
      <c r="B571">
        <v>17</v>
      </c>
      <c r="C571">
        <v>3</v>
      </c>
      <c r="D571">
        <v>10</v>
      </c>
      <c r="E571">
        <v>10</v>
      </c>
      <c r="F571">
        <v>10</v>
      </c>
      <c r="G571">
        <v>0</v>
      </c>
      <c r="H571">
        <v>7</v>
      </c>
      <c r="I571">
        <v>3</v>
      </c>
      <c r="J571">
        <v>0.85</v>
      </c>
      <c r="K571">
        <v>8.8859119415283203</v>
      </c>
      <c r="L571" s="10">
        <v>1.72646713256836</v>
      </c>
      <c r="M571">
        <v>1.0403633117675799</v>
      </c>
      <c r="N571">
        <v>7.9407691955566397</v>
      </c>
      <c r="O571">
        <v>7</v>
      </c>
      <c r="P571">
        <v>7</v>
      </c>
      <c r="Q571">
        <v>16</v>
      </c>
      <c r="R571" s="16">
        <v>0.4375</v>
      </c>
      <c r="S571" s="16">
        <f t="shared" si="8"/>
        <v>0.7</v>
      </c>
      <c r="T571">
        <v>4.21138572692871</v>
      </c>
      <c r="U571">
        <v>3.7698805332183798</v>
      </c>
      <c r="V571">
        <v>3.6780929565429701</v>
      </c>
      <c r="W571" s="17">
        <v>9.1787576675414997E-2</v>
      </c>
      <c r="X571">
        <v>0.53329277038574197</v>
      </c>
      <c r="Y571">
        <v>0.53329277038574197</v>
      </c>
      <c r="Z571">
        <v>0.7</v>
      </c>
      <c r="AA571">
        <v>0.9</v>
      </c>
      <c r="AB571">
        <v>0.5625</v>
      </c>
      <c r="AC571">
        <v>0.69230769230769196</v>
      </c>
      <c r="AD571">
        <v>0.1</v>
      </c>
      <c r="AE571">
        <v>0.2</v>
      </c>
    </row>
    <row r="572" spans="1:31" x14ac:dyDescent="0.15">
      <c r="A572" s="6">
        <v>570</v>
      </c>
      <c r="B572">
        <v>18</v>
      </c>
      <c r="C572">
        <v>2</v>
      </c>
      <c r="D572">
        <v>10</v>
      </c>
      <c r="E572">
        <v>10</v>
      </c>
      <c r="F572">
        <v>10</v>
      </c>
      <c r="G572">
        <v>0</v>
      </c>
      <c r="H572">
        <v>8</v>
      </c>
      <c r="I572">
        <v>2</v>
      </c>
      <c r="J572">
        <v>0.9</v>
      </c>
      <c r="K572">
        <v>10.107200622558601</v>
      </c>
      <c r="L572" s="10">
        <v>2.6826114654540998</v>
      </c>
      <c r="M572">
        <v>2.0718727111816402</v>
      </c>
      <c r="N572">
        <v>6.2270374298095703</v>
      </c>
      <c r="O572">
        <v>4</v>
      </c>
      <c r="P572">
        <v>4</v>
      </c>
      <c r="Q572">
        <v>14</v>
      </c>
      <c r="R572" s="16">
        <v>0.28570000000000001</v>
      </c>
      <c r="S572" s="16">
        <f t="shared" si="8"/>
        <v>0.4</v>
      </c>
      <c r="T572">
        <v>4.0491065979003897</v>
      </c>
      <c r="U572">
        <v>3.80079221725464</v>
      </c>
      <c r="V572">
        <v>3.4570014476776101</v>
      </c>
      <c r="W572" s="17">
        <v>0.34379076957702598</v>
      </c>
      <c r="X572">
        <v>0.59210515022277799</v>
      </c>
      <c r="Y572">
        <v>0.59210515022277799</v>
      </c>
      <c r="Z572">
        <v>0.4</v>
      </c>
      <c r="AA572">
        <v>1</v>
      </c>
      <c r="AB572">
        <v>0.71428571428571397</v>
      </c>
      <c r="AC572">
        <v>0.83333333333333304</v>
      </c>
      <c r="AD572">
        <v>0</v>
      </c>
      <c r="AE572">
        <v>0.6</v>
      </c>
    </row>
    <row r="573" spans="1:31" x14ac:dyDescent="0.15">
      <c r="A573" s="6">
        <v>571</v>
      </c>
      <c r="B573">
        <v>15</v>
      </c>
      <c r="C573">
        <v>5</v>
      </c>
      <c r="D573">
        <v>10</v>
      </c>
      <c r="E573">
        <v>10</v>
      </c>
      <c r="F573">
        <v>10</v>
      </c>
      <c r="G573">
        <v>0</v>
      </c>
      <c r="H573">
        <v>5</v>
      </c>
      <c r="I573">
        <v>5</v>
      </c>
      <c r="J573">
        <v>0.75</v>
      </c>
      <c r="K573">
        <v>8.9176368713378906</v>
      </c>
      <c r="L573" s="10">
        <v>2.97793388366699</v>
      </c>
      <c r="M573">
        <v>0.78678894042968694</v>
      </c>
      <c r="N573">
        <v>7.4971160888671902</v>
      </c>
      <c r="O573">
        <v>5</v>
      </c>
      <c r="P573">
        <v>5</v>
      </c>
      <c r="Q573">
        <v>15</v>
      </c>
      <c r="R573" s="16">
        <v>0.33329999999999999</v>
      </c>
      <c r="S573" s="16">
        <f t="shared" si="8"/>
        <v>0.5</v>
      </c>
      <c r="T573">
        <v>3.6961498260497998</v>
      </c>
      <c r="U573">
        <v>3.2113220691680899</v>
      </c>
      <c r="V573">
        <v>3.0879595279693599</v>
      </c>
      <c r="W573" s="17">
        <v>0.12336254119873</v>
      </c>
      <c r="X573">
        <v>0.608190298080444</v>
      </c>
      <c r="Y573">
        <v>0.608190298080444</v>
      </c>
      <c r="Z573">
        <v>0.5</v>
      </c>
      <c r="AA573">
        <v>1</v>
      </c>
      <c r="AB573">
        <v>0.66666666666666696</v>
      </c>
      <c r="AC573">
        <v>0.8</v>
      </c>
      <c r="AD573">
        <v>0</v>
      </c>
      <c r="AE573">
        <v>0.5</v>
      </c>
    </row>
    <row r="574" spans="1:31" x14ac:dyDescent="0.15">
      <c r="A574" s="6">
        <v>572</v>
      </c>
      <c r="B574">
        <v>19</v>
      </c>
      <c r="C574">
        <v>1</v>
      </c>
      <c r="D574">
        <v>10</v>
      </c>
      <c r="E574">
        <v>10</v>
      </c>
      <c r="F574">
        <v>10</v>
      </c>
      <c r="G574">
        <v>0</v>
      </c>
      <c r="H574">
        <v>9</v>
      </c>
      <c r="I574">
        <v>1</v>
      </c>
      <c r="J574">
        <v>0.95</v>
      </c>
      <c r="K574">
        <v>12.7640056610107</v>
      </c>
      <c r="L574" s="10">
        <v>0.73766708374023404</v>
      </c>
      <c r="M574">
        <v>0.48704910278320301</v>
      </c>
      <c r="N574">
        <v>10.8563938140869</v>
      </c>
      <c r="O574">
        <v>7</v>
      </c>
      <c r="P574">
        <v>7</v>
      </c>
      <c r="Q574">
        <v>17</v>
      </c>
      <c r="R574" s="16">
        <v>0.4118</v>
      </c>
      <c r="S574" s="16">
        <f t="shared" si="8"/>
        <v>0.7</v>
      </c>
      <c r="T574">
        <v>5.5027923583984402</v>
      </c>
      <c r="U574">
        <v>5.0524420738220197</v>
      </c>
      <c r="V574">
        <v>4.8725714683532697</v>
      </c>
      <c r="W574" s="17">
        <v>0.17987060546875</v>
      </c>
      <c r="X574">
        <v>0.63022089004516602</v>
      </c>
      <c r="Y574">
        <v>0.63022089004516602</v>
      </c>
      <c r="Z574">
        <v>0.7</v>
      </c>
      <c r="AA574">
        <v>1</v>
      </c>
      <c r="AB574">
        <v>0.58823529411764697</v>
      </c>
      <c r="AC574">
        <v>0.74074074074074103</v>
      </c>
      <c r="AD574">
        <v>0</v>
      </c>
      <c r="AE574">
        <v>0.3</v>
      </c>
    </row>
    <row r="575" spans="1:31" x14ac:dyDescent="0.15">
      <c r="A575" s="6">
        <v>573</v>
      </c>
      <c r="B575">
        <v>17</v>
      </c>
      <c r="C575">
        <v>3</v>
      </c>
      <c r="D575">
        <v>10</v>
      </c>
      <c r="E575">
        <v>10</v>
      </c>
      <c r="F575">
        <v>10</v>
      </c>
      <c r="G575">
        <v>0</v>
      </c>
      <c r="H575">
        <v>7</v>
      </c>
      <c r="I575">
        <v>3</v>
      </c>
      <c r="J575">
        <v>0.85</v>
      </c>
      <c r="K575">
        <v>7.7861976623535201</v>
      </c>
      <c r="L575" s="10">
        <v>2.38701248168945</v>
      </c>
      <c r="M575">
        <v>1.50172996520996</v>
      </c>
      <c r="N575">
        <v>4.7621803283691397</v>
      </c>
      <c r="O575">
        <v>4</v>
      </c>
      <c r="P575">
        <v>4</v>
      </c>
      <c r="Q575">
        <v>13</v>
      </c>
      <c r="R575" s="16">
        <v>0.30769999999999997</v>
      </c>
      <c r="S575" s="16">
        <f t="shared" si="8"/>
        <v>0.4</v>
      </c>
      <c r="T575">
        <v>3.1709365844726598</v>
      </c>
      <c r="U575">
        <v>2.9400973320007302</v>
      </c>
      <c r="V575">
        <v>2.70842504501343</v>
      </c>
      <c r="W575" s="17">
        <v>0.23167228698730499</v>
      </c>
      <c r="X575">
        <v>0.46251153945922902</v>
      </c>
      <c r="Y575">
        <v>0.46251153945922902</v>
      </c>
      <c r="Z575">
        <v>0.4</v>
      </c>
      <c r="AA575">
        <v>0.9</v>
      </c>
      <c r="AB575">
        <v>0.69230769230769196</v>
      </c>
      <c r="AC575">
        <v>0.78260869565217395</v>
      </c>
      <c r="AD575">
        <v>0.1</v>
      </c>
      <c r="AE575">
        <v>0.5</v>
      </c>
    </row>
    <row r="576" spans="1:31" x14ac:dyDescent="0.15">
      <c r="A576" s="6">
        <v>574</v>
      </c>
      <c r="B576">
        <v>14</v>
      </c>
      <c r="C576">
        <v>6</v>
      </c>
      <c r="D576">
        <v>10</v>
      </c>
      <c r="E576">
        <v>10</v>
      </c>
      <c r="F576">
        <v>10</v>
      </c>
      <c r="G576">
        <v>0</v>
      </c>
      <c r="H576">
        <v>4</v>
      </c>
      <c r="I576">
        <v>6</v>
      </c>
      <c r="J576">
        <v>0.7</v>
      </c>
      <c r="K576">
        <v>8.5182151794433594</v>
      </c>
      <c r="L576" s="10">
        <v>4.8193511962890598</v>
      </c>
      <c r="M576">
        <v>2.7782020568847701</v>
      </c>
      <c r="N576">
        <v>5.8452396392822301</v>
      </c>
      <c r="O576">
        <v>2</v>
      </c>
      <c r="P576">
        <v>2</v>
      </c>
      <c r="Q576">
        <v>12</v>
      </c>
      <c r="R576" s="16">
        <v>0.16669999999999999</v>
      </c>
      <c r="S576" s="16">
        <f t="shared" si="8"/>
        <v>0.2</v>
      </c>
      <c r="T576">
        <v>3.1886501312255899</v>
      </c>
      <c r="U576">
        <v>2.8772964477539098</v>
      </c>
      <c r="V576">
        <v>2.6102390289306601</v>
      </c>
      <c r="W576" s="17">
        <v>0.26705741882324202</v>
      </c>
      <c r="X576">
        <v>0.57841110229492199</v>
      </c>
      <c r="Y576">
        <v>0.57841110229492199</v>
      </c>
      <c r="Z576">
        <v>0.2</v>
      </c>
      <c r="AA576">
        <v>1</v>
      </c>
      <c r="AB576">
        <v>0.83333333333333304</v>
      </c>
      <c r="AC576">
        <v>0.90909090909090895</v>
      </c>
      <c r="AD576">
        <v>0</v>
      </c>
      <c r="AE576">
        <v>0.8</v>
      </c>
    </row>
    <row r="577" spans="1:31" x14ac:dyDescent="0.15">
      <c r="A577" s="6">
        <v>575</v>
      </c>
      <c r="B577">
        <v>18</v>
      </c>
      <c r="C577">
        <v>2</v>
      </c>
      <c r="D577">
        <v>10</v>
      </c>
      <c r="E577">
        <v>10</v>
      </c>
      <c r="F577">
        <v>10</v>
      </c>
      <c r="G577">
        <v>0</v>
      </c>
      <c r="H577">
        <v>8</v>
      </c>
      <c r="I577">
        <v>2</v>
      </c>
      <c r="J577">
        <v>0.9</v>
      </c>
      <c r="K577">
        <v>9.3824081420898402</v>
      </c>
      <c r="L577" s="10">
        <v>2.4036560058593701</v>
      </c>
      <c r="M577">
        <v>1.78212547302246</v>
      </c>
      <c r="N577">
        <v>5.6157817840576199</v>
      </c>
      <c r="O577">
        <v>4</v>
      </c>
      <c r="P577">
        <v>4</v>
      </c>
      <c r="Q577">
        <v>13</v>
      </c>
      <c r="R577" s="16">
        <v>0.30769999999999997</v>
      </c>
      <c r="S577" s="16">
        <f t="shared" si="8"/>
        <v>0.4</v>
      </c>
      <c r="T577">
        <v>4.1572189331054696</v>
      </c>
      <c r="U577">
        <v>3.90777516365051</v>
      </c>
      <c r="V577">
        <v>3.5910561084747301</v>
      </c>
      <c r="W577" s="17">
        <v>0.31671905517578097</v>
      </c>
      <c r="X577">
        <v>0.56616282463073697</v>
      </c>
      <c r="Y577">
        <v>0.56616282463073697</v>
      </c>
      <c r="Z577">
        <v>0.4</v>
      </c>
      <c r="AA577">
        <v>0.9</v>
      </c>
      <c r="AB577">
        <v>0.69230769230769196</v>
      </c>
      <c r="AC577">
        <v>0.78260869565217395</v>
      </c>
      <c r="AD577">
        <v>0.1</v>
      </c>
      <c r="AE577">
        <v>0.5</v>
      </c>
    </row>
    <row r="578" spans="1:31" x14ac:dyDescent="0.15">
      <c r="A578" s="6">
        <v>576</v>
      </c>
      <c r="B578">
        <v>18</v>
      </c>
      <c r="C578">
        <v>2</v>
      </c>
      <c r="D578">
        <v>10</v>
      </c>
      <c r="E578">
        <v>10</v>
      </c>
      <c r="F578">
        <v>10</v>
      </c>
      <c r="G578">
        <v>0</v>
      </c>
      <c r="H578">
        <v>8</v>
      </c>
      <c r="I578">
        <v>2</v>
      </c>
      <c r="J578">
        <v>0.9</v>
      </c>
      <c r="K578">
        <v>10.0654296875</v>
      </c>
      <c r="L578" s="10">
        <v>2.1596164703369101</v>
      </c>
      <c r="M578">
        <v>1.60601806640625</v>
      </c>
      <c r="N578">
        <v>7.1142730712890598</v>
      </c>
      <c r="O578">
        <v>7</v>
      </c>
      <c r="P578">
        <v>7</v>
      </c>
      <c r="Q578">
        <v>17</v>
      </c>
      <c r="R578" s="16">
        <v>0.4118</v>
      </c>
      <c r="S578" s="16">
        <f t="shared" ref="S578:S641" si="9">O578/E578</f>
        <v>0.7</v>
      </c>
      <c r="T578">
        <v>4.7743911743164098</v>
      </c>
      <c r="U578">
        <v>4.42250633239746</v>
      </c>
      <c r="V578">
        <v>4.16098928451538</v>
      </c>
      <c r="W578" s="17">
        <v>0.26151704788208002</v>
      </c>
      <c r="X578">
        <v>0.61340188980102495</v>
      </c>
      <c r="Y578">
        <v>0.61340188980102495</v>
      </c>
      <c r="Z578">
        <v>0.7</v>
      </c>
      <c r="AA578">
        <v>1</v>
      </c>
      <c r="AB578">
        <v>0.58823529411764697</v>
      </c>
      <c r="AC578">
        <v>0.74074074074074103</v>
      </c>
      <c r="AD578">
        <v>0</v>
      </c>
      <c r="AE578">
        <v>0.3</v>
      </c>
    </row>
    <row r="579" spans="1:31" x14ac:dyDescent="0.15">
      <c r="A579" s="6">
        <v>577</v>
      </c>
      <c r="B579">
        <v>19</v>
      </c>
      <c r="C579">
        <v>1</v>
      </c>
      <c r="D579">
        <v>10</v>
      </c>
      <c r="E579">
        <v>10</v>
      </c>
      <c r="F579">
        <v>10</v>
      </c>
      <c r="G579">
        <v>0</v>
      </c>
      <c r="H579">
        <v>9</v>
      </c>
      <c r="I579">
        <v>1</v>
      </c>
      <c r="J579">
        <v>0.95</v>
      </c>
      <c r="K579">
        <v>12.5681343078613</v>
      </c>
      <c r="L579" s="10">
        <v>1.6681442260742201</v>
      </c>
      <c r="M579">
        <v>1.4499664306640601</v>
      </c>
      <c r="N579">
        <v>9.9293594360351598</v>
      </c>
      <c r="O579">
        <v>8</v>
      </c>
      <c r="P579">
        <v>8</v>
      </c>
      <c r="Q579">
        <v>18</v>
      </c>
      <c r="R579" s="16">
        <v>0.44440000000000002</v>
      </c>
      <c r="S579" s="16">
        <f t="shared" si="9"/>
        <v>0.8</v>
      </c>
      <c r="T579">
        <v>5.2424602508544904</v>
      </c>
      <c r="U579">
        <v>4.8652920722961399</v>
      </c>
      <c r="V579">
        <v>4.61120510101318</v>
      </c>
      <c r="W579" s="17">
        <v>0.25408697128295898</v>
      </c>
      <c r="X579">
        <v>0.63125514984130904</v>
      </c>
      <c r="Y579">
        <v>0.63125514984130904</v>
      </c>
      <c r="Z579">
        <v>0.8</v>
      </c>
      <c r="AA579">
        <v>1</v>
      </c>
      <c r="AB579">
        <v>0.55555555555555602</v>
      </c>
      <c r="AC579">
        <v>0.71428571428571397</v>
      </c>
      <c r="AD579">
        <v>0</v>
      </c>
      <c r="AE579">
        <v>0.2</v>
      </c>
    </row>
    <row r="580" spans="1:31" x14ac:dyDescent="0.15">
      <c r="A580" s="6">
        <v>578</v>
      </c>
      <c r="B580">
        <v>20</v>
      </c>
      <c r="C580">
        <v>0</v>
      </c>
      <c r="D580">
        <v>10</v>
      </c>
      <c r="E580">
        <v>10</v>
      </c>
      <c r="F580">
        <v>10</v>
      </c>
      <c r="G580">
        <v>0</v>
      </c>
      <c r="H580">
        <v>10</v>
      </c>
      <c r="I580">
        <v>0</v>
      </c>
      <c r="J580">
        <v>1</v>
      </c>
      <c r="K580">
        <v>9999</v>
      </c>
      <c r="L580" s="10">
        <v>1.38002777099609</v>
      </c>
      <c r="M580">
        <v>9999</v>
      </c>
      <c r="N580">
        <v>9999</v>
      </c>
      <c r="O580">
        <v>7</v>
      </c>
      <c r="P580">
        <v>7</v>
      </c>
      <c r="Q580">
        <v>17</v>
      </c>
      <c r="R580" s="16">
        <v>0.4118</v>
      </c>
      <c r="S580" s="16">
        <f t="shared" si="9"/>
        <v>0.7</v>
      </c>
      <c r="T580">
        <v>5.3295555114746103</v>
      </c>
      <c r="U580">
        <v>5.0252656936645499</v>
      </c>
      <c r="V580">
        <v>4.6884260177612296</v>
      </c>
      <c r="W580" s="17">
        <v>0.33683967590331998</v>
      </c>
      <c r="X580">
        <v>0.64112949371337902</v>
      </c>
      <c r="Y580">
        <v>0.64112949371337902</v>
      </c>
      <c r="Z580">
        <v>0.7</v>
      </c>
      <c r="AA580">
        <v>1</v>
      </c>
      <c r="AB580">
        <v>0.58823529411764697</v>
      </c>
      <c r="AC580">
        <v>0.74074074074074103</v>
      </c>
      <c r="AD580">
        <v>0</v>
      </c>
      <c r="AE580">
        <v>0.3</v>
      </c>
    </row>
    <row r="581" spans="1:31" x14ac:dyDescent="0.15">
      <c r="A581" s="6">
        <v>579</v>
      </c>
      <c r="B581">
        <v>15</v>
      </c>
      <c r="C581">
        <v>5</v>
      </c>
      <c r="D581">
        <v>10</v>
      </c>
      <c r="E581">
        <v>10</v>
      </c>
      <c r="F581">
        <v>10</v>
      </c>
      <c r="G581">
        <v>0</v>
      </c>
      <c r="H581">
        <v>5</v>
      </c>
      <c r="I581">
        <v>5</v>
      </c>
      <c r="J581">
        <v>0.75</v>
      </c>
      <c r="K581">
        <v>8.2938251495361293</v>
      </c>
      <c r="L581" s="10">
        <v>2.7973766326904301</v>
      </c>
      <c r="M581">
        <v>0.57436752319335904</v>
      </c>
      <c r="N581">
        <v>6.5468673706054696</v>
      </c>
      <c r="O581">
        <v>4</v>
      </c>
      <c r="P581">
        <v>4</v>
      </c>
      <c r="Q581">
        <v>14</v>
      </c>
      <c r="R581" s="16">
        <v>0.28570000000000001</v>
      </c>
      <c r="S581" s="16">
        <f t="shared" si="9"/>
        <v>0.4</v>
      </c>
      <c r="T581">
        <v>3.5668888092040998</v>
      </c>
      <c r="U581">
        <v>3.12872385978699</v>
      </c>
      <c r="V581">
        <v>2.9969449043273899</v>
      </c>
      <c r="W581" s="17">
        <v>0.131778955459595</v>
      </c>
      <c r="X581">
        <v>0.56994390487670898</v>
      </c>
      <c r="Y581">
        <v>0.56994390487670898</v>
      </c>
      <c r="Z581">
        <v>0.4</v>
      </c>
      <c r="AA581">
        <v>1</v>
      </c>
      <c r="AB581">
        <v>0.71428571428571397</v>
      </c>
      <c r="AC581">
        <v>0.83333333333333304</v>
      </c>
      <c r="AD581">
        <v>0</v>
      </c>
      <c r="AE581">
        <v>0.6</v>
      </c>
    </row>
    <row r="582" spans="1:31" x14ac:dyDescent="0.15">
      <c r="A582" s="6">
        <v>580</v>
      </c>
      <c r="B582">
        <v>17</v>
      </c>
      <c r="C582">
        <v>3</v>
      </c>
      <c r="D582">
        <v>10</v>
      </c>
      <c r="E582">
        <v>10</v>
      </c>
      <c r="F582">
        <v>10</v>
      </c>
      <c r="G582">
        <v>0</v>
      </c>
      <c r="H582">
        <v>7</v>
      </c>
      <c r="I582">
        <v>3</v>
      </c>
      <c r="J582">
        <v>0.85</v>
      </c>
      <c r="K582">
        <v>8.4309158325195295</v>
      </c>
      <c r="L582" s="10">
        <v>2.7274227142334002</v>
      </c>
      <c r="M582">
        <v>2.0186672210693399</v>
      </c>
      <c r="N582">
        <v>5.7853221893310502</v>
      </c>
      <c r="O582">
        <v>3</v>
      </c>
      <c r="P582">
        <v>3</v>
      </c>
      <c r="Q582">
        <v>12</v>
      </c>
      <c r="R582" s="16">
        <v>0.25</v>
      </c>
      <c r="S582" s="16">
        <f t="shared" si="9"/>
        <v>0.3</v>
      </c>
      <c r="T582">
        <v>3.19611740112305</v>
      </c>
      <c r="U582">
        <v>2.95768475532532</v>
      </c>
      <c r="V582">
        <v>2.7212998867034899</v>
      </c>
      <c r="W582" s="17">
        <v>0.23638486862182601</v>
      </c>
      <c r="X582">
        <v>0.474817514419556</v>
      </c>
      <c r="Y582">
        <v>0.474817514419556</v>
      </c>
      <c r="Z582">
        <v>0.3</v>
      </c>
      <c r="AA582">
        <v>0.9</v>
      </c>
      <c r="AB582">
        <v>0.75</v>
      </c>
      <c r="AC582">
        <v>0.81818181818181801</v>
      </c>
      <c r="AD582">
        <v>0.1</v>
      </c>
      <c r="AE582">
        <v>0.6</v>
      </c>
    </row>
    <row r="583" spans="1:31" x14ac:dyDescent="0.15">
      <c r="A583" s="6">
        <v>581</v>
      </c>
      <c r="B583">
        <v>17</v>
      </c>
      <c r="C583">
        <v>3</v>
      </c>
      <c r="D583">
        <v>10</v>
      </c>
      <c r="E583">
        <v>10</v>
      </c>
      <c r="F583">
        <v>10</v>
      </c>
      <c r="G583">
        <v>0</v>
      </c>
      <c r="H583">
        <v>7</v>
      </c>
      <c r="I583">
        <v>3</v>
      </c>
      <c r="J583">
        <v>0.85</v>
      </c>
      <c r="K583">
        <v>8.6514358520507795</v>
      </c>
      <c r="L583" s="10">
        <v>2.00840187072754</v>
      </c>
      <c r="M583">
        <v>1.07573318481445</v>
      </c>
      <c r="N583">
        <v>6.3811569213867196</v>
      </c>
      <c r="O583">
        <v>5</v>
      </c>
      <c r="P583">
        <v>5</v>
      </c>
      <c r="Q583">
        <v>15</v>
      </c>
      <c r="R583" s="16">
        <v>0.33329999999999999</v>
      </c>
      <c r="S583" s="16">
        <f t="shared" si="9"/>
        <v>0.5</v>
      </c>
      <c r="T583">
        <v>4.30572509765625</v>
      </c>
      <c r="U583">
        <v>3.9156088829040501</v>
      </c>
      <c r="V583">
        <v>3.7208366394043</v>
      </c>
      <c r="W583" s="17">
        <v>0.194772243499756</v>
      </c>
      <c r="X583">
        <v>0.58488845825195301</v>
      </c>
      <c r="Y583">
        <v>0.58488845825195301</v>
      </c>
      <c r="Z583">
        <v>0.5</v>
      </c>
      <c r="AA583">
        <v>1</v>
      </c>
      <c r="AB583">
        <v>0.66666666666666696</v>
      </c>
      <c r="AC583">
        <v>0.8</v>
      </c>
      <c r="AD583">
        <v>0</v>
      </c>
      <c r="AE583">
        <v>0.5</v>
      </c>
    </row>
    <row r="584" spans="1:31" x14ac:dyDescent="0.15">
      <c r="A584" s="6">
        <v>582</v>
      </c>
      <c r="B584">
        <v>17</v>
      </c>
      <c r="C584">
        <v>3</v>
      </c>
      <c r="D584">
        <v>10</v>
      </c>
      <c r="E584">
        <v>10</v>
      </c>
      <c r="F584">
        <v>10</v>
      </c>
      <c r="G584">
        <v>0</v>
      </c>
      <c r="H584">
        <v>7</v>
      </c>
      <c r="I584">
        <v>3</v>
      </c>
      <c r="J584">
        <v>0.85</v>
      </c>
      <c r="K584">
        <v>10.237333297729499</v>
      </c>
      <c r="L584" s="10">
        <v>2.39279365539551</v>
      </c>
      <c r="M584">
        <v>1.32973480224609</v>
      </c>
      <c r="N584">
        <v>7.6629505157470703</v>
      </c>
      <c r="O584">
        <v>5</v>
      </c>
      <c r="P584">
        <v>5</v>
      </c>
      <c r="Q584">
        <v>15</v>
      </c>
      <c r="R584" s="16">
        <v>0.33329999999999999</v>
      </c>
      <c r="S584" s="16">
        <f t="shared" si="9"/>
        <v>0.5</v>
      </c>
      <c r="T584">
        <v>3.8714351654052699</v>
      </c>
      <c r="U584">
        <v>3.5270068645477299</v>
      </c>
      <c r="V584">
        <v>3.29490995407104</v>
      </c>
      <c r="W584" s="17">
        <v>0.23209691047668499</v>
      </c>
      <c r="X584">
        <v>0.57652521133422896</v>
      </c>
      <c r="Y584">
        <v>0.57652521133422896</v>
      </c>
      <c r="Z584">
        <v>0.5</v>
      </c>
      <c r="AA584">
        <v>1</v>
      </c>
      <c r="AB584">
        <v>0.66666666666666696</v>
      </c>
      <c r="AC584">
        <v>0.8</v>
      </c>
      <c r="AD584">
        <v>0</v>
      </c>
      <c r="AE584">
        <v>0.5</v>
      </c>
    </row>
    <row r="585" spans="1:31" x14ac:dyDescent="0.15">
      <c r="A585" s="6">
        <v>583</v>
      </c>
      <c r="B585">
        <v>14</v>
      </c>
      <c r="C585">
        <v>6</v>
      </c>
      <c r="D585">
        <v>10</v>
      </c>
      <c r="E585">
        <v>10</v>
      </c>
      <c r="F585">
        <v>10</v>
      </c>
      <c r="G585">
        <v>0</v>
      </c>
      <c r="H585">
        <v>4</v>
      </c>
      <c r="I585">
        <v>6</v>
      </c>
      <c r="J585">
        <v>0.7</v>
      </c>
      <c r="K585">
        <v>8.1968231201171893</v>
      </c>
      <c r="L585" s="10">
        <v>5.1071681976318404</v>
      </c>
      <c r="M585">
        <v>3.5682277679443399</v>
      </c>
      <c r="N585">
        <v>5.15924072265625</v>
      </c>
      <c r="O585">
        <v>2</v>
      </c>
      <c r="P585">
        <v>2</v>
      </c>
      <c r="Q585">
        <v>12</v>
      </c>
      <c r="R585" s="16">
        <v>0.16669999999999999</v>
      </c>
      <c r="S585" s="16">
        <f t="shared" si="9"/>
        <v>0.2</v>
      </c>
      <c r="T585">
        <v>2.5549850463867201</v>
      </c>
      <c r="U585">
        <v>2.36149978637695</v>
      </c>
      <c r="V585">
        <v>2.0639939308166499</v>
      </c>
      <c r="W585" s="17">
        <v>0.29750585556030301</v>
      </c>
      <c r="X585">
        <v>0.49099111557006803</v>
      </c>
      <c r="Y585">
        <v>0.49099111557006803</v>
      </c>
      <c r="Z585">
        <v>0.2</v>
      </c>
      <c r="AA585">
        <v>1</v>
      </c>
      <c r="AB585">
        <v>0.83333333333333304</v>
      </c>
      <c r="AC585">
        <v>0.90909090909090895</v>
      </c>
      <c r="AD585">
        <v>0</v>
      </c>
      <c r="AE585">
        <v>0.8</v>
      </c>
    </row>
    <row r="586" spans="1:31" x14ac:dyDescent="0.15">
      <c r="A586" s="6">
        <v>584</v>
      </c>
      <c r="B586">
        <v>16</v>
      </c>
      <c r="C586">
        <v>4</v>
      </c>
      <c r="D586">
        <v>10</v>
      </c>
      <c r="E586">
        <v>10</v>
      </c>
      <c r="F586">
        <v>10</v>
      </c>
      <c r="G586">
        <v>0</v>
      </c>
      <c r="H586">
        <v>6</v>
      </c>
      <c r="I586">
        <v>4</v>
      </c>
      <c r="J586">
        <v>0.8</v>
      </c>
      <c r="K586">
        <v>8.0690231323242205</v>
      </c>
      <c r="L586" s="10">
        <v>2.8404674530029301</v>
      </c>
      <c r="M586">
        <v>1.6393394470214799</v>
      </c>
      <c r="N586">
        <v>5.7114505767822301</v>
      </c>
      <c r="O586">
        <v>3</v>
      </c>
      <c r="P586">
        <v>3</v>
      </c>
      <c r="Q586">
        <v>13</v>
      </c>
      <c r="R586" s="16">
        <v>0.23080000000000001</v>
      </c>
      <c r="S586" s="16">
        <f t="shared" si="9"/>
        <v>0.3</v>
      </c>
      <c r="T586">
        <v>3.7794570922851598</v>
      </c>
      <c r="U586">
        <v>3.4538991451263401</v>
      </c>
      <c r="V586">
        <v>3.2357697486877401</v>
      </c>
      <c r="W586" s="17">
        <v>0.21812939643859899</v>
      </c>
      <c r="X586">
        <v>0.543687343597412</v>
      </c>
      <c r="Y586">
        <v>0.543687343597412</v>
      </c>
      <c r="Z586">
        <v>0.3</v>
      </c>
      <c r="AA586">
        <v>1</v>
      </c>
      <c r="AB586">
        <v>0.76923076923076905</v>
      </c>
      <c r="AC586">
        <v>0.86956521739130399</v>
      </c>
      <c r="AD586">
        <v>0</v>
      </c>
      <c r="AE586">
        <v>0.7</v>
      </c>
    </row>
    <row r="587" spans="1:31" x14ac:dyDescent="0.15">
      <c r="A587" s="6">
        <v>585</v>
      </c>
      <c r="B587">
        <v>17</v>
      </c>
      <c r="C587">
        <v>3</v>
      </c>
      <c r="D587">
        <v>10</v>
      </c>
      <c r="E587">
        <v>10</v>
      </c>
      <c r="F587">
        <v>10</v>
      </c>
      <c r="G587">
        <v>0</v>
      </c>
      <c r="H587">
        <v>7</v>
      </c>
      <c r="I587">
        <v>3</v>
      </c>
      <c r="J587">
        <v>0.85</v>
      </c>
      <c r="K587">
        <v>9.2794609069824201</v>
      </c>
      <c r="L587" s="10">
        <v>1.8876895904541</v>
      </c>
      <c r="M587">
        <v>1.0300750732421899</v>
      </c>
      <c r="N587">
        <v>7.7009811401367196</v>
      </c>
      <c r="O587">
        <v>6</v>
      </c>
      <c r="P587">
        <v>6</v>
      </c>
      <c r="Q587">
        <v>15</v>
      </c>
      <c r="R587" s="16">
        <v>0.4</v>
      </c>
      <c r="S587" s="16">
        <f t="shared" si="9"/>
        <v>0.6</v>
      </c>
      <c r="T587">
        <v>3.9908638000488299</v>
      </c>
      <c r="U587">
        <v>3.5782923698425302</v>
      </c>
      <c r="V587">
        <v>3.4365584850311302</v>
      </c>
      <c r="W587" s="17">
        <v>0.14173388481140101</v>
      </c>
      <c r="X587">
        <v>0.55430531501769997</v>
      </c>
      <c r="Y587">
        <v>0.55430531501769997</v>
      </c>
      <c r="Z587">
        <v>0.6</v>
      </c>
      <c r="AA587">
        <v>0.9</v>
      </c>
      <c r="AB587">
        <v>0.6</v>
      </c>
      <c r="AC587">
        <v>0.72</v>
      </c>
      <c r="AD587">
        <v>0.1</v>
      </c>
      <c r="AE587">
        <v>0.3</v>
      </c>
    </row>
    <row r="588" spans="1:31" x14ac:dyDescent="0.15">
      <c r="A588" s="6">
        <v>586</v>
      </c>
      <c r="B588">
        <v>16</v>
      </c>
      <c r="C588">
        <v>4</v>
      </c>
      <c r="D588">
        <v>10</v>
      </c>
      <c r="E588">
        <v>10</v>
      </c>
      <c r="F588">
        <v>10</v>
      </c>
      <c r="G588">
        <v>0</v>
      </c>
      <c r="H588">
        <v>6</v>
      </c>
      <c r="I588">
        <v>4</v>
      </c>
      <c r="J588">
        <v>0.8</v>
      </c>
      <c r="K588">
        <v>9.3117942810058594</v>
      </c>
      <c r="L588" s="10">
        <v>4.6318988800048801</v>
      </c>
      <c r="M588">
        <v>3.45662117004394</v>
      </c>
      <c r="N588">
        <v>4.8616313934326199</v>
      </c>
      <c r="O588">
        <v>3</v>
      </c>
      <c r="P588">
        <v>3</v>
      </c>
      <c r="Q588">
        <v>13</v>
      </c>
      <c r="R588" s="16">
        <v>0.23080000000000001</v>
      </c>
      <c r="S588" s="16">
        <f t="shared" si="9"/>
        <v>0.3</v>
      </c>
      <c r="T588">
        <v>3.4407215118408199</v>
      </c>
      <c r="U588">
        <v>3.2556953430175799</v>
      </c>
      <c r="V588">
        <v>2.8629810810089098</v>
      </c>
      <c r="W588" s="17">
        <v>0.39271426200866699</v>
      </c>
      <c r="X588">
        <v>0.57774043083190896</v>
      </c>
      <c r="Y588">
        <v>0.57774043083190896</v>
      </c>
      <c r="Z588">
        <v>0.3</v>
      </c>
      <c r="AA588">
        <v>1</v>
      </c>
      <c r="AB588">
        <v>0.76923076923076905</v>
      </c>
      <c r="AC588">
        <v>0.86956521739130399</v>
      </c>
      <c r="AD588">
        <v>0</v>
      </c>
      <c r="AE588">
        <v>0.7</v>
      </c>
    </row>
    <row r="589" spans="1:31" x14ac:dyDescent="0.15">
      <c r="A589" s="6">
        <v>587</v>
      </c>
      <c r="B589">
        <v>15</v>
      </c>
      <c r="C589">
        <v>5</v>
      </c>
      <c r="D589">
        <v>10</v>
      </c>
      <c r="E589">
        <v>10</v>
      </c>
      <c r="F589">
        <v>10</v>
      </c>
      <c r="G589">
        <v>0</v>
      </c>
      <c r="H589">
        <v>5</v>
      </c>
      <c r="I589">
        <v>5</v>
      </c>
      <c r="J589">
        <v>0.75</v>
      </c>
      <c r="K589">
        <v>8.2319660186767596</v>
      </c>
      <c r="L589" s="10">
        <v>5.0684471130371103</v>
      </c>
      <c r="M589">
        <v>3.7462863922119101</v>
      </c>
      <c r="N589">
        <v>3.6827239990234402</v>
      </c>
      <c r="O589">
        <v>2</v>
      </c>
      <c r="P589">
        <v>2</v>
      </c>
      <c r="Q589">
        <v>11</v>
      </c>
      <c r="R589" s="16">
        <v>0.18179999999999999</v>
      </c>
      <c r="S589" s="16">
        <f t="shared" si="9"/>
        <v>0.2</v>
      </c>
      <c r="T589">
        <v>2.89594650268555</v>
      </c>
      <c r="U589">
        <v>2.7373065948486301</v>
      </c>
      <c r="V589">
        <v>2.3844659328460698</v>
      </c>
      <c r="W589" s="17">
        <v>0.35284066200256298</v>
      </c>
      <c r="X589">
        <v>0.51148056983947798</v>
      </c>
      <c r="Y589">
        <v>0.51148056983947798</v>
      </c>
      <c r="Z589">
        <v>0.2</v>
      </c>
      <c r="AA589">
        <v>0.9</v>
      </c>
      <c r="AB589">
        <v>0.81818181818181801</v>
      </c>
      <c r="AC589">
        <v>0.85714285714285698</v>
      </c>
      <c r="AD589">
        <v>0.1</v>
      </c>
      <c r="AE589">
        <v>0.7</v>
      </c>
    </row>
    <row r="590" spans="1:31" x14ac:dyDescent="0.15">
      <c r="A590" s="6">
        <v>588</v>
      </c>
      <c r="B590">
        <v>14</v>
      </c>
      <c r="C590">
        <v>6</v>
      </c>
      <c r="D590">
        <v>10</v>
      </c>
      <c r="E590">
        <v>10</v>
      </c>
      <c r="F590">
        <v>10</v>
      </c>
      <c r="G590">
        <v>0</v>
      </c>
      <c r="H590">
        <v>4</v>
      </c>
      <c r="I590">
        <v>6</v>
      </c>
      <c r="J590">
        <v>0.7</v>
      </c>
      <c r="K590">
        <v>9.0789337158203107</v>
      </c>
      <c r="L590" s="10">
        <v>3.9120616912841801</v>
      </c>
      <c r="M590">
        <v>0.77730941772460904</v>
      </c>
      <c r="N590">
        <v>7.6925945281982404</v>
      </c>
      <c r="O590">
        <v>3</v>
      </c>
      <c r="P590">
        <v>3</v>
      </c>
      <c r="Q590">
        <v>13</v>
      </c>
      <c r="R590" s="16">
        <v>0.23080000000000001</v>
      </c>
      <c r="S590" s="16">
        <f t="shared" si="9"/>
        <v>0.3</v>
      </c>
      <c r="T590">
        <v>2.72343826293945</v>
      </c>
      <c r="U590">
        <v>2.3298029899597199</v>
      </c>
      <c r="V590">
        <v>2.21990990638733</v>
      </c>
      <c r="W590" s="17">
        <v>0.109893083572388</v>
      </c>
      <c r="X590">
        <v>0.50352835655212402</v>
      </c>
      <c r="Y590">
        <v>0.50352835655212402</v>
      </c>
      <c r="Z590">
        <v>0.3</v>
      </c>
      <c r="AA590">
        <v>1</v>
      </c>
      <c r="AB590">
        <v>0.76923076923076905</v>
      </c>
      <c r="AC590">
        <v>0.86956521739130399</v>
      </c>
      <c r="AD590">
        <v>0</v>
      </c>
      <c r="AE590">
        <v>0.7</v>
      </c>
    </row>
    <row r="591" spans="1:31" x14ac:dyDescent="0.15">
      <c r="A591" s="6">
        <v>589</v>
      </c>
      <c r="B591">
        <v>18</v>
      </c>
      <c r="C591">
        <v>2</v>
      </c>
      <c r="D591">
        <v>10</v>
      </c>
      <c r="E591">
        <v>10</v>
      </c>
      <c r="F591">
        <v>10</v>
      </c>
      <c r="G591">
        <v>0</v>
      </c>
      <c r="H591">
        <v>8</v>
      </c>
      <c r="I591">
        <v>2</v>
      </c>
      <c r="J591">
        <v>0.9</v>
      </c>
      <c r="K591">
        <v>10.0416755676269</v>
      </c>
      <c r="L591" s="10">
        <v>0.920135498046875</v>
      </c>
      <c r="M591">
        <v>0.37519454956054699</v>
      </c>
      <c r="N591">
        <v>8.6772289276122994</v>
      </c>
      <c r="O591">
        <v>8</v>
      </c>
      <c r="P591">
        <v>8</v>
      </c>
      <c r="Q591">
        <v>18</v>
      </c>
      <c r="R591" s="16">
        <v>0.44440000000000002</v>
      </c>
      <c r="S591" s="16">
        <f t="shared" si="9"/>
        <v>0.8</v>
      </c>
      <c r="T591">
        <v>5.3582286834716797</v>
      </c>
      <c r="U591">
        <v>4.8393239974975604</v>
      </c>
      <c r="V591">
        <v>4.7130088806152299</v>
      </c>
      <c r="W591" s="17">
        <v>0.126315116882324</v>
      </c>
      <c r="X591">
        <v>0.64521980285644498</v>
      </c>
      <c r="Y591">
        <v>0.64521980285644498</v>
      </c>
      <c r="Z591">
        <v>0.8</v>
      </c>
      <c r="AA591">
        <v>1</v>
      </c>
      <c r="AB591">
        <v>0.55555555555555602</v>
      </c>
      <c r="AC591">
        <v>0.71428571428571397</v>
      </c>
      <c r="AD591">
        <v>0</v>
      </c>
      <c r="AE591">
        <v>0.2</v>
      </c>
    </row>
    <row r="592" spans="1:31" x14ac:dyDescent="0.15">
      <c r="A592" s="6">
        <v>590</v>
      </c>
      <c r="B592">
        <v>14</v>
      </c>
      <c r="C592">
        <v>6</v>
      </c>
      <c r="D592">
        <v>10</v>
      </c>
      <c r="E592">
        <v>10</v>
      </c>
      <c r="F592">
        <v>10</v>
      </c>
      <c r="G592">
        <v>0</v>
      </c>
      <c r="H592">
        <v>4</v>
      </c>
      <c r="I592">
        <v>6</v>
      </c>
      <c r="J592">
        <v>0.7</v>
      </c>
      <c r="K592">
        <v>8.3735904693603498</v>
      </c>
      <c r="L592" s="10">
        <v>4.0404186248779297</v>
      </c>
      <c r="M592">
        <v>1.5608711242675799</v>
      </c>
      <c r="N592">
        <v>6.7003517150878897</v>
      </c>
      <c r="O592">
        <v>3</v>
      </c>
      <c r="P592">
        <v>3</v>
      </c>
      <c r="Q592">
        <v>13</v>
      </c>
      <c r="R592" s="16">
        <v>0.23080000000000001</v>
      </c>
      <c r="S592" s="16">
        <f t="shared" si="9"/>
        <v>0.3</v>
      </c>
      <c r="T592">
        <v>2.7432899475097701</v>
      </c>
      <c r="U592">
        <v>2.4260277748107901</v>
      </c>
      <c r="V592">
        <v>2.2642667293548602</v>
      </c>
      <c r="W592" s="17">
        <v>0.16176104545593301</v>
      </c>
      <c r="X592">
        <v>0.479023218154907</v>
      </c>
      <c r="Y592">
        <v>0.479023218154907</v>
      </c>
      <c r="Z592">
        <v>0.3</v>
      </c>
      <c r="AA592">
        <v>1</v>
      </c>
      <c r="AB592">
        <v>0.76923076923076905</v>
      </c>
      <c r="AC592">
        <v>0.86956521739130399</v>
      </c>
      <c r="AD592">
        <v>0</v>
      </c>
      <c r="AE592">
        <v>0.7</v>
      </c>
    </row>
    <row r="593" spans="1:31" x14ac:dyDescent="0.15">
      <c r="A593" s="6">
        <v>591</v>
      </c>
      <c r="B593">
        <v>15</v>
      </c>
      <c r="C593">
        <v>5</v>
      </c>
      <c r="D593">
        <v>10</v>
      </c>
      <c r="E593">
        <v>10</v>
      </c>
      <c r="F593">
        <v>10</v>
      </c>
      <c r="G593">
        <v>0</v>
      </c>
      <c r="H593">
        <v>5</v>
      </c>
      <c r="I593">
        <v>5</v>
      </c>
      <c r="J593">
        <v>0.75</v>
      </c>
      <c r="K593">
        <v>8.76611328125</v>
      </c>
      <c r="L593" s="10">
        <v>5.0750255584716797</v>
      </c>
      <c r="M593">
        <v>3.61763572692871</v>
      </c>
      <c r="N593">
        <v>4.4674015045165998</v>
      </c>
      <c r="O593">
        <v>1</v>
      </c>
      <c r="P593">
        <v>1</v>
      </c>
      <c r="Q593">
        <v>11</v>
      </c>
      <c r="R593" s="16">
        <v>9.0899999999999995E-2</v>
      </c>
      <c r="S593" s="16">
        <f t="shared" si="9"/>
        <v>0.1</v>
      </c>
      <c r="T593">
        <v>3.1106719970703098</v>
      </c>
      <c r="U593">
        <v>2.9294884204864502</v>
      </c>
      <c r="V593">
        <v>2.5516297817230198</v>
      </c>
      <c r="W593" s="17">
        <v>0.37785863876342801</v>
      </c>
      <c r="X593">
        <v>0.55904221534729004</v>
      </c>
      <c r="Y593">
        <v>0.55904221534729004</v>
      </c>
      <c r="Z593">
        <v>0.1</v>
      </c>
      <c r="AA593">
        <v>1</v>
      </c>
      <c r="AB593">
        <v>0.90909090909090895</v>
      </c>
      <c r="AC593">
        <v>0.952380952380952</v>
      </c>
      <c r="AD593">
        <v>0</v>
      </c>
      <c r="AE593">
        <v>0.9</v>
      </c>
    </row>
    <row r="594" spans="1:31" x14ac:dyDescent="0.15">
      <c r="A594" s="6">
        <v>592</v>
      </c>
      <c r="B594">
        <v>16</v>
      </c>
      <c r="C594">
        <v>4</v>
      </c>
      <c r="D594">
        <v>10</v>
      </c>
      <c r="E594">
        <v>10</v>
      </c>
      <c r="F594">
        <v>10</v>
      </c>
      <c r="G594">
        <v>0</v>
      </c>
      <c r="H594">
        <v>6</v>
      </c>
      <c r="I594">
        <v>4</v>
      </c>
      <c r="J594">
        <v>0.8</v>
      </c>
      <c r="K594">
        <v>7.8087482452392596</v>
      </c>
      <c r="L594" s="10">
        <v>1.8650951385498</v>
      </c>
      <c r="M594">
        <v>0.5152587890625</v>
      </c>
      <c r="N594">
        <v>6.5314846038818404</v>
      </c>
      <c r="O594">
        <v>5</v>
      </c>
      <c r="P594">
        <v>5</v>
      </c>
      <c r="Q594">
        <v>15</v>
      </c>
      <c r="R594" s="16">
        <v>0.33329999999999999</v>
      </c>
      <c r="S594" s="16">
        <f t="shared" si="9"/>
        <v>0.5</v>
      </c>
      <c r="T594">
        <v>4.0378532409668004</v>
      </c>
      <c r="U594">
        <v>3.59596824645996</v>
      </c>
      <c r="V594">
        <v>3.4883148670196502</v>
      </c>
      <c r="W594" s="17">
        <v>0.10765337944030801</v>
      </c>
      <c r="X594">
        <v>0.549538373947144</v>
      </c>
      <c r="Y594">
        <v>0.549538373947144</v>
      </c>
      <c r="Z594">
        <v>0.5</v>
      </c>
      <c r="AA594">
        <v>1</v>
      </c>
      <c r="AB594">
        <v>0.66666666666666696</v>
      </c>
      <c r="AC594">
        <v>0.8</v>
      </c>
      <c r="AD594">
        <v>0</v>
      </c>
      <c r="AE594">
        <v>0.5</v>
      </c>
    </row>
    <row r="595" spans="1:31" x14ac:dyDescent="0.15">
      <c r="A595" s="6">
        <v>593</v>
      </c>
      <c r="B595">
        <v>16</v>
      </c>
      <c r="C595">
        <v>4</v>
      </c>
      <c r="D595">
        <v>10</v>
      </c>
      <c r="E595">
        <v>10</v>
      </c>
      <c r="F595">
        <v>10</v>
      </c>
      <c r="G595">
        <v>0</v>
      </c>
      <c r="H595">
        <v>6</v>
      </c>
      <c r="I595">
        <v>4</v>
      </c>
      <c r="J595">
        <v>0.8</v>
      </c>
      <c r="K595">
        <v>8.7701759338378906</v>
      </c>
      <c r="L595" s="10">
        <v>3.0999679565429701</v>
      </c>
      <c r="M595">
        <v>1.6364841461181601</v>
      </c>
      <c r="N595">
        <v>5.7916412353515598</v>
      </c>
      <c r="O595">
        <v>3</v>
      </c>
      <c r="P595">
        <v>3</v>
      </c>
      <c r="Q595">
        <v>13</v>
      </c>
      <c r="R595" s="16">
        <v>0.23080000000000001</v>
      </c>
      <c r="S595" s="16">
        <f t="shared" si="9"/>
        <v>0.3</v>
      </c>
      <c r="T595">
        <v>3.22085762023926</v>
      </c>
      <c r="U595">
        <v>2.9539482593536399</v>
      </c>
      <c r="V595">
        <v>2.6973681449890101</v>
      </c>
      <c r="W595" s="17">
        <v>0.25658011436462402</v>
      </c>
      <c r="X595">
        <v>0.52348947525024403</v>
      </c>
      <c r="Y595">
        <v>0.52348947525024403</v>
      </c>
      <c r="Z595">
        <v>0.3</v>
      </c>
      <c r="AA595">
        <v>1</v>
      </c>
      <c r="AB595">
        <v>0.76923076923076905</v>
      </c>
      <c r="AC595">
        <v>0.86956521739130399</v>
      </c>
      <c r="AD595">
        <v>0</v>
      </c>
      <c r="AE595">
        <v>0.7</v>
      </c>
    </row>
    <row r="596" spans="1:31" x14ac:dyDescent="0.15">
      <c r="A596" s="6">
        <v>594</v>
      </c>
      <c r="B596">
        <v>17</v>
      </c>
      <c r="C596">
        <v>3</v>
      </c>
      <c r="D596">
        <v>10</v>
      </c>
      <c r="E596">
        <v>10</v>
      </c>
      <c r="F596">
        <v>10</v>
      </c>
      <c r="G596">
        <v>0</v>
      </c>
      <c r="H596">
        <v>7</v>
      </c>
      <c r="I596">
        <v>3</v>
      </c>
      <c r="J596">
        <v>0.85</v>
      </c>
      <c r="K596">
        <v>9.1741390228271502</v>
      </c>
      <c r="L596" s="10">
        <v>1.35235595703125</v>
      </c>
      <c r="M596">
        <v>0.36530303955078097</v>
      </c>
      <c r="N596">
        <v>7.8837947845459002</v>
      </c>
      <c r="O596">
        <v>6</v>
      </c>
      <c r="P596">
        <v>6</v>
      </c>
      <c r="Q596">
        <v>16</v>
      </c>
      <c r="R596" s="16">
        <v>0.375</v>
      </c>
      <c r="S596" s="16">
        <f t="shared" si="9"/>
        <v>0.6</v>
      </c>
      <c r="T596">
        <v>4.9078598022460902</v>
      </c>
      <c r="U596">
        <v>4.3942012786865199</v>
      </c>
      <c r="V596">
        <v>4.2799344062805202</v>
      </c>
      <c r="W596" s="17">
        <v>0.114266872406006</v>
      </c>
      <c r="X596">
        <v>0.62792539596557595</v>
      </c>
      <c r="Y596">
        <v>0.62792539596557595</v>
      </c>
      <c r="Z596">
        <v>0.6</v>
      </c>
      <c r="AA596">
        <v>1</v>
      </c>
      <c r="AB596">
        <v>0.625</v>
      </c>
      <c r="AC596">
        <v>0.76923076923076905</v>
      </c>
      <c r="AD596">
        <v>0</v>
      </c>
      <c r="AE596">
        <v>0.4</v>
      </c>
    </row>
    <row r="597" spans="1:31" x14ac:dyDescent="0.15">
      <c r="A597" s="6">
        <v>595</v>
      </c>
      <c r="B597">
        <v>18</v>
      </c>
      <c r="C597">
        <v>2</v>
      </c>
      <c r="D597">
        <v>10</v>
      </c>
      <c r="E597">
        <v>10</v>
      </c>
      <c r="F597">
        <v>10</v>
      </c>
      <c r="G597">
        <v>0</v>
      </c>
      <c r="H597">
        <v>8</v>
      </c>
      <c r="I597">
        <v>2</v>
      </c>
      <c r="J597">
        <v>0.9</v>
      </c>
      <c r="K597">
        <v>9.4087867736816406</v>
      </c>
      <c r="L597" s="10">
        <v>2.0114154815673801</v>
      </c>
      <c r="M597">
        <v>1.6462936401367201</v>
      </c>
      <c r="N597">
        <v>7.4210968017578098</v>
      </c>
      <c r="O597">
        <v>8</v>
      </c>
      <c r="P597">
        <v>8</v>
      </c>
      <c r="Q597">
        <v>18</v>
      </c>
      <c r="R597" s="16">
        <v>0.44440000000000002</v>
      </c>
      <c r="S597" s="16">
        <f t="shared" si="9"/>
        <v>0.8</v>
      </c>
      <c r="T597">
        <v>4.7072658538818404</v>
      </c>
      <c r="U597">
        <v>4.2948460578918501</v>
      </c>
      <c r="V597">
        <v>4.1059942245483398</v>
      </c>
      <c r="W597" s="17">
        <v>0.188851833343506</v>
      </c>
      <c r="X597">
        <v>0.60127162933349598</v>
      </c>
      <c r="Y597">
        <v>0.60127162933349598</v>
      </c>
      <c r="Z597">
        <v>0.8</v>
      </c>
      <c r="AA597">
        <v>1</v>
      </c>
      <c r="AB597">
        <v>0.55555555555555602</v>
      </c>
      <c r="AC597">
        <v>0.71428571428571397</v>
      </c>
      <c r="AD597">
        <v>0</v>
      </c>
      <c r="AE597">
        <v>0.2</v>
      </c>
    </row>
    <row r="598" spans="1:31" x14ac:dyDescent="0.15">
      <c r="A598" s="6">
        <v>596</v>
      </c>
      <c r="B598">
        <v>18</v>
      </c>
      <c r="C598">
        <v>2</v>
      </c>
      <c r="D598">
        <v>10</v>
      </c>
      <c r="E598">
        <v>10</v>
      </c>
      <c r="F598">
        <v>10</v>
      </c>
      <c r="G598">
        <v>0</v>
      </c>
      <c r="H598">
        <v>8</v>
      </c>
      <c r="I598">
        <v>2</v>
      </c>
      <c r="J598">
        <v>0.9</v>
      </c>
      <c r="K598">
        <v>10.7400779724121</v>
      </c>
      <c r="L598" s="10">
        <v>1.1930084228515601</v>
      </c>
      <c r="M598">
        <v>0.54419708251953103</v>
      </c>
      <c r="N598">
        <v>8.6897945404052699</v>
      </c>
      <c r="O598">
        <v>6</v>
      </c>
      <c r="P598">
        <v>6</v>
      </c>
      <c r="Q598">
        <v>16</v>
      </c>
      <c r="R598" s="16">
        <v>0.375</v>
      </c>
      <c r="S598" s="16">
        <f t="shared" si="9"/>
        <v>0.6</v>
      </c>
      <c r="T598">
        <v>5.08858299255371</v>
      </c>
      <c r="U598">
        <v>4.6192522048950204</v>
      </c>
      <c r="V598">
        <v>4.4305267333984402</v>
      </c>
      <c r="W598" s="17">
        <v>0.188725471496582</v>
      </c>
      <c r="X598">
        <v>0.65805625915527299</v>
      </c>
      <c r="Y598">
        <v>0.65805625915527299</v>
      </c>
      <c r="Z598">
        <v>0.6</v>
      </c>
      <c r="AA598">
        <v>1</v>
      </c>
      <c r="AB598">
        <v>0.625</v>
      </c>
      <c r="AC598">
        <v>0.76923076923076905</v>
      </c>
      <c r="AD598">
        <v>0</v>
      </c>
      <c r="AE598">
        <v>0.4</v>
      </c>
    </row>
    <row r="599" spans="1:31" x14ac:dyDescent="0.15">
      <c r="A599" s="6">
        <v>597</v>
      </c>
      <c r="B599">
        <v>20</v>
      </c>
      <c r="C599">
        <v>0</v>
      </c>
      <c r="D599">
        <v>10</v>
      </c>
      <c r="E599">
        <v>10</v>
      </c>
      <c r="F599">
        <v>10</v>
      </c>
      <c r="G599">
        <v>0</v>
      </c>
      <c r="H599">
        <v>10</v>
      </c>
      <c r="I599">
        <v>0</v>
      </c>
      <c r="J599">
        <v>1</v>
      </c>
      <c r="K599">
        <v>9999</v>
      </c>
      <c r="L599" s="10">
        <v>1.51375961303711</v>
      </c>
      <c r="M599">
        <v>9999</v>
      </c>
      <c r="N599">
        <v>9999</v>
      </c>
      <c r="O599">
        <v>6</v>
      </c>
      <c r="P599">
        <v>6</v>
      </c>
      <c r="Q599">
        <v>16</v>
      </c>
      <c r="R599" s="16">
        <v>0.375</v>
      </c>
      <c r="S599" s="16">
        <f t="shared" si="9"/>
        <v>0.6</v>
      </c>
      <c r="T599">
        <v>5.5073699951171902</v>
      </c>
      <c r="U599">
        <v>5.1733651161193803</v>
      </c>
      <c r="V599">
        <v>4.8597078323364302</v>
      </c>
      <c r="W599" s="17">
        <v>0.31365728378295898</v>
      </c>
      <c r="X599">
        <v>0.64766216278076205</v>
      </c>
      <c r="Y599">
        <v>0.64766216278076205</v>
      </c>
      <c r="Z599">
        <v>0.6</v>
      </c>
      <c r="AA599">
        <v>1</v>
      </c>
      <c r="AB599">
        <v>0.625</v>
      </c>
      <c r="AC599">
        <v>0.76923076923076905</v>
      </c>
      <c r="AD599">
        <v>0</v>
      </c>
      <c r="AE599">
        <v>0.4</v>
      </c>
    </row>
    <row r="600" spans="1:31" x14ac:dyDescent="0.15">
      <c r="A600" s="6">
        <v>598</v>
      </c>
      <c r="B600">
        <v>16</v>
      </c>
      <c r="C600">
        <v>4</v>
      </c>
      <c r="D600">
        <v>10</v>
      </c>
      <c r="E600">
        <v>10</v>
      </c>
      <c r="F600">
        <v>10</v>
      </c>
      <c r="G600">
        <v>0</v>
      </c>
      <c r="H600">
        <v>6</v>
      </c>
      <c r="I600">
        <v>4</v>
      </c>
      <c r="J600">
        <v>0.8</v>
      </c>
      <c r="K600">
        <v>8.8119716644287092</v>
      </c>
      <c r="L600" s="10">
        <v>3.1180801391601598</v>
      </c>
      <c r="M600">
        <v>1.6601638793945299</v>
      </c>
      <c r="N600">
        <v>5.8450279235839799</v>
      </c>
      <c r="O600">
        <v>4</v>
      </c>
      <c r="P600">
        <v>4</v>
      </c>
      <c r="Q600">
        <v>14</v>
      </c>
      <c r="R600" s="16">
        <v>0.28570000000000001</v>
      </c>
      <c r="S600" s="16">
        <f t="shared" si="9"/>
        <v>0.4</v>
      </c>
      <c r="T600">
        <v>3.55461502075195</v>
      </c>
      <c r="U600">
        <v>3.2463276386261</v>
      </c>
      <c r="V600">
        <v>2.99024534225464</v>
      </c>
      <c r="W600" s="17">
        <v>0.25608229637146002</v>
      </c>
      <c r="X600">
        <v>0.56436967849731401</v>
      </c>
      <c r="Y600">
        <v>0.56436967849731401</v>
      </c>
      <c r="Z600">
        <v>0.4</v>
      </c>
      <c r="AA600">
        <v>1</v>
      </c>
      <c r="AB600">
        <v>0.71428571428571397</v>
      </c>
      <c r="AC600">
        <v>0.83333333333333304</v>
      </c>
      <c r="AD600">
        <v>0</v>
      </c>
      <c r="AE600">
        <v>0.6</v>
      </c>
    </row>
    <row r="601" spans="1:31" x14ac:dyDescent="0.15">
      <c r="A601" s="6">
        <v>599</v>
      </c>
      <c r="B601">
        <v>15</v>
      </c>
      <c r="C601">
        <v>5</v>
      </c>
      <c r="D601">
        <v>10</v>
      </c>
      <c r="E601">
        <v>10</v>
      </c>
      <c r="F601">
        <v>10</v>
      </c>
      <c r="G601">
        <v>0</v>
      </c>
      <c r="H601">
        <v>5</v>
      </c>
      <c r="I601">
        <v>5</v>
      </c>
      <c r="J601">
        <v>0.75</v>
      </c>
      <c r="K601">
        <v>7.93453025817871</v>
      </c>
      <c r="L601" s="10">
        <v>3.5479393005371098</v>
      </c>
      <c r="M601">
        <v>1.82697677612305</v>
      </c>
      <c r="N601">
        <v>5.3312625885009801</v>
      </c>
      <c r="O601">
        <v>2</v>
      </c>
      <c r="P601">
        <v>2</v>
      </c>
      <c r="Q601">
        <v>12</v>
      </c>
      <c r="R601" s="16">
        <v>0.16669999999999999</v>
      </c>
      <c r="S601" s="16">
        <f t="shared" si="9"/>
        <v>0.2</v>
      </c>
      <c r="T601">
        <v>3.0086040496826199</v>
      </c>
      <c r="U601">
        <v>2.74033498764038</v>
      </c>
      <c r="V601">
        <v>2.5099325180053702</v>
      </c>
      <c r="W601" s="17">
        <v>0.23040246963500999</v>
      </c>
      <c r="X601">
        <v>0.49867153167724598</v>
      </c>
      <c r="Y601">
        <v>0.49867153167724598</v>
      </c>
      <c r="Z601">
        <v>0.2</v>
      </c>
      <c r="AA601">
        <v>1</v>
      </c>
      <c r="AB601">
        <v>0.83333333333333304</v>
      </c>
      <c r="AC601">
        <v>0.90909090909090895</v>
      </c>
      <c r="AD601">
        <v>0</v>
      </c>
      <c r="AE601">
        <v>0.8</v>
      </c>
    </row>
    <row r="602" spans="1:31" x14ac:dyDescent="0.15">
      <c r="A602" s="6">
        <v>600</v>
      </c>
      <c r="B602">
        <v>20</v>
      </c>
      <c r="C602">
        <v>0</v>
      </c>
      <c r="D602">
        <v>10</v>
      </c>
      <c r="E602">
        <v>10</v>
      </c>
      <c r="F602">
        <v>10</v>
      </c>
      <c r="G602">
        <v>0</v>
      </c>
      <c r="H602">
        <v>10</v>
      </c>
      <c r="I602">
        <v>0</v>
      </c>
      <c r="J602">
        <v>1</v>
      </c>
      <c r="K602">
        <v>9999</v>
      </c>
      <c r="L602" s="10">
        <v>1.60916519165039</v>
      </c>
      <c r="M602">
        <v>9999</v>
      </c>
      <c r="N602">
        <v>9999</v>
      </c>
      <c r="O602">
        <v>6</v>
      </c>
      <c r="P602">
        <v>6</v>
      </c>
      <c r="Q602">
        <v>16</v>
      </c>
      <c r="R602" s="16">
        <v>0.375</v>
      </c>
      <c r="S602" s="16">
        <f t="shared" si="9"/>
        <v>0.6</v>
      </c>
      <c r="T602">
        <v>5.15582275390625</v>
      </c>
      <c r="U602">
        <v>4.8863143920898402</v>
      </c>
      <c r="V602">
        <v>4.5162019729614302</v>
      </c>
      <c r="W602" s="17">
        <v>0.37011241912841802</v>
      </c>
      <c r="X602">
        <v>0.639620780944824</v>
      </c>
      <c r="Y602">
        <v>0.639620780944824</v>
      </c>
      <c r="Z602">
        <v>0.6</v>
      </c>
      <c r="AA602">
        <v>1</v>
      </c>
      <c r="AB602">
        <v>0.625</v>
      </c>
      <c r="AC602">
        <v>0.76923076923076905</v>
      </c>
      <c r="AD602">
        <v>0</v>
      </c>
      <c r="AE602">
        <v>0.4</v>
      </c>
    </row>
    <row r="603" spans="1:31" x14ac:dyDescent="0.15">
      <c r="A603" s="6">
        <v>601</v>
      </c>
      <c r="B603">
        <v>17</v>
      </c>
      <c r="C603">
        <v>3</v>
      </c>
      <c r="D603">
        <v>10</v>
      </c>
      <c r="E603">
        <v>10</v>
      </c>
      <c r="F603">
        <v>10</v>
      </c>
      <c r="G603">
        <v>0</v>
      </c>
      <c r="H603">
        <v>7</v>
      </c>
      <c r="I603">
        <v>3</v>
      </c>
      <c r="J603">
        <v>0.85</v>
      </c>
      <c r="K603">
        <v>9.3935241699218697</v>
      </c>
      <c r="L603" s="10">
        <v>1.8650646209716799</v>
      </c>
      <c r="M603">
        <v>0.86614608764648404</v>
      </c>
      <c r="N603">
        <v>7.4251976013183603</v>
      </c>
      <c r="O603">
        <v>6</v>
      </c>
      <c r="P603">
        <v>6</v>
      </c>
      <c r="Q603">
        <v>16</v>
      </c>
      <c r="R603" s="16">
        <v>0.375</v>
      </c>
      <c r="S603" s="16">
        <f t="shared" si="9"/>
        <v>0.6</v>
      </c>
      <c r="T603">
        <v>4.8314342498779297</v>
      </c>
      <c r="U603">
        <v>4.3727712631225604</v>
      </c>
      <c r="V603">
        <v>4.2068681716918999</v>
      </c>
      <c r="W603" s="17">
        <v>0.16590309143066401</v>
      </c>
      <c r="X603">
        <v>0.62456607818603505</v>
      </c>
      <c r="Y603">
        <v>0.62456607818603505</v>
      </c>
      <c r="Z603">
        <v>0.6</v>
      </c>
      <c r="AA603">
        <v>1</v>
      </c>
      <c r="AB603">
        <v>0.625</v>
      </c>
      <c r="AC603">
        <v>0.76923076923076905</v>
      </c>
      <c r="AD603">
        <v>0</v>
      </c>
      <c r="AE603">
        <v>0.4</v>
      </c>
    </row>
    <row r="604" spans="1:31" x14ac:dyDescent="0.15">
      <c r="A604" s="6">
        <v>602</v>
      </c>
      <c r="B604">
        <v>18</v>
      </c>
      <c r="C604">
        <v>2</v>
      </c>
      <c r="D604">
        <v>10</v>
      </c>
      <c r="E604">
        <v>10</v>
      </c>
      <c r="F604">
        <v>10</v>
      </c>
      <c r="G604">
        <v>0</v>
      </c>
      <c r="H604">
        <v>8</v>
      </c>
      <c r="I604">
        <v>2</v>
      </c>
      <c r="J604">
        <v>0.9</v>
      </c>
      <c r="K604">
        <v>10.192476272583001</v>
      </c>
      <c r="L604" s="10">
        <v>2.9104270935058598</v>
      </c>
      <c r="M604">
        <v>2.3252792358398402</v>
      </c>
      <c r="N604">
        <v>6.1768379211425799</v>
      </c>
      <c r="O604">
        <v>5</v>
      </c>
      <c r="P604">
        <v>5</v>
      </c>
      <c r="Q604">
        <v>15</v>
      </c>
      <c r="R604" s="16">
        <v>0.33329999999999999</v>
      </c>
      <c r="S604" s="16">
        <f t="shared" si="9"/>
        <v>0.5</v>
      </c>
      <c r="T604">
        <v>4.1273612976074201</v>
      </c>
      <c r="U604">
        <v>3.8802869319915798</v>
      </c>
      <c r="V604">
        <v>3.5175795555114702</v>
      </c>
      <c r="W604" s="17">
        <v>0.36270737648010198</v>
      </c>
      <c r="X604">
        <v>0.60978174209594704</v>
      </c>
      <c r="Y604">
        <v>0.60978174209594704</v>
      </c>
      <c r="Z604">
        <v>0.5</v>
      </c>
      <c r="AA604">
        <v>1</v>
      </c>
      <c r="AB604">
        <v>0.66666666666666696</v>
      </c>
      <c r="AC604">
        <v>0.8</v>
      </c>
      <c r="AD604">
        <v>0</v>
      </c>
      <c r="AE604">
        <v>0.5</v>
      </c>
    </row>
    <row r="605" spans="1:31" x14ac:dyDescent="0.15">
      <c r="A605" s="6">
        <v>603</v>
      </c>
      <c r="B605">
        <v>16</v>
      </c>
      <c r="C605">
        <v>4</v>
      </c>
      <c r="D605">
        <v>10</v>
      </c>
      <c r="E605">
        <v>10</v>
      </c>
      <c r="F605">
        <v>10</v>
      </c>
      <c r="G605">
        <v>0</v>
      </c>
      <c r="H605">
        <v>6</v>
      </c>
      <c r="I605">
        <v>4</v>
      </c>
      <c r="J605">
        <v>0.8</v>
      </c>
      <c r="K605">
        <v>8.5958461761474592</v>
      </c>
      <c r="L605" s="10">
        <v>2.9016571044921902</v>
      </c>
      <c r="M605">
        <v>1.3127555847168</v>
      </c>
      <c r="N605">
        <v>5.5180530548095703</v>
      </c>
      <c r="O605">
        <v>4</v>
      </c>
      <c r="P605">
        <v>4</v>
      </c>
      <c r="Q605">
        <v>14</v>
      </c>
      <c r="R605" s="16">
        <v>0.28570000000000001</v>
      </c>
      <c r="S605" s="16">
        <f t="shared" si="9"/>
        <v>0.4</v>
      </c>
      <c r="T605">
        <v>3.7827453613281201</v>
      </c>
      <c r="U605">
        <v>3.4741151332855198</v>
      </c>
      <c r="V605">
        <v>3.2357971668243399</v>
      </c>
      <c r="W605" s="17">
        <v>0.238317966461182</v>
      </c>
      <c r="X605">
        <v>0.54694819450378396</v>
      </c>
      <c r="Y605">
        <v>0.54694819450378396</v>
      </c>
      <c r="Z605">
        <v>0.4</v>
      </c>
      <c r="AA605">
        <v>1</v>
      </c>
      <c r="AB605">
        <v>0.71428571428571397</v>
      </c>
      <c r="AC605">
        <v>0.83333333333333304</v>
      </c>
      <c r="AD605">
        <v>0</v>
      </c>
      <c r="AE605">
        <v>0.6</v>
      </c>
    </row>
    <row r="606" spans="1:31" x14ac:dyDescent="0.15">
      <c r="A606" s="6">
        <v>604</v>
      </c>
      <c r="B606">
        <v>17</v>
      </c>
      <c r="C606">
        <v>3</v>
      </c>
      <c r="D606">
        <v>10</v>
      </c>
      <c r="E606">
        <v>10</v>
      </c>
      <c r="F606">
        <v>10</v>
      </c>
      <c r="G606">
        <v>0</v>
      </c>
      <c r="H606">
        <v>7</v>
      </c>
      <c r="I606">
        <v>3</v>
      </c>
      <c r="J606">
        <v>0.85</v>
      </c>
      <c r="K606">
        <v>9.6251373291015607</v>
      </c>
      <c r="L606" s="10">
        <v>2.0566482543945299</v>
      </c>
      <c r="M606">
        <v>0.89582824707031194</v>
      </c>
      <c r="N606">
        <v>6.9427394866943404</v>
      </c>
      <c r="O606">
        <v>5</v>
      </c>
      <c r="P606">
        <v>5</v>
      </c>
      <c r="Q606">
        <v>15</v>
      </c>
      <c r="R606" s="16">
        <v>0.33329999999999999</v>
      </c>
      <c r="S606" s="16">
        <f t="shared" si="9"/>
        <v>0.5</v>
      </c>
      <c r="T606">
        <v>4.5360679626464799</v>
      </c>
      <c r="U606">
        <v>4.1404991149902299</v>
      </c>
      <c r="V606">
        <v>3.9084415435790998</v>
      </c>
      <c r="W606" s="17">
        <v>0.23205757141113301</v>
      </c>
      <c r="X606">
        <v>0.62762641906738303</v>
      </c>
      <c r="Y606">
        <v>0.62762641906738303</v>
      </c>
      <c r="Z606">
        <v>0.5</v>
      </c>
      <c r="AA606">
        <v>1</v>
      </c>
      <c r="AB606">
        <v>0.66666666666666696</v>
      </c>
      <c r="AC606">
        <v>0.8</v>
      </c>
      <c r="AD606">
        <v>0</v>
      </c>
      <c r="AE606">
        <v>0.5</v>
      </c>
    </row>
    <row r="607" spans="1:31" x14ac:dyDescent="0.15">
      <c r="A607" s="6">
        <v>605</v>
      </c>
      <c r="B607">
        <v>19</v>
      </c>
      <c r="C607">
        <v>1</v>
      </c>
      <c r="D607">
        <v>10</v>
      </c>
      <c r="E607">
        <v>10</v>
      </c>
      <c r="F607">
        <v>10</v>
      </c>
      <c r="G607">
        <v>0</v>
      </c>
      <c r="H607">
        <v>9</v>
      </c>
      <c r="I607">
        <v>1</v>
      </c>
      <c r="J607">
        <v>0.95</v>
      </c>
      <c r="K607">
        <v>12.234582901001</v>
      </c>
      <c r="L607" s="10">
        <v>1.4849395751953101</v>
      </c>
      <c r="M607">
        <v>1.1470413208007799</v>
      </c>
      <c r="N607">
        <v>8.5650405883789098</v>
      </c>
      <c r="O607">
        <v>6</v>
      </c>
      <c r="P607">
        <v>6</v>
      </c>
      <c r="Q607">
        <v>16</v>
      </c>
      <c r="R607" s="16">
        <v>0.375</v>
      </c>
      <c r="S607" s="16">
        <f t="shared" si="9"/>
        <v>0.6</v>
      </c>
      <c r="T607">
        <v>4.8164787292480504</v>
      </c>
      <c r="U607">
        <v>4.51497507095337</v>
      </c>
      <c r="V607">
        <v>4.22275638580322</v>
      </c>
      <c r="W607" s="17">
        <v>0.29221868515014598</v>
      </c>
      <c r="X607">
        <v>0.593722343444824</v>
      </c>
      <c r="Y607">
        <v>0.593722343444824</v>
      </c>
      <c r="Z607">
        <v>0.6</v>
      </c>
      <c r="AA607">
        <v>1</v>
      </c>
      <c r="AB607">
        <v>0.625</v>
      </c>
      <c r="AC607">
        <v>0.76923076923076905</v>
      </c>
      <c r="AD607">
        <v>0</v>
      </c>
      <c r="AE607">
        <v>0.4</v>
      </c>
    </row>
    <row r="608" spans="1:31" x14ac:dyDescent="0.15">
      <c r="A608" s="6">
        <v>606</v>
      </c>
      <c r="B608">
        <v>13</v>
      </c>
      <c r="C608">
        <v>7</v>
      </c>
      <c r="D608">
        <v>10</v>
      </c>
      <c r="E608">
        <v>10</v>
      </c>
      <c r="F608">
        <v>10</v>
      </c>
      <c r="G608">
        <v>0</v>
      </c>
      <c r="H608">
        <v>3</v>
      </c>
      <c r="I608">
        <v>7</v>
      </c>
      <c r="J608">
        <v>0.65</v>
      </c>
      <c r="K608">
        <v>8.4685020446777308</v>
      </c>
      <c r="L608" s="10">
        <v>5.9465026855468697</v>
      </c>
      <c r="M608">
        <v>3.25703048706055</v>
      </c>
      <c r="N608">
        <v>4.5645465850830096</v>
      </c>
      <c r="O608">
        <v>1</v>
      </c>
      <c r="P608">
        <v>1</v>
      </c>
      <c r="Q608">
        <v>11</v>
      </c>
      <c r="R608" s="16">
        <v>9.0899999999999995E-2</v>
      </c>
      <c r="S608" s="16">
        <f t="shared" si="9"/>
        <v>0.1</v>
      </c>
      <c r="T608">
        <v>2.76801681518555</v>
      </c>
      <c r="U608">
        <v>2.5805613994598402</v>
      </c>
      <c r="V608">
        <v>2.2478957176208501</v>
      </c>
      <c r="W608" s="17">
        <v>0.33266568183898898</v>
      </c>
      <c r="X608">
        <v>0.52012109756469704</v>
      </c>
      <c r="Y608">
        <v>0.52012109756469704</v>
      </c>
      <c r="Z608">
        <v>0.1</v>
      </c>
      <c r="AA608">
        <v>1</v>
      </c>
      <c r="AB608">
        <v>0.90909090909090895</v>
      </c>
      <c r="AC608">
        <v>0.952380952380952</v>
      </c>
      <c r="AD608">
        <v>0</v>
      </c>
      <c r="AE608">
        <v>0.9</v>
      </c>
    </row>
    <row r="609" spans="1:31" x14ac:dyDescent="0.15">
      <c r="A609" s="6">
        <v>607</v>
      </c>
      <c r="B609">
        <v>14</v>
      </c>
      <c r="C609">
        <v>6</v>
      </c>
      <c r="D609">
        <v>10</v>
      </c>
      <c r="E609">
        <v>10</v>
      </c>
      <c r="F609">
        <v>10</v>
      </c>
      <c r="G609">
        <v>0</v>
      </c>
      <c r="H609">
        <v>4</v>
      </c>
      <c r="I609">
        <v>6</v>
      </c>
      <c r="J609">
        <v>0.7</v>
      </c>
      <c r="K609">
        <v>7.9064579010009801</v>
      </c>
      <c r="L609" s="10">
        <v>4.1059303283691397</v>
      </c>
      <c r="M609">
        <v>1.6172676086425799</v>
      </c>
      <c r="N609">
        <v>5.3535537719726598</v>
      </c>
      <c r="O609">
        <v>2</v>
      </c>
      <c r="P609">
        <v>2</v>
      </c>
      <c r="Q609">
        <v>11</v>
      </c>
      <c r="R609" s="16">
        <v>0.18179999999999999</v>
      </c>
      <c r="S609" s="16">
        <f t="shared" si="9"/>
        <v>0.2</v>
      </c>
      <c r="T609">
        <v>2.8518943786621098</v>
      </c>
      <c r="U609">
        <v>2.5530815124511701</v>
      </c>
      <c r="V609">
        <v>2.3434176445007302</v>
      </c>
      <c r="W609" s="17">
        <v>0.20966386795044001</v>
      </c>
      <c r="X609">
        <v>0.50847673416137695</v>
      </c>
      <c r="Y609">
        <v>0.50847673416137695</v>
      </c>
      <c r="Z609">
        <v>0.2</v>
      </c>
      <c r="AA609">
        <v>0.9</v>
      </c>
      <c r="AB609">
        <v>0.81818181818181801</v>
      </c>
      <c r="AC609">
        <v>0.85714285714285698</v>
      </c>
      <c r="AD609">
        <v>0.1</v>
      </c>
      <c r="AE609">
        <v>0.7</v>
      </c>
    </row>
    <row r="610" spans="1:31" x14ac:dyDescent="0.15">
      <c r="A610" s="6">
        <v>608</v>
      </c>
      <c r="B610">
        <v>16</v>
      </c>
      <c r="C610">
        <v>4</v>
      </c>
      <c r="D610">
        <v>10</v>
      </c>
      <c r="E610">
        <v>10</v>
      </c>
      <c r="F610">
        <v>10</v>
      </c>
      <c r="G610">
        <v>0</v>
      </c>
      <c r="H610">
        <v>6</v>
      </c>
      <c r="I610">
        <v>4</v>
      </c>
      <c r="J610">
        <v>0.8</v>
      </c>
      <c r="K610">
        <v>8.4217014312744105</v>
      </c>
      <c r="L610" s="10">
        <v>3.0600948333740199</v>
      </c>
      <c r="M610">
        <v>2.0581016540527299</v>
      </c>
      <c r="N610">
        <v>6.4310226440429696</v>
      </c>
      <c r="O610">
        <v>5</v>
      </c>
      <c r="P610">
        <v>5</v>
      </c>
      <c r="Q610">
        <v>15</v>
      </c>
      <c r="R610" s="16">
        <v>0.33329999999999999</v>
      </c>
      <c r="S610" s="16">
        <f t="shared" si="9"/>
        <v>0.5</v>
      </c>
      <c r="T610">
        <v>3.7421360015869101</v>
      </c>
      <c r="U610">
        <v>3.3851985931396502</v>
      </c>
      <c r="V610">
        <v>3.19155073165894</v>
      </c>
      <c r="W610" s="17">
        <v>0.193647861480713</v>
      </c>
      <c r="X610">
        <v>0.55058526992797896</v>
      </c>
      <c r="Y610">
        <v>0.55058526992797896</v>
      </c>
      <c r="Z610">
        <v>0.5</v>
      </c>
      <c r="AA610">
        <v>1</v>
      </c>
      <c r="AB610">
        <v>0.66666666666666696</v>
      </c>
      <c r="AC610">
        <v>0.8</v>
      </c>
      <c r="AD610">
        <v>0</v>
      </c>
      <c r="AE610">
        <v>0.5</v>
      </c>
    </row>
    <row r="611" spans="1:31" x14ac:dyDescent="0.15">
      <c r="A611" s="6">
        <v>609</v>
      </c>
      <c r="B611">
        <v>19</v>
      </c>
      <c r="C611">
        <v>1</v>
      </c>
      <c r="D611">
        <v>10</v>
      </c>
      <c r="E611">
        <v>10</v>
      </c>
      <c r="F611">
        <v>10</v>
      </c>
      <c r="G611">
        <v>0</v>
      </c>
      <c r="H611">
        <v>9</v>
      </c>
      <c r="I611">
        <v>1</v>
      </c>
      <c r="J611">
        <v>0.95</v>
      </c>
      <c r="K611">
        <v>11.9637565612793</v>
      </c>
      <c r="L611" s="10">
        <v>2.6877517700195299</v>
      </c>
      <c r="M611">
        <v>2.5766620635986301</v>
      </c>
      <c r="N611">
        <v>9.1958084106445295</v>
      </c>
      <c r="O611">
        <v>9</v>
      </c>
      <c r="P611">
        <v>9</v>
      </c>
      <c r="Q611">
        <v>19</v>
      </c>
      <c r="R611" s="16">
        <v>0.47370000000000001</v>
      </c>
      <c r="S611" s="16">
        <f t="shared" si="9"/>
        <v>0.9</v>
      </c>
      <c r="T611">
        <v>4.2207813262939498</v>
      </c>
      <c r="U611">
        <v>3.9645810127258301</v>
      </c>
      <c r="V611">
        <v>3.6949272155761701</v>
      </c>
      <c r="W611" s="17">
        <v>0.26965379714965798</v>
      </c>
      <c r="X611">
        <v>0.52585411071777299</v>
      </c>
      <c r="Y611">
        <v>0.52585411071777299</v>
      </c>
      <c r="Z611">
        <v>0.9</v>
      </c>
      <c r="AA611">
        <v>1</v>
      </c>
      <c r="AB611">
        <v>0.52631578947368396</v>
      </c>
      <c r="AC611">
        <v>0.68965517241379304</v>
      </c>
      <c r="AD611">
        <v>0</v>
      </c>
      <c r="AE611">
        <v>0.1</v>
      </c>
    </row>
    <row r="612" spans="1:31" x14ac:dyDescent="0.15">
      <c r="A612" s="6">
        <v>610</v>
      </c>
      <c r="B612">
        <v>17</v>
      </c>
      <c r="C612">
        <v>3</v>
      </c>
      <c r="D612">
        <v>10</v>
      </c>
      <c r="E612">
        <v>10</v>
      </c>
      <c r="F612">
        <v>10</v>
      </c>
      <c r="G612">
        <v>0</v>
      </c>
      <c r="H612">
        <v>7</v>
      </c>
      <c r="I612">
        <v>3</v>
      </c>
      <c r="J612">
        <v>0.85</v>
      </c>
      <c r="K612">
        <v>8.8428153991699201</v>
      </c>
      <c r="L612" s="10">
        <v>1.7884502410888701</v>
      </c>
      <c r="M612">
        <v>0.71620941162109397</v>
      </c>
      <c r="N612">
        <v>6.5035285949706996</v>
      </c>
      <c r="O612">
        <v>5</v>
      </c>
      <c r="P612">
        <v>5</v>
      </c>
      <c r="Q612">
        <v>15</v>
      </c>
      <c r="R612" s="16">
        <v>0.33329999999999999</v>
      </c>
      <c r="S612" s="16">
        <f t="shared" si="9"/>
        <v>0.5</v>
      </c>
      <c r="T612">
        <v>4.2027168273925799</v>
      </c>
      <c r="U612">
        <v>3.81581330299377</v>
      </c>
      <c r="V612">
        <v>3.6104609966278098</v>
      </c>
      <c r="W612" s="17">
        <v>0.20535230636596699</v>
      </c>
      <c r="X612">
        <v>0.59225583076477095</v>
      </c>
      <c r="Y612">
        <v>0.59225583076477095</v>
      </c>
      <c r="Z612">
        <v>0.5</v>
      </c>
      <c r="AA612">
        <v>1</v>
      </c>
      <c r="AB612">
        <v>0.66666666666666696</v>
      </c>
      <c r="AC612">
        <v>0.8</v>
      </c>
      <c r="AD612">
        <v>0</v>
      </c>
      <c r="AE612">
        <v>0.5</v>
      </c>
    </row>
    <row r="613" spans="1:31" x14ac:dyDescent="0.15">
      <c r="A613" s="6">
        <v>611</v>
      </c>
      <c r="B613">
        <v>16</v>
      </c>
      <c r="C613">
        <v>4</v>
      </c>
      <c r="D613">
        <v>10</v>
      </c>
      <c r="E613">
        <v>10</v>
      </c>
      <c r="F613">
        <v>10</v>
      </c>
      <c r="G613">
        <v>0</v>
      </c>
      <c r="H613">
        <v>6</v>
      </c>
      <c r="I613">
        <v>4</v>
      </c>
      <c r="J613">
        <v>0.8</v>
      </c>
      <c r="K613">
        <v>8.5197029113769496</v>
      </c>
      <c r="L613" s="10">
        <v>2.7211761474609402</v>
      </c>
      <c r="M613">
        <v>1.17047119140625</v>
      </c>
      <c r="N613">
        <v>5.78745460510254</v>
      </c>
      <c r="O613">
        <v>4</v>
      </c>
      <c r="P613">
        <v>4</v>
      </c>
      <c r="Q613">
        <v>14</v>
      </c>
      <c r="R613" s="16">
        <v>0.28570000000000001</v>
      </c>
      <c r="S613" s="16">
        <f t="shared" si="9"/>
        <v>0.4</v>
      </c>
      <c r="T613">
        <v>4.1503734588623002</v>
      </c>
      <c r="U613">
        <v>3.7720191478729199</v>
      </c>
      <c r="V613">
        <v>3.5380928516387899</v>
      </c>
      <c r="W613" s="17">
        <v>0.233926296234131</v>
      </c>
      <c r="X613">
        <v>0.61228060722351096</v>
      </c>
      <c r="Y613">
        <v>0.61228060722351096</v>
      </c>
      <c r="Z613">
        <v>0.4</v>
      </c>
      <c r="AA613">
        <v>1</v>
      </c>
      <c r="AB613">
        <v>0.71428571428571397</v>
      </c>
      <c r="AC613">
        <v>0.83333333333333304</v>
      </c>
      <c r="AD613">
        <v>0</v>
      </c>
      <c r="AE613">
        <v>0.6</v>
      </c>
    </row>
    <row r="614" spans="1:31" x14ac:dyDescent="0.15">
      <c r="A614" s="6">
        <v>612</v>
      </c>
      <c r="B614">
        <v>15</v>
      </c>
      <c r="C614">
        <v>5</v>
      </c>
      <c r="D614">
        <v>10</v>
      </c>
      <c r="E614">
        <v>10</v>
      </c>
      <c r="F614">
        <v>10</v>
      </c>
      <c r="G614">
        <v>0</v>
      </c>
      <c r="H614">
        <v>5</v>
      </c>
      <c r="I614">
        <v>5</v>
      </c>
      <c r="J614">
        <v>0.75</v>
      </c>
      <c r="K614">
        <v>7.8333072662353498</v>
      </c>
      <c r="L614" s="10">
        <v>4.5414981842040998</v>
      </c>
      <c r="M614">
        <v>3.2815036773681601</v>
      </c>
      <c r="N614">
        <v>4.0636501312255904</v>
      </c>
      <c r="O614">
        <v>1</v>
      </c>
      <c r="P614">
        <v>1</v>
      </c>
      <c r="Q614">
        <v>11</v>
      </c>
      <c r="R614" s="16">
        <v>9.0899999999999995E-2</v>
      </c>
      <c r="S614" s="16">
        <f t="shared" si="9"/>
        <v>0.1</v>
      </c>
      <c r="T614">
        <v>2.71305274963379</v>
      </c>
      <c r="U614">
        <v>2.56166648864746</v>
      </c>
      <c r="V614">
        <v>2.2400808334350599</v>
      </c>
      <c r="W614" s="17">
        <v>0.32158565521240201</v>
      </c>
      <c r="X614">
        <v>0.47297191619873102</v>
      </c>
      <c r="Y614">
        <v>0.47297191619873102</v>
      </c>
      <c r="Z614">
        <v>0.1</v>
      </c>
      <c r="AA614">
        <v>1</v>
      </c>
      <c r="AB614">
        <v>0.90909090909090895</v>
      </c>
      <c r="AC614">
        <v>0.952380952380952</v>
      </c>
      <c r="AD614">
        <v>0</v>
      </c>
      <c r="AE614">
        <v>0.9</v>
      </c>
    </row>
    <row r="615" spans="1:31" x14ac:dyDescent="0.15">
      <c r="A615" s="6">
        <v>613</v>
      </c>
      <c r="B615">
        <v>16</v>
      </c>
      <c r="C615">
        <v>4</v>
      </c>
      <c r="D615">
        <v>10</v>
      </c>
      <c r="E615">
        <v>10</v>
      </c>
      <c r="F615">
        <v>10</v>
      </c>
      <c r="G615">
        <v>0</v>
      </c>
      <c r="H615">
        <v>6</v>
      </c>
      <c r="I615">
        <v>4</v>
      </c>
      <c r="J615">
        <v>0.8</v>
      </c>
      <c r="K615">
        <v>8.9966316223144496</v>
      </c>
      <c r="L615" s="10">
        <v>5.2555179595947301</v>
      </c>
      <c r="M615">
        <v>4.5550270080566397</v>
      </c>
      <c r="N615">
        <v>4.4839649200439498</v>
      </c>
      <c r="O615">
        <v>3</v>
      </c>
      <c r="P615">
        <v>3</v>
      </c>
      <c r="Q615">
        <v>13</v>
      </c>
      <c r="R615" s="16">
        <v>0.23080000000000001</v>
      </c>
      <c r="S615" s="16">
        <f t="shared" si="9"/>
        <v>0.3</v>
      </c>
      <c r="T615">
        <v>3.2579421997070299</v>
      </c>
      <c r="U615">
        <v>3.11495757102966</v>
      </c>
      <c r="V615">
        <v>2.7076179981231698</v>
      </c>
      <c r="W615" s="17">
        <v>0.40733957290649397</v>
      </c>
      <c r="X615">
        <v>0.55032420158386197</v>
      </c>
      <c r="Y615">
        <v>0.55032420158386197</v>
      </c>
      <c r="Z615">
        <v>0.3</v>
      </c>
      <c r="AA615">
        <v>1</v>
      </c>
      <c r="AB615">
        <v>0.76923076923076905</v>
      </c>
      <c r="AC615">
        <v>0.86956521739130399</v>
      </c>
      <c r="AD615">
        <v>0</v>
      </c>
      <c r="AE615">
        <v>0.7</v>
      </c>
    </row>
    <row r="616" spans="1:31" x14ac:dyDescent="0.15">
      <c r="A616" s="6">
        <v>614</v>
      </c>
      <c r="B616">
        <v>16</v>
      </c>
      <c r="C616">
        <v>4</v>
      </c>
      <c r="D616">
        <v>10</v>
      </c>
      <c r="E616">
        <v>10</v>
      </c>
      <c r="F616">
        <v>10</v>
      </c>
      <c r="G616">
        <v>0</v>
      </c>
      <c r="H616">
        <v>6</v>
      </c>
      <c r="I616">
        <v>4</v>
      </c>
      <c r="J616">
        <v>0.8</v>
      </c>
      <c r="K616">
        <v>8.8925533294677699</v>
      </c>
      <c r="L616" s="10">
        <v>2.60295486450195</v>
      </c>
      <c r="M616">
        <v>1.0347099304199201</v>
      </c>
      <c r="N616">
        <v>6.5620594024658203</v>
      </c>
      <c r="O616">
        <v>4</v>
      </c>
      <c r="P616">
        <v>4</v>
      </c>
      <c r="Q616">
        <v>14</v>
      </c>
      <c r="R616" s="16">
        <v>0.28570000000000001</v>
      </c>
      <c r="S616" s="16">
        <f t="shared" si="9"/>
        <v>0.4</v>
      </c>
      <c r="T616">
        <v>3.9543094635009801</v>
      </c>
      <c r="U616">
        <v>3.5536766052246098</v>
      </c>
      <c r="V616">
        <v>3.3475203514099099</v>
      </c>
      <c r="W616" s="17">
        <v>0.20615625381469699</v>
      </c>
      <c r="X616">
        <v>0.60678911209106401</v>
      </c>
      <c r="Y616">
        <v>0.60678911209106401</v>
      </c>
      <c r="Z616">
        <v>0.4</v>
      </c>
      <c r="AA616">
        <v>1</v>
      </c>
      <c r="AB616">
        <v>0.71428571428571397</v>
      </c>
      <c r="AC616">
        <v>0.83333333333333304</v>
      </c>
      <c r="AD616">
        <v>0</v>
      </c>
      <c r="AE616">
        <v>0.6</v>
      </c>
    </row>
    <row r="617" spans="1:31" x14ac:dyDescent="0.15">
      <c r="A617" s="6">
        <v>615</v>
      </c>
      <c r="B617">
        <v>15</v>
      </c>
      <c r="C617">
        <v>5</v>
      </c>
      <c r="D617">
        <v>10</v>
      </c>
      <c r="E617">
        <v>10</v>
      </c>
      <c r="F617">
        <v>10</v>
      </c>
      <c r="G617">
        <v>0</v>
      </c>
      <c r="H617">
        <v>5</v>
      </c>
      <c r="I617">
        <v>5</v>
      </c>
      <c r="J617">
        <v>0.75</v>
      </c>
      <c r="K617">
        <v>7.7363338470459002</v>
      </c>
      <c r="L617" s="10">
        <v>2.8632545471191402</v>
      </c>
      <c r="M617">
        <v>0.89956283569335904</v>
      </c>
      <c r="N617">
        <v>5.8187713623046902</v>
      </c>
      <c r="O617">
        <v>3</v>
      </c>
      <c r="P617">
        <v>3</v>
      </c>
      <c r="Q617">
        <v>12</v>
      </c>
      <c r="R617" s="16">
        <v>0.25</v>
      </c>
      <c r="S617" s="16">
        <f t="shared" si="9"/>
        <v>0.3</v>
      </c>
      <c r="T617">
        <v>3.1233978271484402</v>
      </c>
      <c r="U617">
        <v>2.7785613536834699</v>
      </c>
      <c r="V617">
        <v>2.62391209602356</v>
      </c>
      <c r="W617" s="17">
        <v>0.154649257659912</v>
      </c>
      <c r="X617">
        <v>0.49948573112487799</v>
      </c>
      <c r="Y617">
        <v>0.49948573112487799</v>
      </c>
      <c r="Z617">
        <v>0.3</v>
      </c>
      <c r="AA617">
        <v>0.9</v>
      </c>
      <c r="AB617">
        <v>0.75</v>
      </c>
      <c r="AC617">
        <v>0.81818181818181801</v>
      </c>
      <c r="AD617">
        <v>0.1</v>
      </c>
      <c r="AE617">
        <v>0.6</v>
      </c>
    </row>
    <row r="618" spans="1:31" x14ac:dyDescent="0.15">
      <c r="A618" s="6">
        <v>616</v>
      </c>
      <c r="B618">
        <v>14</v>
      </c>
      <c r="C618">
        <v>6</v>
      </c>
      <c r="D618">
        <v>10</v>
      </c>
      <c r="E618">
        <v>10</v>
      </c>
      <c r="F618">
        <v>10</v>
      </c>
      <c r="G618">
        <v>0</v>
      </c>
      <c r="H618">
        <v>4</v>
      </c>
      <c r="I618">
        <v>6</v>
      </c>
      <c r="J618">
        <v>0.7</v>
      </c>
      <c r="K618">
        <v>8.7890281677246094</v>
      </c>
      <c r="L618" s="10">
        <v>6.4778995513915998</v>
      </c>
      <c r="M618">
        <v>5.6865520477294904</v>
      </c>
      <c r="N618">
        <v>4.4588947296142596</v>
      </c>
      <c r="O618">
        <v>0</v>
      </c>
      <c r="P618">
        <v>0</v>
      </c>
      <c r="Q618">
        <v>10</v>
      </c>
      <c r="R618" s="16">
        <v>0</v>
      </c>
      <c r="S618" s="16">
        <f t="shared" si="9"/>
        <v>0</v>
      </c>
      <c r="T618">
        <v>2.5340843200683598</v>
      </c>
      <c r="U618">
        <v>2.4535269737243599</v>
      </c>
      <c r="V618">
        <v>2.0244913101196298</v>
      </c>
      <c r="W618" s="17">
        <v>0.429035663604736</v>
      </c>
      <c r="X618">
        <v>0.50959300994873002</v>
      </c>
      <c r="Y618">
        <v>0.50959300994873002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</row>
    <row r="619" spans="1:31" x14ac:dyDescent="0.15">
      <c r="A619" s="6">
        <v>617</v>
      </c>
      <c r="B619">
        <v>16</v>
      </c>
      <c r="C619">
        <v>4</v>
      </c>
      <c r="D619">
        <v>10</v>
      </c>
      <c r="E619">
        <v>10</v>
      </c>
      <c r="F619">
        <v>10</v>
      </c>
      <c r="G619">
        <v>0</v>
      </c>
      <c r="H619">
        <v>6</v>
      </c>
      <c r="I619">
        <v>4</v>
      </c>
      <c r="J619">
        <v>0.8</v>
      </c>
      <c r="K619">
        <v>10.565208435058601</v>
      </c>
      <c r="L619" s="10">
        <v>3.4449901580810498</v>
      </c>
      <c r="M619">
        <v>1.94963455200195</v>
      </c>
      <c r="N619">
        <v>8.1286315917968697</v>
      </c>
      <c r="O619">
        <v>6</v>
      </c>
      <c r="P619">
        <v>6</v>
      </c>
      <c r="Q619">
        <v>16</v>
      </c>
      <c r="R619" s="16">
        <v>0.375</v>
      </c>
      <c r="S619" s="16">
        <f t="shared" si="9"/>
        <v>0.6</v>
      </c>
      <c r="T619">
        <v>3.6621036529540998</v>
      </c>
      <c r="U619">
        <v>3.3062231540679901</v>
      </c>
      <c r="V619">
        <v>3.0747036933898899</v>
      </c>
      <c r="W619" s="17">
        <v>0.231519460678101</v>
      </c>
      <c r="X619">
        <v>0.58739995956420898</v>
      </c>
      <c r="Y619">
        <v>0.58739995956420898</v>
      </c>
      <c r="Z619">
        <v>0.6</v>
      </c>
      <c r="AA619">
        <v>1</v>
      </c>
      <c r="AB619">
        <v>0.625</v>
      </c>
      <c r="AC619">
        <v>0.76923076923076905</v>
      </c>
      <c r="AD619">
        <v>0</v>
      </c>
      <c r="AE619">
        <v>0.4</v>
      </c>
    </row>
    <row r="620" spans="1:31" x14ac:dyDescent="0.15">
      <c r="A620" s="6">
        <v>618</v>
      </c>
      <c r="B620">
        <v>17</v>
      </c>
      <c r="C620">
        <v>3</v>
      </c>
      <c r="D620">
        <v>10</v>
      </c>
      <c r="E620">
        <v>10</v>
      </c>
      <c r="F620">
        <v>10</v>
      </c>
      <c r="G620">
        <v>0</v>
      </c>
      <c r="H620">
        <v>7</v>
      </c>
      <c r="I620">
        <v>3</v>
      </c>
      <c r="J620">
        <v>0.85</v>
      </c>
      <c r="K620">
        <v>8.9803905487060494</v>
      </c>
      <c r="L620" s="10">
        <v>2.6199645996093701</v>
      </c>
      <c r="M620">
        <v>1.5433921813964799</v>
      </c>
      <c r="N620">
        <v>5.49774169921875</v>
      </c>
      <c r="O620">
        <v>4</v>
      </c>
      <c r="P620">
        <v>4</v>
      </c>
      <c r="Q620">
        <v>13</v>
      </c>
      <c r="R620" s="16">
        <v>0.30769999999999997</v>
      </c>
      <c r="S620" s="16">
        <f t="shared" si="9"/>
        <v>0.4</v>
      </c>
      <c r="T620">
        <v>3.7188663482665998</v>
      </c>
      <c r="U620">
        <v>3.4423961639404301</v>
      </c>
      <c r="V620">
        <v>3.1496415138244598</v>
      </c>
      <c r="W620" s="17">
        <v>0.29275465011596702</v>
      </c>
      <c r="X620">
        <v>0.569224834442139</v>
      </c>
      <c r="Y620">
        <v>0.569224834442139</v>
      </c>
      <c r="Z620">
        <v>0.4</v>
      </c>
      <c r="AA620">
        <v>0.9</v>
      </c>
      <c r="AB620">
        <v>0.69230769230769196</v>
      </c>
      <c r="AC620">
        <v>0.78260869565217395</v>
      </c>
      <c r="AD620">
        <v>0.1</v>
      </c>
      <c r="AE620">
        <v>0.5</v>
      </c>
    </row>
    <row r="621" spans="1:31" x14ac:dyDescent="0.15">
      <c r="A621" s="6">
        <v>619</v>
      </c>
      <c r="B621">
        <v>18</v>
      </c>
      <c r="C621">
        <v>2</v>
      </c>
      <c r="D621">
        <v>10</v>
      </c>
      <c r="E621">
        <v>10</v>
      </c>
      <c r="F621">
        <v>10</v>
      </c>
      <c r="G621">
        <v>0</v>
      </c>
      <c r="H621">
        <v>8</v>
      </c>
      <c r="I621">
        <v>2</v>
      </c>
      <c r="J621">
        <v>0.9</v>
      </c>
      <c r="K621">
        <v>12.819276809692401</v>
      </c>
      <c r="L621" s="10">
        <v>1.61916351318359</v>
      </c>
      <c r="M621">
        <v>0.90814590454101596</v>
      </c>
      <c r="N621">
        <v>10.445060729980501</v>
      </c>
      <c r="O621">
        <v>5</v>
      </c>
      <c r="P621">
        <v>5</v>
      </c>
      <c r="Q621">
        <v>15</v>
      </c>
      <c r="R621" s="16">
        <v>0.33329999999999999</v>
      </c>
      <c r="S621" s="16">
        <f t="shared" si="9"/>
        <v>0.5</v>
      </c>
      <c r="T621">
        <v>4.5958900451660201</v>
      </c>
      <c r="U621">
        <v>4.1914644241332999</v>
      </c>
      <c r="V621">
        <v>3.9670157432556099</v>
      </c>
      <c r="W621" s="17">
        <v>0.22444868087768499</v>
      </c>
      <c r="X621">
        <v>0.62887430191039995</v>
      </c>
      <c r="Y621">
        <v>0.62887430191039995</v>
      </c>
      <c r="Z621">
        <v>0.5</v>
      </c>
      <c r="AA621">
        <v>1</v>
      </c>
      <c r="AB621">
        <v>0.66666666666666696</v>
      </c>
      <c r="AC621">
        <v>0.8</v>
      </c>
      <c r="AD621">
        <v>0</v>
      </c>
      <c r="AE621">
        <v>0.5</v>
      </c>
    </row>
    <row r="622" spans="1:31" x14ac:dyDescent="0.15">
      <c r="A622" s="6">
        <v>620</v>
      </c>
      <c r="B622">
        <v>17</v>
      </c>
      <c r="C622">
        <v>3</v>
      </c>
      <c r="D622">
        <v>10</v>
      </c>
      <c r="E622">
        <v>10</v>
      </c>
      <c r="F622">
        <v>10</v>
      </c>
      <c r="G622">
        <v>0</v>
      </c>
      <c r="H622">
        <v>7</v>
      </c>
      <c r="I622">
        <v>3</v>
      </c>
      <c r="J622">
        <v>0.85</v>
      </c>
      <c r="K622">
        <v>8.0192432403564506</v>
      </c>
      <c r="L622" s="10">
        <v>1.4088001251220701</v>
      </c>
      <c r="M622">
        <v>0.57040023803710904</v>
      </c>
      <c r="N622">
        <v>6.6488227844238299</v>
      </c>
      <c r="O622">
        <v>6</v>
      </c>
      <c r="P622">
        <v>6</v>
      </c>
      <c r="Q622">
        <v>16</v>
      </c>
      <c r="R622" s="16">
        <v>0.375</v>
      </c>
      <c r="S622" s="16">
        <f t="shared" si="9"/>
        <v>0.6</v>
      </c>
      <c r="T622">
        <v>4.2280654907226598</v>
      </c>
      <c r="U622">
        <v>3.79380559921265</v>
      </c>
      <c r="V622">
        <v>3.6751632690429701</v>
      </c>
      <c r="W622" s="17">
        <v>0.118642330169678</v>
      </c>
      <c r="X622">
        <v>0.55290222167968694</v>
      </c>
      <c r="Y622">
        <v>0.55290222167968694</v>
      </c>
      <c r="Z622">
        <v>0.6</v>
      </c>
      <c r="AA622">
        <v>1</v>
      </c>
      <c r="AB622">
        <v>0.625</v>
      </c>
      <c r="AC622">
        <v>0.76923076923076905</v>
      </c>
      <c r="AD622">
        <v>0</v>
      </c>
      <c r="AE622">
        <v>0.4</v>
      </c>
    </row>
    <row r="623" spans="1:31" x14ac:dyDescent="0.15">
      <c r="A623" s="6">
        <v>621</v>
      </c>
      <c r="B623">
        <v>16</v>
      </c>
      <c r="C623">
        <v>4</v>
      </c>
      <c r="D623">
        <v>10</v>
      </c>
      <c r="E623">
        <v>10</v>
      </c>
      <c r="F623">
        <v>10</v>
      </c>
      <c r="G623">
        <v>0</v>
      </c>
      <c r="H623">
        <v>6</v>
      </c>
      <c r="I623">
        <v>4</v>
      </c>
      <c r="J623">
        <v>0.8</v>
      </c>
      <c r="K623">
        <v>8.7120342254638707</v>
      </c>
      <c r="L623" s="10">
        <v>3.40500831604004</v>
      </c>
      <c r="M623">
        <v>1.9325408935546899</v>
      </c>
      <c r="N623">
        <v>5.1638660430908203</v>
      </c>
      <c r="O623">
        <v>3</v>
      </c>
      <c r="P623">
        <v>3</v>
      </c>
      <c r="Q623">
        <v>13</v>
      </c>
      <c r="R623" s="16">
        <v>0.23080000000000001</v>
      </c>
      <c r="S623" s="16">
        <f t="shared" si="9"/>
        <v>0.3</v>
      </c>
      <c r="T623">
        <v>3.6658897399902299</v>
      </c>
      <c r="U623">
        <v>3.3823013305664098</v>
      </c>
      <c r="V623">
        <v>3.0812335014343302</v>
      </c>
      <c r="W623" s="17">
        <v>0.30106782913208002</v>
      </c>
      <c r="X623">
        <v>0.58465623855590798</v>
      </c>
      <c r="Y623">
        <v>0.58465623855590798</v>
      </c>
      <c r="Z623">
        <v>0.3</v>
      </c>
      <c r="AA623">
        <v>1</v>
      </c>
      <c r="AB623">
        <v>0.76923076923076905</v>
      </c>
      <c r="AC623">
        <v>0.86956521739130399</v>
      </c>
      <c r="AD623">
        <v>0</v>
      </c>
      <c r="AE623">
        <v>0.7</v>
      </c>
    </row>
    <row r="624" spans="1:31" x14ac:dyDescent="0.15">
      <c r="A624" s="6">
        <v>622</v>
      </c>
      <c r="B624">
        <v>17</v>
      </c>
      <c r="C624">
        <v>3</v>
      </c>
      <c r="D624">
        <v>10</v>
      </c>
      <c r="E624">
        <v>10</v>
      </c>
      <c r="F624">
        <v>10</v>
      </c>
      <c r="G624">
        <v>0</v>
      </c>
      <c r="H624">
        <v>7</v>
      </c>
      <c r="I624">
        <v>3</v>
      </c>
      <c r="J624">
        <v>0.85</v>
      </c>
      <c r="K624">
        <v>7.8081207275390598</v>
      </c>
      <c r="L624" s="10">
        <v>1.7637920379638701</v>
      </c>
      <c r="M624">
        <v>1.19497299194336</v>
      </c>
      <c r="N624">
        <v>6.73870849609375</v>
      </c>
      <c r="O624">
        <v>7</v>
      </c>
      <c r="P624">
        <v>7</v>
      </c>
      <c r="Q624">
        <v>16</v>
      </c>
      <c r="R624" s="16">
        <v>0.4375</v>
      </c>
      <c r="S624" s="16">
        <f t="shared" si="9"/>
        <v>0.7</v>
      </c>
      <c r="T624">
        <v>3.85150146484375</v>
      </c>
      <c r="U624">
        <v>3.4511082172393799</v>
      </c>
      <c r="V624">
        <v>3.3478217124939</v>
      </c>
      <c r="W624" s="17">
        <v>0.103286504745483</v>
      </c>
      <c r="X624">
        <v>0.50367975234985396</v>
      </c>
      <c r="Y624">
        <v>0.50367975234985396</v>
      </c>
      <c r="Z624">
        <v>0.7</v>
      </c>
      <c r="AA624">
        <v>0.9</v>
      </c>
      <c r="AB624">
        <v>0.5625</v>
      </c>
      <c r="AC624">
        <v>0.69230769230769196</v>
      </c>
      <c r="AD624">
        <v>0.1</v>
      </c>
      <c r="AE624">
        <v>0.2</v>
      </c>
    </row>
    <row r="625" spans="1:31" x14ac:dyDescent="0.15">
      <c r="A625" s="6">
        <v>623</v>
      </c>
      <c r="B625">
        <v>16</v>
      </c>
      <c r="C625">
        <v>4</v>
      </c>
      <c r="D625">
        <v>10</v>
      </c>
      <c r="E625">
        <v>10</v>
      </c>
      <c r="F625">
        <v>10</v>
      </c>
      <c r="G625">
        <v>0</v>
      </c>
      <c r="H625">
        <v>6</v>
      </c>
      <c r="I625">
        <v>4</v>
      </c>
      <c r="J625">
        <v>0.8</v>
      </c>
      <c r="K625">
        <v>9.8162384033203107</v>
      </c>
      <c r="L625" s="10">
        <v>2.95509529113769</v>
      </c>
      <c r="M625">
        <v>1.3126296997070299</v>
      </c>
      <c r="N625">
        <v>7.3290710449218697</v>
      </c>
      <c r="O625">
        <v>4</v>
      </c>
      <c r="P625">
        <v>4</v>
      </c>
      <c r="Q625">
        <v>14</v>
      </c>
      <c r="R625" s="16">
        <v>0.28570000000000001</v>
      </c>
      <c r="S625" s="16">
        <f t="shared" si="9"/>
        <v>0.4</v>
      </c>
      <c r="T625">
        <v>3.8753776550293</v>
      </c>
      <c r="U625">
        <v>3.4747726917266801</v>
      </c>
      <c r="V625">
        <v>3.2498104572296098</v>
      </c>
      <c r="W625" s="17">
        <v>0.22496223449707001</v>
      </c>
      <c r="X625">
        <v>0.62556719779968295</v>
      </c>
      <c r="Y625">
        <v>0.62556719779968295</v>
      </c>
      <c r="Z625">
        <v>0.4</v>
      </c>
      <c r="AA625">
        <v>1</v>
      </c>
      <c r="AB625">
        <v>0.71428571428571397</v>
      </c>
      <c r="AC625">
        <v>0.83333333333333304</v>
      </c>
      <c r="AD625">
        <v>0</v>
      </c>
      <c r="AE625">
        <v>0.6</v>
      </c>
    </row>
    <row r="626" spans="1:31" x14ac:dyDescent="0.15">
      <c r="A626" s="6">
        <v>624</v>
      </c>
      <c r="B626">
        <v>17</v>
      </c>
      <c r="C626">
        <v>3</v>
      </c>
      <c r="D626">
        <v>10</v>
      </c>
      <c r="E626">
        <v>10</v>
      </c>
      <c r="F626">
        <v>10</v>
      </c>
      <c r="G626">
        <v>0</v>
      </c>
      <c r="H626">
        <v>7</v>
      </c>
      <c r="I626">
        <v>3</v>
      </c>
      <c r="J626">
        <v>0.85</v>
      </c>
      <c r="K626">
        <v>7.8241863250732404</v>
      </c>
      <c r="L626" s="10">
        <v>1.5873336791992201</v>
      </c>
      <c r="M626">
        <v>0.73539733886718694</v>
      </c>
      <c r="N626">
        <v>6.0700168609619096</v>
      </c>
      <c r="O626">
        <v>5</v>
      </c>
      <c r="P626">
        <v>5</v>
      </c>
      <c r="Q626">
        <v>15</v>
      </c>
      <c r="R626" s="16">
        <v>0.33329999999999999</v>
      </c>
      <c r="S626" s="16">
        <f t="shared" si="9"/>
        <v>0.5</v>
      </c>
      <c r="T626">
        <v>3.7366886138915998</v>
      </c>
      <c r="U626">
        <v>3.3884088993072501</v>
      </c>
      <c r="V626">
        <v>3.2396500110626198</v>
      </c>
      <c r="W626" s="17">
        <v>0.14875888824462899</v>
      </c>
      <c r="X626">
        <v>0.49703860282897899</v>
      </c>
      <c r="Y626">
        <v>0.49703860282897899</v>
      </c>
      <c r="Z626">
        <v>0.5</v>
      </c>
      <c r="AA626">
        <v>1</v>
      </c>
      <c r="AB626">
        <v>0.66666666666666696</v>
      </c>
      <c r="AC626">
        <v>0.8</v>
      </c>
      <c r="AD626">
        <v>0</v>
      </c>
      <c r="AE626">
        <v>0.5</v>
      </c>
    </row>
    <row r="627" spans="1:31" x14ac:dyDescent="0.15">
      <c r="A627" s="6">
        <v>625</v>
      </c>
      <c r="B627">
        <v>15</v>
      </c>
      <c r="C627">
        <v>5</v>
      </c>
      <c r="D627">
        <v>10</v>
      </c>
      <c r="E627">
        <v>10</v>
      </c>
      <c r="F627">
        <v>10</v>
      </c>
      <c r="G627">
        <v>0</v>
      </c>
      <c r="H627">
        <v>5</v>
      </c>
      <c r="I627">
        <v>5</v>
      </c>
      <c r="J627">
        <v>0.75</v>
      </c>
      <c r="K627">
        <v>9.2096900939941406</v>
      </c>
      <c r="L627" s="10">
        <v>2.85905838012695</v>
      </c>
      <c r="M627">
        <v>0.52288818359375</v>
      </c>
      <c r="N627">
        <v>8.0289115905761701</v>
      </c>
      <c r="O627">
        <v>4</v>
      </c>
      <c r="P627">
        <v>4</v>
      </c>
      <c r="Q627">
        <v>14</v>
      </c>
      <c r="R627" s="16">
        <v>0.28570000000000001</v>
      </c>
      <c r="S627" s="16">
        <f t="shared" si="9"/>
        <v>0.4</v>
      </c>
      <c r="T627">
        <v>3.3103942871093701</v>
      </c>
      <c r="U627">
        <v>2.8554091453552202</v>
      </c>
      <c r="V627">
        <v>2.7563230991363499</v>
      </c>
      <c r="W627" s="17">
        <v>9.9086046218872098E-2</v>
      </c>
      <c r="X627">
        <v>0.55407118797302202</v>
      </c>
      <c r="Y627">
        <v>0.55407118797302202</v>
      </c>
      <c r="Z627">
        <v>0.4</v>
      </c>
      <c r="AA627">
        <v>1</v>
      </c>
      <c r="AB627">
        <v>0.71428571428571397</v>
      </c>
      <c r="AC627">
        <v>0.83333333333333304</v>
      </c>
      <c r="AD627">
        <v>0</v>
      </c>
      <c r="AE627">
        <v>0.6</v>
      </c>
    </row>
    <row r="628" spans="1:31" x14ac:dyDescent="0.15">
      <c r="A628" s="6">
        <v>626</v>
      </c>
      <c r="B628">
        <v>18</v>
      </c>
      <c r="C628">
        <v>2</v>
      </c>
      <c r="D628">
        <v>10</v>
      </c>
      <c r="E628">
        <v>10</v>
      </c>
      <c r="F628">
        <v>10</v>
      </c>
      <c r="G628">
        <v>0</v>
      </c>
      <c r="H628">
        <v>8</v>
      </c>
      <c r="I628">
        <v>2</v>
      </c>
      <c r="J628">
        <v>0.9</v>
      </c>
      <c r="K628">
        <v>8.8836765289306605</v>
      </c>
      <c r="L628" s="10">
        <v>1.1337318420410201</v>
      </c>
      <c r="M628">
        <v>0.68516921997070301</v>
      </c>
      <c r="N628">
        <v>7.4446392059326199</v>
      </c>
      <c r="O628">
        <v>7</v>
      </c>
      <c r="P628">
        <v>7</v>
      </c>
      <c r="Q628">
        <v>17</v>
      </c>
      <c r="R628" s="16">
        <v>0.4118</v>
      </c>
      <c r="S628" s="16">
        <f t="shared" si="9"/>
        <v>0.7</v>
      </c>
      <c r="T628">
        <v>4.5585517883300799</v>
      </c>
      <c r="U628">
        <v>4.1450624465942401</v>
      </c>
      <c r="V628">
        <v>4.0210900306701696</v>
      </c>
      <c r="W628" s="17">
        <v>0.123972415924072</v>
      </c>
      <c r="X628">
        <v>0.537461757659912</v>
      </c>
      <c r="Y628">
        <v>0.537461757659912</v>
      </c>
      <c r="Z628">
        <v>0.7</v>
      </c>
      <c r="AA628">
        <v>1</v>
      </c>
      <c r="AB628">
        <v>0.58823529411764697</v>
      </c>
      <c r="AC628">
        <v>0.74074074074074103</v>
      </c>
      <c r="AD628">
        <v>0</v>
      </c>
      <c r="AE628">
        <v>0.3</v>
      </c>
    </row>
    <row r="629" spans="1:31" x14ac:dyDescent="0.15">
      <c r="A629" s="6">
        <v>627</v>
      </c>
      <c r="B629">
        <v>15</v>
      </c>
      <c r="C629">
        <v>5</v>
      </c>
      <c r="D629">
        <v>10</v>
      </c>
      <c r="E629">
        <v>10</v>
      </c>
      <c r="F629">
        <v>10</v>
      </c>
      <c r="G629">
        <v>0</v>
      </c>
      <c r="H629">
        <v>5</v>
      </c>
      <c r="I629">
        <v>5</v>
      </c>
      <c r="J629">
        <v>0.75</v>
      </c>
      <c r="K629">
        <v>9.0328903198242205</v>
      </c>
      <c r="L629" s="10">
        <v>3.56332206726074</v>
      </c>
      <c r="M629">
        <v>1.3673553466796899</v>
      </c>
      <c r="N629">
        <v>6.5472145080566397</v>
      </c>
      <c r="O629">
        <v>4</v>
      </c>
      <c r="P629">
        <v>4</v>
      </c>
      <c r="Q629">
        <v>14</v>
      </c>
      <c r="R629" s="16">
        <v>0.28570000000000001</v>
      </c>
      <c r="S629" s="16">
        <f t="shared" si="9"/>
        <v>0.4</v>
      </c>
      <c r="T629">
        <v>2.9811477661132799</v>
      </c>
      <c r="U629">
        <v>2.66263651847839</v>
      </c>
      <c r="V629">
        <v>2.4581284523010201</v>
      </c>
      <c r="W629" s="17">
        <v>0.204508066177368</v>
      </c>
      <c r="X629">
        <v>0.52301931381225597</v>
      </c>
      <c r="Y629">
        <v>0.52301931381225597</v>
      </c>
      <c r="Z629">
        <v>0.4</v>
      </c>
      <c r="AA629">
        <v>1</v>
      </c>
      <c r="AB629">
        <v>0.71428571428571397</v>
      </c>
      <c r="AC629">
        <v>0.83333333333333304</v>
      </c>
      <c r="AD629">
        <v>0</v>
      </c>
      <c r="AE629">
        <v>0.6</v>
      </c>
    </row>
    <row r="630" spans="1:31" x14ac:dyDescent="0.15">
      <c r="A630" s="6">
        <v>628</v>
      </c>
      <c r="B630">
        <v>15</v>
      </c>
      <c r="C630">
        <v>5</v>
      </c>
      <c r="D630">
        <v>10</v>
      </c>
      <c r="E630">
        <v>10</v>
      </c>
      <c r="F630">
        <v>9</v>
      </c>
      <c r="G630">
        <v>1</v>
      </c>
      <c r="H630">
        <v>6</v>
      </c>
      <c r="I630">
        <v>4</v>
      </c>
      <c r="J630">
        <v>0.75</v>
      </c>
      <c r="K630">
        <v>9.0153293609619105</v>
      </c>
      <c r="L630" s="10">
        <v>4.6390075683593697</v>
      </c>
      <c r="M630">
        <v>3.6120967864990199</v>
      </c>
      <c r="N630">
        <v>4.7265911102294904</v>
      </c>
      <c r="O630">
        <v>1</v>
      </c>
      <c r="P630">
        <v>1</v>
      </c>
      <c r="Q630">
        <v>10</v>
      </c>
      <c r="R630" s="16">
        <v>0.1</v>
      </c>
      <c r="S630" s="16">
        <f t="shared" si="9"/>
        <v>0.1</v>
      </c>
      <c r="T630">
        <v>2.7710952758789098</v>
      </c>
      <c r="U630">
        <v>2.5856094360351598</v>
      </c>
      <c r="V630">
        <v>2.3143668174743599</v>
      </c>
      <c r="W630" s="17">
        <v>0.27124261856079102</v>
      </c>
      <c r="X630">
        <v>0.45672845840454102</v>
      </c>
      <c r="Y630">
        <v>0.45672845840454102</v>
      </c>
      <c r="Z630">
        <v>0.1</v>
      </c>
      <c r="AA630">
        <v>0.9</v>
      </c>
      <c r="AB630">
        <v>0.9</v>
      </c>
      <c r="AC630">
        <v>0.9</v>
      </c>
      <c r="AD630">
        <v>0.1</v>
      </c>
      <c r="AE630">
        <v>0.8</v>
      </c>
    </row>
    <row r="631" spans="1:31" x14ac:dyDescent="0.15">
      <c r="A631" s="6">
        <v>629</v>
      </c>
      <c r="B631">
        <v>16</v>
      </c>
      <c r="C631">
        <v>4</v>
      </c>
      <c r="D631">
        <v>10</v>
      </c>
      <c r="E631">
        <v>10</v>
      </c>
      <c r="F631">
        <v>10</v>
      </c>
      <c r="G631">
        <v>0</v>
      </c>
      <c r="H631">
        <v>6</v>
      </c>
      <c r="I631">
        <v>4</v>
      </c>
      <c r="J631">
        <v>0.8</v>
      </c>
      <c r="K631">
        <v>7.9921684265136701</v>
      </c>
      <c r="L631" s="10">
        <v>2.3210144042968701</v>
      </c>
      <c r="M631">
        <v>0.87099075317382801</v>
      </c>
      <c r="N631">
        <v>5.8268661499023402</v>
      </c>
      <c r="O631">
        <v>4</v>
      </c>
      <c r="P631">
        <v>4</v>
      </c>
      <c r="Q631">
        <v>14</v>
      </c>
      <c r="R631" s="16">
        <v>0.28570000000000001</v>
      </c>
      <c r="S631" s="16">
        <f t="shared" si="9"/>
        <v>0.4</v>
      </c>
      <c r="T631">
        <v>3.4185943603515598</v>
      </c>
      <c r="U631">
        <v>3.0780611038207999</v>
      </c>
      <c r="V631">
        <v>2.9046254158020002</v>
      </c>
      <c r="W631" s="17">
        <v>0.17343568801879899</v>
      </c>
      <c r="X631">
        <v>0.51396894454956099</v>
      </c>
      <c r="Y631">
        <v>0.51396894454956099</v>
      </c>
      <c r="Z631">
        <v>0.4</v>
      </c>
      <c r="AA631">
        <v>1</v>
      </c>
      <c r="AB631">
        <v>0.71428571428571397</v>
      </c>
      <c r="AC631">
        <v>0.83333333333333304</v>
      </c>
      <c r="AD631">
        <v>0</v>
      </c>
      <c r="AE631">
        <v>0.6</v>
      </c>
    </row>
    <row r="632" spans="1:31" x14ac:dyDescent="0.15">
      <c r="A632" s="6">
        <v>630</v>
      </c>
      <c r="B632">
        <v>15</v>
      </c>
      <c r="C632">
        <v>5</v>
      </c>
      <c r="D632">
        <v>10</v>
      </c>
      <c r="E632">
        <v>10</v>
      </c>
      <c r="F632">
        <v>10</v>
      </c>
      <c r="G632">
        <v>0</v>
      </c>
      <c r="H632">
        <v>5</v>
      </c>
      <c r="I632">
        <v>5</v>
      </c>
      <c r="J632">
        <v>0.75</v>
      </c>
      <c r="K632">
        <v>6.8969154357910201</v>
      </c>
      <c r="L632" s="10">
        <v>1.93256759643555</v>
      </c>
      <c r="M632">
        <v>0.42118072509765597</v>
      </c>
      <c r="N632">
        <v>6.9059143066406197</v>
      </c>
      <c r="O632">
        <v>5</v>
      </c>
      <c r="P632">
        <v>5</v>
      </c>
      <c r="Q632">
        <v>14</v>
      </c>
      <c r="R632" s="16">
        <v>0.35709999999999997</v>
      </c>
      <c r="S632" s="16">
        <f t="shared" si="9"/>
        <v>0.5</v>
      </c>
      <c r="T632">
        <v>3.3645935058593701</v>
      </c>
      <c r="U632">
        <v>2.9196457862853999</v>
      </c>
      <c r="V632">
        <v>2.9069902896881099</v>
      </c>
      <c r="W632" s="17">
        <v>1.2655496597289999E-2</v>
      </c>
      <c r="X632">
        <v>0.45760321617126498</v>
      </c>
      <c r="Y632">
        <v>0.45760321617126498</v>
      </c>
      <c r="Z632">
        <v>0.5</v>
      </c>
      <c r="AA632">
        <v>0.9</v>
      </c>
      <c r="AB632">
        <v>0.64285714285714302</v>
      </c>
      <c r="AC632">
        <v>0.75</v>
      </c>
      <c r="AD632">
        <v>0.1</v>
      </c>
      <c r="AE632">
        <v>0.4</v>
      </c>
    </row>
    <row r="633" spans="1:31" x14ac:dyDescent="0.15">
      <c r="A633" s="6">
        <v>631</v>
      </c>
      <c r="B633">
        <v>18</v>
      </c>
      <c r="C633">
        <v>2</v>
      </c>
      <c r="D633">
        <v>10</v>
      </c>
      <c r="E633">
        <v>10</v>
      </c>
      <c r="F633">
        <v>10</v>
      </c>
      <c r="G633">
        <v>0</v>
      </c>
      <c r="H633">
        <v>8</v>
      </c>
      <c r="I633">
        <v>2</v>
      </c>
      <c r="J633">
        <v>0.9</v>
      </c>
      <c r="K633">
        <v>11.4818897247315</v>
      </c>
      <c r="L633" s="10">
        <v>1.2112617492675799</v>
      </c>
      <c r="M633">
        <v>0.52546691894531194</v>
      </c>
      <c r="N633">
        <v>9.4093208312988299</v>
      </c>
      <c r="O633">
        <v>6</v>
      </c>
      <c r="P633">
        <v>6</v>
      </c>
      <c r="Q633">
        <v>16</v>
      </c>
      <c r="R633" s="16">
        <v>0.375</v>
      </c>
      <c r="S633" s="16">
        <f t="shared" si="9"/>
        <v>0.6</v>
      </c>
      <c r="T633">
        <v>5.1281147003173801</v>
      </c>
      <c r="U633">
        <v>4.6491894721984899</v>
      </c>
      <c r="V633">
        <v>4.4547815322876003</v>
      </c>
      <c r="W633" s="17">
        <v>0.194407939910889</v>
      </c>
      <c r="X633">
        <v>0.67333316802978505</v>
      </c>
      <c r="Y633">
        <v>0.67333316802978505</v>
      </c>
      <c r="Z633">
        <v>0.6</v>
      </c>
      <c r="AA633">
        <v>1</v>
      </c>
      <c r="AB633">
        <v>0.625</v>
      </c>
      <c r="AC633">
        <v>0.76923076923076905</v>
      </c>
      <c r="AD633">
        <v>0</v>
      </c>
      <c r="AE633">
        <v>0.4</v>
      </c>
    </row>
    <row r="634" spans="1:31" x14ac:dyDescent="0.15">
      <c r="A634" s="6">
        <v>632</v>
      </c>
      <c r="B634">
        <v>18</v>
      </c>
      <c r="C634">
        <v>2</v>
      </c>
      <c r="D634">
        <v>10</v>
      </c>
      <c r="E634">
        <v>10</v>
      </c>
      <c r="F634">
        <v>10</v>
      </c>
      <c r="G634">
        <v>0</v>
      </c>
      <c r="H634">
        <v>8</v>
      </c>
      <c r="I634">
        <v>2</v>
      </c>
      <c r="J634">
        <v>0.9</v>
      </c>
      <c r="K634">
        <v>8.7741603851318395</v>
      </c>
      <c r="L634" s="10">
        <v>1.2196140289306601</v>
      </c>
      <c r="M634">
        <v>0.78828430175781194</v>
      </c>
      <c r="N634">
        <v>7.2865142822265598</v>
      </c>
      <c r="O634">
        <v>5</v>
      </c>
      <c r="P634">
        <v>5</v>
      </c>
      <c r="Q634">
        <v>14</v>
      </c>
      <c r="R634" s="16">
        <v>0.35709999999999997</v>
      </c>
      <c r="S634" s="16">
        <f t="shared" si="9"/>
        <v>0.5</v>
      </c>
      <c r="T634">
        <v>4.2951679229736301</v>
      </c>
      <c r="U634">
        <v>3.9162836074829102</v>
      </c>
      <c r="V634">
        <v>3.7895100116729701</v>
      </c>
      <c r="W634" s="17">
        <v>0.126773595809936</v>
      </c>
      <c r="X634">
        <v>0.50565791130065896</v>
      </c>
      <c r="Y634">
        <v>0.50565791130065896</v>
      </c>
      <c r="Z634">
        <v>0.5</v>
      </c>
      <c r="AA634">
        <v>0.9</v>
      </c>
      <c r="AB634">
        <v>0.64285714285714302</v>
      </c>
      <c r="AC634">
        <v>0.75</v>
      </c>
      <c r="AD634">
        <v>0.1</v>
      </c>
      <c r="AE634">
        <v>0.4</v>
      </c>
    </row>
    <row r="635" spans="1:31" x14ac:dyDescent="0.15">
      <c r="A635" s="6">
        <v>633</v>
      </c>
      <c r="B635">
        <v>18</v>
      </c>
      <c r="C635">
        <v>2</v>
      </c>
      <c r="D635">
        <v>10</v>
      </c>
      <c r="E635">
        <v>10</v>
      </c>
      <c r="F635">
        <v>10</v>
      </c>
      <c r="G635">
        <v>0</v>
      </c>
      <c r="H635">
        <v>8</v>
      </c>
      <c r="I635">
        <v>2</v>
      </c>
      <c r="J635">
        <v>0.9</v>
      </c>
      <c r="K635">
        <v>8.2508087158203107</v>
      </c>
      <c r="L635" s="10">
        <v>1.04587745666504</v>
      </c>
      <c r="M635">
        <v>0.57809066772460904</v>
      </c>
      <c r="N635">
        <v>6.6672248840331996</v>
      </c>
      <c r="O635">
        <v>6</v>
      </c>
      <c r="P635">
        <v>6</v>
      </c>
      <c r="Q635">
        <v>15</v>
      </c>
      <c r="R635" s="16">
        <v>0.4</v>
      </c>
      <c r="S635" s="16">
        <f t="shared" si="9"/>
        <v>0.6</v>
      </c>
      <c r="T635">
        <v>4.0192737579345703</v>
      </c>
      <c r="U635">
        <v>3.6780142784118599</v>
      </c>
      <c r="V635">
        <v>3.5432167053222701</v>
      </c>
      <c r="W635" s="17">
        <v>0.1347975730896</v>
      </c>
      <c r="X635">
        <v>0.47605705261230502</v>
      </c>
      <c r="Y635">
        <v>0.47605705261230502</v>
      </c>
      <c r="Z635">
        <v>0.6</v>
      </c>
      <c r="AA635">
        <v>0.9</v>
      </c>
      <c r="AB635">
        <v>0.6</v>
      </c>
      <c r="AC635">
        <v>0.72</v>
      </c>
      <c r="AD635">
        <v>0.1</v>
      </c>
      <c r="AE635">
        <v>0.3</v>
      </c>
    </row>
    <row r="636" spans="1:31" x14ac:dyDescent="0.15">
      <c r="A636" s="6">
        <v>634</v>
      </c>
      <c r="B636">
        <v>17</v>
      </c>
      <c r="C636">
        <v>3</v>
      </c>
      <c r="D636">
        <v>10</v>
      </c>
      <c r="E636">
        <v>10</v>
      </c>
      <c r="F636">
        <v>10</v>
      </c>
      <c r="G636">
        <v>0</v>
      </c>
      <c r="H636">
        <v>7</v>
      </c>
      <c r="I636">
        <v>3</v>
      </c>
      <c r="J636">
        <v>0.85</v>
      </c>
      <c r="K636">
        <v>7.4858646392822301</v>
      </c>
      <c r="L636" s="10">
        <v>1.3989410400390601</v>
      </c>
      <c r="M636">
        <v>0.75075912475585904</v>
      </c>
      <c r="N636">
        <v>6.5349845886230504</v>
      </c>
      <c r="O636">
        <v>7</v>
      </c>
      <c r="P636">
        <v>7</v>
      </c>
      <c r="Q636">
        <v>17</v>
      </c>
      <c r="R636" s="16">
        <v>0.4118</v>
      </c>
      <c r="S636" s="16">
        <f t="shared" si="9"/>
        <v>0.7</v>
      </c>
      <c r="T636">
        <v>3.7268524169921902</v>
      </c>
      <c r="U636">
        <v>3.3504865169525102</v>
      </c>
      <c r="V636">
        <v>3.25383520126343</v>
      </c>
      <c r="W636" s="17">
        <v>9.66513156890869E-2</v>
      </c>
      <c r="X636">
        <v>0.47301721572875999</v>
      </c>
      <c r="Y636">
        <v>0.47301721572875999</v>
      </c>
      <c r="Z636">
        <v>0.7</v>
      </c>
      <c r="AA636">
        <v>1</v>
      </c>
      <c r="AB636">
        <v>0.58823529411764697</v>
      </c>
      <c r="AC636">
        <v>0.74074074074074103</v>
      </c>
      <c r="AD636">
        <v>0</v>
      </c>
      <c r="AE636">
        <v>0.3</v>
      </c>
    </row>
    <row r="637" spans="1:31" x14ac:dyDescent="0.15">
      <c r="A637" s="6">
        <v>635</v>
      </c>
      <c r="B637">
        <v>18</v>
      </c>
      <c r="C637">
        <v>2</v>
      </c>
      <c r="D637">
        <v>10</v>
      </c>
      <c r="E637">
        <v>10</v>
      </c>
      <c r="F637">
        <v>10</v>
      </c>
      <c r="G637">
        <v>0</v>
      </c>
      <c r="H637">
        <v>8</v>
      </c>
      <c r="I637">
        <v>2</v>
      </c>
      <c r="J637">
        <v>0.9</v>
      </c>
      <c r="K637">
        <v>10.704750061035201</v>
      </c>
      <c r="L637" s="10">
        <v>2.6428642272949201</v>
      </c>
      <c r="M637">
        <v>2.0233459472656201</v>
      </c>
      <c r="N637">
        <v>6.9797782897949201</v>
      </c>
      <c r="O637">
        <v>4</v>
      </c>
      <c r="P637">
        <v>4</v>
      </c>
      <c r="Q637">
        <v>14</v>
      </c>
      <c r="R637" s="16">
        <v>0.28570000000000001</v>
      </c>
      <c r="S637" s="16">
        <f t="shared" si="9"/>
        <v>0.4</v>
      </c>
      <c r="T637">
        <v>4.0976791381835902</v>
      </c>
      <c r="U637">
        <v>3.8487484455108598</v>
      </c>
      <c r="V637">
        <v>3.5037872791290301</v>
      </c>
      <c r="W637" s="17">
        <v>0.34496116638183599</v>
      </c>
      <c r="X637">
        <v>0.59389185905456499</v>
      </c>
      <c r="Y637">
        <v>0.59389185905456499</v>
      </c>
      <c r="Z637">
        <v>0.4</v>
      </c>
      <c r="AA637">
        <v>1</v>
      </c>
      <c r="AB637">
        <v>0.71428571428571397</v>
      </c>
      <c r="AC637">
        <v>0.83333333333333304</v>
      </c>
      <c r="AD637">
        <v>0</v>
      </c>
      <c r="AE637">
        <v>0.6</v>
      </c>
    </row>
    <row r="638" spans="1:31" x14ac:dyDescent="0.15">
      <c r="A638" s="6">
        <v>636</v>
      </c>
      <c r="B638">
        <v>17</v>
      </c>
      <c r="C638">
        <v>3</v>
      </c>
      <c r="D638">
        <v>10</v>
      </c>
      <c r="E638">
        <v>10</v>
      </c>
      <c r="F638">
        <v>10</v>
      </c>
      <c r="G638">
        <v>0</v>
      </c>
      <c r="H638">
        <v>7</v>
      </c>
      <c r="I638">
        <v>3</v>
      </c>
      <c r="J638">
        <v>0.85</v>
      </c>
      <c r="K638">
        <v>9.5679016113281197</v>
      </c>
      <c r="L638" s="10">
        <v>2.04042243957519</v>
      </c>
      <c r="M638">
        <v>0.84602737426757801</v>
      </c>
      <c r="N638">
        <v>6.7722415924072301</v>
      </c>
      <c r="O638">
        <v>5</v>
      </c>
      <c r="P638">
        <v>5</v>
      </c>
      <c r="Q638">
        <v>15</v>
      </c>
      <c r="R638" s="16">
        <v>0.33329999999999999</v>
      </c>
      <c r="S638" s="16">
        <f t="shared" si="9"/>
        <v>0.5</v>
      </c>
      <c r="T638">
        <v>4.6366424560546902</v>
      </c>
      <c r="U638">
        <v>4.2364048957824698</v>
      </c>
      <c r="V638">
        <v>4.0123186111450204</v>
      </c>
      <c r="W638" s="17">
        <v>0.22408628463745101</v>
      </c>
      <c r="X638">
        <v>0.62432384490966797</v>
      </c>
      <c r="Y638">
        <v>0.62432384490966797</v>
      </c>
      <c r="Z638">
        <v>0.5</v>
      </c>
      <c r="AA638">
        <v>1</v>
      </c>
      <c r="AB638">
        <v>0.66666666666666696</v>
      </c>
      <c r="AC638">
        <v>0.8</v>
      </c>
      <c r="AD638">
        <v>0</v>
      </c>
      <c r="AE638">
        <v>0.5</v>
      </c>
    </row>
    <row r="639" spans="1:31" x14ac:dyDescent="0.15">
      <c r="A639" s="6">
        <v>637</v>
      </c>
      <c r="B639">
        <v>15</v>
      </c>
      <c r="C639">
        <v>5</v>
      </c>
      <c r="D639">
        <v>10</v>
      </c>
      <c r="E639">
        <v>10</v>
      </c>
      <c r="F639">
        <v>10</v>
      </c>
      <c r="G639">
        <v>0</v>
      </c>
      <c r="H639">
        <v>5</v>
      </c>
      <c r="I639">
        <v>5</v>
      </c>
      <c r="J639">
        <v>0.75</v>
      </c>
      <c r="K639">
        <v>8.3590946197509801</v>
      </c>
      <c r="L639" s="10">
        <v>2.7022609710693399</v>
      </c>
      <c r="M639">
        <v>0.47758865356445301</v>
      </c>
      <c r="N639">
        <v>6.8643245697021502</v>
      </c>
      <c r="O639">
        <v>4</v>
      </c>
      <c r="P639">
        <v>4</v>
      </c>
      <c r="Q639">
        <v>14</v>
      </c>
      <c r="R639" s="16">
        <v>0.28570000000000001</v>
      </c>
      <c r="S639" s="16">
        <f t="shared" si="9"/>
        <v>0.4</v>
      </c>
      <c r="T639">
        <v>3.7901134490966801</v>
      </c>
      <c r="U639">
        <v>3.3169093132018999</v>
      </c>
      <c r="V639">
        <v>3.20951151847839</v>
      </c>
      <c r="W639" s="17">
        <v>0.10739779472351101</v>
      </c>
      <c r="X639">
        <v>0.58060193061828602</v>
      </c>
      <c r="Y639">
        <v>0.58060193061828602</v>
      </c>
      <c r="Z639">
        <v>0.4</v>
      </c>
      <c r="AA639">
        <v>1</v>
      </c>
      <c r="AB639">
        <v>0.71428571428571397</v>
      </c>
      <c r="AC639">
        <v>0.83333333333333304</v>
      </c>
      <c r="AD639">
        <v>0</v>
      </c>
      <c r="AE639">
        <v>0.6</v>
      </c>
    </row>
    <row r="640" spans="1:31" x14ac:dyDescent="0.15">
      <c r="A640" s="6">
        <v>638</v>
      </c>
      <c r="B640">
        <v>15</v>
      </c>
      <c r="C640">
        <v>5</v>
      </c>
      <c r="D640">
        <v>10</v>
      </c>
      <c r="E640">
        <v>10</v>
      </c>
      <c r="F640">
        <v>10</v>
      </c>
      <c r="G640">
        <v>0</v>
      </c>
      <c r="H640">
        <v>5</v>
      </c>
      <c r="I640">
        <v>5</v>
      </c>
      <c r="J640">
        <v>0.75</v>
      </c>
      <c r="K640">
        <v>8.5881671905517596</v>
      </c>
      <c r="L640" s="10">
        <v>5.4736576080322301</v>
      </c>
      <c r="M640">
        <v>4.4607830047607404</v>
      </c>
      <c r="N640">
        <v>4.2032775878906197</v>
      </c>
      <c r="O640">
        <v>2</v>
      </c>
      <c r="P640">
        <v>2</v>
      </c>
      <c r="Q640">
        <v>12</v>
      </c>
      <c r="R640" s="16">
        <v>0.16669999999999999</v>
      </c>
      <c r="S640" s="16">
        <f t="shared" si="9"/>
        <v>0.2</v>
      </c>
      <c r="T640">
        <v>2.98781394958496</v>
      </c>
      <c r="U640">
        <v>2.8401694297790501</v>
      </c>
      <c r="V640">
        <v>2.45045042037964</v>
      </c>
      <c r="W640" s="17">
        <v>0.38971900939941401</v>
      </c>
      <c r="X640">
        <v>0.53736352920532204</v>
      </c>
      <c r="Y640">
        <v>0.53736352920532204</v>
      </c>
      <c r="Z640">
        <v>0.2</v>
      </c>
      <c r="AA640">
        <v>1</v>
      </c>
      <c r="AB640">
        <v>0.83333333333333304</v>
      </c>
      <c r="AC640">
        <v>0.90909090909090895</v>
      </c>
      <c r="AD640">
        <v>0</v>
      </c>
      <c r="AE640">
        <v>0.8</v>
      </c>
    </row>
    <row r="641" spans="1:31" x14ac:dyDescent="0.15">
      <c r="A641" s="6">
        <v>639</v>
      </c>
      <c r="B641">
        <v>17</v>
      </c>
      <c r="C641">
        <v>3</v>
      </c>
      <c r="D641">
        <v>10</v>
      </c>
      <c r="E641">
        <v>10</v>
      </c>
      <c r="F641">
        <v>10</v>
      </c>
      <c r="G641">
        <v>0</v>
      </c>
      <c r="H641">
        <v>7</v>
      </c>
      <c r="I641">
        <v>3</v>
      </c>
      <c r="J641">
        <v>0.85</v>
      </c>
      <c r="K641">
        <v>9.0630569458007795</v>
      </c>
      <c r="L641" s="10">
        <v>2.2993106842040998</v>
      </c>
      <c r="M641">
        <v>1.3845100402832</v>
      </c>
      <c r="N641">
        <v>6.6131668090820304</v>
      </c>
      <c r="O641">
        <v>6</v>
      </c>
      <c r="P641">
        <v>6</v>
      </c>
      <c r="Q641">
        <v>16</v>
      </c>
      <c r="R641" s="16">
        <v>0.375</v>
      </c>
      <c r="S641" s="16">
        <f t="shared" si="9"/>
        <v>0.6</v>
      </c>
      <c r="T641">
        <v>3.9917640686035201</v>
      </c>
      <c r="U641">
        <v>3.6321241855621298</v>
      </c>
      <c r="V641">
        <v>3.4148266315460201</v>
      </c>
      <c r="W641" s="17">
        <v>0.217297554016113</v>
      </c>
      <c r="X641">
        <v>0.57693743705749501</v>
      </c>
      <c r="Y641">
        <v>0.57693743705749501</v>
      </c>
      <c r="Z641">
        <v>0.6</v>
      </c>
      <c r="AA641">
        <v>1</v>
      </c>
      <c r="AB641">
        <v>0.625</v>
      </c>
      <c r="AC641">
        <v>0.76923076923076905</v>
      </c>
      <c r="AD641">
        <v>0</v>
      </c>
      <c r="AE641">
        <v>0.4</v>
      </c>
    </row>
    <row r="642" spans="1:31" x14ac:dyDescent="0.15">
      <c r="A642" s="6">
        <v>640</v>
      </c>
      <c r="B642">
        <v>17</v>
      </c>
      <c r="C642">
        <v>3</v>
      </c>
      <c r="D642">
        <v>10</v>
      </c>
      <c r="E642">
        <v>10</v>
      </c>
      <c r="F642">
        <v>10</v>
      </c>
      <c r="G642">
        <v>0</v>
      </c>
      <c r="H642">
        <v>7</v>
      </c>
      <c r="I642">
        <v>3</v>
      </c>
      <c r="J642">
        <v>0.85</v>
      </c>
      <c r="K642">
        <v>8.8783264160156197</v>
      </c>
      <c r="L642" s="10">
        <v>1.5380153656005899</v>
      </c>
      <c r="M642">
        <v>0.60976791381835904</v>
      </c>
      <c r="N642">
        <v>7.3920059204101598</v>
      </c>
      <c r="O642">
        <v>5</v>
      </c>
      <c r="P642">
        <v>5</v>
      </c>
      <c r="Q642">
        <v>15</v>
      </c>
      <c r="R642" s="16">
        <v>0.33329999999999999</v>
      </c>
      <c r="S642" s="16">
        <f t="shared" ref="S642:S705" si="10">O642/E642</f>
        <v>0.5</v>
      </c>
      <c r="T642">
        <v>4.36258888244629</v>
      </c>
      <c r="U642">
        <v>3.9420580863952601</v>
      </c>
      <c r="V642">
        <v>3.8085594177246098</v>
      </c>
      <c r="W642" s="17">
        <v>0.13349866867065399</v>
      </c>
      <c r="X642">
        <v>0.55402946472168002</v>
      </c>
      <c r="Y642">
        <v>0.55402946472168002</v>
      </c>
      <c r="Z642">
        <v>0.5</v>
      </c>
      <c r="AA642">
        <v>1</v>
      </c>
      <c r="AB642">
        <v>0.66666666666666696</v>
      </c>
      <c r="AC642">
        <v>0.8</v>
      </c>
      <c r="AD642">
        <v>0</v>
      </c>
      <c r="AE642">
        <v>0.5</v>
      </c>
    </row>
    <row r="643" spans="1:31" x14ac:dyDescent="0.15">
      <c r="A643" s="6">
        <v>641</v>
      </c>
      <c r="B643">
        <v>15</v>
      </c>
      <c r="C643">
        <v>5</v>
      </c>
      <c r="D643">
        <v>10</v>
      </c>
      <c r="E643">
        <v>10</v>
      </c>
      <c r="F643">
        <v>10</v>
      </c>
      <c r="G643">
        <v>0</v>
      </c>
      <c r="H643">
        <v>5</v>
      </c>
      <c r="I643">
        <v>5</v>
      </c>
      <c r="J643">
        <v>0.75</v>
      </c>
      <c r="K643">
        <v>8.7626209259033203</v>
      </c>
      <c r="L643" s="10">
        <v>3.4150981903076199</v>
      </c>
      <c r="M643">
        <v>1.1622009277343699</v>
      </c>
      <c r="N643">
        <v>6.1892375946044904</v>
      </c>
      <c r="O643">
        <v>3</v>
      </c>
      <c r="P643">
        <v>3</v>
      </c>
      <c r="Q643">
        <v>13</v>
      </c>
      <c r="R643" s="16">
        <v>0.23080000000000001</v>
      </c>
      <c r="S643" s="16">
        <f t="shared" si="10"/>
        <v>0.3</v>
      </c>
      <c r="T643">
        <v>3.6883354187011701</v>
      </c>
      <c r="U643">
        <v>3.29071116447449</v>
      </c>
      <c r="V643">
        <v>3.0683741569518999</v>
      </c>
      <c r="W643" s="17">
        <v>0.22233700752258301</v>
      </c>
      <c r="X643">
        <v>0.61996126174926802</v>
      </c>
      <c r="Y643">
        <v>0.61996126174926802</v>
      </c>
      <c r="Z643">
        <v>0.3</v>
      </c>
      <c r="AA643">
        <v>1</v>
      </c>
      <c r="AB643">
        <v>0.76923076923076905</v>
      </c>
      <c r="AC643">
        <v>0.86956521739130399</v>
      </c>
      <c r="AD643">
        <v>0</v>
      </c>
      <c r="AE643">
        <v>0.7</v>
      </c>
    </row>
    <row r="644" spans="1:31" x14ac:dyDescent="0.15">
      <c r="A644" s="6">
        <v>642</v>
      </c>
      <c r="B644">
        <v>14</v>
      </c>
      <c r="C644">
        <v>6</v>
      </c>
      <c r="D644">
        <v>10</v>
      </c>
      <c r="E644">
        <v>10</v>
      </c>
      <c r="F644">
        <v>10</v>
      </c>
      <c r="G644">
        <v>0</v>
      </c>
      <c r="H644">
        <v>4</v>
      </c>
      <c r="I644">
        <v>6</v>
      </c>
      <c r="J644">
        <v>0.7</v>
      </c>
      <c r="K644">
        <v>8.2491436004638707</v>
      </c>
      <c r="L644" s="10">
        <v>4.6044292449951199</v>
      </c>
      <c r="M644">
        <v>2.0677585601806601</v>
      </c>
      <c r="N644">
        <v>4.8840045928955096</v>
      </c>
      <c r="O644">
        <v>2</v>
      </c>
      <c r="P644">
        <v>2</v>
      </c>
      <c r="Q644">
        <v>12</v>
      </c>
      <c r="R644" s="16">
        <v>0.16669999999999999</v>
      </c>
      <c r="S644" s="16">
        <f t="shared" si="10"/>
        <v>0.2</v>
      </c>
      <c r="T644">
        <v>2.98447608947754</v>
      </c>
      <c r="U644">
        <v>2.7169127464294398</v>
      </c>
      <c r="V644">
        <v>2.4534752368927002</v>
      </c>
      <c r="W644" s="17">
        <v>0.263437509536743</v>
      </c>
      <c r="X644">
        <v>0.53100085258483898</v>
      </c>
      <c r="Y644">
        <v>0.53100085258483898</v>
      </c>
      <c r="Z644">
        <v>0.2</v>
      </c>
      <c r="AA644">
        <v>1</v>
      </c>
      <c r="AB644">
        <v>0.83333333333333304</v>
      </c>
      <c r="AC644">
        <v>0.90909090909090895</v>
      </c>
      <c r="AD644">
        <v>0</v>
      </c>
      <c r="AE644">
        <v>0.8</v>
      </c>
    </row>
    <row r="645" spans="1:31" x14ac:dyDescent="0.15">
      <c r="A645" s="6">
        <v>643</v>
      </c>
      <c r="B645">
        <v>18</v>
      </c>
      <c r="C645">
        <v>2</v>
      </c>
      <c r="D645">
        <v>10</v>
      </c>
      <c r="E645">
        <v>10</v>
      </c>
      <c r="F645">
        <v>10</v>
      </c>
      <c r="G645">
        <v>0</v>
      </c>
      <c r="H645">
        <v>8</v>
      </c>
      <c r="I645">
        <v>2</v>
      </c>
      <c r="J645">
        <v>0.9</v>
      </c>
      <c r="K645">
        <v>9.4739933013915998</v>
      </c>
      <c r="L645" s="10">
        <v>2.4208908081054701</v>
      </c>
      <c r="M645">
        <v>1.8413391113281199</v>
      </c>
      <c r="N645">
        <v>5.9186210632324201</v>
      </c>
      <c r="O645">
        <v>4</v>
      </c>
      <c r="P645">
        <v>4</v>
      </c>
      <c r="Q645">
        <v>14</v>
      </c>
      <c r="R645" s="16">
        <v>0.28570000000000001</v>
      </c>
      <c r="S645" s="16">
        <f t="shared" si="10"/>
        <v>0.4</v>
      </c>
      <c r="T645">
        <v>4.3844013214111301</v>
      </c>
      <c r="U645">
        <v>4.1026039123535201</v>
      </c>
      <c r="V645">
        <v>3.7823348045349099</v>
      </c>
      <c r="W645" s="17">
        <v>0.32026910781860402</v>
      </c>
      <c r="X645">
        <v>0.60206651687622104</v>
      </c>
      <c r="Y645">
        <v>0.60206651687622104</v>
      </c>
      <c r="Z645">
        <v>0.4</v>
      </c>
      <c r="AA645">
        <v>1</v>
      </c>
      <c r="AB645">
        <v>0.71428571428571397</v>
      </c>
      <c r="AC645">
        <v>0.83333333333333304</v>
      </c>
      <c r="AD645">
        <v>0</v>
      </c>
      <c r="AE645">
        <v>0.6</v>
      </c>
    </row>
    <row r="646" spans="1:31" x14ac:dyDescent="0.15">
      <c r="A646" s="6">
        <v>644</v>
      </c>
      <c r="B646">
        <v>15</v>
      </c>
      <c r="C646">
        <v>5</v>
      </c>
      <c r="D646">
        <v>10</v>
      </c>
      <c r="E646">
        <v>10</v>
      </c>
      <c r="F646">
        <v>10</v>
      </c>
      <c r="G646">
        <v>0</v>
      </c>
      <c r="H646">
        <v>5</v>
      </c>
      <c r="I646">
        <v>5</v>
      </c>
      <c r="J646">
        <v>0.75</v>
      </c>
      <c r="K646">
        <v>7.9133949279785201</v>
      </c>
      <c r="L646" s="10">
        <v>4.3684997558593697</v>
      </c>
      <c r="M646">
        <v>3.0951404571533199</v>
      </c>
      <c r="N646">
        <v>4.5430526733398402</v>
      </c>
      <c r="O646">
        <v>2</v>
      </c>
      <c r="P646">
        <v>2</v>
      </c>
      <c r="Q646">
        <v>12</v>
      </c>
      <c r="R646" s="16">
        <v>0.16669999999999999</v>
      </c>
      <c r="S646" s="16">
        <f t="shared" si="10"/>
        <v>0.2</v>
      </c>
      <c r="T646">
        <v>3.1319427490234402</v>
      </c>
      <c r="U646">
        <v>2.9096665382385201</v>
      </c>
      <c r="V646">
        <v>2.6178505420684801</v>
      </c>
      <c r="W646" s="17">
        <v>0.291815996170044</v>
      </c>
      <c r="X646">
        <v>0.51409220695495605</v>
      </c>
      <c r="Y646">
        <v>0.51409220695495605</v>
      </c>
      <c r="Z646">
        <v>0.2</v>
      </c>
      <c r="AA646">
        <v>1</v>
      </c>
      <c r="AB646">
        <v>0.83333333333333304</v>
      </c>
      <c r="AC646">
        <v>0.90909090909090895</v>
      </c>
      <c r="AD646">
        <v>0</v>
      </c>
      <c r="AE646">
        <v>0.8</v>
      </c>
    </row>
    <row r="647" spans="1:31" x14ac:dyDescent="0.15">
      <c r="A647" s="6">
        <v>645</v>
      </c>
      <c r="B647">
        <v>15</v>
      </c>
      <c r="C647">
        <v>5</v>
      </c>
      <c r="D647">
        <v>10</v>
      </c>
      <c r="E647">
        <v>10</v>
      </c>
      <c r="F647">
        <v>10</v>
      </c>
      <c r="G647">
        <v>0</v>
      </c>
      <c r="H647">
        <v>5</v>
      </c>
      <c r="I647">
        <v>5</v>
      </c>
      <c r="J647">
        <v>0.75</v>
      </c>
      <c r="K647">
        <v>8.6603298187255895</v>
      </c>
      <c r="L647" s="10">
        <v>3.4367218017578098</v>
      </c>
      <c r="M647">
        <v>1.40293121337891</v>
      </c>
      <c r="N647">
        <v>6.3796310424804696</v>
      </c>
      <c r="O647">
        <v>3</v>
      </c>
      <c r="P647">
        <v>3</v>
      </c>
      <c r="Q647">
        <v>13</v>
      </c>
      <c r="R647" s="16">
        <v>0.23080000000000001</v>
      </c>
      <c r="S647" s="16">
        <f t="shared" si="10"/>
        <v>0.3</v>
      </c>
      <c r="T647">
        <v>3.54470634460449</v>
      </c>
      <c r="U647">
        <v>3.18924832344055</v>
      </c>
      <c r="V647">
        <v>2.9831023216247599</v>
      </c>
      <c r="W647" s="17">
        <v>0.20614600181579601</v>
      </c>
      <c r="X647">
        <v>0.561604022979736</v>
      </c>
      <c r="Y647">
        <v>0.561604022979736</v>
      </c>
      <c r="Z647">
        <v>0.3</v>
      </c>
      <c r="AA647">
        <v>1</v>
      </c>
      <c r="AB647">
        <v>0.76923076923076905</v>
      </c>
      <c r="AC647">
        <v>0.86956521739130399</v>
      </c>
      <c r="AD647">
        <v>0</v>
      </c>
      <c r="AE647">
        <v>0.7</v>
      </c>
    </row>
    <row r="648" spans="1:31" x14ac:dyDescent="0.15">
      <c r="A648" s="6">
        <v>646</v>
      </c>
      <c r="B648">
        <v>17</v>
      </c>
      <c r="C648">
        <v>3</v>
      </c>
      <c r="D648">
        <v>10</v>
      </c>
      <c r="E648">
        <v>10</v>
      </c>
      <c r="F648">
        <v>10</v>
      </c>
      <c r="G648">
        <v>0</v>
      </c>
      <c r="H648">
        <v>7</v>
      </c>
      <c r="I648">
        <v>3</v>
      </c>
      <c r="J648">
        <v>0.85</v>
      </c>
      <c r="K648">
        <v>9.3516960144043004</v>
      </c>
      <c r="L648" s="10">
        <v>2.9591655731201199</v>
      </c>
      <c r="M648">
        <v>2.2698936462402299</v>
      </c>
      <c r="N648">
        <v>6.8346118927001998</v>
      </c>
      <c r="O648">
        <v>5</v>
      </c>
      <c r="P648">
        <v>5</v>
      </c>
      <c r="Q648">
        <v>15</v>
      </c>
      <c r="R648" s="16">
        <v>0.33329999999999999</v>
      </c>
      <c r="S648" s="16">
        <f t="shared" si="10"/>
        <v>0.5</v>
      </c>
      <c r="T648">
        <v>3.9323215484619101</v>
      </c>
      <c r="U648">
        <v>3.6056103706359899</v>
      </c>
      <c r="V648">
        <v>3.3658995628356898</v>
      </c>
      <c r="W648" s="17">
        <v>0.239710807800293</v>
      </c>
      <c r="X648">
        <v>0.56642198562622104</v>
      </c>
      <c r="Y648">
        <v>0.56642198562622104</v>
      </c>
      <c r="Z648">
        <v>0.5</v>
      </c>
      <c r="AA648">
        <v>1</v>
      </c>
      <c r="AB648">
        <v>0.66666666666666696</v>
      </c>
      <c r="AC648">
        <v>0.8</v>
      </c>
      <c r="AD648">
        <v>0</v>
      </c>
      <c r="AE648">
        <v>0.5</v>
      </c>
    </row>
    <row r="649" spans="1:31" x14ac:dyDescent="0.15">
      <c r="A649" s="6">
        <v>647</v>
      </c>
      <c r="B649">
        <v>18</v>
      </c>
      <c r="C649">
        <v>2</v>
      </c>
      <c r="D649">
        <v>10</v>
      </c>
      <c r="E649">
        <v>10</v>
      </c>
      <c r="F649">
        <v>10</v>
      </c>
      <c r="G649">
        <v>0</v>
      </c>
      <c r="H649">
        <v>8</v>
      </c>
      <c r="I649">
        <v>2</v>
      </c>
      <c r="J649">
        <v>0.9</v>
      </c>
      <c r="K649">
        <v>9.5322151184081996</v>
      </c>
      <c r="L649" s="10">
        <v>0.96229171752929699</v>
      </c>
      <c r="M649">
        <v>0.446945190429687</v>
      </c>
      <c r="N649">
        <v>8.1356830596923793</v>
      </c>
      <c r="O649">
        <v>7</v>
      </c>
      <c r="P649">
        <v>7</v>
      </c>
      <c r="Q649">
        <v>17</v>
      </c>
      <c r="R649" s="16">
        <v>0.4118</v>
      </c>
      <c r="S649" s="16">
        <f t="shared" si="10"/>
        <v>0.7</v>
      </c>
      <c r="T649">
        <v>4.8914337158203098</v>
      </c>
      <c r="U649">
        <v>4.42026615142822</v>
      </c>
      <c r="V649">
        <v>4.3021445274353001</v>
      </c>
      <c r="W649" s="17">
        <v>0.11812162399292001</v>
      </c>
      <c r="X649">
        <v>0.58928918838500999</v>
      </c>
      <c r="Y649">
        <v>0.58928918838500999</v>
      </c>
      <c r="Z649">
        <v>0.7</v>
      </c>
      <c r="AA649">
        <v>1</v>
      </c>
      <c r="AB649">
        <v>0.58823529411764697</v>
      </c>
      <c r="AC649">
        <v>0.74074074074074103</v>
      </c>
      <c r="AD649">
        <v>0</v>
      </c>
      <c r="AE649">
        <v>0.3</v>
      </c>
    </row>
    <row r="650" spans="1:31" x14ac:dyDescent="0.15">
      <c r="A650" s="6">
        <v>648</v>
      </c>
      <c r="B650">
        <v>15</v>
      </c>
      <c r="C650">
        <v>5</v>
      </c>
      <c r="D650">
        <v>10</v>
      </c>
      <c r="E650">
        <v>10</v>
      </c>
      <c r="F650">
        <v>10</v>
      </c>
      <c r="G650">
        <v>0</v>
      </c>
      <c r="H650">
        <v>5</v>
      </c>
      <c r="I650">
        <v>5</v>
      </c>
      <c r="J650">
        <v>0.75</v>
      </c>
      <c r="K650">
        <v>7.3701820373535201</v>
      </c>
      <c r="L650" s="10">
        <v>2.8359832763671902</v>
      </c>
      <c r="M650">
        <v>1.3932571411132799</v>
      </c>
      <c r="N650">
        <v>6.1829357147216797</v>
      </c>
      <c r="O650">
        <v>4</v>
      </c>
      <c r="P650">
        <v>4</v>
      </c>
      <c r="Q650">
        <v>13</v>
      </c>
      <c r="R650" s="16">
        <v>0.30769999999999997</v>
      </c>
      <c r="S650" s="16">
        <f t="shared" si="10"/>
        <v>0.4</v>
      </c>
      <c r="T650">
        <v>3.3757514953613299</v>
      </c>
      <c r="U650">
        <v>2.9928612709045401</v>
      </c>
      <c r="V650">
        <v>2.8697154521942099</v>
      </c>
      <c r="W650" s="17">
        <v>0.123145818710327</v>
      </c>
      <c r="X650">
        <v>0.50603604316711404</v>
      </c>
      <c r="Y650">
        <v>0.50603604316711404</v>
      </c>
      <c r="Z650">
        <v>0.4</v>
      </c>
      <c r="AA650">
        <v>0.9</v>
      </c>
      <c r="AB650">
        <v>0.69230769230769196</v>
      </c>
      <c r="AC650">
        <v>0.78260869565217395</v>
      </c>
      <c r="AD650">
        <v>0.1</v>
      </c>
      <c r="AE650">
        <v>0.5</v>
      </c>
    </row>
    <row r="651" spans="1:31" x14ac:dyDescent="0.15">
      <c r="A651" s="6">
        <v>649</v>
      </c>
      <c r="B651">
        <v>14</v>
      </c>
      <c r="C651">
        <v>6</v>
      </c>
      <c r="D651">
        <v>10</v>
      </c>
      <c r="E651">
        <v>10</v>
      </c>
      <c r="F651">
        <v>10</v>
      </c>
      <c r="G651">
        <v>0</v>
      </c>
      <c r="H651">
        <v>4</v>
      </c>
      <c r="I651">
        <v>6</v>
      </c>
      <c r="J651">
        <v>0.7</v>
      </c>
      <c r="K651">
        <v>8.677734375</v>
      </c>
      <c r="L651" s="10">
        <v>5.3892650604248002</v>
      </c>
      <c r="M651">
        <v>3.44552803039551</v>
      </c>
      <c r="N651">
        <v>4.9816207885742196</v>
      </c>
      <c r="O651">
        <v>1</v>
      </c>
      <c r="P651">
        <v>1</v>
      </c>
      <c r="Q651">
        <v>11</v>
      </c>
      <c r="R651" s="16">
        <v>9.0899999999999995E-2</v>
      </c>
      <c r="S651" s="16">
        <f t="shared" si="10"/>
        <v>0.1</v>
      </c>
      <c r="T651">
        <v>2.6295738220214799</v>
      </c>
      <c r="U651">
        <v>2.4621748924255402</v>
      </c>
      <c r="V651">
        <v>2.1216468811035201</v>
      </c>
      <c r="W651" s="17">
        <v>0.34052801132202098</v>
      </c>
      <c r="X651">
        <v>0.50792694091796897</v>
      </c>
      <c r="Y651">
        <v>0.50792694091796897</v>
      </c>
      <c r="Z651">
        <v>0.1</v>
      </c>
      <c r="AA651">
        <v>1</v>
      </c>
      <c r="AB651">
        <v>0.90909090909090895</v>
      </c>
      <c r="AC651">
        <v>0.952380952380952</v>
      </c>
      <c r="AD651">
        <v>0</v>
      </c>
      <c r="AE651">
        <v>0.9</v>
      </c>
    </row>
    <row r="652" spans="1:31" x14ac:dyDescent="0.15">
      <c r="A652" s="6">
        <v>650</v>
      </c>
      <c r="B652">
        <v>18</v>
      </c>
      <c r="C652">
        <v>2</v>
      </c>
      <c r="D652">
        <v>10</v>
      </c>
      <c r="E652">
        <v>10</v>
      </c>
      <c r="F652">
        <v>10</v>
      </c>
      <c r="G652">
        <v>0</v>
      </c>
      <c r="H652">
        <v>8</v>
      </c>
      <c r="I652">
        <v>2</v>
      </c>
      <c r="J652">
        <v>0.9</v>
      </c>
      <c r="K652">
        <v>10.4459686279297</v>
      </c>
      <c r="L652" s="10">
        <v>2.49098777770996</v>
      </c>
      <c r="M652">
        <v>1.87667465209961</v>
      </c>
      <c r="N652">
        <v>6.8721752166748002</v>
      </c>
      <c r="O652">
        <v>4</v>
      </c>
      <c r="P652">
        <v>4</v>
      </c>
      <c r="Q652">
        <v>14</v>
      </c>
      <c r="R652" s="16">
        <v>0.28570000000000001</v>
      </c>
      <c r="S652" s="16">
        <f t="shared" si="10"/>
        <v>0.4</v>
      </c>
      <c r="T652">
        <v>4.5496177673339799</v>
      </c>
      <c r="U652">
        <v>4.2510433197021502</v>
      </c>
      <c r="V652">
        <v>3.9183669090271001</v>
      </c>
      <c r="W652" s="17">
        <v>0.33267641067504899</v>
      </c>
      <c r="X652">
        <v>0.63125085830688499</v>
      </c>
      <c r="Y652">
        <v>0.63125085830688499</v>
      </c>
      <c r="Z652">
        <v>0.4</v>
      </c>
      <c r="AA652">
        <v>1</v>
      </c>
      <c r="AB652">
        <v>0.71428571428571397</v>
      </c>
      <c r="AC652">
        <v>0.83333333333333304</v>
      </c>
      <c r="AD652">
        <v>0</v>
      </c>
      <c r="AE652">
        <v>0.6</v>
      </c>
    </row>
    <row r="653" spans="1:31" x14ac:dyDescent="0.15">
      <c r="A653" s="6">
        <v>651</v>
      </c>
      <c r="B653">
        <v>13</v>
      </c>
      <c r="C653">
        <v>7</v>
      </c>
      <c r="D653">
        <v>10</v>
      </c>
      <c r="E653">
        <v>10</v>
      </c>
      <c r="F653">
        <v>10</v>
      </c>
      <c r="G653">
        <v>0</v>
      </c>
      <c r="H653">
        <v>3</v>
      </c>
      <c r="I653">
        <v>7</v>
      </c>
      <c r="J653">
        <v>0.65</v>
      </c>
      <c r="K653">
        <v>7.64687156677246</v>
      </c>
      <c r="L653" s="10">
        <v>4.2193698883056596</v>
      </c>
      <c r="M653">
        <v>0.87535095214843694</v>
      </c>
      <c r="N653">
        <v>6.6478328704834002</v>
      </c>
      <c r="O653">
        <v>2</v>
      </c>
      <c r="P653">
        <v>2</v>
      </c>
      <c r="Q653">
        <v>12</v>
      </c>
      <c r="R653" s="16">
        <v>0.16669999999999999</v>
      </c>
      <c r="S653" s="16">
        <f t="shared" si="10"/>
        <v>0.2</v>
      </c>
      <c r="T653">
        <v>2.4450054168701199</v>
      </c>
      <c r="U653">
        <v>2.0833942890167201</v>
      </c>
      <c r="V653">
        <v>1.98368191719055</v>
      </c>
      <c r="W653" s="17">
        <v>9.9712371826171903E-2</v>
      </c>
      <c r="X653">
        <v>0.46132349967956499</v>
      </c>
      <c r="Y653">
        <v>0.46132349967956499</v>
      </c>
      <c r="Z653">
        <v>0.2</v>
      </c>
      <c r="AA653">
        <v>1</v>
      </c>
      <c r="AB653">
        <v>0.83333333333333304</v>
      </c>
      <c r="AC653">
        <v>0.90909090909090895</v>
      </c>
      <c r="AD653">
        <v>0</v>
      </c>
      <c r="AE653">
        <v>0.8</v>
      </c>
    </row>
    <row r="654" spans="1:31" x14ac:dyDescent="0.15">
      <c r="A654" s="6">
        <v>652</v>
      </c>
      <c r="B654">
        <v>14</v>
      </c>
      <c r="C654">
        <v>6</v>
      </c>
      <c r="D654">
        <v>10</v>
      </c>
      <c r="E654">
        <v>10</v>
      </c>
      <c r="F654">
        <v>10</v>
      </c>
      <c r="G654">
        <v>0</v>
      </c>
      <c r="H654">
        <v>4</v>
      </c>
      <c r="I654">
        <v>6</v>
      </c>
      <c r="J654">
        <v>0.7</v>
      </c>
      <c r="K654">
        <v>8.3784980773925799</v>
      </c>
      <c r="L654" s="10">
        <v>4.9991760253906197</v>
      </c>
      <c r="M654">
        <v>2.9762001037597701</v>
      </c>
      <c r="N654">
        <v>5.0766792297363299</v>
      </c>
      <c r="O654">
        <v>2</v>
      </c>
      <c r="P654">
        <v>2</v>
      </c>
      <c r="Q654">
        <v>12</v>
      </c>
      <c r="R654" s="16">
        <v>0.16669999999999999</v>
      </c>
      <c r="S654" s="16">
        <f t="shared" si="10"/>
        <v>0.2</v>
      </c>
      <c r="T654">
        <v>2.58784675598144</v>
      </c>
      <c r="U654">
        <v>2.3757157325744598</v>
      </c>
      <c r="V654">
        <v>2.08537101745606</v>
      </c>
      <c r="W654" s="17">
        <v>0.29034471511840798</v>
      </c>
      <c r="X654">
        <v>0.50247573852539096</v>
      </c>
      <c r="Y654">
        <v>0.50247573852539096</v>
      </c>
      <c r="Z654">
        <v>0.2</v>
      </c>
      <c r="AA654">
        <v>1</v>
      </c>
      <c r="AB654">
        <v>0.83333333333333304</v>
      </c>
      <c r="AC654">
        <v>0.90909090909090895</v>
      </c>
      <c r="AD654">
        <v>0</v>
      </c>
      <c r="AE654">
        <v>0.8</v>
      </c>
    </row>
    <row r="655" spans="1:31" x14ac:dyDescent="0.15">
      <c r="A655" s="6">
        <v>653</v>
      </c>
      <c r="B655">
        <v>15</v>
      </c>
      <c r="C655">
        <v>5</v>
      </c>
      <c r="D655">
        <v>10</v>
      </c>
      <c r="E655">
        <v>10</v>
      </c>
      <c r="F655">
        <v>10</v>
      </c>
      <c r="G655">
        <v>0</v>
      </c>
      <c r="H655">
        <v>5</v>
      </c>
      <c r="I655">
        <v>5</v>
      </c>
      <c r="J655">
        <v>0.75</v>
      </c>
      <c r="K655">
        <v>8.1527938842773402</v>
      </c>
      <c r="L655" s="10">
        <v>2.31557273864746</v>
      </c>
      <c r="M655">
        <v>0.247383117675781</v>
      </c>
      <c r="N655">
        <v>7.5380725860595703</v>
      </c>
      <c r="O655">
        <v>5</v>
      </c>
      <c r="P655">
        <v>5</v>
      </c>
      <c r="Q655">
        <v>15</v>
      </c>
      <c r="R655" s="16">
        <v>0.33329999999999999</v>
      </c>
      <c r="S655" s="16">
        <f t="shared" si="10"/>
        <v>0.5</v>
      </c>
      <c r="T655">
        <v>4.1106548309326199</v>
      </c>
      <c r="U655">
        <v>3.5686156749725302</v>
      </c>
      <c r="V655">
        <v>3.5180110931396502</v>
      </c>
      <c r="W655" s="17">
        <v>5.0604581832885701E-2</v>
      </c>
      <c r="X655">
        <v>0.59264373779296897</v>
      </c>
      <c r="Y655">
        <v>0.59264373779296897</v>
      </c>
      <c r="Z655">
        <v>0.5</v>
      </c>
      <c r="AA655">
        <v>1</v>
      </c>
      <c r="AB655">
        <v>0.66666666666666696</v>
      </c>
      <c r="AC655">
        <v>0.8</v>
      </c>
      <c r="AD655">
        <v>0</v>
      </c>
      <c r="AE655">
        <v>0.5</v>
      </c>
    </row>
    <row r="656" spans="1:31" x14ac:dyDescent="0.15">
      <c r="A656" s="6">
        <v>654</v>
      </c>
      <c r="B656">
        <v>16</v>
      </c>
      <c r="C656">
        <v>4</v>
      </c>
      <c r="D656">
        <v>10</v>
      </c>
      <c r="E656">
        <v>10</v>
      </c>
      <c r="F656">
        <v>10</v>
      </c>
      <c r="G656">
        <v>0</v>
      </c>
      <c r="H656">
        <v>6</v>
      </c>
      <c r="I656">
        <v>4</v>
      </c>
      <c r="J656">
        <v>0.8</v>
      </c>
      <c r="K656">
        <v>8.5700531005859393</v>
      </c>
      <c r="L656" s="10">
        <v>3.2578773498535201</v>
      </c>
      <c r="M656">
        <v>2.0247802734375</v>
      </c>
      <c r="N656">
        <v>5.7708759307861301</v>
      </c>
      <c r="O656">
        <v>3</v>
      </c>
      <c r="P656">
        <v>3</v>
      </c>
      <c r="Q656">
        <v>13</v>
      </c>
      <c r="R656" s="16">
        <v>0.23080000000000001</v>
      </c>
      <c r="S656" s="16">
        <f t="shared" si="10"/>
        <v>0.3</v>
      </c>
      <c r="T656">
        <v>4.0165061950683603</v>
      </c>
      <c r="U656">
        <v>3.6891520023345898</v>
      </c>
      <c r="V656">
        <v>3.4194412231445299</v>
      </c>
      <c r="W656" s="17">
        <v>0.26971077919006298</v>
      </c>
      <c r="X656">
        <v>0.59706497192382801</v>
      </c>
      <c r="Y656">
        <v>0.59706497192382801</v>
      </c>
      <c r="Z656">
        <v>0.3</v>
      </c>
      <c r="AA656">
        <v>1</v>
      </c>
      <c r="AB656">
        <v>0.76923076923076905</v>
      </c>
      <c r="AC656">
        <v>0.86956521739130399</v>
      </c>
      <c r="AD656">
        <v>0</v>
      </c>
      <c r="AE656">
        <v>0.7</v>
      </c>
    </row>
    <row r="657" spans="1:31" x14ac:dyDescent="0.15">
      <c r="A657" s="6">
        <v>655</v>
      </c>
      <c r="B657">
        <v>16</v>
      </c>
      <c r="C657">
        <v>4</v>
      </c>
      <c r="D657">
        <v>10</v>
      </c>
      <c r="E657">
        <v>10</v>
      </c>
      <c r="F657">
        <v>10</v>
      </c>
      <c r="G657">
        <v>0</v>
      </c>
      <c r="H657">
        <v>6</v>
      </c>
      <c r="I657">
        <v>4</v>
      </c>
      <c r="J657">
        <v>0.8</v>
      </c>
      <c r="K657">
        <v>8.1380214691162092</v>
      </c>
      <c r="L657" s="10">
        <v>1.7541408538818399</v>
      </c>
      <c r="M657">
        <v>0.421371459960937</v>
      </c>
      <c r="N657">
        <v>7.3078708648681596</v>
      </c>
      <c r="O657">
        <v>5</v>
      </c>
      <c r="P657">
        <v>5</v>
      </c>
      <c r="Q657">
        <v>15</v>
      </c>
      <c r="R657" s="16">
        <v>0.33329999999999999</v>
      </c>
      <c r="S657" s="16">
        <f t="shared" si="10"/>
        <v>0.5</v>
      </c>
      <c r="T657">
        <v>3.7046566009521502</v>
      </c>
      <c r="U657">
        <v>3.2441484928131099</v>
      </c>
      <c r="V657">
        <v>3.1797206401824898</v>
      </c>
      <c r="W657" s="17">
        <v>6.4427852630615207E-2</v>
      </c>
      <c r="X657">
        <v>0.52493596076965299</v>
      </c>
      <c r="Y657">
        <v>0.52493596076965299</v>
      </c>
      <c r="Z657">
        <v>0.5</v>
      </c>
      <c r="AA657">
        <v>1</v>
      </c>
      <c r="AB657">
        <v>0.66666666666666696</v>
      </c>
      <c r="AC657">
        <v>0.8</v>
      </c>
      <c r="AD657">
        <v>0</v>
      </c>
      <c r="AE657">
        <v>0.5</v>
      </c>
    </row>
    <row r="658" spans="1:31" x14ac:dyDescent="0.15">
      <c r="A658" s="6">
        <v>656</v>
      </c>
      <c r="B658">
        <v>17</v>
      </c>
      <c r="C658">
        <v>3</v>
      </c>
      <c r="D658">
        <v>10</v>
      </c>
      <c r="E658">
        <v>10</v>
      </c>
      <c r="F658">
        <v>10</v>
      </c>
      <c r="G658">
        <v>0</v>
      </c>
      <c r="H658">
        <v>7</v>
      </c>
      <c r="I658">
        <v>3</v>
      </c>
      <c r="J658">
        <v>0.85</v>
      </c>
      <c r="K658">
        <v>9.3403644561767596</v>
      </c>
      <c r="L658" s="10">
        <v>3.2749061584472701</v>
      </c>
      <c r="M658">
        <v>2.4480113983154301</v>
      </c>
      <c r="N658">
        <v>5.9086227416992196</v>
      </c>
      <c r="O658">
        <v>5</v>
      </c>
      <c r="P658">
        <v>5</v>
      </c>
      <c r="Q658">
        <v>15</v>
      </c>
      <c r="R658" s="16">
        <v>0.33329999999999999</v>
      </c>
      <c r="S658" s="16">
        <f t="shared" si="10"/>
        <v>0.5</v>
      </c>
      <c r="T658">
        <v>3.83151054382324</v>
      </c>
      <c r="U658">
        <v>3.5607926845550502</v>
      </c>
      <c r="V658">
        <v>3.2447917461395299</v>
      </c>
      <c r="W658" s="17">
        <v>0.31600093841552701</v>
      </c>
      <c r="X658">
        <v>0.58671879768371604</v>
      </c>
      <c r="Y658">
        <v>0.58671879768371604</v>
      </c>
      <c r="Z658">
        <v>0.5</v>
      </c>
      <c r="AA658">
        <v>1</v>
      </c>
      <c r="AB658">
        <v>0.66666666666666696</v>
      </c>
      <c r="AC658">
        <v>0.8</v>
      </c>
      <c r="AD658">
        <v>0</v>
      </c>
      <c r="AE658">
        <v>0.5</v>
      </c>
    </row>
    <row r="659" spans="1:31" x14ac:dyDescent="0.15">
      <c r="A659" s="6">
        <v>657</v>
      </c>
      <c r="B659">
        <v>15</v>
      </c>
      <c r="C659">
        <v>5</v>
      </c>
      <c r="D659">
        <v>10</v>
      </c>
      <c r="E659">
        <v>10</v>
      </c>
      <c r="F659">
        <v>10</v>
      </c>
      <c r="G659">
        <v>0</v>
      </c>
      <c r="H659">
        <v>5</v>
      </c>
      <c r="I659">
        <v>5</v>
      </c>
      <c r="J659">
        <v>0.75</v>
      </c>
      <c r="K659">
        <v>7.6539688110351598</v>
      </c>
      <c r="L659" s="10">
        <v>4.0388374328613299</v>
      </c>
      <c r="M659">
        <v>2.3485240936279301</v>
      </c>
      <c r="N659">
        <v>3.8496398925781201</v>
      </c>
      <c r="O659">
        <v>2</v>
      </c>
      <c r="P659">
        <v>2</v>
      </c>
      <c r="Q659">
        <v>12</v>
      </c>
      <c r="R659" s="16">
        <v>0.16669999999999999</v>
      </c>
      <c r="S659" s="16">
        <f t="shared" si="10"/>
        <v>0.2</v>
      </c>
      <c r="T659">
        <v>3.14459228515625</v>
      </c>
      <c r="U659">
        <v>2.9365990161895801</v>
      </c>
      <c r="V659">
        <v>2.6473927497863801</v>
      </c>
      <c r="W659" s="17">
        <v>0.28920626640319802</v>
      </c>
      <c r="X659">
        <v>0.49719953536987299</v>
      </c>
      <c r="Y659">
        <v>0.49719953536987299</v>
      </c>
      <c r="Z659">
        <v>0.2</v>
      </c>
      <c r="AA659">
        <v>1</v>
      </c>
      <c r="AB659">
        <v>0.83333333333333304</v>
      </c>
      <c r="AC659">
        <v>0.90909090909090895</v>
      </c>
      <c r="AD659">
        <v>0</v>
      </c>
      <c r="AE659">
        <v>0.8</v>
      </c>
    </row>
    <row r="660" spans="1:31" x14ac:dyDescent="0.15">
      <c r="A660" s="6">
        <v>658</v>
      </c>
      <c r="B660">
        <v>16</v>
      </c>
      <c r="C660">
        <v>4</v>
      </c>
      <c r="D660">
        <v>10</v>
      </c>
      <c r="E660">
        <v>10</v>
      </c>
      <c r="F660">
        <v>10</v>
      </c>
      <c r="G660">
        <v>0</v>
      </c>
      <c r="H660">
        <v>6</v>
      </c>
      <c r="I660">
        <v>4</v>
      </c>
      <c r="J660">
        <v>0.8</v>
      </c>
      <c r="K660">
        <v>8.6104774475097692</v>
      </c>
      <c r="L660" s="10">
        <v>2.8848781585693399</v>
      </c>
      <c r="M660">
        <v>1.1301689147949201</v>
      </c>
      <c r="N660">
        <v>5.1558895111084002</v>
      </c>
      <c r="O660">
        <v>4</v>
      </c>
      <c r="P660">
        <v>4</v>
      </c>
      <c r="Q660">
        <v>14</v>
      </c>
      <c r="R660" s="16">
        <v>0.28570000000000001</v>
      </c>
      <c r="S660" s="16">
        <f t="shared" si="10"/>
        <v>0.4</v>
      </c>
      <c r="T660">
        <v>4.0587291717529297</v>
      </c>
      <c r="U660">
        <v>3.7011597156524698</v>
      </c>
      <c r="V660">
        <v>3.4527893066406201</v>
      </c>
      <c r="W660" s="17">
        <v>0.24837040901184099</v>
      </c>
      <c r="X660">
        <v>0.60593986511230502</v>
      </c>
      <c r="Y660">
        <v>0.60593986511230502</v>
      </c>
      <c r="Z660">
        <v>0.4</v>
      </c>
      <c r="AA660">
        <v>1</v>
      </c>
      <c r="AB660">
        <v>0.71428571428571397</v>
      </c>
      <c r="AC660">
        <v>0.83333333333333304</v>
      </c>
      <c r="AD660">
        <v>0</v>
      </c>
      <c r="AE660">
        <v>0.6</v>
      </c>
    </row>
    <row r="661" spans="1:31" x14ac:dyDescent="0.15">
      <c r="A661" s="6">
        <v>659</v>
      </c>
      <c r="B661">
        <v>16</v>
      </c>
      <c r="C661">
        <v>4</v>
      </c>
      <c r="D661">
        <v>10</v>
      </c>
      <c r="E661">
        <v>10</v>
      </c>
      <c r="F661">
        <v>10</v>
      </c>
      <c r="G661">
        <v>0</v>
      </c>
      <c r="H661">
        <v>6</v>
      </c>
      <c r="I661">
        <v>4</v>
      </c>
      <c r="J661">
        <v>0.8</v>
      </c>
      <c r="K661">
        <v>8.8414745330810494</v>
      </c>
      <c r="L661" s="10">
        <v>3.2109413146972701</v>
      </c>
      <c r="M661">
        <v>1.8352203369140601</v>
      </c>
      <c r="N661">
        <v>5.9449234008789098</v>
      </c>
      <c r="O661">
        <v>4</v>
      </c>
      <c r="P661">
        <v>4</v>
      </c>
      <c r="Q661">
        <v>14</v>
      </c>
      <c r="R661" s="16">
        <v>0.28570000000000001</v>
      </c>
      <c r="S661" s="16">
        <f t="shared" si="10"/>
        <v>0.4</v>
      </c>
      <c r="T661">
        <v>4.0766983032226598</v>
      </c>
      <c r="U661">
        <v>3.7409391403198202</v>
      </c>
      <c r="V661">
        <v>3.4871013164520299</v>
      </c>
      <c r="W661" s="17">
        <v>0.25383782386779802</v>
      </c>
      <c r="X661">
        <v>0.58959698677062999</v>
      </c>
      <c r="Y661">
        <v>0.58959698677062999</v>
      </c>
      <c r="Z661">
        <v>0.4</v>
      </c>
      <c r="AA661">
        <v>1</v>
      </c>
      <c r="AB661">
        <v>0.71428571428571397</v>
      </c>
      <c r="AC661">
        <v>0.83333333333333304</v>
      </c>
      <c r="AD661">
        <v>0</v>
      </c>
      <c r="AE661">
        <v>0.6</v>
      </c>
    </row>
    <row r="662" spans="1:31" x14ac:dyDescent="0.15">
      <c r="A662" s="6">
        <v>660</v>
      </c>
      <c r="B662">
        <v>18</v>
      </c>
      <c r="C662">
        <v>2</v>
      </c>
      <c r="D662">
        <v>10</v>
      </c>
      <c r="E662">
        <v>10</v>
      </c>
      <c r="F662">
        <v>10</v>
      </c>
      <c r="G662">
        <v>0</v>
      </c>
      <c r="H662">
        <v>8</v>
      </c>
      <c r="I662">
        <v>2</v>
      </c>
      <c r="J662">
        <v>0.9</v>
      </c>
      <c r="K662">
        <v>10.6142921447754</v>
      </c>
      <c r="L662" s="10">
        <v>3.2020072937011701</v>
      </c>
      <c r="M662">
        <v>2.5925750732421902</v>
      </c>
      <c r="N662">
        <v>6.2181873321533203</v>
      </c>
      <c r="O662">
        <v>5</v>
      </c>
      <c r="P662">
        <v>5</v>
      </c>
      <c r="Q662">
        <v>15</v>
      </c>
      <c r="R662" s="16">
        <v>0.33329999999999999</v>
      </c>
      <c r="S662" s="16">
        <f t="shared" si="10"/>
        <v>0.5</v>
      </c>
      <c r="T662">
        <v>4.3932571411132804</v>
      </c>
      <c r="U662">
        <v>4.15511226654053</v>
      </c>
      <c r="V662">
        <v>3.76865577697754</v>
      </c>
      <c r="W662" s="17">
        <v>0.386456489562988</v>
      </c>
      <c r="X662">
        <v>0.62460136413574197</v>
      </c>
      <c r="Y662">
        <v>0.62460136413574197</v>
      </c>
      <c r="Z662">
        <v>0.5</v>
      </c>
      <c r="AA662">
        <v>1</v>
      </c>
      <c r="AB662">
        <v>0.66666666666666696</v>
      </c>
      <c r="AC662">
        <v>0.8</v>
      </c>
      <c r="AD662">
        <v>0</v>
      </c>
      <c r="AE662">
        <v>0.5</v>
      </c>
    </row>
    <row r="663" spans="1:31" x14ac:dyDescent="0.15">
      <c r="A663" s="6">
        <v>661</v>
      </c>
      <c r="B663">
        <v>17</v>
      </c>
      <c r="C663">
        <v>3</v>
      </c>
      <c r="D663">
        <v>10</v>
      </c>
      <c r="E663">
        <v>10</v>
      </c>
      <c r="F663">
        <v>10</v>
      </c>
      <c r="G663">
        <v>0</v>
      </c>
      <c r="H663">
        <v>7</v>
      </c>
      <c r="I663">
        <v>3</v>
      </c>
      <c r="J663">
        <v>0.85</v>
      </c>
      <c r="K663">
        <v>8.7279930114746094</v>
      </c>
      <c r="L663" s="10">
        <v>1.0829391479492201</v>
      </c>
      <c r="M663">
        <v>0.19642257690429701</v>
      </c>
      <c r="N663">
        <v>7.9664554595947301</v>
      </c>
      <c r="O663">
        <v>6</v>
      </c>
      <c r="P663">
        <v>6</v>
      </c>
      <c r="Q663">
        <v>16</v>
      </c>
      <c r="R663" s="16">
        <v>0.375</v>
      </c>
      <c r="S663" s="16">
        <f t="shared" si="10"/>
        <v>0.6</v>
      </c>
      <c r="T663">
        <v>4.7782096862793004</v>
      </c>
      <c r="U663">
        <v>4.2460188865661603</v>
      </c>
      <c r="V663">
        <v>4.1772184371948198</v>
      </c>
      <c r="W663" s="17">
        <v>6.8800449371337905E-2</v>
      </c>
      <c r="X663">
        <v>0.60099124908447299</v>
      </c>
      <c r="Y663">
        <v>0.60099124908447299</v>
      </c>
      <c r="Z663">
        <v>0.6</v>
      </c>
      <c r="AA663">
        <v>1</v>
      </c>
      <c r="AB663">
        <v>0.625</v>
      </c>
      <c r="AC663">
        <v>0.76923076923076905</v>
      </c>
      <c r="AD663">
        <v>0</v>
      </c>
      <c r="AE663">
        <v>0.4</v>
      </c>
    </row>
    <row r="664" spans="1:31" x14ac:dyDescent="0.15">
      <c r="A664" s="6">
        <v>662</v>
      </c>
      <c r="B664">
        <v>18</v>
      </c>
      <c r="C664">
        <v>2</v>
      </c>
      <c r="D664">
        <v>10</v>
      </c>
      <c r="E664">
        <v>10</v>
      </c>
      <c r="F664">
        <v>10</v>
      </c>
      <c r="G664">
        <v>0</v>
      </c>
      <c r="H664">
        <v>8</v>
      </c>
      <c r="I664">
        <v>2</v>
      </c>
      <c r="J664">
        <v>0.9</v>
      </c>
      <c r="K664">
        <v>9.0630798339843697</v>
      </c>
      <c r="L664" s="10">
        <v>0.69129943847656194</v>
      </c>
      <c r="M664">
        <v>0.214241027832031</v>
      </c>
      <c r="N664">
        <v>8.0794696807861293</v>
      </c>
      <c r="O664">
        <v>7</v>
      </c>
      <c r="P664">
        <v>7</v>
      </c>
      <c r="Q664">
        <v>17</v>
      </c>
      <c r="R664" s="16">
        <v>0.4118</v>
      </c>
      <c r="S664" s="16">
        <f t="shared" si="10"/>
        <v>0.7</v>
      </c>
      <c r="T664">
        <v>4.9468879699706996</v>
      </c>
      <c r="U664">
        <v>4.4549541473388699</v>
      </c>
      <c r="V664">
        <v>4.3756690025329599</v>
      </c>
      <c r="W664" s="17">
        <v>7.9285144805908203E-2</v>
      </c>
      <c r="X664">
        <v>0.57121896743774403</v>
      </c>
      <c r="Y664">
        <v>0.57121896743774403</v>
      </c>
      <c r="Z664">
        <v>0.7</v>
      </c>
      <c r="AA664">
        <v>1</v>
      </c>
      <c r="AB664">
        <v>0.58823529411764697</v>
      </c>
      <c r="AC664">
        <v>0.74074074074074103</v>
      </c>
      <c r="AD664">
        <v>0</v>
      </c>
      <c r="AE664">
        <v>0.3</v>
      </c>
    </row>
    <row r="665" spans="1:31" x14ac:dyDescent="0.15">
      <c r="A665" s="6">
        <v>663</v>
      </c>
      <c r="B665">
        <v>17</v>
      </c>
      <c r="C665">
        <v>3</v>
      </c>
      <c r="D665">
        <v>10</v>
      </c>
      <c r="E665">
        <v>10</v>
      </c>
      <c r="F665">
        <v>10</v>
      </c>
      <c r="G665">
        <v>0</v>
      </c>
      <c r="H665">
        <v>7</v>
      </c>
      <c r="I665">
        <v>3</v>
      </c>
      <c r="J665">
        <v>0.85</v>
      </c>
      <c r="K665">
        <v>9.3950023651122994</v>
      </c>
      <c r="L665" s="10">
        <v>2.8394851684570299</v>
      </c>
      <c r="M665">
        <v>1.7565670013427701</v>
      </c>
      <c r="N665">
        <v>5.7552909851074201</v>
      </c>
      <c r="O665">
        <v>3</v>
      </c>
      <c r="P665">
        <v>3</v>
      </c>
      <c r="Q665">
        <v>12</v>
      </c>
      <c r="R665" s="16">
        <v>0.25</v>
      </c>
      <c r="S665" s="16">
        <f t="shared" si="10"/>
        <v>0.3</v>
      </c>
      <c r="T665">
        <v>3.6185035705566402</v>
      </c>
      <c r="U665">
        <v>3.3733639717102002</v>
      </c>
      <c r="V665">
        <v>3.0570359230041499</v>
      </c>
      <c r="W665" s="17">
        <v>0.31632804870605502</v>
      </c>
      <c r="X665">
        <v>0.56146764755249001</v>
      </c>
      <c r="Y665">
        <v>0.56146764755249001</v>
      </c>
      <c r="Z665">
        <v>0.3</v>
      </c>
      <c r="AA665">
        <v>0.9</v>
      </c>
      <c r="AB665">
        <v>0.75</v>
      </c>
      <c r="AC665">
        <v>0.81818181818181801</v>
      </c>
      <c r="AD665">
        <v>0.1</v>
      </c>
      <c r="AE665">
        <v>0.6</v>
      </c>
    </row>
    <row r="666" spans="1:31" x14ac:dyDescent="0.15">
      <c r="A666" s="6">
        <v>664</v>
      </c>
      <c r="B666">
        <v>17</v>
      </c>
      <c r="C666">
        <v>3</v>
      </c>
      <c r="D666">
        <v>10</v>
      </c>
      <c r="E666">
        <v>10</v>
      </c>
      <c r="F666">
        <v>10</v>
      </c>
      <c r="G666">
        <v>0</v>
      </c>
      <c r="H666">
        <v>7</v>
      </c>
      <c r="I666">
        <v>3</v>
      </c>
      <c r="J666">
        <v>0.85</v>
      </c>
      <c r="K666">
        <v>8.9440002441406197</v>
      </c>
      <c r="L666" s="10">
        <v>2.26729011535644</v>
      </c>
      <c r="M666">
        <v>1.25271224975586</v>
      </c>
      <c r="N666">
        <v>6.1562232971191397</v>
      </c>
      <c r="O666">
        <v>4</v>
      </c>
      <c r="P666">
        <v>4</v>
      </c>
      <c r="Q666">
        <v>14</v>
      </c>
      <c r="R666" s="16">
        <v>0.28570000000000001</v>
      </c>
      <c r="S666" s="16">
        <f t="shared" si="10"/>
        <v>0.4</v>
      </c>
      <c r="T666">
        <v>4.22882080078125</v>
      </c>
      <c r="U666">
        <v>3.87713646888733</v>
      </c>
      <c r="V666">
        <v>3.63890528678894</v>
      </c>
      <c r="W666" s="17">
        <v>0.238231182098389</v>
      </c>
      <c r="X666">
        <v>0.58991551399231001</v>
      </c>
      <c r="Y666">
        <v>0.58991551399231001</v>
      </c>
      <c r="Z666">
        <v>0.4</v>
      </c>
      <c r="AA666">
        <v>1</v>
      </c>
      <c r="AB666">
        <v>0.71428571428571397</v>
      </c>
      <c r="AC666">
        <v>0.83333333333333304</v>
      </c>
      <c r="AD666">
        <v>0</v>
      </c>
      <c r="AE666">
        <v>0.6</v>
      </c>
    </row>
    <row r="667" spans="1:31" x14ac:dyDescent="0.15">
      <c r="A667" s="6">
        <v>665</v>
      </c>
      <c r="B667">
        <v>16</v>
      </c>
      <c r="C667">
        <v>4</v>
      </c>
      <c r="D667">
        <v>10</v>
      </c>
      <c r="E667">
        <v>10</v>
      </c>
      <c r="F667">
        <v>10</v>
      </c>
      <c r="G667">
        <v>0</v>
      </c>
      <c r="H667">
        <v>6</v>
      </c>
      <c r="I667">
        <v>4</v>
      </c>
      <c r="J667">
        <v>0.8</v>
      </c>
      <c r="K667">
        <v>9.8043975830078107</v>
      </c>
      <c r="L667" s="10">
        <v>2.8414535522460902</v>
      </c>
      <c r="M667">
        <v>1.2517623901367201</v>
      </c>
      <c r="N667">
        <v>7.6306629180908203</v>
      </c>
      <c r="O667">
        <v>5</v>
      </c>
      <c r="P667">
        <v>5</v>
      </c>
      <c r="Q667">
        <v>15</v>
      </c>
      <c r="R667" s="16">
        <v>0.33329999999999999</v>
      </c>
      <c r="S667" s="16">
        <f t="shared" si="10"/>
        <v>0.5</v>
      </c>
      <c r="T667">
        <v>3.2105064392089799</v>
      </c>
      <c r="U667">
        <v>2.88125443458557</v>
      </c>
      <c r="V667">
        <v>2.6906335353851301</v>
      </c>
      <c r="W667" s="17">
        <v>0.19062089920044001</v>
      </c>
      <c r="X667">
        <v>0.51987290382385298</v>
      </c>
      <c r="Y667">
        <v>0.51987290382385298</v>
      </c>
      <c r="Z667">
        <v>0.5</v>
      </c>
      <c r="AA667">
        <v>1</v>
      </c>
      <c r="AB667">
        <v>0.66666666666666696</v>
      </c>
      <c r="AC667">
        <v>0.8</v>
      </c>
      <c r="AD667">
        <v>0</v>
      </c>
      <c r="AE667">
        <v>0.5</v>
      </c>
    </row>
    <row r="668" spans="1:31" x14ac:dyDescent="0.15">
      <c r="A668" s="6">
        <v>666</v>
      </c>
      <c r="B668">
        <v>16</v>
      </c>
      <c r="C668">
        <v>4</v>
      </c>
      <c r="D668">
        <v>10</v>
      </c>
      <c r="E668">
        <v>10</v>
      </c>
      <c r="F668">
        <v>10</v>
      </c>
      <c r="G668">
        <v>0</v>
      </c>
      <c r="H668">
        <v>6</v>
      </c>
      <c r="I668">
        <v>4</v>
      </c>
      <c r="J668">
        <v>0.8</v>
      </c>
      <c r="K668">
        <v>8.2833442687988299</v>
      </c>
      <c r="L668" s="10">
        <v>3.0254459381103498</v>
      </c>
      <c r="M668">
        <v>1.75009918212891</v>
      </c>
      <c r="N668">
        <v>5.5747966766357404</v>
      </c>
      <c r="O668">
        <v>3</v>
      </c>
      <c r="P668">
        <v>3</v>
      </c>
      <c r="Q668">
        <v>13</v>
      </c>
      <c r="R668" s="16">
        <v>0.23080000000000001</v>
      </c>
      <c r="S668" s="16">
        <f t="shared" si="10"/>
        <v>0.3</v>
      </c>
      <c r="T668">
        <v>3.4095649719238299</v>
      </c>
      <c r="U668">
        <v>3.1139774322509801</v>
      </c>
      <c r="V668">
        <v>2.8698601722717298</v>
      </c>
      <c r="W668" s="17">
        <v>0.24411725997924799</v>
      </c>
      <c r="X668">
        <v>0.53970479965210005</v>
      </c>
      <c r="Y668">
        <v>0.53970479965210005</v>
      </c>
      <c r="Z668">
        <v>0.3</v>
      </c>
      <c r="AA668">
        <v>1</v>
      </c>
      <c r="AB668">
        <v>0.76923076923076905</v>
      </c>
      <c r="AC668">
        <v>0.86956521739130399</v>
      </c>
      <c r="AD668">
        <v>0</v>
      </c>
      <c r="AE668">
        <v>0.7</v>
      </c>
    </row>
    <row r="669" spans="1:31" x14ac:dyDescent="0.15">
      <c r="A669" s="6">
        <v>667</v>
      </c>
      <c r="B669">
        <v>14</v>
      </c>
      <c r="C669">
        <v>6</v>
      </c>
      <c r="D669">
        <v>10</v>
      </c>
      <c r="E669">
        <v>10</v>
      </c>
      <c r="F669">
        <v>9</v>
      </c>
      <c r="G669">
        <v>1</v>
      </c>
      <c r="H669">
        <v>5</v>
      </c>
      <c r="I669">
        <v>5</v>
      </c>
      <c r="J669">
        <v>0.7</v>
      </c>
      <c r="K669">
        <v>8.5581188201904297</v>
      </c>
      <c r="L669" s="10">
        <v>3.83038330078125</v>
      </c>
      <c r="M669">
        <v>1.64736175537109</v>
      </c>
      <c r="N669">
        <v>5.0894241333007804</v>
      </c>
      <c r="O669">
        <v>3</v>
      </c>
      <c r="P669">
        <v>3</v>
      </c>
      <c r="Q669">
        <v>12</v>
      </c>
      <c r="R669" s="16">
        <v>0.25</v>
      </c>
      <c r="S669" s="16">
        <f t="shared" si="10"/>
        <v>0.3</v>
      </c>
      <c r="T669">
        <v>2.9897003173828098</v>
      </c>
      <c r="U669">
        <v>2.69706034660339</v>
      </c>
      <c r="V669">
        <v>2.5115180015564</v>
      </c>
      <c r="W669" s="17">
        <v>0.18554234504699699</v>
      </c>
      <c r="X669">
        <v>0.47818231582641602</v>
      </c>
      <c r="Y669">
        <v>0.47818231582641602</v>
      </c>
      <c r="Z669">
        <v>0.3</v>
      </c>
      <c r="AA669">
        <v>0.9</v>
      </c>
      <c r="AB669">
        <v>0.75</v>
      </c>
      <c r="AC669">
        <v>0.81818181818181801</v>
      </c>
      <c r="AD669">
        <v>0.1</v>
      </c>
      <c r="AE669">
        <v>0.6</v>
      </c>
    </row>
    <row r="670" spans="1:31" x14ac:dyDescent="0.15">
      <c r="A670" s="6">
        <v>668</v>
      </c>
      <c r="B670">
        <v>19</v>
      </c>
      <c r="C670">
        <v>1</v>
      </c>
      <c r="D670">
        <v>10</v>
      </c>
      <c r="E670">
        <v>10</v>
      </c>
      <c r="F670">
        <v>10</v>
      </c>
      <c r="G670">
        <v>0</v>
      </c>
      <c r="H670">
        <v>9</v>
      </c>
      <c r="I670">
        <v>1</v>
      </c>
      <c r="J670">
        <v>0.95</v>
      </c>
      <c r="K670">
        <v>12.4697608947754</v>
      </c>
      <c r="L670" s="10">
        <v>2.2100162506103498</v>
      </c>
      <c r="M670">
        <v>1.9326705932617201</v>
      </c>
      <c r="N670">
        <v>8.6262435913085902</v>
      </c>
      <c r="O670">
        <v>4</v>
      </c>
      <c r="P670">
        <v>4</v>
      </c>
      <c r="Q670">
        <v>14</v>
      </c>
      <c r="R670" s="16">
        <v>0.28570000000000001</v>
      </c>
      <c r="S670" s="16">
        <f t="shared" si="10"/>
        <v>0.4</v>
      </c>
      <c r="T670">
        <v>4.5913066864013699</v>
      </c>
      <c r="U670">
        <v>4.33756351470947</v>
      </c>
      <c r="V670">
        <v>3.9905815124511701</v>
      </c>
      <c r="W670" s="17">
        <v>0.346982002258301</v>
      </c>
      <c r="X670">
        <v>0.60072517395019498</v>
      </c>
      <c r="Y670">
        <v>0.60072517395019498</v>
      </c>
      <c r="Z670">
        <v>0.4</v>
      </c>
      <c r="AA670">
        <v>1</v>
      </c>
      <c r="AB670">
        <v>0.71428571428571397</v>
      </c>
      <c r="AC670">
        <v>0.83333333333333304</v>
      </c>
      <c r="AD670">
        <v>0</v>
      </c>
      <c r="AE670">
        <v>0.6</v>
      </c>
    </row>
    <row r="671" spans="1:31" x14ac:dyDescent="0.15">
      <c r="A671" s="6">
        <v>669</v>
      </c>
      <c r="B671">
        <v>17</v>
      </c>
      <c r="C671">
        <v>3</v>
      </c>
      <c r="D671">
        <v>10</v>
      </c>
      <c r="E671">
        <v>10</v>
      </c>
      <c r="F671">
        <v>10</v>
      </c>
      <c r="G671">
        <v>0</v>
      </c>
      <c r="H671">
        <v>7</v>
      </c>
      <c r="I671">
        <v>3</v>
      </c>
      <c r="J671">
        <v>0.85</v>
      </c>
      <c r="K671">
        <v>9.5439910888671893</v>
      </c>
      <c r="L671" s="10">
        <v>1.9733963012695299</v>
      </c>
      <c r="M671">
        <v>0.88309097290039096</v>
      </c>
      <c r="N671">
        <v>7.1808013916015598</v>
      </c>
      <c r="O671">
        <v>6</v>
      </c>
      <c r="P671">
        <v>6</v>
      </c>
      <c r="Q671">
        <v>16</v>
      </c>
      <c r="R671" s="16">
        <v>0.375</v>
      </c>
      <c r="S671" s="16">
        <f t="shared" si="10"/>
        <v>0.6</v>
      </c>
      <c r="T671">
        <v>4.8610649108886701</v>
      </c>
      <c r="U671">
        <v>4.4115953445434597</v>
      </c>
      <c r="V671">
        <v>4.2088646888732901</v>
      </c>
      <c r="W671" s="17">
        <v>0.20273065567016599</v>
      </c>
      <c r="X671">
        <v>0.65220022201538097</v>
      </c>
      <c r="Y671">
        <v>0.65220022201538097</v>
      </c>
      <c r="Z671">
        <v>0.6</v>
      </c>
      <c r="AA671">
        <v>1</v>
      </c>
      <c r="AB671">
        <v>0.625</v>
      </c>
      <c r="AC671">
        <v>0.76923076923076905</v>
      </c>
      <c r="AD671">
        <v>0</v>
      </c>
      <c r="AE671">
        <v>0.4</v>
      </c>
    </row>
    <row r="672" spans="1:31" x14ac:dyDescent="0.15">
      <c r="A672" s="6">
        <v>670</v>
      </c>
      <c r="B672">
        <v>18</v>
      </c>
      <c r="C672">
        <v>2</v>
      </c>
      <c r="D672">
        <v>10</v>
      </c>
      <c r="E672">
        <v>10</v>
      </c>
      <c r="F672">
        <v>10</v>
      </c>
      <c r="G672">
        <v>0</v>
      </c>
      <c r="H672">
        <v>8</v>
      </c>
      <c r="I672">
        <v>2</v>
      </c>
      <c r="J672">
        <v>0.9</v>
      </c>
      <c r="K672">
        <v>11.4275016784668</v>
      </c>
      <c r="L672" s="10">
        <v>3.4490318298339799</v>
      </c>
      <c r="M672">
        <v>2.9004650115966801</v>
      </c>
      <c r="N672">
        <v>7.2302360534668004</v>
      </c>
      <c r="O672">
        <v>3</v>
      </c>
      <c r="P672">
        <v>3</v>
      </c>
      <c r="Q672">
        <v>13</v>
      </c>
      <c r="R672" s="16">
        <v>0.23080000000000001</v>
      </c>
      <c r="S672" s="16">
        <f t="shared" si="10"/>
        <v>0.3</v>
      </c>
      <c r="T672">
        <v>3.5594825744628902</v>
      </c>
      <c r="U672">
        <v>3.3868663311004599</v>
      </c>
      <c r="V672">
        <v>2.9915952682495099</v>
      </c>
      <c r="W672" s="17">
        <v>0.39527106285095198</v>
      </c>
      <c r="X672">
        <v>0.56788730621337902</v>
      </c>
      <c r="Y672">
        <v>0.56788730621337902</v>
      </c>
      <c r="Z672">
        <v>0.3</v>
      </c>
      <c r="AA672">
        <v>1</v>
      </c>
      <c r="AB672">
        <v>0.76923076923076905</v>
      </c>
      <c r="AC672">
        <v>0.86956521739130399</v>
      </c>
      <c r="AD672">
        <v>0</v>
      </c>
      <c r="AE672">
        <v>0.7</v>
      </c>
    </row>
    <row r="673" spans="1:31" x14ac:dyDescent="0.15">
      <c r="A673" s="6">
        <v>671</v>
      </c>
      <c r="B673">
        <v>18</v>
      </c>
      <c r="C673">
        <v>2</v>
      </c>
      <c r="D673">
        <v>10</v>
      </c>
      <c r="E673">
        <v>10</v>
      </c>
      <c r="F673">
        <v>10</v>
      </c>
      <c r="G673">
        <v>0</v>
      </c>
      <c r="H673">
        <v>8</v>
      </c>
      <c r="I673">
        <v>2</v>
      </c>
      <c r="J673">
        <v>0.9</v>
      </c>
      <c r="K673">
        <v>9.5926742553710902</v>
      </c>
      <c r="L673" s="10">
        <v>1.3702697753906199</v>
      </c>
      <c r="M673">
        <v>0.77827072143554699</v>
      </c>
      <c r="N673">
        <v>7.3180065155029297</v>
      </c>
      <c r="O673">
        <v>6</v>
      </c>
      <c r="P673">
        <v>6</v>
      </c>
      <c r="Q673">
        <v>16</v>
      </c>
      <c r="R673" s="16">
        <v>0.375</v>
      </c>
      <c r="S673" s="16">
        <f t="shared" si="10"/>
        <v>0.6</v>
      </c>
      <c r="T673">
        <v>4.6911659240722701</v>
      </c>
      <c r="U673">
        <v>4.2926778793334996</v>
      </c>
      <c r="V673">
        <v>4.0886888504028303</v>
      </c>
      <c r="W673" s="17">
        <v>0.20398902893066401</v>
      </c>
      <c r="X673">
        <v>0.60247707366943404</v>
      </c>
      <c r="Y673">
        <v>0.60247707366943404</v>
      </c>
      <c r="Z673">
        <v>0.6</v>
      </c>
      <c r="AA673">
        <v>1</v>
      </c>
      <c r="AB673">
        <v>0.625</v>
      </c>
      <c r="AC673">
        <v>0.76923076923076905</v>
      </c>
      <c r="AD673">
        <v>0</v>
      </c>
      <c r="AE673">
        <v>0.4</v>
      </c>
    </row>
    <row r="674" spans="1:31" x14ac:dyDescent="0.15">
      <c r="A674" s="6">
        <v>672</v>
      </c>
      <c r="B674">
        <v>16</v>
      </c>
      <c r="C674">
        <v>4</v>
      </c>
      <c r="D674">
        <v>10</v>
      </c>
      <c r="E674">
        <v>10</v>
      </c>
      <c r="F674">
        <v>10</v>
      </c>
      <c r="G674">
        <v>0</v>
      </c>
      <c r="H674">
        <v>6</v>
      </c>
      <c r="I674">
        <v>4</v>
      </c>
      <c r="J674">
        <v>0.8</v>
      </c>
      <c r="K674">
        <v>9.1706352233886701</v>
      </c>
      <c r="L674" s="10">
        <v>2.1295356750488299</v>
      </c>
      <c r="M674">
        <v>0.72742462158203103</v>
      </c>
      <c r="N674">
        <v>8.2298793792724592</v>
      </c>
      <c r="O674">
        <v>6</v>
      </c>
      <c r="P674">
        <v>6</v>
      </c>
      <c r="Q674">
        <v>16</v>
      </c>
      <c r="R674" s="16">
        <v>0.375</v>
      </c>
      <c r="S674" s="16">
        <f t="shared" si="10"/>
        <v>0.6</v>
      </c>
      <c r="T674">
        <v>3.96907615661621</v>
      </c>
      <c r="U674">
        <v>3.4698469638824498</v>
      </c>
      <c r="V674">
        <v>3.38294529914856</v>
      </c>
      <c r="W674" s="17">
        <v>8.6901664733886705E-2</v>
      </c>
      <c r="X674">
        <v>0.58613085746765103</v>
      </c>
      <c r="Y674">
        <v>0.58613085746765103</v>
      </c>
      <c r="Z674">
        <v>0.6</v>
      </c>
      <c r="AA674">
        <v>1</v>
      </c>
      <c r="AB674">
        <v>0.625</v>
      </c>
      <c r="AC674">
        <v>0.76923076923076905</v>
      </c>
      <c r="AD674">
        <v>0</v>
      </c>
      <c r="AE674">
        <v>0.4</v>
      </c>
    </row>
    <row r="675" spans="1:31" x14ac:dyDescent="0.15">
      <c r="A675" s="6">
        <v>673</v>
      </c>
      <c r="B675">
        <v>16</v>
      </c>
      <c r="C675">
        <v>4</v>
      </c>
      <c r="D675">
        <v>10</v>
      </c>
      <c r="E675">
        <v>10</v>
      </c>
      <c r="F675">
        <v>10</v>
      </c>
      <c r="G675">
        <v>0</v>
      </c>
      <c r="H675">
        <v>6</v>
      </c>
      <c r="I675">
        <v>4</v>
      </c>
      <c r="J675">
        <v>0.8</v>
      </c>
      <c r="K675">
        <v>8.5554542541503906</v>
      </c>
      <c r="L675" s="10">
        <v>3.1125965118408199</v>
      </c>
      <c r="M675">
        <v>1.7402763366699201</v>
      </c>
      <c r="N675">
        <v>5.6406211853027299</v>
      </c>
      <c r="O675">
        <v>4</v>
      </c>
      <c r="P675">
        <v>4</v>
      </c>
      <c r="Q675">
        <v>14</v>
      </c>
      <c r="R675" s="16">
        <v>0.28570000000000001</v>
      </c>
      <c r="S675" s="16">
        <f t="shared" si="10"/>
        <v>0.4</v>
      </c>
      <c r="T675">
        <v>3.42026710510254</v>
      </c>
      <c r="U675">
        <v>3.1458337306976301</v>
      </c>
      <c r="V675">
        <v>2.9016473293304399</v>
      </c>
      <c r="W675" s="17">
        <v>0.244186401367187</v>
      </c>
      <c r="X675">
        <v>0.51861977577209495</v>
      </c>
      <c r="Y675">
        <v>0.51861977577209495</v>
      </c>
      <c r="Z675">
        <v>0.4</v>
      </c>
      <c r="AA675">
        <v>1</v>
      </c>
      <c r="AB675">
        <v>0.71428571428571397</v>
      </c>
      <c r="AC675">
        <v>0.83333333333333304</v>
      </c>
      <c r="AD675">
        <v>0</v>
      </c>
      <c r="AE675">
        <v>0.6</v>
      </c>
    </row>
    <row r="676" spans="1:31" x14ac:dyDescent="0.15">
      <c r="A676" s="6">
        <v>674</v>
      </c>
      <c r="B676">
        <v>17</v>
      </c>
      <c r="C676">
        <v>3</v>
      </c>
      <c r="D676">
        <v>10</v>
      </c>
      <c r="E676">
        <v>10</v>
      </c>
      <c r="F676">
        <v>10</v>
      </c>
      <c r="G676">
        <v>0</v>
      </c>
      <c r="H676">
        <v>7</v>
      </c>
      <c r="I676">
        <v>3</v>
      </c>
      <c r="J676">
        <v>0.85</v>
      </c>
      <c r="K676">
        <v>8.9343605041503906</v>
      </c>
      <c r="L676" s="10">
        <v>1.6519527435302701</v>
      </c>
      <c r="M676">
        <v>0.84281539916992199</v>
      </c>
      <c r="N676">
        <v>7.7063007354736301</v>
      </c>
      <c r="O676">
        <v>7</v>
      </c>
      <c r="P676">
        <v>7</v>
      </c>
      <c r="Q676">
        <v>16</v>
      </c>
      <c r="R676" s="16">
        <v>0.4375</v>
      </c>
      <c r="S676" s="16">
        <f t="shared" si="10"/>
        <v>0.7</v>
      </c>
      <c r="T676">
        <v>4.3894939422607404</v>
      </c>
      <c r="U676">
        <v>3.9259016513824498</v>
      </c>
      <c r="V676">
        <v>3.81553030014038</v>
      </c>
      <c r="W676" s="17">
        <v>0.110371351242065</v>
      </c>
      <c r="X676">
        <v>0.573963642120361</v>
      </c>
      <c r="Y676">
        <v>0.573963642120361</v>
      </c>
      <c r="Z676">
        <v>0.7</v>
      </c>
      <c r="AA676">
        <v>0.9</v>
      </c>
      <c r="AB676">
        <v>0.5625</v>
      </c>
      <c r="AC676">
        <v>0.69230769230769196</v>
      </c>
      <c r="AD676">
        <v>0.1</v>
      </c>
      <c r="AE676">
        <v>0.2</v>
      </c>
    </row>
    <row r="677" spans="1:31" x14ac:dyDescent="0.15">
      <c r="A677" s="6">
        <v>675</v>
      </c>
      <c r="B677">
        <v>15</v>
      </c>
      <c r="C677">
        <v>5</v>
      </c>
      <c r="D677">
        <v>10</v>
      </c>
      <c r="E677">
        <v>10</v>
      </c>
      <c r="F677">
        <v>9</v>
      </c>
      <c r="G677">
        <v>1</v>
      </c>
      <c r="H677">
        <v>6</v>
      </c>
      <c r="I677">
        <v>4</v>
      </c>
      <c r="J677">
        <v>0.75</v>
      </c>
      <c r="K677">
        <v>8.2255935668945295</v>
      </c>
      <c r="L677" s="10">
        <v>4.04166603088379</v>
      </c>
      <c r="M677">
        <v>2.92131423950195</v>
      </c>
      <c r="N677">
        <v>4.1723251342773402</v>
      </c>
      <c r="O677">
        <v>2</v>
      </c>
      <c r="P677">
        <v>2</v>
      </c>
      <c r="Q677">
        <v>11</v>
      </c>
      <c r="R677" s="16">
        <v>0.18179999999999999</v>
      </c>
      <c r="S677" s="16">
        <f t="shared" si="10"/>
        <v>0.2</v>
      </c>
      <c r="T677">
        <v>2.9559211730957</v>
      </c>
      <c r="U677">
        <v>2.7484648227691602</v>
      </c>
      <c r="V677">
        <v>2.5043489933013898</v>
      </c>
      <c r="W677" s="17">
        <v>0.24411582946777299</v>
      </c>
      <c r="X677">
        <v>0.45157217979431202</v>
      </c>
      <c r="Y677">
        <v>0.45157217979431202</v>
      </c>
      <c r="Z677">
        <v>0.2</v>
      </c>
      <c r="AA677">
        <v>0.9</v>
      </c>
      <c r="AB677">
        <v>0.81818181818181801</v>
      </c>
      <c r="AC677">
        <v>0.85714285714285698</v>
      </c>
      <c r="AD677">
        <v>0.1</v>
      </c>
      <c r="AE677">
        <v>0.7</v>
      </c>
    </row>
    <row r="678" spans="1:31" x14ac:dyDescent="0.15">
      <c r="A678" s="6">
        <v>676</v>
      </c>
      <c r="B678">
        <v>17</v>
      </c>
      <c r="C678">
        <v>3</v>
      </c>
      <c r="D678">
        <v>10</v>
      </c>
      <c r="E678">
        <v>10</v>
      </c>
      <c r="F678">
        <v>10</v>
      </c>
      <c r="G678">
        <v>0</v>
      </c>
      <c r="H678">
        <v>7</v>
      </c>
      <c r="I678">
        <v>3</v>
      </c>
      <c r="J678">
        <v>0.85</v>
      </c>
      <c r="K678">
        <v>9.6824073791503906</v>
      </c>
      <c r="L678" s="10">
        <v>2.2777175903320299</v>
      </c>
      <c r="M678">
        <v>1.1242256164550799</v>
      </c>
      <c r="N678">
        <v>6.733154296875</v>
      </c>
      <c r="O678">
        <v>5</v>
      </c>
      <c r="P678">
        <v>5</v>
      </c>
      <c r="Q678">
        <v>15</v>
      </c>
      <c r="R678" s="16">
        <v>0.33329999999999999</v>
      </c>
      <c r="S678" s="16">
        <f t="shared" si="10"/>
        <v>0.5</v>
      </c>
      <c r="T678">
        <v>4.2813663482665998</v>
      </c>
      <c r="U678">
        <v>3.9203622341156001</v>
      </c>
      <c r="V678">
        <v>3.6644737720489502</v>
      </c>
      <c r="W678" s="17">
        <v>0.25588846206665</v>
      </c>
      <c r="X678">
        <v>0.61689257621765103</v>
      </c>
      <c r="Y678">
        <v>0.61689257621765103</v>
      </c>
      <c r="Z678">
        <v>0.5</v>
      </c>
      <c r="AA678">
        <v>1</v>
      </c>
      <c r="AB678">
        <v>0.66666666666666696</v>
      </c>
      <c r="AC678">
        <v>0.8</v>
      </c>
      <c r="AD678">
        <v>0</v>
      </c>
      <c r="AE678">
        <v>0.5</v>
      </c>
    </row>
    <row r="679" spans="1:31" x14ac:dyDescent="0.15">
      <c r="A679" s="6">
        <v>677</v>
      </c>
      <c r="B679">
        <v>16</v>
      </c>
      <c r="C679">
        <v>4</v>
      </c>
      <c r="D679">
        <v>10</v>
      </c>
      <c r="E679">
        <v>10</v>
      </c>
      <c r="F679">
        <v>10</v>
      </c>
      <c r="G679">
        <v>0</v>
      </c>
      <c r="H679">
        <v>6</v>
      </c>
      <c r="I679">
        <v>4</v>
      </c>
      <c r="J679">
        <v>0.8</v>
      </c>
      <c r="K679">
        <v>9.2551898956298793</v>
      </c>
      <c r="L679" s="10">
        <v>4.9342117309570304</v>
      </c>
      <c r="M679">
        <v>4.1494674682617196</v>
      </c>
      <c r="N679">
        <v>5.2397689819335902</v>
      </c>
      <c r="O679">
        <v>2</v>
      </c>
      <c r="P679">
        <v>2</v>
      </c>
      <c r="Q679">
        <v>12</v>
      </c>
      <c r="R679" s="16">
        <v>0.16669999999999999</v>
      </c>
      <c r="S679" s="16">
        <f t="shared" si="10"/>
        <v>0.2</v>
      </c>
      <c r="T679">
        <v>3.0286159515380899</v>
      </c>
      <c r="U679">
        <v>2.8630344867706299</v>
      </c>
      <c r="V679">
        <v>2.4851291179657</v>
      </c>
      <c r="W679" s="17">
        <v>0.37790536880493197</v>
      </c>
      <c r="X679">
        <v>0.54348683357238803</v>
      </c>
      <c r="Y679">
        <v>0.54348683357238803</v>
      </c>
      <c r="Z679">
        <v>0.2</v>
      </c>
      <c r="AA679">
        <v>1</v>
      </c>
      <c r="AB679">
        <v>0.83333333333333304</v>
      </c>
      <c r="AC679">
        <v>0.90909090909090895</v>
      </c>
      <c r="AD679">
        <v>0</v>
      </c>
      <c r="AE679">
        <v>0.8</v>
      </c>
    </row>
    <row r="680" spans="1:31" x14ac:dyDescent="0.15">
      <c r="A680" s="6">
        <v>678</v>
      </c>
      <c r="B680">
        <v>16</v>
      </c>
      <c r="C680">
        <v>4</v>
      </c>
      <c r="D680">
        <v>10</v>
      </c>
      <c r="E680">
        <v>10</v>
      </c>
      <c r="F680">
        <v>10</v>
      </c>
      <c r="G680">
        <v>0</v>
      </c>
      <c r="H680">
        <v>6</v>
      </c>
      <c r="I680">
        <v>4</v>
      </c>
      <c r="J680">
        <v>0.8</v>
      </c>
      <c r="K680">
        <v>8.3358917236328107</v>
      </c>
      <c r="L680" s="10">
        <v>2.1082992553710902</v>
      </c>
      <c r="M680">
        <v>0.64064025878906194</v>
      </c>
      <c r="N680">
        <v>6.7101669311523402</v>
      </c>
      <c r="O680">
        <v>4</v>
      </c>
      <c r="P680">
        <v>4</v>
      </c>
      <c r="Q680">
        <v>14</v>
      </c>
      <c r="R680" s="16">
        <v>0.28570000000000001</v>
      </c>
      <c r="S680" s="16">
        <f t="shared" si="10"/>
        <v>0.4</v>
      </c>
      <c r="T680">
        <v>4.1559600830078098</v>
      </c>
      <c r="U680">
        <v>3.7061645984649698</v>
      </c>
      <c r="V680">
        <v>3.5613868236541699</v>
      </c>
      <c r="W680" s="17">
        <v>0.14477777481079099</v>
      </c>
      <c r="X680">
        <v>0.59457325935363803</v>
      </c>
      <c r="Y680">
        <v>0.59457325935363803</v>
      </c>
      <c r="Z680">
        <v>0.4</v>
      </c>
      <c r="AA680">
        <v>1</v>
      </c>
      <c r="AB680">
        <v>0.71428571428571397</v>
      </c>
      <c r="AC680">
        <v>0.83333333333333304</v>
      </c>
      <c r="AD680">
        <v>0</v>
      </c>
      <c r="AE680">
        <v>0.6</v>
      </c>
    </row>
    <row r="681" spans="1:31" x14ac:dyDescent="0.15">
      <c r="A681" s="6">
        <v>679</v>
      </c>
      <c r="B681">
        <v>15</v>
      </c>
      <c r="C681">
        <v>5</v>
      </c>
      <c r="D681">
        <v>10</v>
      </c>
      <c r="E681">
        <v>10</v>
      </c>
      <c r="F681">
        <v>10</v>
      </c>
      <c r="G681">
        <v>0</v>
      </c>
      <c r="H681">
        <v>5</v>
      </c>
      <c r="I681">
        <v>5</v>
      </c>
      <c r="J681">
        <v>0.75</v>
      </c>
      <c r="K681">
        <v>8.2593364715576207</v>
      </c>
      <c r="L681" s="10">
        <v>2.9689884185790998</v>
      </c>
      <c r="M681">
        <v>0.86197662353515603</v>
      </c>
      <c r="N681">
        <v>6.3666553497314498</v>
      </c>
      <c r="O681">
        <v>4</v>
      </c>
      <c r="P681">
        <v>4</v>
      </c>
      <c r="Q681">
        <v>14</v>
      </c>
      <c r="R681" s="16">
        <v>0.28570000000000001</v>
      </c>
      <c r="S681" s="16">
        <f t="shared" si="10"/>
        <v>0.4</v>
      </c>
      <c r="T681">
        <v>3.7768020629882799</v>
      </c>
      <c r="U681">
        <v>3.37341237068176</v>
      </c>
      <c r="V681">
        <v>3.2141983509063698</v>
      </c>
      <c r="W681" s="17">
        <v>0.15921401977539101</v>
      </c>
      <c r="X681">
        <v>0.56260371208190896</v>
      </c>
      <c r="Y681">
        <v>0.56260371208190896</v>
      </c>
      <c r="Z681">
        <v>0.4</v>
      </c>
      <c r="AA681">
        <v>1</v>
      </c>
      <c r="AB681">
        <v>0.71428571428571397</v>
      </c>
      <c r="AC681">
        <v>0.83333333333333304</v>
      </c>
      <c r="AD681">
        <v>0</v>
      </c>
      <c r="AE681">
        <v>0.6</v>
      </c>
    </row>
    <row r="682" spans="1:31" x14ac:dyDescent="0.15">
      <c r="A682" s="6">
        <v>680</v>
      </c>
      <c r="B682">
        <v>19</v>
      </c>
      <c r="C682">
        <v>1</v>
      </c>
      <c r="D682">
        <v>10</v>
      </c>
      <c r="E682">
        <v>10</v>
      </c>
      <c r="F682">
        <v>10</v>
      </c>
      <c r="G682">
        <v>0</v>
      </c>
      <c r="H682">
        <v>9</v>
      </c>
      <c r="I682">
        <v>1</v>
      </c>
      <c r="J682">
        <v>0.95</v>
      </c>
      <c r="K682">
        <v>12.677793502807599</v>
      </c>
      <c r="L682" s="10">
        <v>1.7241325378418</v>
      </c>
      <c r="M682">
        <v>1.41609954833984</v>
      </c>
      <c r="N682">
        <v>9.0904026031494105</v>
      </c>
      <c r="O682">
        <v>5</v>
      </c>
      <c r="P682">
        <v>5</v>
      </c>
      <c r="Q682">
        <v>15</v>
      </c>
      <c r="R682" s="16">
        <v>0.33329999999999999</v>
      </c>
      <c r="S682" s="16">
        <f t="shared" si="10"/>
        <v>0.5</v>
      </c>
      <c r="T682">
        <v>5.0513935089111301</v>
      </c>
      <c r="U682">
        <v>4.7370834350585902</v>
      </c>
      <c r="V682">
        <v>4.409912109375</v>
      </c>
      <c r="W682" s="17">
        <v>0.32717132568359403</v>
      </c>
      <c r="X682">
        <v>0.64148139953613303</v>
      </c>
      <c r="Y682">
        <v>0.64148139953613303</v>
      </c>
      <c r="Z682">
        <v>0.5</v>
      </c>
      <c r="AA682">
        <v>1</v>
      </c>
      <c r="AB682">
        <v>0.66666666666666696</v>
      </c>
      <c r="AC682">
        <v>0.8</v>
      </c>
      <c r="AD682">
        <v>0</v>
      </c>
      <c r="AE682">
        <v>0.5</v>
      </c>
    </row>
    <row r="683" spans="1:31" x14ac:dyDescent="0.15">
      <c r="A683" s="6">
        <v>681</v>
      </c>
      <c r="B683">
        <v>17</v>
      </c>
      <c r="C683">
        <v>3</v>
      </c>
      <c r="D683">
        <v>10</v>
      </c>
      <c r="E683">
        <v>10</v>
      </c>
      <c r="F683">
        <v>10</v>
      </c>
      <c r="G683">
        <v>0</v>
      </c>
      <c r="H683">
        <v>7</v>
      </c>
      <c r="I683">
        <v>3</v>
      </c>
      <c r="J683">
        <v>0.85</v>
      </c>
      <c r="K683">
        <v>8.6375408172607404</v>
      </c>
      <c r="L683" s="10">
        <v>0.97304534912109397</v>
      </c>
      <c r="M683">
        <v>0.36217117309570301</v>
      </c>
      <c r="N683">
        <v>8.9130477905273402</v>
      </c>
      <c r="O683">
        <v>7</v>
      </c>
      <c r="P683">
        <v>7</v>
      </c>
      <c r="Q683">
        <v>17</v>
      </c>
      <c r="R683" s="16">
        <v>0.4118</v>
      </c>
      <c r="S683" s="16">
        <f t="shared" si="10"/>
        <v>0.7</v>
      </c>
      <c r="T683">
        <v>5.1826133728027299</v>
      </c>
      <c r="U683">
        <v>4.54726266860962</v>
      </c>
      <c r="V683">
        <v>4.5645203590393102</v>
      </c>
      <c r="W683" s="17">
        <v>1.72576904296875E-2</v>
      </c>
      <c r="X683">
        <v>0.61809301376342796</v>
      </c>
      <c r="Y683">
        <v>0.61809301376342796</v>
      </c>
      <c r="Z683">
        <v>0.7</v>
      </c>
      <c r="AA683">
        <v>1</v>
      </c>
      <c r="AB683">
        <v>0.58823529411764697</v>
      </c>
      <c r="AC683">
        <v>0.74074074074074103</v>
      </c>
      <c r="AD683">
        <v>0</v>
      </c>
      <c r="AE683">
        <v>0.3</v>
      </c>
    </row>
    <row r="684" spans="1:31" x14ac:dyDescent="0.15">
      <c r="A684" s="6">
        <v>682</v>
      </c>
      <c r="B684">
        <v>18</v>
      </c>
      <c r="C684">
        <v>2</v>
      </c>
      <c r="D684">
        <v>10</v>
      </c>
      <c r="E684">
        <v>10</v>
      </c>
      <c r="F684">
        <v>10</v>
      </c>
      <c r="G684">
        <v>0</v>
      </c>
      <c r="H684">
        <v>8</v>
      </c>
      <c r="I684">
        <v>2</v>
      </c>
      <c r="J684">
        <v>0.9</v>
      </c>
      <c r="K684">
        <v>10.768314361572299</v>
      </c>
      <c r="L684" s="10">
        <v>2.4762840270996098</v>
      </c>
      <c r="M684">
        <v>1.8694534301757799</v>
      </c>
      <c r="N684">
        <v>7.3308639526367196</v>
      </c>
      <c r="O684">
        <v>4</v>
      </c>
      <c r="P684">
        <v>4</v>
      </c>
      <c r="Q684">
        <v>14</v>
      </c>
      <c r="R684" s="16">
        <v>0.28570000000000001</v>
      </c>
      <c r="S684" s="16">
        <f t="shared" si="10"/>
        <v>0.4</v>
      </c>
      <c r="T684">
        <v>4.4071083068847701</v>
      </c>
      <c r="U684">
        <v>4.1228580474853498</v>
      </c>
      <c r="V684">
        <v>3.8104205131530802</v>
      </c>
      <c r="W684" s="17">
        <v>0.312437534332275</v>
      </c>
      <c r="X684">
        <v>0.59668779373168901</v>
      </c>
      <c r="Y684">
        <v>0.59668779373168901</v>
      </c>
      <c r="Z684">
        <v>0.4</v>
      </c>
      <c r="AA684">
        <v>1</v>
      </c>
      <c r="AB684">
        <v>0.71428571428571397</v>
      </c>
      <c r="AC684">
        <v>0.83333333333333304</v>
      </c>
      <c r="AD684">
        <v>0</v>
      </c>
      <c r="AE684">
        <v>0.6</v>
      </c>
    </row>
    <row r="685" spans="1:31" x14ac:dyDescent="0.15">
      <c r="A685" s="6">
        <v>683</v>
      </c>
      <c r="B685">
        <v>18</v>
      </c>
      <c r="C685">
        <v>2</v>
      </c>
      <c r="D685">
        <v>10</v>
      </c>
      <c r="E685">
        <v>10</v>
      </c>
      <c r="F685">
        <v>10</v>
      </c>
      <c r="G685">
        <v>0</v>
      </c>
      <c r="H685">
        <v>8</v>
      </c>
      <c r="I685">
        <v>2</v>
      </c>
      <c r="J685">
        <v>0.9</v>
      </c>
      <c r="K685">
        <v>9.7066001892089808</v>
      </c>
      <c r="L685" s="10">
        <v>2.5342216491699201</v>
      </c>
      <c r="M685">
        <v>2.0012359619140598</v>
      </c>
      <c r="N685">
        <v>6.3005638122558603</v>
      </c>
      <c r="O685">
        <v>5</v>
      </c>
      <c r="P685">
        <v>5</v>
      </c>
      <c r="Q685">
        <v>15</v>
      </c>
      <c r="R685" s="16">
        <v>0.33329999999999999</v>
      </c>
      <c r="S685" s="16">
        <f t="shared" si="10"/>
        <v>0.5</v>
      </c>
      <c r="T685">
        <v>4.3522033691406197</v>
      </c>
      <c r="U685">
        <v>4.0658607482910201</v>
      </c>
      <c r="V685">
        <v>3.76070356369019</v>
      </c>
      <c r="W685" s="17">
        <v>0.30515718460083002</v>
      </c>
      <c r="X685">
        <v>0.59149980545043901</v>
      </c>
      <c r="Y685">
        <v>0.59149980545043901</v>
      </c>
      <c r="Z685">
        <v>0.5</v>
      </c>
      <c r="AA685">
        <v>1</v>
      </c>
      <c r="AB685">
        <v>0.66666666666666696</v>
      </c>
      <c r="AC685">
        <v>0.8</v>
      </c>
      <c r="AD685">
        <v>0</v>
      </c>
      <c r="AE685">
        <v>0.5</v>
      </c>
    </row>
    <row r="686" spans="1:31" x14ac:dyDescent="0.15">
      <c r="A686" s="6">
        <v>684</v>
      </c>
      <c r="B686">
        <v>17</v>
      </c>
      <c r="C686">
        <v>3</v>
      </c>
      <c r="D686">
        <v>10</v>
      </c>
      <c r="E686">
        <v>10</v>
      </c>
      <c r="F686">
        <v>10</v>
      </c>
      <c r="G686">
        <v>0</v>
      </c>
      <c r="H686">
        <v>7</v>
      </c>
      <c r="I686">
        <v>3</v>
      </c>
      <c r="J686">
        <v>0.85</v>
      </c>
      <c r="K686">
        <v>9.2298812866210902</v>
      </c>
      <c r="L686" s="10">
        <v>1.9600982666015601</v>
      </c>
      <c r="M686">
        <v>0.85786819458007801</v>
      </c>
      <c r="N686">
        <v>6.7113227844238299</v>
      </c>
      <c r="O686">
        <v>6</v>
      </c>
      <c r="P686">
        <v>6</v>
      </c>
      <c r="Q686">
        <v>16</v>
      </c>
      <c r="R686" s="16">
        <v>0.375</v>
      </c>
      <c r="S686" s="16">
        <f t="shared" si="10"/>
        <v>0.6</v>
      </c>
      <c r="T686">
        <v>4.3901271820068404</v>
      </c>
      <c r="U686">
        <v>3.9918463230133101</v>
      </c>
      <c r="V686">
        <v>3.7786667346954301</v>
      </c>
      <c r="W686" s="17">
        <v>0.21317958831787101</v>
      </c>
      <c r="X686">
        <v>0.61146044731140103</v>
      </c>
      <c r="Y686">
        <v>0.61146044731140103</v>
      </c>
      <c r="Z686">
        <v>0.6</v>
      </c>
      <c r="AA686">
        <v>1</v>
      </c>
      <c r="AB686">
        <v>0.625</v>
      </c>
      <c r="AC686">
        <v>0.76923076923076905</v>
      </c>
      <c r="AD686">
        <v>0</v>
      </c>
      <c r="AE686">
        <v>0.4</v>
      </c>
    </row>
    <row r="687" spans="1:31" x14ac:dyDescent="0.15">
      <c r="A687" s="6">
        <v>685</v>
      </c>
      <c r="B687">
        <v>17</v>
      </c>
      <c r="C687">
        <v>3</v>
      </c>
      <c r="D687">
        <v>10</v>
      </c>
      <c r="E687">
        <v>10</v>
      </c>
      <c r="F687">
        <v>10</v>
      </c>
      <c r="G687">
        <v>0</v>
      </c>
      <c r="H687">
        <v>7</v>
      </c>
      <c r="I687">
        <v>3</v>
      </c>
      <c r="J687">
        <v>0.85</v>
      </c>
      <c r="K687">
        <v>10.0048332214356</v>
      </c>
      <c r="L687" s="10">
        <v>2.4777755737304701</v>
      </c>
      <c r="M687">
        <v>1.3803558349609399</v>
      </c>
      <c r="N687">
        <v>7.0949001312255904</v>
      </c>
      <c r="O687">
        <v>4</v>
      </c>
      <c r="P687">
        <v>4</v>
      </c>
      <c r="Q687">
        <v>14</v>
      </c>
      <c r="R687" s="16">
        <v>0.28570000000000001</v>
      </c>
      <c r="S687" s="16">
        <f t="shared" si="10"/>
        <v>0.4</v>
      </c>
      <c r="T687">
        <v>3.7399997711181601</v>
      </c>
      <c r="U687">
        <v>3.4251444339752202</v>
      </c>
      <c r="V687">
        <v>3.1657726764678999</v>
      </c>
      <c r="W687" s="17">
        <v>0.259371757507324</v>
      </c>
      <c r="X687">
        <v>0.574227094650269</v>
      </c>
      <c r="Y687">
        <v>0.574227094650269</v>
      </c>
      <c r="Z687">
        <v>0.4</v>
      </c>
      <c r="AA687">
        <v>1</v>
      </c>
      <c r="AB687">
        <v>0.71428571428571397</v>
      </c>
      <c r="AC687">
        <v>0.83333333333333304</v>
      </c>
      <c r="AD687">
        <v>0</v>
      </c>
      <c r="AE687">
        <v>0.6</v>
      </c>
    </row>
    <row r="688" spans="1:31" x14ac:dyDescent="0.15">
      <c r="A688" s="6">
        <v>686</v>
      </c>
      <c r="B688">
        <v>14</v>
      </c>
      <c r="C688">
        <v>6</v>
      </c>
      <c r="D688">
        <v>10</v>
      </c>
      <c r="E688">
        <v>10</v>
      </c>
      <c r="F688">
        <v>9</v>
      </c>
      <c r="G688">
        <v>1</v>
      </c>
      <c r="H688">
        <v>5</v>
      </c>
      <c r="I688">
        <v>5</v>
      </c>
      <c r="J688">
        <v>0.7</v>
      </c>
      <c r="K688">
        <v>8.5101070404052699</v>
      </c>
      <c r="L688" s="10">
        <v>3.6526260375976598</v>
      </c>
      <c r="M688">
        <v>1.3950080871582</v>
      </c>
      <c r="N688">
        <v>5.1997261047363299</v>
      </c>
      <c r="O688">
        <v>3</v>
      </c>
      <c r="P688">
        <v>3</v>
      </c>
      <c r="Q688">
        <v>12</v>
      </c>
      <c r="R688" s="16">
        <v>0.25</v>
      </c>
      <c r="S688" s="16">
        <f t="shared" si="10"/>
        <v>0.3</v>
      </c>
      <c r="T688">
        <v>2.9942722320556601</v>
      </c>
      <c r="U688">
        <v>2.6814846992492698</v>
      </c>
      <c r="V688">
        <v>2.5469164848327601</v>
      </c>
      <c r="W688" s="17">
        <v>0.13456821441650399</v>
      </c>
      <c r="X688">
        <v>0.4473557472229</v>
      </c>
      <c r="Y688">
        <v>0.4473557472229</v>
      </c>
      <c r="Z688">
        <v>0.3</v>
      </c>
      <c r="AA688">
        <v>0.9</v>
      </c>
      <c r="AB688">
        <v>0.75</v>
      </c>
      <c r="AC688">
        <v>0.81818181818181801</v>
      </c>
      <c r="AD688">
        <v>0.1</v>
      </c>
      <c r="AE688">
        <v>0.6</v>
      </c>
    </row>
    <row r="689" spans="1:31" x14ac:dyDescent="0.15">
      <c r="A689" s="6">
        <v>687</v>
      </c>
      <c r="B689">
        <v>14</v>
      </c>
      <c r="C689">
        <v>6</v>
      </c>
      <c r="D689">
        <v>10</v>
      </c>
      <c r="E689">
        <v>10</v>
      </c>
      <c r="F689">
        <v>10</v>
      </c>
      <c r="G689">
        <v>0</v>
      </c>
      <c r="H689">
        <v>4</v>
      </c>
      <c r="I689">
        <v>6</v>
      </c>
      <c r="J689">
        <v>0.7</v>
      </c>
      <c r="K689">
        <v>8.3900222778320295</v>
      </c>
      <c r="L689" s="10">
        <v>5.8916149139404297</v>
      </c>
      <c r="M689">
        <v>4.6129894256591797</v>
      </c>
      <c r="N689">
        <v>4.1149749755859402</v>
      </c>
      <c r="O689">
        <v>1</v>
      </c>
      <c r="P689">
        <v>1</v>
      </c>
      <c r="Q689">
        <v>11</v>
      </c>
      <c r="R689" s="16">
        <v>9.0899999999999995E-2</v>
      </c>
      <c r="S689" s="16">
        <f t="shared" si="10"/>
        <v>0.1</v>
      </c>
      <c r="T689">
        <v>2.75750732421875</v>
      </c>
      <c r="U689">
        <v>2.6343932151794398</v>
      </c>
      <c r="V689">
        <v>2.2495560646057098</v>
      </c>
      <c r="W689" s="17">
        <v>0.38483715057373102</v>
      </c>
      <c r="X689">
        <v>0.507951259613037</v>
      </c>
      <c r="Y689">
        <v>0.507951259613037</v>
      </c>
      <c r="Z689">
        <v>0.1</v>
      </c>
      <c r="AA689">
        <v>1</v>
      </c>
      <c r="AB689">
        <v>0.90909090909090895</v>
      </c>
      <c r="AC689">
        <v>0.952380952380952</v>
      </c>
      <c r="AD689">
        <v>0</v>
      </c>
      <c r="AE689">
        <v>0.9</v>
      </c>
    </row>
    <row r="690" spans="1:31" x14ac:dyDescent="0.15">
      <c r="A690" s="6">
        <v>688</v>
      </c>
      <c r="B690">
        <v>16</v>
      </c>
      <c r="C690">
        <v>4</v>
      </c>
      <c r="D690">
        <v>10</v>
      </c>
      <c r="E690">
        <v>10</v>
      </c>
      <c r="F690">
        <v>10</v>
      </c>
      <c r="G690">
        <v>0</v>
      </c>
      <c r="H690">
        <v>6</v>
      </c>
      <c r="I690">
        <v>4</v>
      </c>
      <c r="J690">
        <v>0.8</v>
      </c>
      <c r="K690">
        <v>7.9709243774414098</v>
      </c>
      <c r="L690" s="10">
        <v>1.6041717529296899</v>
      </c>
      <c r="M690">
        <v>0.33562088012695301</v>
      </c>
      <c r="N690">
        <v>7.4398937225341797</v>
      </c>
      <c r="O690">
        <v>5</v>
      </c>
      <c r="P690">
        <v>5</v>
      </c>
      <c r="Q690">
        <v>13</v>
      </c>
      <c r="R690" s="16">
        <v>0.3846</v>
      </c>
      <c r="S690" s="16">
        <f t="shared" si="10"/>
        <v>0.5</v>
      </c>
      <c r="T690">
        <v>3.7078723907470699</v>
      </c>
      <c r="U690">
        <v>3.2339270114898699</v>
      </c>
      <c r="V690">
        <v>3.1989583969116202</v>
      </c>
      <c r="W690" s="17">
        <v>3.4968614578247098E-2</v>
      </c>
      <c r="X690">
        <v>0.508913993835449</v>
      </c>
      <c r="Y690">
        <v>0.508913993835449</v>
      </c>
      <c r="Z690">
        <v>0.5</v>
      </c>
      <c r="AA690">
        <v>0.8</v>
      </c>
      <c r="AB690">
        <v>0.61538461538461497</v>
      </c>
      <c r="AC690">
        <v>0.69565217391304301</v>
      </c>
      <c r="AD690">
        <v>0.2</v>
      </c>
      <c r="AE690">
        <v>0.3</v>
      </c>
    </row>
    <row r="691" spans="1:31" x14ac:dyDescent="0.15">
      <c r="A691" s="6">
        <v>689</v>
      </c>
      <c r="B691">
        <v>15</v>
      </c>
      <c r="C691">
        <v>5</v>
      </c>
      <c r="D691">
        <v>10</v>
      </c>
      <c r="E691">
        <v>10</v>
      </c>
      <c r="F691">
        <v>10</v>
      </c>
      <c r="G691">
        <v>0</v>
      </c>
      <c r="H691">
        <v>5</v>
      </c>
      <c r="I691">
        <v>5</v>
      </c>
      <c r="J691">
        <v>0.75</v>
      </c>
      <c r="K691">
        <v>8.3701667785644496</v>
      </c>
      <c r="L691" s="10">
        <v>3.5632762908935498</v>
      </c>
      <c r="M691">
        <v>1.56231689453125</v>
      </c>
      <c r="N691">
        <v>5.6118679046630904</v>
      </c>
      <c r="O691">
        <v>3</v>
      </c>
      <c r="P691">
        <v>3</v>
      </c>
      <c r="Q691">
        <v>13</v>
      </c>
      <c r="R691" s="16">
        <v>0.23080000000000001</v>
      </c>
      <c r="S691" s="16">
        <f t="shared" si="10"/>
        <v>0.3</v>
      </c>
      <c r="T691">
        <v>3.46083259582519</v>
      </c>
      <c r="U691">
        <v>3.12393999099731</v>
      </c>
      <c r="V691">
        <v>2.87826704978943</v>
      </c>
      <c r="W691" s="17">
        <v>0.24567294120788599</v>
      </c>
      <c r="X691">
        <v>0.58256554603576705</v>
      </c>
      <c r="Y691">
        <v>0.58256554603576705</v>
      </c>
      <c r="Z691">
        <v>0.3</v>
      </c>
      <c r="AA691">
        <v>1</v>
      </c>
      <c r="AB691">
        <v>0.76923076923076905</v>
      </c>
      <c r="AC691">
        <v>0.86956521739130399</v>
      </c>
      <c r="AD691">
        <v>0</v>
      </c>
      <c r="AE691">
        <v>0.7</v>
      </c>
    </row>
    <row r="692" spans="1:31" x14ac:dyDescent="0.15">
      <c r="A692" s="6">
        <v>690</v>
      </c>
      <c r="B692">
        <v>15</v>
      </c>
      <c r="C692">
        <v>5</v>
      </c>
      <c r="D692">
        <v>10</v>
      </c>
      <c r="E692">
        <v>10</v>
      </c>
      <c r="F692">
        <v>10</v>
      </c>
      <c r="G692">
        <v>0</v>
      </c>
      <c r="H692">
        <v>5</v>
      </c>
      <c r="I692">
        <v>5</v>
      </c>
      <c r="J692">
        <v>0.75</v>
      </c>
      <c r="K692">
        <v>7.2086696624755904</v>
      </c>
      <c r="L692" s="10">
        <v>2.1912612915039098</v>
      </c>
      <c r="M692">
        <v>0.60709381103515603</v>
      </c>
      <c r="N692">
        <v>6.8664932250976598</v>
      </c>
      <c r="O692">
        <v>4</v>
      </c>
      <c r="P692">
        <v>4</v>
      </c>
      <c r="Q692">
        <v>13</v>
      </c>
      <c r="R692" s="16">
        <v>0.30769999999999997</v>
      </c>
      <c r="S692" s="16">
        <f t="shared" si="10"/>
        <v>0.4</v>
      </c>
      <c r="T692">
        <v>3.0159358978271502</v>
      </c>
      <c r="U692">
        <v>2.6021556854247998</v>
      </c>
      <c r="V692">
        <v>2.5527789592742902</v>
      </c>
      <c r="W692" s="17">
        <v>4.9376726150512702E-2</v>
      </c>
      <c r="X692">
        <v>0.463156938552856</v>
      </c>
      <c r="Y692">
        <v>0.463156938552856</v>
      </c>
      <c r="Z692">
        <v>0.4</v>
      </c>
      <c r="AA692">
        <v>0.9</v>
      </c>
      <c r="AB692">
        <v>0.69230769230769196</v>
      </c>
      <c r="AC692">
        <v>0.78260869565217395</v>
      </c>
      <c r="AD692">
        <v>0.1</v>
      </c>
      <c r="AE692">
        <v>0.5</v>
      </c>
    </row>
    <row r="693" spans="1:31" x14ac:dyDescent="0.15">
      <c r="A693" s="6">
        <v>691</v>
      </c>
      <c r="B693">
        <v>16</v>
      </c>
      <c r="C693">
        <v>4</v>
      </c>
      <c r="D693">
        <v>10</v>
      </c>
      <c r="E693">
        <v>10</v>
      </c>
      <c r="F693">
        <v>10</v>
      </c>
      <c r="G693">
        <v>0</v>
      </c>
      <c r="H693">
        <v>6</v>
      </c>
      <c r="I693">
        <v>4</v>
      </c>
      <c r="J693">
        <v>0.8</v>
      </c>
      <c r="K693">
        <v>7.9493179321289098</v>
      </c>
      <c r="L693" s="10">
        <v>2.4725875854492201</v>
      </c>
      <c r="M693">
        <v>1.1137008666992201</v>
      </c>
      <c r="N693">
        <v>5.7306690216064498</v>
      </c>
      <c r="O693">
        <v>3</v>
      </c>
      <c r="P693">
        <v>3</v>
      </c>
      <c r="Q693">
        <v>12</v>
      </c>
      <c r="R693" s="16">
        <v>0.25</v>
      </c>
      <c r="S693" s="16">
        <f t="shared" si="10"/>
        <v>0.3</v>
      </c>
      <c r="T693">
        <v>3.40252685546875</v>
      </c>
      <c r="U693">
        <v>3.0742228031158398</v>
      </c>
      <c r="V693">
        <v>2.8833880424499498</v>
      </c>
      <c r="W693" s="17">
        <v>0.190834760665894</v>
      </c>
      <c r="X693">
        <v>0.51913881301879905</v>
      </c>
      <c r="Y693">
        <v>0.51913881301879905</v>
      </c>
      <c r="Z693">
        <v>0.3</v>
      </c>
      <c r="AA693">
        <v>0.9</v>
      </c>
      <c r="AB693">
        <v>0.75</v>
      </c>
      <c r="AC693">
        <v>0.81818181818181801</v>
      </c>
      <c r="AD693">
        <v>0.1</v>
      </c>
      <c r="AE693">
        <v>0.6</v>
      </c>
    </row>
    <row r="694" spans="1:31" x14ac:dyDescent="0.15">
      <c r="A694" s="6">
        <v>692</v>
      </c>
      <c r="B694">
        <v>16</v>
      </c>
      <c r="C694">
        <v>4</v>
      </c>
      <c r="D694">
        <v>10</v>
      </c>
      <c r="E694">
        <v>10</v>
      </c>
      <c r="F694">
        <v>10</v>
      </c>
      <c r="G694">
        <v>0</v>
      </c>
      <c r="H694">
        <v>6</v>
      </c>
      <c r="I694">
        <v>4</v>
      </c>
      <c r="J694">
        <v>0.8</v>
      </c>
      <c r="K694">
        <v>8.0935935974121094</v>
      </c>
      <c r="L694" s="10">
        <v>3.3581619262695299</v>
      </c>
      <c r="M694">
        <v>2.0220088958740199</v>
      </c>
      <c r="N694">
        <v>4.5520057678222701</v>
      </c>
      <c r="O694">
        <v>3</v>
      </c>
      <c r="P694">
        <v>3</v>
      </c>
      <c r="Q694">
        <v>13</v>
      </c>
      <c r="R694" s="16">
        <v>0.23080000000000001</v>
      </c>
      <c r="S694" s="16">
        <f t="shared" si="10"/>
        <v>0.3</v>
      </c>
      <c r="T694">
        <v>3.3151950836181601</v>
      </c>
      <c r="U694">
        <v>3.08435130119324</v>
      </c>
      <c r="V694">
        <v>2.7902734279632599</v>
      </c>
      <c r="W694" s="17">
        <v>0.29407787322998102</v>
      </c>
      <c r="X694">
        <v>0.524921655654907</v>
      </c>
      <c r="Y694">
        <v>0.524921655654907</v>
      </c>
      <c r="Z694">
        <v>0.3</v>
      </c>
      <c r="AA694">
        <v>1</v>
      </c>
      <c r="AB694">
        <v>0.76923076923076905</v>
      </c>
      <c r="AC694">
        <v>0.86956521739130399</v>
      </c>
      <c r="AD694">
        <v>0</v>
      </c>
      <c r="AE694">
        <v>0.7</v>
      </c>
    </row>
    <row r="695" spans="1:31" x14ac:dyDescent="0.15">
      <c r="A695" s="6">
        <v>693</v>
      </c>
      <c r="B695">
        <v>15</v>
      </c>
      <c r="C695">
        <v>5</v>
      </c>
      <c r="D695">
        <v>10</v>
      </c>
      <c r="E695">
        <v>10</v>
      </c>
      <c r="F695">
        <v>10</v>
      </c>
      <c r="G695">
        <v>0</v>
      </c>
      <c r="H695">
        <v>5</v>
      </c>
      <c r="I695">
        <v>5</v>
      </c>
      <c r="J695">
        <v>0.75</v>
      </c>
      <c r="K695">
        <v>7.1633815765380904</v>
      </c>
      <c r="L695" s="10">
        <v>2.07832527160644</v>
      </c>
      <c r="M695">
        <v>0.38042831420898399</v>
      </c>
      <c r="N695">
        <v>6.7743206024169904</v>
      </c>
      <c r="O695">
        <v>4</v>
      </c>
      <c r="P695">
        <v>4</v>
      </c>
      <c r="Q695">
        <v>13</v>
      </c>
      <c r="R695" s="16">
        <v>0.30769999999999997</v>
      </c>
      <c r="S695" s="16">
        <f t="shared" si="10"/>
        <v>0.4</v>
      </c>
      <c r="T695">
        <v>3.3563613891601598</v>
      </c>
      <c r="U695">
        <v>2.9106068611145002</v>
      </c>
      <c r="V695">
        <v>2.8721439838409402</v>
      </c>
      <c r="W695" s="17">
        <v>3.8462877273559598E-2</v>
      </c>
      <c r="X695">
        <v>0.48421740531921398</v>
      </c>
      <c r="Y695">
        <v>0.48421740531921398</v>
      </c>
      <c r="Z695">
        <v>0.4</v>
      </c>
      <c r="AA695">
        <v>0.9</v>
      </c>
      <c r="AB695">
        <v>0.69230769230769196</v>
      </c>
      <c r="AC695">
        <v>0.78260869565217395</v>
      </c>
      <c r="AD695">
        <v>0.1</v>
      </c>
      <c r="AE695">
        <v>0.5</v>
      </c>
    </row>
    <row r="696" spans="1:31" x14ac:dyDescent="0.15">
      <c r="A696" s="6">
        <v>694</v>
      </c>
      <c r="B696">
        <v>19</v>
      </c>
      <c r="C696">
        <v>1</v>
      </c>
      <c r="D696">
        <v>10</v>
      </c>
      <c r="E696">
        <v>10</v>
      </c>
      <c r="F696">
        <v>10</v>
      </c>
      <c r="G696">
        <v>0</v>
      </c>
      <c r="H696">
        <v>9</v>
      </c>
      <c r="I696">
        <v>1</v>
      </c>
      <c r="J696">
        <v>0.95</v>
      </c>
      <c r="K696">
        <v>11.305910110473601</v>
      </c>
      <c r="L696" s="10">
        <v>1.3516082763671899</v>
      </c>
      <c r="M696">
        <v>1.11557388305664</v>
      </c>
      <c r="N696">
        <v>8.6999645233154297</v>
      </c>
      <c r="O696">
        <v>6</v>
      </c>
      <c r="P696">
        <v>6</v>
      </c>
      <c r="Q696">
        <v>15</v>
      </c>
      <c r="R696" s="16">
        <v>0.4</v>
      </c>
      <c r="S696" s="16">
        <f t="shared" si="10"/>
        <v>0.6</v>
      </c>
      <c r="T696">
        <v>4.3728122711181596</v>
      </c>
      <c r="U696">
        <v>4.0774874687194798</v>
      </c>
      <c r="V696">
        <v>3.8651390075683598</v>
      </c>
      <c r="W696" s="17">
        <v>0.21234846115112299</v>
      </c>
      <c r="X696">
        <v>0.50767326354980502</v>
      </c>
      <c r="Y696">
        <v>0.50767326354980502</v>
      </c>
      <c r="Z696">
        <v>0.6</v>
      </c>
      <c r="AA696">
        <v>0.9</v>
      </c>
      <c r="AB696">
        <v>0.6</v>
      </c>
      <c r="AC696">
        <v>0.72</v>
      </c>
      <c r="AD696">
        <v>0.1</v>
      </c>
      <c r="AE696">
        <v>0.3</v>
      </c>
    </row>
    <row r="697" spans="1:31" x14ac:dyDescent="0.15">
      <c r="A697" s="6">
        <v>695</v>
      </c>
      <c r="B697">
        <v>15</v>
      </c>
      <c r="C697">
        <v>5</v>
      </c>
      <c r="D697">
        <v>10</v>
      </c>
      <c r="E697">
        <v>10</v>
      </c>
      <c r="F697">
        <v>10</v>
      </c>
      <c r="G697">
        <v>0</v>
      </c>
      <c r="H697">
        <v>5</v>
      </c>
      <c r="I697">
        <v>5</v>
      </c>
      <c r="J697">
        <v>0.75</v>
      </c>
      <c r="K697">
        <v>9.0404605865478498</v>
      </c>
      <c r="L697" s="10">
        <v>3.3712730407714799</v>
      </c>
      <c r="M697">
        <v>0.99119949340820301</v>
      </c>
      <c r="N697">
        <v>6.5782318115234402</v>
      </c>
      <c r="O697">
        <v>3</v>
      </c>
      <c r="P697">
        <v>3</v>
      </c>
      <c r="Q697">
        <v>13</v>
      </c>
      <c r="R697" s="16">
        <v>0.23080000000000001</v>
      </c>
      <c r="S697" s="16">
        <f t="shared" si="10"/>
        <v>0.3</v>
      </c>
      <c r="T697">
        <v>3.35915184020996</v>
      </c>
      <c r="U697">
        <v>2.9874114990234402</v>
      </c>
      <c r="V697">
        <v>2.7862920761108398</v>
      </c>
      <c r="W697" s="17">
        <v>0.20111942291259799</v>
      </c>
      <c r="X697">
        <v>0.57285976409912098</v>
      </c>
      <c r="Y697">
        <v>0.57285976409912098</v>
      </c>
      <c r="Z697">
        <v>0.3</v>
      </c>
      <c r="AA697">
        <v>1</v>
      </c>
      <c r="AB697">
        <v>0.76923076923076905</v>
      </c>
      <c r="AC697">
        <v>0.86956521739130399</v>
      </c>
      <c r="AD697">
        <v>0</v>
      </c>
      <c r="AE697">
        <v>0.7</v>
      </c>
    </row>
    <row r="698" spans="1:31" x14ac:dyDescent="0.15">
      <c r="A698" s="6">
        <v>696</v>
      </c>
      <c r="B698">
        <v>19</v>
      </c>
      <c r="C698">
        <v>1</v>
      </c>
      <c r="D698">
        <v>10</v>
      </c>
      <c r="E698">
        <v>10</v>
      </c>
      <c r="F698">
        <v>10</v>
      </c>
      <c r="G698">
        <v>0</v>
      </c>
      <c r="H698">
        <v>9</v>
      </c>
      <c r="I698">
        <v>1</v>
      </c>
      <c r="J698">
        <v>0.95</v>
      </c>
      <c r="K698">
        <v>11.557004928588899</v>
      </c>
      <c r="L698" s="10">
        <v>2.10552978515625</v>
      </c>
      <c r="M698">
        <v>1.8621940612793</v>
      </c>
      <c r="N698">
        <v>8.0682544708252006</v>
      </c>
      <c r="O698">
        <v>5</v>
      </c>
      <c r="P698">
        <v>5</v>
      </c>
      <c r="Q698">
        <v>15</v>
      </c>
      <c r="R698" s="16">
        <v>0.33329999999999999</v>
      </c>
      <c r="S698" s="16">
        <f t="shared" si="10"/>
        <v>0.5</v>
      </c>
      <c r="T698">
        <v>3.9785842895507799</v>
      </c>
      <c r="U698">
        <v>3.7728855609893799</v>
      </c>
      <c r="V698">
        <v>3.4656283855438201</v>
      </c>
      <c r="W698" s="17">
        <v>0.30725717544555697</v>
      </c>
      <c r="X698">
        <v>0.51295590400695801</v>
      </c>
      <c r="Y698">
        <v>0.51295590400695801</v>
      </c>
      <c r="Z698">
        <v>0.5</v>
      </c>
      <c r="AA698">
        <v>1</v>
      </c>
      <c r="AB698">
        <v>0.66666666666666696</v>
      </c>
      <c r="AC698">
        <v>0.8</v>
      </c>
      <c r="AD698">
        <v>0</v>
      </c>
      <c r="AE698">
        <v>0.5</v>
      </c>
    </row>
    <row r="699" spans="1:31" x14ac:dyDescent="0.15">
      <c r="A699" s="6">
        <v>697</v>
      </c>
      <c r="B699">
        <v>16</v>
      </c>
      <c r="C699">
        <v>4</v>
      </c>
      <c r="D699">
        <v>10</v>
      </c>
      <c r="E699">
        <v>10</v>
      </c>
      <c r="F699">
        <v>10</v>
      </c>
      <c r="G699">
        <v>0</v>
      </c>
      <c r="H699">
        <v>6</v>
      </c>
      <c r="I699">
        <v>4</v>
      </c>
      <c r="J699">
        <v>0.8</v>
      </c>
      <c r="K699">
        <v>9.1894912719726598</v>
      </c>
      <c r="L699" s="10">
        <v>2.5975360870361301</v>
      </c>
      <c r="M699">
        <v>0.80964279174804699</v>
      </c>
      <c r="N699">
        <v>6.51686668395996</v>
      </c>
      <c r="O699">
        <v>4</v>
      </c>
      <c r="P699">
        <v>4</v>
      </c>
      <c r="Q699">
        <v>14</v>
      </c>
      <c r="R699" s="16">
        <v>0.28570000000000001</v>
      </c>
      <c r="S699" s="16">
        <f t="shared" si="10"/>
        <v>0.4</v>
      </c>
      <c r="T699">
        <v>3.79562568664551</v>
      </c>
      <c r="U699">
        <v>3.42073631286621</v>
      </c>
      <c r="V699">
        <v>3.2003471851348899</v>
      </c>
      <c r="W699" s="17">
        <v>0.22038912773132299</v>
      </c>
      <c r="X699">
        <v>0.59527850151062001</v>
      </c>
      <c r="Y699">
        <v>0.59527850151062001</v>
      </c>
      <c r="Z699">
        <v>0.4</v>
      </c>
      <c r="AA699">
        <v>1</v>
      </c>
      <c r="AB699">
        <v>0.71428571428571397</v>
      </c>
      <c r="AC699">
        <v>0.83333333333333304</v>
      </c>
      <c r="AD699">
        <v>0</v>
      </c>
      <c r="AE699">
        <v>0.6</v>
      </c>
    </row>
    <row r="700" spans="1:31" x14ac:dyDescent="0.15">
      <c r="A700" s="6">
        <v>698</v>
      </c>
      <c r="B700">
        <v>15</v>
      </c>
      <c r="C700">
        <v>5</v>
      </c>
      <c r="D700">
        <v>10</v>
      </c>
      <c r="E700">
        <v>10</v>
      </c>
      <c r="F700">
        <v>10</v>
      </c>
      <c r="G700">
        <v>0</v>
      </c>
      <c r="H700">
        <v>5</v>
      </c>
      <c r="I700">
        <v>5</v>
      </c>
      <c r="J700">
        <v>0.75</v>
      </c>
      <c r="K700">
        <v>8.0581130981445295</v>
      </c>
      <c r="L700" s="10">
        <v>2.8542957305908199</v>
      </c>
      <c r="M700">
        <v>0.80971527099609397</v>
      </c>
      <c r="N700">
        <v>6.3184852600097701</v>
      </c>
      <c r="O700">
        <v>4</v>
      </c>
      <c r="P700">
        <v>4</v>
      </c>
      <c r="Q700">
        <v>13</v>
      </c>
      <c r="R700" s="16">
        <v>0.30769999999999997</v>
      </c>
      <c r="S700" s="16">
        <f t="shared" si="10"/>
        <v>0.4</v>
      </c>
      <c r="T700">
        <v>3.1939716339111301</v>
      </c>
      <c r="U700">
        <v>2.8159756660461399</v>
      </c>
      <c r="V700">
        <v>2.6805729866027801</v>
      </c>
      <c r="W700" s="17">
        <v>0.13540267944335899</v>
      </c>
      <c r="X700">
        <v>0.51339864730835005</v>
      </c>
      <c r="Y700">
        <v>0.51339864730835005</v>
      </c>
      <c r="Z700">
        <v>0.4</v>
      </c>
      <c r="AA700">
        <v>0.9</v>
      </c>
      <c r="AB700">
        <v>0.69230769230769196</v>
      </c>
      <c r="AC700">
        <v>0.78260869565217395</v>
      </c>
      <c r="AD700">
        <v>0.1</v>
      </c>
      <c r="AE700">
        <v>0.5</v>
      </c>
    </row>
    <row r="701" spans="1:31" x14ac:dyDescent="0.15">
      <c r="A701" s="6">
        <v>699</v>
      </c>
      <c r="B701">
        <v>18</v>
      </c>
      <c r="C701">
        <v>2</v>
      </c>
      <c r="D701">
        <v>10</v>
      </c>
      <c r="E701">
        <v>10</v>
      </c>
      <c r="F701">
        <v>10</v>
      </c>
      <c r="G701">
        <v>0</v>
      </c>
      <c r="H701">
        <v>8</v>
      </c>
      <c r="I701">
        <v>2</v>
      </c>
      <c r="J701">
        <v>0.9</v>
      </c>
      <c r="K701">
        <v>9.7548618316650408</v>
      </c>
      <c r="L701" s="10">
        <v>1.5489921569824201</v>
      </c>
      <c r="M701">
        <v>0.91944885253906194</v>
      </c>
      <c r="N701">
        <v>7.1096172332763699</v>
      </c>
      <c r="O701">
        <v>6</v>
      </c>
      <c r="P701">
        <v>6</v>
      </c>
      <c r="Q701">
        <v>16</v>
      </c>
      <c r="R701" s="16">
        <v>0.375</v>
      </c>
      <c r="S701" s="16">
        <f t="shared" si="10"/>
        <v>0.6</v>
      </c>
      <c r="T701">
        <v>4.3346214294433603</v>
      </c>
      <c r="U701">
        <v>3.9862933158874498</v>
      </c>
      <c r="V701">
        <v>3.7536025047302202</v>
      </c>
      <c r="W701" s="17">
        <v>0.23269081115722701</v>
      </c>
      <c r="X701">
        <v>0.58101892471313499</v>
      </c>
      <c r="Y701">
        <v>0.58101892471313499</v>
      </c>
      <c r="Z701">
        <v>0.6</v>
      </c>
      <c r="AA701">
        <v>1</v>
      </c>
      <c r="AB701">
        <v>0.625</v>
      </c>
      <c r="AC701">
        <v>0.76923076923076905</v>
      </c>
      <c r="AD701">
        <v>0</v>
      </c>
      <c r="AE701">
        <v>0.4</v>
      </c>
    </row>
    <row r="702" spans="1:31" x14ac:dyDescent="0.15">
      <c r="A702" s="6">
        <v>700</v>
      </c>
      <c r="B702">
        <v>16</v>
      </c>
      <c r="C702">
        <v>4</v>
      </c>
      <c r="D702">
        <v>10</v>
      </c>
      <c r="E702">
        <v>10</v>
      </c>
      <c r="F702">
        <v>10</v>
      </c>
      <c r="G702">
        <v>0</v>
      </c>
      <c r="H702">
        <v>6</v>
      </c>
      <c r="I702">
        <v>4</v>
      </c>
      <c r="J702">
        <v>0.8</v>
      </c>
      <c r="K702">
        <v>8.8416919708252006</v>
      </c>
      <c r="L702" s="10">
        <v>3.2001285552978498</v>
      </c>
      <c r="M702">
        <v>1.89556312561035</v>
      </c>
      <c r="N702">
        <v>6.1412029266357404</v>
      </c>
      <c r="O702">
        <v>2</v>
      </c>
      <c r="P702">
        <v>2</v>
      </c>
      <c r="Q702">
        <v>11</v>
      </c>
      <c r="R702" s="16">
        <v>0.18179999999999999</v>
      </c>
      <c r="S702" s="16">
        <f t="shared" si="10"/>
        <v>0.2</v>
      </c>
      <c r="T702">
        <v>2.91379737854004</v>
      </c>
      <c r="U702">
        <v>2.66618728637695</v>
      </c>
      <c r="V702">
        <v>2.4243786334991499</v>
      </c>
      <c r="W702" s="17">
        <v>0.24180865287780801</v>
      </c>
      <c r="X702">
        <v>0.489418745040894</v>
      </c>
      <c r="Y702">
        <v>0.489418745040894</v>
      </c>
      <c r="Z702">
        <v>0.2</v>
      </c>
      <c r="AA702">
        <v>0.9</v>
      </c>
      <c r="AB702">
        <v>0.81818181818181801</v>
      </c>
      <c r="AC702">
        <v>0.85714285714285698</v>
      </c>
      <c r="AD702">
        <v>0.1</v>
      </c>
      <c r="AE702">
        <v>0.7</v>
      </c>
    </row>
    <row r="703" spans="1:31" x14ac:dyDescent="0.15">
      <c r="A703" s="6">
        <v>701</v>
      </c>
      <c r="B703">
        <v>17</v>
      </c>
      <c r="C703">
        <v>3</v>
      </c>
      <c r="D703">
        <v>10</v>
      </c>
      <c r="E703">
        <v>10</v>
      </c>
      <c r="F703">
        <v>10</v>
      </c>
      <c r="G703">
        <v>0</v>
      </c>
      <c r="H703">
        <v>7</v>
      </c>
      <c r="I703">
        <v>3</v>
      </c>
      <c r="J703">
        <v>0.85</v>
      </c>
      <c r="K703">
        <v>10.555299758911101</v>
      </c>
      <c r="L703" s="10">
        <v>2.5632019042968701</v>
      </c>
      <c r="M703">
        <v>1.4490203857421899</v>
      </c>
      <c r="N703">
        <v>7.7033424377441397</v>
      </c>
      <c r="O703">
        <v>4</v>
      </c>
      <c r="P703">
        <v>4</v>
      </c>
      <c r="Q703">
        <v>14</v>
      </c>
      <c r="R703" s="16">
        <v>0.28570000000000001</v>
      </c>
      <c r="S703" s="16">
        <f t="shared" si="10"/>
        <v>0.4</v>
      </c>
      <c r="T703">
        <v>3.58205223083496</v>
      </c>
      <c r="U703">
        <v>3.2806689739227299</v>
      </c>
      <c r="V703">
        <v>3.0275206565856898</v>
      </c>
      <c r="W703" s="17">
        <v>0.25314831733703602</v>
      </c>
      <c r="X703">
        <v>0.55453157424926802</v>
      </c>
      <c r="Y703">
        <v>0.55453157424926802</v>
      </c>
      <c r="Z703">
        <v>0.4</v>
      </c>
      <c r="AA703">
        <v>1</v>
      </c>
      <c r="AB703">
        <v>0.71428571428571397</v>
      </c>
      <c r="AC703">
        <v>0.83333333333333304</v>
      </c>
      <c r="AD703">
        <v>0</v>
      </c>
      <c r="AE703">
        <v>0.6</v>
      </c>
    </row>
    <row r="704" spans="1:31" x14ac:dyDescent="0.15">
      <c r="A704" s="6">
        <v>702</v>
      </c>
      <c r="B704">
        <v>19</v>
      </c>
      <c r="C704">
        <v>1</v>
      </c>
      <c r="D704">
        <v>10</v>
      </c>
      <c r="E704">
        <v>10</v>
      </c>
      <c r="F704">
        <v>10</v>
      </c>
      <c r="G704">
        <v>0</v>
      </c>
      <c r="H704">
        <v>9</v>
      </c>
      <c r="I704">
        <v>1</v>
      </c>
      <c r="J704">
        <v>0.95</v>
      </c>
      <c r="K704">
        <v>13.035551071166999</v>
      </c>
      <c r="L704" s="10">
        <v>1.8518524169921899</v>
      </c>
      <c r="M704">
        <v>1.5735511779785201</v>
      </c>
      <c r="N704">
        <v>9.6432857513427699</v>
      </c>
      <c r="O704">
        <v>6</v>
      </c>
      <c r="P704">
        <v>6</v>
      </c>
      <c r="Q704">
        <v>16</v>
      </c>
      <c r="R704" s="16">
        <v>0.375</v>
      </c>
      <c r="S704" s="16">
        <f t="shared" si="10"/>
        <v>0.6</v>
      </c>
      <c r="T704">
        <v>5.0322628021240199</v>
      </c>
      <c r="U704">
        <v>4.7077298164367702</v>
      </c>
      <c r="V704">
        <v>4.3833518028259304</v>
      </c>
      <c r="W704" s="17">
        <v>0.32437801361084001</v>
      </c>
      <c r="X704">
        <v>0.64891099929809604</v>
      </c>
      <c r="Y704">
        <v>0.64891099929809604</v>
      </c>
      <c r="Z704">
        <v>0.6</v>
      </c>
      <c r="AA704">
        <v>1</v>
      </c>
      <c r="AB704">
        <v>0.625</v>
      </c>
      <c r="AC704">
        <v>0.76923076923076905</v>
      </c>
      <c r="AD704">
        <v>0</v>
      </c>
      <c r="AE704">
        <v>0.4</v>
      </c>
    </row>
    <row r="705" spans="1:31" x14ac:dyDescent="0.15">
      <c r="A705" s="6">
        <v>703</v>
      </c>
      <c r="B705">
        <v>18</v>
      </c>
      <c r="C705">
        <v>2</v>
      </c>
      <c r="D705">
        <v>10</v>
      </c>
      <c r="E705">
        <v>10</v>
      </c>
      <c r="F705">
        <v>10</v>
      </c>
      <c r="G705">
        <v>0</v>
      </c>
      <c r="H705">
        <v>8</v>
      </c>
      <c r="I705">
        <v>2</v>
      </c>
      <c r="J705">
        <v>0.9</v>
      </c>
      <c r="K705">
        <v>10.502403259277299</v>
      </c>
      <c r="L705" s="10">
        <v>1.91311454772949</v>
      </c>
      <c r="M705">
        <v>1.4577445983886701</v>
      </c>
      <c r="N705">
        <v>8.4597473144531197</v>
      </c>
      <c r="O705">
        <v>6</v>
      </c>
      <c r="P705">
        <v>6</v>
      </c>
      <c r="Q705">
        <v>16</v>
      </c>
      <c r="R705" s="16">
        <v>0.375</v>
      </c>
      <c r="S705" s="16">
        <f t="shared" si="10"/>
        <v>0.6</v>
      </c>
      <c r="T705">
        <v>4.2322654724121103</v>
      </c>
      <c r="U705">
        <v>3.86691045761108</v>
      </c>
      <c r="V705">
        <v>3.6686854362487802</v>
      </c>
      <c r="W705" s="17">
        <v>0.19822502136230499</v>
      </c>
      <c r="X705">
        <v>0.56358003616332997</v>
      </c>
      <c r="Y705">
        <v>0.56358003616332997</v>
      </c>
      <c r="Z705">
        <v>0.6</v>
      </c>
      <c r="AA705">
        <v>1</v>
      </c>
      <c r="AB705">
        <v>0.625</v>
      </c>
      <c r="AC705">
        <v>0.76923076923076905</v>
      </c>
      <c r="AD705">
        <v>0</v>
      </c>
      <c r="AE705">
        <v>0.4</v>
      </c>
    </row>
    <row r="706" spans="1:31" x14ac:dyDescent="0.15">
      <c r="A706" s="6">
        <v>704</v>
      </c>
      <c r="B706">
        <v>18</v>
      </c>
      <c r="C706">
        <v>2</v>
      </c>
      <c r="D706">
        <v>10</v>
      </c>
      <c r="E706">
        <v>10</v>
      </c>
      <c r="F706">
        <v>10</v>
      </c>
      <c r="G706">
        <v>0</v>
      </c>
      <c r="H706">
        <v>8</v>
      </c>
      <c r="I706">
        <v>2</v>
      </c>
      <c r="J706">
        <v>0.9</v>
      </c>
      <c r="K706">
        <v>10.0881690979004</v>
      </c>
      <c r="L706" s="10">
        <v>0.95921325683593694</v>
      </c>
      <c r="M706">
        <v>0.46197509765625</v>
      </c>
      <c r="N706">
        <v>8.9249973297119105</v>
      </c>
      <c r="O706">
        <v>8</v>
      </c>
      <c r="P706">
        <v>8</v>
      </c>
      <c r="Q706">
        <v>18</v>
      </c>
      <c r="R706" s="16">
        <v>0.44440000000000002</v>
      </c>
      <c r="S706" s="16">
        <f t="shared" ref="S706:S769" si="11">O706/E706</f>
        <v>0.8</v>
      </c>
      <c r="T706">
        <v>4.8395233154296902</v>
      </c>
      <c r="U706">
        <v>4.3516135215759304</v>
      </c>
      <c r="V706">
        <v>4.2429437637329102</v>
      </c>
      <c r="W706" s="17">
        <v>0.10866975784301799</v>
      </c>
      <c r="X706">
        <v>0.59657955169677701</v>
      </c>
      <c r="Y706">
        <v>0.59657955169677701</v>
      </c>
      <c r="Z706">
        <v>0.8</v>
      </c>
      <c r="AA706">
        <v>1</v>
      </c>
      <c r="AB706">
        <v>0.55555555555555602</v>
      </c>
      <c r="AC706">
        <v>0.71428571428571397</v>
      </c>
      <c r="AD706">
        <v>0</v>
      </c>
      <c r="AE706">
        <v>0.2</v>
      </c>
    </row>
    <row r="707" spans="1:31" x14ac:dyDescent="0.15">
      <c r="A707" s="6">
        <v>705</v>
      </c>
      <c r="B707">
        <v>17</v>
      </c>
      <c r="C707">
        <v>3</v>
      </c>
      <c r="D707">
        <v>10</v>
      </c>
      <c r="E707">
        <v>10</v>
      </c>
      <c r="F707">
        <v>10</v>
      </c>
      <c r="G707">
        <v>0</v>
      </c>
      <c r="H707">
        <v>7</v>
      </c>
      <c r="I707">
        <v>3</v>
      </c>
      <c r="J707">
        <v>0.85</v>
      </c>
      <c r="K707">
        <v>10.305772781372101</v>
      </c>
      <c r="L707" s="10">
        <v>1.6620559692382799</v>
      </c>
      <c r="M707">
        <v>0.52077102661132801</v>
      </c>
      <c r="N707">
        <v>8.5438823699951207</v>
      </c>
      <c r="O707">
        <v>5</v>
      </c>
      <c r="P707">
        <v>5</v>
      </c>
      <c r="Q707">
        <v>15</v>
      </c>
      <c r="R707" s="16">
        <v>0.33329999999999999</v>
      </c>
      <c r="S707" s="16">
        <f t="shared" si="11"/>
        <v>0.5</v>
      </c>
      <c r="T707">
        <v>4.6060619354248002</v>
      </c>
      <c r="U707">
        <v>4.1203784942626998</v>
      </c>
      <c r="V707">
        <v>3.96128606796265</v>
      </c>
      <c r="W707" s="17">
        <v>0.15909242630004899</v>
      </c>
      <c r="X707">
        <v>0.64477586746215798</v>
      </c>
      <c r="Y707">
        <v>0.64477586746215798</v>
      </c>
      <c r="Z707">
        <v>0.5</v>
      </c>
      <c r="AA707">
        <v>1</v>
      </c>
      <c r="AB707">
        <v>0.66666666666666696</v>
      </c>
      <c r="AC707">
        <v>0.8</v>
      </c>
      <c r="AD707">
        <v>0</v>
      </c>
      <c r="AE707">
        <v>0.5</v>
      </c>
    </row>
    <row r="708" spans="1:31" x14ac:dyDescent="0.15">
      <c r="A708" s="6">
        <v>706</v>
      </c>
      <c r="B708">
        <v>15</v>
      </c>
      <c r="C708">
        <v>5</v>
      </c>
      <c r="D708">
        <v>10</v>
      </c>
      <c r="E708">
        <v>10</v>
      </c>
      <c r="F708">
        <v>10</v>
      </c>
      <c r="G708">
        <v>0</v>
      </c>
      <c r="H708">
        <v>5</v>
      </c>
      <c r="I708">
        <v>5</v>
      </c>
      <c r="J708">
        <v>0.75</v>
      </c>
      <c r="K708">
        <v>8.3719978332519496</v>
      </c>
      <c r="L708" s="10">
        <v>3.50216865539551</v>
      </c>
      <c r="M708">
        <v>1.48310470581055</v>
      </c>
      <c r="N708">
        <v>5.7015380859375</v>
      </c>
      <c r="O708">
        <v>3</v>
      </c>
      <c r="P708">
        <v>3</v>
      </c>
      <c r="Q708">
        <v>13</v>
      </c>
      <c r="R708" s="16">
        <v>0.23080000000000001</v>
      </c>
      <c r="S708" s="16">
        <f t="shared" si="11"/>
        <v>0.3</v>
      </c>
      <c r="T708">
        <v>3.6610755920410201</v>
      </c>
      <c r="U708">
        <v>3.3353500366210902</v>
      </c>
      <c r="V708">
        <v>3.1281661987304701</v>
      </c>
      <c r="W708" s="17">
        <v>0.207183837890625</v>
      </c>
      <c r="X708">
        <v>0.53290939331054699</v>
      </c>
      <c r="Y708">
        <v>0.53290939331054699</v>
      </c>
      <c r="Z708">
        <v>0.3</v>
      </c>
      <c r="AA708">
        <v>1</v>
      </c>
      <c r="AB708">
        <v>0.76923076923076905</v>
      </c>
      <c r="AC708">
        <v>0.86956521739130399</v>
      </c>
      <c r="AD708">
        <v>0</v>
      </c>
      <c r="AE708">
        <v>0.7</v>
      </c>
    </row>
    <row r="709" spans="1:31" x14ac:dyDescent="0.15">
      <c r="A709" s="6">
        <v>707</v>
      </c>
      <c r="B709">
        <v>18</v>
      </c>
      <c r="C709">
        <v>2</v>
      </c>
      <c r="D709">
        <v>10</v>
      </c>
      <c r="E709">
        <v>10</v>
      </c>
      <c r="F709">
        <v>10</v>
      </c>
      <c r="G709">
        <v>0</v>
      </c>
      <c r="H709">
        <v>8</v>
      </c>
      <c r="I709">
        <v>2</v>
      </c>
      <c r="J709">
        <v>0.9</v>
      </c>
      <c r="K709">
        <v>8.8200187683105504</v>
      </c>
      <c r="L709" s="10">
        <v>1.35524749755859</v>
      </c>
      <c r="M709">
        <v>0.95606994628906194</v>
      </c>
      <c r="N709">
        <v>7.3350734710693404</v>
      </c>
      <c r="O709">
        <v>7</v>
      </c>
      <c r="P709">
        <v>7</v>
      </c>
      <c r="Q709">
        <v>17</v>
      </c>
      <c r="R709" s="16">
        <v>0.4118</v>
      </c>
      <c r="S709" s="16">
        <f t="shared" si="11"/>
        <v>0.7</v>
      </c>
      <c r="T709">
        <v>4.6154003143310502</v>
      </c>
      <c r="U709">
        <v>4.19578313827515</v>
      </c>
      <c r="V709">
        <v>4.0578680038452104</v>
      </c>
      <c r="W709" s="17">
        <v>0.137915134429932</v>
      </c>
      <c r="X709">
        <v>0.55753231048583995</v>
      </c>
      <c r="Y709">
        <v>0.55753231048583995</v>
      </c>
      <c r="Z709">
        <v>0.7</v>
      </c>
      <c r="AA709">
        <v>1</v>
      </c>
      <c r="AB709">
        <v>0.58823529411764697</v>
      </c>
      <c r="AC709">
        <v>0.74074074074074103</v>
      </c>
      <c r="AD709">
        <v>0</v>
      </c>
      <c r="AE709">
        <v>0.3</v>
      </c>
    </row>
    <row r="710" spans="1:31" x14ac:dyDescent="0.15">
      <c r="A710" s="6">
        <v>708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>
        <v>8.7745628356933594</v>
      </c>
      <c r="L710" s="10">
        <v>5.1227645874023402</v>
      </c>
      <c r="M710">
        <v>3.5468273162841801</v>
      </c>
      <c r="N710">
        <v>4.1517295837402299</v>
      </c>
      <c r="O710">
        <v>2</v>
      </c>
      <c r="P710">
        <v>2</v>
      </c>
      <c r="Q710">
        <v>12</v>
      </c>
      <c r="R710" s="16">
        <v>0.16669999999999999</v>
      </c>
      <c r="S710" s="16">
        <f t="shared" si="11"/>
        <v>0.2</v>
      </c>
      <c r="T710">
        <v>2.9684677124023402</v>
      </c>
      <c r="U710">
        <v>2.8054153919220002</v>
      </c>
      <c r="V710">
        <v>2.4249863624572701</v>
      </c>
      <c r="W710" s="17">
        <v>0.38042902946472201</v>
      </c>
      <c r="X710">
        <v>0.54348134994506803</v>
      </c>
      <c r="Y710">
        <v>0.54348134994506803</v>
      </c>
      <c r="Z710">
        <v>0.2</v>
      </c>
      <c r="AA710">
        <v>1</v>
      </c>
      <c r="AB710">
        <v>0.83333333333333304</v>
      </c>
      <c r="AC710">
        <v>0.90909090909090895</v>
      </c>
      <c r="AD710">
        <v>0</v>
      </c>
      <c r="AE710">
        <v>0.8</v>
      </c>
    </row>
    <row r="711" spans="1:31" x14ac:dyDescent="0.15">
      <c r="A711" s="6">
        <v>709</v>
      </c>
      <c r="B711">
        <v>16</v>
      </c>
      <c r="C711">
        <v>4</v>
      </c>
      <c r="D711">
        <v>10</v>
      </c>
      <c r="E711">
        <v>10</v>
      </c>
      <c r="F711">
        <v>10</v>
      </c>
      <c r="G711">
        <v>0</v>
      </c>
      <c r="H711">
        <v>6</v>
      </c>
      <c r="I711">
        <v>4</v>
      </c>
      <c r="J711">
        <v>0.8</v>
      </c>
      <c r="K711">
        <v>8.9718894958496094</v>
      </c>
      <c r="L711" s="10">
        <v>1.94748306274414</v>
      </c>
      <c r="M711">
        <v>0.35483932495117199</v>
      </c>
      <c r="N711">
        <v>7.7257366180419904</v>
      </c>
      <c r="O711">
        <v>5</v>
      </c>
      <c r="P711">
        <v>5</v>
      </c>
      <c r="Q711">
        <v>15</v>
      </c>
      <c r="R711" s="16">
        <v>0.33329999999999999</v>
      </c>
      <c r="S711" s="16">
        <f t="shared" si="11"/>
        <v>0.5</v>
      </c>
      <c r="T711">
        <v>4.0207748413085902</v>
      </c>
      <c r="U711">
        <v>3.5301249027252202</v>
      </c>
      <c r="V711">
        <v>3.4264342784881601</v>
      </c>
      <c r="W711" s="17">
        <v>0.103690624237061</v>
      </c>
      <c r="X711">
        <v>0.59434056282043501</v>
      </c>
      <c r="Y711">
        <v>0.59434056282043501</v>
      </c>
      <c r="Z711">
        <v>0.5</v>
      </c>
      <c r="AA711">
        <v>1</v>
      </c>
      <c r="AB711">
        <v>0.66666666666666696</v>
      </c>
      <c r="AC711">
        <v>0.8</v>
      </c>
      <c r="AD711">
        <v>0</v>
      </c>
      <c r="AE711">
        <v>0.5</v>
      </c>
    </row>
    <row r="712" spans="1:31" x14ac:dyDescent="0.15">
      <c r="A712" s="6">
        <v>710</v>
      </c>
      <c r="B712">
        <v>18</v>
      </c>
      <c r="C712">
        <v>2</v>
      </c>
      <c r="D712">
        <v>10</v>
      </c>
      <c r="E712">
        <v>10</v>
      </c>
      <c r="F712">
        <v>10</v>
      </c>
      <c r="G712">
        <v>0</v>
      </c>
      <c r="H712">
        <v>8</v>
      </c>
      <c r="I712">
        <v>2</v>
      </c>
      <c r="J712">
        <v>0.9</v>
      </c>
      <c r="K712">
        <v>9.7632961273193395</v>
      </c>
      <c r="L712" s="10">
        <v>2.7619781494140598</v>
      </c>
      <c r="M712">
        <v>2.3325347900390598</v>
      </c>
      <c r="N712">
        <v>6.6044216156005904</v>
      </c>
      <c r="O712">
        <v>4</v>
      </c>
      <c r="P712">
        <v>4</v>
      </c>
      <c r="Q712">
        <v>14</v>
      </c>
      <c r="R712" s="16">
        <v>0.28570000000000001</v>
      </c>
      <c r="S712" s="16">
        <f t="shared" si="11"/>
        <v>0.4</v>
      </c>
      <c r="T712">
        <v>3.9605350494384801</v>
      </c>
      <c r="U712">
        <v>3.7044758796691899</v>
      </c>
      <c r="V712">
        <v>3.4088828563690199</v>
      </c>
      <c r="W712" s="17">
        <v>0.29559302330017101</v>
      </c>
      <c r="X712">
        <v>0.55165219306945801</v>
      </c>
      <c r="Y712">
        <v>0.55165219306945801</v>
      </c>
      <c r="Z712">
        <v>0.4</v>
      </c>
      <c r="AA712">
        <v>1</v>
      </c>
      <c r="AB712">
        <v>0.71428571428571397</v>
      </c>
      <c r="AC712">
        <v>0.83333333333333304</v>
      </c>
      <c r="AD712">
        <v>0</v>
      </c>
      <c r="AE712">
        <v>0.6</v>
      </c>
    </row>
    <row r="713" spans="1:31" x14ac:dyDescent="0.15">
      <c r="A713" s="6">
        <v>711</v>
      </c>
      <c r="B713">
        <v>18</v>
      </c>
      <c r="C713">
        <v>2</v>
      </c>
      <c r="D713">
        <v>10</v>
      </c>
      <c r="E713">
        <v>10</v>
      </c>
      <c r="F713">
        <v>10</v>
      </c>
      <c r="G713">
        <v>0</v>
      </c>
      <c r="H713">
        <v>8</v>
      </c>
      <c r="I713">
        <v>2</v>
      </c>
      <c r="J713">
        <v>0.9</v>
      </c>
      <c r="K713">
        <v>10.683576583862299</v>
      </c>
      <c r="L713" s="10">
        <v>1.8358058929443399</v>
      </c>
      <c r="M713">
        <v>1.24728775024414</v>
      </c>
      <c r="N713">
        <v>8.1171150207519496</v>
      </c>
      <c r="O713">
        <v>6</v>
      </c>
      <c r="P713">
        <v>6</v>
      </c>
      <c r="Q713">
        <v>16</v>
      </c>
      <c r="R713" s="16">
        <v>0.375</v>
      </c>
      <c r="S713" s="16">
        <f t="shared" si="11"/>
        <v>0.6</v>
      </c>
      <c r="T713">
        <v>4.3262882232665998</v>
      </c>
      <c r="U713">
        <v>3.9705049991607702</v>
      </c>
      <c r="V713">
        <v>3.7372391223907502</v>
      </c>
      <c r="W713" s="17">
        <v>0.23326587677002</v>
      </c>
      <c r="X713">
        <v>0.58904910087585405</v>
      </c>
      <c r="Y713">
        <v>0.58904910087585405</v>
      </c>
      <c r="Z713">
        <v>0.6</v>
      </c>
      <c r="AA713">
        <v>1</v>
      </c>
      <c r="AB713">
        <v>0.625</v>
      </c>
      <c r="AC713">
        <v>0.76923076923076905</v>
      </c>
      <c r="AD713">
        <v>0</v>
      </c>
      <c r="AE713">
        <v>0.4</v>
      </c>
    </row>
    <row r="714" spans="1:31" x14ac:dyDescent="0.15">
      <c r="A714" s="6">
        <v>712</v>
      </c>
      <c r="B714">
        <v>18</v>
      </c>
      <c r="C714">
        <v>2</v>
      </c>
      <c r="D714">
        <v>10</v>
      </c>
      <c r="E714">
        <v>10</v>
      </c>
      <c r="F714">
        <v>10</v>
      </c>
      <c r="G714">
        <v>0</v>
      </c>
      <c r="H714">
        <v>8</v>
      </c>
      <c r="I714">
        <v>2</v>
      </c>
      <c r="J714">
        <v>0.9</v>
      </c>
      <c r="K714">
        <v>9.6322612762451207</v>
      </c>
      <c r="L714" s="10">
        <v>2.1474685668945299</v>
      </c>
      <c r="M714">
        <v>1.529052734375</v>
      </c>
      <c r="N714">
        <v>6.263916015625</v>
      </c>
      <c r="O714">
        <v>4</v>
      </c>
      <c r="P714">
        <v>4</v>
      </c>
      <c r="Q714">
        <v>14</v>
      </c>
      <c r="R714" s="16">
        <v>0.28570000000000001</v>
      </c>
      <c r="S714" s="16">
        <f t="shared" si="11"/>
        <v>0.4</v>
      </c>
      <c r="T714">
        <v>4.0794773101806596</v>
      </c>
      <c r="U714">
        <v>3.8034794330596902</v>
      </c>
      <c r="V714">
        <v>3.5078749656677202</v>
      </c>
      <c r="W714" s="17">
        <v>0.295604467391968</v>
      </c>
      <c r="X714">
        <v>0.57160234451293901</v>
      </c>
      <c r="Y714">
        <v>0.57160234451293901</v>
      </c>
      <c r="Z714">
        <v>0.4</v>
      </c>
      <c r="AA714">
        <v>1</v>
      </c>
      <c r="AB714">
        <v>0.71428571428571397</v>
      </c>
      <c r="AC714">
        <v>0.83333333333333304</v>
      </c>
      <c r="AD714">
        <v>0</v>
      </c>
      <c r="AE714">
        <v>0.6</v>
      </c>
    </row>
    <row r="715" spans="1:31" x14ac:dyDescent="0.15">
      <c r="A715" s="6">
        <v>713</v>
      </c>
      <c r="B715">
        <v>17</v>
      </c>
      <c r="C715">
        <v>3</v>
      </c>
      <c r="D715">
        <v>10</v>
      </c>
      <c r="E715">
        <v>10</v>
      </c>
      <c r="F715">
        <v>10</v>
      </c>
      <c r="G715">
        <v>0</v>
      </c>
      <c r="H715">
        <v>7</v>
      </c>
      <c r="I715">
        <v>3</v>
      </c>
      <c r="J715">
        <v>0.85</v>
      </c>
      <c r="K715">
        <v>8.9437141418456996</v>
      </c>
      <c r="L715" s="10">
        <v>2.7918815612793</v>
      </c>
      <c r="M715">
        <v>1.89877700805664</v>
      </c>
      <c r="N715">
        <v>5.8113059997558603</v>
      </c>
      <c r="O715">
        <v>4</v>
      </c>
      <c r="P715">
        <v>4</v>
      </c>
      <c r="Q715">
        <v>14</v>
      </c>
      <c r="R715" s="16">
        <v>0.28570000000000001</v>
      </c>
      <c r="S715" s="16">
        <f t="shared" si="11"/>
        <v>0.4</v>
      </c>
      <c r="T715">
        <v>3.94326972961426</v>
      </c>
      <c r="U715">
        <v>3.6454269886016801</v>
      </c>
      <c r="V715">
        <v>3.3654205799102801</v>
      </c>
      <c r="W715" s="17">
        <v>0.28000640869140597</v>
      </c>
      <c r="X715">
        <v>0.57784914970397905</v>
      </c>
      <c r="Y715">
        <v>0.57784914970397905</v>
      </c>
      <c r="Z715">
        <v>0.4</v>
      </c>
      <c r="AA715">
        <v>1</v>
      </c>
      <c r="AB715">
        <v>0.71428571428571397</v>
      </c>
      <c r="AC715">
        <v>0.83333333333333304</v>
      </c>
      <c r="AD715">
        <v>0</v>
      </c>
      <c r="AE715">
        <v>0.6</v>
      </c>
    </row>
    <row r="716" spans="1:31" x14ac:dyDescent="0.15">
      <c r="A716" s="6">
        <v>714</v>
      </c>
      <c r="B716">
        <v>19</v>
      </c>
      <c r="C716">
        <v>1</v>
      </c>
      <c r="D716">
        <v>10</v>
      </c>
      <c r="E716">
        <v>10</v>
      </c>
      <c r="F716">
        <v>10</v>
      </c>
      <c r="G716">
        <v>0</v>
      </c>
      <c r="H716">
        <v>9</v>
      </c>
      <c r="I716">
        <v>1</v>
      </c>
      <c r="J716">
        <v>0.95</v>
      </c>
      <c r="K716">
        <v>13.255451202392599</v>
      </c>
      <c r="L716" s="10">
        <v>2.7501449584960902</v>
      </c>
      <c r="M716">
        <v>2.50296974182129</v>
      </c>
      <c r="N716">
        <v>9.2007598876953107</v>
      </c>
      <c r="O716">
        <v>4</v>
      </c>
      <c r="P716">
        <v>4</v>
      </c>
      <c r="Q716">
        <v>14</v>
      </c>
      <c r="R716" s="16">
        <v>0.28570000000000001</v>
      </c>
      <c r="S716" s="16">
        <f t="shared" si="11"/>
        <v>0.4</v>
      </c>
      <c r="T716">
        <v>4.4799461364746103</v>
      </c>
      <c r="U716">
        <v>4.2444767951965297</v>
      </c>
      <c r="V716">
        <v>3.8443617820739702</v>
      </c>
      <c r="W716" s="17">
        <v>0.40011501312255898</v>
      </c>
      <c r="X716">
        <v>0.63558435440063499</v>
      </c>
      <c r="Y716">
        <v>0.63558435440063499</v>
      </c>
      <c r="Z716">
        <v>0.4</v>
      </c>
      <c r="AA716">
        <v>1</v>
      </c>
      <c r="AB716">
        <v>0.71428571428571397</v>
      </c>
      <c r="AC716">
        <v>0.83333333333333304</v>
      </c>
      <c r="AD716">
        <v>0</v>
      </c>
      <c r="AE716">
        <v>0.6</v>
      </c>
    </row>
    <row r="717" spans="1:31" x14ac:dyDescent="0.15">
      <c r="A717" s="6">
        <v>715</v>
      </c>
      <c r="B717">
        <v>17</v>
      </c>
      <c r="C717">
        <v>3</v>
      </c>
      <c r="D717">
        <v>10</v>
      </c>
      <c r="E717">
        <v>10</v>
      </c>
      <c r="F717">
        <v>10</v>
      </c>
      <c r="G717">
        <v>0</v>
      </c>
      <c r="H717">
        <v>7</v>
      </c>
      <c r="I717">
        <v>3</v>
      </c>
      <c r="J717">
        <v>0.85</v>
      </c>
      <c r="K717">
        <v>9.5674629211425799</v>
      </c>
      <c r="L717" s="10">
        <v>3.8139095306396502</v>
      </c>
      <c r="M717">
        <v>3.18080329895019</v>
      </c>
      <c r="N717">
        <v>6.1090106964111301</v>
      </c>
      <c r="O717">
        <v>3</v>
      </c>
      <c r="P717">
        <v>3</v>
      </c>
      <c r="Q717">
        <v>13</v>
      </c>
      <c r="R717" s="16">
        <v>0.23080000000000001</v>
      </c>
      <c r="S717" s="16">
        <f t="shared" si="11"/>
        <v>0.3</v>
      </c>
      <c r="T717">
        <v>3.7163944244384801</v>
      </c>
      <c r="U717">
        <v>3.4742794036865199</v>
      </c>
      <c r="V717">
        <v>3.1432590484619101</v>
      </c>
      <c r="W717" s="17">
        <v>0.33102035522460899</v>
      </c>
      <c r="X717">
        <v>0.57313537597656194</v>
      </c>
      <c r="Y717">
        <v>0.57313537597656194</v>
      </c>
      <c r="Z717">
        <v>0.3</v>
      </c>
      <c r="AA717">
        <v>1</v>
      </c>
      <c r="AB717">
        <v>0.76923076923076905</v>
      </c>
      <c r="AC717">
        <v>0.86956521739130399</v>
      </c>
      <c r="AD717">
        <v>0</v>
      </c>
      <c r="AE717">
        <v>0.7</v>
      </c>
    </row>
    <row r="718" spans="1:31" x14ac:dyDescent="0.15">
      <c r="A718" s="6">
        <v>716</v>
      </c>
      <c r="B718">
        <v>18</v>
      </c>
      <c r="C718">
        <v>2</v>
      </c>
      <c r="D718">
        <v>10</v>
      </c>
      <c r="E718">
        <v>10</v>
      </c>
      <c r="F718">
        <v>10</v>
      </c>
      <c r="G718">
        <v>0</v>
      </c>
      <c r="H718">
        <v>8</v>
      </c>
      <c r="I718">
        <v>2</v>
      </c>
      <c r="J718">
        <v>0.9</v>
      </c>
      <c r="K718">
        <v>9.4345703125</v>
      </c>
      <c r="L718" s="10">
        <v>2.0255966186523402</v>
      </c>
      <c r="M718">
        <v>1.3853015899658201</v>
      </c>
      <c r="N718">
        <v>6.0597553253173801</v>
      </c>
      <c r="O718">
        <v>5</v>
      </c>
      <c r="P718">
        <v>5</v>
      </c>
      <c r="Q718">
        <v>15</v>
      </c>
      <c r="R718" s="16">
        <v>0.33329999999999999</v>
      </c>
      <c r="S718" s="16">
        <f t="shared" si="11"/>
        <v>0.5</v>
      </c>
      <c r="T718">
        <v>4.3376636505126998</v>
      </c>
      <c r="U718">
        <v>4.0459394454956001</v>
      </c>
      <c r="V718">
        <v>3.7680420875549299</v>
      </c>
      <c r="W718" s="17">
        <v>0.27789735794067399</v>
      </c>
      <c r="X718">
        <v>0.569621562957764</v>
      </c>
      <c r="Y718">
        <v>0.569621562957764</v>
      </c>
      <c r="Z718">
        <v>0.5</v>
      </c>
      <c r="AA718">
        <v>1</v>
      </c>
      <c r="AB718">
        <v>0.66666666666666696</v>
      </c>
      <c r="AC718">
        <v>0.8</v>
      </c>
      <c r="AD718">
        <v>0</v>
      </c>
      <c r="AE718">
        <v>0.5</v>
      </c>
    </row>
    <row r="719" spans="1:31" x14ac:dyDescent="0.15">
      <c r="A719" s="6">
        <v>717</v>
      </c>
      <c r="B719">
        <v>15</v>
      </c>
      <c r="C719">
        <v>5</v>
      </c>
      <c r="D719">
        <v>10</v>
      </c>
      <c r="E719">
        <v>10</v>
      </c>
      <c r="F719">
        <v>10</v>
      </c>
      <c r="G719">
        <v>0</v>
      </c>
      <c r="H719">
        <v>5</v>
      </c>
      <c r="I719">
        <v>5</v>
      </c>
      <c r="J719">
        <v>0.75</v>
      </c>
      <c r="K719">
        <v>8.2835903167724592</v>
      </c>
      <c r="L719" s="10">
        <v>3.7286453247070299</v>
      </c>
      <c r="M719">
        <v>1.9377021789550799</v>
      </c>
      <c r="N719">
        <v>5.5280113220214799</v>
      </c>
      <c r="O719">
        <v>3</v>
      </c>
      <c r="P719">
        <v>3</v>
      </c>
      <c r="Q719">
        <v>13</v>
      </c>
      <c r="R719" s="16">
        <v>0.23080000000000001</v>
      </c>
      <c r="S719" s="16">
        <f t="shared" si="11"/>
        <v>0.3</v>
      </c>
      <c r="T719">
        <v>2.8681507110595699</v>
      </c>
      <c r="U719">
        <v>2.60428667068481</v>
      </c>
      <c r="V719">
        <v>2.3725152015686</v>
      </c>
      <c r="W719" s="17">
        <v>0.23177146911621099</v>
      </c>
      <c r="X719">
        <v>0.49563550949096702</v>
      </c>
      <c r="Y719">
        <v>0.49563550949096702</v>
      </c>
      <c r="Z719">
        <v>0.3</v>
      </c>
      <c r="AA719">
        <v>1</v>
      </c>
      <c r="AB719">
        <v>0.76923076923076905</v>
      </c>
      <c r="AC719">
        <v>0.86956521739130399</v>
      </c>
      <c r="AD719">
        <v>0</v>
      </c>
      <c r="AE719">
        <v>0.7</v>
      </c>
    </row>
    <row r="720" spans="1:31" x14ac:dyDescent="0.15">
      <c r="A720" s="6">
        <v>718</v>
      </c>
      <c r="B720">
        <v>17</v>
      </c>
      <c r="C720">
        <v>3</v>
      </c>
      <c r="D720">
        <v>10</v>
      </c>
      <c r="E720">
        <v>10</v>
      </c>
      <c r="F720">
        <v>10</v>
      </c>
      <c r="G720">
        <v>0</v>
      </c>
      <c r="H720">
        <v>7</v>
      </c>
      <c r="I720">
        <v>3</v>
      </c>
      <c r="J720">
        <v>0.85</v>
      </c>
      <c r="K720">
        <v>9.0520076751709002</v>
      </c>
      <c r="L720" s="10">
        <v>2.3049507141113299</v>
      </c>
      <c r="M720">
        <v>1.1307563781738299</v>
      </c>
      <c r="N720">
        <v>5.7246627807617196</v>
      </c>
      <c r="O720">
        <v>4</v>
      </c>
      <c r="P720">
        <v>4</v>
      </c>
      <c r="Q720">
        <v>14</v>
      </c>
      <c r="R720" s="16">
        <v>0.28570000000000001</v>
      </c>
      <c r="S720" s="16">
        <f t="shared" si="11"/>
        <v>0.4</v>
      </c>
      <c r="T720">
        <v>4.2245559692382804</v>
      </c>
      <c r="U720">
        <v>3.8786818981170601</v>
      </c>
      <c r="V720">
        <v>3.6022038459777801</v>
      </c>
      <c r="W720" s="17">
        <v>0.276478052139282</v>
      </c>
      <c r="X720">
        <v>0.62235212326049805</v>
      </c>
      <c r="Y720">
        <v>0.62235212326049805</v>
      </c>
      <c r="Z720">
        <v>0.4</v>
      </c>
      <c r="AA720">
        <v>1</v>
      </c>
      <c r="AB720">
        <v>0.71428571428571397</v>
      </c>
      <c r="AC720">
        <v>0.83333333333333304</v>
      </c>
      <c r="AD720">
        <v>0</v>
      </c>
      <c r="AE720">
        <v>0.6</v>
      </c>
    </row>
    <row r="721" spans="1:31" x14ac:dyDescent="0.15">
      <c r="A721" s="6">
        <v>719</v>
      </c>
      <c r="B721">
        <v>19</v>
      </c>
      <c r="C721">
        <v>1</v>
      </c>
      <c r="D721">
        <v>10</v>
      </c>
      <c r="E721">
        <v>10</v>
      </c>
      <c r="F721">
        <v>10</v>
      </c>
      <c r="G721">
        <v>0</v>
      </c>
      <c r="H721">
        <v>9</v>
      </c>
      <c r="I721">
        <v>1</v>
      </c>
      <c r="J721">
        <v>0.95</v>
      </c>
      <c r="K721">
        <v>12.4679870605469</v>
      </c>
      <c r="L721" s="10">
        <v>0.9932861328125</v>
      </c>
      <c r="M721">
        <v>0.73222351074218694</v>
      </c>
      <c r="N721">
        <v>10.1390686035156</v>
      </c>
      <c r="O721">
        <v>8</v>
      </c>
      <c r="P721">
        <v>8</v>
      </c>
      <c r="Q721">
        <v>18</v>
      </c>
      <c r="R721" s="16">
        <v>0.44440000000000002</v>
      </c>
      <c r="S721" s="16">
        <f t="shared" si="11"/>
        <v>0.8</v>
      </c>
      <c r="T721">
        <v>5.5025005340576199</v>
      </c>
      <c r="U721">
        <v>5.0746541023254403</v>
      </c>
      <c r="V721">
        <v>4.8636293411254901</v>
      </c>
      <c r="W721" s="17">
        <v>0.21102476119995101</v>
      </c>
      <c r="X721">
        <v>0.63887119293212902</v>
      </c>
      <c r="Y721">
        <v>0.63887119293212902</v>
      </c>
      <c r="Z721">
        <v>0.8</v>
      </c>
      <c r="AA721">
        <v>1</v>
      </c>
      <c r="AB721">
        <v>0.55555555555555602</v>
      </c>
      <c r="AC721">
        <v>0.71428571428571397</v>
      </c>
      <c r="AD721">
        <v>0</v>
      </c>
      <c r="AE721">
        <v>0.2</v>
      </c>
    </row>
    <row r="722" spans="1:31" x14ac:dyDescent="0.15">
      <c r="A722" s="6">
        <v>720</v>
      </c>
      <c r="B722">
        <v>18</v>
      </c>
      <c r="C722">
        <v>2</v>
      </c>
      <c r="D722">
        <v>10</v>
      </c>
      <c r="E722">
        <v>10</v>
      </c>
      <c r="F722">
        <v>10</v>
      </c>
      <c r="G722">
        <v>0</v>
      </c>
      <c r="H722">
        <v>8</v>
      </c>
      <c r="I722">
        <v>2</v>
      </c>
      <c r="J722">
        <v>0.9</v>
      </c>
      <c r="K722">
        <v>9.3670597076415998</v>
      </c>
      <c r="L722" s="10">
        <v>0.84754180908203103</v>
      </c>
      <c r="M722">
        <v>0.40575027465820301</v>
      </c>
      <c r="N722">
        <v>8.4404621124267596</v>
      </c>
      <c r="O722">
        <v>8</v>
      </c>
      <c r="P722">
        <v>8</v>
      </c>
      <c r="Q722">
        <v>18</v>
      </c>
      <c r="R722" s="16">
        <v>0.44440000000000002</v>
      </c>
      <c r="S722" s="16">
        <f t="shared" si="11"/>
        <v>0.8</v>
      </c>
      <c r="T722">
        <v>5.1437206268310502</v>
      </c>
      <c r="U722">
        <v>4.6301898956298801</v>
      </c>
      <c r="V722">
        <v>4.5435256958007804</v>
      </c>
      <c r="W722" s="17">
        <v>8.6664199829101604E-2</v>
      </c>
      <c r="X722">
        <v>0.60019493103027299</v>
      </c>
      <c r="Y722">
        <v>0.60019493103027299</v>
      </c>
      <c r="Z722">
        <v>0.8</v>
      </c>
      <c r="AA722">
        <v>1</v>
      </c>
      <c r="AB722">
        <v>0.55555555555555602</v>
      </c>
      <c r="AC722">
        <v>0.71428571428571397</v>
      </c>
      <c r="AD722">
        <v>0</v>
      </c>
      <c r="AE722">
        <v>0.2</v>
      </c>
    </row>
    <row r="723" spans="1:31" x14ac:dyDescent="0.15">
      <c r="A723" s="6">
        <v>721</v>
      </c>
      <c r="B723">
        <v>15</v>
      </c>
      <c r="C723">
        <v>5</v>
      </c>
      <c r="D723">
        <v>10</v>
      </c>
      <c r="E723">
        <v>10</v>
      </c>
      <c r="F723">
        <v>9</v>
      </c>
      <c r="G723">
        <v>1</v>
      </c>
      <c r="H723">
        <v>6</v>
      </c>
      <c r="I723">
        <v>4</v>
      </c>
      <c r="J723">
        <v>0.75</v>
      </c>
      <c r="K723">
        <v>9.7213115692138707</v>
      </c>
      <c r="L723" s="10">
        <v>3.7231922149658199</v>
      </c>
      <c r="M723">
        <v>2.3304786682128902</v>
      </c>
      <c r="N723">
        <v>6.5150814056396502</v>
      </c>
      <c r="O723">
        <v>2</v>
      </c>
      <c r="P723">
        <v>2</v>
      </c>
      <c r="Q723">
        <v>11</v>
      </c>
      <c r="R723" s="16">
        <v>0.18179999999999999</v>
      </c>
      <c r="S723" s="16">
        <f t="shared" si="11"/>
        <v>0.2</v>
      </c>
      <c r="T723">
        <v>3.1499767303466801</v>
      </c>
      <c r="U723">
        <v>2.84801197052002</v>
      </c>
      <c r="V723">
        <v>2.65669822692871</v>
      </c>
      <c r="W723" s="17">
        <v>0.19131374359130901</v>
      </c>
      <c r="X723">
        <v>0.49327850341796903</v>
      </c>
      <c r="Y723">
        <v>0.49327850341796903</v>
      </c>
      <c r="Z723">
        <v>0.2</v>
      </c>
      <c r="AA723">
        <v>0.9</v>
      </c>
      <c r="AB723">
        <v>0.81818181818181801</v>
      </c>
      <c r="AC723">
        <v>0.85714285714285698</v>
      </c>
      <c r="AD723">
        <v>0.1</v>
      </c>
      <c r="AE723">
        <v>0.7</v>
      </c>
    </row>
    <row r="724" spans="1:31" x14ac:dyDescent="0.15">
      <c r="A724" s="6">
        <v>722</v>
      </c>
      <c r="B724">
        <v>16</v>
      </c>
      <c r="C724">
        <v>4</v>
      </c>
      <c r="D724">
        <v>10</v>
      </c>
      <c r="E724">
        <v>10</v>
      </c>
      <c r="F724">
        <v>10</v>
      </c>
      <c r="G724">
        <v>0</v>
      </c>
      <c r="H724">
        <v>6</v>
      </c>
      <c r="I724">
        <v>4</v>
      </c>
      <c r="J724">
        <v>0.8</v>
      </c>
      <c r="K724">
        <v>8.5924758911132795</v>
      </c>
      <c r="L724" s="10">
        <v>3.43356132507324</v>
      </c>
      <c r="M724">
        <v>2.3405990600585902</v>
      </c>
      <c r="N724">
        <v>5.8657951354980504</v>
      </c>
      <c r="O724">
        <v>3</v>
      </c>
      <c r="P724">
        <v>3</v>
      </c>
      <c r="Q724">
        <v>13</v>
      </c>
      <c r="R724" s="16">
        <v>0.23080000000000001</v>
      </c>
      <c r="S724" s="16">
        <f t="shared" si="11"/>
        <v>0.3</v>
      </c>
      <c r="T724">
        <v>3.22920799255371</v>
      </c>
      <c r="U724">
        <v>2.96181321144104</v>
      </c>
      <c r="V724">
        <v>2.7018067836761501</v>
      </c>
      <c r="W724" s="17">
        <v>0.26000642776489302</v>
      </c>
      <c r="X724">
        <v>0.52740120887756303</v>
      </c>
      <c r="Y724">
        <v>0.52740120887756303</v>
      </c>
      <c r="Z724">
        <v>0.3</v>
      </c>
      <c r="AA724">
        <v>1</v>
      </c>
      <c r="AB724">
        <v>0.76923076923076905</v>
      </c>
      <c r="AC724">
        <v>0.86956521739130399</v>
      </c>
      <c r="AD724">
        <v>0</v>
      </c>
      <c r="AE724">
        <v>0.7</v>
      </c>
    </row>
    <row r="725" spans="1:31" x14ac:dyDescent="0.15">
      <c r="A725" s="6">
        <v>723</v>
      </c>
      <c r="B725">
        <v>17</v>
      </c>
      <c r="C725">
        <v>3</v>
      </c>
      <c r="D725">
        <v>10</v>
      </c>
      <c r="E725">
        <v>10</v>
      </c>
      <c r="F725">
        <v>10</v>
      </c>
      <c r="G725">
        <v>0</v>
      </c>
      <c r="H725">
        <v>7</v>
      </c>
      <c r="I725">
        <v>3</v>
      </c>
      <c r="J725">
        <v>0.85</v>
      </c>
      <c r="K725">
        <v>8.1853656768798793</v>
      </c>
      <c r="L725" s="10">
        <v>1.2578163146972701</v>
      </c>
      <c r="M725">
        <v>0.50675582885742199</v>
      </c>
      <c r="N725">
        <v>7.3929557800293004</v>
      </c>
      <c r="O725">
        <v>7</v>
      </c>
      <c r="P725">
        <v>7</v>
      </c>
      <c r="Q725">
        <v>17</v>
      </c>
      <c r="R725" s="16">
        <v>0.4118</v>
      </c>
      <c r="S725" s="16">
        <f t="shared" si="11"/>
        <v>0.7</v>
      </c>
      <c r="T725">
        <v>4.2234725952148402</v>
      </c>
      <c r="U725">
        <v>3.7582573890686</v>
      </c>
      <c r="V725">
        <v>3.6856658458709699</v>
      </c>
      <c r="W725" s="17">
        <v>7.2591543197631794E-2</v>
      </c>
      <c r="X725">
        <v>0.53780674934387196</v>
      </c>
      <c r="Y725">
        <v>0.53780674934387196</v>
      </c>
      <c r="Z725">
        <v>0.7</v>
      </c>
      <c r="AA725">
        <v>1</v>
      </c>
      <c r="AB725">
        <v>0.58823529411764697</v>
      </c>
      <c r="AC725">
        <v>0.74074074074074103</v>
      </c>
      <c r="AD725">
        <v>0</v>
      </c>
      <c r="AE725">
        <v>0.3</v>
      </c>
    </row>
    <row r="726" spans="1:31" x14ac:dyDescent="0.15">
      <c r="A726" s="6">
        <v>724</v>
      </c>
      <c r="B726">
        <v>16</v>
      </c>
      <c r="C726">
        <v>4</v>
      </c>
      <c r="D726">
        <v>10</v>
      </c>
      <c r="E726">
        <v>10</v>
      </c>
      <c r="F726">
        <v>10</v>
      </c>
      <c r="G726">
        <v>0</v>
      </c>
      <c r="H726">
        <v>6</v>
      </c>
      <c r="I726">
        <v>4</v>
      </c>
      <c r="J726">
        <v>0.8</v>
      </c>
      <c r="K726">
        <v>8.4444427490234393</v>
      </c>
      <c r="L726" s="10">
        <v>2.5630035400390598</v>
      </c>
      <c r="M726">
        <v>1.2227630615234399</v>
      </c>
      <c r="N726">
        <v>6.4517955780029297</v>
      </c>
      <c r="O726">
        <v>3</v>
      </c>
      <c r="P726">
        <v>3</v>
      </c>
      <c r="Q726">
        <v>13</v>
      </c>
      <c r="R726" s="16">
        <v>0.23080000000000001</v>
      </c>
      <c r="S726" s="16">
        <f t="shared" si="11"/>
        <v>0.3</v>
      </c>
      <c r="T726">
        <v>3.3656883239746098</v>
      </c>
      <c r="U726">
        <v>3.0281753540039098</v>
      </c>
      <c r="V726">
        <v>2.8456511497497599</v>
      </c>
      <c r="W726" s="17">
        <v>0.18252420425415</v>
      </c>
      <c r="X726">
        <v>0.52003717422485396</v>
      </c>
      <c r="Y726">
        <v>0.52003717422485396</v>
      </c>
      <c r="Z726">
        <v>0.3</v>
      </c>
      <c r="AA726">
        <v>1</v>
      </c>
      <c r="AB726">
        <v>0.76923076923076905</v>
      </c>
      <c r="AC726">
        <v>0.86956521739130399</v>
      </c>
      <c r="AD726">
        <v>0</v>
      </c>
      <c r="AE726">
        <v>0.7</v>
      </c>
    </row>
    <row r="727" spans="1:31" x14ac:dyDescent="0.15">
      <c r="A727" s="6">
        <v>725</v>
      </c>
      <c r="B727">
        <v>16</v>
      </c>
      <c r="C727">
        <v>4</v>
      </c>
      <c r="D727">
        <v>10</v>
      </c>
      <c r="E727">
        <v>10</v>
      </c>
      <c r="F727">
        <v>10</v>
      </c>
      <c r="G727">
        <v>0</v>
      </c>
      <c r="H727">
        <v>6</v>
      </c>
      <c r="I727">
        <v>4</v>
      </c>
      <c r="J727">
        <v>0.8</v>
      </c>
      <c r="K727">
        <v>8.3501110076904297</v>
      </c>
      <c r="L727" s="10">
        <v>1.52585029602051</v>
      </c>
      <c r="M727">
        <v>0.20401382446289101</v>
      </c>
      <c r="N727">
        <v>8.0691909790039098</v>
      </c>
      <c r="O727">
        <v>6</v>
      </c>
      <c r="P727">
        <v>6</v>
      </c>
      <c r="Q727">
        <v>16</v>
      </c>
      <c r="R727" s="16">
        <v>0.375</v>
      </c>
      <c r="S727" s="16">
        <f t="shared" si="11"/>
        <v>0.6</v>
      </c>
      <c r="T727">
        <v>4.5539226531982404</v>
      </c>
      <c r="U727">
        <v>3.9813394546508798</v>
      </c>
      <c r="V727">
        <v>3.9541468620300302</v>
      </c>
      <c r="W727" s="17">
        <v>2.7192592620849599E-2</v>
      </c>
      <c r="X727">
        <v>0.599775791168213</v>
      </c>
      <c r="Y727">
        <v>0.599775791168213</v>
      </c>
      <c r="Z727">
        <v>0.6</v>
      </c>
      <c r="AA727">
        <v>1</v>
      </c>
      <c r="AB727">
        <v>0.625</v>
      </c>
      <c r="AC727">
        <v>0.76923076923076905</v>
      </c>
      <c r="AD727">
        <v>0</v>
      </c>
      <c r="AE727">
        <v>0.4</v>
      </c>
    </row>
    <row r="728" spans="1:31" x14ac:dyDescent="0.15">
      <c r="A728" s="6">
        <v>726</v>
      </c>
      <c r="B728">
        <v>16</v>
      </c>
      <c r="C728">
        <v>4</v>
      </c>
      <c r="D728">
        <v>10</v>
      </c>
      <c r="E728">
        <v>10</v>
      </c>
      <c r="F728">
        <v>10</v>
      </c>
      <c r="G728">
        <v>0</v>
      </c>
      <c r="H728">
        <v>6</v>
      </c>
      <c r="I728">
        <v>4</v>
      </c>
      <c r="J728">
        <v>0.8</v>
      </c>
      <c r="K728">
        <v>8.6868381500244105</v>
      </c>
      <c r="L728" s="10">
        <v>5.0645408630371103</v>
      </c>
      <c r="M728">
        <v>4.42893409729004</v>
      </c>
      <c r="N728">
        <v>4.4481468200683603</v>
      </c>
      <c r="O728">
        <v>2</v>
      </c>
      <c r="P728">
        <v>2</v>
      </c>
      <c r="Q728">
        <v>12</v>
      </c>
      <c r="R728" s="16">
        <v>0.16669999999999999</v>
      </c>
      <c r="S728" s="16">
        <f t="shared" si="11"/>
        <v>0.2</v>
      </c>
      <c r="T728">
        <v>3.0638561248779301</v>
      </c>
      <c r="U728">
        <v>2.9203443527221702</v>
      </c>
      <c r="V728">
        <v>2.5284399986267099</v>
      </c>
      <c r="W728" s="17">
        <v>0.39190435409545898</v>
      </c>
      <c r="X728">
        <v>0.53541612625122104</v>
      </c>
      <c r="Y728">
        <v>0.53541612625122104</v>
      </c>
      <c r="Z728">
        <v>0.2</v>
      </c>
      <c r="AA728">
        <v>1</v>
      </c>
      <c r="AB728">
        <v>0.83333333333333304</v>
      </c>
      <c r="AC728">
        <v>0.90909090909090895</v>
      </c>
      <c r="AD728">
        <v>0</v>
      </c>
      <c r="AE728">
        <v>0.8</v>
      </c>
    </row>
    <row r="729" spans="1:31" x14ac:dyDescent="0.15">
      <c r="A729" s="6">
        <v>727</v>
      </c>
      <c r="B729">
        <v>18</v>
      </c>
      <c r="C729">
        <v>2</v>
      </c>
      <c r="D729">
        <v>10</v>
      </c>
      <c r="E729">
        <v>10</v>
      </c>
      <c r="F729">
        <v>10</v>
      </c>
      <c r="G729">
        <v>0</v>
      </c>
      <c r="H729">
        <v>8</v>
      </c>
      <c r="I729">
        <v>2</v>
      </c>
      <c r="J729">
        <v>0.9</v>
      </c>
      <c r="K729">
        <v>9.0595874786377006</v>
      </c>
      <c r="L729" s="10">
        <v>1.0023326873779299</v>
      </c>
      <c r="M729">
        <v>0.51774978637695301</v>
      </c>
      <c r="N729">
        <v>7.6486663818359402</v>
      </c>
      <c r="O729">
        <v>6</v>
      </c>
      <c r="P729">
        <v>6</v>
      </c>
      <c r="Q729">
        <v>16</v>
      </c>
      <c r="R729" s="16">
        <v>0.375</v>
      </c>
      <c r="S729" s="16">
        <f t="shared" si="11"/>
        <v>0.6</v>
      </c>
      <c r="T729">
        <v>4.6061134338378897</v>
      </c>
      <c r="U729">
        <v>4.1914787292480504</v>
      </c>
      <c r="V729">
        <v>4.0630016326904297</v>
      </c>
      <c r="W729" s="17">
        <v>0.12847709655761699</v>
      </c>
      <c r="X729">
        <v>0.54311180114746105</v>
      </c>
      <c r="Y729">
        <v>0.54311180114746105</v>
      </c>
      <c r="Z729">
        <v>0.6</v>
      </c>
      <c r="AA729">
        <v>1</v>
      </c>
      <c r="AB729">
        <v>0.625</v>
      </c>
      <c r="AC729">
        <v>0.76923076923076905</v>
      </c>
      <c r="AD729">
        <v>0</v>
      </c>
      <c r="AE729">
        <v>0.4</v>
      </c>
    </row>
    <row r="730" spans="1:31" x14ac:dyDescent="0.15">
      <c r="A730" s="6">
        <v>728</v>
      </c>
      <c r="B730">
        <v>14</v>
      </c>
      <c r="C730">
        <v>6</v>
      </c>
      <c r="D730">
        <v>10</v>
      </c>
      <c r="E730">
        <v>10</v>
      </c>
      <c r="F730">
        <v>9</v>
      </c>
      <c r="G730">
        <v>1</v>
      </c>
      <c r="H730">
        <v>5</v>
      </c>
      <c r="I730">
        <v>5</v>
      </c>
      <c r="J730">
        <v>0.7</v>
      </c>
      <c r="K730">
        <v>8.311279296875</v>
      </c>
      <c r="L730" s="10">
        <v>3.40718269348144</v>
      </c>
      <c r="M730">
        <v>1.7891731262207</v>
      </c>
      <c r="N730">
        <v>6.5721664428710902</v>
      </c>
      <c r="O730">
        <v>5</v>
      </c>
      <c r="P730">
        <v>5</v>
      </c>
      <c r="Q730">
        <v>14</v>
      </c>
      <c r="R730" s="16">
        <v>0.35709999999999997</v>
      </c>
      <c r="S730" s="16">
        <f t="shared" si="11"/>
        <v>0.5</v>
      </c>
      <c r="T730">
        <v>2.6091175079345699</v>
      </c>
      <c r="U730">
        <v>2.2884228229522701</v>
      </c>
      <c r="V730">
        <v>2.1918892860412602</v>
      </c>
      <c r="W730" s="17">
        <v>9.6533536911010701E-2</v>
      </c>
      <c r="X730">
        <v>0.41722822189330999</v>
      </c>
      <c r="Y730">
        <v>0.41722822189330999</v>
      </c>
      <c r="Z730">
        <v>0.5</v>
      </c>
      <c r="AA730">
        <v>0.9</v>
      </c>
      <c r="AB730">
        <v>0.64285714285714302</v>
      </c>
      <c r="AC730">
        <v>0.75</v>
      </c>
      <c r="AD730">
        <v>0.1</v>
      </c>
      <c r="AE730">
        <v>0.4</v>
      </c>
    </row>
    <row r="731" spans="1:31" x14ac:dyDescent="0.15">
      <c r="A731" s="6">
        <v>729</v>
      </c>
      <c r="B731">
        <v>15</v>
      </c>
      <c r="C731">
        <v>5</v>
      </c>
      <c r="D731">
        <v>10</v>
      </c>
      <c r="E731">
        <v>10</v>
      </c>
      <c r="F731">
        <v>10</v>
      </c>
      <c r="G731">
        <v>0</v>
      </c>
      <c r="H731">
        <v>5</v>
      </c>
      <c r="I731">
        <v>5</v>
      </c>
      <c r="J731">
        <v>0.75</v>
      </c>
      <c r="K731">
        <v>8.7124385833740199</v>
      </c>
      <c r="L731" s="10">
        <v>2.1867809295654301</v>
      </c>
      <c r="M731">
        <v>1.190185546875E-3</v>
      </c>
      <c r="N731">
        <v>8.6801414489746094</v>
      </c>
      <c r="O731">
        <v>5</v>
      </c>
      <c r="P731">
        <v>5</v>
      </c>
      <c r="Q731">
        <v>15</v>
      </c>
      <c r="R731" s="16">
        <v>0.33329999999999999</v>
      </c>
      <c r="S731" s="16">
        <f t="shared" si="11"/>
        <v>0.5</v>
      </c>
      <c r="T731">
        <v>4.5547218322753897</v>
      </c>
      <c r="U731">
        <v>3.91522216796875</v>
      </c>
      <c r="V731">
        <v>3.9126772880554199</v>
      </c>
      <c r="W731" s="17">
        <v>2.5448799133300799E-3</v>
      </c>
      <c r="X731">
        <v>0.64204454421997104</v>
      </c>
      <c r="Y731">
        <v>0.64204454421997104</v>
      </c>
      <c r="Z731">
        <v>0.5</v>
      </c>
      <c r="AA731">
        <v>1</v>
      </c>
      <c r="AB731">
        <v>0.66666666666666696</v>
      </c>
      <c r="AC731">
        <v>0.8</v>
      </c>
      <c r="AD731">
        <v>0</v>
      </c>
      <c r="AE731">
        <v>0.5</v>
      </c>
    </row>
    <row r="732" spans="1:31" x14ac:dyDescent="0.15">
      <c r="A732" s="6">
        <v>730</v>
      </c>
      <c r="B732">
        <v>18</v>
      </c>
      <c r="C732">
        <v>2</v>
      </c>
      <c r="D732">
        <v>10</v>
      </c>
      <c r="E732">
        <v>10</v>
      </c>
      <c r="F732">
        <v>10</v>
      </c>
      <c r="G732">
        <v>0</v>
      </c>
      <c r="H732">
        <v>8</v>
      </c>
      <c r="I732">
        <v>2</v>
      </c>
      <c r="J732">
        <v>0.9</v>
      </c>
      <c r="K732">
        <v>9.22979736328125</v>
      </c>
      <c r="L732" s="10">
        <v>0.79234123229980502</v>
      </c>
      <c r="M732">
        <v>0.33351898193359403</v>
      </c>
      <c r="N732">
        <v>8.2526779174804705</v>
      </c>
      <c r="O732">
        <v>6</v>
      </c>
      <c r="P732">
        <v>6</v>
      </c>
      <c r="Q732">
        <v>15</v>
      </c>
      <c r="R732" s="16">
        <v>0.4</v>
      </c>
      <c r="S732" s="16">
        <f t="shared" si="11"/>
        <v>0.6</v>
      </c>
      <c r="T732">
        <v>4.6311798095703098</v>
      </c>
      <c r="U732">
        <v>4.1882486343383798</v>
      </c>
      <c r="V732">
        <v>4.1018190383911097</v>
      </c>
      <c r="W732" s="17">
        <v>8.6429595947265597E-2</v>
      </c>
      <c r="X732">
        <v>0.529360771179199</v>
      </c>
      <c r="Y732">
        <v>0.529360771179199</v>
      </c>
      <c r="Z732">
        <v>0.6</v>
      </c>
      <c r="AA732">
        <v>0.9</v>
      </c>
      <c r="AB732">
        <v>0.6</v>
      </c>
      <c r="AC732">
        <v>0.72</v>
      </c>
      <c r="AD732">
        <v>0.1</v>
      </c>
      <c r="AE732">
        <v>0.3</v>
      </c>
    </row>
    <row r="733" spans="1:31" x14ac:dyDescent="0.15">
      <c r="A733" s="6">
        <v>731</v>
      </c>
      <c r="B733">
        <v>17</v>
      </c>
      <c r="C733">
        <v>3</v>
      </c>
      <c r="D733">
        <v>10</v>
      </c>
      <c r="E733">
        <v>10</v>
      </c>
      <c r="F733">
        <v>10</v>
      </c>
      <c r="G733">
        <v>0</v>
      </c>
      <c r="H733">
        <v>7</v>
      </c>
      <c r="I733">
        <v>3</v>
      </c>
      <c r="J733">
        <v>0.85</v>
      </c>
      <c r="K733">
        <v>8.9168510437011701</v>
      </c>
      <c r="L733" s="10">
        <v>2.2602882385253902</v>
      </c>
      <c r="M733">
        <v>1.2565002441406199</v>
      </c>
      <c r="N733">
        <v>6.1634082794189498</v>
      </c>
      <c r="O733">
        <v>4</v>
      </c>
      <c r="P733">
        <v>4</v>
      </c>
      <c r="Q733">
        <v>14</v>
      </c>
      <c r="R733" s="16">
        <v>0.28570000000000001</v>
      </c>
      <c r="S733" s="16">
        <f t="shared" si="11"/>
        <v>0.4</v>
      </c>
      <c r="T733">
        <v>4.2050399780273402</v>
      </c>
      <c r="U733">
        <v>3.8617472648620601</v>
      </c>
      <c r="V733">
        <v>3.6188914775848402</v>
      </c>
      <c r="W733" s="17">
        <v>0.24285578727722201</v>
      </c>
      <c r="X733">
        <v>0.58614850044250499</v>
      </c>
      <c r="Y733">
        <v>0.58614850044250499</v>
      </c>
      <c r="Z733">
        <v>0.4</v>
      </c>
      <c r="AA733">
        <v>1</v>
      </c>
      <c r="AB733">
        <v>0.71428571428571397</v>
      </c>
      <c r="AC733">
        <v>0.83333333333333304</v>
      </c>
      <c r="AD733">
        <v>0</v>
      </c>
      <c r="AE733">
        <v>0.6</v>
      </c>
    </row>
    <row r="734" spans="1:31" x14ac:dyDescent="0.15">
      <c r="A734" s="6">
        <v>732</v>
      </c>
      <c r="B734">
        <v>19</v>
      </c>
      <c r="C734">
        <v>1</v>
      </c>
      <c r="D734">
        <v>10</v>
      </c>
      <c r="E734">
        <v>10</v>
      </c>
      <c r="F734">
        <v>10</v>
      </c>
      <c r="G734">
        <v>0</v>
      </c>
      <c r="H734">
        <v>9</v>
      </c>
      <c r="I734">
        <v>1</v>
      </c>
      <c r="J734">
        <v>0.95</v>
      </c>
      <c r="K734">
        <v>11.7474555969238</v>
      </c>
      <c r="L734" s="10">
        <v>0.843597412109375</v>
      </c>
      <c r="M734">
        <v>0.61731719970703103</v>
      </c>
      <c r="N734">
        <v>9.8525810241699201</v>
      </c>
      <c r="O734">
        <v>6</v>
      </c>
      <c r="P734">
        <v>6</v>
      </c>
      <c r="Q734">
        <v>16</v>
      </c>
      <c r="R734" s="16">
        <v>0.375</v>
      </c>
      <c r="S734" s="16">
        <f t="shared" si="11"/>
        <v>0.6</v>
      </c>
      <c r="T734">
        <v>4.9229850769043004</v>
      </c>
      <c r="U734">
        <v>4.5402994155883798</v>
      </c>
      <c r="V734">
        <v>4.3609862327575701</v>
      </c>
      <c r="W734" s="17">
        <v>0.17931318283080999</v>
      </c>
      <c r="X734">
        <v>0.56199884414672896</v>
      </c>
      <c r="Y734">
        <v>0.56199884414672896</v>
      </c>
      <c r="Z734">
        <v>0.6</v>
      </c>
      <c r="AA734">
        <v>1</v>
      </c>
      <c r="AB734">
        <v>0.625</v>
      </c>
      <c r="AC734">
        <v>0.76923076923076905</v>
      </c>
      <c r="AD734">
        <v>0</v>
      </c>
      <c r="AE734">
        <v>0.4</v>
      </c>
    </row>
    <row r="735" spans="1:31" x14ac:dyDescent="0.15">
      <c r="A735" s="6">
        <v>733</v>
      </c>
      <c r="B735">
        <v>19</v>
      </c>
      <c r="C735">
        <v>1</v>
      </c>
      <c r="D735">
        <v>10</v>
      </c>
      <c r="E735">
        <v>10</v>
      </c>
      <c r="F735">
        <v>10</v>
      </c>
      <c r="G735">
        <v>0</v>
      </c>
      <c r="H735">
        <v>9</v>
      </c>
      <c r="I735">
        <v>1</v>
      </c>
      <c r="J735">
        <v>0.95</v>
      </c>
      <c r="K735">
        <v>11.8653621673584</v>
      </c>
      <c r="L735" s="10">
        <v>1.68826484680176</v>
      </c>
      <c r="M735">
        <v>1.46877670288086</v>
      </c>
      <c r="N735">
        <v>9.1130142211914098</v>
      </c>
      <c r="O735">
        <v>6</v>
      </c>
      <c r="P735">
        <v>6</v>
      </c>
      <c r="Q735">
        <v>16</v>
      </c>
      <c r="R735" s="16">
        <v>0.375</v>
      </c>
      <c r="S735" s="16">
        <f t="shared" si="11"/>
        <v>0.6</v>
      </c>
      <c r="T735">
        <v>4.6890087127685502</v>
      </c>
      <c r="U735">
        <v>4.3773121833801296</v>
      </c>
      <c r="V735">
        <v>4.1230134963989302</v>
      </c>
      <c r="W735" s="17">
        <v>0.25429868698120101</v>
      </c>
      <c r="X735">
        <v>0.56599521636962902</v>
      </c>
      <c r="Y735">
        <v>0.56599521636962902</v>
      </c>
      <c r="Z735">
        <v>0.6</v>
      </c>
      <c r="AA735">
        <v>1</v>
      </c>
      <c r="AB735">
        <v>0.625</v>
      </c>
      <c r="AC735">
        <v>0.76923076923076905</v>
      </c>
      <c r="AD735">
        <v>0</v>
      </c>
      <c r="AE735">
        <v>0.4</v>
      </c>
    </row>
    <row r="736" spans="1:31" x14ac:dyDescent="0.15">
      <c r="A736" s="6">
        <v>734</v>
      </c>
      <c r="B736">
        <v>17</v>
      </c>
      <c r="C736">
        <v>3</v>
      </c>
      <c r="D736">
        <v>10</v>
      </c>
      <c r="E736">
        <v>10</v>
      </c>
      <c r="F736">
        <v>10</v>
      </c>
      <c r="G736">
        <v>0</v>
      </c>
      <c r="H736">
        <v>7</v>
      </c>
      <c r="I736">
        <v>3</v>
      </c>
      <c r="J736">
        <v>0.85</v>
      </c>
      <c r="K736">
        <v>9.1020622253418004</v>
      </c>
      <c r="L736" s="10">
        <v>2.5423316955566402</v>
      </c>
      <c r="M736">
        <v>1.6814155578613299</v>
      </c>
      <c r="N736">
        <v>6.5013236999511701</v>
      </c>
      <c r="O736">
        <v>6</v>
      </c>
      <c r="P736">
        <v>6</v>
      </c>
      <c r="Q736">
        <v>16</v>
      </c>
      <c r="R736" s="16">
        <v>0.375</v>
      </c>
      <c r="S736" s="16">
        <f t="shared" si="11"/>
        <v>0.6</v>
      </c>
      <c r="T736">
        <v>4.5665626525878897</v>
      </c>
      <c r="U736">
        <v>4.1865158081054696</v>
      </c>
      <c r="V736">
        <v>3.942626953125</v>
      </c>
      <c r="W736" s="17">
        <v>0.243888854980469</v>
      </c>
      <c r="X736">
        <v>0.62393569946289096</v>
      </c>
      <c r="Y736">
        <v>0.62393569946289096</v>
      </c>
      <c r="Z736">
        <v>0.6</v>
      </c>
      <c r="AA736">
        <v>1</v>
      </c>
      <c r="AB736">
        <v>0.625</v>
      </c>
      <c r="AC736">
        <v>0.76923076923076905</v>
      </c>
      <c r="AD736">
        <v>0</v>
      </c>
      <c r="AE736">
        <v>0.4</v>
      </c>
    </row>
    <row r="737" spans="1:31" x14ac:dyDescent="0.15">
      <c r="A737" s="6">
        <v>735</v>
      </c>
      <c r="B737">
        <v>17</v>
      </c>
      <c r="C737">
        <v>3</v>
      </c>
      <c r="D737">
        <v>10</v>
      </c>
      <c r="E737">
        <v>10</v>
      </c>
      <c r="F737">
        <v>10</v>
      </c>
      <c r="G737">
        <v>0</v>
      </c>
      <c r="H737">
        <v>7</v>
      </c>
      <c r="I737">
        <v>3</v>
      </c>
      <c r="J737">
        <v>0.85</v>
      </c>
      <c r="K737">
        <v>8.9780960083007795</v>
      </c>
      <c r="L737" s="10">
        <v>1.4248466491699201</v>
      </c>
      <c r="M737">
        <v>0.42969512939453097</v>
      </c>
      <c r="N737">
        <v>7.4731826782226598</v>
      </c>
      <c r="O737">
        <v>5</v>
      </c>
      <c r="P737">
        <v>5</v>
      </c>
      <c r="Q737">
        <v>14</v>
      </c>
      <c r="R737" s="16">
        <v>0.35709999999999997</v>
      </c>
      <c r="S737" s="16">
        <f t="shared" si="11"/>
        <v>0.5</v>
      </c>
      <c r="T737">
        <v>4.57857322692871</v>
      </c>
      <c r="U737">
        <v>4.1142892837524396</v>
      </c>
      <c r="V737">
        <v>3.9803719520568799</v>
      </c>
      <c r="W737" s="17">
        <v>0.133917331695557</v>
      </c>
      <c r="X737">
        <v>0.59820127487182595</v>
      </c>
      <c r="Y737">
        <v>0.59820127487182595</v>
      </c>
      <c r="Z737">
        <v>0.5</v>
      </c>
      <c r="AA737">
        <v>0.9</v>
      </c>
      <c r="AB737">
        <v>0.64285714285714302</v>
      </c>
      <c r="AC737">
        <v>0.75</v>
      </c>
      <c r="AD737">
        <v>0.1</v>
      </c>
      <c r="AE737">
        <v>0.4</v>
      </c>
    </row>
    <row r="738" spans="1:31" x14ac:dyDescent="0.15">
      <c r="A738" s="6">
        <v>736</v>
      </c>
      <c r="B738">
        <v>16</v>
      </c>
      <c r="C738">
        <v>4</v>
      </c>
      <c r="D738">
        <v>10</v>
      </c>
      <c r="E738">
        <v>10</v>
      </c>
      <c r="F738">
        <v>10</v>
      </c>
      <c r="G738">
        <v>0</v>
      </c>
      <c r="H738">
        <v>6</v>
      </c>
      <c r="I738">
        <v>4</v>
      </c>
      <c r="J738">
        <v>0.8</v>
      </c>
      <c r="K738">
        <v>8.1535377502441406</v>
      </c>
      <c r="L738" s="10">
        <v>1.85500717163086</v>
      </c>
      <c r="M738">
        <v>0.37674713134765597</v>
      </c>
      <c r="N738">
        <v>6.8018989562988299</v>
      </c>
      <c r="O738">
        <v>5</v>
      </c>
      <c r="P738">
        <v>5</v>
      </c>
      <c r="Q738">
        <v>15</v>
      </c>
      <c r="R738" s="16">
        <v>0.33329999999999999</v>
      </c>
      <c r="S738" s="16">
        <f t="shared" si="11"/>
        <v>0.5</v>
      </c>
      <c r="T738">
        <v>4.0009040832519496</v>
      </c>
      <c r="U738">
        <v>3.5430097579956001</v>
      </c>
      <c r="V738">
        <v>3.4393687248229998</v>
      </c>
      <c r="W738" s="17">
        <v>0.10364103317260701</v>
      </c>
      <c r="X738">
        <v>0.56153535842895497</v>
      </c>
      <c r="Y738">
        <v>0.56153535842895497</v>
      </c>
      <c r="Z738">
        <v>0.5</v>
      </c>
      <c r="AA738">
        <v>1</v>
      </c>
      <c r="AB738">
        <v>0.66666666666666696</v>
      </c>
      <c r="AC738">
        <v>0.8</v>
      </c>
      <c r="AD738">
        <v>0</v>
      </c>
      <c r="AE738">
        <v>0.5</v>
      </c>
    </row>
    <row r="739" spans="1:31" x14ac:dyDescent="0.15">
      <c r="A739" s="6">
        <v>737</v>
      </c>
      <c r="B739">
        <v>14</v>
      </c>
      <c r="C739">
        <v>6</v>
      </c>
      <c r="D739">
        <v>10</v>
      </c>
      <c r="E739">
        <v>10</v>
      </c>
      <c r="F739">
        <v>10</v>
      </c>
      <c r="G739">
        <v>0</v>
      </c>
      <c r="H739">
        <v>4</v>
      </c>
      <c r="I739">
        <v>6</v>
      </c>
      <c r="J739">
        <v>0.7</v>
      </c>
      <c r="K739">
        <v>8.6100807189941406</v>
      </c>
      <c r="L739" s="10">
        <v>4.4069919586181596</v>
      </c>
      <c r="M739">
        <v>2.1795730590820299</v>
      </c>
      <c r="N739">
        <v>6.7953548431396502</v>
      </c>
      <c r="O739">
        <v>4</v>
      </c>
      <c r="P739">
        <v>4</v>
      </c>
      <c r="Q739">
        <v>14</v>
      </c>
      <c r="R739" s="16">
        <v>0.28570000000000001</v>
      </c>
      <c r="S739" s="16">
        <f t="shared" si="11"/>
        <v>0.4</v>
      </c>
      <c r="T739">
        <v>3.45321464538574</v>
      </c>
      <c r="U739">
        <v>3.05386114120483</v>
      </c>
      <c r="V739">
        <v>2.8686435222625701</v>
      </c>
      <c r="W739" s="17">
        <v>0.18521761894226099</v>
      </c>
      <c r="X739">
        <v>0.58457112312316895</v>
      </c>
      <c r="Y739">
        <v>0.58457112312316895</v>
      </c>
      <c r="Z739">
        <v>0.4</v>
      </c>
      <c r="AA739">
        <v>1</v>
      </c>
      <c r="AB739">
        <v>0.71428571428571397</v>
      </c>
      <c r="AC739">
        <v>0.83333333333333304</v>
      </c>
      <c r="AD739">
        <v>0</v>
      </c>
      <c r="AE739">
        <v>0.6</v>
      </c>
    </row>
    <row r="740" spans="1:31" x14ac:dyDescent="0.15">
      <c r="A740" s="6">
        <v>738</v>
      </c>
      <c r="B740">
        <v>18</v>
      </c>
      <c r="C740">
        <v>2</v>
      </c>
      <c r="D740">
        <v>10</v>
      </c>
      <c r="E740">
        <v>10</v>
      </c>
      <c r="F740">
        <v>10</v>
      </c>
      <c r="G740">
        <v>0</v>
      </c>
      <c r="H740">
        <v>8</v>
      </c>
      <c r="I740">
        <v>2</v>
      </c>
      <c r="J740">
        <v>0.9</v>
      </c>
      <c r="K740">
        <v>10.526350021362299</v>
      </c>
      <c r="L740" s="10">
        <v>4.0360393524169904</v>
      </c>
      <c r="M740">
        <v>3.4618988037109402</v>
      </c>
      <c r="N740">
        <v>5.2421836853027299</v>
      </c>
      <c r="O740">
        <v>2</v>
      </c>
      <c r="P740">
        <v>2</v>
      </c>
      <c r="Q740">
        <v>12</v>
      </c>
      <c r="R740" s="16">
        <v>0.16669999999999999</v>
      </c>
      <c r="S740" s="16">
        <f t="shared" si="11"/>
        <v>0.2</v>
      </c>
      <c r="T740">
        <v>4.0297908782959002</v>
      </c>
      <c r="U740">
        <v>3.87283563613892</v>
      </c>
      <c r="V740">
        <v>3.4242961406707799</v>
      </c>
      <c r="W740" s="17">
        <v>0.44853949546813998</v>
      </c>
      <c r="X740">
        <v>0.60549473762512196</v>
      </c>
      <c r="Y740">
        <v>0.60549473762512196</v>
      </c>
      <c r="Z740">
        <v>0.2</v>
      </c>
      <c r="AA740">
        <v>1</v>
      </c>
      <c r="AB740">
        <v>0.83333333333333304</v>
      </c>
      <c r="AC740">
        <v>0.90909090909090895</v>
      </c>
      <c r="AD740">
        <v>0</v>
      </c>
      <c r="AE740">
        <v>0.8</v>
      </c>
    </row>
    <row r="741" spans="1:31" x14ac:dyDescent="0.15">
      <c r="A741" s="6">
        <v>739</v>
      </c>
      <c r="B741">
        <v>20</v>
      </c>
      <c r="C741">
        <v>0</v>
      </c>
      <c r="D741">
        <v>10</v>
      </c>
      <c r="E741">
        <v>10</v>
      </c>
      <c r="F741">
        <v>10</v>
      </c>
      <c r="G741">
        <v>0</v>
      </c>
      <c r="H741">
        <v>10</v>
      </c>
      <c r="I741">
        <v>0</v>
      </c>
      <c r="J741">
        <v>1</v>
      </c>
      <c r="K741">
        <v>9999</v>
      </c>
      <c r="L741" s="10">
        <v>1.6501522064209</v>
      </c>
      <c r="M741">
        <v>9999</v>
      </c>
      <c r="N741">
        <v>9999</v>
      </c>
      <c r="O741">
        <v>5</v>
      </c>
      <c r="P741">
        <v>5</v>
      </c>
      <c r="Q741">
        <v>14</v>
      </c>
      <c r="R741" s="16">
        <v>0.35709999999999997</v>
      </c>
      <c r="S741" s="16">
        <f t="shared" si="11"/>
        <v>0.5</v>
      </c>
      <c r="T741">
        <v>4.4673652648925799</v>
      </c>
      <c r="U741">
        <v>4.240966796875</v>
      </c>
      <c r="V741">
        <v>3.9269156455993599</v>
      </c>
      <c r="W741" s="17">
        <v>0.31405115127563499</v>
      </c>
      <c r="X741">
        <v>0.540449619293213</v>
      </c>
      <c r="Y741">
        <v>0.540449619293213</v>
      </c>
      <c r="Z741">
        <v>0.5</v>
      </c>
      <c r="AA741">
        <v>0.9</v>
      </c>
      <c r="AB741">
        <v>0.64285714285714302</v>
      </c>
      <c r="AC741">
        <v>0.75</v>
      </c>
      <c r="AD741">
        <v>0.1</v>
      </c>
      <c r="AE741">
        <v>0.4</v>
      </c>
    </row>
    <row r="742" spans="1:31" x14ac:dyDescent="0.15">
      <c r="A742" s="6">
        <v>740</v>
      </c>
      <c r="B742">
        <v>15</v>
      </c>
      <c r="C742">
        <v>5</v>
      </c>
      <c r="D742">
        <v>10</v>
      </c>
      <c r="E742">
        <v>10</v>
      </c>
      <c r="F742">
        <v>10</v>
      </c>
      <c r="G742">
        <v>0</v>
      </c>
      <c r="H742">
        <v>5</v>
      </c>
      <c r="I742">
        <v>5</v>
      </c>
      <c r="J742">
        <v>0.75</v>
      </c>
      <c r="K742">
        <v>8.2492771148681605</v>
      </c>
      <c r="L742" s="10">
        <v>1.9752120971679701</v>
      </c>
      <c r="M742">
        <v>0.19199752807617201</v>
      </c>
      <c r="N742">
        <v>8.9816913604736293</v>
      </c>
      <c r="O742">
        <v>5</v>
      </c>
      <c r="P742">
        <v>5</v>
      </c>
      <c r="Q742">
        <v>15</v>
      </c>
      <c r="R742" s="16">
        <v>0.33329999999999999</v>
      </c>
      <c r="S742" s="16">
        <f t="shared" si="11"/>
        <v>0.5</v>
      </c>
      <c r="T742">
        <v>4.0929069519043004</v>
      </c>
      <c r="U742">
        <v>3.4600181579589799</v>
      </c>
      <c r="V742">
        <v>3.5099792480468701</v>
      </c>
      <c r="W742" s="17">
        <v>4.9961090087890597E-2</v>
      </c>
      <c r="X742">
        <v>0.58292770385742199</v>
      </c>
      <c r="Y742">
        <v>0.58292770385742199</v>
      </c>
      <c r="Z742">
        <v>0.5</v>
      </c>
      <c r="AA742">
        <v>1</v>
      </c>
      <c r="AB742">
        <v>0.66666666666666696</v>
      </c>
      <c r="AC742">
        <v>0.8</v>
      </c>
      <c r="AD742">
        <v>0</v>
      </c>
      <c r="AE742">
        <v>0.5</v>
      </c>
    </row>
    <row r="743" spans="1:31" x14ac:dyDescent="0.15">
      <c r="A743" s="6">
        <v>741</v>
      </c>
      <c r="B743">
        <v>16</v>
      </c>
      <c r="C743">
        <v>4</v>
      </c>
      <c r="D743">
        <v>10</v>
      </c>
      <c r="E743">
        <v>10</v>
      </c>
      <c r="F743">
        <v>10</v>
      </c>
      <c r="G743">
        <v>0</v>
      </c>
      <c r="H743">
        <v>6</v>
      </c>
      <c r="I743">
        <v>4</v>
      </c>
      <c r="J743">
        <v>0.8</v>
      </c>
      <c r="K743">
        <v>7.8732261657714799</v>
      </c>
      <c r="L743" s="10">
        <v>2.3893070220947301</v>
      </c>
      <c r="M743">
        <v>1.5041046142578101</v>
      </c>
      <c r="N743">
        <v>6.9268531799316397</v>
      </c>
      <c r="O743">
        <v>6</v>
      </c>
      <c r="P743">
        <v>6</v>
      </c>
      <c r="Q743">
        <v>16</v>
      </c>
      <c r="R743" s="16">
        <v>0.375</v>
      </c>
      <c r="S743" s="16">
        <f t="shared" si="11"/>
        <v>0.6</v>
      </c>
      <c r="T743">
        <v>3.6089420318603498</v>
      </c>
      <c r="U743">
        <v>3.2022559642791699</v>
      </c>
      <c r="V743">
        <v>3.1033778190612802</v>
      </c>
      <c r="W743" s="17">
        <v>9.8878145217895494E-2</v>
      </c>
      <c r="X743">
        <v>0.50556421279907204</v>
      </c>
      <c r="Y743">
        <v>0.50556421279907204</v>
      </c>
      <c r="Z743">
        <v>0.6</v>
      </c>
      <c r="AA743">
        <v>1</v>
      </c>
      <c r="AB743">
        <v>0.625</v>
      </c>
      <c r="AC743">
        <v>0.76923076923076905</v>
      </c>
      <c r="AD743">
        <v>0</v>
      </c>
      <c r="AE743">
        <v>0.4</v>
      </c>
    </row>
    <row r="744" spans="1:31" x14ac:dyDescent="0.15">
      <c r="A744" s="6">
        <v>742</v>
      </c>
      <c r="B744">
        <v>18</v>
      </c>
      <c r="C744">
        <v>2</v>
      </c>
      <c r="D744">
        <v>10</v>
      </c>
      <c r="E744">
        <v>10</v>
      </c>
      <c r="F744">
        <v>10</v>
      </c>
      <c r="G744">
        <v>0</v>
      </c>
      <c r="H744">
        <v>8</v>
      </c>
      <c r="I744">
        <v>2</v>
      </c>
      <c r="J744">
        <v>0.9</v>
      </c>
      <c r="K744">
        <v>11.146726608276399</v>
      </c>
      <c r="L744" s="10">
        <v>2.74745368957519</v>
      </c>
      <c r="M744">
        <v>2.2007484436035201</v>
      </c>
      <c r="N744">
        <v>7.7655715942382804</v>
      </c>
      <c r="O744">
        <v>4</v>
      </c>
      <c r="P744">
        <v>4</v>
      </c>
      <c r="Q744">
        <v>14</v>
      </c>
      <c r="R744" s="16">
        <v>0.28570000000000001</v>
      </c>
      <c r="S744" s="16">
        <f t="shared" si="11"/>
        <v>0.4</v>
      </c>
      <c r="T744">
        <v>3.6692962646484402</v>
      </c>
      <c r="U744">
        <v>3.4325420856475799</v>
      </c>
      <c r="V744">
        <v>3.12099981307983</v>
      </c>
      <c r="W744" s="17">
        <v>0.31154227256774902</v>
      </c>
      <c r="X744">
        <v>0.54829645156860396</v>
      </c>
      <c r="Y744">
        <v>0.54829645156860396</v>
      </c>
      <c r="Z744">
        <v>0.4</v>
      </c>
      <c r="AA744">
        <v>1</v>
      </c>
      <c r="AB744">
        <v>0.71428571428571397</v>
      </c>
      <c r="AC744">
        <v>0.83333333333333304</v>
      </c>
      <c r="AD744">
        <v>0</v>
      </c>
      <c r="AE744">
        <v>0.6</v>
      </c>
    </row>
    <row r="745" spans="1:31" x14ac:dyDescent="0.15">
      <c r="A745" s="6">
        <v>743</v>
      </c>
      <c r="B745">
        <v>17</v>
      </c>
      <c r="C745">
        <v>3</v>
      </c>
      <c r="D745">
        <v>10</v>
      </c>
      <c r="E745">
        <v>10</v>
      </c>
      <c r="F745">
        <v>10</v>
      </c>
      <c r="G745">
        <v>0</v>
      </c>
      <c r="H745">
        <v>7</v>
      </c>
      <c r="I745">
        <v>3</v>
      </c>
      <c r="J745">
        <v>0.85</v>
      </c>
      <c r="K745">
        <v>9.4373378753662092</v>
      </c>
      <c r="L745" s="10">
        <v>2.72964668273926</v>
      </c>
      <c r="M745">
        <v>1.7939643859863299</v>
      </c>
      <c r="N745">
        <v>6.4634933471679696</v>
      </c>
      <c r="O745">
        <v>6</v>
      </c>
      <c r="P745">
        <v>6</v>
      </c>
      <c r="Q745">
        <v>16</v>
      </c>
      <c r="R745" s="16">
        <v>0.375</v>
      </c>
      <c r="S745" s="16">
        <f t="shared" si="11"/>
        <v>0.6</v>
      </c>
      <c r="T745">
        <v>4.0400638580322301</v>
      </c>
      <c r="U745">
        <v>3.7040257453918501</v>
      </c>
      <c r="V745">
        <v>3.4366691112518302</v>
      </c>
      <c r="W745" s="17">
        <v>0.26735663414001498</v>
      </c>
      <c r="X745">
        <v>0.60339474678039595</v>
      </c>
      <c r="Y745">
        <v>0.60339474678039595</v>
      </c>
      <c r="Z745">
        <v>0.6</v>
      </c>
      <c r="AA745">
        <v>1</v>
      </c>
      <c r="AB745">
        <v>0.625</v>
      </c>
      <c r="AC745">
        <v>0.76923076923076905</v>
      </c>
      <c r="AD745">
        <v>0</v>
      </c>
      <c r="AE745">
        <v>0.4</v>
      </c>
    </row>
    <row r="746" spans="1:31" x14ac:dyDescent="0.15">
      <c r="A746" s="6">
        <v>744</v>
      </c>
      <c r="B746">
        <v>13</v>
      </c>
      <c r="C746">
        <v>7</v>
      </c>
      <c r="D746">
        <v>10</v>
      </c>
      <c r="E746">
        <v>10</v>
      </c>
      <c r="F746">
        <v>10</v>
      </c>
      <c r="G746">
        <v>0</v>
      </c>
      <c r="H746">
        <v>3</v>
      </c>
      <c r="I746">
        <v>7</v>
      </c>
      <c r="J746">
        <v>0.65</v>
      </c>
      <c r="K746">
        <v>7.8934020996093697</v>
      </c>
      <c r="L746" s="10">
        <v>4.43668556213379</v>
      </c>
      <c r="M746">
        <v>1.1073760986328101</v>
      </c>
      <c r="N746">
        <v>6.7662315368652299</v>
      </c>
      <c r="O746">
        <v>2</v>
      </c>
      <c r="P746">
        <v>2</v>
      </c>
      <c r="Q746">
        <v>11</v>
      </c>
      <c r="R746" s="16">
        <v>0.18179999999999999</v>
      </c>
      <c r="S746" s="16">
        <f t="shared" si="11"/>
        <v>0.2</v>
      </c>
      <c r="T746">
        <v>2.3625583648681601</v>
      </c>
      <c r="U746">
        <v>2.0127480030059801</v>
      </c>
      <c r="V746">
        <v>1.8998495340347299</v>
      </c>
      <c r="W746" s="17">
        <v>0.112898468971252</v>
      </c>
      <c r="X746">
        <v>0.462708830833435</v>
      </c>
      <c r="Y746">
        <v>0.462708830833435</v>
      </c>
      <c r="Z746">
        <v>0.2</v>
      </c>
      <c r="AA746">
        <v>0.9</v>
      </c>
      <c r="AB746">
        <v>0.81818181818181801</v>
      </c>
      <c r="AC746">
        <v>0.85714285714285698</v>
      </c>
      <c r="AD746">
        <v>0.1</v>
      </c>
      <c r="AE746">
        <v>0.7</v>
      </c>
    </row>
    <row r="747" spans="1:31" x14ac:dyDescent="0.15">
      <c r="A747" s="6">
        <v>745</v>
      </c>
      <c r="B747">
        <v>15</v>
      </c>
      <c r="C747">
        <v>5</v>
      </c>
      <c r="D747">
        <v>10</v>
      </c>
      <c r="E747">
        <v>10</v>
      </c>
      <c r="F747">
        <v>10</v>
      </c>
      <c r="G747">
        <v>0</v>
      </c>
      <c r="H747">
        <v>5</v>
      </c>
      <c r="I747">
        <v>5</v>
      </c>
      <c r="J747">
        <v>0.75</v>
      </c>
      <c r="K747">
        <v>8.3796195983886701</v>
      </c>
      <c r="L747" s="10">
        <v>3.3549060821533199</v>
      </c>
      <c r="M747">
        <v>1.17251205444336</v>
      </c>
      <c r="N747">
        <v>5.6846427917480504</v>
      </c>
      <c r="O747">
        <v>3</v>
      </c>
      <c r="P747">
        <v>3</v>
      </c>
      <c r="Q747">
        <v>13</v>
      </c>
      <c r="R747" s="16">
        <v>0.23080000000000001</v>
      </c>
      <c r="S747" s="16">
        <f t="shared" si="11"/>
        <v>0.3</v>
      </c>
      <c r="T747">
        <v>3.4461708068847701</v>
      </c>
      <c r="U747">
        <v>3.10820341110229</v>
      </c>
      <c r="V747">
        <v>2.8983116149902299</v>
      </c>
      <c r="W747" s="17">
        <v>0.20989179611205999</v>
      </c>
      <c r="X747">
        <v>0.54785919189453103</v>
      </c>
      <c r="Y747">
        <v>0.54785919189453103</v>
      </c>
      <c r="Z747">
        <v>0.3</v>
      </c>
      <c r="AA747">
        <v>1</v>
      </c>
      <c r="AB747">
        <v>0.76923076923076905</v>
      </c>
      <c r="AC747">
        <v>0.86956521739130399</v>
      </c>
      <c r="AD747">
        <v>0</v>
      </c>
      <c r="AE747">
        <v>0.7</v>
      </c>
    </row>
    <row r="748" spans="1:31" x14ac:dyDescent="0.15">
      <c r="A748" s="6">
        <v>746</v>
      </c>
      <c r="B748">
        <v>19</v>
      </c>
      <c r="C748">
        <v>1</v>
      </c>
      <c r="D748">
        <v>10</v>
      </c>
      <c r="E748">
        <v>10</v>
      </c>
      <c r="F748">
        <v>10</v>
      </c>
      <c r="G748">
        <v>0</v>
      </c>
      <c r="H748">
        <v>9</v>
      </c>
      <c r="I748">
        <v>1</v>
      </c>
      <c r="J748">
        <v>0.95</v>
      </c>
      <c r="K748">
        <v>12.8204708099365</v>
      </c>
      <c r="L748" s="10">
        <v>1.1058807373046899</v>
      </c>
      <c r="M748">
        <v>0.81927490234375</v>
      </c>
      <c r="N748">
        <v>10.150215148925801</v>
      </c>
      <c r="O748">
        <v>6</v>
      </c>
      <c r="P748">
        <v>6</v>
      </c>
      <c r="Q748">
        <v>16</v>
      </c>
      <c r="R748" s="16">
        <v>0.375</v>
      </c>
      <c r="S748" s="16">
        <f t="shared" si="11"/>
        <v>0.6</v>
      </c>
      <c r="T748">
        <v>5.5178852081298801</v>
      </c>
      <c r="U748">
        <v>5.10876512527466</v>
      </c>
      <c r="V748">
        <v>4.8603377342224103</v>
      </c>
      <c r="W748" s="17">
        <v>0.24842739105224601</v>
      </c>
      <c r="X748">
        <v>0.65754747390747104</v>
      </c>
      <c r="Y748">
        <v>0.65754747390747104</v>
      </c>
      <c r="Z748">
        <v>0.6</v>
      </c>
      <c r="AA748">
        <v>1</v>
      </c>
      <c r="AB748">
        <v>0.625</v>
      </c>
      <c r="AC748">
        <v>0.76923076923076905</v>
      </c>
      <c r="AD748">
        <v>0</v>
      </c>
      <c r="AE748">
        <v>0.4</v>
      </c>
    </row>
    <row r="749" spans="1:31" x14ac:dyDescent="0.15">
      <c r="A749" s="6">
        <v>747</v>
      </c>
      <c r="B749">
        <v>18</v>
      </c>
      <c r="C749">
        <v>2</v>
      </c>
      <c r="D749">
        <v>10</v>
      </c>
      <c r="E749">
        <v>10</v>
      </c>
      <c r="F749">
        <v>10</v>
      </c>
      <c r="G749">
        <v>0</v>
      </c>
      <c r="H749">
        <v>8</v>
      </c>
      <c r="I749">
        <v>2</v>
      </c>
      <c r="J749">
        <v>0.9</v>
      </c>
      <c r="K749">
        <v>8.7135963439941406</v>
      </c>
      <c r="L749" s="10">
        <v>1.0746307373046899</v>
      </c>
      <c r="M749">
        <v>0.61026382446289096</v>
      </c>
      <c r="N749">
        <v>7.2268962860107404</v>
      </c>
      <c r="O749">
        <v>7</v>
      </c>
      <c r="P749">
        <v>7</v>
      </c>
      <c r="Q749">
        <v>16</v>
      </c>
      <c r="R749" s="16">
        <v>0.4375</v>
      </c>
      <c r="S749" s="16">
        <f t="shared" si="11"/>
        <v>0.7</v>
      </c>
      <c r="T749">
        <v>4.7019615173339799</v>
      </c>
      <c r="U749">
        <v>4.2692317962646502</v>
      </c>
      <c r="V749">
        <v>4.1421761512756303</v>
      </c>
      <c r="W749" s="17">
        <v>0.127055644989014</v>
      </c>
      <c r="X749">
        <v>0.55978536605835005</v>
      </c>
      <c r="Y749">
        <v>0.55978536605835005</v>
      </c>
      <c r="Z749">
        <v>0.7</v>
      </c>
      <c r="AA749">
        <v>0.9</v>
      </c>
      <c r="AB749">
        <v>0.5625</v>
      </c>
      <c r="AC749">
        <v>0.69230769230769196</v>
      </c>
      <c r="AD749">
        <v>0.1</v>
      </c>
      <c r="AE749">
        <v>0.2</v>
      </c>
    </row>
    <row r="750" spans="1:31" x14ac:dyDescent="0.15">
      <c r="A750" s="6">
        <v>748</v>
      </c>
      <c r="B750">
        <v>19</v>
      </c>
      <c r="C750">
        <v>1</v>
      </c>
      <c r="D750">
        <v>10</v>
      </c>
      <c r="E750">
        <v>10</v>
      </c>
      <c r="F750">
        <v>10</v>
      </c>
      <c r="G750">
        <v>0</v>
      </c>
      <c r="H750">
        <v>9</v>
      </c>
      <c r="I750">
        <v>1</v>
      </c>
      <c r="J750">
        <v>0.95</v>
      </c>
      <c r="K750">
        <v>11.8353080749512</v>
      </c>
      <c r="L750" s="10">
        <v>0.69150924682617199</v>
      </c>
      <c r="M750">
        <v>0.51949310302734397</v>
      </c>
      <c r="N750">
        <v>10.6618309020996</v>
      </c>
      <c r="O750">
        <v>8</v>
      </c>
      <c r="P750">
        <v>8</v>
      </c>
      <c r="Q750">
        <v>18</v>
      </c>
      <c r="R750" s="16">
        <v>0.44440000000000002</v>
      </c>
      <c r="S750" s="16">
        <f t="shared" si="11"/>
        <v>0.8</v>
      </c>
      <c r="T750">
        <v>4.9045391082763699</v>
      </c>
      <c r="U750">
        <v>4.46850490570068</v>
      </c>
      <c r="V750">
        <v>4.3578910827636701</v>
      </c>
      <c r="W750" s="17">
        <v>0.110613822937012</v>
      </c>
      <c r="X750">
        <v>0.54664802551269498</v>
      </c>
      <c r="Y750">
        <v>0.54664802551269498</v>
      </c>
      <c r="Z750">
        <v>0.8</v>
      </c>
      <c r="AA750">
        <v>1</v>
      </c>
      <c r="AB750">
        <v>0.55555555555555602</v>
      </c>
      <c r="AC750">
        <v>0.71428571428571397</v>
      </c>
      <c r="AD750">
        <v>0</v>
      </c>
      <c r="AE750">
        <v>0.2</v>
      </c>
    </row>
    <row r="751" spans="1:31" x14ac:dyDescent="0.15">
      <c r="A751" s="6">
        <v>749</v>
      </c>
      <c r="B751">
        <v>17</v>
      </c>
      <c r="C751">
        <v>3</v>
      </c>
      <c r="D751">
        <v>10</v>
      </c>
      <c r="E751">
        <v>10</v>
      </c>
      <c r="F751">
        <v>10</v>
      </c>
      <c r="G751">
        <v>0</v>
      </c>
      <c r="H751">
        <v>7</v>
      </c>
      <c r="I751">
        <v>3</v>
      </c>
      <c r="J751">
        <v>0.85</v>
      </c>
      <c r="K751">
        <v>8.6805248260497994</v>
      </c>
      <c r="L751" s="10">
        <v>2.68282127380371</v>
      </c>
      <c r="M751">
        <v>1.80165672302246</v>
      </c>
      <c r="N751">
        <v>5.6309299468994096</v>
      </c>
      <c r="O751">
        <v>3</v>
      </c>
      <c r="P751">
        <v>3</v>
      </c>
      <c r="Q751">
        <v>13</v>
      </c>
      <c r="R751" s="16">
        <v>0.23080000000000001</v>
      </c>
      <c r="S751" s="16">
        <f t="shared" si="11"/>
        <v>0.3</v>
      </c>
      <c r="T751">
        <v>3.6783256530761701</v>
      </c>
      <c r="U751">
        <v>3.39916968345642</v>
      </c>
      <c r="V751">
        <v>3.1273550987243599</v>
      </c>
      <c r="W751" s="17">
        <v>0.271814584732056</v>
      </c>
      <c r="X751">
        <v>0.55097055435180697</v>
      </c>
      <c r="Y751">
        <v>0.55097055435180697</v>
      </c>
      <c r="Z751">
        <v>0.3</v>
      </c>
      <c r="AA751">
        <v>1</v>
      </c>
      <c r="AB751">
        <v>0.76923076923076905</v>
      </c>
      <c r="AC751">
        <v>0.86956521739130399</v>
      </c>
      <c r="AD751">
        <v>0</v>
      </c>
      <c r="AE751">
        <v>0.7</v>
      </c>
    </row>
    <row r="752" spans="1:31" x14ac:dyDescent="0.15">
      <c r="A752" s="6">
        <v>750</v>
      </c>
      <c r="B752">
        <v>17</v>
      </c>
      <c r="C752">
        <v>3</v>
      </c>
      <c r="D752">
        <v>10</v>
      </c>
      <c r="E752">
        <v>10</v>
      </c>
      <c r="F752">
        <v>10</v>
      </c>
      <c r="G752">
        <v>0</v>
      </c>
      <c r="H752">
        <v>7</v>
      </c>
      <c r="I752">
        <v>3</v>
      </c>
      <c r="J752">
        <v>0.85</v>
      </c>
      <c r="K752">
        <v>9.2315673828125</v>
      </c>
      <c r="L752" s="10">
        <v>2.1022720336914098</v>
      </c>
      <c r="M752">
        <v>1.2332954406738299</v>
      </c>
      <c r="N752">
        <v>7.28812599182129</v>
      </c>
      <c r="O752">
        <v>6</v>
      </c>
      <c r="P752">
        <v>6</v>
      </c>
      <c r="Q752">
        <v>16</v>
      </c>
      <c r="R752" s="16">
        <v>0.375</v>
      </c>
      <c r="S752" s="16">
        <f t="shared" si="11"/>
        <v>0.6</v>
      </c>
      <c r="T752">
        <v>3.9996433258056601</v>
      </c>
      <c r="U752">
        <v>3.60915946960449</v>
      </c>
      <c r="V752">
        <v>3.4291102886199898</v>
      </c>
      <c r="W752" s="17">
        <v>0.18004918098449699</v>
      </c>
      <c r="X752">
        <v>0.57053303718566895</v>
      </c>
      <c r="Y752">
        <v>0.57053303718566895</v>
      </c>
      <c r="Z752">
        <v>0.6</v>
      </c>
      <c r="AA752">
        <v>1</v>
      </c>
      <c r="AB752">
        <v>0.625</v>
      </c>
      <c r="AC752">
        <v>0.76923076923076905</v>
      </c>
      <c r="AD752">
        <v>0</v>
      </c>
      <c r="AE752">
        <v>0.4</v>
      </c>
    </row>
    <row r="753" spans="1:31" x14ac:dyDescent="0.15">
      <c r="A753" s="6">
        <v>751</v>
      </c>
      <c r="B753">
        <v>17</v>
      </c>
      <c r="C753">
        <v>3</v>
      </c>
      <c r="D753">
        <v>10</v>
      </c>
      <c r="E753">
        <v>10</v>
      </c>
      <c r="F753">
        <v>10</v>
      </c>
      <c r="G753">
        <v>0</v>
      </c>
      <c r="H753">
        <v>7</v>
      </c>
      <c r="I753">
        <v>3</v>
      </c>
      <c r="J753">
        <v>0.85</v>
      </c>
      <c r="K753">
        <v>8.7765350341796893</v>
      </c>
      <c r="L753" s="10">
        <v>3.4167308807372998</v>
      </c>
      <c r="M753">
        <v>2.6289939880371098</v>
      </c>
      <c r="N753">
        <v>5.0310592651367196</v>
      </c>
      <c r="O753">
        <v>4</v>
      </c>
      <c r="P753">
        <v>4</v>
      </c>
      <c r="Q753">
        <v>13</v>
      </c>
      <c r="R753" s="16">
        <v>0.30769999999999997</v>
      </c>
      <c r="S753" s="16">
        <f t="shared" si="11"/>
        <v>0.4</v>
      </c>
      <c r="T753">
        <v>3.4190120697021502</v>
      </c>
      <c r="U753">
        <v>3.21324586868286</v>
      </c>
      <c r="V753">
        <v>2.8805060386657702</v>
      </c>
      <c r="W753" s="17">
        <v>0.33273983001709001</v>
      </c>
      <c r="X753">
        <v>0.53850603103637695</v>
      </c>
      <c r="Y753">
        <v>0.53850603103637695</v>
      </c>
      <c r="Z753">
        <v>0.4</v>
      </c>
      <c r="AA753">
        <v>0.9</v>
      </c>
      <c r="AB753">
        <v>0.69230769230769196</v>
      </c>
      <c r="AC753">
        <v>0.78260869565217395</v>
      </c>
      <c r="AD753">
        <v>0.1</v>
      </c>
      <c r="AE753">
        <v>0.5</v>
      </c>
    </row>
    <row r="754" spans="1:31" x14ac:dyDescent="0.15">
      <c r="A754" s="6">
        <v>752</v>
      </c>
      <c r="B754">
        <v>18</v>
      </c>
      <c r="C754">
        <v>2</v>
      </c>
      <c r="D754">
        <v>10</v>
      </c>
      <c r="E754">
        <v>10</v>
      </c>
      <c r="F754">
        <v>10</v>
      </c>
      <c r="G754">
        <v>0</v>
      </c>
      <c r="H754">
        <v>8</v>
      </c>
      <c r="I754">
        <v>2</v>
      </c>
      <c r="J754">
        <v>0.9</v>
      </c>
      <c r="K754">
        <v>8.5604171752929705</v>
      </c>
      <c r="L754" s="10">
        <v>0.62664794921875</v>
      </c>
      <c r="M754">
        <v>0.28777694702148399</v>
      </c>
      <c r="N754">
        <v>8.2228584289550799</v>
      </c>
      <c r="O754">
        <v>7</v>
      </c>
      <c r="P754">
        <v>7</v>
      </c>
      <c r="Q754">
        <v>16</v>
      </c>
      <c r="R754" s="16">
        <v>0.4375</v>
      </c>
      <c r="S754" s="16">
        <f t="shared" si="11"/>
        <v>0.7</v>
      </c>
      <c r="T754">
        <v>4.6150760650634801</v>
      </c>
      <c r="U754">
        <v>4.1222424507141104</v>
      </c>
      <c r="V754">
        <v>4.0913901329040501</v>
      </c>
      <c r="W754" s="17">
        <v>3.0852317810058601E-2</v>
      </c>
      <c r="X754">
        <v>0.52368593215942405</v>
      </c>
      <c r="Y754">
        <v>0.52368593215942405</v>
      </c>
      <c r="Z754">
        <v>0.7</v>
      </c>
      <c r="AA754">
        <v>0.9</v>
      </c>
      <c r="AB754">
        <v>0.5625</v>
      </c>
      <c r="AC754">
        <v>0.69230769230769196</v>
      </c>
      <c r="AD754">
        <v>0.1</v>
      </c>
      <c r="AE754">
        <v>0.2</v>
      </c>
    </row>
    <row r="755" spans="1:31" x14ac:dyDescent="0.15">
      <c r="A755" s="6">
        <v>753</v>
      </c>
      <c r="B755">
        <v>17</v>
      </c>
      <c r="C755">
        <v>3</v>
      </c>
      <c r="D755">
        <v>10</v>
      </c>
      <c r="E755">
        <v>10</v>
      </c>
      <c r="F755">
        <v>10</v>
      </c>
      <c r="G755">
        <v>0</v>
      </c>
      <c r="H755">
        <v>7</v>
      </c>
      <c r="I755">
        <v>3</v>
      </c>
      <c r="J755">
        <v>0.85</v>
      </c>
      <c r="K755">
        <v>8.7162609100341797</v>
      </c>
      <c r="L755" s="10">
        <v>1.7887706756591799</v>
      </c>
      <c r="M755">
        <v>0.74873352050781194</v>
      </c>
      <c r="N755">
        <v>6.4296302795410201</v>
      </c>
      <c r="O755">
        <v>5</v>
      </c>
      <c r="P755">
        <v>5</v>
      </c>
      <c r="Q755">
        <v>15</v>
      </c>
      <c r="R755" s="16">
        <v>0.33329999999999999</v>
      </c>
      <c r="S755" s="16">
        <f t="shared" si="11"/>
        <v>0.5</v>
      </c>
      <c r="T755">
        <v>4.3663463592529297</v>
      </c>
      <c r="U755">
        <v>3.9760718345642099</v>
      </c>
      <c r="V755">
        <v>3.7783355712890598</v>
      </c>
      <c r="W755" s="17">
        <v>0.19773626327514701</v>
      </c>
      <c r="X755">
        <v>0.58801078796386697</v>
      </c>
      <c r="Y755">
        <v>0.58801078796386697</v>
      </c>
      <c r="Z755">
        <v>0.5</v>
      </c>
      <c r="AA755">
        <v>1</v>
      </c>
      <c r="AB755">
        <v>0.66666666666666696</v>
      </c>
      <c r="AC755">
        <v>0.8</v>
      </c>
      <c r="AD755">
        <v>0</v>
      </c>
      <c r="AE755">
        <v>0.5</v>
      </c>
    </row>
    <row r="756" spans="1:31" x14ac:dyDescent="0.15">
      <c r="A756" s="6">
        <v>754</v>
      </c>
      <c r="B756">
        <v>17</v>
      </c>
      <c r="C756">
        <v>3</v>
      </c>
      <c r="D756">
        <v>10</v>
      </c>
      <c r="E756">
        <v>10</v>
      </c>
      <c r="F756">
        <v>10</v>
      </c>
      <c r="G756">
        <v>0</v>
      </c>
      <c r="H756">
        <v>7</v>
      </c>
      <c r="I756">
        <v>3</v>
      </c>
      <c r="J756">
        <v>0.85</v>
      </c>
      <c r="K756">
        <v>8.0554103851318395</v>
      </c>
      <c r="L756" s="10">
        <v>1.53165626525879</v>
      </c>
      <c r="M756">
        <v>0.74248123168945301</v>
      </c>
      <c r="N756">
        <v>6.68906593322754</v>
      </c>
      <c r="O756">
        <v>6</v>
      </c>
      <c r="P756">
        <v>6</v>
      </c>
      <c r="Q756">
        <v>16</v>
      </c>
      <c r="R756" s="16">
        <v>0.375</v>
      </c>
      <c r="S756" s="16">
        <f t="shared" si="11"/>
        <v>0.6</v>
      </c>
      <c r="T756">
        <v>4.3847751617431596</v>
      </c>
      <c r="U756">
        <v>3.93526411056519</v>
      </c>
      <c r="V756">
        <v>3.8152053356170601</v>
      </c>
      <c r="W756" s="17">
        <v>0.12005877494812001</v>
      </c>
      <c r="X756">
        <v>0.56956982612609897</v>
      </c>
      <c r="Y756">
        <v>0.56956982612609897</v>
      </c>
      <c r="Z756">
        <v>0.6</v>
      </c>
      <c r="AA756">
        <v>1</v>
      </c>
      <c r="AB756">
        <v>0.625</v>
      </c>
      <c r="AC756">
        <v>0.76923076923076905</v>
      </c>
      <c r="AD756">
        <v>0</v>
      </c>
      <c r="AE756">
        <v>0.4</v>
      </c>
    </row>
    <row r="757" spans="1:31" x14ac:dyDescent="0.15">
      <c r="A757" s="6">
        <v>755</v>
      </c>
      <c r="B757">
        <v>16</v>
      </c>
      <c r="C757">
        <v>4</v>
      </c>
      <c r="D757">
        <v>10</v>
      </c>
      <c r="E757">
        <v>10</v>
      </c>
      <c r="F757">
        <v>10</v>
      </c>
      <c r="G757">
        <v>0</v>
      </c>
      <c r="H757">
        <v>6</v>
      </c>
      <c r="I757">
        <v>4</v>
      </c>
      <c r="J757">
        <v>0.8</v>
      </c>
      <c r="K757">
        <v>8.3897323608398402</v>
      </c>
      <c r="L757" s="10">
        <v>4.4636268615722701</v>
      </c>
      <c r="M757">
        <v>3.5825614929199201</v>
      </c>
      <c r="N757">
        <v>4.3408641815185502</v>
      </c>
      <c r="O757">
        <v>1</v>
      </c>
      <c r="P757">
        <v>1</v>
      </c>
      <c r="Q757">
        <v>11</v>
      </c>
      <c r="R757" s="16">
        <v>9.0899999999999995E-2</v>
      </c>
      <c r="S757" s="16">
        <f t="shared" si="11"/>
        <v>0.1</v>
      </c>
      <c r="T757">
        <v>2.9595699310302699</v>
      </c>
      <c r="U757">
        <v>2.7996799945831299</v>
      </c>
      <c r="V757">
        <v>2.4448833465576199</v>
      </c>
      <c r="W757" s="17">
        <v>0.35479664802551297</v>
      </c>
      <c r="X757">
        <v>0.51468658447265603</v>
      </c>
      <c r="Y757">
        <v>0.51468658447265603</v>
      </c>
      <c r="Z757">
        <v>0.1</v>
      </c>
      <c r="AA757">
        <v>1</v>
      </c>
      <c r="AB757">
        <v>0.90909090909090895</v>
      </c>
      <c r="AC757">
        <v>0.952380952380952</v>
      </c>
      <c r="AD757">
        <v>0</v>
      </c>
      <c r="AE757">
        <v>0.9</v>
      </c>
    </row>
    <row r="758" spans="1:31" x14ac:dyDescent="0.15">
      <c r="A758" s="6">
        <v>756</v>
      </c>
      <c r="B758">
        <v>17</v>
      </c>
      <c r="C758">
        <v>3</v>
      </c>
      <c r="D758">
        <v>10</v>
      </c>
      <c r="E758">
        <v>10</v>
      </c>
      <c r="F758">
        <v>10</v>
      </c>
      <c r="G758">
        <v>0</v>
      </c>
      <c r="H758">
        <v>7</v>
      </c>
      <c r="I758">
        <v>3</v>
      </c>
      <c r="J758">
        <v>0.85</v>
      </c>
      <c r="K758">
        <v>8.0184116363525408</v>
      </c>
      <c r="L758" s="10">
        <v>2.3798713684082</v>
      </c>
      <c r="M758">
        <v>1.7715759277343699</v>
      </c>
      <c r="N758">
        <v>6.0273933410644496</v>
      </c>
      <c r="O758">
        <v>3</v>
      </c>
      <c r="P758">
        <v>3</v>
      </c>
      <c r="Q758">
        <v>11</v>
      </c>
      <c r="R758" s="16">
        <v>0.2727</v>
      </c>
      <c r="S758" s="16">
        <f t="shared" si="11"/>
        <v>0.3</v>
      </c>
      <c r="T758">
        <v>3.0213775634765598</v>
      </c>
      <c r="U758">
        <v>2.7786052227020299</v>
      </c>
      <c r="V758">
        <v>2.5855565071106001</v>
      </c>
      <c r="W758" s="17">
        <v>0.193048715591431</v>
      </c>
      <c r="X758">
        <v>0.43582105636596702</v>
      </c>
      <c r="Y758">
        <v>0.43582105636596702</v>
      </c>
      <c r="Z758">
        <v>0.3</v>
      </c>
      <c r="AA758">
        <v>0.8</v>
      </c>
      <c r="AB758">
        <v>0.72727272727272696</v>
      </c>
      <c r="AC758">
        <v>0.76190476190476197</v>
      </c>
      <c r="AD758">
        <v>0.2</v>
      </c>
      <c r="AE758">
        <v>0.5</v>
      </c>
    </row>
    <row r="759" spans="1:31" x14ac:dyDescent="0.15">
      <c r="A759" s="6">
        <v>757</v>
      </c>
      <c r="B759">
        <v>17</v>
      </c>
      <c r="C759">
        <v>3</v>
      </c>
      <c r="D759">
        <v>10</v>
      </c>
      <c r="E759">
        <v>10</v>
      </c>
      <c r="F759">
        <v>10</v>
      </c>
      <c r="G759">
        <v>0</v>
      </c>
      <c r="H759">
        <v>7</v>
      </c>
      <c r="I759">
        <v>3</v>
      </c>
      <c r="J759">
        <v>0.85</v>
      </c>
      <c r="K759">
        <v>9.6664371490478498</v>
      </c>
      <c r="L759" s="10">
        <v>2.9880065917968701</v>
      </c>
      <c r="M759">
        <v>2.1301460266113299</v>
      </c>
      <c r="N759">
        <v>6.6810646057128897</v>
      </c>
      <c r="O759">
        <v>6</v>
      </c>
      <c r="P759">
        <v>6</v>
      </c>
      <c r="Q759">
        <v>16</v>
      </c>
      <c r="R759" s="16">
        <v>0.375</v>
      </c>
      <c r="S759" s="16">
        <f t="shared" si="11"/>
        <v>0.6</v>
      </c>
      <c r="T759">
        <v>4.0183944702148402</v>
      </c>
      <c r="U759">
        <v>3.68935251235962</v>
      </c>
      <c r="V759">
        <v>3.4121956825256401</v>
      </c>
      <c r="W759" s="17">
        <v>0.27715682983398399</v>
      </c>
      <c r="X759">
        <v>0.60619878768920898</v>
      </c>
      <c r="Y759">
        <v>0.60619878768920898</v>
      </c>
      <c r="Z759">
        <v>0.6</v>
      </c>
      <c r="AA759">
        <v>1</v>
      </c>
      <c r="AB759">
        <v>0.625</v>
      </c>
      <c r="AC759">
        <v>0.76923076923076905</v>
      </c>
      <c r="AD759">
        <v>0</v>
      </c>
      <c r="AE759">
        <v>0.4</v>
      </c>
    </row>
    <row r="760" spans="1:31" x14ac:dyDescent="0.15">
      <c r="A760" s="6">
        <v>758</v>
      </c>
      <c r="B760">
        <v>17</v>
      </c>
      <c r="C760">
        <v>3</v>
      </c>
      <c r="D760">
        <v>10</v>
      </c>
      <c r="E760">
        <v>10</v>
      </c>
      <c r="F760">
        <v>10</v>
      </c>
      <c r="G760">
        <v>0</v>
      </c>
      <c r="H760">
        <v>7</v>
      </c>
      <c r="I760">
        <v>3</v>
      </c>
      <c r="J760">
        <v>0.85</v>
      </c>
      <c r="K760">
        <v>9.3289508819580096</v>
      </c>
      <c r="L760" s="10">
        <v>2.0283145904540998</v>
      </c>
      <c r="M760">
        <v>0.96340560913085904</v>
      </c>
      <c r="N760">
        <v>6.8797893524169904</v>
      </c>
      <c r="O760">
        <v>5</v>
      </c>
      <c r="P760">
        <v>5</v>
      </c>
      <c r="Q760">
        <v>15</v>
      </c>
      <c r="R760" s="16">
        <v>0.33329999999999999</v>
      </c>
      <c r="S760" s="16">
        <f t="shared" si="11"/>
        <v>0.5</v>
      </c>
      <c r="T760">
        <v>4.1791725158691397</v>
      </c>
      <c r="U760">
        <v>3.7919178009033199</v>
      </c>
      <c r="V760">
        <v>3.5736203193664502</v>
      </c>
      <c r="W760" s="17">
        <v>0.21829748153686501</v>
      </c>
      <c r="X760">
        <v>0.60555219650268599</v>
      </c>
      <c r="Y760">
        <v>0.60555219650268599</v>
      </c>
      <c r="Z760">
        <v>0.5</v>
      </c>
      <c r="AA760">
        <v>1</v>
      </c>
      <c r="AB760">
        <v>0.66666666666666696</v>
      </c>
      <c r="AC760">
        <v>0.8</v>
      </c>
      <c r="AD760">
        <v>0</v>
      </c>
      <c r="AE760">
        <v>0.5</v>
      </c>
    </row>
    <row r="761" spans="1:31" x14ac:dyDescent="0.15">
      <c r="A761" s="6">
        <v>759</v>
      </c>
      <c r="B761">
        <v>16</v>
      </c>
      <c r="C761">
        <v>4</v>
      </c>
      <c r="D761">
        <v>10</v>
      </c>
      <c r="E761">
        <v>10</v>
      </c>
      <c r="F761">
        <v>10</v>
      </c>
      <c r="G761">
        <v>0</v>
      </c>
      <c r="H761">
        <v>6</v>
      </c>
      <c r="I761">
        <v>4</v>
      </c>
      <c r="J761">
        <v>0.8</v>
      </c>
      <c r="K761">
        <v>7.5038566589355504</v>
      </c>
      <c r="L761" s="10">
        <v>2.5776634216308598</v>
      </c>
      <c r="M761">
        <v>1.27959060668945</v>
      </c>
      <c r="N761">
        <v>4.9651393890380904</v>
      </c>
      <c r="O761">
        <v>3</v>
      </c>
      <c r="P761">
        <v>3</v>
      </c>
      <c r="Q761">
        <v>12</v>
      </c>
      <c r="R761" s="16">
        <v>0.25</v>
      </c>
      <c r="S761" s="16">
        <f t="shared" si="11"/>
        <v>0.3</v>
      </c>
      <c r="T761">
        <v>3.4542045593261701</v>
      </c>
      <c r="U761">
        <v>3.1654732227325399</v>
      </c>
      <c r="V761">
        <v>2.9687378406524698</v>
      </c>
      <c r="W761" s="17">
        <v>0.19673538208007799</v>
      </c>
      <c r="X761">
        <v>0.485466718673706</v>
      </c>
      <c r="Y761">
        <v>0.485466718673706</v>
      </c>
      <c r="Z761">
        <v>0.3</v>
      </c>
      <c r="AA761">
        <v>0.9</v>
      </c>
      <c r="AB761">
        <v>0.75</v>
      </c>
      <c r="AC761">
        <v>0.81818181818181801</v>
      </c>
      <c r="AD761">
        <v>0.1</v>
      </c>
      <c r="AE761">
        <v>0.6</v>
      </c>
    </row>
    <row r="762" spans="1:31" x14ac:dyDescent="0.15">
      <c r="A762" s="6">
        <v>760</v>
      </c>
      <c r="B762">
        <v>17</v>
      </c>
      <c r="C762">
        <v>3</v>
      </c>
      <c r="D762">
        <v>10</v>
      </c>
      <c r="E762">
        <v>10</v>
      </c>
      <c r="F762">
        <v>10</v>
      </c>
      <c r="G762">
        <v>0</v>
      </c>
      <c r="H762">
        <v>7</v>
      </c>
      <c r="I762">
        <v>3</v>
      </c>
      <c r="J762">
        <v>0.85</v>
      </c>
      <c r="K762">
        <v>10.1663112640381</v>
      </c>
      <c r="L762" s="10">
        <v>3.27395820617676</v>
      </c>
      <c r="M762">
        <v>2.3494186401367201</v>
      </c>
      <c r="N762">
        <v>6.7644100189209002</v>
      </c>
      <c r="O762">
        <v>4</v>
      </c>
      <c r="P762">
        <v>4</v>
      </c>
      <c r="Q762">
        <v>14</v>
      </c>
      <c r="R762" s="16">
        <v>0.28570000000000001</v>
      </c>
      <c r="S762" s="16">
        <f t="shared" si="11"/>
        <v>0.4</v>
      </c>
      <c r="T762">
        <v>4.2317581176757804</v>
      </c>
      <c r="U762">
        <v>3.9319043159484899</v>
      </c>
      <c r="V762">
        <v>3.6114051342010498</v>
      </c>
      <c r="W762" s="17">
        <v>0.32049918174743702</v>
      </c>
      <c r="X762">
        <v>0.620352983474731</v>
      </c>
      <c r="Y762">
        <v>0.620352983474731</v>
      </c>
      <c r="Z762">
        <v>0.4</v>
      </c>
      <c r="AA762">
        <v>1</v>
      </c>
      <c r="AB762">
        <v>0.71428571428571397</v>
      </c>
      <c r="AC762">
        <v>0.83333333333333304</v>
      </c>
      <c r="AD762">
        <v>0</v>
      </c>
      <c r="AE762">
        <v>0.6</v>
      </c>
    </row>
    <row r="763" spans="1:31" x14ac:dyDescent="0.15">
      <c r="A763" s="6">
        <v>761</v>
      </c>
      <c r="B763">
        <v>16</v>
      </c>
      <c r="C763">
        <v>4</v>
      </c>
      <c r="D763">
        <v>10</v>
      </c>
      <c r="E763">
        <v>10</v>
      </c>
      <c r="F763">
        <v>10</v>
      </c>
      <c r="G763">
        <v>0</v>
      </c>
      <c r="H763">
        <v>6</v>
      </c>
      <c r="I763">
        <v>4</v>
      </c>
      <c r="J763">
        <v>0.8</v>
      </c>
      <c r="K763">
        <v>9.8222579956054705</v>
      </c>
      <c r="L763" s="10">
        <v>2.4600658416747998</v>
      </c>
      <c r="M763">
        <v>0.75917053222656194</v>
      </c>
      <c r="N763">
        <v>8.0180835723877006</v>
      </c>
      <c r="O763">
        <v>5</v>
      </c>
      <c r="P763">
        <v>5</v>
      </c>
      <c r="Q763">
        <v>15</v>
      </c>
      <c r="R763" s="16">
        <v>0.33329999999999999</v>
      </c>
      <c r="S763" s="16">
        <f t="shared" si="11"/>
        <v>0.5</v>
      </c>
      <c r="T763">
        <v>4.1355400085449201</v>
      </c>
      <c r="U763">
        <v>3.6582548618316602</v>
      </c>
      <c r="V763">
        <v>3.49895215034485</v>
      </c>
      <c r="W763" s="17">
        <v>0.15930271148681599</v>
      </c>
      <c r="X763">
        <v>0.63658785820007302</v>
      </c>
      <c r="Y763">
        <v>0.63658785820007302</v>
      </c>
      <c r="Z763">
        <v>0.5</v>
      </c>
      <c r="AA763">
        <v>1</v>
      </c>
      <c r="AB763">
        <v>0.66666666666666696</v>
      </c>
      <c r="AC763">
        <v>0.8</v>
      </c>
      <c r="AD763">
        <v>0</v>
      </c>
      <c r="AE763">
        <v>0.5</v>
      </c>
    </row>
    <row r="764" spans="1:31" x14ac:dyDescent="0.15">
      <c r="A764" s="6">
        <v>762</v>
      </c>
      <c r="B764">
        <v>16</v>
      </c>
      <c r="C764">
        <v>4</v>
      </c>
      <c r="D764">
        <v>10</v>
      </c>
      <c r="E764">
        <v>10</v>
      </c>
      <c r="F764">
        <v>10</v>
      </c>
      <c r="G764">
        <v>0</v>
      </c>
      <c r="H764">
        <v>6</v>
      </c>
      <c r="I764">
        <v>4</v>
      </c>
      <c r="J764">
        <v>0.8</v>
      </c>
      <c r="K764">
        <v>9.4051055908203107</v>
      </c>
      <c r="L764" s="10">
        <v>3.4295520782470699</v>
      </c>
      <c r="M764">
        <v>2.1113662719726598</v>
      </c>
      <c r="N764">
        <v>6.6637954711914098</v>
      </c>
      <c r="O764">
        <v>4</v>
      </c>
      <c r="P764">
        <v>4</v>
      </c>
      <c r="Q764">
        <v>14</v>
      </c>
      <c r="R764" s="16">
        <v>0.28570000000000001</v>
      </c>
      <c r="S764" s="16">
        <f t="shared" si="11"/>
        <v>0.4</v>
      </c>
      <c r="T764">
        <v>2.9715652465820299</v>
      </c>
      <c r="U764">
        <v>2.7172491550445601</v>
      </c>
      <c r="V764">
        <v>2.4712443351745601</v>
      </c>
      <c r="W764" s="17">
        <v>0.24600481986999501</v>
      </c>
      <c r="X764">
        <v>0.50032091140747104</v>
      </c>
      <c r="Y764">
        <v>0.50032091140747104</v>
      </c>
      <c r="Z764">
        <v>0.4</v>
      </c>
      <c r="AA764">
        <v>1</v>
      </c>
      <c r="AB764">
        <v>0.71428571428571397</v>
      </c>
      <c r="AC764">
        <v>0.83333333333333304</v>
      </c>
      <c r="AD764">
        <v>0</v>
      </c>
      <c r="AE764">
        <v>0.6</v>
      </c>
    </row>
    <row r="765" spans="1:31" x14ac:dyDescent="0.15">
      <c r="A765" s="6">
        <v>763</v>
      </c>
      <c r="B765">
        <v>17</v>
      </c>
      <c r="C765">
        <v>3</v>
      </c>
      <c r="D765">
        <v>10</v>
      </c>
      <c r="E765">
        <v>10</v>
      </c>
      <c r="F765">
        <v>10</v>
      </c>
      <c r="G765">
        <v>0</v>
      </c>
      <c r="H765">
        <v>7</v>
      </c>
      <c r="I765">
        <v>3</v>
      </c>
      <c r="J765">
        <v>0.85</v>
      </c>
      <c r="K765">
        <v>8.8154239654540998</v>
      </c>
      <c r="L765" s="10">
        <v>2.6712760925293</v>
      </c>
      <c r="M765">
        <v>1.6902217864990201</v>
      </c>
      <c r="N765">
        <v>5.5071983337402299</v>
      </c>
      <c r="O765">
        <v>3</v>
      </c>
      <c r="P765">
        <v>3</v>
      </c>
      <c r="Q765">
        <v>12</v>
      </c>
      <c r="R765" s="16">
        <v>0.25</v>
      </c>
      <c r="S765" s="16">
        <f t="shared" si="11"/>
        <v>0.3</v>
      </c>
      <c r="T765">
        <v>3.7791271209716801</v>
      </c>
      <c r="U765">
        <v>3.5109894275665301</v>
      </c>
      <c r="V765">
        <v>3.2221112251281698</v>
      </c>
      <c r="W765" s="17">
        <v>0.28887820243835399</v>
      </c>
      <c r="X765">
        <v>0.55701589584350597</v>
      </c>
      <c r="Y765">
        <v>0.55701589584350597</v>
      </c>
      <c r="Z765">
        <v>0.3</v>
      </c>
      <c r="AA765">
        <v>0.9</v>
      </c>
      <c r="AB765">
        <v>0.75</v>
      </c>
      <c r="AC765">
        <v>0.81818181818181801</v>
      </c>
      <c r="AD765">
        <v>0.1</v>
      </c>
      <c r="AE765">
        <v>0.6</v>
      </c>
    </row>
    <row r="766" spans="1:31" x14ac:dyDescent="0.15">
      <c r="A766" s="6">
        <v>764</v>
      </c>
      <c r="B766">
        <v>16</v>
      </c>
      <c r="C766">
        <v>4</v>
      </c>
      <c r="D766">
        <v>10</v>
      </c>
      <c r="E766">
        <v>10</v>
      </c>
      <c r="F766">
        <v>10</v>
      </c>
      <c r="G766">
        <v>0</v>
      </c>
      <c r="H766">
        <v>6</v>
      </c>
      <c r="I766">
        <v>4</v>
      </c>
      <c r="J766">
        <v>0.8</v>
      </c>
      <c r="K766">
        <v>8.7104778289794904</v>
      </c>
      <c r="L766" s="10">
        <v>1.3560638427734399</v>
      </c>
      <c r="M766">
        <v>0.14569473266601601</v>
      </c>
      <c r="N766">
        <v>9.2314319610595703</v>
      </c>
      <c r="O766">
        <v>6</v>
      </c>
      <c r="P766">
        <v>6</v>
      </c>
      <c r="Q766">
        <v>16</v>
      </c>
      <c r="R766" s="16">
        <v>0.375</v>
      </c>
      <c r="S766" s="16">
        <f t="shared" si="11"/>
        <v>0.6</v>
      </c>
      <c r="T766">
        <v>4.6927738189697301</v>
      </c>
      <c r="U766">
        <v>4.0366182327270499</v>
      </c>
      <c r="V766">
        <v>4.0753555297851598</v>
      </c>
      <c r="W766" s="17">
        <v>3.8737297058105503E-2</v>
      </c>
      <c r="X766">
        <v>0.61741828918456998</v>
      </c>
      <c r="Y766">
        <v>0.61741828918456998</v>
      </c>
      <c r="Z766">
        <v>0.6</v>
      </c>
      <c r="AA766">
        <v>1</v>
      </c>
      <c r="AB766">
        <v>0.625</v>
      </c>
      <c r="AC766">
        <v>0.76923076923076905</v>
      </c>
      <c r="AD766">
        <v>0</v>
      </c>
      <c r="AE766">
        <v>0.4</v>
      </c>
    </row>
    <row r="767" spans="1:31" x14ac:dyDescent="0.15">
      <c r="A767" s="6">
        <v>765</v>
      </c>
      <c r="B767">
        <v>19</v>
      </c>
      <c r="C767">
        <v>1</v>
      </c>
      <c r="D767">
        <v>10</v>
      </c>
      <c r="E767">
        <v>10</v>
      </c>
      <c r="F767">
        <v>10</v>
      </c>
      <c r="G767">
        <v>0</v>
      </c>
      <c r="H767">
        <v>9</v>
      </c>
      <c r="I767">
        <v>1</v>
      </c>
      <c r="J767">
        <v>0.95</v>
      </c>
      <c r="K767">
        <v>12.22727394104</v>
      </c>
      <c r="L767" s="10">
        <v>0.80151748657226596</v>
      </c>
      <c r="M767">
        <v>0.55924224853515603</v>
      </c>
      <c r="N767">
        <v>10.2725009918213</v>
      </c>
      <c r="O767">
        <v>7</v>
      </c>
      <c r="P767">
        <v>7</v>
      </c>
      <c r="Q767">
        <v>17</v>
      </c>
      <c r="R767" s="16">
        <v>0.4118</v>
      </c>
      <c r="S767" s="16">
        <f t="shared" si="11"/>
        <v>0.7</v>
      </c>
      <c r="T767">
        <v>4.8915824890136701</v>
      </c>
      <c r="U767">
        <v>4.49367332458496</v>
      </c>
      <c r="V767">
        <v>4.3103799819946298</v>
      </c>
      <c r="W767" s="17">
        <v>0.183293342590332</v>
      </c>
      <c r="X767">
        <v>0.58120250701904297</v>
      </c>
      <c r="Y767">
        <v>0.58120250701904297</v>
      </c>
      <c r="Z767">
        <v>0.7</v>
      </c>
      <c r="AA767">
        <v>1</v>
      </c>
      <c r="AB767">
        <v>0.58823529411764697</v>
      </c>
      <c r="AC767">
        <v>0.74074074074074103</v>
      </c>
      <c r="AD767">
        <v>0</v>
      </c>
      <c r="AE767">
        <v>0.3</v>
      </c>
    </row>
    <row r="768" spans="1:31" x14ac:dyDescent="0.15">
      <c r="A768" s="6">
        <v>766</v>
      </c>
      <c r="B768">
        <v>17</v>
      </c>
      <c r="C768">
        <v>3</v>
      </c>
      <c r="D768">
        <v>10</v>
      </c>
      <c r="E768">
        <v>10</v>
      </c>
      <c r="F768">
        <v>10</v>
      </c>
      <c r="G768">
        <v>0</v>
      </c>
      <c r="H768">
        <v>7</v>
      </c>
      <c r="I768">
        <v>3</v>
      </c>
      <c r="J768">
        <v>0.85</v>
      </c>
      <c r="K768">
        <v>8.3576145172119105</v>
      </c>
      <c r="L768" s="10">
        <v>2.3232803344726598</v>
      </c>
      <c r="M768">
        <v>1.3556365966796899</v>
      </c>
      <c r="N768">
        <v>5.3950061798095703</v>
      </c>
      <c r="O768">
        <v>5</v>
      </c>
      <c r="P768">
        <v>5</v>
      </c>
      <c r="Q768">
        <v>15</v>
      </c>
      <c r="R768" s="16">
        <v>0.33329999999999999</v>
      </c>
      <c r="S768" s="16">
        <f t="shared" si="11"/>
        <v>0.5</v>
      </c>
      <c r="T768">
        <v>3.5073833465576199</v>
      </c>
      <c r="U768">
        <v>3.2279739379882799</v>
      </c>
      <c r="V768">
        <v>2.9903004169464098</v>
      </c>
      <c r="W768" s="17">
        <v>0.23767352104187001</v>
      </c>
      <c r="X768">
        <v>0.51708292961120605</v>
      </c>
      <c r="Y768">
        <v>0.51708292961120605</v>
      </c>
      <c r="Z768">
        <v>0.5</v>
      </c>
      <c r="AA768">
        <v>1</v>
      </c>
      <c r="AB768">
        <v>0.66666666666666696</v>
      </c>
      <c r="AC768">
        <v>0.8</v>
      </c>
      <c r="AD768">
        <v>0</v>
      </c>
      <c r="AE768">
        <v>0.5</v>
      </c>
    </row>
    <row r="769" spans="1:31" x14ac:dyDescent="0.15">
      <c r="A769" s="6">
        <v>767</v>
      </c>
      <c r="B769">
        <v>18</v>
      </c>
      <c r="C769">
        <v>2</v>
      </c>
      <c r="D769">
        <v>10</v>
      </c>
      <c r="E769">
        <v>10</v>
      </c>
      <c r="F769">
        <v>10</v>
      </c>
      <c r="G769">
        <v>0</v>
      </c>
      <c r="H769">
        <v>8</v>
      </c>
      <c r="I769">
        <v>2</v>
      </c>
      <c r="J769">
        <v>0.9</v>
      </c>
      <c r="K769">
        <v>10.418952941894499</v>
      </c>
      <c r="L769" s="10">
        <v>2.6292495727539098</v>
      </c>
      <c r="M769">
        <v>2.0696887969970699</v>
      </c>
      <c r="N769">
        <v>6.93931007385254</v>
      </c>
      <c r="O769">
        <v>3</v>
      </c>
      <c r="P769">
        <v>3</v>
      </c>
      <c r="Q769">
        <v>13</v>
      </c>
      <c r="R769" s="16">
        <v>0.23080000000000001</v>
      </c>
      <c r="S769" s="16">
        <f t="shared" si="11"/>
        <v>0.3</v>
      </c>
      <c r="T769">
        <v>3.8642120361328098</v>
      </c>
      <c r="U769">
        <v>3.6235122680664098</v>
      </c>
      <c r="V769">
        <v>3.29751825332642</v>
      </c>
      <c r="W769" s="17">
        <v>0.32599401473999001</v>
      </c>
      <c r="X769">
        <v>0.56669378280639604</v>
      </c>
      <c r="Y769">
        <v>0.56669378280639604</v>
      </c>
      <c r="Z769">
        <v>0.3</v>
      </c>
      <c r="AA769">
        <v>1</v>
      </c>
      <c r="AB769">
        <v>0.76923076923076905</v>
      </c>
      <c r="AC769">
        <v>0.86956521739130399</v>
      </c>
      <c r="AD769">
        <v>0</v>
      </c>
      <c r="AE769">
        <v>0.7</v>
      </c>
    </row>
    <row r="770" spans="1:31" x14ac:dyDescent="0.15">
      <c r="A770" s="6">
        <v>768</v>
      </c>
      <c r="B770">
        <v>16</v>
      </c>
      <c r="C770">
        <v>4</v>
      </c>
      <c r="D770">
        <v>10</v>
      </c>
      <c r="E770">
        <v>10</v>
      </c>
      <c r="F770">
        <v>10</v>
      </c>
      <c r="G770">
        <v>0</v>
      </c>
      <c r="H770">
        <v>6</v>
      </c>
      <c r="I770">
        <v>4</v>
      </c>
      <c r="J770">
        <v>0.8</v>
      </c>
      <c r="K770">
        <v>9.2490539550781197</v>
      </c>
      <c r="L770" s="10">
        <v>2.1260395050048801</v>
      </c>
      <c r="M770">
        <v>0.34942245483398399</v>
      </c>
      <c r="N770">
        <v>7.4301509857177699</v>
      </c>
      <c r="O770">
        <v>5</v>
      </c>
      <c r="P770">
        <v>5</v>
      </c>
      <c r="Q770">
        <v>15</v>
      </c>
      <c r="R770" s="16">
        <v>0.33329999999999999</v>
      </c>
      <c r="S770" s="16">
        <f t="shared" ref="S770:S833" si="12">O770/E770</f>
        <v>0.5</v>
      </c>
      <c r="T770">
        <v>4.2136154174804696</v>
      </c>
      <c r="U770">
        <v>3.7236680984497101</v>
      </c>
      <c r="V770">
        <v>3.5841317176818901</v>
      </c>
      <c r="W770" s="17">
        <v>0.13953638076782199</v>
      </c>
      <c r="X770">
        <v>0.62948369979858398</v>
      </c>
      <c r="Y770">
        <v>0.62948369979858398</v>
      </c>
      <c r="Z770">
        <v>0.5</v>
      </c>
      <c r="AA770">
        <v>1</v>
      </c>
      <c r="AB770">
        <v>0.66666666666666696</v>
      </c>
      <c r="AC770">
        <v>0.8</v>
      </c>
      <c r="AD770">
        <v>0</v>
      </c>
      <c r="AE770">
        <v>0.5</v>
      </c>
    </row>
    <row r="771" spans="1:31" x14ac:dyDescent="0.15">
      <c r="A771" s="6">
        <v>769</v>
      </c>
      <c r="B771">
        <v>17</v>
      </c>
      <c r="C771">
        <v>3</v>
      </c>
      <c r="D771">
        <v>10</v>
      </c>
      <c r="E771">
        <v>10</v>
      </c>
      <c r="F771">
        <v>10</v>
      </c>
      <c r="G771">
        <v>0</v>
      </c>
      <c r="H771">
        <v>7</v>
      </c>
      <c r="I771">
        <v>3</v>
      </c>
      <c r="J771">
        <v>0.85</v>
      </c>
      <c r="K771">
        <v>8.2580490112304705</v>
      </c>
      <c r="L771" s="10">
        <v>1.09774971008301</v>
      </c>
      <c r="M771">
        <v>0.32152175903320301</v>
      </c>
      <c r="N771">
        <v>7.6415824890136701</v>
      </c>
      <c r="O771">
        <v>6</v>
      </c>
      <c r="P771">
        <v>6</v>
      </c>
      <c r="Q771">
        <v>15</v>
      </c>
      <c r="R771" s="16">
        <v>0.4</v>
      </c>
      <c r="S771" s="16">
        <f t="shared" si="12"/>
        <v>0.6</v>
      </c>
      <c r="T771">
        <v>4.3642616271972701</v>
      </c>
      <c r="U771">
        <v>3.8643605709075901</v>
      </c>
      <c r="V771">
        <v>3.8187141418457</v>
      </c>
      <c r="W771" s="17">
        <v>4.56464290618896E-2</v>
      </c>
      <c r="X771">
        <v>0.54554748535156194</v>
      </c>
      <c r="Y771">
        <v>0.54554748535156194</v>
      </c>
      <c r="Z771">
        <v>0.6</v>
      </c>
      <c r="AA771">
        <v>0.9</v>
      </c>
      <c r="AB771">
        <v>0.6</v>
      </c>
      <c r="AC771">
        <v>0.72</v>
      </c>
      <c r="AD771">
        <v>0.1</v>
      </c>
      <c r="AE771">
        <v>0.3</v>
      </c>
    </row>
    <row r="772" spans="1:31" x14ac:dyDescent="0.15">
      <c r="A772" s="6">
        <v>770</v>
      </c>
      <c r="B772">
        <v>16</v>
      </c>
      <c r="C772">
        <v>4</v>
      </c>
      <c r="D772">
        <v>10</v>
      </c>
      <c r="E772">
        <v>10</v>
      </c>
      <c r="F772">
        <v>10</v>
      </c>
      <c r="G772">
        <v>0</v>
      </c>
      <c r="H772">
        <v>6</v>
      </c>
      <c r="I772">
        <v>4</v>
      </c>
      <c r="J772">
        <v>0.8</v>
      </c>
      <c r="K772">
        <v>8.4371662139892596</v>
      </c>
      <c r="L772" s="10">
        <v>2.2285137176513699</v>
      </c>
      <c r="M772">
        <v>0.87687683105468694</v>
      </c>
      <c r="N772">
        <v>6.9686565399169904</v>
      </c>
      <c r="O772">
        <v>6</v>
      </c>
      <c r="P772">
        <v>6</v>
      </c>
      <c r="Q772">
        <v>16</v>
      </c>
      <c r="R772" s="16">
        <v>0.375</v>
      </c>
      <c r="S772" s="16">
        <f t="shared" si="12"/>
        <v>0.6</v>
      </c>
      <c r="T772">
        <v>3.5901756286621098</v>
      </c>
      <c r="U772">
        <v>3.1849403381347701</v>
      </c>
      <c r="V772">
        <v>3.05215215682983</v>
      </c>
      <c r="W772" s="17">
        <v>0.132788181304932</v>
      </c>
      <c r="X772">
        <v>0.53802347183227495</v>
      </c>
      <c r="Y772">
        <v>0.53802347183227495</v>
      </c>
      <c r="Z772">
        <v>0.6</v>
      </c>
      <c r="AA772">
        <v>1</v>
      </c>
      <c r="AB772">
        <v>0.625</v>
      </c>
      <c r="AC772">
        <v>0.76923076923076905</v>
      </c>
      <c r="AD772">
        <v>0</v>
      </c>
      <c r="AE772">
        <v>0.4</v>
      </c>
    </row>
    <row r="773" spans="1:31" x14ac:dyDescent="0.15">
      <c r="A773" s="6">
        <v>771</v>
      </c>
      <c r="B773">
        <v>15</v>
      </c>
      <c r="C773">
        <v>5</v>
      </c>
      <c r="D773">
        <v>10</v>
      </c>
      <c r="E773">
        <v>10</v>
      </c>
      <c r="F773">
        <v>10</v>
      </c>
      <c r="G773">
        <v>0</v>
      </c>
      <c r="H773">
        <v>5</v>
      </c>
      <c r="I773">
        <v>5</v>
      </c>
      <c r="J773">
        <v>0.75</v>
      </c>
      <c r="K773">
        <v>8.4633045196533203</v>
      </c>
      <c r="L773" s="10">
        <v>4.1905403137206996</v>
      </c>
      <c r="M773">
        <v>2.65578269958496</v>
      </c>
      <c r="N773">
        <v>5.4760150909423801</v>
      </c>
      <c r="O773">
        <v>2</v>
      </c>
      <c r="P773">
        <v>2</v>
      </c>
      <c r="Q773">
        <v>12</v>
      </c>
      <c r="R773" s="16">
        <v>0.16669999999999999</v>
      </c>
      <c r="S773" s="16">
        <f t="shared" si="12"/>
        <v>0.2</v>
      </c>
      <c r="T773">
        <v>2.7900257110595699</v>
      </c>
      <c r="U773">
        <v>2.5661418437957799</v>
      </c>
      <c r="V773">
        <v>2.2885594367981001</v>
      </c>
      <c r="W773" s="17">
        <v>0.277582406997681</v>
      </c>
      <c r="X773">
        <v>0.50146627426147505</v>
      </c>
      <c r="Y773">
        <v>0.50146627426147505</v>
      </c>
      <c r="Z773">
        <v>0.2</v>
      </c>
      <c r="AA773">
        <v>1</v>
      </c>
      <c r="AB773">
        <v>0.83333333333333304</v>
      </c>
      <c r="AC773">
        <v>0.90909090909090895</v>
      </c>
      <c r="AD773">
        <v>0</v>
      </c>
      <c r="AE773">
        <v>0.8</v>
      </c>
    </row>
    <row r="774" spans="1:31" x14ac:dyDescent="0.15">
      <c r="A774" s="6">
        <v>772</v>
      </c>
      <c r="B774">
        <v>18</v>
      </c>
      <c r="C774">
        <v>2</v>
      </c>
      <c r="D774">
        <v>10</v>
      </c>
      <c r="E774">
        <v>10</v>
      </c>
      <c r="F774">
        <v>10</v>
      </c>
      <c r="G774">
        <v>0</v>
      </c>
      <c r="H774">
        <v>8</v>
      </c>
      <c r="I774">
        <v>2</v>
      </c>
      <c r="J774">
        <v>0.9</v>
      </c>
      <c r="K774">
        <v>10.1784763336182</v>
      </c>
      <c r="L774" s="10">
        <v>1.5869178771972701</v>
      </c>
      <c r="M774">
        <v>0.96760177612304699</v>
      </c>
      <c r="N774">
        <v>7.6428642272949201</v>
      </c>
      <c r="O774">
        <v>7</v>
      </c>
      <c r="P774">
        <v>7</v>
      </c>
      <c r="Q774">
        <v>17</v>
      </c>
      <c r="R774" s="16">
        <v>0.4118</v>
      </c>
      <c r="S774" s="16">
        <f t="shared" si="12"/>
        <v>0.7</v>
      </c>
      <c r="T774">
        <v>5.0832271575927699</v>
      </c>
      <c r="U774">
        <v>4.6600112915039098</v>
      </c>
      <c r="V774">
        <v>4.4258260726928702</v>
      </c>
      <c r="W774" s="17">
        <v>0.23418521881103499</v>
      </c>
      <c r="X774">
        <v>0.65740108489990201</v>
      </c>
      <c r="Y774">
        <v>0.65740108489990201</v>
      </c>
      <c r="Z774">
        <v>0.7</v>
      </c>
      <c r="AA774">
        <v>1</v>
      </c>
      <c r="AB774">
        <v>0.58823529411764697</v>
      </c>
      <c r="AC774">
        <v>0.74074074074074103</v>
      </c>
      <c r="AD774">
        <v>0</v>
      </c>
      <c r="AE774">
        <v>0.3</v>
      </c>
    </row>
    <row r="775" spans="1:31" x14ac:dyDescent="0.15">
      <c r="A775" s="6">
        <v>773</v>
      </c>
      <c r="B775">
        <v>18</v>
      </c>
      <c r="C775">
        <v>2</v>
      </c>
      <c r="D775">
        <v>10</v>
      </c>
      <c r="E775">
        <v>10</v>
      </c>
      <c r="F775">
        <v>10</v>
      </c>
      <c r="G775">
        <v>0</v>
      </c>
      <c r="H775">
        <v>8</v>
      </c>
      <c r="I775">
        <v>2</v>
      </c>
      <c r="J775">
        <v>0.9</v>
      </c>
      <c r="K775">
        <v>10.0533294677734</v>
      </c>
      <c r="L775" s="10">
        <v>1.13979339599609</v>
      </c>
      <c r="M775">
        <v>0.6265869140625</v>
      </c>
      <c r="N775">
        <v>8.5758876800537092</v>
      </c>
      <c r="O775">
        <v>8</v>
      </c>
      <c r="P775">
        <v>8</v>
      </c>
      <c r="Q775">
        <v>18</v>
      </c>
      <c r="R775" s="16">
        <v>0.44440000000000002</v>
      </c>
      <c r="S775" s="16">
        <f t="shared" si="12"/>
        <v>0.8</v>
      </c>
      <c r="T775">
        <v>5.4543704986572301</v>
      </c>
      <c r="U775">
        <v>4.9175844192504901</v>
      </c>
      <c r="V775">
        <v>4.7778811454772896</v>
      </c>
      <c r="W775" s="17">
        <v>0.139703273773193</v>
      </c>
      <c r="X775">
        <v>0.67648935317993197</v>
      </c>
      <c r="Y775">
        <v>0.67648935317993197</v>
      </c>
      <c r="Z775">
        <v>0.8</v>
      </c>
      <c r="AA775">
        <v>1</v>
      </c>
      <c r="AB775">
        <v>0.55555555555555602</v>
      </c>
      <c r="AC775">
        <v>0.71428571428571397</v>
      </c>
      <c r="AD775">
        <v>0</v>
      </c>
      <c r="AE775">
        <v>0.2</v>
      </c>
    </row>
    <row r="776" spans="1:31" x14ac:dyDescent="0.15">
      <c r="A776" s="6">
        <v>774</v>
      </c>
      <c r="B776">
        <v>18</v>
      </c>
      <c r="C776">
        <v>2</v>
      </c>
      <c r="D776">
        <v>10</v>
      </c>
      <c r="E776">
        <v>10</v>
      </c>
      <c r="F776">
        <v>10</v>
      </c>
      <c r="G776">
        <v>0</v>
      </c>
      <c r="H776">
        <v>8</v>
      </c>
      <c r="I776">
        <v>2</v>
      </c>
      <c r="J776">
        <v>0.9</v>
      </c>
      <c r="K776">
        <v>9.9837837219238299</v>
      </c>
      <c r="L776" s="10">
        <v>3.8917007446289098</v>
      </c>
      <c r="M776">
        <v>3.5301170349121098</v>
      </c>
      <c r="N776">
        <v>5.8071537017822301</v>
      </c>
      <c r="O776">
        <v>2</v>
      </c>
      <c r="P776">
        <v>2</v>
      </c>
      <c r="Q776">
        <v>12</v>
      </c>
      <c r="R776" s="16">
        <v>0.16669999999999999</v>
      </c>
      <c r="S776" s="16">
        <f t="shared" si="12"/>
        <v>0.2</v>
      </c>
      <c r="T776">
        <v>3.93145751953125</v>
      </c>
      <c r="U776">
        <v>3.73478102684021</v>
      </c>
      <c r="V776">
        <v>3.3527534008026101</v>
      </c>
      <c r="W776" s="17">
        <v>0.38202762603759799</v>
      </c>
      <c r="X776">
        <v>0.57870411872863803</v>
      </c>
      <c r="Y776">
        <v>0.57870411872863803</v>
      </c>
      <c r="Z776">
        <v>0.2</v>
      </c>
      <c r="AA776">
        <v>1</v>
      </c>
      <c r="AB776">
        <v>0.83333333333333304</v>
      </c>
      <c r="AC776">
        <v>0.90909090909090895</v>
      </c>
      <c r="AD776">
        <v>0</v>
      </c>
      <c r="AE776">
        <v>0.8</v>
      </c>
    </row>
    <row r="777" spans="1:31" x14ac:dyDescent="0.15">
      <c r="A777" s="6">
        <v>775</v>
      </c>
      <c r="B777">
        <v>16</v>
      </c>
      <c r="C777">
        <v>4</v>
      </c>
      <c r="D777">
        <v>10</v>
      </c>
      <c r="E777">
        <v>10</v>
      </c>
      <c r="F777">
        <v>10</v>
      </c>
      <c r="G777">
        <v>0</v>
      </c>
      <c r="H777">
        <v>6</v>
      </c>
      <c r="I777">
        <v>4</v>
      </c>
      <c r="J777">
        <v>0.8</v>
      </c>
      <c r="K777">
        <v>9.8790187835693395</v>
      </c>
      <c r="L777" s="10">
        <v>2.2919273376464799</v>
      </c>
      <c r="M777">
        <v>0.57545089721679699</v>
      </c>
      <c r="N777">
        <v>8.3539657592773402</v>
      </c>
      <c r="O777">
        <v>6</v>
      </c>
      <c r="P777">
        <v>6</v>
      </c>
      <c r="Q777">
        <v>16</v>
      </c>
      <c r="R777" s="16">
        <v>0.375</v>
      </c>
      <c r="S777" s="16">
        <f t="shared" si="12"/>
        <v>0.6</v>
      </c>
      <c r="T777">
        <v>4.18807029724121</v>
      </c>
      <c r="U777">
        <v>3.6788451671600302</v>
      </c>
      <c r="V777">
        <v>3.54553151130676</v>
      </c>
      <c r="W777" s="17">
        <v>0.13331365585327201</v>
      </c>
      <c r="X777">
        <v>0.64253878593444802</v>
      </c>
      <c r="Y777">
        <v>0.64253878593444802</v>
      </c>
      <c r="Z777">
        <v>0.6</v>
      </c>
      <c r="AA777">
        <v>1</v>
      </c>
      <c r="AB777">
        <v>0.625</v>
      </c>
      <c r="AC777">
        <v>0.76923076923076905</v>
      </c>
      <c r="AD777">
        <v>0</v>
      </c>
      <c r="AE777">
        <v>0.4</v>
      </c>
    </row>
    <row r="778" spans="1:31" x14ac:dyDescent="0.15">
      <c r="A778" s="6">
        <v>776</v>
      </c>
      <c r="B778">
        <v>15</v>
      </c>
      <c r="C778">
        <v>5</v>
      </c>
      <c r="D778">
        <v>10</v>
      </c>
      <c r="E778">
        <v>10</v>
      </c>
      <c r="F778">
        <v>10</v>
      </c>
      <c r="G778">
        <v>0</v>
      </c>
      <c r="H778">
        <v>5</v>
      </c>
      <c r="I778">
        <v>5</v>
      </c>
      <c r="J778">
        <v>0.75</v>
      </c>
      <c r="K778">
        <v>7.7532272338867196</v>
      </c>
      <c r="L778" s="10">
        <v>2.3033256530761701</v>
      </c>
      <c r="M778">
        <v>0.39759445190429699</v>
      </c>
      <c r="N778">
        <v>7.0883541107177699</v>
      </c>
      <c r="O778">
        <v>4</v>
      </c>
      <c r="P778">
        <v>4</v>
      </c>
      <c r="Q778">
        <v>13</v>
      </c>
      <c r="R778" s="16">
        <v>0.30769999999999997</v>
      </c>
      <c r="S778" s="16">
        <f t="shared" si="12"/>
        <v>0.4</v>
      </c>
      <c r="T778">
        <v>3.2614803314209002</v>
      </c>
      <c r="U778">
        <v>2.8163967132568399</v>
      </c>
      <c r="V778">
        <v>2.7636578083038299</v>
      </c>
      <c r="W778" s="17">
        <v>5.2738904953002902E-2</v>
      </c>
      <c r="X778">
        <v>0.49782252311706499</v>
      </c>
      <c r="Y778">
        <v>0.49782252311706499</v>
      </c>
      <c r="Z778">
        <v>0.4</v>
      </c>
      <c r="AA778">
        <v>0.9</v>
      </c>
      <c r="AB778">
        <v>0.69230769230769196</v>
      </c>
      <c r="AC778">
        <v>0.78260869565217395</v>
      </c>
      <c r="AD778">
        <v>0.1</v>
      </c>
      <c r="AE778">
        <v>0.5</v>
      </c>
    </row>
    <row r="779" spans="1:31" x14ac:dyDescent="0.15">
      <c r="A779" s="6">
        <v>777</v>
      </c>
      <c r="B779">
        <v>16</v>
      </c>
      <c r="C779">
        <v>4</v>
      </c>
      <c r="D779">
        <v>10</v>
      </c>
      <c r="E779">
        <v>10</v>
      </c>
      <c r="F779">
        <v>10</v>
      </c>
      <c r="G779">
        <v>0</v>
      </c>
      <c r="H779">
        <v>6</v>
      </c>
      <c r="I779">
        <v>4</v>
      </c>
      <c r="J779">
        <v>0.8</v>
      </c>
      <c r="K779">
        <v>8.9486865997314506</v>
      </c>
      <c r="L779" s="10">
        <v>1.78264808654785</v>
      </c>
      <c r="M779">
        <v>0.23514938354492201</v>
      </c>
      <c r="N779">
        <v>8.07464599609375</v>
      </c>
      <c r="O779">
        <v>6</v>
      </c>
      <c r="P779">
        <v>6</v>
      </c>
      <c r="Q779">
        <v>16</v>
      </c>
      <c r="R779" s="16">
        <v>0.375</v>
      </c>
      <c r="S779" s="16">
        <f t="shared" si="12"/>
        <v>0.6</v>
      </c>
      <c r="T779">
        <v>4.5312309265136701</v>
      </c>
      <c r="U779">
        <v>3.9839284420013401</v>
      </c>
      <c r="V779">
        <v>3.9108977317810099</v>
      </c>
      <c r="W779" s="17">
        <v>7.30307102203369E-2</v>
      </c>
      <c r="X779">
        <v>0.62033319473266602</v>
      </c>
      <c r="Y779">
        <v>0.62033319473266602</v>
      </c>
      <c r="Z779">
        <v>0.6</v>
      </c>
      <c r="AA779">
        <v>1</v>
      </c>
      <c r="AB779">
        <v>0.625</v>
      </c>
      <c r="AC779">
        <v>0.76923076923076905</v>
      </c>
      <c r="AD779">
        <v>0</v>
      </c>
      <c r="AE779">
        <v>0.4</v>
      </c>
    </row>
    <row r="780" spans="1:31" x14ac:dyDescent="0.15">
      <c r="A780" s="6">
        <v>778</v>
      </c>
      <c r="B780">
        <v>16</v>
      </c>
      <c r="C780">
        <v>4</v>
      </c>
      <c r="D780">
        <v>10</v>
      </c>
      <c r="E780">
        <v>10</v>
      </c>
      <c r="F780">
        <v>10</v>
      </c>
      <c r="G780">
        <v>0</v>
      </c>
      <c r="H780">
        <v>6</v>
      </c>
      <c r="I780">
        <v>4</v>
      </c>
      <c r="J780">
        <v>0.8</v>
      </c>
      <c r="K780">
        <v>8.4430351257324201</v>
      </c>
      <c r="L780" s="10">
        <v>1.7279815673828101</v>
      </c>
      <c r="M780">
        <v>0.30490493774414101</v>
      </c>
      <c r="N780">
        <v>7.63407325744629</v>
      </c>
      <c r="O780">
        <v>6</v>
      </c>
      <c r="P780">
        <v>6</v>
      </c>
      <c r="Q780">
        <v>16</v>
      </c>
      <c r="R780" s="16">
        <v>0.375</v>
      </c>
      <c r="S780" s="16">
        <f t="shared" si="12"/>
        <v>0.6</v>
      </c>
      <c r="T780">
        <v>4.2355098724365199</v>
      </c>
      <c r="U780">
        <v>3.71108055114746</v>
      </c>
      <c r="V780">
        <v>3.6412596702575701</v>
      </c>
      <c r="W780" s="17">
        <v>6.9820880889892606E-2</v>
      </c>
      <c r="X780">
        <v>0.59425020217895497</v>
      </c>
      <c r="Y780">
        <v>0.59425020217895497</v>
      </c>
      <c r="Z780">
        <v>0.6</v>
      </c>
      <c r="AA780">
        <v>1</v>
      </c>
      <c r="AB780">
        <v>0.625</v>
      </c>
      <c r="AC780">
        <v>0.76923076923076905</v>
      </c>
      <c r="AD780">
        <v>0</v>
      </c>
      <c r="AE780">
        <v>0.4</v>
      </c>
    </row>
    <row r="781" spans="1:31" x14ac:dyDescent="0.15">
      <c r="A781" s="6">
        <v>779</v>
      </c>
      <c r="B781">
        <v>17</v>
      </c>
      <c r="C781">
        <v>3</v>
      </c>
      <c r="D781">
        <v>10</v>
      </c>
      <c r="E781">
        <v>10</v>
      </c>
      <c r="F781">
        <v>10</v>
      </c>
      <c r="G781">
        <v>0</v>
      </c>
      <c r="H781">
        <v>7</v>
      </c>
      <c r="I781">
        <v>3</v>
      </c>
      <c r="J781">
        <v>0.85</v>
      </c>
      <c r="K781">
        <v>9.7921237945556605</v>
      </c>
      <c r="L781" s="10">
        <v>2.2167911529540998</v>
      </c>
      <c r="M781">
        <v>1.13751220703125</v>
      </c>
      <c r="N781">
        <v>7.2242965698242196</v>
      </c>
      <c r="O781">
        <v>6</v>
      </c>
      <c r="P781">
        <v>6</v>
      </c>
      <c r="Q781">
        <v>16</v>
      </c>
      <c r="R781" s="16">
        <v>0.375</v>
      </c>
      <c r="S781" s="16">
        <f t="shared" si="12"/>
        <v>0.6</v>
      </c>
      <c r="T781">
        <v>4.4992218017578098</v>
      </c>
      <c r="U781">
        <v>4.0937800407409703</v>
      </c>
      <c r="V781">
        <v>3.8773033618927002</v>
      </c>
      <c r="W781" s="17">
        <v>0.21647667884826699</v>
      </c>
      <c r="X781">
        <v>0.62191843986511197</v>
      </c>
      <c r="Y781">
        <v>0.62191843986511197</v>
      </c>
      <c r="Z781">
        <v>0.6</v>
      </c>
      <c r="AA781">
        <v>1</v>
      </c>
      <c r="AB781">
        <v>0.625</v>
      </c>
      <c r="AC781">
        <v>0.76923076923076905</v>
      </c>
      <c r="AD781">
        <v>0</v>
      </c>
      <c r="AE781">
        <v>0.4</v>
      </c>
    </row>
    <row r="782" spans="1:31" x14ac:dyDescent="0.15">
      <c r="A782" s="6">
        <v>780</v>
      </c>
      <c r="B782">
        <v>19</v>
      </c>
      <c r="C782">
        <v>1</v>
      </c>
      <c r="D782">
        <v>10</v>
      </c>
      <c r="E782">
        <v>10</v>
      </c>
      <c r="F782">
        <v>10</v>
      </c>
      <c r="G782">
        <v>0</v>
      </c>
      <c r="H782">
        <v>9</v>
      </c>
      <c r="I782">
        <v>1</v>
      </c>
      <c r="J782">
        <v>0.95</v>
      </c>
      <c r="K782">
        <v>13.2326164245606</v>
      </c>
      <c r="L782" s="10">
        <v>1.9440841674804701</v>
      </c>
      <c r="M782">
        <v>1.69852066040039</v>
      </c>
      <c r="N782">
        <v>10.0872039794922</v>
      </c>
      <c r="O782">
        <v>7</v>
      </c>
      <c r="P782">
        <v>7</v>
      </c>
      <c r="Q782">
        <v>17</v>
      </c>
      <c r="R782" s="16">
        <v>0.4118</v>
      </c>
      <c r="S782" s="16">
        <f t="shared" si="12"/>
        <v>0.7</v>
      </c>
      <c r="T782">
        <v>5.0154247283935502</v>
      </c>
      <c r="U782">
        <v>4.6655039787292498</v>
      </c>
      <c r="V782">
        <v>4.3625283241271999</v>
      </c>
      <c r="W782" s="17">
        <v>0.302975654602051</v>
      </c>
      <c r="X782">
        <v>0.65289640426635698</v>
      </c>
      <c r="Y782">
        <v>0.65289640426635698</v>
      </c>
      <c r="Z782">
        <v>0.7</v>
      </c>
      <c r="AA782">
        <v>1</v>
      </c>
      <c r="AB782">
        <v>0.58823529411764697</v>
      </c>
      <c r="AC782">
        <v>0.74074074074074103</v>
      </c>
      <c r="AD782">
        <v>0</v>
      </c>
      <c r="AE782">
        <v>0.3</v>
      </c>
    </row>
    <row r="783" spans="1:31" x14ac:dyDescent="0.15">
      <c r="A783" s="6">
        <v>781</v>
      </c>
      <c r="B783">
        <v>16</v>
      </c>
      <c r="C783">
        <v>4</v>
      </c>
      <c r="D783">
        <v>10</v>
      </c>
      <c r="E783">
        <v>10</v>
      </c>
      <c r="F783">
        <v>10</v>
      </c>
      <c r="G783">
        <v>0</v>
      </c>
      <c r="H783">
        <v>6</v>
      </c>
      <c r="I783">
        <v>4</v>
      </c>
      <c r="J783">
        <v>0.8</v>
      </c>
      <c r="K783">
        <v>9.2275352478027308</v>
      </c>
      <c r="L783" s="10">
        <v>3.4947032928466801</v>
      </c>
      <c r="M783">
        <v>2.4292640686035201</v>
      </c>
      <c r="N783">
        <v>6.8911304473876998</v>
      </c>
      <c r="O783">
        <v>5</v>
      </c>
      <c r="P783">
        <v>5</v>
      </c>
      <c r="Q783">
        <v>15</v>
      </c>
      <c r="R783" s="16">
        <v>0.33329999999999999</v>
      </c>
      <c r="S783" s="16">
        <f t="shared" si="12"/>
        <v>0.5</v>
      </c>
      <c r="T783">
        <v>3.9484081268310498</v>
      </c>
      <c r="U783">
        <v>3.5767009258270299</v>
      </c>
      <c r="V783">
        <v>3.3467049598693901</v>
      </c>
      <c r="W783" s="17">
        <v>0.22999596595764199</v>
      </c>
      <c r="X783">
        <v>0.60170316696167003</v>
      </c>
      <c r="Y783">
        <v>0.60170316696167003</v>
      </c>
      <c r="Z783">
        <v>0.5</v>
      </c>
      <c r="AA783">
        <v>1</v>
      </c>
      <c r="AB783">
        <v>0.66666666666666696</v>
      </c>
      <c r="AC783">
        <v>0.8</v>
      </c>
      <c r="AD783">
        <v>0</v>
      </c>
      <c r="AE783">
        <v>0.5</v>
      </c>
    </row>
    <row r="784" spans="1:31" x14ac:dyDescent="0.15">
      <c r="A784" s="6">
        <v>782</v>
      </c>
      <c r="B784">
        <v>13</v>
      </c>
      <c r="C784">
        <v>7</v>
      </c>
      <c r="D784">
        <v>10</v>
      </c>
      <c r="E784">
        <v>10</v>
      </c>
      <c r="F784">
        <v>10</v>
      </c>
      <c r="G784">
        <v>0</v>
      </c>
      <c r="H784">
        <v>3</v>
      </c>
      <c r="I784">
        <v>7</v>
      </c>
      <c r="J784">
        <v>0.65</v>
      </c>
      <c r="K784">
        <v>8.8956718444824201</v>
      </c>
      <c r="L784" s="10">
        <v>7.2895488739013699</v>
      </c>
      <c r="M784">
        <v>7.1729927062988299</v>
      </c>
      <c r="N784">
        <v>5.1872310638427699</v>
      </c>
      <c r="O784">
        <v>0</v>
      </c>
      <c r="P784">
        <v>0</v>
      </c>
      <c r="Q784">
        <v>10</v>
      </c>
      <c r="R784" s="16">
        <v>0</v>
      </c>
      <c r="S784" s="16">
        <f t="shared" si="12"/>
        <v>0</v>
      </c>
      <c r="T784">
        <v>2.13729667663574</v>
      </c>
      <c r="U784">
        <v>2.0931930541992201</v>
      </c>
      <c r="V784">
        <v>1.6500647068023699</v>
      </c>
      <c r="W784" s="17">
        <v>0.44312834739685097</v>
      </c>
      <c r="X784">
        <v>0.48723196983337402</v>
      </c>
      <c r="Y784">
        <v>0.48723196983337402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</row>
    <row r="785" spans="1:31" x14ac:dyDescent="0.15">
      <c r="A785" s="6">
        <v>783</v>
      </c>
      <c r="B785">
        <v>17</v>
      </c>
      <c r="C785">
        <v>3</v>
      </c>
      <c r="D785">
        <v>10</v>
      </c>
      <c r="E785">
        <v>10</v>
      </c>
      <c r="F785">
        <v>10</v>
      </c>
      <c r="G785">
        <v>0</v>
      </c>
      <c r="H785">
        <v>7</v>
      </c>
      <c r="I785">
        <v>3</v>
      </c>
      <c r="J785">
        <v>0.85</v>
      </c>
      <c r="K785">
        <v>9.3184356689453107</v>
      </c>
      <c r="L785" s="10">
        <v>1.4276008605957</v>
      </c>
      <c r="M785">
        <v>0.42443466186523399</v>
      </c>
      <c r="N785">
        <v>7.9287490844726598</v>
      </c>
      <c r="O785">
        <v>6</v>
      </c>
      <c r="P785">
        <v>6</v>
      </c>
      <c r="Q785">
        <v>16</v>
      </c>
      <c r="R785" s="16">
        <v>0.375</v>
      </c>
      <c r="S785" s="16">
        <f t="shared" si="12"/>
        <v>0.6</v>
      </c>
      <c r="T785">
        <v>4.7339382171630904</v>
      </c>
      <c r="U785">
        <v>4.2294235229492196</v>
      </c>
      <c r="V785">
        <v>4.1037178039550799</v>
      </c>
      <c r="W785" s="17">
        <v>0.12570571899414101</v>
      </c>
      <c r="X785">
        <v>0.63022041320800803</v>
      </c>
      <c r="Y785">
        <v>0.63022041320800803</v>
      </c>
      <c r="Z785">
        <v>0.6</v>
      </c>
      <c r="AA785">
        <v>1</v>
      </c>
      <c r="AB785">
        <v>0.625</v>
      </c>
      <c r="AC785">
        <v>0.76923076923076905</v>
      </c>
      <c r="AD785">
        <v>0</v>
      </c>
      <c r="AE785">
        <v>0.4</v>
      </c>
    </row>
    <row r="786" spans="1:31" x14ac:dyDescent="0.15">
      <c r="A786" s="6">
        <v>784</v>
      </c>
      <c r="B786">
        <v>18</v>
      </c>
      <c r="C786">
        <v>2</v>
      </c>
      <c r="D786">
        <v>10</v>
      </c>
      <c r="E786">
        <v>10</v>
      </c>
      <c r="F786">
        <v>10</v>
      </c>
      <c r="G786">
        <v>0</v>
      </c>
      <c r="H786">
        <v>8</v>
      </c>
      <c r="I786">
        <v>2</v>
      </c>
      <c r="J786">
        <v>0.9</v>
      </c>
      <c r="K786">
        <v>9.6752414703369105</v>
      </c>
      <c r="L786" s="10">
        <v>0.5689697265625</v>
      </c>
      <c r="M786">
        <v>0.25670242309570301</v>
      </c>
      <c r="N786">
        <v>9.8214950561523402</v>
      </c>
      <c r="O786">
        <v>8</v>
      </c>
      <c r="P786">
        <v>8</v>
      </c>
      <c r="Q786">
        <v>18</v>
      </c>
      <c r="R786" s="16">
        <v>0.44440000000000002</v>
      </c>
      <c r="S786" s="16">
        <f t="shared" si="12"/>
        <v>0.8</v>
      </c>
      <c r="T786">
        <v>4.9950904846191397</v>
      </c>
      <c r="U786">
        <v>4.45644283294678</v>
      </c>
      <c r="V786">
        <v>4.46858930587769</v>
      </c>
      <c r="W786" s="17">
        <v>1.21464729309082E-2</v>
      </c>
      <c r="X786">
        <v>0.52650117874145497</v>
      </c>
      <c r="Y786">
        <v>0.52650117874145497</v>
      </c>
      <c r="Z786">
        <v>0.8</v>
      </c>
      <c r="AA786">
        <v>1</v>
      </c>
      <c r="AB786">
        <v>0.55555555555555602</v>
      </c>
      <c r="AC786">
        <v>0.71428571428571397</v>
      </c>
      <c r="AD786">
        <v>0</v>
      </c>
      <c r="AE786">
        <v>0.2</v>
      </c>
    </row>
    <row r="787" spans="1:31" x14ac:dyDescent="0.15">
      <c r="A787" s="6">
        <v>785</v>
      </c>
      <c r="B787">
        <v>18</v>
      </c>
      <c r="C787">
        <v>2</v>
      </c>
      <c r="D787">
        <v>10</v>
      </c>
      <c r="E787">
        <v>10</v>
      </c>
      <c r="F787">
        <v>10</v>
      </c>
      <c r="G787">
        <v>0</v>
      </c>
      <c r="H787">
        <v>8</v>
      </c>
      <c r="I787">
        <v>2</v>
      </c>
      <c r="J787">
        <v>0.9</v>
      </c>
      <c r="K787">
        <v>8.9654979705810494</v>
      </c>
      <c r="L787" s="10">
        <v>1.50032234191895</v>
      </c>
      <c r="M787">
        <v>0.95731735229492199</v>
      </c>
      <c r="N787">
        <v>6.6164245605468697</v>
      </c>
      <c r="O787">
        <v>6</v>
      </c>
      <c r="P787">
        <v>6</v>
      </c>
      <c r="Q787">
        <v>16</v>
      </c>
      <c r="R787" s="16">
        <v>0.375</v>
      </c>
      <c r="S787" s="16">
        <f t="shared" si="12"/>
        <v>0.6</v>
      </c>
      <c r="T787">
        <v>4.1508407592773402</v>
      </c>
      <c r="U787">
        <v>3.8159914016723602</v>
      </c>
      <c r="V787">
        <v>3.60931324958801</v>
      </c>
      <c r="W787" s="17">
        <v>0.206678152084351</v>
      </c>
      <c r="X787">
        <v>0.54152750968933105</v>
      </c>
      <c r="Y787">
        <v>0.54152750968933105</v>
      </c>
      <c r="Z787">
        <v>0.6</v>
      </c>
      <c r="AA787">
        <v>1</v>
      </c>
      <c r="AB787">
        <v>0.625</v>
      </c>
      <c r="AC787">
        <v>0.76923076923076905</v>
      </c>
      <c r="AD787">
        <v>0</v>
      </c>
      <c r="AE787">
        <v>0.4</v>
      </c>
    </row>
    <row r="788" spans="1:31" x14ac:dyDescent="0.15">
      <c r="A788" s="6">
        <v>786</v>
      </c>
      <c r="B788">
        <v>18</v>
      </c>
      <c r="C788">
        <v>2</v>
      </c>
      <c r="D788">
        <v>10</v>
      </c>
      <c r="E788">
        <v>10</v>
      </c>
      <c r="F788">
        <v>10</v>
      </c>
      <c r="G788">
        <v>0</v>
      </c>
      <c r="H788">
        <v>8</v>
      </c>
      <c r="I788">
        <v>2</v>
      </c>
      <c r="J788">
        <v>0.9</v>
      </c>
      <c r="K788">
        <v>9.7500171661377006</v>
      </c>
      <c r="L788" s="10">
        <v>1.07040786743164</v>
      </c>
      <c r="M788">
        <v>0.49949264526367199</v>
      </c>
      <c r="N788">
        <v>7.9949264526367196</v>
      </c>
      <c r="O788">
        <v>7</v>
      </c>
      <c r="P788">
        <v>7</v>
      </c>
      <c r="Q788">
        <v>17</v>
      </c>
      <c r="R788" s="16">
        <v>0.4118</v>
      </c>
      <c r="S788" s="16">
        <f t="shared" si="12"/>
        <v>0.7</v>
      </c>
      <c r="T788">
        <v>4.9190673828125</v>
      </c>
      <c r="U788">
        <v>4.4593787193298304</v>
      </c>
      <c r="V788">
        <v>4.3036603927612296</v>
      </c>
      <c r="W788" s="17">
        <v>0.15571832656860299</v>
      </c>
      <c r="X788">
        <v>0.61540699005126998</v>
      </c>
      <c r="Y788">
        <v>0.61540699005126998</v>
      </c>
      <c r="Z788">
        <v>0.7</v>
      </c>
      <c r="AA788">
        <v>1</v>
      </c>
      <c r="AB788">
        <v>0.58823529411764697</v>
      </c>
      <c r="AC788">
        <v>0.74074074074074103</v>
      </c>
      <c r="AD788">
        <v>0</v>
      </c>
      <c r="AE788">
        <v>0.3</v>
      </c>
    </row>
    <row r="789" spans="1:31" x14ac:dyDescent="0.15">
      <c r="A789" s="6">
        <v>787</v>
      </c>
      <c r="B789">
        <v>17</v>
      </c>
      <c r="C789">
        <v>3</v>
      </c>
      <c r="D789">
        <v>10</v>
      </c>
      <c r="E789">
        <v>10</v>
      </c>
      <c r="F789">
        <v>10</v>
      </c>
      <c r="G789">
        <v>0</v>
      </c>
      <c r="H789">
        <v>7</v>
      </c>
      <c r="I789">
        <v>3</v>
      </c>
      <c r="J789">
        <v>0.85</v>
      </c>
      <c r="K789">
        <v>8.8150482177734393</v>
      </c>
      <c r="L789" s="10">
        <v>1.07217025756836</v>
      </c>
      <c r="M789">
        <v>0.17715835571289101</v>
      </c>
      <c r="N789">
        <v>8.0778617858886701</v>
      </c>
      <c r="O789">
        <v>6</v>
      </c>
      <c r="P789">
        <v>6</v>
      </c>
      <c r="Q789">
        <v>16</v>
      </c>
      <c r="R789" s="16">
        <v>0.375</v>
      </c>
      <c r="S789" s="16">
        <f t="shared" si="12"/>
        <v>0.6</v>
      </c>
      <c r="T789">
        <v>4.9906101226806596</v>
      </c>
      <c r="U789">
        <v>4.4197516441345197</v>
      </c>
      <c r="V789">
        <v>4.3515939712524396</v>
      </c>
      <c r="W789" s="17">
        <v>6.8157672882080106E-2</v>
      </c>
      <c r="X789">
        <v>0.63901615142822299</v>
      </c>
      <c r="Y789">
        <v>0.63901615142822299</v>
      </c>
      <c r="Z789">
        <v>0.6</v>
      </c>
      <c r="AA789">
        <v>1</v>
      </c>
      <c r="AB789">
        <v>0.625</v>
      </c>
      <c r="AC789">
        <v>0.76923076923076905</v>
      </c>
      <c r="AD789">
        <v>0</v>
      </c>
      <c r="AE789">
        <v>0.4</v>
      </c>
    </row>
    <row r="790" spans="1:31" x14ac:dyDescent="0.15">
      <c r="A790" s="6">
        <v>788</v>
      </c>
      <c r="B790">
        <v>19</v>
      </c>
      <c r="C790">
        <v>1</v>
      </c>
      <c r="D790">
        <v>10</v>
      </c>
      <c r="E790">
        <v>10</v>
      </c>
      <c r="F790">
        <v>10</v>
      </c>
      <c r="G790">
        <v>0</v>
      </c>
      <c r="H790">
        <v>9</v>
      </c>
      <c r="I790">
        <v>1</v>
      </c>
      <c r="J790">
        <v>0.95</v>
      </c>
      <c r="K790">
        <v>11.9521636962891</v>
      </c>
      <c r="L790" s="10">
        <v>0.60764694213867199</v>
      </c>
      <c r="M790">
        <v>0.41011428833007801</v>
      </c>
      <c r="N790">
        <v>10.629655838012701</v>
      </c>
      <c r="O790">
        <v>8</v>
      </c>
      <c r="P790">
        <v>8</v>
      </c>
      <c r="Q790">
        <v>18</v>
      </c>
      <c r="R790" s="16">
        <v>0.44440000000000002</v>
      </c>
      <c r="S790" s="16">
        <f t="shared" si="12"/>
        <v>0.8</v>
      </c>
      <c r="T790">
        <v>5.0951061248779297</v>
      </c>
      <c r="U790">
        <v>4.6592922210693404</v>
      </c>
      <c r="V790">
        <v>4.5451555252075204</v>
      </c>
      <c r="W790" s="17">
        <v>0.114136695861816</v>
      </c>
      <c r="X790">
        <v>0.54995059967041005</v>
      </c>
      <c r="Y790">
        <v>0.54995059967041005</v>
      </c>
      <c r="Z790">
        <v>0.8</v>
      </c>
      <c r="AA790">
        <v>1</v>
      </c>
      <c r="AB790">
        <v>0.55555555555555602</v>
      </c>
      <c r="AC790">
        <v>0.71428571428571397</v>
      </c>
      <c r="AD790">
        <v>0</v>
      </c>
      <c r="AE790">
        <v>0.2</v>
      </c>
    </row>
    <row r="791" spans="1:31" x14ac:dyDescent="0.15">
      <c r="A791" s="6">
        <v>789</v>
      </c>
      <c r="B791">
        <v>17</v>
      </c>
      <c r="C791">
        <v>3</v>
      </c>
      <c r="D791">
        <v>10</v>
      </c>
      <c r="E791">
        <v>10</v>
      </c>
      <c r="F791">
        <v>10</v>
      </c>
      <c r="G791">
        <v>0</v>
      </c>
      <c r="H791">
        <v>7</v>
      </c>
      <c r="I791">
        <v>3</v>
      </c>
      <c r="J791">
        <v>0.85</v>
      </c>
      <c r="K791">
        <v>8.9034385681152308</v>
      </c>
      <c r="L791" s="10">
        <v>1.7263031005859399</v>
      </c>
      <c r="M791">
        <v>0.722869873046875</v>
      </c>
      <c r="N791">
        <v>6.9083061218261701</v>
      </c>
      <c r="O791">
        <v>5</v>
      </c>
      <c r="P791">
        <v>5</v>
      </c>
      <c r="Q791">
        <v>15</v>
      </c>
      <c r="R791" s="16">
        <v>0.33329999999999999</v>
      </c>
      <c r="S791" s="16">
        <f t="shared" si="12"/>
        <v>0.5</v>
      </c>
      <c r="T791">
        <v>4.5310344696044904</v>
      </c>
      <c r="U791">
        <v>4.1130523681640598</v>
      </c>
      <c r="V791">
        <v>3.9371972084045401</v>
      </c>
      <c r="W791" s="17">
        <v>0.17585515975952201</v>
      </c>
      <c r="X791">
        <v>0.59383726119995095</v>
      </c>
      <c r="Y791">
        <v>0.59383726119995095</v>
      </c>
      <c r="Z791">
        <v>0.5</v>
      </c>
      <c r="AA791">
        <v>1</v>
      </c>
      <c r="AB791">
        <v>0.66666666666666696</v>
      </c>
      <c r="AC791">
        <v>0.8</v>
      </c>
      <c r="AD791">
        <v>0</v>
      </c>
      <c r="AE791">
        <v>0.5</v>
      </c>
    </row>
    <row r="792" spans="1:31" x14ac:dyDescent="0.15">
      <c r="A792" s="6">
        <v>790</v>
      </c>
      <c r="B792">
        <v>15</v>
      </c>
      <c r="C792">
        <v>5</v>
      </c>
      <c r="D792">
        <v>10</v>
      </c>
      <c r="E792">
        <v>10</v>
      </c>
      <c r="F792">
        <v>10</v>
      </c>
      <c r="G792">
        <v>0</v>
      </c>
      <c r="H792">
        <v>5</v>
      </c>
      <c r="I792">
        <v>5</v>
      </c>
      <c r="J792">
        <v>0.75</v>
      </c>
      <c r="K792">
        <v>7.8992595672607404</v>
      </c>
      <c r="L792" s="10">
        <v>3.8090572357177699</v>
      </c>
      <c r="M792">
        <v>2.19724845886231</v>
      </c>
      <c r="N792">
        <v>4.956787109375</v>
      </c>
      <c r="O792">
        <v>2</v>
      </c>
      <c r="P792">
        <v>2</v>
      </c>
      <c r="Q792">
        <v>12</v>
      </c>
      <c r="R792" s="16">
        <v>0.16669999999999999</v>
      </c>
      <c r="S792" s="16">
        <f t="shared" si="12"/>
        <v>0.2</v>
      </c>
      <c r="T792">
        <v>3.1211853027343701</v>
      </c>
      <c r="U792">
        <v>2.8832976818084699</v>
      </c>
      <c r="V792">
        <v>2.6344661712646502</v>
      </c>
      <c r="W792" s="17">
        <v>0.24883151054382299</v>
      </c>
      <c r="X792">
        <v>0.48671913146972701</v>
      </c>
      <c r="Y792">
        <v>0.48671913146972701</v>
      </c>
      <c r="Z792">
        <v>0.2</v>
      </c>
      <c r="AA792">
        <v>1</v>
      </c>
      <c r="AB792">
        <v>0.83333333333333304</v>
      </c>
      <c r="AC792">
        <v>0.90909090909090895</v>
      </c>
      <c r="AD792">
        <v>0</v>
      </c>
      <c r="AE792">
        <v>0.8</v>
      </c>
    </row>
    <row r="793" spans="1:31" x14ac:dyDescent="0.15">
      <c r="A793" s="6">
        <v>791</v>
      </c>
      <c r="B793">
        <v>15</v>
      </c>
      <c r="C793">
        <v>5</v>
      </c>
      <c r="D793">
        <v>10</v>
      </c>
      <c r="E793">
        <v>10</v>
      </c>
      <c r="F793">
        <v>10</v>
      </c>
      <c r="G793">
        <v>0</v>
      </c>
      <c r="H793">
        <v>5</v>
      </c>
      <c r="I793">
        <v>5</v>
      </c>
      <c r="J793">
        <v>0.75</v>
      </c>
      <c r="K793">
        <v>7.8393573760986301</v>
      </c>
      <c r="L793" s="10">
        <v>3.1168403625488299</v>
      </c>
      <c r="M793">
        <v>1.3087272644043</v>
      </c>
      <c r="N793">
        <v>5.8287982940673801</v>
      </c>
      <c r="O793">
        <v>4</v>
      </c>
      <c r="P793">
        <v>4</v>
      </c>
      <c r="Q793">
        <v>14</v>
      </c>
      <c r="R793" s="16">
        <v>0.28570000000000001</v>
      </c>
      <c r="S793" s="16">
        <f t="shared" si="12"/>
        <v>0.4</v>
      </c>
      <c r="T793">
        <v>3.4938983917236301</v>
      </c>
      <c r="U793">
        <v>3.1642193794250502</v>
      </c>
      <c r="V793">
        <v>2.9954962730407702</v>
      </c>
      <c r="W793" s="17">
        <v>0.16872310638427701</v>
      </c>
      <c r="X793">
        <v>0.498402118682861</v>
      </c>
      <c r="Y793">
        <v>0.498402118682861</v>
      </c>
      <c r="Z793">
        <v>0.4</v>
      </c>
      <c r="AA793">
        <v>1</v>
      </c>
      <c r="AB793">
        <v>0.71428571428571397</v>
      </c>
      <c r="AC793">
        <v>0.83333333333333304</v>
      </c>
      <c r="AD793">
        <v>0</v>
      </c>
      <c r="AE793">
        <v>0.6</v>
      </c>
    </row>
    <row r="794" spans="1:31" x14ac:dyDescent="0.15">
      <c r="A794" s="6">
        <v>792</v>
      </c>
      <c r="B794">
        <v>18</v>
      </c>
      <c r="C794">
        <v>2</v>
      </c>
      <c r="D794">
        <v>10</v>
      </c>
      <c r="E794">
        <v>10</v>
      </c>
      <c r="F794">
        <v>10</v>
      </c>
      <c r="G794">
        <v>0</v>
      </c>
      <c r="H794">
        <v>8</v>
      </c>
      <c r="I794">
        <v>2</v>
      </c>
      <c r="J794">
        <v>0.9</v>
      </c>
      <c r="K794">
        <v>10.127443313598601</v>
      </c>
      <c r="L794" s="10">
        <v>2.29244804382324</v>
      </c>
      <c r="M794">
        <v>1.6838493347168</v>
      </c>
      <c r="N794">
        <v>6.7507514953613299</v>
      </c>
      <c r="O794">
        <v>5</v>
      </c>
      <c r="P794">
        <v>5</v>
      </c>
      <c r="Q794">
        <v>15</v>
      </c>
      <c r="R794" s="16">
        <v>0.33329999999999999</v>
      </c>
      <c r="S794" s="16">
        <f t="shared" si="12"/>
        <v>0.5</v>
      </c>
      <c r="T794">
        <v>4.5376281738281197</v>
      </c>
      <c r="U794">
        <v>4.2138810157775897</v>
      </c>
      <c r="V794">
        <v>3.9024033546447701</v>
      </c>
      <c r="W794" s="17">
        <v>0.311477661132812</v>
      </c>
      <c r="X794">
        <v>0.63522481918335005</v>
      </c>
      <c r="Y794">
        <v>0.63522481918335005</v>
      </c>
      <c r="Z794">
        <v>0.5</v>
      </c>
      <c r="AA794">
        <v>1</v>
      </c>
      <c r="AB794">
        <v>0.66666666666666696</v>
      </c>
      <c r="AC794">
        <v>0.8</v>
      </c>
      <c r="AD794">
        <v>0</v>
      </c>
      <c r="AE794">
        <v>0.5</v>
      </c>
    </row>
    <row r="795" spans="1:31" x14ac:dyDescent="0.15">
      <c r="A795" s="6">
        <v>793</v>
      </c>
      <c r="B795">
        <v>17</v>
      </c>
      <c r="C795">
        <v>3</v>
      </c>
      <c r="D795">
        <v>10</v>
      </c>
      <c r="E795">
        <v>10</v>
      </c>
      <c r="F795">
        <v>10</v>
      </c>
      <c r="G795">
        <v>0</v>
      </c>
      <c r="H795">
        <v>7</v>
      </c>
      <c r="I795">
        <v>3</v>
      </c>
      <c r="J795">
        <v>0.85</v>
      </c>
      <c r="K795">
        <v>8.4409599304199201</v>
      </c>
      <c r="L795" s="10">
        <v>2.6581001281738299</v>
      </c>
      <c r="M795">
        <v>1.8750762939453101</v>
      </c>
      <c r="N795">
        <v>5.6511592864990199</v>
      </c>
      <c r="O795">
        <v>6</v>
      </c>
      <c r="P795">
        <v>6</v>
      </c>
      <c r="Q795">
        <v>16</v>
      </c>
      <c r="R795" s="16">
        <v>0.375</v>
      </c>
      <c r="S795" s="16">
        <f t="shared" si="12"/>
        <v>0.6</v>
      </c>
      <c r="T795">
        <v>3.80598068237305</v>
      </c>
      <c r="U795">
        <v>3.5328958034515399</v>
      </c>
      <c r="V795">
        <v>3.30051946640015</v>
      </c>
      <c r="W795" s="17">
        <v>0.23237633705139199</v>
      </c>
      <c r="X795">
        <v>0.50546121597289995</v>
      </c>
      <c r="Y795">
        <v>0.50546121597289995</v>
      </c>
      <c r="Z795">
        <v>0.6</v>
      </c>
      <c r="AA795">
        <v>1</v>
      </c>
      <c r="AB795">
        <v>0.625</v>
      </c>
      <c r="AC795">
        <v>0.76923076923076905</v>
      </c>
      <c r="AD795">
        <v>0</v>
      </c>
      <c r="AE795">
        <v>0.4</v>
      </c>
    </row>
    <row r="796" spans="1:31" x14ac:dyDescent="0.15">
      <c r="A796" s="6">
        <v>794</v>
      </c>
      <c r="B796">
        <v>16</v>
      </c>
      <c r="C796">
        <v>4</v>
      </c>
      <c r="D796">
        <v>10</v>
      </c>
      <c r="E796">
        <v>10</v>
      </c>
      <c r="F796">
        <v>10</v>
      </c>
      <c r="G796">
        <v>0</v>
      </c>
      <c r="H796">
        <v>6</v>
      </c>
      <c r="I796">
        <v>4</v>
      </c>
      <c r="J796">
        <v>0.8</v>
      </c>
      <c r="K796">
        <v>8.3347587585449201</v>
      </c>
      <c r="L796" s="10">
        <v>3.4529647827148402</v>
      </c>
      <c r="M796">
        <v>2.1411151885986301</v>
      </c>
      <c r="N796">
        <v>4.8567085266113299</v>
      </c>
      <c r="O796">
        <v>3</v>
      </c>
      <c r="P796">
        <v>3</v>
      </c>
      <c r="Q796">
        <v>13</v>
      </c>
      <c r="R796" s="16">
        <v>0.23080000000000001</v>
      </c>
      <c r="S796" s="16">
        <f t="shared" si="12"/>
        <v>0.3</v>
      </c>
      <c r="T796">
        <v>3.56258964538574</v>
      </c>
      <c r="U796">
        <v>3.3104827404022199</v>
      </c>
      <c r="V796">
        <v>3.02004146575928</v>
      </c>
      <c r="W796" s="17">
        <v>0.290441274642944</v>
      </c>
      <c r="X796">
        <v>0.54254817962646495</v>
      </c>
      <c r="Y796">
        <v>0.54254817962646495</v>
      </c>
      <c r="Z796">
        <v>0.3</v>
      </c>
      <c r="AA796">
        <v>1</v>
      </c>
      <c r="AB796">
        <v>0.76923076923076905</v>
      </c>
      <c r="AC796">
        <v>0.86956521739130399</v>
      </c>
      <c r="AD796">
        <v>0</v>
      </c>
      <c r="AE796">
        <v>0.7</v>
      </c>
    </row>
    <row r="797" spans="1:31" x14ac:dyDescent="0.15">
      <c r="A797" s="6">
        <v>795</v>
      </c>
      <c r="B797">
        <v>15</v>
      </c>
      <c r="C797">
        <v>5</v>
      </c>
      <c r="D797">
        <v>10</v>
      </c>
      <c r="E797">
        <v>10</v>
      </c>
      <c r="F797">
        <v>10</v>
      </c>
      <c r="G797">
        <v>0</v>
      </c>
      <c r="H797">
        <v>5</v>
      </c>
      <c r="I797">
        <v>5</v>
      </c>
      <c r="J797">
        <v>0.75</v>
      </c>
      <c r="K797">
        <v>8.1054306030273402</v>
      </c>
      <c r="L797" s="10">
        <v>3.9475650787353498</v>
      </c>
      <c r="M797">
        <v>1.98258209228516</v>
      </c>
      <c r="N797">
        <v>4.3857727050781197</v>
      </c>
      <c r="O797">
        <v>3</v>
      </c>
      <c r="P797">
        <v>3</v>
      </c>
      <c r="Q797">
        <v>13</v>
      </c>
      <c r="R797" s="16">
        <v>0.23080000000000001</v>
      </c>
      <c r="S797" s="16">
        <f t="shared" si="12"/>
        <v>0.3</v>
      </c>
      <c r="T797">
        <v>3.5996322631835902</v>
      </c>
      <c r="U797">
        <v>3.3315949440002401</v>
      </c>
      <c r="V797">
        <v>3.0644774436950701</v>
      </c>
      <c r="W797" s="17">
        <v>0.267117500305176</v>
      </c>
      <c r="X797">
        <v>0.53515481948852495</v>
      </c>
      <c r="Y797">
        <v>0.53515481948852495</v>
      </c>
      <c r="Z797">
        <v>0.3</v>
      </c>
      <c r="AA797">
        <v>1</v>
      </c>
      <c r="AB797">
        <v>0.76923076923076905</v>
      </c>
      <c r="AC797">
        <v>0.86956521739130399</v>
      </c>
      <c r="AD797">
        <v>0</v>
      </c>
      <c r="AE797">
        <v>0.7</v>
      </c>
    </row>
    <row r="798" spans="1:31" x14ac:dyDescent="0.15">
      <c r="A798" s="6">
        <v>796</v>
      </c>
      <c r="B798">
        <v>15</v>
      </c>
      <c r="C798">
        <v>5</v>
      </c>
      <c r="D798">
        <v>10</v>
      </c>
      <c r="E798">
        <v>10</v>
      </c>
      <c r="F798">
        <v>10</v>
      </c>
      <c r="G798">
        <v>0</v>
      </c>
      <c r="H798">
        <v>5</v>
      </c>
      <c r="I798">
        <v>5</v>
      </c>
      <c r="J798">
        <v>0.75</v>
      </c>
      <c r="K798">
        <v>6.9556026458740199</v>
      </c>
      <c r="L798" s="10">
        <v>1.9211883544921899</v>
      </c>
      <c r="M798">
        <v>0.54106140136718694</v>
      </c>
      <c r="N798">
        <v>7.3085746765136701</v>
      </c>
      <c r="O798">
        <v>4</v>
      </c>
      <c r="P798">
        <v>4</v>
      </c>
      <c r="Q798">
        <v>12</v>
      </c>
      <c r="R798" s="16">
        <v>0.33329999999999999</v>
      </c>
      <c r="S798" s="16">
        <f t="shared" si="12"/>
        <v>0.4</v>
      </c>
      <c r="T798">
        <v>3.2210350036621098</v>
      </c>
      <c r="U798">
        <v>2.77824139595032</v>
      </c>
      <c r="V798">
        <v>2.7845611572265598</v>
      </c>
      <c r="W798" s="17">
        <v>6.3197612762451198E-3</v>
      </c>
      <c r="X798">
        <v>0.43647384643554699</v>
      </c>
      <c r="Y798">
        <v>0.43647384643554699</v>
      </c>
      <c r="Z798">
        <v>0.4</v>
      </c>
      <c r="AA798">
        <v>0.8</v>
      </c>
      <c r="AB798">
        <v>0.66666666666666696</v>
      </c>
      <c r="AC798">
        <v>0.72727272727272696</v>
      </c>
      <c r="AD798">
        <v>0.2</v>
      </c>
      <c r="AE798">
        <v>0.4</v>
      </c>
    </row>
    <row r="799" spans="1:31" x14ac:dyDescent="0.15">
      <c r="A799" s="6">
        <v>797</v>
      </c>
      <c r="B799">
        <v>16</v>
      </c>
      <c r="C799">
        <v>4</v>
      </c>
      <c r="D799">
        <v>10</v>
      </c>
      <c r="E799">
        <v>10</v>
      </c>
      <c r="F799">
        <v>10</v>
      </c>
      <c r="G799">
        <v>0</v>
      </c>
      <c r="H799">
        <v>6</v>
      </c>
      <c r="I799">
        <v>4</v>
      </c>
      <c r="J799">
        <v>0.8</v>
      </c>
      <c r="K799">
        <v>8.901123046875</v>
      </c>
      <c r="L799" s="10">
        <v>2.6786441802978498</v>
      </c>
      <c r="M799">
        <v>1.2344818115234399</v>
      </c>
      <c r="N799">
        <v>6.7603988647460902</v>
      </c>
      <c r="O799">
        <v>4</v>
      </c>
      <c r="P799">
        <v>4</v>
      </c>
      <c r="Q799">
        <v>14</v>
      </c>
      <c r="R799" s="16">
        <v>0.28570000000000001</v>
      </c>
      <c r="S799" s="16">
        <f t="shared" si="12"/>
        <v>0.4</v>
      </c>
      <c r="T799">
        <v>3.2908840179443399</v>
      </c>
      <c r="U799">
        <v>2.96318435668945</v>
      </c>
      <c r="V799">
        <v>2.7713387012481698</v>
      </c>
      <c r="W799" s="17">
        <v>0.19184565544128401</v>
      </c>
      <c r="X799">
        <v>0.51954531669616699</v>
      </c>
      <c r="Y799">
        <v>0.51954531669616699</v>
      </c>
      <c r="Z799">
        <v>0.4</v>
      </c>
      <c r="AA799">
        <v>1</v>
      </c>
      <c r="AB799">
        <v>0.71428571428571397</v>
      </c>
      <c r="AC799">
        <v>0.83333333333333304</v>
      </c>
      <c r="AD799">
        <v>0</v>
      </c>
      <c r="AE799">
        <v>0.6</v>
      </c>
    </row>
    <row r="800" spans="1:31" x14ac:dyDescent="0.15">
      <c r="A800" s="6">
        <v>798</v>
      </c>
      <c r="B800">
        <v>16</v>
      </c>
      <c r="C800">
        <v>4</v>
      </c>
      <c r="D800">
        <v>10</v>
      </c>
      <c r="E800">
        <v>10</v>
      </c>
      <c r="F800">
        <v>10</v>
      </c>
      <c r="G800">
        <v>0</v>
      </c>
      <c r="H800">
        <v>6</v>
      </c>
      <c r="I800">
        <v>4</v>
      </c>
      <c r="J800">
        <v>0.8</v>
      </c>
      <c r="K800">
        <v>9.3056812286377006</v>
      </c>
      <c r="L800" s="10">
        <v>2.0065364837646502</v>
      </c>
      <c r="M800">
        <v>0.37143707275390597</v>
      </c>
      <c r="N800">
        <v>8.0775203704834002</v>
      </c>
      <c r="O800">
        <v>5</v>
      </c>
      <c r="P800">
        <v>5</v>
      </c>
      <c r="Q800">
        <v>15</v>
      </c>
      <c r="R800" s="16">
        <v>0.33329999999999999</v>
      </c>
      <c r="S800" s="16">
        <f t="shared" si="12"/>
        <v>0.5</v>
      </c>
      <c r="T800">
        <v>4.1762466430664098</v>
      </c>
      <c r="U800">
        <v>3.6651585102081299</v>
      </c>
      <c r="V800">
        <v>3.5600380897521999</v>
      </c>
      <c r="W800" s="17">
        <v>0.10512042045593301</v>
      </c>
      <c r="X800">
        <v>0.61620855331420898</v>
      </c>
      <c r="Y800">
        <v>0.61620855331420898</v>
      </c>
      <c r="Z800">
        <v>0.5</v>
      </c>
      <c r="AA800">
        <v>1</v>
      </c>
      <c r="AB800">
        <v>0.66666666666666696</v>
      </c>
      <c r="AC800">
        <v>0.8</v>
      </c>
      <c r="AD800">
        <v>0</v>
      </c>
      <c r="AE800">
        <v>0.5</v>
      </c>
    </row>
    <row r="801" spans="1:31" x14ac:dyDescent="0.15">
      <c r="A801" s="6">
        <v>799</v>
      </c>
      <c r="B801">
        <v>18</v>
      </c>
      <c r="C801">
        <v>2</v>
      </c>
      <c r="D801">
        <v>10</v>
      </c>
      <c r="E801">
        <v>10</v>
      </c>
      <c r="F801">
        <v>10</v>
      </c>
      <c r="G801">
        <v>0</v>
      </c>
      <c r="H801">
        <v>8</v>
      </c>
      <c r="I801">
        <v>2</v>
      </c>
      <c r="J801">
        <v>0.9</v>
      </c>
      <c r="K801">
        <v>10.150577545166</v>
      </c>
      <c r="L801" s="10">
        <v>2.2962779998779301</v>
      </c>
      <c r="M801">
        <v>1.71378517150879</v>
      </c>
      <c r="N801">
        <v>6.9054203033447301</v>
      </c>
      <c r="O801">
        <v>5</v>
      </c>
      <c r="P801">
        <v>5</v>
      </c>
      <c r="Q801">
        <v>15</v>
      </c>
      <c r="R801" s="16">
        <v>0.33329999999999999</v>
      </c>
      <c r="S801" s="16">
        <f t="shared" si="12"/>
        <v>0.5</v>
      </c>
      <c r="T801">
        <v>3.8901348114013699</v>
      </c>
      <c r="U801">
        <v>3.6300036907196001</v>
      </c>
      <c r="V801">
        <v>3.3345134258270299</v>
      </c>
      <c r="W801" s="17">
        <v>0.29549026489257801</v>
      </c>
      <c r="X801">
        <v>0.55562138557434104</v>
      </c>
      <c r="Y801">
        <v>0.55562138557434104</v>
      </c>
      <c r="Z801">
        <v>0.5</v>
      </c>
      <c r="AA801">
        <v>1</v>
      </c>
      <c r="AB801">
        <v>0.66666666666666696</v>
      </c>
      <c r="AC801">
        <v>0.8</v>
      </c>
      <c r="AD801">
        <v>0</v>
      </c>
      <c r="AE801">
        <v>0.5</v>
      </c>
    </row>
    <row r="802" spans="1:31" x14ac:dyDescent="0.15">
      <c r="A802" s="6">
        <v>800</v>
      </c>
      <c r="B802">
        <v>16</v>
      </c>
      <c r="C802">
        <v>4</v>
      </c>
      <c r="D802">
        <v>10</v>
      </c>
      <c r="E802">
        <v>10</v>
      </c>
      <c r="F802">
        <v>10</v>
      </c>
      <c r="G802">
        <v>0</v>
      </c>
      <c r="H802">
        <v>6</v>
      </c>
      <c r="I802">
        <v>4</v>
      </c>
      <c r="J802">
        <v>0.8</v>
      </c>
      <c r="K802">
        <v>8.5728530883789098</v>
      </c>
      <c r="L802" s="10">
        <v>4.1208076477050799</v>
      </c>
      <c r="M802">
        <v>2.9443874359130899</v>
      </c>
      <c r="N802">
        <v>4.4790267944335902</v>
      </c>
      <c r="O802">
        <v>2</v>
      </c>
      <c r="P802">
        <v>2</v>
      </c>
      <c r="Q802">
        <v>11</v>
      </c>
      <c r="R802" s="16">
        <v>0.18179999999999999</v>
      </c>
      <c r="S802" s="16">
        <f t="shared" si="12"/>
        <v>0.2</v>
      </c>
      <c r="T802">
        <v>2.8625373840332</v>
      </c>
      <c r="U802">
        <v>2.7045533657074001</v>
      </c>
      <c r="V802">
        <v>2.3683044910430899</v>
      </c>
      <c r="W802" s="17">
        <v>0.33624887466430697</v>
      </c>
      <c r="X802">
        <v>0.49423289299011203</v>
      </c>
      <c r="Y802">
        <v>0.49423289299011203</v>
      </c>
      <c r="Z802">
        <v>0.2</v>
      </c>
      <c r="AA802">
        <v>0.9</v>
      </c>
      <c r="AB802">
        <v>0.81818181818181801</v>
      </c>
      <c r="AC802">
        <v>0.85714285714285698</v>
      </c>
      <c r="AD802">
        <v>0.1</v>
      </c>
      <c r="AE802">
        <v>0.7</v>
      </c>
    </row>
    <row r="803" spans="1:31" x14ac:dyDescent="0.15">
      <c r="A803" s="6">
        <v>801</v>
      </c>
      <c r="B803">
        <v>16</v>
      </c>
      <c r="C803">
        <v>4</v>
      </c>
      <c r="D803">
        <v>10</v>
      </c>
      <c r="E803">
        <v>10</v>
      </c>
      <c r="F803">
        <v>10</v>
      </c>
      <c r="G803">
        <v>0</v>
      </c>
      <c r="H803">
        <v>6</v>
      </c>
      <c r="I803">
        <v>4</v>
      </c>
      <c r="J803">
        <v>0.8</v>
      </c>
      <c r="K803">
        <v>8.0972747802734393</v>
      </c>
      <c r="L803" s="10">
        <v>3.4234733581543</v>
      </c>
      <c r="M803">
        <v>2.1172389984130899</v>
      </c>
      <c r="N803">
        <v>4.5240917205810502</v>
      </c>
      <c r="O803">
        <v>2</v>
      </c>
      <c r="P803">
        <v>2</v>
      </c>
      <c r="Q803">
        <v>11</v>
      </c>
      <c r="R803" s="16">
        <v>0.18179999999999999</v>
      </c>
      <c r="S803" s="16">
        <f t="shared" si="12"/>
        <v>0.2</v>
      </c>
      <c r="T803">
        <v>3.30903816223144</v>
      </c>
      <c r="U803">
        <v>3.0930974483489999</v>
      </c>
      <c r="V803">
        <v>2.8015339374542201</v>
      </c>
      <c r="W803" s="17">
        <v>0.291563510894775</v>
      </c>
      <c r="X803">
        <v>0.50750422477722201</v>
      </c>
      <c r="Y803">
        <v>0.50750422477722201</v>
      </c>
      <c r="Z803">
        <v>0.2</v>
      </c>
      <c r="AA803">
        <v>0.9</v>
      </c>
      <c r="AB803">
        <v>0.81818181818181801</v>
      </c>
      <c r="AC803">
        <v>0.85714285714285698</v>
      </c>
      <c r="AD803">
        <v>0.1</v>
      </c>
      <c r="AE803">
        <v>0.7</v>
      </c>
    </row>
    <row r="804" spans="1:31" x14ac:dyDescent="0.15">
      <c r="A804" s="6">
        <v>802</v>
      </c>
      <c r="B804">
        <v>16</v>
      </c>
      <c r="C804">
        <v>4</v>
      </c>
      <c r="D804">
        <v>10</v>
      </c>
      <c r="E804">
        <v>10</v>
      </c>
      <c r="F804">
        <v>10</v>
      </c>
      <c r="G804">
        <v>0</v>
      </c>
      <c r="H804">
        <v>6</v>
      </c>
      <c r="I804">
        <v>4</v>
      </c>
      <c r="J804">
        <v>0.8</v>
      </c>
      <c r="K804">
        <v>8.5353698730468697</v>
      </c>
      <c r="L804" s="10">
        <v>2.6647777557372998</v>
      </c>
      <c r="M804">
        <v>0.98424530029296897</v>
      </c>
      <c r="N804">
        <v>5.5830039978027299</v>
      </c>
      <c r="O804">
        <v>4</v>
      </c>
      <c r="P804">
        <v>4</v>
      </c>
      <c r="Q804">
        <v>14</v>
      </c>
      <c r="R804" s="16">
        <v>0.28570000000000001</v>
      </c>
      <c r="S804" s="16">
        <f t="shared" si="12"/>
        <v>0.4</v>
      </c>
      <c r="T804">
        <v>3.8067722320556601</v>
      </c>
      <c r="U804">
        <v>3.4547529220581001</v>
      </c>
      <c r="V804">
        <v>3.22017526626587</v>
      </c>
      <c r="W804" s="17">
        <v>0.234577655792236</v>
      </c>
      <c r="X804">
        <v>0.58659696578979503</v>
      </c>
      <c r="Y804">
        <v>0.58659696578979503</v>
      </c>
      <c r="Z804">
        <v>0.4</v>
      </c>
      <c r="AA804">
        <v>1</v>
      </c>
      <c r="AB804">
        <v>0.71428571428571397</v>
      </c>
      <c r="AC804">
        <v>0.83333333333333304</v>
      </c>
      <c r="AD804">
        <v>0</v>
      </c>
      <c r="AE804">
        <v>0.6</v>
      </c>
    </row>
    <row r="805" spans="1:31" x14ac:dyDescent="0.15">
      <c r="A805" s="6">
        <v>803</v>
      </c>
      <c r="B805">
        <v>19</v>
      </c>
      <c r="C805">
        <v>1</v>
      </c>
      <c r="D805">
        <v>10</v>
      </c>
      <c r="E805">
        <v>10</v>
      </c>
      <c r="F805">
        <v>10</v>
      </c>
      <c r="G805">
        <v>0</v>
      </c>
      <c r="H805">
        <v>9</v>
      </c>
      <c r="I805">
        <v>1</v>
      </c>
      <c r="J805">
        <v>0.95</v>
      </c>
      <c r="K805">
        <v>12.3123073577881</v>
      </c>
      <c r="L805" s="10">
        <v>2.4238433837890598</v>
      </c>
      <c r="M805">
        <v>2.1898860931396502</v>
      </c>
      <c r="N805">
        <v>8.6475849151611293</v>
      </c>
      <c r="O805">
        <v>4</v>
      </c>
      <c r="P805">
        <v>4</v>
      </c>
      <c r="Q805">
        <v>14</v>
      </c>
      <c r="R805" s="16">
        <v>0.28570000000000001</v>
      </c>
      <c r="S805" s="16">
        <f t="shared" si="12"/>
        <v>0.4</v>
      </c>
      <c r="T805">
        <v>3.9681911468505899</v>
      </c>
      <c r="U805">
        <v>3.7666637897491499</v>
      </c>
      <c r="V805">
        <v>3.41755175590515</v>
      </c>
      <c r="W805" s="17">
        <v>0.34911203384399397</v>
      </c>
      <c r="X805">
        <v>0.55063939094543501</v>
      </c>
      <c r="Y805">
        <v>0.55063939094543501</v>
      </c>
      <c r="Z805">
        <v>0.4</v>
      </c>
      <c r="AA805">
        <v>1</v>
      </c>
      <c r="AB805">
        <v>0.71428571428571397</v>
      </c>
      <c r="AC805">
        <v>0.83333333333333304</v>
      </c>
      <c r="AD805">
        <v>0</v>
      </c>
      <c r="AE805">
        <v>0.6</v>
      </c>
    </row>
    <row r="806" spans="1:31" x14ac:dyDescent="0.15">
      <c r="A806" s="6">
        <v>804</v>
      </c>
      <c r="B806">
        <v>17</v>
      </c>
      <c r="C806">
        <v>3</v>
      </c>
      <c r="D806">
        <v>10</v>
      </c>
      <c r="E806">
        <v>10</v>
      </c>
      <c r="F806">
        <v>10</v>
      </c>
      <c r="G806">
        <v>0</v>
      </c>
      <c r="H806">
        <v>7</v>
      </c>
      <c r="I806">
        <v>3</v>
      </c>
      <c r="J806">
        <v>0.85</v>
      </c>
      <c r="K806">
        <v>9.2121372222900408</v>
      </c>
      <c r="L806" s="10">
        <v>3.6844596862793</v>
      </c>
      <c r="M806">
        <v>2.8261775970459002</v>
      </c>
      <c r="N806">
        <v>5.0357398986816397</v>
      </c>
      <c r="O806">
        <v>4</v>
      </c>
      <c r="P806">
        <v>4</v>
      </c>
      <c r="Q806">
        <v>14</v>
      </c>
      <c r="R806" s="16">
        <v>0.28570000000000001</v>
      </c>
      <c r="S806" s="16">
        <f t="shared" si="12"/>
        <v>0.4</v>
      </c>
      <c r="T806">
        <v>3.9346790313720699</v>
      </c>
      <c r="U806">
        <v>3.6910636425018302</v>
      </c>
      <c r="V806">
        <v>3.3227219581603999</v>
      </c>
      <c r="W806" s="17">
        <v>0.368341684341431</v>
      </c>
      <c r="X806">
        <v>0.61195707321167003</v>
      </c>
      <c r="Y806">
        <v>0.61195707321167003</v>
      </c>
      <c r="Z806">
        <v>0.4</v>
      </c>
      <c r="AA806">
        <v>1</v>
      </c>
      <c r="AB806">
        <v>0.71428571428571397</v>
      </c>
      <c r="AC806">
        <v>0.83333333333333304</v>
      </c>
      <c r="AD806">
        <v>0</v>
      </c>
      <c r="AE806">
        <v>0.6</v>
      </c>
    </row>
    <row r="807" spans="1:31" x14ac:dyDescent="0.15">
      <c r="A807" s="6">
        <v>805</v>
      </c>
      <c r="B807">
        <v>18</v>
      </c>
      <c r="C807">
        <v>2</v>
      </c>
      <c r="D807">
        <v>10</v>
      </c>
      <c r="E807">
        <v>10</v>
      </c>
      <c r="F807">
        <v>10</v>
      </c>
      <c r="G807">
        <v>0</v>
      </c>
      <c r="H807">
        <v>8</v>
      </c>
      <c r="I807">
        <v>2</v>
      </c>
      <c r="J807">
        <v>0.9</v>
      </c>
      <c r="K807">
        <v>9.2751808166503906</v>
      </c>
      <c r="L807" s="10">
        <v>1.8311290740966799</v>
      </c>
      <c r="M807">
        <v>1.56014633178711</v>
      </c>
      <c r="N807">
        <v>7.9501533508300799</v>
      </c>
      <c r="O807">
        <v>8</v>
      </c>
      <c r="P807">
        <v>8</v>
      </c>
      <c r="Q807">
        <v>18</v>
      </c>
      <c r="R807" s="16">
        <v>0.44440000000000002</v>
      </c>
      <c r="S807" s="16">
        <f t="shared" si="12"/>
        <v>0.8</v>
      </c>
      <c r="T807">
        <v>4.6417999267578098</v>
      </c>
      <c r="U807">
        <v>4.2217063903808603</v>
      </c>
      <c r="V807">
        <v>4.09478664398193</v>
      </c>
      <c r="W807" s="17">
        <v>0.126919746398926</v>
      </c>
      <c r="X807">
        <v>0.54701328277587902</v>
      </c>
      <c r="Y807">
        <v>0.54701328277587902</v>
      </c>
      <c r="Z807">
        <v>0.8</v>
      </c>
      <c r="AA807">
        <v>1</v>
      </c>
      <c r="AB807">
        <v>0.55555555555555602</v>
      </c>
      <c r="AC807">
        <v>0.71428571428571397</v>
      </c>
      <c r="AD807">
        <v>0</v>
      </c>
      <c r="AE807">
        <v>0.2</v>
      </c>
    </row>
    <row r="808" spans="1:31" x14ac:dyDescent="0.15">
      <c r="A808" s="6">
        <v>806</v>
      </c>
      <c r="B808">
        <v>19</v>
      </c>
      <c r="C808">
        <v>1</v>
      </c>
      <c r="D808">
        <v>10</v>
      </c>
      <c r="E808">
        <v>10</v>
      </c>
      <c r="F808">
        <v>10</v>
      </c>
      <c r="G808">
        <v>0</v>
      </c>
      <c r="H808">
        <v>9</v>
      </c>
      <c r="I808">
        <v>1</v>
      </c>
      <c r="J808">
        <v>0.95</v>
      </c>
      <c r="K808">
        <v>12.9845275878906</v>
      </c>
      <c r="L808" s="10">
        <v>2.0112686157226598</v>
      </c>
      <c r="M808">
        <v>1.7668647766113299</v>
      </c>
      <c r="N808">
        <v>9.7484550476074201</v>
      </c>
      <c r="O808">
        <v>5</v>
      </c>
      <c r="P808">
        <v>5</v>
      </c>
      <c r="Q808">
        <v>15</v>
      </c>
      <c r="R808" s="16">
        <v>0.33329999999999999</v>
      </c>
      <c r="S808" s="16">
        <f t="shared" si="12"/>
        <v>0.5</v>
      </c>
      <c r="T808">
        <v>4.8279895782470703</v>
      </c>
      <c r="U808">
        <v>4.5147790908813503</v>
      </c>
      <c r="V808">
        <v>4.2017807960510298</v>
      </c>
      <c r="W808" s="17">
        <v>0.31299829483032199</v>
      </c>
      <c r="X808">
        <v>0.62620878219604503</v>
      </c>
      <c r="Y808">
        <v>0.62620878219604503</v>
      </c>
      <c r="Z808">
        <v>0.5</v>
      </c>
      <c r="AA808">
        <v>1</v>
      </c>
      <c r="AB808">
        <v>0.66666666666666696</v>
      </c>
      <c r="AC808">
        <v>0.8</v>
      </c>
      <c r="AD808">
        <v>0</v>
      </c>
      <c r="AE808">
        <v>0.5</v>
      </c>
    </row>
    <row r="809" spans="1:31" x14ac:dyDescent="0.15">
      <c r="A809" s="6">
        <v>807</v>
      </c>
      <c r="B809">
        <v>16</v>
      </c>
      <c r="C809">
        <v>4</v>
      </c>
      <c r="D809">
        <v>10</v>
      </c>
      <c r="E809">
        <v>10</v>
      </c>
      <c r="F809">
        <v>10</v>
      </c>
      <c r="G809">
        <v>0</v>
      </c>
      <c r="H809">
        <v>6</v>
      </c>
      <c r="I809">
        <v>4</v>
      </c>
      <c r="J809">
        <v>0.8</v>
      </c>
      <c r="K809">
        <v>8.4752674102783203</v>
      </c>
      <c r="L809" s="10">
        <v>3.0069274902343701</v>
      </c>
      <c r="M809">
        <v>1.5574874877929701</v>
      </c>
      <c r="N809">
        <v>5.4902992248535201</v>
      </c>
      <c r="O809">
        <v>3</v>
      </c>
      <c r="P809">
        <v>3</v>
      </c>
      <c r="Q809">
        <v>13</v>
      </c>
      <c r="R809" s="16">
        <v>0.23080000000000001</v>
      </c>
      <c r="S809" s="16">
        <f t="shared" si="12"/>
        <v>0.3</v>
      </c>
      <c r="T809">
        <v>3.60157966613769</v>
      </c>
      <c r="U809">
        <v>3.2982082366943399</v>
      </c>
      <c r="V809">
        <v>3.0450639724731401</v>
      </c>
      <c r="W809" s="17">
        <v>0.25314426422119102</v>
      </c>
      <c r="X809">
        <v>0.556515693664551</v>
      </c>
      <c r="Y809">
        <v>0.556515693664551</v>
      </c>
      <c r="Z809">
        <v>0.3</v>
      </c>
      <c r="AA809">
        <v>1</v>
      </c>
      <c r="AB809">
        <v>0.76923076923076905</v>
      </c>
      <c r="AC809">
        <v>0.86956521739130399</v>
      </c>
      <c r="AD809">
        <v>0</v>
      </c>
      <c r="AE809">
        <v>0.7</v>
      </c>
    </row>
    <row r="810" spans="1:31" x14ac:dyDescent="0.15">
      <c r="A810" s="6">
        <v>808</v>
      </c>
      <c r="B810">
        <v>17</v>
      </c>
      <c r="C810">
        <v>3</v>
      </c>
      <c r="D810">
        <v>10</v>
      </c>
      <c r="E810">
        <v>10</v>
      </c>
      <c r="F810">
        <v>10</v>
      </c>
      <c r="G810">
        <v>0</v>
      </c>
      <c r="H810">
        <v>7</v>
      </c>
      <c r="I810">
        <v>3</v>
      </c>
      <c r="J810">
        <v>0.85</v>
      </c>
      <c r="K810">
        <v>9.0055828094482404</v>
      </c>
      <c r="L810" s="10">
        <v>2.1560440063476598</v>
      </c>
      <c r="M810">
        <v>1.2384948730468699</v>
      </c>
      <c r="N810">
        <v>6.7265453338623002</v>
      </c>
      <c r="O810">
        <v>6</v>
      </c>
      <c r="P810">
        <v>6</v>
      </c>
      <c r="Q810">
        <v>16</v>
      </c>
      <c r="R810" s="16">
        <v>0.375</v>
      </c>
      <c r="S810" s="16">
        <f t="shared" si="12"/>
        <v>0.6</v>
      </c>
      <c r="T810">
        <v>4.66326904296875</v>
      </c>
      <c r="U810">
        <v>4.2403526306152299</v>
      </c>
      <c r="V810">
        <v>4.0327014923095703</v>
      </c>
      <c r="W810" s="17">
        <v>0.20765113830566401</v>
      </c>
      <c r="X810">
        <v>0.63056755065918002</v>
      </c>
      <c r="Y810">
        <v>0.63056755065918002</v>
      </c>
      <c r="Z810">
        <v>0.6</v>
      </c>
      <c r="AA810">
        <v>1</v>
      </c>
      <c r="AB810">
        <v>0.625</v>
      </c>
      <c r="AC810">
        <v>0.76923076923076905</v>
      </c>
      <c r="AD810">
        <v>0</v>
      </c>
      <c r="AE810">
        <v>0.4</v>
      </c>
    </row>
    <row r="811" spans="1:31" x14ac:dyDescent="0.15">
      <c r="A811" s="6">
        <v>809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>
        <v>8.2403850555419904</v>
      </c>
      <c r="L811" s="10">
        <v>4.6117877960205096</v>
      </c>
      <c r="M811">
        <v>1.9810218811035201</v>
      </c>
      <c r="N811">
        <v>4.6868820190429696</v>
      </c>
      <c r="O811">
        <v>3</v>
      </c>
      <c r="P811">
        <v>3</v>
      </c>
      <c r="Q811">
        <v>13</v>
      </c>
      <c r="R811" s="16">
        <v>0.23080000000000001</v>
      </c>
      <c r="S811" s="16">
        <f t="shared" si="12"/>
        <v>0.3</v>
      </c>
      <c r="T811">
        <v>3.2591457366943399</v>
      </c>
      <c r="U811">
        <v>2.9558663368225102</v>
      </c>
      <c r="V811">
        <v>2.6988549232482901</v>
      </c>
      <c r="W811" s="17">
        <v>0.25701141357421903</v>
      </c>
      <c r="X811">
        <v>0.56029081344604503</v>
      </c>
      <c r="Y811">
        <v>0.56029081344604503</v>
      </c>
      <c r="Z811">
        <v>0.3</v>
      </c>
      <c r="AA811">
        <v>1</v>
      </c>
      <c r="AB811">
        <v>0.76923076923076905</v>
      </c>
      <c r="AC811">
        <v>0.86956521739130399</v>
      </c>
      <c r="AD811">
        <v>0</v>
      </c>
      <c r="AE811">
        <v>0.7</v>
      </c>
    </row>
    <row r="812" spans="1:31" x14ac:dyDescent="0.15">
      <c r="A812" s="6">
        <v>810</v>
      </c>
      <c r="B812">
        <v>17</v>
      </c>
      <c r="C812">
        <v>3</v>
      </c>
      <c r="D812">
        <v>10</v>
      </c>
      <c r="E812">
        <v>10</v>
      </c>
      <c r="F812">
        <v>10</v>
      </c>
      <c r="G812">
        <v>0</v>
      </c>
      <c r="H812">
        <v>7</v>
      </c>
      <c r="I812">
        <v>3</v>
      </c>
      <c r="J812">
        <v>0.85</v>
      </c>
      <c r="K812">
        <v>8.6121883392334002</v>
      </c>
      <c r="L812" s="10">
        <v>2.64809226989746</v>
      </c>
      <c r="M812">
        <v>1.70072746276855</v>
      </c>
      <c r="N812">
        <v>5.3622531890869096</v>
      </c>
      <c r="O812">
        <v>3</v>
      </c>
      <c r="P812">
        <v>3</v>
      </c>
      <c r="Q812">
        <v>12</v>
      </c>
      <c r="R812" s="16">
        <v>0.25</v>
      </c>
      <c r="S812" s="16">
        <f t="shared" si="12"/>
        <v>0.3</v>
      </c>
      <c r="T812">
        <v>3.7633743286132799</v>
      </c>
      <c r="U812">
        <v>3.51570320129394</v>
      </c>
      <c r="V812">
        <v>3.2814457416534402</v>
      </c>
      <c r="W812" s="17">
        <v>0.23425745964050301</v>
      </c>
      <c r="X812">
        <v>0.48192858695983898</v>
      </c>
      <c r="Y812">
        <v>0.48192858695983898</v>
      </c>
      <c r="Z812">
        <v>0.3</v>
      </c>
      <c r="AA812">
        <v>0.9</v>
      </c>
      <c r="AB812">
        <v>0.75</v>
      </c>
      <c r="AC812">
        <v>0.81818181818181801</v>
      </c>
      <c r="AD812">
        <v>0.1</v>
      </c>
      <c r="AE812">
        <v>0.6</v>
      </c>
    </row>
    <row r="813" spans="1:31" x14ac:dyDescent="0.15">
      <c r="A813" s="6">
        <v>811</v>
      </c>
      <c r="B813">
        <v>15</v>
      </c>
      <c r="C813">
        <v>5</v>
      </c>
      <c r="D813">
        <v>10</v>
      </c>
      <c r="E813">
        <v>10</v>
      </c>
      <c r="F813">
        <v>10</v>
      </c>
      <c r="G813">
        <v>0</v>
      </c>
      <c r="H813">
        <v>5</v>
      </c>
      <c r="I813">
        <v>5</v>
      </c>
      <c r="J813">
        <v>0.75</v>
      </c>
      <c r="K813">
        <v>7.9958915710449201</v>
      </c>
      <c r="L813" s="10">
        <v>2.4192810058593701</v>
      </c>
      <c r="M813">
        <v>0.42259979248046903</v>
      </c>
      <c r="N813">
        <v>7.1598644256591797</v>
      </c>
      <c r="O813">
        <v>4</v>
      </c>
      <c r="P813">
        <v>4</v>
      </c>
      <c r="Q813">
        <v>14</v>
      </c>
      <c r="R813" s="16">
        <v>0.28570000000000001</v>
      </c>
      <c r="S813" s="16">
        <f t="shared" si="12"/>
        <v>0.4</v>
      </c>
      <c r="T813">
        <v>3.1425418853759801</v>
      </c>
      <c r="U813">
        <v>2.70858955383301</v>
      </c>
      <c r="V813">
        <v>2.6420795917511</v>
      </c>
      <c r="W813" s="17">
        <v>6.6509962081909194E-2</v>
      </c>
      <c r="X813">
        <v>0.50046229362487804</v>
      </c>
      <c r="Y813">
        <v>0.50046229362487804</v>
      </c>
      <c r="Z813">
        <v>0.4</v>
      </c>
      <c r="AA813">
        <v>1</v>
      </c>
      <c r="AB813">
        <v>0.71428571428571397</v>
      </c>
      <c r="AC813">
        <v>0.83333333333333304</v>
      </c>
      <c r="AD813">
        <v>0</v>
      </c>
      <c r="AE813">
        <v>0.6</v>
      </c>
    </row>
    <row r="814" spans="1:31" x14ac:dyDescent="0.15">
      <c r="A814" s="6">
        <v>812</v>
      </c>
      <c r="B814">
        <v>16</v>
      </c>
      <c r="C814">
        <v>4</v>
      </c>
      <c r="D814">
        <v>10</v>
      </c>
      <c r="E814">
        <v>10</v>
      </c>
      <c r="F814">
        <v>10</v>
      </c>
      <c r="G814">
        <v>0</v>
      </c>
      <c r="H814">
        <v>6</v>
      </c>
      <c r="I814">
        <v>4</v>
      </c>
      <c r="J814">
        <v>0.8</v>
      </c>
      <c r="K814">
        <v>8.9020843505859393</v>
      </c>
      <c r="L814" s="10">
        <v>2.78079032897949</v>
      </c>
      <c r="M814">
        <v>1.2013854980468699</v>
      </c>
      <c r="N814">
        <v>6.2536659240722701</v>
      </c>
      <c r="O814">
        <v>5</v>
      </c>
      <c r="P814">
        <v>5</v>
      </c>
      <c r="Q814">
        <v>15</v>
      </c>
      <c r="R814" s="16">
        <v>0.33329999999999999</v>
      </c>
      <c r="S814" s="16">
        <f t="shared" si="12"/>
        <v>0.5</v>
      </c>
      <c r="T814">
        <v>3.7074851989746098</v>
      </c>
      <c r="U814">
        <v>3.3514459133148198</v>
      </c>
      <c r="V814">
        <v>3.1318480968475302</v>
      </c>
      <c r="W814" s="17">
        <v>0.21959781646728499</v>
      </c>
      <c r="X814">
        <v>0.57563710212707497</v>
      </c>
      <c r="Y814">
        <v>0.57563710212707497</v>
      </c>
      <c r="Z814">
        <v>0.5</v>
      </c>
      <c r="AA814">
        <v>1</v>
      </c>
      <c r="AB814">
        <v>0.66666666666666696</v>
      </c>
      <c r="AC814">
        <v>0.8</v>
      </c>
      <c r="AD814">
        <v>0</v>
      </c>
      <c r="AE814">
        <v>0.5</v>
      </c>
    </row>
    <row r="815" spans="1:31" x14ac:dyDescent="0.15">
      <c r="A815" s="6">
        <v>813</v>
      </c>
      <c r="B815">
        <v>16</v>
      </c>
      <c r="C815">
        <v>4</v>
      </c>
      <c r="D815">
        <v>10</v>
      </c>
      <c r="E815">
        <v>10</v>
      </c>
      <c r="F815">
        <v>10</v>
      </c>
      <c r="G815">
        <v>0</v>
      </c>
      <c r="H815">
        <v>6</v>
      </c>
      <c r="I815">
        <v>4</v>
      </c>
      <c r="J815">
        <v>0.8</v>
      </c>
      <c r="K815">
        <v>8.4183101654052699</v>
      </c>
      <c r="L815" s="10">
        <v>3.5328922271728498</v>
      </c>
      <c r="M815">
        <v>2.1439914703369101</v>
      </c>
      <c r="N815">
        <v>4.6701278686523402</v>
      </c>
      <c r="O815">
        <v>3</v>
      </c>
      <c r="P815">
        <v>3</v>
      </c>
      <c r="Q815">
        <v>13</v>
      </c>
      <c r="R815" s="16">
        <v>0.23080000000000001</v>
      </c>
      <c r="S815" s="16">
        <f t="shared" si="12"/>
        <v>0.3</v>
      </c>
      <c r="T815">
        <v>3.5387268066406201</v>
      </c>
      <c r="U815">
        <v>3.3004941940307599</v>
      </c>
      <c r="V815">
        <v>2.9944214820861799</v>
      </c>
      <c r="W815" s="17">
        <v>0.30607271194458002</v>
      </c>
      <c r="X815">
        <v>0.54430532455444303</v>
      </c>
      <c r="Y815">
        <v>0.54430532455444303</v>
      </c>
      <c r="Z815">
        <v>0.3</v>
      </c>
      <c r="AA815">
        <v>1</v>
      </c>
      <c r="AB815">
        <v>0.76923076923076905</v>
      </c>
      <c r="AC815">
        <v>0.86956521739130399</v>
      </c>
      <c r="AD815">
        <v>0</v>
      </c>
      <c r="AE815">
        <v>0.7</v>
      </c>
    </row>
    <row r="816" spans="1:31" x14ac:dyDescent="0.15">
      <c r="A816" s="6">
        <v>814</v>
      </c>
      <c r="B816">
        <v>17</v>
      </c>
      <c r="C816">
        <v>3</v>
      </c>
      <c r="D816">
        <v>10</v>
      </c>
      <c r="E816">
        <v>10</v>
      </c>
      <c r="F816">
        <v>10</v>
      </c>
      <c r="G816">
        <v>0</v>
      </c>
      <c r="H816">
        <v>7</v>
      </c>
      <c r="I816">
        <v>3</v>
      </c>
      <c r="J816">
        <v>0.85</v>
      </c>
      <c r="K816">
        <v>8.7280445098877006</v>
      </c>
      <c r="L816" s="10">
        <v>3.9425106048584002</v>
      </c>
      <c r="M816">
        <v>3.1601314544677699</v>
      </c>
      <c r="N816">
        <v>4.2285442352294904</v>
      </c>
      <c r="O816">
        <v>2</v>
      </c>
      <c r="P816">
        <v>2</v>
      </c>
      <c r="Q816">
        <v>12</v>
      </c>
      <c r="R816" s="16">
        <v>0.16669999999999999</v>
      </c>
      <c r="S816" s="16">
        <f t="shared" si="12"/>
        <v>0.2</v>
      </c>
      <c r="T816">
        <v>3.6649322509765598</v>
      </c>
      <c r="U816">
        <v>3.4909923076629599</v>
      </c>
      <c r="V816">
        <v>3.1285991668701199</v>
      </c>
      <c r="W816" s="17">
        <v>0.36239314079284701</v>
      </c>
      <c r="X816">
        <v>0.53633308410644498</v>
      </c>
      <c r="Y816">
        <v>0.53633308410644498</v>
      </c>
      <c r="Z816">
        <v>0.2</v>
      </c>
      <c r="AA816">
        <v>1</v>
      </c>
      <c r="AB816">
        <v>0.83333333333333304</v>
      </c>
      <c r="AC816">
        <v>0.90909090909090895</v>
      </c>
      <c r="AD816">
        <v>0</v>
      </c>
      <c r="AE816">
        <v>0.8</v>
      </c>
    </row>
    <row r="817" spans="1:31" x14ac:dyDescent="0.15">
      <c r="A817" s="6">
        <v>815</v>
      </c>
      <c r="B817">
        <v>20</v>
      </c>
      <c r="C817">
        <v>0</v>
      </c>
      <c r="D817">
        <v>10</v>
      </c>
      <c r="E817">
        <v>10</v>
      </c>
      <c r="F817">
        <v>10</v>
      </c>
      <c r="G817">
        <v>0</v>
      </c>
      <c r="H817">
        <v>10</v>
      </c>
      <c r="I817">
        <v>0</v>
      </c>
      <c r="J817">
        <v>1</v>
      </c>
      <c r="K817">
        <v>9999</v>
      </c>
      <c r="L817" s="10">
        <v>0.76312255859375</v>
      </c>
      <c r="M817">
        <v>9999</v>
      </c>
      <c r="N817">
        <v>9999</v>
      </c>
      <c r="O817">
        <v>7</v>
      </c>
      <c r="P817">
        <v>7</v>
      </c>
      <c r="Q817">
        <v>17</v>
      </c>
      <c r="R817" s="16">
        <v>0.4118</v>
      </c>
      <c r="S817" s="16">
        <f t="shared" si="12"/>
        <v>0.7</v>
      </c>
      <c r="T817">
        <v>5.4680137634277299</v>
      </c>
      <c r="U817">
        <v>5.0972056388854998</v>
      </c>
      <c r="V817">
        <v>4.86529636383057</v>
      </c>
      <c r="W817" s="17">
        <v>0.231909275054932</v>
      </c>
      <c r="X817">
        <v>0.60271739959716797</v>
      </c>
      <c r="Y817">
        <v>0.60271739959716797</v>
      </c>
      <c r="Z817">
        <v>0.7</v>
      </c>
      <c r="AA817">
        <v>1</v>
      </c>
      <c r="AB817">
        <v>0.58823529411764697</v>
      </c>
      <c r="AC817">
        <v>0.74074074074074103</v>
      </c>
      <c r="AD817">
        <v>0</v>
      </c>
      <c r="AE817">
        <v>0.3</v>
      </c>
    </row>
    <row r="818" spans="1:31" x14ac:dyDescent="0.15">
      <c r="A818" s="6">
        <v>816</v>
      </c>
      <c r="B818">
        <v>17</v>
      </c>
      <c r="C818">
        <v>3</v>
      </c>
      <c r="D818">
        <v>10</v>
      </c>
      <c r="E818">
        <v>10</v>
      </c>
      <c r="F818">
        <v>10</v>
      </c>
      <c r="G818">
        <v>0</v>
      </c>
      <c r="H818">
        <v>7</v>
      </c>
      <c r="I818">
        <v>3</v>
      </c>
      <c r="J818">
        <v>0.85</v>
      </c>
      <c r="K818">
        <v>9.6316776275634801</v>
      </c>
      <c r="L818" s="10">
        <v>2.52544021606445</v>
      </c>
      <c r="M818">
        <v>1.36635971069336</v>
      </c>
      <c r="N818">
        <v>6.2881584167480504</v>
      </c>
      <c r="O818">
        <v>5</v>
      </c>
      <c r="P818">
        <v>5</v>
      </c>
      <c r="Q818">
        <v>15</v>
      </c>
      <c r="R818" s="16">
        <v>0.33329999999999999</v>
      </c>
      <c r="S818" s="16">
        <f t="shared" si="12"/>
        <v>0.5</v>
      </c>
      <c r="T818">
        <v>4.2449893951415998</v>
      </c>
      <c r="U818">
        <v>3.9013257026672399</v>
      </c>
      <c r="V818">
        <v>3.6042113304138201</v>
      </c>
      <c r="W818" s="17">
        <v>0.29711437225341802</v>
      </c>
      <c r="X818">
        <v>0.64077806472778298</v>
      </c>
      <c r="Y818">
        <v>0.64077806472778298</v>
      </c>
      <c r="Z818">
        <v>0.5</v>
      </c>
      <c r="AA818">
        <v>1</v>
      </c>
      <c r="AB818">
        <v>0.66666666666666696</v>
      </c>
      <c r="AC818">
        <v>0.8</v>
      </c>
      <c r="AD818">
        <v>0</v>
      </c>
      <c r="AE818">
        <v>0.5</v>
      </c>
    </row>
    <row r="819" spans="1:31" x14ac:dyDescent="0.15">
      <c r="A819" s="6">
        <v>817</v>
      </c>
      <c r="B819">
        <v>17</v>
      </c>
      <c r="C819">
        <v>3</v>
      </c>
      <c r="D819">
        <v>10</v>
      </c>
      <c r="E819">
        <v>10</v>
      </c>
      <c r="F819">
        <v>10</v>
      </c>
      <c r="G819">
        <v>0</v>
      </c>
      <c r="H819">
        <v>7</v>
      </c>
      <c r="I819">
        <v>3</v>
      </c>
      <c r="J819">
        <v>0.85</v>
      </c>
      <c r="K819">
        <v>9.7147312164306605</v>
      </c>
      <c r="L819" s="10">
        <v>2.1666297912597701</v>
      </c>
      <c r="M819">
        <v>1.217529296875</v>
      </c>
      <c r="N819">
        <v>7.6193275451660201</v>
      </c>
      <c r="O819">
        <v>7</v>
      </c>
      <c r="P819">
        <v>7</v>
      </c>
      <c r="Q819">
        <v>17</v>
      </c>
      <c r="R819" s="16">
        <v>0.4118</v>
      </c>
      <c r="S819" s="16">
        <f t="shared" si="12"/>
        <v>0.7</v>
      </c>
      <c r="T819">
        <v>4.7279376983642596</v>
      </c>
      <c r="U819">
        <v>4.2954134941101101</v>
      </c>
      <c r="V819">
        <v>4.1025061607360804</v>
      </c>
      <c r="W819" s="17">
        <v>0.19290733337402299</v>
      </c>
      <c r="X819">
        <v>0.62543153762817405</v>
      </c>
      <c r="Y819">
        <v>0.62543153762817405</v>
      </c>
      <c r="Z819">
        <v>0.7</v>
      </c>
      <c r="AA819">
        <v>1</v>
      </c>
      <c r="AB819">
        <v>0.58823529411764697</v>
      </c>
      <c r="AC819">
        <v>0.74074074074074103</v>
      </c>
      <c r="AD819">
        <v>0</v>
      </c>
      <c r="AE819">
        <v>0.3</v>
      </c>
    </row>
    <row r="820" spans="1:31" x14ac:dyDescent="0.15">
      <c r="A820" s="6">
        <v>818</v>
      </c>
      <c r="B820">
        <v>20</v>
      </c>
      <c r="C820">
        <v>0</v>
      </c>
      <c r="D820">
        <v>10</v>
      </c>
      <c r="E820">
        <v>10</v>
      </c>
      <c r="F820">
        <v>10</v>
      </c>
      <c r="G820">
        <v>0</v>
      </c>
      <c r="H820">
        <v>10</v>
      </c>
      <c r="I820">
        <v>0</v>
      </c>
      <c r="J820">
        <v>1</v>
      </c>
      <c r="K820">
        <v>9999</v>
      </c>
      <c r="L820" s="10">
        <v>1.4415435791015601</v>
      </c>
      <c r="M820">
        <v>9999</v>
      </c>
      <c r="N820">
        <v>9999</v>
      </c>
      <c r="O820">
        <v>9</v>
      </c>
      <c r="P820">
        <v>9</v>
      </c>
      <c r="Q820">
        <v>19</v>
      </c>
      <c r="R820" s="16">
        <v>0.47370000000000001</v>
      </c>
      <c r="S820" s="16">
        <f t="shared" si="12"/>
        <v>0.9</v>
      </c>
      <c r="T820">
        <v>5.4664688110351598</v>
      </c>
      <c r="U820">
        <v>5.0930833816528303</v>
      </c>
      <c r="V820">
        <v>4.8673996925354004</v>
      </c>
      <c r="W820" s="17">
        <v>0.225683689117432</v>
      </c>
      <c r="X820">
        <v>0.59906911849975597</v>
      </c>
      <c r="Y820">
        <v>0.59906911849975597</v>
      </c>
      <c r="Z820">
        <v>0.9</v>
      </c>
      <c r="AA820">
        <v>1</v>
      </c>
      <c r="AB820">
        <v>0.52631578947368396</v>
      </c>
      <c r="AC820">
        <v>0.68965517241379304</v>
      </c>
      <c r="AD820">
        <v>0</v>
      </c>
      <c r="AE820">
        <v>0.1</v>
      </c>
    </row>
    <row r="821" spans="1:31" x14ac:dyDescent="0.15">
      <c r="A821" s="6">
        <v>819</v>
      </c>
      <c r="B821">
        <v>18</v>
      </c>
      <c r="C821">
        <v>2</v>
      </c>
      <c r="D821">
        <v>10</v>
      </c>
      <c r="E821">
        <v>10</v>
      </c>
      <c r="F821">
        <v>10</v>
      </c>
      <c r="G821">
        <v>0</v>
      </c>
      <c r="H821">
        <v>8</v>
      </c>
      <c r="I821">
        <v>2</v>
      </c>
      <c r="J821">
        <v>0.9</v>
      </c>
      <c r="K821">
        <v>8.2987251281738299</v>
      </c>
      <c r="L821" s="10">
        <v>1.70660972595215</v>
      </c>
      <c r="M821">
        <v>1.26260757446289</v>
      </c>
      <c r="N821">
        <v>6.0201244354248002</v>
      </c>
      <c r="O821">
        <v>5</v>
      </c>
      <c r="P821">
        <v>5</v>
      </c>
      <c r="Q821">
        <v>14</v>
      </c>
      <c r="R821" s="16">
        <v>0.35709999999999997</v>
      </c>
      <c r="S821" s="16">
        <f t="shared" si="12"/>
        <v>0.5</v>
      </c>
      <c r="T821">
        <v>3.8572235107421902</v>
      </c>
      <c r="U821">
        <v>3.5492651462554901</v>
      </c>
      <c r="V821">
        <v>3.3701317310333301</v>
      </c>
      <c r="W821" s="17">
        <v>0.179133415222168</v>
      </c>
      <c r="X821">
        <v>0.48709177970886203</v>
      </c>
      <c r="Y821">
        <v>0.48709177970886203</v>
      </c>
      <c r="Z821">
        <v>0.5</v>
      </c>
      <c r="AA821">
        <v>0.9</v>
      </c>
      <c r="AB821">
        <v>0.64285714285714302</v>
      </c>
      <c r="AC821">
        <v>0.75</v>
      </c>
      <c r="AD821">
        <v>0.1</v>
      </c>
      <c r="AE821">
        <v>0.4</v>
      </c>
    </row>
    <row r="822" spans="1:31" x14ac:dyDescent="0.15">
      <c r="A822" s="6">
        <v>820</v>
      </c>
      <c r="B822">
        <v>15</v>
      </c>
      <c r="C822">
        <v>5</v>
      </c>
      <c r="D822">
        <v>10</v>
      </c>
      <c r="E822">
        <v>10</v>
      </c>
      <c r="F822">
        <v>10</v>
      </c>
      <c r="G822">
        <v>0</v>
      </c>
      <c r="H822">
        <v>5</v>
      </c>
      <c r="I822">
        <v>5</v>
      </c>
      <c r="J822">
        <v>0.75</v>
      </c>
      <c r="K822">
        <v>9.3573627471923793</v>
      </c>
      <c r="L822" s="10">
        <v>3.4400177001953098</v>
      </c>
      <c r="M822">
        <v>1.18503570556641</v>
      </c>
      <c r="N822">
        <v>7.3247261047363299</v>
      </c>
      <c r="O822">
        <v>4</v>
      </c>
      <c r="P822">
        <v>4</v>
      </c>
      <c r="Q822">
        <v>14</v>
      </c>
      <c r="R822" s="16">
        <v>0.28570000000000001</v>
      </c>
      <c r="S822" s="16">
        <f t="shared" si="12"/>
        <v>0.4</v>
      </c>
      <c r="T822">
        <v>3.0999946594238299</v>
      </c>
      <c r="U822">
        <v>2.73641777038574</v>
      </c>
      <c r="V822">
        <v>2.56048488616943</v>
      </c>
      <c r="W822" s="17">
        <v>0.17593288421630901</v>
      </c>
      <c r="X822">
        <v>0.53950977325439498</v>
      </c>
      <c r="Y822">
        <v>0.53950977325439498</v>
      </c>
      <c r="Z822">
        <v>0.4</v>
      </c>
      <c r="AA822">
        <v>1</v>
      </c>
      <c r="AB822">
        <v>0.71428571428571397</v>
      </c>
      <c r="AC822">
        <v>0.83333333333333304</v>
      </c>
      <c r="AD822">
        <v>0</v>
      </c>
      <c r="AE822">
        <v>0.6</v>
      </c>
    </row>
    <row r="823" spans="1:31" x14ac:dyDescent="0.15">
      <c r="A823" s="6">
        <v>821</v>
      </c>
      <c r="B823">
        <v>18</v>
      </c>
      <c r="C823">
        <v>2</v>
      </c>
      <c r="D823">
        <v>10</v>
      </c>
      <c r="E823">
        <v>10</v>
      </c>
      <c r="F823">
        <v>10</v>
      </c>
      <c r="G823">
        <v>0</v>
      </c>
      <c r="H823">
        <v>8</v>
      </c>
      <c r="I823">
        <v>2</v>
      </c>
      <c r="J823">
        <v>0.9</v>
      </c>
      <c r="K823">
        <v>12.375505447387701</v>
      </c>
      <c r="L823" s="10">
        <v>2.2470893859863299</v>
      </c>
      <c r="M823">
        <v>1.58620452880859</v>
      </c>
      <c r="N823">
        <v>9.3560752868652308</v>
      </c>
      <c r="O823">
        <v>5</v>
      </c>
      <c r="P823">
        <v>5</v>
      </c>
      <c r="Q823">
        <v>15</v>
      </c>
      <c r="R823" s="16">
        <v>0.33329999999999999</v>
      </c>
      <c r="S823" s="16">
        <f t="shared" si="12"/>
        <v>0.5</v>
      </c>
      <c r="T823">
        <v>4.3897190093994096</v>
      </c>
      <c r="U823">
        <v>4.0436964035034197</v>
      </c>
      <c r="V823">
        <v>3.7618250846862802</v>
      </c>
      <c r="W823" s="17">
        <v>0.281871318817139</v>
      </c>
      <c r="X823">
        <v>0.62789392471313499</v>
      </c>
      <c r="Y823">
        <v>0.62789392471313499</v>
      </c>
      <c r="Z823">
        <v>0.5</v>
      </c>
      <c r="AA823">
        <v>1</v>
      </c>
      <c r="AB823">
        <v>0.66666666666666696</v>
      </c>
      <c r="AC823">
        <v>0.8</v>
      </c>
      <c r="AD823">
        <v>0</v>
      </c>
      <c r="AE823">
        <v>0.5</v>
      </c>
    </row>
    <row r="824" spans="1:31" x14ac:dyDescent="0.15">
      <c r="A824" s="6">
        <v>822</v>
      </c>
      <c r="B824">
        <v>15</v>
      </c>
      <c r="C824">
        <v>5</v>
      </c>
      <c r="D824">
        <v>10</v>
      </c>
      <c r="E824">
        <v>10</v>
      </c>
      <c r="F824">
        <v>10</v>
      </c>
      <c r="G824">
        <v>0</v>
      </c>
      <c r="H824">
        <v>5</v>
      </c>
      <c r="I824">
        <v>5</v>
      </c>
      <c r="J824">
        <v>0.75</v>
      </c>
      <c r="K824">
        <v>8.2530250549316406</v>
      </c>
      <c r="L824" s="10">
        <v>4.3463859558105504</v>
      </c>
      <c r="M824">
        <v>2.55922508239746</v>
      </c>
      <c r="N824">
        <v>4.2389411926269496</v>
      </c>
      <c r="O824">
        <v>2</v>
      </c>
      <c r="P824">
        <v>2</v>
      </c>
      <c r="Q824">
        <v>12</v>
      </c>
      <c r="R824" s="16">
        <v>0.16669999999999999</v>
      </c>
      <c r="S824" s="16">
        <f t="shared" si="12"/>
        <v>0.2</v>
      </c>
      <c r="T824">
        <v>3.3994121551513699</v>
      </c>
      <c r="U824">
        <v>3.1726322174072301</v>
      </c>
      <c r="V824">
        <v>2.8410837650299099</v>
      </c>
      <c r="W824" s="17">
        <v>0.331548452377319</v>
      </c>
      <c r="X824">
        <v>0.55832839012145996</v>
      </c>
      <c r="Y824">
        <v>0.55832839012145996</v>
      </c>
      <c r="Z824">
        <v>0.2</v>
      </c>
      <c r="AA824">
        <v>1</v>
      </c>
      <c r="AB824">
        <v>0.83333333333333304</v>
      </c>
      <c r="AC824">
        <v>0.90909090909090895</v>
      </c>
      <c r="AD824">
        <v>0</v>
      </c>
      <c r="AE824">
        <v>0.8</v>
      </c>
    </row>
    <row r="825" spans="1:31" x14ac:dyDescent="0.15">
      <c r="A825" s="6">
        <v>823</v>
      </c>
      <c r="B825">
        <v>17</v>
      </c>
      <c r="C825">
        <v>3</v>
      </c>
      <c r="D825">
        <v>10</v>
      </c>
      <c r="E825">
        <v>10</v>
      </c>
      <c r="F825">
        <v>10</v>
      </c>
      <c r="G825">
        <v>0</v>
      </c>
      <c r="H825">
        <v>7</v>
      </c>
      <c r="I825">
        <v>3</v>
      </c>
      <c r="J825">
        <v>0.85</v>
      </c>
      <c r="K825">
        <v>8.1138534545898402</v>
      </c>
      <c r="L825" s="10">
        <v>1.3871612548828101</v>
      </c>
      <c r="M825">
        <v>0.57055282592773404</v>
      </c>
      <c r="N825">
        <v>6.88751220703125</v>
      </c>
      <c r="O825">
        <v>7</v>
      </c>
      <c r="P825">
        <v>7</v>
      </c>
      <c r="Q825">
        <v>17</v>
      </c>
      <c r="R825" s="16">
        <v>0.4118</v>
      </c>
      <c r="S825" s="16">
        <f t="shared" si="12"/>
        <v>0.7</v>
      </c>
      <c r="T825">
        <v>4.26385498046875</v>
      </c>
      <c r="U825">
        <v>3.8438582420349099</v>
      </c>
      <c r="V825">
        <v>3.7322707176208501</v>
      </c>
      <c r="W825" s="17">
        <v>0.111587524414062</v>
      </c>
      <c r="X825">
        <v>0.53158426284789995</v>
      </c>
      <c r="Y825">
        <v>0.53158426284789995</v>
      </c>
      <c r="Z825">
        <v>0.7</v>
      </c>
      <c r="AA825">
        <v>1</v>
      </c>
      <c r="AB825">
        <v>0.58823529411764697</v>
      </c>
      <c r="AC825">
        <v>0.74074074074074103</v>
      </c>
      <c r="AD825">
        <v>0</v>
      </c>
      <c r="AE825">
        <v>0.3</v>
      </c>
    </row>
    <row r="826" spans="1:31" x14ac:dyDescent="0.15">
      <c r="A826" s="6">
        <v>824</v>
      </c>
      <c r="B826">
        <v>17</v>
      </c>
      <c r="C826">
        <v>3</v>
      </c>
      <c r="D826">
        <v>10</v>
      </c>
      <c r="E826">
        <v>10</v>
      </c>
      <c r="F826">
        <v>10</v>
      </c>
      <c r="G826">
        <v>0</v>
      </c>
      <c r="H826">
        <v>7</v>
      </c>
      <c r="I826">
        <v>3</v>
      </c>
      <c r="J826">
        <v>0.85</v>
      </c>
      <c r="K826">
        <v>9.1676464080810494</v>
      </c>
      <c r="L826" s="10">
        <v>2.6799411773681601</v>
      </c>
      <c r="M826">
        <v>1.6292610168457</v>
      </c>
      <c r="N826">
        <v>5.7658710479736301</v>
      </c>
      <c r="O826">
        <v>3</v>
      </c>
      <c r="P826">
        <v>3</v>
      </c>
      <c r="Q826">
        <v>13</v>
      </c>
      <c r="R826" s="16">
        <v>0.23080000000000001</v>
      </c>
      <c r="S826" s="16">
        <f t="shared" si="12"/>
        <v>0.3</v>
      </c>
      <c r="T826">
        <v>4.0712947845459002</v>
      </c>
      <c r="U826">
        <v>3.7645819187164302</v>
      </c>
      <c r="V826">
        <v>3.46570825576782</v>
      </c>
      <c r="W826" s="17">
        <v>0.29887366294860801</v>
      </c>
      <c r="X826">
        <v>0.60558652877807595</v>
      </c>
      <c r="Y826">
        <v>0.60558652877807595</v>
      </c>
      <c r="Z826">
        <v>0.3</v>
      </c>
      <c r="AA826">
        <v>1</v>
      </c>
      <c r="AB826">
        <v>0.76923076923076905</v>
      </c>
      <c r="AC826">
        <v>0.86956521739130399</v>
      </c>
      <c r="AD826">
        <v>0</v>
      </c>
      <c r="AE826">
        <v>0.7</v>
      </c>
    </row>
    <row r="827" spans="1:31" x14ac:dyDescent="0.15">
      <c r="A827" s="6">
        <v>825</v>
      </c>
      <c r="B827">
        <v>20</v>
      </c>
      <c r="C827">
        <v>0</v>
      </c>
      <c r="D827">
        <v>10</v>
      </c>
      <c r="E827">
        <v>10</v>
      </c>
      <c r="F827">
        <v>10</v>
      </c>
      <c r="G827">
        <v>0</v>
      </c>
      <c r="H827">
        <v>10</v>
      </c>
      <c r="I827">
        <v>0</v>
      </c>
      <c r="J827">
        <v>1</v>
      </c>
      <c r="K827">
        <v>9999</v>
      </c>
      <c r="L827" s="10">
        <v>0.65795135498046897</v>
      </c>
      <c r="M827">
        <v>9999</v>
      </c>
      <c r="N827">
        <v>9999</v>
      </c>
      <c r="O827">
        <v>8</v>
      </c>
      <c r="P827">
        <v>8</v>
      </c>
      <c r="Q827">
        <v>18</v>
      </c>
      <c r="R827" s="16">
        <v>0.44440000000000002</v>
      </c>
      <c r="S827" s="16">
        <f t="shared" si="12"/>
        <v>0.8</v>
      </c>
      <c r="T827">
        <v>4.9412174224853498</v>
      </c>
      <c r="U827">
        <v>4.5952787399292001</v>
      </c>
      <c r="V827">
        <v>4.42324018478394</v>
      </c>
      <c r="W827" s="17">
        <v>0.172038555145264</v>
      </c>
      <c r="X827">
        <v>0.51797723770141602</v>
      </c>
      <c r="Y827">
        <v>0.51797723770141602</v>
      </c>
      <c r="Z827">
        <v>0.8</v>
      </c>
      <c r="AA827">
        <v>1</v>
      </c>
      <c r="AB827">
        <v>0.55555555555555602</v>
      </c>
      <c r="AC827">
        <v>0.71428571428571397</v>
      </c>
      <c r="AD827">
        <v>0</v>
      </c>
      <c r="AE827">
        <v>0.2</v>
      </c>
    </row>
    <row r="828" spans="1:31" x14ac:dyDescent="0.15">
      <c r="A828" s="6">
        <v>826</v>
      </c>
      <c r="B828">
        <v>13</v>
      </c>
      <c r="C828">
        <v>7</v>
      </c>
      <c r="D828">
        <v>10</v>
      </c>
      <c r="E828">
        <v>10</v>
      </c>
      <c r="F828">
        <v>9</v>
      </c>
      <c r="G828">
        <v>1</v>
      </c>
      <c r="H828">
        <v>4</v>
      </c>
      <c r="I828">
        <v>6</v>
      </c>
      <c r="J828">
        <v>0.65</v>
      </c>
      <c r="K828">
        <v>7.3606605529785201</v>
      </c>
      <c r="L828" s="10">
        <v>3.1785659790039098</v>
      </c>
      <c r="M828">
        <v>0.79636383056640603</v>
      </c>
      <c r="N828">
        <v>6.4848976135253897</v>
      </c>
      <c r="O828">
        <v>4</v>
      </c>
      <c r="P828">
        <v>4</v>
      </c>
      <c r="Q828">
        <v>13</v>
      </c>
      <c r="R828" s="16">
        <v>0.30769999999999997</v>
      </c>
      <c r="S828" s="16">
        <f t="shared" si="12"/>
        <v>0.4</v>
      </c>
      <c r="T828">
        <v>2.875732421875</v>
      </c>
      <c r="U828">
        <v>2.5069985389709499</v>
      </c>
      <c r="V828">
        <v>2.48158931732178</v>
      </c>
      <c r="W828" s="17">
        <v>2.5409221649169901E-2</v>
      </c>
      <c r="X828">
        <v>0.39414310455322299</v>
      </c>
      <c r="Y828">
        <v>0.39414310455322299</v>
      </c>
      <c r="Z828">
        <v>0.4</v>
      </c>
      <c r="AA828">
        <v>0.9</v>
      </c>
      <c r="AB828">
        <v>0.69230769230769196</v>
      </c>
      <c r="AC828">
        <v>0.78260869565217395</v>
      </c>
      <c r="AD828">
        <v>0.1</v>
      </c>
      <c r="AE828">
        <v>0.5</v>
      </c>
    </row>
    <row r="829" spans="1:31" x14ac:dyDescent="0.15">
      <c r="A829" s="6">
        <v>827</v>
      </c>
      <c r="B829">
        <v>17</v>
      </c>
      <c r="C829">
        <v>3</v>
      </c>
      <c r="D829">
        <v>10</v>
      </c>
      <c r="E829">
        <v>10</v>
      </c>
      <c r="F829">
        <v>10</v>
      </c>
      <c r="G829">
        <v>0</v>
      </c>
      <c r="H829">
        <v>7</v>
      </c>
      <c r="I829">
        <v>3</v>
      </c>
      <c r="J829">
        <v>0.85</v>
      </c>
      <c r="K829">
        <v>8.7557678222656197</v>
      </c>
      <c r="L829" s="10">
        <v>3.2492980957031201</v>
      </c>
      <c r="M829">
        <v>2.3641204833984402</v>
      </c>
      <c r="N829">
        <v>4.9158000946044904</v>
      </c>
      <c r="O829">
        <v>2</v>
      </c>
      <c r="P829">
        <v>2</v>
      </c>
      <c r="Q829">
        <v>12</v>
      </c>
      <c r="R829" s="16">
        <v>0.16669999999999999</v>
      </c>
      <c r="S829" s="16">
        <f t="shared" si="12"/>
        <v>0.2</v>
      </c>
      <c r="T829">
        <v>3.6960983276367201</v>
      </c>
      <c r="U829">
        <v>3.47285723686218</v>
      </c>
      <c r="V829">
        <v>3.1423611640930198</v>
      </c>
      <c r="W829" s="17">
        <v>0.33049607276916498</v>
      </c>
      <c r="X829">
        <v>0.55373716354370095</v>
      </c>
      <c r="Y829">
        <v>0.55373716354370095</v>
      </c>
      <c r="Z829">
        <v>0.2</v>
      </c>
      <c r="AA829">
        <v>1</v>
      </c>
      <c r="AB829">
        <v>0.83333333333333304</v>
      </c>
      <c r="AC829">
        <v>0.90909090909090895</v>
      </c>
      <c r="AD829">
        <v>0</v>
      </c>
      <c r="AE829">
        <v>0.8</v>
      </c>
    </row>
    <row r="830" spans="1:31" x14ac:dyDescent="0.15">
      <c r="A830" s="6">
        <v>828</v>
      </c>
      <c r="B830">
        <v>14</v>
      </c>
      <c r="C830">
        <v>6</v>
      </c>
      <c r="D830">
        <v>10</v>
      </c>
      <c r="E830">
        <v>10</v>
      </c>
      <c r="F830">
        <v>10</v>
      </c>
      <c r="G830">
        <v>0</v>
      </c>
      <c r="H830">
        <v>4</v>
      </c>
      <c r="I830">
        <v>6</v>
      </c>
      <c r="J830">
        <v>0.7</v>
      </c>
      <c r="K830">
        <v>8.0077342987060494</v>
      </c>
      <c r="L830" s="10">
        <v>5.4466781616210902</v>
      </c>
      <c r="M830">
        <v>3.7625980377197301</v>
      </c>
      <c r="N830">
        <v>3.59585380554199</v>
      </c>
      <c r="O830">
        <v>1</v>
      </c>
      <c r="P830">
        <v>1</v>
      </c>
      <c r="Q830">
        <v>11</v>
      </c>
      <c r="R830" s="16">
        <v>9.0899999999999995E-2</v>
      </c>
      <c r="S830" s="16">
        <f t="shared" si="12"/>
        <v>0.1</v>
      </c>
      <c r="T830">
        <v>2.87339210510254</v>
      </c>
      <c r="U830">
        <v>2.7245001792907702</v>
      </c>
      <c r="V830">
        <v>2.3656604290008501</v>
      </c>
      <c r="W830" s="17">
        <v>0.35883975028991699</v>
      </c>
      <c r="X830">
        <v>0.50773167610168501</v>
      </c>
      <c r="Y830">
        <v>0.50773167610168501</v>
      </c>
      <c r="Z830">
        <v>0.1</v>
      </c>
      <c r="AA830">
        <v>1</v>
      </c>
      <c r="AB830">
        <v>0.90909090909090895</v>
      </c>
      <c r="AC830">
        <v>0.952380952380952</v>
      </c>
      <c r="AD830">
        <v>0</v>
      </c>
      <c r="AE830">
        <v>0.9</v>
      </c>
    </row>
    <row r="831" spans="1:31" x14ac:dyDescent="0.15">
      <c r="A831" s="6">
        <v>829</v>
      </c>
      <c r="B831">
        <v>15</v>
      </c>
      <c r="C831">
        <v>5</v>
      </c>
      <c r="D831">
        <v>10</v>
      </c>
      <c r="E831">
        <v>10</v>
      </c>
      <c r="F831">
        <v>10</v>
      </c>
      <c r="G831">
        <v>0</v>
      </c>
      <c r="H831">
        <v>5</v>
      </c>
      <c r="I831">
        <v>5</v>
      </c>
      <c r="J831">
        <v>0.75</v>
      </c>
      <c r="K831">
        <v>7.8724269866943404</v>
      </c>
      <c r="L831" s="10">
        <v>3.51288986206055</v>
      </c>
      <c r="M831">
        <v>1.65229988098145</v>
      </c>
      <c r="N831">
        <v>4.9979000091552699</v>
      </c>
      <c r="O831">
        <v>3</v>
      </c>
      <c r="P831">
        <v>3</v>
      </c>
      <c r="Q831">
        <v>13</v>
      </c>
      <c r="R831" s="16">
        <v>0.23080000000000001</v>
      </c>
      <c r="S831" s="16">
        <f t="shared" si="12"/>
        <v>0.3</v>
      </c>
      <c r="T831">
        <v>3.1981067657470699</v>
      </c>
      <c r="U831">
        <v>2.9102489948272701</v>
      </c>
      <c r="V831">
        <v>2.6761224269866899</v>
      </c>
      <c r="W831" s="17">
        <v>0.23412656784057601</v>
      </c>
      <c r="X831">
        <v>0.52198433876037598</v>
      </c>
      <c r="Y831">
        <v>0.52198433876037598</v>
      </c>
      <c r="Z831">
        <v>0.3</v>
      </c>
      <c r="AA831">
        <v>1</v>
      </c>
      <c r="AB831">
        <v>0.76923076923076905</v>
      </c>
      <c r="AC831">
        <v>0.86956521739130399</v>
      </c>
      <c r="AD831">
        <v>0</v>
      </c>
      <c r="AE831">
        <v>0.7</v>
      </c>
    </row>
    <row r="832" spans="1:31" x14ac:dyDescent="0.15">
      <c r="A832" s="6">
        <v>830</v>
      </c>
      <c r="B832">
        <v>12</v>
      </c>
      <c r="C832">
        <v>8</v>
      </c>
      <c r="D832">
        <v>10</v>
      </c>
      <c r="E832">
        <v>10</v>
      </c>
      <c r="F832">
        <v>10</v>
      </c>
      <c r="G832">
        <v>0</v>
      </c>
      <c r="H832">
        <v>2</v>
      </c>
      <c r="I832">
        <v>8</v>
      </c>
      <c r="J832">
        <v>0.6</v>
      </c>
      <c r="K832">
        <v>8.7719039916992205</v>
      </c>
      <c r="L832" s="10">
        <v>7.6750564575195304</v>
      </c>
      <c r="M832">
        <v>8.4773979187011701</v>
      </c>
      <c r="N832">
        <v>6.4871406555175799</v>
      </c>
      <c r="O832">
        <v>0</v>
      </c>
      <c r="P832">
        <v>0</v>
      </c>
      <c r="Q832">
        <v>10</v>
      </c>
      <c r="R832" s="16">
        <v>0</v>
      </c>
      <c r="S832" s="16">
        <f t="shared" si="12"/>
        <v>0</v>
      </c>
      <c r="T832">
        <v>2.1371917724609402</v>
      </c>
      <c r="U832">
        <v>2.08469486236572</v>
      </c>
      <c r="V832">
        <v>1.65712606906891</v>
      </c>
      <c r="W832" s="17">
        <v>0.42756879329681402</v>
      </c>
      <c r="X832">
        <v>0.48006570339202898</v>
      </c>
      <c r="Y832">
        <v>0.48006570339202898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1</v>
      </c>
    </row>
    <row r="833" spans="1:31" x14ac:dyDescent="0.15">
      <c r="A833" s="6">
        <v>831</v>
      </c>
      <c r="B833">
        <v>14</v>
      </c>
      <c r="C833">
        <v>6</v>
      </c>
      <c r="D833">
        <v>10</v>
      </c>
      <c r="E833">
        <v>10</v>
      </c>
      <c r="F833">
        <v>10</v>
      </c>
      <c r="G833">
        <v>0</v>
      </c>
      <c r="H833">
        <v>4</v>
      </c>
      <c r="I833">
        <v>6</v>
      </c>
      <c r="J833">
        <v>0.7</v>
      </c>
      <c r="K833">
        <v>8.1101875305175799</v>
      </c>
      <c r="L833" s="10">
        <v>4.9676074981689498</v>
      </c>
      <c r="M833">
        <v>2.7436332702636701</v>
      </c>
      <c r="N833">
        <v>4.1498222351074201</v>
      </c>
      <c r="O833">
        <v>2</v>
      </c>
      <c r="P833">
        <v>2</v>
      </c>
      <c r="Q833">
        <v>12</v>
      </c>
      <c r="R833" s="16">
        <v>0.16669999999999999</v>
      </c>
      <c r="S833" s="16">
        <f t="shared" si="12"/>
        <v>0.2</v>
      </c>
      <c r="T833">
        <v>2.9269657135009801</v>
      </c>
      <c r="U833">
        <v>2.7163534164428702</v>
      </c>
      <c r="V833">
        <v>2.4168107509613002</v>
      </c>
      <c r="W833" s="17">
        <v>0.29954266548156699</v>
      </c>
      <c r="X833">
        <v>0.51015496253967296</v>
      </c>
      <c r="Y833">
        <v>0.51015496253967296</v>
      </c>
      <c r="Z833">
        <v>0.2</v>
      </c>
      <c r="AA833">
        <v>1</v>
      </c>
      <c r="AB833">
        <v>0.83333333333333304</v>
      </c>
      <c r="AC833">
        <v>0.90909090909090895</v>
      </c>
      <c r="AD833">
        <v>0</v>
      </c>
      <c r="AE833">
        <v>0.8</v>
      </c>
    </row>
    <row r="834" spans="1:31" x14ac:dyDescent="0.15">
      <c r="A834" s="6">
        <v>832</v>
      </c>
      <c r="B834">
        <v>16</v>
      </c>
      <c r="C834">
        <v>4</v>
      </c>
      <c r="D834">
        <v>10</v>
      </c>
      <c r="E834">
        <v>10</v>
      </c>
      <c r="F834">
        <v>10</v>
      </c>
      <c r="G834">
        <v>0</v>
      </c>
      <c r="H834">
        <v>6</v>
      </c>
      <c r="I834">
        <v>4</v>
      </c>
      <c r="J834">
        <v>0.8</v>
      </c>
      <c r="K834">
        <v>8.1481857299804705</v>
      </c>
      <c r="L834" s="10">
        <v>3.6342067718505899</v>
      </c>
      <c r="M834">
        <v>2.5873832702636701</v>
      </c>
      <c r="N834">
        <v>4.9062271118164098</v>
      </c>
      <c r="O834">
        <v>2</v>
      </c>
      <c r="P834">
        <v>2</v>
      </c>
      <c r="Q834">
        <v>11</v>
      </c>
      <c r="R834" s="16">
        <v>0.18179999999999999</v>
      </c>
      <c r="S834" s="16">
        <f t="shared" ref="S834:S897" si="13">O834/E834</f>
        <v>0.2</v>
      </c>
      <c r="T834">
        <v>3.1466770172119101</v>
      </c>
      <c r="U834">
        <v>2.9410047531127899</v>
      </c>
      <c r="V834">
        <v>2.6656045913696298</v>
      </c>
      <c r="W834" s="17">
        <v>0.27540016174316401</v>
      </c>
      <c r="X834">
        <v>0.48107242584228499</v>
      </c>
      <c r="Y834">
        <v>0.48107242584228499</v>
      </c>
      <c r="Z834">
        <v>0.2</v>
      </c>
      <c r="AA834">
        <v>0.9</v>
      </c>
      <c r="AB834">
        <v>0.81818181818181801</v>
      </c>
      <c r="AC834">
        <v>0.85714285714285698</v>
      </c>
      <c r="AD834">
        <v>0.1</v>
      </c>
      <c r="AE834">
        <v>0.7</v>
      </c>
    </row>
    <row r="835" spans="1:31" x14ac:dyDescent="0.15">
      <c r="A835" s="6">
        <v>833</v>
      </c>
      <c r="B835">
        <v>18</v>
      </c>
      <c r="C835">
        <v>2</v>
      </c>
      <c r="D835">
        <v>10</v>
      </c>
      <c r="E835">
        <v>10</v>
      </c>
      <c r="F835">
        <v>10</v>
      </c>
      <c r="G835">
        <v>0</v>
      </c>
      <c r="H835">
        <v>8</v>
      </c>
      <c r="I835">
        <v>2</v>
      </c>
      <c r="J835">
        <v>0.9</v>
      </c>
      <c r="K835">
        <v>9.99371337890625</v>
      </c>
      <c r="L835" s="10">
        <v>2.1343574523925799</v>
      </c>
      <c r="M835">
        <v>1.4716148376464799</v>
      </c>
      <c r="N835">
        <v>6.5104637145996103</v>
      </c>
      <c r="O835">
        <v>5</v>
      </c>
      <c r="P835">
        <v>5</v>
      </c>
      <c r="Q835">
        <v>15</v>
      </c>
      <c r="R835" s="16">
        <v>0.33329999999999999</v>
      </c>
      <c r="S835" s="16">
        <f t="shared" si="13"/>
        <v>0.5</v>
      </c>
      <c r="T835">
        <v>4.3172283172607404</v>
      </c>
      <c r="U835">
        <v>4.0264840126037598</v>
      </c>
      <c r="V835">
        <v>3.7139267921447701</v>
      </c>
      <c r="W835" s="17">
        <v>0.31255722045898399</v>
      </c>
      <c r="X835">
        <v>0.60330152511596702</v>
      </c>
      <c r="Y835">
        <v>0.60330152511596702</v>
      </c>
      <c r="Z835">
        <v>0.5</v>
      </c>
      <c r="AA835">
        <v>1</v>
      </c>
      <c r="AB835">
        <v>0.66666666666666696</v>
      </c>
      <c r="AC835">
        <v>0.8</v>
      </c>
      <c r="AD835">
        <v>0</v>
      </c>
      <c r="AE835">
        <v>0.5</v>
      </c>
    </row>
    <row r="836" spans="1:31" x14ac:dyDescent="0.15">
      <c r="A836" s="6">
        <v>834</v>
      </c>
      <c r="B836">
        <v>18</v>
      </c>
      <c r="C836">
        <v>2</v>
      </c>
      <c r="D836">
        <v>10</v>
      </c>
      <c r="E836">
        <v>10</v>
      </c>
      <c r="F836">
        <v>10</v>
      </c>
      <c r="G836">
        <v>0</v>
      </c>
      <c r="H836">
        <v>8</v>
      </c>
      <c r="I836">
        <v>2</v>
      </c>
      <c r="J836">
        <v>0.9</v>
      </c>
      <c r="K836">
        <v>10.4121608734131</v>
      </c>
      <c r="L836" s="10">
        <v>2.2625465393066402</v>
      </c>
      <c r="M836">
        <v>1.6365547180175799</v>
      </c>
      <c r="N836">
        <v>7.0570545196533203</v>
      </c>
      <c r="O836">
        <v>4</v>
      </c>
      <c r="P836">
        <v>4</v>
      </c>
      <c r="Q836">
        <v>14</v>
      </c>
      <c r="R836" s="16">
        <v>0.28570000000000001</v>
      </c>
      <c r="S836" s="16">
        <f t="shared" si="13"/>
        <v>0.4</v>
      </c>
      <c r="T836">
        <v>4.5424346923828098</v>
      </c>
      <c r="U836">
        <v>4.2352447509765598</v>
      </c>
      <c r="V836">
        <v>3.9195265769958501</v>
      </c>
      <c r="W836" s="17">
        <v>0.315718173980713</v>
      </c>
      <c r="X836">
        <v>0.622908115386963</v>
      </c>
      <c r="Y836">
        <v>0.622908115386963</v>
      </c>
      <c r="Z836">
        <v>0.4</v>
      </c>
      <c r="AA836">
        <v>1</v>
      </c>
      <c r="AB836">
        <v>0.71428571428571397</v>
      </c>
      <c r="AC836">
        <v>0.83333333333333304</v>
      </c>
      <c r="AD836">
        <v>0</v>
      </c>
      <c r="AE836">
        <v>0.6</v>
      </c>
    </row>
    <row r="837" spans="1:31" x14ac:dyDescent="0.15">
      <c r="A837" s="6">
        <v>835</v>
      </c>
      <c r="B837">
        <v>17</v>
      </c>
      <c r="C837">
        <v>3</v>
      </c>
      <c r="D837">
        <v>10</v>
      </c>
      <c r="E837">
        <v>10</v>
      </c>
      <c r="F837">
        <v>10</v>
      </c>
      <c r="G837">
        <v>0</v>
      </c>
      <c r="H837">
        <v>7</v>
      </c>
      <c r="I837">
        <v>3</v>
      </c>
      <c r="J837">
        <v>0.85</v>
      </c>
      <c r="K837">
        <v>9.2787647247314506</v>
      </c>
      <c r="L837" s="10">
        <v>1.9891815185546899</v>
      </c>
      <c r="M837">
        <v>0.87026214599609397</v>
      </c>
      <c r="N837">
        <v>6.6839523315429696</v>
      </c>
      <c r="O837">
        <v>5</v>
      </c>
      <c r="P837">
        <v>5</v>
      </c>
      <c r="Q837">
        <v>15</v>
      </c>
      <c r="R837" s="16">
        <v>0.33329999999999999</v>
      </c>
      <c r="S837" s="16">
        <f t="shared" si="13"/>
        <v>0.5</v>
      </c>
      <c r="T837">
        <v>4.0019474029540998</v>
      </c>
      <c r="U837">
        <v>3.6435923576354998</v>
      </c>
      <c r="V837">
        <v>3.4225368499755899</v>
      </c>
      <c r="W837" s="17">
        <v>0.221055507659912</v>
      </c>
      <c r="X837">
        <v>0.57941055297851596</v>
      </c>
      <c r="Y837">
        <v>0.57941055297851596</v>
      </c>
      <c r="Z837">
        <v>0.5</v>
      </c>
      <c r="AA837">
        <v>1</v>
      </c>
      <c r="AB837">
        <v>0.66666666666666696</v>
      </c>
      <c r="AC837">
        <v>0.8</v>
      </c>
      <c r="AD837">
        <v>0</v>
      </c>
      <c r="AE837">
        <v>0.5</v>
      </c>
    </row>
    <row r="838" spans="1:31" x14ac:dyDescent="0.15">
      <c r="A838" s="6">
        <v>836</v>
      </c>
      <c r="B838">
        <v>18</v>
      </c>
      <c r="C838">
        <v>2</v>
      </c>
      <c r="D838">
        <v>10</v>
      </c>
      <c r="E838">
        <v>10</v>
      </c>
      <c r="F838">
        <v>10</v>
      </c>
      <c r="G838">
        <v>0</v>
      </c>
      <c r="H838">
        <v>8</v>
      </c>
      <c r="I838">
        <v>2</v>
      </c>
      <c r="J838">
        <v>0.9</v>
      </c>
      <c r="K838">
        <v>9.4392662048339808</v>
      </c>
      <c r="L838" s="10">
        <v>2.02102851867676</v>
      </c>
      <c r="M838">
        <v>1.46920585632324</v>
      </c>
      <c r="N838">
        <v>6.5136623382568404</v>
      </c>
      <c r="O838">
        <v>5</v>
      </c>
      <c r="P838">
        <v>5</v>
      </c>
      <c r="Q838">
        <v>14</v>
      </c>
      <c r="R838" s="16">
        <v>0.35709999999999997</v>
      </c>
      <c r="S838" s="16">
        <f t="shared" si="13"/>
        <v>0.5</v>
      </c>
      <c r="T838">
        <v>4.1059379577636701</v>
      </c>
      <c r="U838">
        <v>3.8274028301239</v>
      </c>
      <c r="V838">
        <v>3.5728828907012899</v>
      </c>
      <c r="W838" s="17">
        <v>0.25451993942260698</v>
      </c>
      <c r="X838">
        <v>0.53305506706237804</v>
      </c>
      <c r="Y838">
        <v>0.53305506706237804</v>
      </c>
      <c r="Z838">
        <v>0.5</v>
      </c>
      <c r="AA838">
        <v>0.9</v>
      </c>
      <c r="AB838">
        <v>0.64285714285714302</v>
      </c>
      <c r="AC838">
        <v>0.75</v>
      </c>
      <c r="AD838">
        <v>0.1</v>
      </c>
      <c r="AE838">
        <v>0.4</v>
      </c>
    </row>
    <row r="839" spans="1:31" x14ac:dyDescent="0.15">
      <c r="A839" s="6">
        <v>837</v>
      </c>
      <c r="B839">
        <v>17</v>
      </c>
      <c r="C839">
        <v>3</v>
      </c>
      <c r="D839">
        <v>10</v>
      </c>
      <c r="E839">
        <v>10</v>
      </c>
      <c r="F839">
        <v>10</v>
      </c>
      <c r="G839">
        <v>0</v>
      </c>
      <c r="H839">
        <v>7</v>
      </c>
      <c r="I839">
        <v>3</v>
      </c>
      <c r="J839">
        <v>0.85</v>
      </c>
      <c r="K839">
        <v>9.0982341766357404</v>
      </c>
      <c r="L839" s="10">
        <v>1.7398662567138701</v>
      </c>
      <c r="M839">
        <v>0.56647109985351596</v>
      </c>
      <c r="N839">
        <v>6.6006240844726598</v>
      </c>
      <c r="O839">
        <v>5</v>
      </c>
      <c r="P839">
        <v>5</v>
      </c>
      <c r="Q839">
        <v>15</v>
      </c>
      <c r="R839" s="16">
        <v>0.33329999999999999</v>
      </c>
      <c r="S839" s="16">
        <f t="shared" si="13"/>
        <v>0.5</v>
      </c>
      <c r="T839">
        <v>4.6665897369384801</v>
      </c>
      <c r="U839">
        <v>4.2282657623290998</v>
      </c>
      <c r="V839">
        <v>4.0287528038024902</v>
      </c>
      <c r="W839" s="17">
        <v>0.199512958526611</v>
      </c>
      <c r="X839">
        <v>0.637836933135986</v>
      </c>
      <c r="Y839">
        <v>0.637836933135986</v>
      </c>
      <c r="Z839">
        <v>0.5</v>
      </c>
      <c r="AA839">
        <v>1</v>
      </c>
      <c r="AB839">
        <v>0.66666666666666696</v>
      </c>
      <c r="AC839">
        <v>0.8</v>
      </c>
      <c r="AD839">
        <v>0</v>
      </c>
      <c r="AE839">
        <v>0.5</v>
      </c>
    </row>
    <row r="840" spans="1:31" x14ac:dyDescent="0.15">
      <c r="A840" s="6">
        <v>838</v>
      </c>
      <c r="B840">
        <v>16</v>
      </c>
      <c r="C840">
        <v>4</v>
      </c>
      <c r="D840">
        <v>10</v>
      </c>
      <c r="E840">
        <v>10</v>
      </c>
      <c r="F840">
        <v>10</v>
      </c>
      <c r="G840">
        <v>0</v>
      </c>
      <c r="H840">
        <v>6</v>
      </c>
      <c r="I840">
        <v>4</v>
      </c>
      <c r="J840">
        <v>0.8</v>
      </c>
      <c r="K840">
        <v>9.9522171020507795</v>
      </c>
      <c r="L840" s="10">
        <v>3.3729724884033199</v>
      </c>
      <c r="M840">
        <v>1.8088912963867201</v>
      </c>
      <c r="N840">
        <v>7.0551891326904297</v>
      </c>
      <c r="O840">
        <v>4</v>
      </c>
      <c r="P840">
        <v>4</v>
      </c>
      <c r="Q840">
        <v>14</v>
      </c>
      <c r="R840" s="16">
        <v>0.28570000000000001</v>
      </c>
      <c r="S840" s="16">
        <f t="shared" si="13"/>
        <v>0.4</v>
      </c>
      <c r="T840">
        <v>3.6142616271972701</v>
      </c>
      <c r="U840">
        <v>3.28755760192871</v>
      </c>
      <c r="V840">
        <v>3.0260996818542498</v>
      </c>
      <c r="W840" s="17">
        <v>0.261457920074463</v>
      </c>
      <c r="X840">
        <v>0.58816194534301802</v>
      </c>
      <c r="Y840">
        <v>0.58816194534301802</v>
      </c>
      <c r="Z840">
        <v>0.4</v>
      </c>
      <c r="AA840">
        <v>1</v>
      </c>
      <c r="AB840">
        <v>0.71428571428571397</v>
      </c>
      <c r="AC840">
        <v>0.83333333333333304</v>
      </c>
      <c r="AD840">
        <v>0</v>
      </c>
      <c r="AE840">
        <v>0.6</v>
      </c>
    </row>
    <row r="841" spans="1:31" x14ac:dyDescent="0.15">
      <c r="A841" s="6">
        <v>839</v>
      </c>
      <c r="B841">
        <v>17</v>
      </c>
      <c r="C841">
        <v>3</v>
      </c>
      <c r="D841">
        <v>10</v>
      </c>
      <c r="E841">
        <v>10</v>
      </c>
      <c r="F841">
        <v>10</v>
      </c>
      <c r="G841">
        <v>0</v>
      </c>
      <c r="H841">
        <v>7</v>
      </c>
      <c r="I841">
        <v>3</v>
      </c>
      <c r="J841">
        <v>0.85</v>
      </c>
      <c r="K841">
        <v>8.9292221069335902</v>
      </c>
      <c r="L841" s="10">
        <v>1.73405838012695</v>
      </c>
      <c r="M841">
        <v>0.68828582763671897</v>
      </c>
      <c r="N841">
        <v>6.7928829193115199</v>
      </c>
      <c r="O841">
        <v>6</v>
      </c>
      <c r="P841">
        <v>6</v>
      </c>
      <c r="Q841">
        <v>16</v>
      </c>
      <c r="R841" s="16">
        <v>0.375</v>
      </c>
      <c r="S841" s="16">
        <f t="shared" si="13"/>
        <v>0.6</v>
      </c>
      <c r="T841">
        <v>4.3288097381591797</v>
      </c>
      <c r="U841">
        <v>3.9183273315429701</v>
      </c>
      <c r="V841">
        <v>3.7372474670410201</v>
      </c>
      <c r="W841" s="17">
        <v>0.18107986450195299</v>
      </c>
      <c r="X841">
        <v>0.59156227111816395</v>
      </c>
      <c r="Y841">
        <v>0.59156227111816395</v>
      </c>
      <c r="Z841">
        <v>0.6</v>
      </c>
      <c r="AA841">
        <v>1</v>
      </c>
      <c r="AB841">
        <v>0.625</v>
      </c>
      <c r="AC841">
        <v>0.76923076923076905</v>
      </c>
      <c r="AD841">
        <v>0</v>
      </c>
      <c r="AE841">
        <v>0.4</v>
      </c>
    </row>
    <row r="842" spans="1:31" x14ac:dyDescent="0.15">
      <c r="A842" s="6">
        <v>840</v>
      </c>
      <c r="B842">
        <v>16</v>
      </c>
      <c r="C842">
        <v>4</v>
      </c>
      <c r="D842">
        <v>10</v>
      </c>
      <c r="E842">
        <v>10</v>
      </c>
      <c r="F842">
        <v>10</v>
      </c>
      <c r="G842">
        <v>0</v>
      </c>
      <c r="H842">
        <v>6</v>
      </c>
      <c r="I842">
        <v>4</v>
      </c>
      <c r="J842">
        <v>0.8</v>
      </c>
      <c r="K842">
        <v>9.7920341491699201</v>
      </c>
      <c r="L842" s="10">
        <v>1.60562515258789</v>
      </c>
      <c r="M842">
        <v>2.2163391113281299E-2</v>
      </c>
      <c r="N842">
        <v>9.6853771209716797</v>
      </c>
      <c r="O842">
        <v>6</v>
      </c>
      <c r="P842">
        <v>6</v>
      </c>
      <c r="Q842">
        <v>16</v>
      </c>
      <c r="R842" s="16">
        <v>0.375</v>
      </c>
      <c r="S842" s="16">
        <f t="shared" si="13"/>
        <v>0.6</v>
      </c>
      <c r="T842">
        <v>4.63179588317871</v>
      </c>
      <c r="U842">
        <v>3.9764432907104501</v>
      </c>
      <c r="V842">
        <v>3.96685791015625</v>
      </c>
      <c r="W842" s="17">
        <v>9.5853805541992205E-3</v>
      </c>
      <c r="X842">
        <v>0.66493797302246105</v>
      </c>
      <c r="Y842">
        <v>0.66493797302246105</v>
      </c>
      <c r="Z842">
        <v>0.6</v>
      </c>
      <c r="AA842">
        <v>1</v>
      </c>
      <c r="AB842">
        <v>0.625</v>
      </c>
      <c r="AC842">
        <v>0.76923076923076905</v>
      </c>
      <c r="AD842">
        <v>0</v>
      </c>
      <c r="AE842">
        <v>0.4</v>
      </c>
    </row>
    <row r="843" spans="1:31" x14ac:dyDescent="0.15">
      <c r="A843" s="6">
        <v>841</v>
      </c>
      <c r="B843">
        <v>18</v>
      </c>
      <c r="C843">
        <v>2</v>
      </c>
      <c r="D843">
        <v>10</v>
      </c>
      <c r="E843">
        <v>10</v>
      </c>
      <c r="F843">
        <v>10</v>
      </c>
      <c r="G843">
        <v>0</v>
      </c>
      <c r="H843">
        <v>8</v>
      </c>
      <c r="I843">
        <v>2</v>
      </c>
      <c r="J843">
        <v>0.9</v>
      </c>
      <c r="K843">
        <v>9.1537742614746094</v>
      </c>
      <c r="L843" s="10">
        <v>2.2548694610595699</v>
      </c>
      <c r="M843">
        <v>1.7283897399902299</v>
      </c>
      <c r="N843">
        <v>5.9912242889404297</v>
      </c>
      <c r="O843">
        <v>4</v>
      </c>
      <c r="P843">
        <v>4</v>
      </c>
      <c r="Q843">
        <v>13</v>
      </c>
      <c r="R843" s="16">
        <v>0.30769999999999997</v>
      </c>
      <c r="S843" s="16">
        <f t="shared" si="13"/>
        <v>0.4</v>
      </c>
      <c r="T843">
        <v>3.6865367889404301</v>
      </c>
      <c r="U843">
        <v>3.44840288162231</v>
      </c>
      <c r="V843">
        <v>3.1666932106018102</v>
      </c>
      <c r="W843" s="17">
        <v>0.28170967102050798</v>
      </c>
      <c r="X843">
        <v>0.51984357833862305</v>
      </c>
      <c r="Y843">
        <v>0.51984357833862305</v>
      </c>
      <c r="Z843">
        <v>0.4</v>
      </c>
      <c r="AA843">
        <v>0.9</v>
      </c>
      <c r="AB843">
        <v>0.69230769230769196</v>
      </c>
      <c r="AC843">
        <v>0.78260869565217395</v>
      </c>
      <c r="AD843">
        <v>0.1</v>
      </c>
      <c r="AE843">
        <v>0.5</v>
      </c>
    </row>
    <row r="844" spans="1:31" x14ac:dyDescent="0.15">
      <c r="A844" s="6">
        <v>842</v>
      </c>
      <c r="B844">
        <v>16</v>
      </c>
      <c r="C844">
        <v>4</v>
      </c>
      <c r="D844">
        <v>10</v>
      </c>
      <c r="E844">
        <v>10</v>
      </c>
      <c r="F844">
        <v>10</v>
      </c>
      <c r="G844">
        <v>0</v>
      </c>
      <c r="H844">
        <v>6</v>
      </c>
      <c r="I844">
        <v>4</v>
      </c>
      <c r="J844">
        <v>0.8</v>
      </c>
      <c r="K844">
        <v>8.6288738250732404</v>
      </c>
      <c r="L844" s="10">
        <v>2.9389667510986301</v>
      </c>
      <c r="M844">
        <v>1.3859748840332</v>
      </c>
      <c r="N844">
        <v>5.6006908416748002</v>
      </c>
      <c r="O844">
        <v>4</v>
      </c>
      <c r="P844">
        <v>4</v>
      </c>
      <c r="Q844">
        <v>14</v>
      </c>
      <c r="R844" s="16">
        <v>0.28570000000000001</v>
      </c>
      <c r="S844" s="16">
        <f t="shared" si="13"/>
        <v>0.4</v>
      </c>
      <c r="T844">
        <v>3.6979885101318399</v>
      </c>
      <c r="U844">
        <v>3.3714869022369398</v>
      </c>
      <c r="V844">
        <v>3.1219148635864298</v>
      </c>
      <c r="W844" s="17">
        <v>0.249572038650513</v>
      </c>
      <c r="X844">
        <v>0.57607364654541005</v>
      </c>
      <c r="Y844">
        <v>0.57607364654541005</v>
      </c>
      <c r="Z844">
        <v>0.4</v>
      </c>
      <c r="AA844">
        <v>1</v>
      </c>
      <c r="AB844">
        <v>0.71428571428571397</v>
      </c>
      <c r="AC844">
        <v>0.83333333333333304</v>
      </c>
      <c r="AD844">
        <v>0</v>
      </c>
      <c r="AE844">
        <v>0.6</v>
      </c>
    </row>
    <row r="845" spans="1:31" x14ac:dyDescent="0.15">
      <c r="A845" s="6">
        <v>843</v>
      </c>
      <c r="B845">
        <v>17</v>
      </c>
      <c r="C845">
        <v>3</v>
      </c>
      <c r="D845">
        <v>10</v>
      </c>
      <c r="E845">
        <v>10</v>
      </c>
      <c r="F845">
        <v>10</v>
      </c>
      <c r="G845">
        <v>0</v>
      </c>
      <c r="H845">
        <v>7</v>
      </c>
      <c r="I845">
        <v>3</v>
      </c>
      <c r="J845">
        <v>0.85</v>
      </c>
      <c r="K845">
        <v>11.2172584533691</v>
      </c>
      <c r="L845" s="10">
        <v>3.0332145690918</v>
      </c>
      <c r="M845">
        <v>1.8868942260742201</v>
      </c>
      <c r="N845">
        <v>7.8704261779785201</v>
      </c>
      <c r="O845">
        <v>5</v>
      </c>
      <c r="P845">
        <v>5</v>
      </c>
      <c r="Q845">
        <v>15</v>
      </c>
      <c r="R845" s="16">
        <v>0.33329999999999999</v>
      </c>
      <c r="S845" s="16">
        <f t="shared" si="13"/>
        <v>0.5</v>
      </c>
      <c r="T845">
        <v>3.81022071838379</v>
      </c>
      <c r="U845">
        <v>3.5047795772552499</v>
      </c>
      <c r="V845">
        <v>3.20269775390625</v>
      </c>
      <c r="W845" s="17">
        <v>0.30208182334899902</v>
      </c>
      <c r="X845">
        <v>0.60752296447753895</v>
      </c>
      <c r="Y845">
        <v>0.60752296447753895</v>
      </c>
      <c r="Z845">
        <v>0.5</v>
      </c>
      <c r="AA845">
        <v>1</v>
      </c>
      <c r="AB845">
        <v>0.66666666666666696</v>
      </c>
      <c r="AC845">
        <v>0.8</v>
      </c>
      <c r="AD845">
        <v>0</v>
      </c>
      <c r="AE845">
        <v>0.5</v>
      </c>
    </row>
    <row r="846" spans="1:31" x14ac:dyDescent="0.15">
      <c r="A846" s="6">
        <v>844</v>
      </c>
      <c r="B846">
        <v>15</v>
      </c>
      <c r="C846">
        <v>5</v>
      </c>
      <c r="D846">
        <v>10</v>
      </c>
      <c r="E846">
        <v>10</v>
      </c>
      <c r="F846">
        <v>10</v>
      </c>
      <c r="G846">
        <v>0</v>
      </c>
      <c r="H846">
        <v>5</v>
      </c>
      <c r="I846">
        <v>5</v>
      </c>
      <c r="J846">
        <v>0.75</v>
      </c>
      <c r="K846">
        <v>8.1973381042480504</v>
      </c>
      <c r="L846" s="10">
        <v>3.8387813568115199</v>
      </c>
      <c r="M846">
        <v>2.3790664672851598</v>
      </c>
      <c r="N846">
        <v>5.7976837158203098</v>
      </c>
      <c r="O846">
        <v>5</v>
      </c>
      <c r="P846">
        <v>5</v>
      </c>
      <c r="Q846">
        <v>15</v>
      </c>
      <c r="R846" s="16">
        <v>0.33329999999999999</v>
      </c>
      <c r="S846" s="16">
        <f t="shared" si="13"/>
        <v>0.5</v>
      </c>
      <c r="T846">
        <v>3.4687232971191402</v>
      </c>
      <c r="U846">
        <v>3.1506812572479199</v>
      </c>
      <c r="V846">
        <v>2.91512227058411</v>
      </c>
      <c r="W846" s="17">
        <v>0.235558986663818</v>
      </c>
      <c r="X846">
        <v>0.55360102653503396</v>
      </c>
      <c r="Y846">
        <v>0.55360102653503396</v>
      </c>
      <c r="Z846">
        <v>0.5</v>
      </c>
      <c r="AA846">
        <v>1</v>
      </c>
      <c r="AB846">
        <v>0.66666666666666696</v>
      </c>
      <c r="AC846">
        <v>0.8</v>
      </c>
      <c r="AD846">
        <v>0</v>
      </c>
      <c r="AE846">
        <v>0.5</v>
      </c>
    </row>
    <row r="847" spans="1:31" x14ac:dyDescent="0.15">
      <c r="A847" s="6">
        <v>845</v>
      </c>
      <c r="B847">
        <v>15</v>
      </c>
      <c r="C847">
        <v>5</v>
      </c>
      <c r="D847">
        <v>10</v>
      </c>
      <c r="E847">
        <v>10</v>
      </c>
      <c r="F847">
        <v>10</v>
      </c>
      <c r="G847">
        <v>0</v>
      </c>
      <c r="H847">
        <v>5</v>
      </c>
      <c r="I847">
        <v>5</v>
      </c>
      <c r="J847">
        <v>0.75</v>
      </c>
      <c r="K847">
        <v>8.0190811157226598</v>
      </c>
      <c r="L847" s="10">
        <v>2.28095626831055</v>
      </c>
      <c r="M847">
        <v>0.30695343017578097</v>
      </c>
      <c r="N847">
        <v>7.5282402038574201</v>
      </c>
      <c r="O847">
        <v>4</v>
      </c>
      <c r="P847">
        <v>4</v>
      </c>
      <c r="Q847">
        <v>14</v>
      </c>
      <c r="R847" s="16">
        <v>0.28570000000000001</v>
      </c>
      <c r="S847" s="16">
        <f t="shared" si="13"/>
        <v>0.4</v>
      </c>
      <c r="T847">
        <v>3.8505725860595699</v>
      </c>
      <c r="U847">
        <v>3.3273270130157502</v>
      </c>
      <c r="V847">
        <v>3.2824389934539799</v>
      </c>
      <c r="W847" s="17">
        <v>4.4888019561767599E-2</v>
      </c>
      <c r="X847">
        <v>0.56813359260559104</v>
      </c>
      <c r="Y847">
        <v>0.56813359260559104</v>
      </c>
      <c r="Z847">
        <v>0.4</v>
      </c>
      <c r="AA847">
        <v>1</v>
      </c>
      <c r="AB847">
        <v>0.71428571428571397</v>
      </c>
      <c r="AC847">
        <v>0.83333333333333304</v>
      </c>
      <c r="AD847">
        <v>0</v>
      </c>
      <c r="AE847">
        <v>0.6</v>
      </c>
    </row>
    <row r="848" spans="1:31" x14ac:dyDescent="0.15">
      <c r="A848" s="6">
        <v>846</v>
      </c>
      <c r="B848">
        <v>15</v>
      </c>
      <c r="C848">
        <v>5</v>
      </c>
      <c r="D848">
        <v>10</v>
      </c>
      <c r="E848">
        <v>10</v>
      </c>
      <c r="F848">
        <v>10</v>
      </c>
      <c r="G848">
        <v>0</v>
      </c>
      <c r="H848">
        <v>5</v>
      </c>
      <c r="I848">
        <v>5</v>
      </c>
      <c r="J848">
        <v>0.75</v>
      </c>
      <c r="K848">
        <v>7.7233772277831996</v>
      </c>
      <c r="L848" s="10">
        <v>2.7240009307861301</v>
      </c>
      <c r="M848">
        <v>0.75865173339843694</v>
      </c>
      <c r="N848">
        <v>6.0680427551269496</v>
      </c>
      <c r="O848">
        <v>3</v>
      </c>
      <c r="P848">
        <v>3</v>
      </c>
      <c r="Q848">
        <v>12</v>
      </c>
      <c r="R848" s="16">
        <v>0.25</v>
      </c>
      <c r="S848" s="16">
        <f t="shared" si="13"/>
        <v>0.3</v>
      </c>
      <c r="T848">
        <v>3.34951972961426</v>
      </c>
      <c r="U848">
        <v>2.9564666748046902</v>
      </c>
      <c r="V848">
        <v>2.82115650177002</v>
      </c>
      <c r="W848" s="17">
        <v>0.135310173034668</v>
      </c>
      <c r="X848">
        <v>0.52836322784423795</v>
      </c>
      <c r="Y848">
        <v>0.52836322784423795</v>
      </c>
      <c r="Z848">
        <v>0.3</v>
      </c>
      <c r="AA848">
        <v>0.9</v>
      </c>
      <c r="AB848">
        <v>0.75</v>
      </c>
      <c r="AC848">
        <v>0.81818181818181801</v>
      </c>
      <c r="AD848">
        <v>0.1</v>
      </c>
      <c r="AE848">
        <v>0.6</v>
      </c>
    </row>
    <row r="849" spans="1:31" x14ac:dyDescent="0.15">
      <c r="A849" s="6">
        <v>847</v>
      </c>
      <c r="B849">
        <v>15</v>
      </c>
      <c r="C849">
        <v>5</v>
      </c>
      <c r="D849">
        <v>10</v>
      </c>
      <c r="E849">
        <v>10</v>
      </c>
      <c r="F849">
        <v>10</v>
      </c>
      <c r="G849">
        <v>0</v>
      </c>
      <c r="H849">
        <v>5</v>
      </c>
      <c r="I849">
        <v>5</v>
      </c>
      <c r="J849">
        <v>0.75</v>
      </c>
      <c r="K849">
        <v>8.4708938598632795</v>
      </c>
      <c r="L849" s="10">
        <v>4.3074703216552699</v>
      </c>
      <c r="M849">
        <v>2.44746017456055</v>
      </c>
      <c r="N849">
        <v>4.6068382263183603</v>
      </c>
      <c r="O849">
        <v>2</v>
      </c>
      <c r="P849">
        <v>2</v>
      </c>
      <c r="Q849">
        <v>12</v>
      </c>
      <c r="R849" s="16">
        <v>0.16669999999999999</v>
      </c>
      <c r="S849" s="16">
        <f t="shared" si="13"/>
        <v>0.2</v>
      </c>
      <c r="T849">
        <v>3.3073978424072301</v>
      </c>
      <c r="U849">
        <v>3.0540721416473402</v>
      </c>
      <c r="V849">
        <v>2.7311167716979998</v>
      </c>
      <c r="W849" s="17">
        <v>0.32295536994934099</v>
      </c>
      <c r="X849">
        <v>0.57628107070922896</v>
      </c>
      <c r="Y849">
        <v>0.57628107070922896</v>
      </c>
      <c r="Z849">
        <v>0.2</v>
      </c>
      <c r="AA849">
        <v>1</v>
      </c>
      <c r="AB849">
        <v>0.83333333333333304</v>
      </c>
      <c r="AC849">
        <v>0.90909090909090895</v>
      </c>
      <c r="AD849">
        <v>0</v>
      </c>
      <c r="AE849">
        <v>0.8</v>
      </c>
    </row>
    <row r="850" spans="1:31" x14ac:dyDescent="0.15">
      <c r="A850" s="6">
        <v>848</v>
      </c>
      <c r="B850">
        <v>15</v>
      </c>
      <c r="C850">
        <v>5</v>
      </c>
      <c r="D850">
        <v>10</v>
      </c>
      <c r="E850">
        <v>10</v>
      </c>
      <c r="F850">
        <v>9</v>
      </c>
      <c r="G850">
        <v>1</v>
      </c>
      <c r="H850">
        <v>6</v>
      </c>
      <c r="I850">
        <v>4</v>
      </c>
      <c r="J850">
        <v>0.75</v>
      </c>
      <c r="K850">
        <v>8.5011577606201207</v>
      </c>
      <c r="L850" s="10">
        <v>1.6695442199707</v>
      </c>
      <c r="M850">
        <v>0.25324249267578097</v>
      </c>
      <c r="N850">
        <v>7.8452701568603498</v>
      </c>
      <c r="O850">
        <v>5</v>
      </c>
      <c r="P850">
        <v>5</v>
      </c>
      <c r="Q850">
        <v>13</v>
      </c>
      <c r="R850" s="16">
        <v>0.3846</v>
      </c>
      <c r="S850" s="16">
        <f t="shared" si="13"/>
        <v>0.5</v>
      </c>
      <c r="T850">
        <v>3.9614181518554701</v>
      </c>
      <c r="U850">
        <v>3.4651966094970699</v>
      </c>
      <c r="V850">
        <v>3.4888870716095002</v>
      </c>
      <c r="W850" s="17">
        <v>2.3690462112426799E-2</v>
      </c>
      <c r="X850">
        <v>0.47253108024597201</v>
      </c>
      <c r="Y850">
        <v>0.47253108024597201</v>
      </c>
      <c r="Z850">
        <v>0.5</v>
      </c>
      <c r="AA850">
        <v>0.8</v>
      </c>
      <c r="AB850">
        <v>0.61538461538461497</v>
      </c>
      <c r="AC850">
        <v>0.69565217391304301</v>
      </c>
      <c r="AD850">
        <v>0.2</v>
      </c>
      <c r="AE850">
        <v>0.3</v>
      </c>
    </row>
    <row r="851" spans="1:31" x14ac:dyDescent="0.15">
      <c r="A851" s="6">
        <v>849</v>
      </c>
      <c r="B851">
        <v>18</v>
      </c>
      <c r="C851">
        <v>2</v>
      </c>
      <c r="D851">
        <v>10</v>
      </c>
      <c r="E851">
        <v>10</v>
      </c>
      <c r="F851">
        <v>10</v>
      </c>
      <c r="G851">
        <v>0</v>
      </c>
      <c r="H851">
        <v>8</v>
      </c>
      <c r="I851">
        <v>2</v>
      </c>
      <c r="J851">
        <v>0.9</v>
      </c>
      <c r="K851">
        <v>10.476509094238301</v>
      </c>
      <c r="L851" s="10">
        <v>1.32815933227539</v>
      </c>
      <c r="M851">
        <v>0.68011856079101596</v>
      </c>
      <c r="N851">
        <v>8.1952075958252006</v>
      </c>
      <c r="O851">
        <v>7</v>
      </c>
      <c r="P851">
        <v>7</v>
      </c>
      <c r="Q851">
        <v>17</v>
      </c>
      <c r="R851" s="16">
        <v>0.4118</v>
      </c>
      <c r="S851" s="16">
        <f t="shared" si="13"/>
        <v>0.7</v>
      </c>
      <c r="T851">
        <v>5.0707283020019496</v>
      </c>
      <c r="U851">
        <v>4.6407356262206996</v>
      </c>
      <c r="V851">
        <v>4.4447135925293004</v>
      </c>
      <c r="W851" s="17">
        <v>0.196022033691406</v>
      </c>
      <c r="X851">
        <v>0.62601470947265603</v>
      </c>
      <c r="Y851">
        <v>0.62601470947265603</v>
      </c>
      <c r="Z851">
        <v>0.7</v>
      </c>
      <c r="AA851">
        <v>1</v>
      </c>
      <c r="AB851">
        <v>0.58823529411764697</v>
      </c>
      <c r="AC851">
        <v>0.74074074074074103</v>
      </c>
      <c r="AD851">
        <v>0</v>
      </c>
      <c r="AE851">
        <v>0.3</v>
      </c>
    </row>
    <row r="852" spans="1:31" x14ac:dyDescent="0.15">
      <c r="A852" s="6">
        <v>850</v>
      </c>
      <c r="B852">
        <v>17</v>
      </c>
      <c r="C852">
        <v>3</v>
      </c>
      <c r="D852">
        <v>10</v>
      </c>
      <c r="E852">
        <v>10</v>
      </c>
      <c r="F852">
        <v>10</v>
      </c>
      <c r="G852">
        <v>0</v>
      </c>
      <c r="H852">
        <v>7</v>
      </c>
      <c r="I852">
        <v>3</v>
      </c>
      <c r="J852">
        <v>0.85</v>
      </c>
      <c r="K852">
        <v>8.9638195037841797</v>
      </c>
      <c r="L852" s="10">
        <v>2.1394710540771502</v>
      </c>
      <c r="M852">
        <v>1.19388198852539</v>
      </c>
      <c r="N852">
        <v>6.5971145629882804</v>
      </c>
      <c r="O852">
        <v>5</v>
      </c>
      <c r="P852">
        <v>5</v>
      </c>
      <c r="Q852">
        <v>15</v>
      </c>
      <c r="R852" s="16">
        <v>0.33329999999999999</v>
      </c>
      <c r="S852" s="16">
        <f t="shared" si="13"/>
        <v>0.5</v>
      </c>
      <c r="T852">
        <v>4.2533588409423801</v>
      </c>
      <c r="U852">
        <v>3.8689239025115998</v>
      </c>
      <c r="V852">
        <v>3.64924097061157</v>
      </c>
      <c r="W852" s="17">
        <v>0.219682931900024</v>
      </c>
      <c r="X852">
        <v>0.60411787033081099</v>
      </c>
      <c r="Y852">
        <v>0.60411787033081099</v>
      </c>
      <c r="Z852">
        <v>0.5</v>
      </c>
      <c r="AA852">
        <v>1</v>
      </c>
      <c r="AB852">
        <v>0.66666666666666696</v>
      </c>
      <c r="AC852">
        <v>0.8</v>
      </c>
      <c r="AD852">
        <v>0</v>
      </c>
      <c r="AE852">
        <v>0.5</v>
      </c>
    </row>
    <row r="853" spans="1:31" x14ac:dyDescent="0.15">
      <c r="A853" s="6">
        <v>851</v>
      </c>
      <c r="B853">
        <v>16</v>
      </c>
      <c r="C853">
        <v>4</v>
      </c>
      <c r="D853">
        <v>10</v>
      </c>
      <c r="E853">
        <v>10</v>
      </c>
      <c r="F853">
        <v>10</v>
      </c>
      <c r="G853">
        <v>0</v>
      </c>
      <c r="H853">
        <v>6</v>
      </c>
      <c r="I853">
        <v>4</v>
      </c>
      <c r="J853">
        <v>0.8</v>
      </c>
      <c r="K853">
        <v>8.1789379119872994</v>
      </c>
      <c r="L853" s="10">
        <v>2.31868553161621</v>
      </c>
      <c r="M853">
        <v>1.0753936767578101</v>
      </c>
      <c r="N853">
        <v>6.6588382720947301</v>
      </c>
      <c r="O853">
        <v>6</v>
      </c>
      <c r="P853">
        <v>6</v>
      </c>
      <c r="Q853">
        <v>16</v>
      </c>
      <c r="R853" s="16">
        <v>0.375</v>
      </c>
      <c r="S853" s="16">
        <f t="shared" si="13"/>
        <v>0.6</v>
      </c>
      <c r="T853">
        <v>3.9769096374511701</v>
      </c>
      <c r="U853">
        <v>3.5567855834960902</v>
      </c>
      <c r="V853">
        <v>3.41850709915161</v>
      </c>
      <c r="W853" s="17">
        <v>0.13827848434448201</v>
      </c>
      <c r="X853">
        <v>0.55840253829956099</v>
      </c>
      <c r="Y853">
        <v>0.55840253829956099</v>
      </c>
      <c r="Z853">
        <v>0.6</v>
      </c>
      <c r="AA853">
        <v>1</v>
      </c>
      <c r="AB853">
        <v>0.625</v>
      </c>
      <c r="AC853">
        <v>0.76923076923076905</v>
      </c>
      <c r="AD853">
        <v>0</v>
      </c>
      <c r="AE853">
        <v>0.4</v>
      </c>
    </row>
    <row r="854" spans="1:31" x14ac:dyDescent="0.15">
      <c r="A854" s="6">
        <v>852</v>
      </c>
      <c r="B854">
        <v>15</v>
      </c>
      <c r="C854">
        <v>5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5</v>
      </c>
      <c r="J854">
        <v>0.75</v>
      </c>
      <c r="K854">
        <v>8.5688190460205096</v>
      </c>
      <c r="L854" s="10">
        <v>5.22599220275879</v>
      </c>
      <c r="M854">
        <v>4.24234962463379</v>
      </c>
      <c r="N854">
        <v>4.7183780670165998</v>
      </c>
      <c r="O854">
        <v>1</v>
      </c>
      <c r="P854">
        <v>1</v>
      </c>
      <c r="Q854">
        <v>11</v>
      </c>
      <c r="R854" s="16">
        <v>9.0899999999999995E-2</v>
      </c>
      <c r="S854" s="16">
        <f t="shared" si="13"/>
        <v>0.1</v>
      </c>
      <c r="T854">
        <v>2.7362594604492201</v>
      </c>
      <c r="U854">
        <v>2.5792355537414502</v>
      </c>
      <c r="V854">
        <v>2.2255337238311799</v>
      </c>
      <c r="W854" s="17">
        <v>0.35370182991027799</v>
      </c>
      <c r="X854">
        <v>0.51072573661804199</v>
      </c>
      <c r="Y854">
        <v>0.51072573661804199</v>
      </c>
      <c r="Z854">
        <v>0.1</v>
      </c>
      <c r="AA854">
        <v>1</v>
      </c>
      <c r="AB854">
        <v>0.90909090909090895</v>
      </c>
      <c r="AC854">
        <v>0.952380952380952</v>
      </c>
      <c r="AD854">
        <v>0</v>
      </c>
      <c r="AE854">
        <v>0.9</v>
      </c>
    </row>
    <row r="855" spans="1:31" x14ac:dyDescent="0.15">
      <c r="A855" s="6">
        <v>853</v>
      </c>
      <c r="B855">
        <v>17</v>
      </c>
      <c r="C855">
        <v>3</v>
      </c>
      <c r="D855">
        <v>10</v>
      </c>
      <c r="E855">
        <v>10</v>
      </c>
      <c r="F855">
        <v>10</v>
      </c>
      <c r="G855">
        <v>0</v>
      </c>
      <c r="H855">
        <v>7</v>
      </c>
      <c r="I855">
        <v>3</v>
      </c>
      <c r="J855">
        <v>0.85</v>
      </c>
      <c r="K855">
        <v>8.4651317596435494</v>
      </c>
      <c r="L855" s="10">
        <v>2.04216384887695</v>
      </c>
      <c r="M855">
        <v>1.1552314758300799</v>
      </c>
      <c r="N855">
        <v>6.2192363739013699</v>
      </c>
      <c r="O855">
        <v>5</v>
      </c>
      <c r="P855">
        <v>5</v>
      </c>
      <c r="Q855">
        <v>14</v>
      </c>
      <c r="R855" s="16">
        <v>0.35709999999999997</v>
      </c>
      <c r="S855" s="16">
        <f t="shared" si="13"/>
        <v>0.5</v>
      </c>
      <c r="T855">
        <v>4.0691833496093697</v>
      </c>
      <c r="U855">
        <v>3.7146584987640399</v>
      </c>
      <c r="V855">
        <v>3.5182507038116499</v>
      </c>
      <c r="W855" s="17">
        <v>0.19640779495239299</v>
      </c>
      <c r="X855">
        <v>0.55093264579772905</v>
      </c>
      <c r="Y855">
        <v>0.55093264579772905</v>
      </c>
      <c r="Z855">
        <v>0.5</v>
      </c>
      <c r="AA855">
        <v>0.9</v>
      </c>
      <c r="AB855">
        <v>0.64285714285714302</v>
      </c>
      <c r="AC855">
        <v>0.75</v>
      </c>
      <c r="AD855">
        <v>0.1</v>
      </c>
      <c r="AE855">
        <v>0.4</v>
      </c>
    </row>
    <row r="856" spans="1:31" x14ac:dyDescent="0.15">
      <c r="A856" s="6">
        <v>854</v>
      </c>
      <c r="B856">
        <v>17</v>
      </c>
      <c r="C856">
        <v>3</v>
      </c>
      <c r="D856">
        <v>10</v>
      </c>
      <c r="E856">
        <v>10</v>
      </c>
      <c r="F856">
        <v>10</v>
      </c>
      <c r="G856">
        <v>0</v>
      </c>
      <c r="H856">
        <v>7</v>
      </c>
      <c r="I856">
        <v>3</v>
      </c>
      <c r="J856">
        <v>0.85</v>
      </c>
      <c r="K856">
        <v>9.0911045074462908</v>
      </c>
      <c r="L856" s="10">
        <v>2.70351982116699</v>
      </c>
      <c r="M856">
        <v>1.6261291503906199</v>
      </c>
      <c r="N856">
        <v>5.5338172912597701</v>
      </c>
      <c r="O856">
        <v>4</v>
      </c>
      <c r="P856">
        <v>4</v>
      </c>
      <c r="Q856">
        <v>14</v>
      </c>
      <c r="R856" s="16">
        <v>0.28570000000000001</v>
      </c>
      <c r="S856" s="16">
        <f t="shared" si="13"/>
        <v>0.4</v>
      </c>
      <c r="T856">
        <v>4.0062904357910201</v>
      </c>
      <c r="U856">
        <v>3.7262880802154501</v>
      </c>
      <c r="V856">
        <v>3.4304633140564</v>
      </c>
      <c r="W856" s="17">
        <v>0.29582476615905801</v>
      </c>
      <c r="X856">
        <v>0.57582712173461903</v>
      </c>
      <c r="Y856">
        <v>0.57582712173461903</v>
      </c>
      <c r="Z856">
        <v>0.4</v>
      </c>
      <c r="AA856">
        <v>1</v>
      </c>
      <c r="AB856">
        <v>0.71428571428571397</v>
      </c>
      <c r="AC856">
        <v>0.83333333333333304</v>
      </c>
      <c r="AD856">
        <v>0</v>
      </c>
      <c r="AE856">
        <v>0.6</v>
      </c>
    </row>
    <row r="857" spans="1:31" x14ac:dyDescent="0.15">
      <c r="A857" s="6">
        <v>855</v>
      </c>
      <c r="B857">
        <v>18</v>
      </c>
      <c r="C857">
        <v>2</v>
      </c>
      <c r="D857">
        <v>10</v>
      </c>
      <c r="E857">
        <v>10</v>
      </c>
      <c r="F857">
        <v>10</v>
      </c>
      <c r="G857">
        <v>0</v>
      </c>
      <c r="H857">
        <v>8</v>
      </c>
      <c r="I857">
        <v>2</v>
      </c>
      <c r="J857">
        <v>0.9</v>
      </c>
      <c r="K857">
        <v>9.8626899719238299</v>
      </c>
      <c r="L857" s="10">
        <v>2.1980857849121098</v>
      </c>
      <c r="M857">
        <v>1.5481758117675799</v>
      </c>
      <c r="N857">
        <v>6.3311920166015598</v>
      </c>
      <c r="O857">
        <v>4</v>
      </c>
      <c r="P857">
        <v>4</v>
      </c>
      <c r="Q857">
        <v>14</v>
      </c>
      <c r="R857" s="16">
        <v>0.28570000000000001</v>
      </c>
      <c r="S857" s="16">
        <f t="shared" si="13"/>
        <v>0.4</v>
      </c>
      <c r="T857">
        <v>4.3179283142089799</v>
      </c>
      <c r="U857">
        <v>4.03924560546875</v>
      </c>
      <c r="V857">
        <v>3.72537040710449</v>
      </c>
      <c r="W857" s="17">
        <v>0.31387519836425798</v>
      </c>
      <c r="X857">
        <v>0.59255790710449197</v>
      </c>
      <c r="Y857">
        <v>0.59255790710449197</v>
      </c>
      <c r="Z857">
        <v>0.4</v>
      </c>
      <c r="AA857">
        <v>1</v>
      </c>
      <c r="AB857">
        <v>0.71428571428571397</v>
      </c>
      <c r="AC857">
        <v>0.83333333333333304</v>
      </c>
      <c r="AD857">
        <v>0</v>
      </c>
      <c r="AE857">
        <v>0.6</v>
      </c>
    </row>
    <row r="858" spans="1:31" x14ac:dyDescent="0.15">
      <c r="A858" s="6">
        <v>856</v>
      </c>
      <c r="B858">
        <v>18</v>
      </c>
      <c r="C858">
        <v>2</v>
      </c>
      <c r="D858">
        <v>10</v>
      </c>
      <c r="E858">
        <v>10</v>
      </c>
      <c r="F858">
        <v>10</v>
      </c>
      <c r="G858">
        <v>0</v>
      </c>
      <c r="H858">
        <v>8</v>
      </c>
      <c r="I858">
        <v>2</v>
      </c>
      <c r="J858">
        <v>0.9</v>
      </c>
      <c r="K858">
        <v>9.8397865295410192</v>
      </c>
      <c r="L858" s="10">
        <v>1.2774200439453101</v>
      </c>
      <c r="M858">
        <v>0.68697357177734397</v>
      </c>
      <c r="N858">
        <v>7.7507438659668004</v>
      </c>
      <c r="O858">
        <v>6</v>
      </c>
      <c r="P858">
        <v>6</v>
      </c>
      <c r="Q858">
        <v>16</v>
      </c>
      <c r="R858" s="16">
        <v>0.375</v>
      </c>
      <c r="S858" s="16">
        <f t="shared" si="13"/>
        <v>0.6</v>
      </c>
      <c r="T858">
        <v>4.8936882019043004</v>
      </c>
      <c r="U858">
        <v>4.4743685722351101</v>
      </c>
      <c r="V858">
        <v>4.2858715057373002</v>
      </c>
      <c r="W858" s="17">
        <v>0.18849706649780301</v>
      </c>
      <c r="X858">
        <v>0.60781669616699197</v>
      </c>
      <c r="Y858">
        <v>0.60781669616699197</v>
      </c>
      <c r="Z858">
        <v>0.6</v>
      </c>
      <c r="AA858">
        <v>1</v>
      </c>
      <c r="AB858">
        <v>0.625</v>
      </c>
      <c r="AC858">
        <v>0.76923076923076905</v>
      </c>
      <c r="AD858">
        <v>0</v>
      </c>
      <c r="AE858">
        <v>0.4</v>
      </c>
    </row>
    <row r="859" spans="1:31" x14ac:dyDescent="0.15">
      <c r="A859" s="6">
        <v>857</v>
      </c>
      <c r="B859">
        <v>15</v>
      </c>
      <c r="C859">
        <v>5</v>
      </c>
      <c r="D859">
        <v>10</v>
      </c>
      <c r="E859">
        <v>10</v>
      </c>
      <c r="F859">
        <v>10</v>
      </c>
      <c r="G859">
        <v>0</v>
      </c>
      <c r="H859">
        <v>5</v>
      </c>
      <c r="I859">
        <v>5</v>
      </c>
      <c r="J859">
        <v>0.75</v>
      </c>
      <c r="K859">
        <v>8.0245418548584002</v>
      </c>
      <c r="L859" s="10">
        <v>4.6597709655761701</v>
      </c>
      <c r="M859">
        <v>3.51070213317871</v>
      </c>
      <c r="N859">
        <v>4.4314117431640598</v>
      </c>
      <c r="O859">
        <v>1</v>
      </c>
      <c r="P859">
        <v>1</v>
      </c>
      <c r="Q859">
        <v>11</v>
      </c>
      <c r="R859" s="16">
        <v>9.0899999999999995E-2</v>
      </c>
      <c r="S859" s="16">
        <f t="shared" si="13"/>
        <v>0.1</v>
      </c>
      <c r="T859">
        <v>2.97454833984375</v>
      </c>
      <c r="U859">
        <v>2.7864367961883501</v>
      </c>
      <c r="V859">
        <v>2.4595208168029798</v>
      </c>
      <c r="W859" s="17">
        <v>0.32691597938537598</v>
      </c>
      <c r="X859">
        <v>0.51502752304077104</v>
      </c>
      <c r="Y859">
        <v>0.51502752304077104</v>
      </c>
      <c r="Z859">
        <v>0.1</v>
      </c>
      <c r="AA859">
        <v>1</v>
      </c>
      <c r="AB859">
        <v>0.90909090909090895</v>
      </c>
      <c r="AC859">
        <v>0.952380952380952</v>
      </c>
      <c r="AD859">
        <v>0</v>
      </c>
      <c r="AE859">
        <v>0.9</v>
      </c>
    </row>
    <row r="860" spans="1:31" x14ac:dyDescent="0.15">
      <c r="A860" s="6">
        <v>858</v>
      </c>
      <c r="B860">
        <v>18</v>
      </c>
      <c r="C860">
        <v>2</v>
      </c>
      <c r="D860">
        <v>10</v>
      </c>
      <c r="E860">
        <v>10</v>
      </c>
      <c r="F860">
        <v>10</v>
      </c>
      <c r="G860">
        <v>0</v>
      </c>
      <c r="H860">
        <v>8</v>
      </c>
      <c r="I860">
        <v>2</v>
      </c>
      <c r="J860">
        <v>0.9</v>
      </c>
      <c r="K860">
        <v>8.8391151428222692</v>
      </c>
      <c r="L860" s="10">
        <v>1.1677265167236299</v>
      </c>
      <c r="M860">
        <v>0.70186996459960904</v>
      </c>
      <c r="N860">
        <v>7.2599525451660201</v>
      </c>
      <c r="O860">
        <v>7</v>
      </c>
      <c r="P860">
        <v>7</v>
      </c>
      <c r="Q860">
        <v>17</v>
      </c>
      <c r="R860" s="16">
        <v>0.4118</v>
      </c>
      <c r="S860" s="16">
        <f t="shared" si="13"/>
        <v>0.7</v>
      </c>
      <c r="T860">
        <v>4.6627826690673801</v>
      </c>
      <c r="U860">
        <v>4.2492375373840297</v>
      </c>
      <c r="V860">
        <v>4.0999307632446298</v>
      </c>
      <c r="W860" s="17">
        <v>0.14930677413940399</v>
      </c>
      <c r="X860">
        <v>0.56285190582275402</v>
      </c>
      <c r="Y860">
        <v>0.56285190582275402</v>
      </c>
      <c r="Z860">
        <v>0.7</v>
      </c>
      <c r="AA860">
        <v>1</v>
      </c>
      <c r="AB860">
        <v>0.58823529411764697</v>
      </c>
      <c r="AC860">
        <v>0.74074074074074103</v>
      </c>
      <c r="AD860">
        <v>0</v>
      </c>
      <c r="AE860">
        <v>0.3</v>
      </c>
    </row>
    <row r="861" spans="1:31" x14ac:dyDescent="0.15">
      <c r="A861" s="6">
        <v>859</v>
      </c>
      <c r="B861">
        <v>19</v>
      </c>
      <c r="C861">
        <v>1</v>
      </c>
      <c r="D861">
        <v>10</v>
      </c>
      <c r="E861">
        <v>10</v>
      </c>
      <c r="F861">
        <v>10</v>
      </c>
      <c r="G861">
        <v>0</v>
      </c>
      <c r="H861">
        <v>9</v>
      </c>
      <c r="I861">
        <v>1</v>
      </c>
      <c r="J861">
        <v>0.95</v>
      </c>
      <c r="K861">
        <v>12.9443016052246</v>
      </c>
      <c r="L861" s="10">
        <v>3.5138587951660201</v>
      </c>
      <c r="M861">
        <v>3.2864398956298801</v>
      </c>
      <c r="N861">
        <v>8.2041206359863299</v>
      </c>
      <c r="O861">
        <v>5</v>
      </c>
      <c r="P861">
        <v>5</v>
      </c>
      <c r="Q861">
        <v>15</v>
      </c>
      <c r="R861" s="16">
        <v>0.33329999999999999</v>
      </c>
      <c r="S861" s="16">
        <f t="shared" si="13"/>
        <v>0.5</v>
      </c>
      <c r="T861">
        <v>4.3319129943847701</v>
      </c>
      <c r="U861">
        <v>4.1549859046936</v>
      </c>
      <c r="V861">
        <v>3.71590304374695</v>
      </c>
      <c r="W861" s="17">
        <v>0.439082860946655</v>
      </c>
      <c r="X861">
        <v>0.61600995063781705</v>
      </c>
      <c r="Y861">
        <v>0.61600995063781705</v>
      </c>
      <c r="Z861">
        <v>0.5</v>
      </c>
      <c r="AA861">
        <v>1</v>
      </c>
      <c r="AB861">
        <v>0.66666666666666696</v>
      </c>
      <c r="AC861">
        <v>0.8</v>
      </c>
      <c r="AD861">
        <v>0</v>
      </c>
      <c r="AE861">
        <v>0.5</v>
      </c>
    </row>
    <row r="862" spans="1:31" x14ac:dyDescent="0.15">
      <c r="A862" s="6">
        <v>860</v>
      </c>
      <c r="B862">
        <v>16</v>
      </c>
      <c r="C862">
        <v>4</v>
      </c>
      <c r="D862">
        <v>10</v>
      </c>
      <c r="E862">
        <v>10</v>
      </c>
      <c r="F862">
        <v>10</v>
      </c>
      <c r="G862">
        <v>0</v>
      </c>
      <c r="H862">
        <v>6</v>
      </c>
      <c r="I862">
        <v>4</v>
      </c>
      <c r="J862">
        <v>0.8</v>
      </c>
      <c r="K862">
        <v>7.5698337554931596</v>
      </c>
      <c r="L862" s="10">
        <v>2.1776676177978498</v>
      </c>
      <c r="M862">
        <v>1.07400894165039</v>
      </c>
      <c r="N862">
        <v>6.2278079986572301</v>
      </c>
      <c r="O862">
        <v>4</v>
      </c>
      <c r="P862">
        <v>4</v>
      </c>
      <c r="Q862">
        <v>13</v>
      </c>
      <c r="R862" s="16">
        <v>0.30769999999999997</v>
      </c>
      <c r="S862" s="16">
        <f t="shared" si="13"/>
        <v>0.4</v>
      </c>
      <c r="T862">
        <v>3.6082668304443399</v>
      </c>
      <c r="U862">
        <v>3.2328574657440199</v>
      </c>
      <c r="V862">
        <v>3.1007483005523699</v>
      </c>
      <c r="W862" s="17">
        <v>0.13210916519165</v>
      </c>
      <c r="X862">
        <v>0.507518529891968</v>
      </c>
      <c r="Y862">
        <v>0.507518529891968</v>
      </c>
      <c r="Z862">
        <v>0.4</v>
      </c>
      <c r="AA862">
        <v>0.9</v>
      </c>
      <c r="AB862">
        <v>0.69230769230769196</v>
      </c>
      <c r="AC862">
        <v>0.78260869565217395</v>
      </c>
      <c r="AD862">
        <v>0.1</v>
      </c>
      <c r="AE862">
        <v>0.5</v>
      </c>
    </row>
    <row r="863" spans="1:31" x14ac:dyDescent="0.15">
      <c r="A863" s="6">
        <v>861</v>
      </c>
      <c r="B863">
        <v>16</v>
      </c>
      <c r="C863">
        <v>4</v>
      </c>
      <c r="D863">
        <v>10</v>
      </c>
      <c r="E863">
        <v>10</v>
      </c>
      <c r="F863">
        <v>10</v>
      </c>
      <c r="G863">
        <v>0</v>
      </c>
      <c r="H863">
        <v>6</v>
      </c>
      <c r="I863">
        <v>4</v>
      </c>
      <c r="J863">
        <v>0.8</v>
      </c>
      <c r="K863">
        <v>9.8185920715331996</v>
      </c>
      <c r="L863" s="10">
        <v>3.8734283447265598</v>
      </c>
      <c r="M863">
        <v>2.5040645599365199</v>
      </c>
      <c r="N863">
        <v>6.4851856231689498</v>
      </c>
      <c r="O863">
        <v>4</v>
      </c>
      <c r="P863">
        <v>4</v>
      </c>
      <c r="Q863">
        <v>14</v>
      </c>
      <c r="R863" s="16">
        <v>0.28570000000000001</v>
      </c>
      <c r="S863" s="16">
        <f t="shared" si="13"/>
        <v>0.4</v>
      </c>
      <c r="T863">
        <v>3.3982200622558598</v>
      </c>
      <c r="U863">
        <v>3.1158468723297101</v>
      </c>
      <c r="V863">
        <v>2.8158423900604199</v>
      </c>
      <c r="W863" s="17">
        <v>0.300004482269287</v>
      </c>
      <c r="X863">
        <v>0.58237767219543501</v>
      </c>
      <c r="Y863">
        <v>0.58237767219543501</v>
      </c>
      <c r="Z863">
        <v>0.4</v>
      </c>
      <c r="AA863">
        <v>1</v>
      </c>
      <c r="AB863">
        <v>0.71428571428571397</v>
      </c>
      <c r="AC863">
        <v>0.83333333333333304</v>
      </c>
      <c r="AD863">
        <v>0</v>
      </c>
      <c r="AE863">
        <v>0.6</v>
      </c>
    </row>
    <row r="864" spans="1:31" x14ac:dyDescent="0.15">
      <c r="A864" s="6">
        <v>862</v>
      </c>
      <c r="B864">
        <v>16</v>
      </c>
      <c r="C864">
        <v>4</v>
      </c>
      <c r="D864">
        <v>10</v>
      </c>
      <c r="E864">
        <v>10</v>
      </c>
      <c r="F864">
        <v>10</v>
      </c>
      <c r="G864">
        <v>0</v>
      </c>
      <c r="H864">
        <v>6</v>
      </c>
      <c r="I864">
        <v>4</v>
      </c>
      <c r="J864">
        <v>0.8</v>
      </c>
      <c r="K864">
        <v>8.6002445220947301</v>
      </c>
      <c r="L864" s="10">
        <v>2.3264503479003902</v>
      </c>
      <c r="M864">
        <v>0.77801895141601596</v>
      </c>
      <c r="N864">
        <v>6.5852336883544904</v>
      </c>
      <c r="O864">
        <v>4</v>
      </c>
      <c r="P864">
        <v>4</v>
      </c>
      <c r="Q864">
        <v>13</v>
      </c>
      <c r="R864" s="16">
        <v>0.30769999999999997</v>
      </c>
      <c r="S864" s="16">
        <f t="shared" si="13"/>
        <v>0.4</v>
      </c>
      <c r="T864">
        <v>4.1206741333007804</v>
      </c>
      <c r="U864">
        <v>3.7099273204803498</v>
      </c>
      <c r="V864">
        <v>3.5462386608123802</v>
      </c>
      <c r="W864" s="17">
        <v>0.163688659667969</v>
      </c>
      <c r="X864">
        <v>0.57443547248840299</v>
      </c>
      <c r="Y864">
        <v>0.57443547248840299</v>
      </c>
      <c r="Z864">
        <v>0.4</v>
      </c>
      <c r="AA864">
        <v>0.9</v>
      </c>
      <c r="AB864">
        <v>0.69230769230769196</v>
      </c>
      <c r="AC864">
        <v>0.78260869565217395</v>
      </c>
      <c r="AD864">
        <v>0.1</v>
      </c>
      <c r="AE864">
        <v>0.5</v>
      </c>
    </row>
    <row r="865" spans="1:31" x14ac:dyDescent="0.15">
      <c r="A865" s="6">
        <v>863</v>
      </c>
      <c r="B865">
        <v>17</v>
      </c>
      <c r="C865">
        <v>3</v>
      </c>
      <c r="D865">
        <v>10</v>
      </c>
      <c r="E865">
        <v>10</v>
      </c>
      <c r="F865">
        <v>10</v>
      </c>
      <c r="G865">
        <v>0</v>
      </c>
      <c r="H865">
        <v>7</v>
      </c>
      <c r="I865">
        <v>3</v>
      </c>
      <c r="J865">
        <v>0.85</v>
      </c>
      <c r="K865">
        <v>9.7993221282959002</v>
      </c>
      <c r="L865" s="10">
        <v>1.77608871459961</v>
      </c>
      <c r="M865">
        <v>0.65922546386718694</v>
      </c>
      <c r="N865">
        <v>7.7388973236084002</v>
      </c>
      <c r="O865">
        <v>5</v>
      </c>
      <c r="P865">
        <v>5</v>
      </c>
      <c r="Q865">
        <v>15</v>
      </c>
      <c r="R865" s="16">
        <v>0.33329999999999999</v>
      </c>
      <c r="S865" s="16">
        <f t="shared" si="13"/>
        <v>0.5</v>
      </c>
      <c r="T865">
        <v>4.8596115112304696</v>
      </c>
      <c r="U865">
        <v>4.38659620285034</v>
      </c>
      <c r="V865">
        <v>4.2013101577758798</v>
      </c>
      <c r="W865" s="17">
        <v>0.185286045074463</v>
      </c>
      <c r="X865">
        <v>0.65830135345458995</v>
      </c>
      <c r="Y865">
        <v>0.65830135345458995</v>
      </c>
      <c r="Z865">
        <v>0.5</v>
      </c>
      <c r="AA865">
        <v>1</v>
      </c>
      <c r="AB865">
        <v>0.66666666666666696</v>
      </c>
      <c r="AC865">
        <v>0.8</v>
      </c>
      <c r="AD865">
        <v>0</v>
      </c>
      <c r="AE865">
        <v>0.5</v>
      </c>
    </row>
    <row r="866" spans="1:31" x14ac:dyDescent="0.15">
      <c r="A866" s="6">
        <v>864</v>
      </c>
      <c r="B866">
        <v>18</v>
      </c>
      <c r="C866">
        <v>2</v>
      </c>
      <c r="D866">
        <v>10</v>
      </c>
      <c r="E866">
        <v>10</v>
      </c>
      <c r="F866">
        <v>10</v>
      </c>
      <c r="G866">
        <v>0</v>
      </c>
      <c r="H866">
        <v>8</v>
      </c>
      <c r="I866">
        <v>2</v>
      </c>
      <c r="J866">
        <v>0.9</v>
      </c>
      <c r="K866">
        <v>9.7117614746093697</v>
      </c>
      <c r="L866" s="10">
        <v>1.73189353942871</v>
      </c>
      <c r="M866">
        <v>1.1190643310546899</v>
      </c>
      <c r="N866">
        <v>6.9107093811035201</v>
      </c>
      <c r="O866">
        <v>6</v>
      </c>
      <c r="P866">
        <v>6</v>
      </c>
      <c r="Q866">
        <v>16</v>
      </c>
      <c r="R866" s="16">
        <v>0.375</v>
      </c>
      <c r="S866" s="16">
        <f t="shared" si="13"/>
        <v>0.6</v>
      </c>
      <c r="T866">
        <v>4.5033893585205096</v>
      </c>
      <c r="U866">
        <v>4.1522464752197301</v>
      </c>
      <c r="V866">
        <v>3.9079174995422399</v>
      </c>
      <c r="W866" s="17">
        <v>0.24432897567749001</v>
      </c>
      <c r="X866">
        <v>0.59547185897827104</v>
      </c>
      <c r="Y866">
        <v>0.59547185897827104</v>
      </c>
      <c r="Z866">
        <v>0.6</v>
      </c>
      <c r="AA866">
        <v>1</v>
      </c>
      <c r="AB866">
        <v>0.625</v>
      </c>
      <c r="AC866">
        <v>0.76923076923076905</v>
      </c>
      <c r="AD866">
        <v>0</v>
      </c>
      <c r="AE866">
        <v>0.4</v>
      </c>
    </row>
    <row r="867" spans="1:31" x14ac:dyDescent="0.15">
      <c r="A867" s="6">
        <v>865</v>
      </c>
      <c r="B867">
        <v>17</v>
      </c>
      <c r="C867">
        <v>3</v>
      </c>
      <c r="D867">
        <v>10</v>
      </c>
      <c r="E867">
        <v>10</v>
      </c>
      <c r="F867">
        <v>10</v>
      </c>
      <c r="G867">
        <v>0</v>
      </c>
      <c r="H867">
        <v>7</v>
      </c>
      <c r="I867">
        <v>3</v>
      </c>
      <c r="J867">
        <v>0.85</v>
      </c>
      <c r="K867">
        <v>9.0171470642089808</v>
      </c>
      <c r="L867" s="10">
        <v>5.33384132385254</v>
      </c>
      <c r="M867">
        <v>4.8636455535888699</v>
      </c>
      <c r="N867">
        <v>3.6945285797119101</v>
      </c>
      <c r="O867">
        <v>2</v>
      </c>
      <c r="P867">
        <v>2</v>
      </c>
      <c r="Q867">
        <v>12</v>
      </c>
      <c r="R867" s="16">
        <v>0.16669999999999999</v>
      </c>
      <c r="S867" s="16">
        <f t="shared" si="13"/>
        <v>0.2</v>
      </c>
      <c r="T867">
        <v>3.4510459899902299</v>
      </c>
      <c r="U867">
        <v>3.33181548118591</v>
      </c>
      <c r="V867">
        <v>2.8907239437103298</v>
      </c>
      <c r="W867" s="17">
        <v>0.44109153747558599</v>
      </c>
      <c r="X867">
        <v>0.560322046279907</v>
      </c>
      <c r="Y867">
        <v>0.560322046279907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6">
        <v>866</v>
      </c>
      <c r="B868">
        <v>15</v>
      </c>
      <c r="C868">
        <v>5</v>
      </c>
      <c r="D868">
        <v>10</v>
      </c>
      <c r="E868">
        <v>10</v>
      </c>
      <c r="F868">
        <v>10</v>
      </c>
      <c r="G868">
        <v>0</v>
      </c>
      <c r="H868">
        <v>5</v>
      </c>
      <c r="I868">
        <v>5</v>
      </c>
      <c r="J868">
        <v>0.75</v>
      </c>
      <c r="K868">
        <v>7.7393035888671902</v>
      </c>
      <c r="L868" s="10">
        <v>2.8892898559570299</v>
      </c>
      <c r="M868">
        <v>0.91768646240234397</v>
      </c>
      <c r="N868">
        <v>5.7568264007568404</v>
      </c>
      <c r="O868">
        <v>4</v>
      </c>
      <c r="P868">
        <v>4</v>
      </c>
      <c r="Q868">
        <v>13</v>
      </c>
      <c r="R868" s="16">
        <v>0.30769999999999997</v>
      </c>
      <c r="S868" s="16">
        <f t="shared" si="13"/>
        <v>0.4</v>
      </c>
      <c r="T868">
        <v>3.2103500366210902</v>
      </c>
      <c r="U868">
        <v>2.8451981544494598</v>
      </c>
      <c r="V868">
        <v>2.6944384574890101</v>
      </c>
      <c r="W868" s="17">
        <v>0.150759696960449</v>
      </c>
      <c r="X868">
        <v>0.51591157913207997</v>
      </c>
      <c r="Y868">
        <v>0.51591157913207997</v>
      </c>
      <c r="Z868">
        <v>0.4</v>
      </c>
      <c r="AA868">
        <v>0.9</v>
      </c>
      <c r="AB868">
        <v>0.69230769230769196</v>
      </c>
      <c r="AC868">
        <v>0.78260869565217395</v>
      </c>
      <c r="AD868">
        <v>0.1</v>
      </c>
      <c r="AE868">
        <v>0.5</v>
      </c>
    </row>
    <row r="869" spans="1:31" x14ac:dyDescent="0.15">
      <c r="A869" s="6">
        <v>867</v>
      </c>
      <c r="B869">
        <v>15</v>
      </c>
      <c r="C869">
        <v>5</v>
      </c>
      <c r="D869">
        <v>10</v>
      </c>
      <c r="E869">
        <v>10</v>
      </c>
      <c r="F869">
        <v>10</v>
      </c>
      <c r="G869">
        <v>0</v>
      </c>
      <c r="H869">
        <v>5</v>
      </c>
      <c r="I869">
        <v>5</v>
      </c>
      <c r="J869">
        <v>0.75</v>
      </c>
      <c r="K869">
        <v>8.7368755340576207</v>
      </c>
      <c r="L869" s="10">
        <v>4.1926918029785201</v>
      </c>
      <c r="M869">
        <v>2.5817222595214799</v>
      </c>
      <c r="N869">
        <v>5.8664131164550799</v>
      </c>
      <c r="O869">
        <v>2</v>
      </c>
      <c r="P869">
        <v>2</v>
      </c>
      <c r="Q869">
        <v>12</v>
      </c>
      <c r="R869" s="16">
        <v>0.16669999999999999</v>
      </c>
      <c r="S869" s="16">
        <f t="shared" si="13"/>
        <v>0.2</v>
      </c>
      <c r="T869">
        <v>2.7466564178466801</v>
      </c>
      <c r="U869">
        <v>2.5147261619567902</v>
      </c>
      <c r="V869">
        <v>2.2404134273528999</v>
      </c>
      <c r="W869" s="17">
        <v>0.274312734603882</v>
      </c>
      <c r="X869">
        <v>0.50624299049377397</v>
      </c>
      <c r="Y869">
        <v>0.50624299049377397</v>
      </c>
      <c r="Z869">
        <v>0.2</v>
      </c>
      <c r="AA869">
        <v>1</v>
      </c>
      <c r="AB869">
        <v>0.83333333333333304</v>
      </c>
      <c r="AC869">
        <v>0.90909090909090895</v>
      </c>
      <c r="AD869">
        <v>0</v>
      </c>
      <c r="AE869">
        <v>0.8</v>
      </c>
    </row>
    <row r="870" spans="1:31" x14ac:dyDescent="0.15">
      <c r="A870" s="6">
        <v>868</v>
      </c>
      <c r="B870">
        <v>19</v>
      </c>
      <c r="C870">
        <v>1</v>
      </c>
      <c r="D870">
        <v>10</v>
      </c>
      <c r="E870">
        <v>10</v>
      </c>
      <c r="F870">
        <v>10</v>
      </c>
      <c r="G870">
        <v>0</v>
      </c>
      <c r="H870">
        <v>9</v>
      </c>
      <c r="I870">
        <v>1</v>
      </c>
      <c r="J870">
        <v>0.95</v>
      </c>
      <c r="K870">
        <v>12.251512527465801</v>
      </c>
      <c r="L870" s="10">
        <v>1.91659736633301</v>
      </c>
      <c r="M870">
        <v>1.7530345916748</v>
      </c>
      <c r="N870">
        <v>9.8475990295410192</v>
      </c>
      <c r="O870">
        <v>8</v>
      </c>
      <c r="P870">
        <v>8</v>
      </c>
      <c r="Q870">
        <v>18</v>
      </c>
      <c r="R870" s="16">
        <v>0.44440000000000002</v>
      </c>
      <c r="S870" s="16">
        <f t="shared" si="13"/>
        <v>0.8</v>
      </c>
      <c r="T870">
        <v>4.5495071411132804</v>
      </c>
      <c r="U870">
        <v>4.2235770225524902</v>
      </c>
      <c r="V870">
        <v>3.9954762458801301</v>
      </c>
      <c r="W870" s="17">
        <v>0.228100776672363</v>
      </c>
      <c r="X870">
        <v>0.55403089523315396</v>
      </c>
      <c r="Y870">
        <v>0.55403089523315396</v>
      </c>
      <c r="Z870">
        <v>0.8</v>
      </c>
      <c r="AA870">
        <v>1</v>
      </c>
      <c r="AB870">
        <v>0.55555555555555602</v>
      </c>
      <c r="AC870">
        <v>0.71428571428571397</v>
      </c>
      <c r="AD870">
        <v>0</v>
      </c>
      <c r="AE870">
        <v>0.2</v>
      </c>
    </row>
    <row r="871" spans="1:31" x14ac:dyDescent="0.15">
      <c r="A871" s="6">
        <v>869</v>
      </c>
      <c r="B871">
        <v>17</v>
      </c>
      <c r="C871">
        <v>3</v>
      </c>
      <c r="D871">
        <v>10</v>
      </c>
      <c r="E871">
        <v>10</v>
      </c>
      <c r="F871">
        <v>10</v>
      </c>
      <c r="G871">
        <v>0</v>
      </c>
      <c r="H871">
        <v>7</v>
      </c>
      <c r="I871">
        <v>3</v>
      </c>
      <c r="J871">
        <v>0.85</v>
      </c>
      <c r="K871">
        <v>9.6783103942871094</v>
      </c>
      <c r="L871" s="10">
        <v>2.0395698547363299</v>
      </c>
      <c r="M871">
        <v>0.95239639282226596</v>
      </c>
      <c r="N871">
        <v>7.2885761260986301</v>
      </c>
      <c r="O871">
        <v>5</v>
      </c>
      <c r="P871">
        <v>5</v>
      </c>
      <c r="Q871">
        <v>15</v>
      </c>
      <c r="R871" s="16">
        <v>0.33329999999999999</v>
      </c>
      <c r="S871" s="16">
        <f t="shared" si="13"/>
        <v>0.5</v>
      </c>
      <c r="T871">
        <v>4.5699119567871103</v>
      </c>
      <c r="U871">
        <v>4.1407589912414604</v>
      </c>
      <c r="V871">
        <v>3.9194805622100799</v>
      </c>
      <c r="W871" s="17">
        <v>0.22127842903137199</v>
      </c>
      <c r="X871">
        <v>0.65043139457702603</v>
      </c>
      <c r="Y871">
        <v>0.65043139457702603</v>
      </c>
      <c r="Z871">
        <v>0.5</v>
      </c>
      <c r="AA871">
        <v>1</v>
      </c>
      <c r="AB871">
        <v>0.66666666666666696</v>
      </c>
      <c r="AC871">
        <v>0.8</v>
      </c>
      <c r="AD871">
        <v>0</v>
      </c>
      <c r="AE871">
        <v>0.5</v>
      </c>
    </row>
    <row r="872" spans="1:31" x14ac:dyDescent="0.15">
      <c r="A872" s="6">
        <v>870</v>
      </c>
      <c r="B872">
        <v>18</v>
      </c>
      <c r="C872">
        <v>2</v>
      </c>
      <c r="D872">
        <v>10</v>
      </c>
      <c r="E872">
        <v>10</v>
      </c>
      <c r="F872">
        <v>10</v>
      </c>
      <c r="G872">
        <v>0</v>
      </c>
      <c r="H872">
        <v>8</v>
      </c>
      <c r="I872">
        <v>2</v>
      </c>
      <c r="J872">
        <v>0.9</v>
      </c>
      <c r="K872">
        <v>9.7541046142578107</v>
      </c>
      <c r="L872" s="10">
        <v>0.92370223999023404</v>
      </c>
      <c r="M872">
        <v>0.40773391723632801</v>
      </c>
      <c r="N872">
        <v>8.4581451416015607</v>
      </c>
      <c r="O872">
        <v>8</v>
      </c>
      <c r="P872">
        <v>8</v>
      </c>
      <c r="Q872">
        <v>18</v>
      </c>
      <c r="R872" s="16">
        <v>0.44440000000000002</v>
      </c>
      <c r="S872" s="16">
        <f t="shared" si="13"/>
        <v>0.8</v>
      </c>
      <c r="T872">
        <v>5.0040798187255904</v>
      </c>
      <c r="U872">
        <v>4.5190625190734899</v>
      </c>
      <c r="V872">
        <v>4.3981995582580602</v>
      </c>
      <c r="W872" s="17">
        <v>0.12086296081543001</v>
      </c>
      <c r="X872">
        <v>0.60588026046752896</v>
      </c>
      <c r="Y872">
        <v>0.60588026046752896</v>
      </c>
      <c r="Z872">
        <v>0.8</v>
      </c>
      <c r="AA872">
        <v>1</v>
      </c>
      <c r="AB872">
        <v>0.55555555555555602</v>
      </c>
      <c r="AC872">
        <v>0.71428571428571397</v>
      </c>
      <c r="AD872">
        <v>0</v>
      </c>
      <c r="AE872">
        <v>0.2</v>
      </c>
    </row>
    <row r="873" spans="1:31" x14ac:dyDescent="0.15">
      <c r="A873" s="6">
        <v>871</v>
      </c>
      <c r="B873">
        <v>16</v>
      </c>
      <c r="C873">
        <v>4</v>
      </c>
      <c r="D873">
        <v>10</v>
      </c>
      <c r="E873">
        <v>10</v>
      </c>
      <c r="F873">
        <v>10</v>
      </c>
      <c r="G873">
        <v>0</v>
      </c>
      <c r="H873">
        <v>6</v>
      </c>
      <c r="I873">
        <v>4</v>
      </c>
      <c r="J873">
        <v>0.8</v>
      </c>
      <c r="K873">
        <v>7.9087219238281197</v>
      </c>
      <c r="L873" s="10">
        <v>2.8474178314209002</v>
      </c>
      <c r="M873">
        <v>2.1939430236816402</v>
      </c>
      <c r="N873">
        <v>6.80181884765625</v>
      </c>
      <c r="O873">
        <v>6</v>
      </c>
      <c r="P873">
        <v>6</v>
      </c>
      <c r="Q873">
        <v>16</v>
      </c>
      <c r="R873" s="16">
        <v>0.375</v>
      </c>
      <c r="S873" s="16">
        <f t="shared" si="13"/>
        <v>0.6</v>
      </c>
      <c r="T873">
        <v>3.80978584289551</v>
      </c>
      <c r="U873">
        <v>3.40479636192322</v>
      </c>
      <c r="V873">
        <v>3.2825675010681099</v>
      </c>
      <c r="W873" s="17">
        <v>0.122228860855102</v>
      </c>
      <c r="X873">
        <v>0.52721834182739302</v>
      </c>
      <c r="Y873">
        <v>0.52721834182739302</v>
      </c>
      <c r="Z873">
        <v>0.6</v>
      </c>
      <c r="AA873">
        <v>1</v>
      </c>
      <c r="AB873">
        <v>0.625</v>
      </c>
      <c r="AC873">
        <v>0.76923076923076905</v>
      </c>
      <c r="AD873">
        <v>0</v>
      </c>
      <c r="AE873">
        <v>0.4</v>
      </c>
    </row>
    <row r="874" spans="1:31" x14ac:dyDescent="0.15">
      <c r="A874" s="6">
        <v>872</v>
      </c>
      <c r="B874">
        <v>15</v>
      </c>
      <c r="C874">
        <v>5</v>
      </c>
      <c r="D874">
        <v>10</v>
      </c>
      <c r="E874">
        <v>10</v>
      </c>
      <c r="F874">
        <v>10</v>
      </c>
      <c r="G874">
        <v>0</v>
      </c>
      <c r="H874">
        <v>5</v>
      </c>
      <c r="I874">
        <v>5</v>
      </c>
      <c r="J874">
        <v>0.75</v>
      </c>
      <c r="K874">
        <v>7.7024211883544904</v>
      </c>
      <c r="L874" s="10">
        <v>3.0466976165771502</v>
      </c>
      <c r="M874">
        <v>1.49460601806641</v>
      </c>
      <c r="N874">
        <v>6.2072620391845703</v>
      </c>
      <c r="O874">
        <v>4</v>
      </c>
      <c r="P874">
        <v>4</v>
      </c>
      <c r="Q874">
        <v>13</v>
      </c>
      <c r="R874" s="16">
        <v>0.30769999999999997</v>
      </c>
      <c r="S874" s="16">
        <f t="shared" si="13"/>
        <v>0.4</v>
      </c>
      <c r="T874">
        <v>2.7578697204589799</v>
      </c>
      <c r="U874">
        <v>2.4421029090881401</v>
      </c>
      <c r="V874">
        <v>2.3006236553192099</v>
      </c>
      <c r="W874" s="17">
        <v>0.14147925376892101</v>
      </c>
      <c r="X874">
        <v>0.45724606513977101</v>
      </c>
      <c r="Y874">
        <v>0.45724606513977101</v>
      </c>
      <c r="Z874">
        <v>0.4</v>
      </c>
      <c r="AA874">
        <v>0.9</v>
      </c>
      <c r="AB874">
        <v>0.69230769230769196</v>
      </c>
      <c r="AC874">
        <v>0.78260869565217395</v>
      </c>
      <c r="AD874">
        <v>0.1</v>
      </c>
      <c r="AE874">
        <v>0.5</v>
      </c>
    </row>
    <row r="875" spans="1:31" x14ac:dyDescent="0.15">
      <c r="A875" s="6">
        <v>873</v>
      </c>
      <c r="B875">
        <v>17</v>
      </c>
      <c r="C875">
        <v>3</v>
      </c>
      <c r="D875">
        <v>10</v>
      </c>
      <c r="E875">
        <v>10</v>
      </c>
      <c r="F875">
        <v>10</v>
      </c>
      <c r="G875">
        <v>0</v>
      </c>
      <c r="H875">
        <v>7</v>
      </c>
      <c r="I875">
        <v>3</v>
      </c>
      <c r="J875">
        <v>0.85</v>
      </c>
      <c r="K875">
        <v>8.6836624145507795</v>
      </c>
      <c r="L875" s="10">
        <v>2.88787841796875</v>
      </c>
      <c r="M875">
        <v>2.0127048492431601</v>
      </c>
      <c r="N875">
        <v>5.3624401092529297</v>
      </c>
      <c r="O875">
        <v>5</v>
      </c>
      <c r="P875">
        <v>5</v>
      </c>
      <c r="Q875">
        <v>15</v>
      </c>
      <c r="R875" s="16">
        <v>0.33329999999999999</v>
      </c>
      <c r="S875" s="16">
        <f t="shared" si="13"/>
        <v>0.5</v>
      </c>
      <c r="T875">
        <v>3.8838634490966801</v>
      </c>
      <c r="U875">
        <v>3.6096873283386199</v>
      </c>
      <c r="V875">
        <v>3.3242638111114502</v>
      </c>
      <c r="W875" s="17">
        <v>0.28542351722717302</v>
      </c>
      <c r="X875">
        <v>0.55959963798522905</v>
      </c>
      <c r="Y875">
        <v>0.55959963798522905</v>
      </c>
      <c r="Z875">
        <v>0.5</v>
      </c>
      <c r="AA875">
        <v>1</v>
      </c>
      <c r="AB875">
        <v>0.66666666666666696</v>
      </c>
      <c r="AC875">
        <v>0.8</v>
      </c>
      <c r="AD875">
        <v>0</v>
      </c>
      <c r="AE875">
        <v>0.5</v>
      </c>
    </row>
    <row r="876" spans="1:31" x14ac:dyDescent="0.15">
      <c r="A876" s="6">
        <v>874</v>
      </c>
      <c r="B876">
        <v>15</v>
      </c>
      <c r="C876">
        <v>5</v>
      </c>
      <c r="D876">
        <v>10</v>
      </c>
      <c r="E876">
        <v>10</v>
      </c>
      <c r="F876">
        <v>10</v>
      </c>
      <c r="G876">
        <v>0</v>
      </c>
      <c r="H876">
        <v>5</v>
      </c>
      <c r="I876">
        <v>5</v>
      </c>
      <c r="J876">
        <v>0.75</v>
      </c>
      <c r="K876">
        <v>7.9535770416259801</v>
      </c>
      <c r="L876" s="10">
        <v>3.39471435546875</v>
      </c>
      <c r="M876">
        <v>1.46099853515625</v>
      </c>
      <c r="N876">
        <v>5.2502975463867196</v>
      </c>
      <c r="O876">
        <v>3</v>
      </c>
      <c r="P876">
        <v>3</v>
      </c>
      <c r="Q876">
        <v>13</v>
      </c>
      <c r="R876" s="16">
        <v>0.23080000000000001</v>
      </c>
      <c r="S876" s="16">
        <f t="shared" si="13"/>
        <v>0.3</v>
      </c>
      <c r="T876">
        <v>3.3998470306396502</v>
      </c>
      <c r="U876">
        <v>3.09287333488464</v>
      </c>
      <c r="V876">
        <v>2.8766660690307599</v>
      </c>
      <c r="W876" s="17">
        <v>0.216207265853882</v>
      </c>
      <c r="X876">
        <v>0.52318096160888705</v>
      </c>
      <c r="Y876">
        <v>0.52318096160888705</v>
      </c>
      <c r="Z876">
        <v>0.3</v>
      </c>
      <c r="AA876">
        <v>1</v>
      </c>
      <c r="AB876">
        <v>0.76923076923076905</v>
      </c>
      <c r="AC876">
        <v>0.86956521739130399</v>
      </c>
      <c r="AD876">
        <v>0</v>
      </c>
      <c r="AE876">
        <v>0.7</v>
      </c>
    </row>
    <row r="877" spans="1:31" x14ac:dyDescent="0.15">
      <c r="A877" s="6">
        <v>875</v>
      </c>
      <c r="B877">
        <v>17</v>
      </c>
      <c r="C877">
        <v>3</v>
      </c>
      <c r="D877">
        <v>10</v>
      </c>
      <c r="E877">
        <v>10</v>
      </c>
      <c r="F877">
        <v>10</v>
      </c>
      <c r="G877">
        <v>0</v>
      </c>
      <c r="H877">
        <v>7</v>
      </c>
      <c r="I877">
        <v>3</v>
      </c>
      <c r="J877">
        <v>0.85</v>
      </c>
      <c r="K877">
        <v>9.44451904296875</v>
      </c>
      <c r="L877" s="10">
        <v>2.84701347351074</v>
      </c>
      <c r="M877">
        <v>1.7878990173339799</v>
      </c>
      <c r="N877">
        <v>5.89463233947754</v>
      </c>
      <c r="O877">
        <v>5</v>
      </c>
      <c r="P877">
        <v>5</v>
      </c>
      <c r="Q877">
        <v>15</v>
      </c>
      <c r="R877" s="16">
        <v>0.33329999999999999</v>
      </c>
      <c r="S877" s="16">
        <f t="shared" si="13"/>
        <v>0.5</v>
      </c>
      <c r="T877">
        <v>4.0859718322753897</v>
      </c>
      <c r="U877">
        <v>3.7884647846221902</v>
      </c>
      <c r="V877">
        <v>3.4845199584960902</v>
      </c>
      <c r="W877" s="17">
        <v>0.30394482612609902</v>
      </c>
      <c r="X877">
        <v>0.60145187377929699</v>
      </c>
      <c r="Y877">
        <v>0.60145187377929699</v>
      </c>
      <c r="Z877">
        <v>0.5</v>
      </c>
      <c r="AA877">
        <v>1</v>
      </c>
      <c r="AB877">
        <v>0.66666666666666696</v>
      </c>
      <c r="AC877">
        <v>0.8</v>
      </c>
      <c r="AD877">
        <v>0</v>
      </c>
      <c r="AE877">
        <v>0.5</v>
      </c>
    </row>
    <row r="878" spans="1:31" x14ac:dyDescent="0.15">
      <c r="A878" s="6">
        <v>876</v>
      </c>
      <c r="B878">
        <v>19</v>
      </c>
      <c r="C878">
        <v>1</v>
      </c>
      <c r="D878">
        <v>10</v>
      </c>
      <c r="E878">
        <v>10</v>
      </c>
      <c r="F878">
        <v>10</v>
      </c>
      <c r="G878">
        <v>0</v>
      </c>
      <c r="H878">
        <v>9</v>
      </c>
      <c r="I878">
        <v>1</v>
      </c>
      <c r="J878">
        <v>0.95</v>
      </c>
      <c r="K878">
        <v>11.768062591552701</v>
      </c>
      <c r="L878" s="10">
        <v>2.0373554229736301</v>
      </c>
      <c r="M878">
        <v>1.83975982666016</v>
      </c>
      <c r="N878">
        <v>8.8359622955322301</v>
      </c>
      <c r="O878">
        <v>4</v>
      </c>
      <c r="P878">
        <v>4</v>
      </c>
      <c r="Q878">
        <v>13</v>
      </c>
      <c r="R878" s="16">
        <v>0.30769999999999997</v>
      </c>
      <c r="S878" s="16">
        <f t="shared" si="13"/>
        <v>0.4</v>
      </c>
      <c r="T878">
        <v>4.0236244201660201</v>
      </c>
      <c r="U878">
        <v>3.7884182929992698</v>
      </c>
      <c r="V878">
        <v>3.50898361206055</v>
      </c>
      <c r="W878" s="17">
        <v>0.27943468093872098</v>
      </c>
      <c r="X878">
        <v>0.51464080810546897</v>
      </c>
      <c r="Y878">
        <v>0.51464080810546897</v>
      </c>
      <c r="Z878">
        <v>0.4</v>
      </c>
      <c r="AA878">
        <v>0.9</v>
      </c>
      <c r="AB878">
        <v>0.69230769230769196</v>
      </c>
      <c r="AC878">
        <v>0.78260869565217395</v>
      </c>
      <c r="AD878">
        <v>0.1</v>
      </c>
      <c r="AE878">
        <v>0.5</v>
      </c>
    </row>
    <row r="879" spans="1:31" x14ac:dyDescent="0.15">
      <c r="A879" s="6">
        <v>877</v>
      </c>
      <c r="B879">
        <v>17</v>
      </c>
      <c r="C879">
        <v>3</v>
      </c>
      <c r="D879">
        <v>10</v>
      </c>
      <c r="E879">
        <v>10</v>
      </c>
      <c r="F879">
        <v>10</v>
      </c>
      <c r="G879">
        <v>0</v>
      </c>
      <c r="H879">
        <v>7</v>
      </c>
      <c r="I879">
        <v>3</v>
      </c>
      <c r="J879">
        <v>0.85</v>
      </c>
      <c r="K879">
        <v>8.5957622528076207</v>
      </c>
      <c r="L879" s="10">
        <v>2.4522533416747998</v>
      </c>
      <c r="M879">
        <v>1.48727035522461</v>
      </c>
      <c r="N879">
        <v>5.5598258972168004</v>
      </c>
      <c r="O879">
        <v>5</v>
      </c>
      <c r="P879">
        <v>5</v>
      </c>
      <c r="Q879">
        <v>15</v>
      </c>
      <c r="R879" s="16">
        <v>0.33329999999999999</v>
      </c>
      <c r="S879" s="16">
        <f t="shared" si="13"/>
        <v>0.5</v>
      </c>
      <c r="T879">
        <v>3.9982814788818399</v>
      </c>
      <c r="U879">
        <v>3.6982219219207799</v>
      </c>
      <c r="V879">
        <v>3.4594624042511</v>
      </c>
      <c r="W879" s="17">
        <v>0.23875951766967801</v>
      </c>
      <c r="X879">
        <v>0.53881907463073697</v>
      </c>
      <c r="Y879">
        <v>0.53881907463073697</v>
      </c>
      <c r="Z879">
        <v>0.5</v>
      </c>
      <c r="AA879">
        <v>1</v>
      </c>
      <c r="AB879">
        <v>0.66666666666666696</v>
      </c>
      <c r="AC879">
        <v>0.8</v>
      </c>
      <c r="AD879">
        <v>0</v>
      </c>
      <c r="AE879">
        <v>0.5</v>
      </c>
    </row>
    <row r="880" spans="1:31" x14ac:dyDescent="0.15">
      <c r="A880" s="6">
        <v>878</v>
      </c>
      <c r="B880">
        <v>17</v>
      </c>
      <c r="C880">
        <v>3</v>
      </c>
      <c r="D880">
        <v>10</v>
      </c>
      <c r="E880">
        <v>10</v>
      </c>
      <c r="F880">
        <v>9</v>
      </c>
      <c r="G880">
        <v>1</v>
      </c>
      <c r="H880">
        <v>8</v>
      </c>
      <c r="I880">
        <v>2</v>
      </c>
      <c r="J880">
        <v>0.85</v>
      </c>
      <c r="K880">
        <v>9.5750541687011701</v>
      </c>
      <c r="L880" s="10">
        <v>1.2696952819824201</v>
      </c>
      <c r="M880">
        <v>0.69705581665039096</v>
      </c>
      <c r="N880">
        <v>7.5185089111328098</v>
      </c>
      <c r="O880">
        <v>6</v>
      </c>
      <c r="P880">
        <v>6</v>
      </c>
      <c r="Q880">
        <v>15</v>
      </c>
      <c r="R880" s="16">
        <v>0.4</v>
      </c>
      <c r="S880" s="16">
        <f t="shared" si="13"/>
        <v>0.6</v>
      </c>
      <c r="T880">
        <v>4.0484638214111301</v>
      </c>
      <c r="U880">
        <v>3.6613860130310099</v>
      </c>
      <c r="V880">
        <v>3.5725116729736301</v>
      </c>
      <c r="W880" s="17">
        <v>8.8874340057373005E-2</v>
      </c>
      <c r="X880">
        <v>0.4759521484375</v>
      </c>
      <c r="Y880">
        <v>0.4759521484375</v>
      </c>
      <c r="Z880">
        <v>0.6</v>
      </c>
      <c r="AA880">
        <v>0.9</v>
      </c>
      <c r="AB880">
        <v>0.6</v>
      </c>
      <c r="AC880">
        <v>0.72</v>
      </c>
      <c r="AD880">
        <v>0.1</v>
      </c>
      <c r="AE880">
        <v>0.3</v>
      </c>
    </row>
    <row r="881" spans="1:31" x14ac:dyDescent="0.15">
      <c r="A881" s="6">
        <v>879</v>
      </c>
      <c r="B881">
        <v>19</v>
      </c>
      <c r="C881">
        <v>1</v>
      </c>
      <c r="D881">
        <v>10</v>
      </c>
      <c r="E881">
        <v>10</v>
      </c>
      <c r="F881">
        <v>10</v>
      </c>
      <c r="G881">
        <v>0</v>
      </c>
      <c r="H881">
        <v>9</v>
      </c>
      <c r="I881">
        <v>1</v>
      </c>
      <c r="J881">
        <v>0.95</v>
      </c>
      <c r="K881">
        <v>12.1690883636475</v>
      </c>
      <c r="L881" s="10">
        <v>0.76646423339843694</v>
      </c>
      <c r="M881">
        <v>0.56353759765625</v>
      </c>
      <c r="N881">
        <v>10.640342712402299</v>
      </c>
      <c r="O881">
        <v>6</v>
      </c>
      <c r="P881">
        <v>6</v>
      </c>
      <c r="Q881">
        <v>15</v>
      </c>
      <c r="R881" s="16">
        <v>0.4</v>
      </c>
      <c r="S881" s="16">
        <f t="shared" si="13"/>
        <v>0.6</v>
      </c>
      <c r="T881">
        <v>4.9484233856201199</v>
      </c>
      <c r="U881">
        <v>4.54335594177246</v>
      </c>
      <c r="V881">
        <v>4.4045906066894496</v>
      </c>
      <c r="W881" s="17">
        <v>0.13876533508300801</v>
      </c>
      <c r="X881">
        <v>0.54383277893066395</v>
      </c>
      <c r="Y881">
        <v>0.54383277893066395</v>
      </c>
      <c r="Z881">
        <v>0.6</v>
      </c>
      <c r="AA881">
        <v>0.9</v>
      </c>
      <c r="AB881">
        <v>0.6</v>
      </c>
      <c r="AC881">
        <v>0.72</v>
      </c>
      <c r="AD881">
        <v>0.1</v>
      </c>
      <c r="AE881">
        <v>0.3</v>
      </c>
    </row>
    <row r="882" spans="1:31" x14ac:dyDescent="0.15">
      <c r="A882" s="6">
        <v>880</v>
      </c>
      <c r="B882">
        <v>16</v>
      </c>
      <c r="C882">
        <v>4</v>
      </c>
      <c r="D882">
        <v>10</v>
      </c>
      <c r="E882">
        <v>10</v>
      </c>
      <c r="F882">
        <v>10</v>
      </c>
      <c r="G882">
        <v>0</v>
      </c>
      <c r="H882">
        <v>6</v>
      </c>
      <c r="I882">
        <v>4</v>
      </c>
      <c r="J882">
        <v>0.8</v>
      </c>
      <c r="K882">
        <v>8.9738502502441406</v>
      </c>
      <c r="L882" s="10">
        <v>2.5500297546386701</v>
      </c>
      <c r="M882">
        <v>1.0189895629882799</v>
      </c>
      <c r="N882">
        <v>6.8787593841552699</v>
      </c>
      <c r="O882">
        <v>5</v>
      </c>
      <c r="P882">
        <v>5</v>
      </c>
      <c r="Q882">
        <v>15</v>
      </c>
      <c r="R882" s="16">
        <v>0.33329999999999999</v>
      </c>
      <c r="S882" s="16">
        <f t="shared" si="13"/>
        <v>0.5</v>
      </c>
      <c r="T882">
        <v>4.16623878479004</v>
      </c>
      <c r="U882">
        <v>3.7365980148315399</v>
      </c>
      <c r="V882">
        <v>3.5552010536193901</v>
      </c>
      <c r="W882" s="17">
        <v>0.18139696121215801</v>
      </c>
      <c r="X882">
        <v>0.61103773117065396</v>
      </c>
      <c r="Y882">
        <v>0.61103773117065396</v>
      </c>
      <c r="Z882">
        <v>0.5</v>
      </c>
      <c r="AA882">
        <v>1</v>
      </c>
      <c r="AB882">
        <v>0.66666666666666696</v>
      </c>
      <c r="AC882">
        <v>0.8</v>
      </c>
      <c r="AD882">
        <v>0</v>
      </c>
      <c r="AE882">
        <v>0.5</v>
      </c>
    </row>
    <row r="883" spans="1:31" x14ac:dyDescent="0.15">
      <c r="A883" s="6">
        <v>881</v>
      </c>
      <c r="B883">
        <v>15</v>
      </c>
      <c r="C883">
        <v>5</v>
      </c>
      <c r="D883">
        <v>10</v>
      </c>
      <c r="E883">
        <v>10</v>
      </c>
      <c r="F883">
        <v>10</v>
      </c>
      <c r="G883">
        <v>0</v>
      </c>
      <c r="H883">
        <v>5</v>
      </c>
      <c r="I883">
        <v>5</v>
      </c>
      <c r="J883">
        <v>0.75</v>
      </c>
      <c r="K883">
        <v>8.2945404052734393</v>
      </c>
      <c r="L883" s="10">
        <v>2.0424213409423801</v>
      </c>
      <c r="M883">
        <v>0.28140640258789101</v>
      </c>
      <c r="N883">
        <v>8.9822177886962908</v>
      </c>
      <c r="O883">
        <v>5</v>
      </c>
      <c r="P883">
        <v>5</v>
      </c>
      <c r="Q883">
        <v>15</v>
      </c>
      <c r="R883" s="16">
        <v>0.33329999999999999</v>
      </c>
      <c r="S883" s="16">
        <f t="shared" si="13"/>
        <v>0.5</v>
      </c>
      <c r="T883">
        <v>3.9238185882568399</v>
      </c>
      <c r="U883">
        <v>3.2983379364013699</v>
      </c>
      <c r="V883">
        <v>3.3425927162170401</v>
      </c>
      <c r="W883" s="17">
        <v>4.42547798156738E-2</v>
      </c>
      <c r="X883">
        <v>0.58122587203979503</v>
      </c>
      <c r="Y883">
        <v>0.58122587203979503</v>
      </c>
      <c r="Z883">
        <v>0.5</v>
      </c>
      <c r="AA883">
        <v>1</v>
      </c>
      <c r="AB883">
        <v>0.66666666666666696</v>
      </c>
      <c r="AC883">
        <v>0.8</v>
      </c>
      <c r="AD883">
        <v>0</v>
      </c>
      <c r="AE883">
        <v>0.5</v>
      </c>
    </row>
    <row r="884" spans="1:31" x14ac:dyDescent="0.15">
      <c r="A884" s="6">
        <v>882</v>
      </c>
      <c r="B884">
        <v>17</v>
      </c>
      <c r="C884">
        <v>3</v>
      </c>
      <c r="D884">
        <v>10</v>
      </c>
      <c r="E884">
        <v>10</v>
      </c>
      <c r="F884">
        <v>10</v>
      </c>
      <c r="G884">
        <v>0</v>
      </c>
      <c r="H884">
        <v>7</v>
      </c>
      <c r="I884">
        <v>3</v>
      </c>
      <c r="J884">
        <v>0.85</v>
      </c>
      <c r="K884">
        <v>9.9116401672363299</v>
      </c>
      <c r="L884" s="10">
        <v>3.74661064147949</v>
      </c>
      <c r="M884">
        <v>2.8872547149658199</v>
      </c>
      <c r="N884">
        <v>5.9426651000976598</v>
      </c>
      <c r="O884">
        <v>3</v>
      </c>
      <c r="P884">
        <v>3</v>
      </c>
      <c r="Q884">
        <v>13</v>
      </c>
      <c r="R884" s="16">
        <v>0.23080000000000001</v>
      </c>
      <c r="S884" s="16">
        <f t="shared" si="13"/>
        <v>0.3</v>
      </c>
      <c r="T884">
        <v>3.9385604858398402</v>
      </c>
      <c r="U884">
        <v>3.7132165431976301</v>
      </c>
      <c r="V884">
        <v>3.35617303848267</v>
      </c>
      <c r="W884" s="17">
        <v>0.35704350471496599</v>
      </c>
      <c r="X884">
        <v>0.58238744735717796</v>
      </c>
      <c r="Y884">
        <v>0.58238744735717796</v>
      </c>
      <c r="Z884">
        <v>0.3</v>
      </c>
      <c r="AA884">
        <v>1</v>
      </c>
      <c r="AB884">
        <v>0.76923076923076905</v>
      </c>
      <c r="AC884">
        <v>0.86956521739130399</v>
      </c>
      <c r="AD884">
        <v>0</v>
      </c>
      <c r="AE884">
        <v>0.7</v>
      </c>
    </row>
    <row r="885" spans="1:31" x14ac:dyDescent="0.15">
      <c r="A885" s="6">
        <v>883</v>
      </c>
      <c r="B885">
        <v>19</v>
      </c>
      <c r="C885">
        <v>1</v>
      </c>
      <c r="D885">
        <v>10</v>
      </c>
      <c r="E885">
        <v>10</v>
      </c>
      <c r="F885">
        <v>10</v>
      </c>
      <c r="G885">
        <v>0</v>
      </c>
      <c r="H885">
        <v>9</v>
      </c>
      <c r="I885">
        <v>1</v>
      </c>
      <c r="J885">
        <v>0.95</v>
      </c>
      <c r="K885">
        <v>13.1649417877197</v>
      </c>
      <c r="L885" s="10">
        <v>0.86118316650390603</v>
      </c>
      <c r="M885">
        <v>0.61101913452148404</v>
      </c>
      <c r="N885">
        <v>11.1692409515381</v>
      </c>
      <c r="O885">
        <v>8</v>
      </c>
      <c r="P885">
        <v>8</v>
      </c>
      <c r="Q885">
        <v>18</v>
      </c>
      <c r="R885" s="16">
        <v>0.44440000000000002</v>
      </c>
      <c r="S885" s="16">
        <f t="shared" si="13"/>
        <v>0.8</v>
      </c>
      <c r="T885">
        <v>5.68410301208496</v>
      </c>
      <c r="U885">
        <v>5.2268161773681596</v>
      </c>
      <c r="V885">
        <v>5.0366511344909703</v>
      </c>
      <c r="W885" s="17">
        <v>0.19016504287719699</v>
      </c>
      <c r="X885">
        <v>0.64745187759399403</v>
      </c>
      <c r="Y885">
        <v>0.64745187759399403</v>
      </c>
      <c r="Z885">
        <v>0.8</v>
      </c>
      <c r="AA885">
        <v>1</v>
      </c>
      <c r="AB885">
        <v>0.55555555555555602</v>
      </c>
      <c r="AC885">
        <v>0.71428571428571397</v>
      </c>
      <c r="AD885">
        <v>0</v>
      </c>
      <c r="AE885">
        <v>0.2</v>
      </c>
    </row>
    <row r="886" spans="1:31" x14ac:dyDescent="0.15">
      <c r="A886" s="6">
        <v>884</v>
      </c>
      <c r="B886">
        <v>16</v>
      </c>
      <c r="C886">
        <v>4</v>
      </c>
      <c r="D886">
        <v>10</v>
      </c>
      <c r="E886">
        <v>10</v>
      </c>
      <c r="F886">
        <v>10</v>
      </c>
      <c r="G886">
        <v>0</v>
      </c>
      <c r="H886">
        <v>6</v>
      </c>
      <c r="I886">
        <v>4</v>
      </c>
      <c r="J886">
        <v>0.8</v>
      </c>
      <c r="K886">
        <v>8.3819847106933594</v>
      </c>
      <c r="L886" s="10">
        <v>2.4697456359863299</v>
      </c>
      <c r="M886">
        <v>1.1594200134277299</v>
      </c>
      <c r="N886">
        <v>6.5779228210449201</v>
      </c>
      <c r="O886">
        <v>6</v>
      </c>
      <c r="P886">
        <v>6</v>
      </c>
      <c r="Q886">
        <v>16</v>
      </c>
      <c r="R886" s="16">
        <v>0.375</v>
      </c>
      <c r="S886" s="16">
        <f t="shared" si="13"/>
        <v>0.6</v>
      </c>
      <c r="T886">
        <v>4.0800418853759801</v>
      </c>
      <c r="U886">
        <v>3.6744308471679701</v>
      </c>
      <c r="V886">
        <v>3.5115485191345202</v>
      </c>
      <c r="W886" s="17">
        <v>0.16288232803344699</v>
      </c>
      <c r="X886">
        <v>0.56849336624145497</v>
      </c>
      <c r="Y886">
        <v>0.56849336624145497</v>
      </c>
      <c r="Z886">
        <v>0.6</v>
      </c>
      <c r="AA886">
        <v>1</v>
      </c>
      <c r="AB886">
        <v>0.625</v>
      </c>
      <c r="AC886">
        <v>0.76923076923076905</v>
      </c>
      <c r="AD886">
        <v>0</v>
      </c>
      <c r="AE886">
        <v>0.4</v>
      </c>
    </row>
    <row r="887" spans="1:31" x14ac:dyDescent="0.15">
      <c r="A887" s="6">
        <v>885</v>
      </c>
      <c r="B887">
        <v>17</v>
      </c>
      <c r="C887">
        <v>3</v>
      </c>
      <c r="D887">
        <v>10</v>
      </c>
      <c r="E887">
        <v>10</v>
      </c>
      <c r="F887">
        <v>10</v>
      </c>
      <c r="G887">
        <v>0</v>
      </c>
      <c r="H887">
        <v>7</v>
      </c>
      <c r="I887">
        <v>3</v>
      </c>
      <c r="J887">
        <v>0.85</v>
      </c>
      <c r="K887">
        <v>7.7030296325683603</v>
      </c>
      <c r="L887" s="10">
        <v>1.1514377593994101</v>
      </c>
      <c r="M887">
        <v>0.49742507934570301</v>
      </c>
      <c r="N887">
        <v>7.1793766021728498</v>
      </c>
      <c r="O887">
        <v>6</v>
      </c>
      <c r="P887">
        <v>6</v>
      </c>
      <c r="Q887">
        <v>15</v>
      </c>
      <c r="R887" s="16">
        <v>0.4</v>
      </c>
      <c r="S887" s="16">
        <f t="shared" si="13"/>
        <v>0.6</v>
      </c>
      <c r="T887">
        <v>4.1626129150390598</v>
      </c>
      <c r="U887">
        <v>3.7204968929290798</v>
      </c>
      <c r="V887">
        <v>3.6688709259033199</v>
      </c>
      <c r="W887" s="17">
        <v>5.1625967025756801E-2</v>
      </c>
      <c r="X887">
        <v>0.49374198913574202</v>
      </c>
      <c r="Y887">
        <v>0.49374198913574202</v>
      </c>
      <c r="Z887">
        <v>0.6</v>
      </c>
      <c r="AA887">
        <v>0.9</v>
      </c>
      <c r="AB887">
        <v>0.6</v>
      </c>
      <c r="AC887">
        <v>0.72</v>
      </c>
      <c r="AD887">
        <v>0.1</v>
      </c>
      <c r="AE887">
        <v>0.3</v>
      </c>
    </row>
    <row r="888" spans="1:31" x14ac:dyDescent="0.15">
      <c r="A888" s="6">
        <v>886</v>
      </c>
      <c r="B888">
        <v>17</v>
      </c>
      <c r="C888">
        <v>3</v>
      </c>
      <c r="D888">
        <v>10</v>
      </c>
      <c r="E888">
        <v>10</v>
      </c>
      <c r="F888">
        <v>10</v>
      </c>
      <c r="G888">
        <v>0</v>
      </c>
      <c r="H888">
        <v>7</v>
      </c>
      <c r="I888">
        <v>3</v>
      </c>
      <c r="J888">
        <v>0.85</v>
      </c>
      <c r="K888">
        <v>9.2332706451415998</v>
      </c>
      <c r="L888" s="10">
        <v>2.3484458923339799</v>
      </c>
      <c r="M888">
        <v>1.3093185424804701</v>
      </c>
      <c r="N888">
        <v>6.3716812133789098</v>
      </c>
      <c r="O888">
        <v>6</v>
      </c>
      <c r="P888">
        <v>6</v>
      </c>
      <c r="Q888">
        <v>16</v>
      </c>
      <c r="R888" s="16">
        <v>0.375</v>
      </c>
      <c r="S888" s="16">
        <f t="shared" si="13"/>
        <v>0.6</v>
      </c>
      <c r="T888">
        <v>4.34267234802246</v>
      </c>
      <c r="U888">
        <v>3.9723134040832502</v>
      </c>
      <c r="V888">
        <v>3.72524833679199</v>
      </c>
      <c r="W888" s="17">
        <v>0.24706506729125999</v>
      </c>
      <c r="X888">
        <v>0.61742401123046897</v>
      </c>
      <c r="Y888">
        <v>0.61742401123046897</v>
      </c>
      <c r="Z888">
        <v>0.6</v>
      </c>
      <c r="AA888">
        <v>1</v>
      </c>
      <c r="AB888">
        <v>0.625</v>
      </c>
      <c r="AC888">
        <v>0.76923076923076905</v>
      </c>
      <c r="AD888">
        <v>0</v>
      </c>
      <c r="AE888">
        <v>0.4</v>
      </c>
    </row>
    <row r="889" spans="1:31" x14ac:dyDescent="0.15">
      <c r="A889" s="6">
        <v>887</v>
      </c>
      <c r="B889">
        <v>18</v>
      </c>
      <c r="C889">
        <v>2</v>
      </c>
      <c r="D889">
        <v>10</v>
      </c>
      <c r="E889">
        <v>10</v>
      </c>
      <c r="F889">
        <v>10</v>
      </c>
      <c r="G889">
        <v>0</v>
      </c>
      <c r="H889">
        <v>8</v>
      </c>
      <c r="I889">
        <v>2</v>
      </c>
      <c r="J889">
        <v>0.9</v>
      </c>
      <c r="K889">
        <v>10.2275581359863</v>
      </c>
      <c r="L889" s="10">
        <v>3.8743839263915998</v>
      </c>
      <c r="M889">
        <v>3.3857994079589799</v>
      </c>
      <c r="N889">
        <v>5.4985122680664098</v>
      </c>
      <c r="O889">
        <v>4</v>
      </c>
      <c r="P889">
        <v>4</v>
      </c>
      <c r="Q889">
        <v>14</v>
      </c>
      <c r="R889" s="16">
        <v>0.28570000000000001</v>
      </c>
      <c r="S889" s="16">
        <f t="shared" si="13"/>
        <v>0.4</v>
      </c>
      <c r="T889">
        <v>4.1704597473144496</v>
      </c>
      <c r="U889">
        <v>3.9681935310363801</v>
      </c>
      <c r="V889">
        <v>3.58179712295532</v>
      </c>
      <c r="W889" s="17">
        <v>0.38639640808105502</v>
      </c>
      <c r="X889">
        <v>0.58866262435913097</v>
      </c>
      <c r="Y889">
        <v>0.58866262435913097</v>
      </c>
      <c r="Z889">
        <v>0.4</v>
      </c>
      <c r="AA889">
        <v>1</v>
      </c>
      <c r="AB889">
        <v>0.71428571428571397</v>
      </c>
      <c r="AC889">
        <v>0.83333333333333304</v>
      </c>
      <c r="AD889">
        <v>0</v>
      </c>
      <c r="AE889">
        <v>0.6</v>
      </c>
    </row>
    <row r="890" spans="1:31" x14ac:dyDescent="0.15">
      <c r="A890" s="6">
        <v>888</v>
      </c>
      <c r="B890">
        <v>16</v>
      </c>
      <c r="C890">
        <v>4</v>
      </c>
      <c r="D890">
        <v>10</v>
      </c>
      <c r="E890">
        <v>10</v>
      </c>
      <c r="F890">
        <v>10</v>
      </c>
      <c r="G890">
        <v>0</v>
      </c>
      <c r="H890">
        <v>6</v>
      </c>
      <c r="I890">
        <v>4</v>
      </c>
      <c r="J890">
        <v>0.8</v>
      </c>
      <c r="K890">
        <v>9.0154743194580096</v>
      </c>
      <c r="L890" s="10">
        <v>4.6543064117431596</v>
      </c>
      <c r="M890">
        <v>3.7877025604247998</v>
      </c>
      <c r="N890">
        <v>5.1020984649658203</v>
      </c>
      <c r="O890">
        <v>1</v>
      </c>
      <c r="P890">
        <v>1</v>
      </c>
      <c r="Q890">
        <v>11</v>
      </c>
      <c r="R890" s="16">
        <v>9.0899999999999995E-2</v>
      </c>
      <c r="S890" s="16">
        <f t="shared" si="13"/>
        <v>0.1</v>
      </c>
      <c r="T890">
        <v>3.1696929931640598</v>
      </c>
      <c r="U890">
        <v>2.9926509857177699</v>
      </c>
      <c r="V890">
        <v>2.62029981613159</v>
      </c>
      <c r="W890" s="17">
        <v>0.37235116958618197</v>
      </c>
      <c r="X890">
        <v>0.54939317703247104</v>
      </c>
      <c r="Y890">
        <v>0.54939317703247104</v>
      </c>
      <c r="Z890">
        <v>0.1</v>
      </c>
      <c r="AA890">
        <v>1</v>
      </c>
      <c r="AB890">
        <v>0.90909090909090895</v>
      </c>
      <c r="AC890">
        <v>0.952380952380952</v>
      </c>
      <c r="AD890">
        <v>0</v>
      </c>
      <c r="AE890">
        <v>0.9</v>
      </c>
    </row>
    <row r="891" spans="1:31" x14ac:dyDescent="0.15">
      <c r="A891" s="6">
        <v>889</v>
      </c>
      <c r="B891">
        <v>19</v>
      </c>
      <c r="C891">
        <v>1</v>
      </c>
      <c r="D891">
        <v>10</v>
      </c>
      <c r="E891">
        <v>10</v>
      </c>
      <c r="F891">
        <v>10</v>
      </c>
      <c r="G891">
        <v>0</v>
      </c>
      <c r="H891">
        <v>9</v>
      </c>
      <c r="I891">
        <v>1</v>
      </c>
      <c r="J891">
        <v>0.95</v>
      </c>
      <c r="K891">
        <v>12.847942352294901</v>
      </c>
      <c r="L891" s="10">
        <v>1.35564041137695</v>
      </c>
      <c r="M891">
        <v>1.0721321105957</v>
      </c>
      <c r="N891">
        <v>9.9341506958007795</v>
      </c>
      <c r="O891">
        <v>6</v>
      </c>
      <c r="P891">
        <v>6</v>
      </c>
      <c r="Q891">
        <v>16</v>
      </c>
      <c r="R891" s="16">
        <v>0.375</v>
      </c>
      <c r="S891" s="16">
        <f t="shared" si="13"/>
        <v>0.6</v>
      </c>
      <c r="T891">
        <v>4.9076423645019496</v>
      </c>
      <c r="U891">
        <v>4.5584750175476101</v>
      </c>
      <c r="V891">
        <v>4.2787270545959499</v>
      </c>
      <c r="W891" s="17">
        <v>0.27974796295165999</v>
      </c>
      <c r="X891">
        <v>0.62891530990600597</v>
      </c>
      <c r="Y891">
        <v>0.62891530990600597</v>
      </c>
      <c r="Z891">
        <v>0.6</v>
      </c>
      <c r="AA891">
        <v>1</v>
      </c>
      <c r="AB891">
        <v>0.625</v>
      </c>
      <c r="AC891">
        <v>0.76923076923076905</v>
      </c>
      <c r="AD891">
        <v>0</v>
      </c>
      <c r="AE891">
        <v>0.4</v>
      </c>
    </row>
    <row r="892" spans="1:31" x14ac:dyDescent="0.15">
      <c r="A892" s="6">
        <v>890</v>
      </c>
      <c r="B892">
        <v>17</v>
      </c>
      <c r="C892">
        <v>3</v>
      </c>
      <c r="D892">
        <v>10</v>
      </c>
      <c r="E892">
        <v>10</v>
      </c>
      <c r="F892">
        <v>10</v>
      </c>
      <c r="G892">
        <v>0</v>
      </c>
      <c r="H892">
        <v>7</v>
      </c>
      <c r="I892">
        <v>3</v>
      </c>
      <c r="J892">
        <v>0.85</v>
      </c>
      <c r="K892">
        <v>9.4165954589843697</v>
      </c>
      <c r="L892" s="10">
        <v>1.4441509246826201</v>
      </c>
      <c r="M892">
        <v>0.47019577026367199</v>
      </c>
      <c r="N892">
        <v>8.1426734924316406</v>
      </c>
      <c r="O892">
        <v>6</v>
      </c>
      <c r="P892">
        <v>6</v>
      </c>
      <c r="Q892">
        <v>16</v>
      </c>
      <c r="R892" s="16">
        <v>0.375</v>
      </c>
      <c r="S892" s="16">
        <f t="shared" si="13"/>
        <v>0.6</v>
      </c>
      <c r="T892">
        <v>4.0579338073730504</v>
      </c>
      <c r="U892">
        <v>3.6166801452636701</v>
      </c>
      <c r="V892">
        <v>3.4982104301452601</v>
      </c>
      <c r="W892" s="17">
        <v>0.11846971511840799</v>
      </c>
      <c r="X892">
        <v>0.55972337722778298</v>
      </c>
      <c r="Y892">
        <v>0.55972337722778298</v>
      </c>
      <c r="Z892">
        <v>0.6</v>
      </c>
      <c r="AA892">
        <v>1</v>
      </c>
      <c r="AB892">
        <v>0.625</v>
      </c>
      <c r="AC892">
        <v>0.76923076923076905</v>
      </c>
      <c r="AD892">
        <v>0</v>
      </c>
      <c r="AE892">
        <v>0.4</v>
      </c>
    </row>
    <row r="893" spans="1:31" x14ac:dyDescent="0.15">
      <c r="A893" s="6">
        <v>891</v>
      </c>
      <c r="B893">
        <v>15</v>
      </c>
      <c r="C893">
        <v>5</v>
      </c>
      <c r="D893">
        <v>10</v>
      </c>
      <c r="E893">
        <v>10</v>
      </c>
      <c r="F893">
        <v>10</v>
      </c>
      <c r="G893">
        <v>0</v>
      </c>
      <c r="H893">
        <v>5</v>
      </c>
      <c r="I893">
        <v>5</v>
      </c>
      <c r="J893">
        <v>0.75</v>
      </c>
      <c r="K893">
        <v>8.3051776885986293</v>
      </c>
      <c r="L893" s="10">
        <v>3.3090267181396502</v>
      </c>
      <c r="M893">
        <v>1.3753700256347701</v>
      </c>
      <c r="N893">
        <v>6.1249771118164098</v>
      </c>
      <c r="O893">
        <v>4</v>
      </c>
      <c r="P893">
        <v>4</v>
      </c>
      <c r="Q893">
        <v>14</v>
      </c>
      <c r="R893" s="16">
        <v>0.28570000000000001</v>
      </c>
      <c r="S893" s="16">
        <f t="shared" si="13"/>
        <v>0.4</v>
      </c>
      <c r="T893">
        <v>3.6405735015869101</v>
      </c>
      <c r="U893">
        <v>3.2544918060302699</v>
      </c>
      <c r="V893">
        <v>3.0638194084167498</v>
      </c>
      <c r="W893" s="17">
        <v>0.190672397613525</v>
      </c>
      <c r="X893">
        <v>0.57675409317016602</v>
      </c>
      <c r="Y893">
        <v>0.57675409317016602</v>
      </c>
      <c r="Z893">
        <v>0.4</v>
      </c>
      <c r="AA893">
        <v>1</v>
      </c>
      <c r="AB893">
        <v>0.71428571428571397</v>
      </c>
      <c r="AC893">
        <v>0.83333333333333304</v>
      </c>
      <c r="AD893">
        <v>0</v>
      </c>
      <c r="AE893">
        <v>0.6</v>
      </c>
    </row>
    <row r="894" spans="1:31" x14ac:dyDescent="0.15">
      <c r="A894" s="6">
        <v>892</v>
      </c>
      <c r="B894">
        <v>18</v>
      </c>
      <c r="C894">
        <v>2</v>
      </c>
      <c r="D894">
        <v>10</v>
      </c>
      <c r="E894">
        <v>10</v>
      </c>
      <c r="F894">
        <v>10</v>
      </c>
      <c r="G894">
        <v>0</v>
      </c>
      <c r="H894">
        <v>8</v>
      </c>
      <c r="I894">
        <v>2</v>
      </c>
      <c r="J894">
        <v>0.9</v>
      </c>
      <c r="K894">
        <v>10.8671112060547</v>
      </c>
      <c r="L894" s="10">
        <v>1.15402984619141</v>
      </c>
      <c r="M894">
        <v>0.56884384155273404</v>
      </c>
      <c r="N894">
        <v>9.2154121398925799</v>
      </c>
      <c r="O894">
        <v>6</v>
      </c>
      <c r="P894">
        <v>6</v>
      </c>
      <c r="Q894">
        <v>16</v>
      </c>
      <c r="R894" s="16">
        <v>0.375</v>
      </c>
      <c r="S894" s="16">
        <f t="shared" si="13"/>
        <v>0.6</v>
      </c>
      <c r="T894">
        <v>4.8246898651123002</v>
      </c>
      <c r="U894">
        <v>4.3683457374572798</v>
      </c>
      <c r="V894">
        <v>4.2197937965393102</v>
      </c>
      <c r="W894" s="17">
        <v>0.148551940917969</v>
      </c>
      <c r="X894">
        <v>0.60489606857299805</v>
      </c>
      <c r="Y894">
        <v>0.60489606857299805</v>
      </c>
      <c r="Z894">
        <v>0.6</v>
      </c>
      <c r="AA894">
        <v>1</v>
      </c>
      <c r="AB894">
        <v>0.625</v>
      </c>
      <c r="AC894">
        <v>0.76923076923076905</v>
      </c>
      <c r="AD894">
        <v>0</v>
      </c>
      <c r="AE894">
        <v>0.4</v>
      </c>
    </row>
    <row r="895" spans="1:31" x14ac:dyDescent="0.15">
      <c r="A895" s="6">
        <v>893</v>
      </c>
      <c r="B895">
        <v>19</v>
      </c>
      <c r="C895">
        <v>1</v>
      </c>
      <c r="D895">
        <v>10</v>
      </c>
      <c r="E895">
        <v>10</v>
      </c>
      <c r="F895">
        <v>10</v>
      </c>
      <c r="G895">
        <v>0</v>
      </c>
      <c r="H895">
        <v>9</v>
      </c>
      <c r="I895">
        <v>1</v>
      </c>
      <c r="J895">
        <v>0.95</v>
      </c>
      <c r="K895">
        <v>12.5326480865478</v>
      </c>
      <c r="L895" s="10">
        <v>2.3549957275390598</v>
      </c>
      <c r="M895">
        <v>2.1901836395263699</v>
      </c>
      <c r="N895">
        <v>9.6603431701660192</v>
      </c>
      <c r="O895">
        <v>7</v>
      </c>
      <c r="P895">
        <v>7</v>
      </c>
      <c r="Q895">
        <v>17</v>
      </c>
      <c r="R895" s="16">
        <v>0.4118</v>
      </c>
      <c r="S895" s="16">
        <f t="shared" si="13"/>
        <v>0.7</v>
      </c>
      <c r="T895">
        <v>4.4863796234130904</v>
      </c>
      <c r="U895">
        <v>4.1885442733764604</v>
      </c>
      <c r="V895">
        <v>3.91358423233032</v>
      </c>
      <c r="W895" s="17">
        <v>0.27496004104614302</v>
      </c>
      <c r="X895">
        <v>0.572795391082764</v>
      </c>
      <c r="Y895">
        <v>0.572795391082764</v>
      </c>
      <c r="Z895">
        <v>0.7</v>
      </c>
      <c r="AA895">
        <v>1</v>
      </c>
      <c r="AB895">
        <v>0.58823529411764697</v>
      </c>
      <c r="AC895">
        <v>0.74074074074074103</v>
      </c>
      <c r="AD895">
        <v>0</v>
      </c>
      <c r="AE895">
        <v>0.3</v>
      </c>
    </row>
    <row r="896" spans="1:31" x14ac:dyDescent="0.15">
      <c r="A896" s="6">
        <v>894</v>
      </c>
      <c r="B896">
        <v>16</v>
      </c>
      <c r="C896">
        <v>4</v>
      </c>
      <c r="D896">
        <v>10</v>
      </c>
      <c r="E896">
        <v>10</v>
      </c>
      <c r="F896">
        <v>10</v>
      </c>
      <c r="G896">
        <v>0</v>
      </c>
      <c r="H896">
        <v>6</v>
      </c>
      <c r="I896">
        <v>4</v>
      </c>
      <c r="J896">
        <v>0.8</v>
      </c>
      <c r="K896">
        <v>8.9198513031005895</v>
      </c>
      <c r="L896" s="10">
        <v>2.4723854064941402</v>
      </c>
      <c r="M896">
        <v>0.89375686645507801</v>
      </c>
      <c r="N896">
        <v>6.7991886138915998</v>
      </c>
      <c r="O896">
        <v>5</v>
      </c>
      <c r="P896">
        <v>5</v>
      </c>
      <c r="Q896">
        <v>15</v>
      </c>
      <c r="R896" s="16">
        <v>0.33329999999999999</v>
      </c>
      <c r="S896" s="16">
        <f t="shared" si="13"/>
        <v>0.5</v>
      </c>
      <c r="T896">
        <v>3.7628269195556601</v>
      </c>
      <c r="U896">
        <v>3.3575294017791699</v>
      </c>
      <c r="V896">
        <v>3.1833221912384002</v>
      </c>
      <c r="W896" s="17">
        <v>0.17420721054077201</v>
      </c>
      <c r="X896">
        <v>0.57950472831726096</v>
      </c>
      <c r="Y896">
        <v>0.57950472831726096</v>
      </c>
      <c r="Z896">
        <v>0.5</v>
      </c>
      <c r="AA896">
        <v>1</v>
      </c>
      <c r="AB896">
        <v>0.66666666666666696</v>
      </c>
      <c r="AC896">
        <v>0.8</v>
      </c>
      <c r="AD896">
        <v>0</v>
      </c>
      <c r="AE896">
        <v>0.5</v>
      </c>
    </row>
    <row r="897" spans="1:31" x14ac:dyDescent="0.15">
      <c r="A897" s="6">
        <v>895</v>
      </c>
      <c r="B897">
        <v>15</v>
      </c>
      <c r="C897">
        <v>5</v>
      </c>
      <c r="D897">
        <v>10</v>
      </c>
      <c r="E897">
        <v>10</v>
      </c>
      <c r="F897">
        <v>10</v>
      </c>
      <c r="G897">
        <v>0</v>
      </c>
      <c r="H897">
        <v>5</v>
      </c>
      <c r="I897">
        <v>5</v>
      </c>
      <c r="J897">
        <v>0.75</v>
      </c>
      <c r="K897">
        <v>7.3979415893554696</v>
      </c>
      <c r="L897" s="10">
        <v>3.4750308990478498</v>
      </c>
      <c r="M897">
        <v>2.0966644287109402</v>
      </c>
      <c r="N897">
        <v>5.08909034729004</v>
      </c>
      <c r="O897">
        <v>4</v>
      </c>
      <c r="P897">
        <v>4</v>
      </c>
      <c r="Q897">
        <v>14</v>
      </c>
      <c r="R897" s="16">
        <v>0.28570000000000001</v>
      </c>
      <c r="S897" s="16">
        <f t="shared" si="13"/>
        <v>0.4</v>
      </c>
      <c r="T897">
        <v>3.2392559051513699</v>
      </c>
      <c r="U897">
        <v>2.9665412902832</v>
      </c>
      <c r="V897">
        <v>2.7843761444091801</v>
      </c>
      <c r="W897" s="17">
        <v>0.18216514587402299</v>
      </c>
      <c r="X897">
        <v>0.454879760742187</v>
      </c>
      <c r="Y897">
        <v>0.454879760742187</v>
      </c>
      <c r="Z897">
        <v>0.4</v>
      </c>
      <c r="AA897">
        <v>1</v>
      </c>
      <c r="AB897">
        <v>0.71428571428571397</v>
      </c>
      <c r="AC897">
        <v>0.83333333333333304</v>
      </c>
      <c r="AD897">
        <v>0</v>
      </c>
      <c r="AE897">
        <v>0.6</v>
      </c>
    </row>
    <row r="898" spans="1:31" x14ac:dyDescent="0.15">
      <c r="A898" s="6">
        <v>896</v>
      </c>
      <c r="B898">
        <v>18</v>
      </c>
      <c r="C898">
        <v>2</v>
      </c>
      <c r="D898">
        <v>10</v>
      </c>
      <c r="E898">
        <v>10</v>
      </c>
      <c r="F898">
        <v>10</v>
      </c>
      <c r="G898">
        <v>0</v>
      </c>
      <c r="H898">
        <v>8</v>
      </c>
      <c r="I898">
        <v>2</v>
      </c>
      <c r="J898">
        <v>0.9</v>
      </c>
      <c r="K898">
        <v>10.0399951934815</v>
      </c>
      <c r="L898" s="10">
        <v>2.1060886383056601</v>
      </c>
      <c r="M898">
        <v>1.50069808959961</v>
      </c>
      <c r="N898">
        <v>6.89044189453125</v>
      </c>
      <c r="O898">
        <v>5</v>
      </c>
      <c r="P898">
        <v>5</v>
      </c>
      <c r="Q898">
        <v>15</v>
      </c>
      <c r="R898" s="16">
        <v>0.33329999999999999</v>
      </c>
      <c r="S898" s="16">
        <f t="shared" ref="S898:S961" si="14">O898/E898</f>
        <v>0.5</v>
      </c>
      <c r="T898">
        <v>4.50950050354004</v>
      </c>
      <c r="U898">
        <v>4.18530368804932</v>
      </c>
      <c r="V898">
        <v>3.91378545761108</v>
      </c>
      <c r="W898" s="17">
        <v>0.27151823043823198</v>
      </c>
      <c r="X898">
        <v>0.59571504592895497</v>
      </c>
      <c r="Y898">
        <v>0.59571504592895497</v>
      </c>
      <c r="Z898">
        <v>0.5</v>
      </c>
      <c r="AA898">
        <v>1</v>
      </c>
      <c r="AB898">
        <v>0.66666666666666696</v>
      </c>
      <c r="AC898">
        <v>0.8</v>
      </c>
      <c r="AD898">
        <v>0</v>
      </c>
      <c r="AE898">
        <v>0.5</v>
      </c>
    </row>
    <row r="899" spans="1:31" x14ac:dyDescent="0.15">
      <c r="A899" s="6">
        <v>897</v>
      </c>
      <c r="B899">
        <v>18</v>
      </c>
      <c r="C899">
        <v>2</v>
      </c>
      <c r="D899">
        <v>10</v>
      </c>
      <c r="E899">
        <v>10</v>
      </c>
      <c r="F899">
        <v>10</v>
      </c>
      <c r="G899">
        <v>0</v>
      </c>
      <c r="H899">
        <v>8</v>
      </c>
      <c r="I899">
        <v>2</v>
      </c>
      <c r="J899">
        <v>0.9</v>
      </c>
      <c r="K899">
        <v>9.2995681762695295</v>
      </c>
      <c r="L899" s="10">
        <v>1.47515296936035</v>
      </c>
      <c r="M899">
        <v>0.94522857666015603</v>
      </c>
      <c r="N899">
        <v>7.1308784484863299</v>
      </c>
      <c r="O899">
        <v>7</v>
      </c>
      <c r="P899">
        <v>7</v>
      </c>
      <c r="Q899">
        <v>17</v>
      </c>
      <c r="R899" s="16">
        <v>0.4118</v>
      </c>
      <c r="S899" s="16">
        <f t="shared" si="14"/>
        <v>0.7</v>
      </c>
      <c r="T899">
        <v>4.4284553527831996</v>
      </c>
      <c r="U899">
        <v>4.0676326751709002</v>
      </c>
      <c r="V899">
        <v>3.8728454113006601</v>
      </c>
      <c r="W899" s="17">
        <v>0.19478726387023901</v>
      </c>
      <c r="X899">
        <v>0.55560994148254395</v>
      </c>
      <c r="Y899">
        <v>0.55560994148254395</v>
      </c>
      <c r="Z899">
        <v>0.7</v>
      </c>
      <c r="AA899">
        <v>1</v>
      </c>
      <c r="AB899">
        <v>0.58823529411764697</v>
      </c>
      <c r="AC899">
        <v>0.74074074074074103</v>
      </c>
      <c r="AD899">
        <v>0</v>
      </c>
      <c r="AE899">
        <v>0.3</v>
      </c>
    </row>
    <row r="900" spans="1:31" x14ac:dyDescent="0.15">
      <c r="A900" s="6">
        <v>898</v>
      </c>
      <c r="B900">
        <v>16</v>
      </c>
      <c r="C900">
        <v>4</v>
      </c>
      <c r="D900">
        <v>10</v>
      </c>
      <c r="E900">
        <v>10</v>
      </c>
      <c r="F900">
        <v>10</v>
      </c>
      <c r="G900">
        <v>0</v>
      </c>
      <c r="H900">
        <v>6</v>
      </c>
      <c r="I900">
        <v>4</v>
      </c>
      <c r="J900">
        <v>0.8</v>
      </c>
      <c r="K900">
        <v>8.2239761352539098</v>
      </c>
      <c r="L900" s="10">
        <v>1.77823638916016</v>
      </c>
      <c r="M900">
        <v>0.34181594848632801</v>
      </c>
      <c r="N900">
        <v>7.1518363952636701</v>
      </c>
      <c r="O900">
        <v>5</v>
      </c>
      <c r="P900">
        <v>5</v>
      </c>
      <c r="Q900">
        <v>14</v>
      </c>
      <c r="R900" s="16">
        <v>0.35709999999999997</v>
      </c>
      <c r="S900" s="16">
        <f t="shared" si="14"/>
        <v>0.5</v>
      </c>
      <c r="T900">
        <v>3.6678562164306601</v>
      </c>
      <c r="U900">
        <v>3.2210676670074498</v>
      </c>
      <c r="V900">
        <v>3.1386377811431898</v>
      </c>
      <c r="W900" s="17">
        <v>8.2429885864257799E-2</v>
      </c>
      <c r="X900">
        <v>0.52921843528747603</v>
      </c>
      <c r="Y900">
        <v>0.52921843528747603</v>
      </c>
      <c r="Z900">
        <v>0.5</v>
      </c>
      <c r="AA900">
        <v>0.9</v>
      </c>
      <c r="AB900">
        <v>0.64285714285714302</v>
      </c>
      <c r="AC900">
        <v>0.75</v>
      </c>
      <c r="AD900">
        <v>0.1</v>
      </c>
      <c r="AE900">
        <v>0.4</v>
      </c>
    </row>
    <row r="901" spans="1:31" x14ac:dyDescent="0.15">
      <c r="A901" s="6">
        <v>899</v>
      </c>
      <c r="B901">
        <v>18</v>
      </c>
      <c r="C901">
        <v>2</v>
      </c>
      <c r="D901">
        <v>10</v>
      </c>
      <c r="E901">
        <v>10</v>
      </c>
      <c r="F901">
        <v>10</v>
      </c>
      <c r="G901">
        <v>0</v>
      </c>
      <c r="H901">
        <v>8</v>
      </c>
      <c r="I901">
        <v>2</v>
      </c>
      <c r="J901">
        <v>0.9</v>
      </c>
      <c r="K901">
        <v>10.460584640502899</v>
      </c>
      <c r="L901" s="10">
        <v>1.5456180572509799</v>
      </c>
      <c r="M901">
        <v>0.93136215209960904</v>
      </c>
      <c r="N901">
        <v>8.0724315643310494</v>
      </c>
      <c r="O901">
        <v>5</v>
      </c>
      <c r="P901">
        <v>5</v>
      </c>
      <c r="Q901">
        <v>15</v>
      </c>
      <c r="R901" s="16">
        <v>0.33329999999999999</v>
      </c>
      <c r="S901" s="16">
        <f t="shared" si="14"/>
        <v>0.5</v>
      </c>
      <c r="T901">
        <v>4.2453784942626998</v>
      </c>
      <c r="U901">
        <v>3.8935363292694101</v>
      </c>
      <c r="V901">
        <v>3.6687598228454599</v>
      </c>
      <c r="W901" s="17">
        <v>0.22477650642395</v>
      </c>
      <c r="X901">
        <v>0.576618671417236</v>
      </c>
      <c r="Y901">
        <v>0.576618671417236</v>
      </c>
      <c r="Z901">
        <v>0.5</v>
      </c>
      <c r="AA901">
        <v>1</v>
      </c>
      <c r="AB901">
        <v>0.66666666666666696</v>
      </c>
      <c r="AC901">
        <v>0.8</v>
      </c>
      <c r="AD901">
        <v>0</v>
      </c>
      <c r="AE901">
        <v>0.5</v>
      </c>
    </row>
    <row r="902" spans="1:31" x14ac:dyDescent="0.15">
      <c r="A902" s="6">
        <v>900</v>
      </c>
      <c r="B902">
        <v>19</v>
      </c>
      <c r="C902">
        <v>1</v>
      </c>
      <c r="D902">
        <v>10</v>
      </c>
      <c r="E902">
        <v>10</v>
      </c>
      <c r="F902">
        <v>10</v>
      </c>
      <c r="G902">
        <v>0</v>
      </c>
      <c r="H902">
        <v>9</v>
      </c>
      <c r="I902">
        <v>1</v>
      </c>
      <c r="J902">
        <v>0.95</v>
      </c>
      <c r="K902">
        <v>12.232154846191399</v>
      </c>
      <c r="L902" s="10">
        <v>2.5374488830566402</v>
      </c>
      <c r="M902">
        <v>2.3517436981201199</v>
      </c>
      <c r="N902">
        <v>8.9147891998290998</v>
      </c>
      <c r="O902">
        <v>7</v>
      </c>
      <c r="P902">
        <v>7</v>
      </c>
      <c r="Q902">
        <v>17</v>
      </c>
      <c r="R902" s="16">
        <v>0.4118</v>
      </c>
      <c r="S902" s="16">
        <f t="shared" si="14"/>
        <v>0.7</v>
      </c>
      <c r="T902">
        <v>4.3516101837158203</v>
      </c>
      <c r="U902">
        <v>4.1041736602783203</v>
      </c>
      <c r="V902">
        <v>3.7931709289550799</v>
      </c>
      <c r="W902" s="17">
        <v>0.31100273132324202</v>
      </c>
      <c r="X902">
        <v>0.55843925476074197</v>
      </c>
      <c r="Y902">
        <v>0.55843925476074197</v>
      </c>
      <c r="Z902">
        <v>0.7</v>
      </c>
      <c r="AA902">
        <v>1</v>
      </c>
      <c r="AB902">
        <v>0.58823529411764697</v>
      </c>
      <c r="AC902">
        <v>0.74074074074074103</v>
      </c>
      <c r="AD902">
        <v>0</v>
      </c>
      <c r="AE902">
        <v>0.3</v>
      </c>
    </row>
    <row r="903" spans="1:31" x14ac:dyDescent="0.15">
      <c r="A903" s="6">
        <v>901</v>
      </c>
      <c r="B903">
        <v>17</v>
      </c>
      <c r="C903">
        <v>3</v>
      </c>
      <c r="D903">
        <v>10</v>
      </c>
      <c r="E903">
        <v>10</v>
      </c>
      <c r="F903">
        <v>10</v>
      </c>
      <c r="G903">
        <v>0</v>
      </c>
      <c r="H903">
        <v>7</v>
      </c>
      <c r="I903">
        <v>3</v>
      </c>
      <c r="J903">
        <v>0.85</v>
      </c>
      <c r="K903">
        <v>9.4115886688232404</v>
      </c>
      <c r="L903" s="10">
        <v>2.4088039398193399</v>
      </c>
      <c r="M903">
        <v>1.3094902038574201</v>
      </c>
      <c r="N903">
        <v>6.3395919799804696</v>
      </c>
      <c r="O903">
        <v>4</v>
      </c>
      <c r="P903">
        <v>4</v>
      </c>
      <c r="Q903">
        <v>14</v>
      </c>
      <c r="R903" s="16">
        <v>0.28570000000000001</v>
      </c>
      <c r="S903" s="16">
        <f t="shared" si="14"/>
        <v>0.4</v>
      </c>
      <c r="T903">
        <v>4.1534519195556596</v>
      </c>
      <c r="U903">
        <v>3.8095800876617401</v>
      </c>
      <c r="V903">
        <v>3.53850245475769</v>
      </c>
      <c r="W903" s="17">
        <v>0.27107763290405301</v>
      </c>
      <c r="X903">
        <v>0.61494946479797397</v>
      </c>
      <c r="Y903">
        <v>0.61494946479797397</v>
      </c>
      <c r="Z903">
        <v>0.4</v>
      </c>
      <c r="AA903">
        <v>1</v>
      </c>
      <c r="AB903">
        <v>0.71428571428571397</v>
      </c>
      <c r="AC903">
        <v>0.83333333333333304</v>
      </c>
      <c r="AD903">
        <v>0</v>
      </c>
      <c r="AE903">
        <v>0.6</v>
      </c>
    </row>
    <row r="904" spans="1:31" x14ac:dyDescent="0.15">
      <c r="A904" s="6">
        <v>902</v>
      </c>
      <c r="B904">
        <v>16</v>
      </c>
      <c r="C904">
        <v>4</v>
      </c>
      <c r="D904">
        <v>10</v>
      </c>
      <c r="E904">
        <v>10</v>
      </c>
      <c r="F904">
        <v>10</v>
      </c>
      <c r="G904">
        <v>0</v>
      </c>
      <c r="H904">
        <v>6</v>
      </c>
      <c r="I904">
        <v>4</v>
      </c>
      <c r="J904">
        <v>0.8</v>
      </c>
      <c r="K904">
        <v>8.0323848724365199</v>
      </c>
      <c r="L904" s="10">
        <v>1.73333168029785</v>
      </c>
      <c r="M904">
        <v>0.50905609130859397</v>
      </c>
      <c r="N904">
        <v>7.4377250671386701</v>
      </c>
      <c r="O904">
        <v>5</v>
      </c>
      <c r="P904">
        <v>5</v>
      </c>
      <c r="Q904">
        <v>14</v>
      </c>
      <c r="R904" s="16">
        <v>0.35709999999999997</v>
      </c>
      <c r="S904" s="16">
        <f t="shared" si="14"/>
        <v>0.5</v>
      </c>
      <c r="T904">
        <v>3.9309024810790998</v>
      </c>
      <c r="U904">
        <v>3.4441235065460201</v>
      </c>
      <c r="V904">
        <v>3.3846416473388699</v>
      </c>
      <c r="W904" s="17">
        <v>5.9481859207153299E-2</v>
      </c>
      <c r="X904">
        <v>0.54626083374023404</v>
      </c>
      <c r="Y904">
        <v>0.54626083374023404</v>
      </c>
      <c r="Z904">
        <v>0.5</v>
      </c>
      <c r="AA904">
        <v>0.9</v>
      </c>
      <c r="AB904">
        <v>0.64285714285714302</v>
      </c>
      <c r="AC904">
        <v>0.75</v>
      </c>
      <c r="AD904">
        <v>0.1</v>
      </c>
      <c r="AE904">
        <v>0.4</v>
      </c>
    </row>
    <row r="905" spans="1:31" x14ac:dyDescent="0.15">
      <c r="A905" s="6">
        <v>903</v>
      </c>
      <c r="B905">
        <v>15</v>
      </c>
      <c r="C905">
        <v>5</v>
      </c>
      <c r="D905">
        <v>10</v>
      </c>
      <c r="E905">
        <v>10</v>
      </c>
      <c r="F905">
        <v>10</v>
      </c>
      <c r="G905">
        <v>0</v>
      </c>
      <c r="H905">
        <v>5</v>
      </c>
      <c r="I905">
        <v>5</v>
      </c>
      <c r="J905">
        <v>0.75</v>
      </c>
      <c r="K905">
        <v>9.3292579650878906</v>
      </c>
      <c r="L905" s="10">
        <v>4.2981548309326199</v>
      </c>
      <c r="M905">
        <v>2.4728145599365199</v>
      </c>
      <c r="N905">
        <v>6.4115161895751998</v>
      </c>
      <c r="O905">
        <v>4</v>
      </c>
      <c r="P905">
        <v>4</v>
      </c>
      <c r="Q905">
        <v>14</v>
      </c>
      <c r="R905" s="16">
        <v>0.28570000000000001</v>
      </c>
      <c r="S905" s="16">
        <f t="shared" si="14"/>
        <v>0.4</v>
      </c>
      <c r="T905">
        <v>3.1638450622558598</v>
      </c>
      <c r="U905">
        <v>2.8869547843933101</v>
      </c>
      <c r="V905">
        <v>2.62051582336426</v>
      </c>
      <c r="W905" s="17">
        <v>0.26643896102905301</v>
      </c>
      <c r="X905">
        <v>0.54332923889160201</v>
      </c>
      <c r="Y905">
        <v>0.54332923889160201</v>
      </c>
      <c r="Z905">
        <v>0.4</v>
      </c>
      <c r="AA905">
        <v>1</v>
      </c>
      <c r="AB905">
        <v>0.71428571428571397</v>
      </c>
      <c r="AC905">
        <v>0.83333333333333304</v>
      </c>
      <c r="AD905">
        <v>0</v>
      </c>
      <c r="AE905">
        <v>0.6</v>
      </c>
    </row>
    <row r="906" spans="1:31" x14ac:dyDescent="0.15">
      <c r="A906" s="6">
        <v>904</v>
      </c>
      <c r="B906">
        <v>15</v>
      </c>
      <c r="C906">
        <v>5</v>
      </c>
      <c r="D906">
        <v>10</v>
      </c>
      <c r="E906">
        <v>10</v>
      </c>
      <c r="F906">
        <v>10</v>
      </c>
      <c r="G906">
        <v>0</v>
      </c>
      <c r="H906">
        <v>5</v>
      </c>
      <c r="I906">
        <v>5</v>
      </c>
      <c r="J906">
        <v>0.75</v>
      </c>
      <c r="K906">
        <v>9.0766181945800799</v>
      </c>
      <c r="L906" s="10">
        <v>2.9220333099365199</v>
      </c>
      <c r="M906">
        <v>0.669952392578125</v>
      </c>
      <c r="N906">
        <v>7.8049945831298801</v>
      </c>
      <c r="O906">
        <v>5</v>
      </c>
      <c r="P906">
        <v>5</v>
      </c>
      <c r="Q906">
        <v>15</v>
      </c>
      <c r="R906" s="16">
        <v>0.33329999999999999</v>
      </c>
      <c r="S906" s="16">
        <f t="shared" si="14"/>
        <v>0.5</v>
      </c>
      <c r="T906">
        <v>3.79270362854004</v>
      </c>
      <c r="U906">
        <v>3.2864410877227801</v>
      </c>
      <c r="V906">
        <v>3.1766781806945801</v>
      </c>
      <c r="W906" s="17">
        <v>0.10976290702819801</v>
      </c>
      <c r="X906">
        <v>0.61602544784545898</v>
      </c>
      <c r="Y906">
        <v>0.61602544784545898</v>
      </c>
      <c r="Z906">
        <v>0.5</v>
      </c>
      <c r="AA906">
        <v>1</v>
      </c>
      <c r="AB906">
        <v>0.66666666666666696</v>
      </c>
      <c r="AC906">
        <v>0.8</v>
      </c>
      <c r="AD906">
        <v>0</v>
      </c>
      <c r="AE906">
        <v>0.5</v>
      </c>
    </row>
    <row r="907" spans="1:31" x14ac:dyDescent="0.15">
      <c r="A907" s="6">
        <v>905</v>
      </c>
      <c r="B907">
        <v>17</v>
      </c>
      <c r="C907">
        <v>3</v>
      </c>
      <c r="D907">
        <v>10</v>
      </c>
      <c r="E907">
        <v>10</v>
      </c>
      <c r="F907">
        <v>10</v>
      </c>
      <c r="G907">
        <v>0</v>
      </c>
      <c r="H907">
        <v>7</v>
      </c>
      <c r="I907">
        <v>3</v>
      </c>
      <c r="J907">
        <v>0.85</v>
      </c>
      <c r="K907">
        <v>9.1678104400634801</v>
      </c>
      <c r="L907" s="10">
        <v>2.40227127075195</v>
      </c>
      <c r="M907">
        <v>1.6430358886718699</v>
      </c>
      <c r="N907">
        <v>7.1342506408691397</v>
      </c>
      <c r="O907">
        <v>4</v>
      </c>
      <c r="P907">
        <v>4</v>
      </c>
      <c r="Q907">
        <v>14</v>
      </c>
      <c r="R907" s="16">
        <v>0.28570000000000001</v>
      </c>
      <c r="S907" s="16">
        <f t="shared" si="14"/>
        <v>0.4</v>
      </c>
      <c r="T907">
        <v>3.70845603942871</v>
      </c>
      <c r="U907">
        <v>3.4084808826446502</v>
      </c>
      <c r="V907">
        <v>3.2270560264587398</v>
      </c>
      <c r="W907" s="17">
        <v>0.181424856185913</v>
      </c>
      <c r="X907">
        <v>0.48140001296997098</v>
      </c>
      <c r="Y907">
        <v>0.48140001296997098</v>
      </c>
      <c r="Z907">
        <v>0.4</v>
      </c>
      <c r="AA907">
        <v>1</v>
      </c>
      <c r="AB907">
        <v>0.71428571428571397</v>
      </c>
      <c r="AC907">
        <v>0.83333333333333304</v>
      </c>
      <c r="AD907">
        <v>0</v>
      </c>
      <c r="AE907">
        <v>0.6</v>
      </c>
    </row>
    <row r="908" spans="1:31" x14ac:dyDescent="0.15">
      <c r="A908" s="6">
        <v>906</v>
      </c>
      <c r="B908">
        <v>17</v>
      </c>
      <c r="C908">
        <v>3</v>
      </c>
      <c r="D908">
        <v>10</v>
      </c>
      <c r="E908">
        <v>10</v>
      </c>
      <c r="F908">
        <v>10</v>
      </c>
      <c r="G908">
        <v>0</v>
      </c>
      <c r="H908">
        <v>7</v>
      </c>
      <c r="I908">
        <v>3</v>
      </c>
      <c r="J908">
        <v>0.85</v>
      </c>
      <c r="K908">
        <v>9.8938808441162092</v>
      </c>
      <c r="L908" s="10">
        <v>2.3360290527343701</v>
      </c>
      <c r="M908">
        <v>1.4211578369140601</v>
      </c>
      <c r="N908">
        <v>7.7473583221435502</v>
      </c>
      <c r="O908">
        <v>6</v>
      </c>
      <c r="P908">
        <v>6</v>
      </c>
      <c r="Q908">
        <v>16</v>
      </c>
      <c r="R908" s="16">
        <v>0.375</v>
      </c>
      <c r="S908" s="16">
        <f t="shared" si="14"/>
        <v>0.6</v>
      </c>
      <c r="T908">
        <v>3.6714859008789098</v>
      </c>
      <c r="U908">
        <v>3.3333165645599401</v>
      </c>
      <c r="V908">
        <v>3.1318981647491499</v>
      </c>
      <c r="W908" s="17">
        <v>0.20141839981079099</v>
      </c>
      <c r="X908">
        <v>0.53958773612976096</v>
      </c>
      <c r="Y908">
        <v>0.53958773612976096</v>
      </c>
      <c r="Z908">
        <v>0.6</v>
      </c>
      <c r="AA908">
        <v>1</v>
      </c>
      <c r="AB908">
        <v>0.625</v>
      </c>
      <c r="AC908">
        <v>0.76923076923076905</v>
      </c>
      <c r="AD908">
        <v>0</v>
      </c>
      <c r="AE908">
        <v>0.4</v>
      </c>
    </row>
    <row r="909" spans="1:31" x14ac:dyDescent="0.15">
      <c r="A909" s="6">
        <v>907</v>
      </c>
      <c r="B909">
        <v>17</v>
      </c>
      <c r="C909">
        <v>3</v>
      </c>
      <c r="D909">
        <v>10</v>
      </c>
      <c r="E909">
        <v>10</v>
      </c>
      <c r="F909">
        <v>10</v>
      </c>
      <c r="G909">
        <v>0</v>
      </c>
      <c r="H909">
        <v>7</v>
      </c>
      <c r="I909">
        <v>3</v>
      </c>
      <c r="J909">
        <v>0.85</v>
      </c>
      <c r="K909">
        <v>9.0684146881103498</v>
      </c>
      <c r="L909" s="10">
        <v>2.43376541137695</v>
      </c>
      <c r="M909">
        <v>1.6964874267578101</v>
      </c>
      <c r="N909">
        <v>7.0204601287841797</v>
      </c>
      <c r="O909">
        <v>7</v>
      </c>
      <c r="P909">
        <v>7</v>
      </c>
      <c r="Q909">
        <v>17</v>
      </c>
      <c r="R909" s="16">
        <v>0.4118</v>
      </c>
      <c r="S909" s="16">
        <f t="shared" si="14"/>
        <v>0.7</v>
      </c>
      <c r="T909">
        <v>4.1965484619140598</v>
      </c>
      <c r="U909">
        <v>3.8287448883056601</v>
      </c>
      <c r="V909">
        <v>3.6333708763122599</v>
      </c>
      <c r="W909" s="17">
        <v>0.19537401199340801</v>
      </c>
      <c r="X909">
        <v>0.56317758560180697</v>
      </c>
      <c r="Y909">
        <v>0.56317758560180697</v>
      </c>
      <c r="Z909">
        <v>0.7</v>
      </c>
      <c r="AA909">
        <v>1</v>
      </c>
      <c r="AB909">
        <v>0.58823529411764697</v>
      </c>
      <c r="AC909">
        <v>0.74074074074074103</v>
      </c>
      <c r="AD909">
        <v>0</v>
      </c>
      <c r="AE909">
        <v>0.3</v>
      </c>
    </row>
    <row r="910" spans="1:31" x14ac:dyDescent="0.15">
      <c r="A910" s="6">
        <v>908</v>
      </c>
      <c r="B910">
        <v>14</v>
      </c>
      <c r="C910">
        <v>6</v>
      </c>
      <c r="D910">
        <v>10</v>
      </c>
      <c r="E910">
        <v>10</v>
      </c>
      <c r="F910">
        <v>10</v>
      </c>
      <c r="G910">
        <v>0</v>
      </c>
      <c r="H910">
        <v>4</v>
      </c>
      <c r="I910">
        <v>6</v>
      </c>
      <c r="J910">
        <v>0.7</v>
      </c>
      <c r="K910">
        <v>8.6801528930664098</v>
      </c>
      <c r="L910" s="10">
        <v>4.8152084350585902</v>
      </c>
      <c r="M910">
        <v>2.0679702758789098</v>
      </c>
      <c r="N910">
        <v>5.0836238861084002</v>
      </c>
      <c r="O910">
        <v>2</v>
      </c>
      <c r="P910">
        <v>2</v>
      </c>
      <c r="Q910">
        <v>12</v>
      </c>
      <c r="R910" s="16">
        <v>0.16669999999999999</v>
      </c>
      <c r="S910" s="16">
        <f t="shared" si="14"/>
        <v>0.2</v>
      </c>
      <c r="T910">
        <v>3.1205902099609402</v>
      </c>
      <c r="U910">
        <v>2.8338174819946298</v>
      </c>
      <c r="V910">
        <v>2.5441262722015399</v>
      </c>
      <c r="W910" s="17">
        <v>0.28969120979309099</v>
      </c>
      <c r="X910">
        <v>0.57646393775939897</v>
      </c>
      <c r="Y910">
        <v>0.57646393775939897</v>
      </c>
      <c r="Z910">
        <v>0.2</v>
      </c>
      <c r="AA910">
        <v>1</v>
      </c>
      <c r="AB910">
        <v>0.83333333333333304</v>
      </c>
      <c r="AC910">
        <v>0.90909090909090895</v>
      </c>
      <c r="AD910">
        <v>0</v>
      </c>
      <c r="AE910">
        <v>0.8</v>
      </c>
    </row>
    <row r="911" spans="1:31" x14ac:dyDescent="0.15">
      <c r="A911" s="6">
        <v>909</v>
      </c>
      <c r="B911">
        <v>16</v>
      </c>
      <c r="C911">
        <v>4</v>
      </c>
      <c r="D911">
        <v>10</v>
      </c>
      <c r="E911">
        <v>10</v>
      </c>
      <c r="F911">
        <v>10</v>
      </c>
      <c r="G911">
        <v>0</v>
      </c>
      <c r="H911">
        <v>6</v>
      </c>
      <c r="I911">
        <v>4</v>
      </c>
      <c r="J911">
        <v>0.8</v>
      </c>
      <c r="K911">
        <v>9.4390964508056605</v>
      </c>
      <c r="L911" s="10">
        <v>3.6817817687988299</v>
      </c>
      <c r="M911">
        <v>2.35576248168945</v>
      </c>
      <c r="N911">
        <v>6.2804756164550799</v>
      </c>
      <c r="O911">
        <v>4</v>
      </c>
      <c r="P911">
        <v>4</v>
      </c>
      <c r="Q911">
        <v>14</v>
      </c>
      <c r="R911" s="16">
        <v>0.28570000000000001</v>
      </c>
      <c r="S911" s="16">
        <f t="shared" si="14"/>
        <v>0.4</v>
      </c>
      <c r="T911">
        <v>3.6427536010742201</v>
      </c>
      <c r="U911">
        <v>3.3378839492797798</v>
      </c>
      <c r="V911">
        <v>3.0499641895294198</v>
      </c>
      <c r="W911" s="17">
        <v>0.28791975975036599</v>
      </c>
      <c r="X911">
        <v>0.59278941154480003</v>
      </c>
      <c r="Y911">
        <v>0.59278941154480003</v>
      </c>
      <c r="Z911">
        <v>0.4</v>
      </c>
      <c r="AA911">
        <v>1</v>
      </c>
      <c r="AB911">
        <v>0.71428571428571397</v>
      </c>
      <c r="AC911">
        <v>0.83333333333333304</v>
      </c>
      <c r="AD911">
        <v>0</v>
      </c>
      <c r="AE911">
        <v>0.6</v>
      </c>
    </row>
    <row r="912" spans="1:31" x14ac:dyDescent="0.15">
      <c r="A912" s="6">
        <v>910</v>
      </c>
      <c r="B912">
        <v>16</v>
      </c>
      <c r="C912">
        <v>4</v>
      </c>
      <c r="D912">
        <v>10</v>
      </c>
      <c r="E912">
        <v>10</v>
      </c>
      <c r="F912">
        <v>10</v>
      </c>
      <c r="G912">
        <v>0</v>
      </c>
      <c r="H912">
        <v>6</v>
      </c>
      <c r="I912">
        <v>4</v>
      </c>
      <c r="J912">
        <v>0.8</v>
      </c>
      <c r="K912">
        <v>8.2262592315673793</v>
      </c>
      <c r="L912" s="10">
        <v>1.8410511016845701</v>
      </c>
      <c r="M912">
        <v>0.51385498046875</v>
      </c>
      <c r="N912">
        <v>7.3240203857421902</v>
      </c>
      <c r="O912">
        <v>6</v>
      </c>
      <c r="P912">
        <v>6</v>
      </c>
      <c r="Q912">
        <v>16</v>
      </c>
      <c r="R912" s="16">
        <v>0.375</v>
      </c>
      <c r="S912" s="16">
        <f t="shared" si="14"/>
        <v>0.6</v>
      </c>
      <c r="T912">
        <v>4.0906486511230504</v>
      </c>
      <c r="U912">
        <v>3.5950996875762899</v>
      </c>
      <c r="V912">
        <v>3.5154266357421902</v>
      </c>
      <c r="W912" s="17">
        <v>7.9673051834106404E-2</v>
      </c>
      <c r="X912">
        <v>0.57522201538085904</v>
      </c>
      <c r="Y912">
        <v>0.57522201538085904</v>
      </c>
      <c r="Z912">
        <v>0.6</v>
      </c>
      <c r="AA912">
        <v>1</v>
      </c>
      <c r="AB912">
        <v>0.625</v>
      </c>
      <c r="AC912">
        <v>0.76923076923076905</v>
      </c>
      <c r="AD912">
        <v>0</v>
      </c>
      <c r="AE912">
        <v>0.4</v>
      </c>
    </row>
    <row r="913" spans="1:31" x14ac:dyDescent="0.15">
      <c r="A913" s="6">
        <v>911</v>
      </c>
      <c r="B913">
        <v>17</v>
      </c>
      <c r="C913">
        <v>3</v>
      </c>
      <c r="D913">
        <v>10</v>
      </c>
      <c r="E913">
        <v>10</v>
      </c>
      <c r="F913">
        <v>10</v>
      </c>
      <c r="G913">
        <v>0</v>
      </c>
      <c r="H913">
        <v>7</v>
      </c>
      <c r="I913">
        <v>3</v>
      </c>
      <c r="J913">
        <v>0.85</v>
      </c>
      <c r="K913">
        <v>8.7513504028320295</v>
      </c>
      <c r="L913" s="10">
        <v>1.55234146118164</v>
      </c>
      <c r="M913">
        <v>0.53206253051757801</v>
      </c>
      <c r="N913">
        <v>6.8833904266357404</v>
      </c>
      <c r="O913">
        <v>5</v>
      </c>
      <c r="P913">
        <v>5</v>
      </c>
      <c r="Q913">
        <v>15</v>
      </c>
      <c r="R913" s="16">
        <v>0.33329999999999999</v>
      </c>
      <c r="S913" s="16">
        <f t="shared" si="14"/>
        <v>0.5</v>
      </c>
      <c r="T913">
        <v>4.5717735290527299</v>
      </c>
      <c r="U913">
        <v>4.12447214126587</v>
      </c>
      <c r="V913">
        <v>3.9703152179718</v>
      </c>
      <c r="W913" s="17">
        <v>0.15415692329406699</v>
      </c>
      <c r="X913">
        <v>0.60145831108093295</v>
      </c>
      <c r="Y913">
        <v>0.60145831108093295</v>
      </c>
      <c r="Z913">
        <v>0.5</v>
      </c>
      <c r="AA913">
        <v>1</v>
      </c>
      <c r="AB913">
        <v>0.66666666666666696</v>
      </c>
      <c r="AC913">
        <v>0.8</v>
      </c>
      <c r="AD913">
        <v>0</v>
      </c>
      <c r="AE913">
        <v>0.5</v>
      </c>
    </row>
    <row r="914" spans="1:31" x14ac:dyDescent="0.15">
      <c r="A914" s="6">
        <v>912</v>
      </c>
      <c r="B914">
        <v>19</v>
      </c>
      <c r="C914">
        <v>1</v>
      </c>
      <c r="D914">
        <v>10</v>
      </c>
      <c r="E914">
        <v>10</v>
      </c>
      <c r="F914">
        <v>10</v>
      </c>
      <c r="G914">
        <v>0</v>
      </c>
      <c r="H914">
        <v>9</v>
      </c>
      <c r="I914">
        <v>1</v>
      </c>
      <c r="J914">
        <v>0.95</v>
      </c>
      <c r="K914">
        <v>12.213865280151399</v>
      </c>
      <c r="L914" s="10">
        <v>0.92794418334960904</v>
      </c>
      <c r="M914">
        <v>0.70276641845703103</v>
      </c>
      <c r="N914">
        <v>10.2881412506103</v>
      </c>
      <c r="O914">
        <v>7</v>
      </c>
      <c r="P914">
        <v>7</v>
      </c>
      <c r="Q914">
        <v>17</v>
      </c>
      <c r="R914" s="16">
        <v>0.4118</v>
      </c>
      <c r="S914" s="16">
        <f t="shared" si="14"/>
        <v>0.7</v>
      </c>
      <c r="T914">
        <v>4.9862308502197301</v>
      </c>
      <c r="U914">
        <v>4.5925183296203604</v>
      </c>
      <c r="V914">
        <v>4.4097390174865696</v>
      </c>
      <c r="W914" s="17">
        <v>0.18277931213378901</v>
      </c>
      <c r="X914">
        <v>0.57649183273315396</v>
      </c>
      <c r="Y914">
        <v>0.57649183273315396</v>
      </c>
      <c r="Z914">
        <v>0.7</v>
      </c>
      <c r="AA914">
        <v>1</v>
      </c>
      <c r="AB914">
        <v>0.58823529411764697</v>
      </c>
      <c r="AC914">
        <v>0.74074074074074103</v>
      </c>
      <c r="AD914">
        <v>0</v>
      </c>
      <c r="AE914">
        <v>0.3</v>
      </c>
    </row>
    <row r="915" spans="1:31" x14ac:dyDescent="0.15">
      <c r="A915" s="6">
        <v>913</v>
      </c>
      <c r="B915">
        <v>17</v>
      </c>
      <c r="C915">
        <v>3</v>
      </c>
      <c r="D915">
        <v>10</v>
      </c>
      <c r="E915">
        <v>10</v>
      </c>
      <c r="F915">
        <v>10</v>
      </c>
      <c r="G915">
        <v>0</v>
      </c>
      <c r="H915">
        <v>7</v>
      </c>
      <c r="I915">
        <v>3</v>
      </c>
      <c r="J915">
        <v>0.85</v>
      </c>
      <c r="K915">
        <v>9.4558601379394496</v>
      </c>
      <c r="L915" s="10">
        <v>1.38747787475586</v>
      </c>
      <c r="M915">
        <v>0.41617202758789101</v>
      </c>
      <c r="N915">
        <v>8.2885837554931605</v>
      </c>
      <c r="O915">
        <v>6</v>
      </c>
      <c r="P915">
        <v>6</v>
      </c>
      <c r="Q915">
        <v>16</v>
      </c>
      <c r="R915" s="16">
        <v>0.375</v>
      </c>
      <c r="S915" s="16">
        <f t="shared" si="14"/>
        <v>0.6</v>
      </c>
      <c r="T915">
        <v>4.7464008331298801</v>
      </c>
      <c r="U915">
        <v>4.2413430213928196</v>
      </c>
      <c r="V915">
        <v>4.1310338973998997</v>
      </c>
      <c r="W915" s="17">
        <v>0.11030912399292001</v>
      </c>
      <c r="X915">
        <v>0.61536693572998002</v>
      </c>
      <c r="Y915">
        <v>0.61536693572998002</v>
      </c>
      <c r="Z915">
        <v>0.6</v>
      </c>
      <c r="AA915">
        <v>1</v>
      </c>
      <c r="AB915">
        <v>0.625</v>
      </c>
      <c r="AC915">
        <v>0.76923076923076905</v>
      </c>
      <c r="AD915">
        <v>0</v>
      </c>
      <c r="AE915">
        <v>0.4</v>
      </c>
    </row>
    <row r="916" spans="1:31" x14ac:dyDescent="0.15">
      <c r="A916" s="6">
        <v>914</v>
      </c>
      <c r="B916">
        <v>15</v>
      </c>
      <c r="C916">
        <v>5</v>
      </c>
      <c r="D916">
        <v>10</v>
      </c>
      <c r="E916">
        <v>10</v>
      </c>
      <c r="F916">
        <v>10</v>
      </c>
      <c r="G916">
        <v>0</v>
      </c>
      <c r="H916">
        <v>5</v>
      </c>
      <c r="I916">
        <v>5</v>
      </c>
      <c r="J916">
        <v>0.75</v>
      </c>
      <c r="K916">
        <v>8.5424480438232404</v>
      </c>
      <c r="L916" s="10">
        <v>3.43356132507324</v>
      </c>
      <c r="M916">
        <v>1.16819000244141</v>
      </c>
      <c r="N916">
        <v>5.68701171875</v>
      </c>
      <c r="O916">
        <v>3</v>
      </c>
      <c r="P916">
        <v>3</v>
      </c>
      <c r="Q916">
        <v>13</v>
      </c>
      <c r="R916" s="16">
        <v>0.23080000000000001</v>
      </c>
      <c r="S916" s="16">
        <f t="shared" si="14"/>
        <v>0.3</v>
      </c>
      <c r="T916">
        <v>3.4998874664306601</v>
      </c>
      <c r="U916">
        <v>3.1487452983856201</v>
      </c>
      <c r="V916">
        <v>2.9243793487548801</v>
      </c>
      <c r="W916" s="17">
        <v>0.224365949630737</v>
      </c>
      <c r="X916">
        <v>0.57550811767578103</v>
      </c>
      <c r="Y916">
        <v>0.57550811767578103</v>
      </c>
      <c r="Z916">
        <v>0.3</v>
      </c>
      <c r="AA916">
        <v>1</v>
      </c>
      <c r="AB916">
        <v>0.76923076923076905</v>
      </c>
      <c r="AC916">
        <v>0.86956521739130399</v>
      </c>
      <c r="AD916">
        <v>0</v>
      </c>
      <c r="AE916">
        <v>0.7</v>
      </c>
    </row>
    <row r="917" spans="1:31" x14ac:dyDescent="0.15">
      <c r="A917" s="6">
        <v>915</v>
      </c>
      <c r="B917">
        <v>19</v>
      </c>
      <c r="C917">
        <v>1</v>
      </c>
      <c r="D917">
        <v>10</v>
      </c>
      <c r="E917">
        <v>10</v>
      </c>
      <c r="F917">
        <v>10</v>
      </c>
      <c r="G917">
        <v>0</v>
      </c>
      <c r="H917">
        <v>9</v>
      </c>
      <c r="I917">
        <v>1</v>
      </c>
      <c r="J917">
        <v>0.95</v>
      </c>
      <c r="K917">
        <v>11.6143226623535</v>
      </c>
      <c r="L917" s="10">
        <v>0.63996124267578103</v>
      </c>
      <c r="M917">
        <v>0.46014785766601601</v>
      </c>
      <c r="N917">
        <v>10.395582199096699</v>
      </c>
      <c r="O917">
        <v>7</v>
      </c>
      <c r="P917">
        <v>7</v>
      </c>
      <c r="Q917">
        <v>17</v>
      </c>
      <c r="R917" s="16">
        <v>0.4118</v>
      </c>
      <c r="S917" s="16">
        <f t="shared" si="14"/>
        <v>0.7</v>
      </c>
      <c r="T917">
        <v>5.3450222015380904</v>
      </c>
      <c r="U917">
        <v>4.8760857582092303</v>
      </c>
      <c r="V917">
        <v>4.7778882980346697</v>
      </c>
      <c r="W917" s="17">
        <v>9.8197460174560505E-2</v>
      </c>
      <c r="X917">
        <v>0.56713390350341797</v>
      </c>
      <c r="Y917">
        <v>0.56713390350341797</v>
      </c>
      <c r="Z917">
        <v>0.7</v>
      </c>
      <c r="AA917">
        <v>1</v>
      </c>
      <c r="AB917">
        <v>0.58823529411764697</v>
      </c>
      <c r="AC917">
        <v>0.74074074074074103</v>
      </c>
      <c r="AD917">
        <v>0</v>
      </c>
      <c r="AE917">
        <v>0.3</v>
      </c>
    </row>
    <row r="918" spans="1:31" x14ac:dyDescent="0.15">
      <c r="A918" s="6">
        <v>916</v>
      </c>
      <c r="B918">
        <v>16</v>
      </c>
      <c r="C918">
        <v>4</v>
      </c>
      <c r="D918">
        <v>10</v>
      </c>
      <c r="E918">
        <v>10</v>
      </c>
      <c r="F918">
        <v>10</v>
      </c>
      <c r="G918">
        <v>0</v>
      </c>
      <c r="H918">
        <v>6</v>
      </c>
      <c r="I918">
        <v>4</v>
      </c>
      <c r="J918">
        <v>0.8</v>
      </c>
      <c r="K918">
        <v>8.7279434204101598</v>
      </c>
      <c r="L918" s="10">
        <v>2.0723114013671902</v>
      </c>
      <c r="M918">
        <v>0.43475723266601601</v>
      </c>
      <c r="N918">
        <v>6.9988346099853498</v>
      </c>
      <c r="O918">
        <v>5</v>
      </c>
      <c r="P918">
        <v>5</v>
      </c>
      <c r="Q918">
        <v>15</v>
      </c>
      <c r="R918" s="16">
        <v>0.33329999999999999</v>
      </c>
      <c r="S918" s="16">
        <f t="shared" si="14"/>
        <v>0.5</v>
      </c>
      <c r="T918">
        <v>4.5140686035156197</v>
      </c>
      <c r="U918">
        <v>4.0256094932556197</v>
      </c>
      <c r="V918">
        <v>3.88529276847839</v>
      </c>
      <c r="W918" s="17">
        <v>0.14031672477722201</v>
      </c>
      <c r="X918">
        <v>0.628775835037231</v>
      </c>
      <c r="Y918">
        <v>0.628775835037231</v>
      </c>
      <c r="Z918">
        <v>0.5</v>
      </c>
      <c r="AA918">
        <v>1</v>
      </c>
      <c r="AB918">
        <v>0.66666666666666696</v>
      </c>
      <c r="AC918">
        <v>0.8</v>
      </c>
      <c r="AD918">
        <v>0</v>
      </c>
      <c r="AE918">
        <v>0.5</v>
      </c>
    </row>
    <row r="919" spans="1:31" x14ac:dyDescent="0.15">
      <c r="A919" s="6">
        <v>917</v>
      </c>
      <c r="B919">
        <v>16</v>
      </c>
      <c r="C919">
        <v>4</v>
      </c>
      <c r="D919">
        <v>10</v>
      </c>
      <c r="E919">
        <v>10</v>
      </c>
      <c r="F919">
        <v>10</v>
      </c>
      <c r="G919">
        <v>0</v>
      </c>
      <c r="H919">
        <v>6</v>
      </c>
      <c r="I919">
        <v>4</v>
      </c>
      <c r="J919">
        <v>0.8</v>
      </c>
      <c r="K919">
        <v>8.3722572326660192</v>
      </c>
      <c r="L919" s="10">
        <v>2.77298927307129</v>
      </c>
      <c r="M919">
        <v>1.20673751831055</v>
      </c>
      <c r="N919">
        <v>5.4165019989013699</v>
      </c>
      <c r="O919">
        <v>4</v>
      </c>
      <c r="P919">
        <v>4</v>
      </c>
      <c r="Q919">
        <v>14</v>
      </c>
      <c r="R919" s="16">
        <v>0.28570000000000001</v>
      </c>
      <c r="S919" s="16">
        <f t="shared" si="14"/>
        <v>0.4</v>
      </c>
      <c r="T919">
        <v>3.8482761383056601</v>
      </c>
      <c r="U919">
        <v>3.50994944572449</v>
      </c>
      <c r="V919">
        <v>3.2693428993225102</v>
      </c>
      <c r="W919" s="17">
        <v>0.24060654640197801</v>
      </c>
      <c r="X919">
        <v>0.57893323898315396</v>
      </c>
      <c r="Y919">
        <v>0.57893323898315396</v>
      </c>
      <c r="Z919">
        <v>0.4</v>
      </c>
      <c r="AA919">
        <v>1</v>
      </c>
      <c r="AB919">
        <v>0.71428571428571397</v>
      </c>
      <c r="AC919">
        <v>0.83333333333333304</v>
      </c>
      <c r="AD919">
        <v>0</v>
      </c>
      <c r="AE919">
        <v>0.6</v>
      </c>
    </row>
    <row r="920" spans="1:31" x14ac:dyDescent="0.15">
      <c r="A920" s="6">
        <v>918</v>
      </c>
      <c r="B920">
        <v>19</v>
      </c>
      <c r="C920">
        <v>1</v>
      </c>
      <c r="D920">
        <v>10</v>
      </c>
      <c r="E920">
        <v>10</v>
      </c>
      <c r="F920">
        <v>10</v>
      </c>
      <c r="G920">
        <v>0</v>
      </c>
      <c r="H920">
        <v>9</v>
      </c>
      <c r="I920">
        <v>1</v>
      </c>
      <c r="J920">
        <v>0.95</v>
      </c>
      <c r="K920">
        <v>13.254478454589799</v>
      </c>
      <c r="L920" s="10">
        <v>1.7364692687988299</v>
      </c>
      <c r="M920">
        <v>1.4445915222168</v>
      </c>
      <c r="N920">
        <v>9.8790454864502006</v>
      </c>
      <c r="O920">
        <v>7</v>
      </c>
      <c r="P920">
        <v>7</v>
      </c>
      <c r="Q920">
        <v>17</v>
      </c>
      <c r="R920" s="16">
        <v>0.4118</v>
      </c>
      <c r="S920" s="16">
        <f t="shared" si="14"/>
        <v>0.7</v>
      </c>
      <c r="T920">
        <v>5.2033958435058603</v>
      </c>
      <c r="U920">
        <v>4.8581337928771999</v>
      </c>
      <c r="V920">
        <v>4.5423889160156197</v>
      </c>
      <c r="W920" s="17">
        <v>0.31574487686157199</v>
      </c>
      <c r="X920">
        <v>0.66100692749023404</v>
      </c>
      <c r="Y920">
        <v>0.66100692749023404</v>
      </c>
      <c r="Z920">
        <v>0.7</v>
      </c>
      <c r="AA920">
        <v>1</v>
      </c>
      <c r="AB920">
        <v>0.58823529411764697</v>
      </c>
      <c r="AC920">
        <v>0.74074074074074103</v>
      </c>
      <c r="AD920">
        <v>0</v>
      </c>
      <c r="AE920">
        <v>0.3</v>
      </c>
    </row>
    <row r="921" spans="1:31" x14ac:dyDescent="0.15">
      <c r="A921" s="6">
        <v>919</v>
      </c>
      <c r="B921">
        <v>18</v>
      </c>
      <c r="C921">
        <v>2</v>
      </c>
      <c r="D921">
        <v>10</v>
      </c>
      <c r="E921">
        <v>10</v>
      </c>
      <c r="F921">
        <v>10</v>
      </c>
      <c r="G921">
        <v>0</v>
      </c>
      <c r="H921">
        <v>8</v>
      </c>
      <c r="I921">
        <v>2</v>
      </c>
      <c r="J921">
        <v>0.9</v>
      </c>
      <c r="K921">
        <v>9.3149452209472692</v>
      </c>
      <c r="L921" s="10">
        <v>1.9072952270507799</v>
      </c>
      <c r="M921">
        <v>1.2956085205078101</v>
      </c>
      <c r="N921">
        <v>6.2011222839355504</v>
      </c>
      <c r="O921">
        <v>5</v>
      </c>
      <c r="P921">
        <v>5</v>
      </c>
      <c r="Q921">
        <v>15</v>
      </c>
      <c r="R921" s="16">
        <v>0.33329999999999999</v>
      </c>
      <c r="S921" s="16">
        <f t="shared" si="14"/>
        <v>0.5</v>
      </c>
      <c r="T921">
        <v>3.9522819519043</v>
      </c>
      <c r="U921">
        <v>3.6741347312927202</v>
      </c>
      <c r="V921">
        <v>3.4054298400878902</v>
      </c>
      <c r="W921" s="17">
        <v>0.26870489120483398</v>
      </c>
      <c r="X921">
        <v>0.54685211181640603</v>
      </c>
      <c r="Y921">
        <v>0.54685211181640603</v>
      </c>
      <c r="Z921">
        <v>0.5</v>
      </c>
      <c r="AA921">
        <v>1</v>
      </c>
      <c r="AB921">
        <v>0.66666666666666696</v>
      </c>
      <c r="AC921">
        <v>0.8</v>
      </c>
      <c r="AD921">
        <v>0</v>
      </c>
      <c r="AE921">
        <v>0.5</v>
      </c>
    </row>
    <row r="922" spans="1:31" x14ac:dyDescent="0.15">
      <c r="A922" s="6">
        <v>920</v>
      </c>
      <c r="B922">
        <v>17</v>
      </c>
      <c r="C922">
        <v>3</v>
      </c>
      <c r="D922">
        <v>10</v>
      </c>
      <c r="E922">
        <v>10</v>
      </c>
      <c r="F922">
        <v>10</v>
      </c>
      <c r="G922">
        <v>0</v>
      </c>
      <c r="H922">
        <v>7</v>
      </c>
      <c r="I922">
        <v>3</v>
      </c>
      <c r="J922">
        <v>0.85</v>
      </c>
      <c r="K922">
        <v>9.0620746612548793</v>
      </c>
      <c r="L922" s="10">
        <v>3.18034744262695</v>
      </c>
      <c r="M922">
        <v>2.29067039489746</v>
      </c>
      <c r="N922">
        <v>5.4368782043456996</v>
      </c>
      <c r="O922">
        <v>4</v>
      </c>
      <c r="P922">
        <v>4</v>
      </c>
      <c r="Q922">
        <v>14</v>
      </c>
      <c r="R922" s="16">
        <v>0.28570000000000001</v>
      </c>
      <c r="S922" s="16">
        <f t="shared" si="14"/>
        <v>0.4</v>
      </c>
      <c r="T922">
        <v>4.0569820404052699</v>
      </c>
      <c r="U922">
        <v>3.78847455978394</v>
      </c>
      <c r="V922">
        <v>3.4632887840271001</v>
      </c>
      <c r="W922" s="17">
        <v>0.32518577575683599</v>
      </c>
      <c r="X922">
        <v>0.59369325637817405</v>
      </c>
      <c r="Y922">
        <v>0.59369325637817405</v>
      </c>
      <c r="Z922">
        <v>0.4</v>
      </c>
      <c r="AA922">
        <v>1</v>
      </c>
      <c r="AB922">
        <v>0.71428571428571397</v>
      </c>
      <c r="AC922">
        <v>0.83333333333333304</v>
      </c>
      <c r="AD922">
        <v>0</v>
      </c>
      <c r="AE922">
        <v>0.6</v>
      </c>
    </row>
    <row r="923" spans="1:31" x14ac:dyDescent="0.15">
      <c r="A923" s="6">
        <v>921</v>
      </c>
      <c r="B923">
        <v>16</v>
      </c>
      <c r="C923">
        <v>4</v>
      </c>
      <c r="D923">
        <v>10</v>
      </c>
      <c r="E923">
        <v>10</v>
      </c>
      <c r="F923">
        <v>10</v>
      </c>
      <c r="G923">
        <v>0</v>
      </c>
      <c r="H923">
        <v>6</v>
      </c>
      <c r="I923">
        <v>4</v>
      </c>
      <c r="J923">
        <v>0.8</v>
      </c>
      <c r="K923">
        <v>8.8385391235351598</v>
      </c>
      <c r="L923" s="10">
        <v>3.17440605163574</v>
      </c>
      <c r="M923">
        <v>1.77211761474609</v>
      </c>
      <c r="N923">
        <v>5.9345016479492196</v>
      </c>
      <c r="O923">
        <v>5</v>
      </c>
      <c r="P923">
        <v>5</v>
      </c>
      <c r="Q923">
        <v>15</v>
      </c>
      <c r="R923" s="16">
        <v>0.33329999999999999</v>
      </c>
      <c r="S923" s="16">
        <f t="shared" si="14"/>
        <v>0.5</v>
      </c>
      <c r="T923">
        <v>3.9115695953369101</v>
      </c>
      <c r="U923">
        <v>3.56545853614807</v>
      </c>
      <c r="V923">
        <v>3.3118126392364502</v>
      </c>
      <c r="W923" s="17">
        <v>0.25364589691162098</v>
      </c>
      <c r="X923">
        <v>0.59975695610046398</v>
      </c>
      <c r="Y923">
        <v>0.59975695610046398</v>
      </c>
      <c r="Z923">
        <v>0.5</v>
      </c>
      <c r="AA923">
        <v>1</v>
      </c>
      <c r="AB923">
        <v>0.66666666666666696</v>
      </c>
      <c r="AC923">
        <v>0.8</v>
      </c>
      <c r="AD923">
        <v>0</v>
      </c>
      <c r="AE923">
        <v>0.5</v>
      </c>
    </row>
    <row r="924" spans="1:31" x14ac:dyDescent="0.15">
      <c r="A924" s="6">
        <v>922</v>
      </c>
      <c r="B924">
        <v>15</v>
      </c>
      <c r="C924">
        <v>5</v>
      </c>
      <c r="D924">
        <v>10</v>
      </c>
      <c r="E924">
        <v>10</v>
      </c>
      <c r="F924">
        <v>10</v>
      </c>
      <c r="G924">
        <v>0</v>
      </c>
      <c r="H924">
        <v>5</v>
      </c>
      <c r="I924">
        <v>5</v>
      </c>
      <c r="J924">
        <v>0.75</v>
      </c>
      <c r="K924">
        <v>7.8804130554199201</v>
      </c>
      <c r="L924" s="10">
        <v>2.9914131164550799</v>
      </c>
      <c r="M924">
        <v>0.9757080078125</v>
      </c>
      <c r="N924">
        <v>5.7465782165527299</v>
      </c>
      <c r="O924">
        <v>3</v>
      </c>
      <c r="P924">
        <v>3</v>
      </c>
      <c r="Q924">
        <v>13</v>
      </c>
      <c r="R924" s="16">
        <v>0.23080000000000001</v>
      </c>
      <c r="S924" s="16">
        <f t="shared" si="14"/>
        <v>0.3</v>
      </c>
      <c r="T924">
        <v>3.1835079193115199</v>
      </c>
      <c r="U924">
        <v>2.84702444076538</v>
      </c>
      <c r="V924">
        <v>2.6770071983337398</v>
      </c>
      <c r="W924" s="17">
        <v>0.17001724243164101</v>
      </c>
      <c r="X924">
        <v>0.50650072097778298</v>
      </c>
      <c r="Y924">
        <v>0.50650072097778298</v>
      </c>
      <c r="Z924">
        <v>0.3</v>
      </c>
      <c r="AA924">
        <v>1</v>
      </c>
      <c r="AB924">
        <v>0.76923076923076905</v>
      </c>
      <c r="AC924">
        <v>0.86956521739130399</v>
      </c>
      <c r="AD924">
        <v>0</v>
      </c>
      <c r="AE924">
        <v>0.7</v>
      </c>
    </row>
    <row r="925" spans="1:31" x14ac:dyDescent="0.15">
      <c r="A925" s="6">
        <v>923</v>
      </c>
      <c r="B925">
        <v>16</v>
      </c>
      <c r="C925">
        <v>4</v>
      </c>
      <c r="D925">
        <v>10</v>
      </c>
      <c r="E925">
        <v>10</v>
      </c>
      <c r="F925">
        <v>10</v>
      </c>
      <c r="G925">
        <v>0</v>
      </c>
      <c r="H925">
        <v>6</v>
      </c>
      <c r="I925">
        <v>4</v>
      </c>
      <c r="J925">
        <v>0.8</v>
      </c>
      <c r="K925">
        <v>8.5289573669433594</v>
      </c>
      <c r="L925" s="10">
        <v>2.2577590942382799</v>
      </c>
      <c r="M925">
        <v>0.64770889282226596</v>
      </c>
      <c r="N925">
        <v>6.4268646240234402</v>
      </c>
      <c r="O925">
        <v>4</v>
      </c>
      <c r="P925">
        <v>4</v>
      </c>
      <c r="Q925">
        <v>14</v>
      </c>
      <c r="R925" s="16">
        <v>0.28570000000000001</v>
      </c>
      <c r="S925" s="16">
        <f t="shared" si="14"/>
        <v>0.4</v>
      </c>
      <c r="T925">
        <v>4.2712707519531197</v>
      </c>
      <c r="U925">
        <v>3.85396385192871</v>
      </c>
      <c r="V925">
        <v>3.68733906745911</v>
      </c>
      <c r="W925" s="17">
        <v>0.16662478446960399</v>
      </c>
      <c r="X925">
        <v>0.583931684494019</v>
      </c>
      <c r="Y925">
        <v>0.583931684494019</v>
      </c>
      <c r="Z925">
        <v>0.4</v>
      </c>
      <c r="AA925">
        <v>1</v>
      </c>
      <c r="AB925">
        <v>0.71428571428571397</v>
      </c>
      <c r="AC925">
        <v>0.83333333333333304</v>
      </c>
      <c r="AD925">
        <v>0</v>
      </c>
      <c r="AE925">
        <v>0.6</v>
      </c>
    </row>
    <row r="926" spans="1:31" x14ac:dyDescent="0.15">
      <c r="A926" s="6">
        <v>924</v>
      </c>
      <c r="B926">
        <v>19</v>
      </c>
      <c r="C926">
        <v>1</v>
      </c>
      <c r="D926">
        <v>10</v>
      </c>
      <c r="E926">
        <v>10</v>
      </c>
      <c r="F926">
        <v>10</v>
      </c>
      <c r="G926">
        <v>0</v>
      </c>
      <c r="H926">
        <v>9</v>
      </c>
      <c r="I926">
        <v>1</v>
      </c>
      <c r="J926">
        <v>0.95</v>
      </c>
      <c r="K926">
        <v>12.8609733581543</v>
      </c>
      <c r="L926" s="10">
        <v>1.28487396240234</v>
      </c>
      <c r="M926">
        <v>1.0061149597168</v>
      </c>
      <c r="N926">
        <v>10.074775695800801</v>
      </c>
      <c r="O926">
        <v>6</v>
      </c>
      <c r="P926">
        <v>6</v>
      </c>
      <c r="Q926">
        <v>16</v>
      </c>
      <c r="R926" s="16">
        <v>0.375</v>
      </c>
      <c r="S926" s="16">
        <f t="shared" si="14"/>
        <v>0.6</v>
      </c>
      <c r="T926">
        <v>5.0540904998779297</v>
      </c>
      <c r="U926">
        <v>4.6821627616882298</v>
      </c>
      <c r="V926">
        <v>4.4225492477417001</v>
      </c>
      <c r="W926" s="17">
        <v>0.25961351394653298</v>
      </c>
      <c r="X926">
        <v>0.63154125213623002</v>
      </c>
      <c r="Y926">
        <v>0.63154125213623002</v>
      </c>
      <c r="Z926">
        <v>0.6</v>
      </c>
      <c r="AA926">
        <v>1</v>
      </c>
      <c r="AB926">
        <v>0.625</v>
      </c>
      <c r="AC926">
        <v>0.76923076923076905</v>
      </c>
      <c r="AD926">
        <v>0</v>
      </c>
      <c r="AE926">
        <v>0.4</v>
      </c>
    </row>
    <row r="927" spans="1:31" x14ac:dyDescent="0.15">
      <c r="A927" s="6">
        <v>925</v>
      </c>
      <c r="B927">
        <v>16</v>
      </c>
      <c r="C927">
        <v>4</v>
      </c>
      <c r="D927">
        <v>10</v>
      </c>
      <c r="E927">
        <v>10</v>
      </c>
      <c r="F927">
        <v>10</v>
      </c>
      <c r="G927">
        <v>0</v>
      </c>
      <c r="H927">
        <v>6</v>
      </c>
      <c r="I927">
        <v>4</v>
      </c>
      <c r="J927">
        <v>0.8</v>
      </c>
      <c r="K927">
        <v>9.0501499176025408</v>
      </c>
      <c r="L927" s="10">
        <v>2.5379219055175799</v>
      </c>
      <c r="M927">
        <v>0.93624496459960904</v>
      </c>
      <c r="N927">
        <v>6.84950828552246</v>
      </c>
      <c r="O927">
        <v>4</v>
      </c>
      <c r="P927">
        <v>4</v>
      </c>
      <c r="Q927">
        <v>14</v>
      </c>
      <c r="R927" s="16">
        <v>0.28570000000000001</v>
      </c>
      <c r="S927" s="16">
        <f t="shared" si="14"/>
        <v>0.4</v>
      </c>
      <c r="T927">
        <v>3.25386619567871</v>
      </c>
      <c r="U927">
        <v>2.9283568859100302</v>
      </c>
      <c r="V927">
        <v>2.7367506027221702</v>
      </c>
      <c r="W927" s="17">
        <v>0.19160628318786599</v>
      </c>
      <c r="X927">
        <v>0.51711559295654297</v>
      </c>
      <c r="Y927">
        <v>0.51711559295654297</v>
      </c>
      <c r="Z927">
        <v>0.4</v>
      </c>
      <c r="AA927">
        <v>1</v>
      </c>
      <c r="AB927">
        <v>0.71428571428571397</v>
      </c>
      <c r="AC927">
        <v>0.83333333333333304</v>
      </c>
      <c r="AD927">
        <v>0</v>
      </c>
      <c r="AE927">
        <v>0.6</v>
      </c>
    </row>
    <row r="928" spans="1:31" x14ac:dyDescent="0.15">
      <c r="A928" s="6">
        <v>926</v>
      </c>
      <c r="B928">
        <v>14</v>
      </c>
      <c r="C928">
        <v>6</v>
      </c>
      <c r="D928">
        <v>10</v>
      </c>
      <c r="E928">
        <v>10</v>
      </c>
      <c r="F928">
        <v>10</v>
      </c>
      <c r="G928">
        <v>0</v>
      </c>
      <c r="H928">
        <v>4</v>
      </c>
      <c r="I928">
        <v>6</v>
      </c>
      <c r="J928">
        <v>0.7</v>
      </c>
      <c r="K928">
        <v>8.3006877899169904</v>
      </c>
      <c r="L928" s="10">
        <v>3.6109352111816402</v>
      </c>
      <c r="M928">
        <v>0.69366455078125</v>
      </c>
      <c r="N928">
        <v>6.8622627258300799</v>
      </c>
      <c r="O928">
        <v>3</v>
      </c>
      <c r="P928">
        <v>3</v>
      </c>
      <c r="Q928">
        <v>13</v>
      </c>
      <c r="R928" s="16">
        <v>0.23080000000000001</v>
      </c>
      <c r="S928" s="16">
        <f t="shared" si="14"/>
        <v>0.3</v>
      </c>
      <c r="T928">
        <v>3.5491771697997998</v>
      </c>
      <c r="U928">
        <v>3.0837340354919398</v>
      </c>
      <c r="V928">
        <v>2.9655303955078098</v>
      </c>
      <c r="W928" s="17">
        <v>0.118203639984131</v>
      </c>
      <c r="X928">
        <v>0.58364677429199197</v>
      </c>
      <c r="Y928">
        <v>0.58364677429199197</v>
      </c>
      <c r="Z928">
        <v>0.3</v>
      </c>
      <c r="AA928">
        <v>1</v>
      </c>
      <c r="AB928">
        <v>0.76923076923076905</v>
      </c>
      <c r="AC928">
        <v>0.86956521739130399</v>
      </c>
      <c r="AD928">
        <v>0</v>
      </c>
      <c r="AE928">
        <v>0.7</v>
      </c>
    </row>
    <row r="929" spans="1:31" x14ac:dyDescent="0.15">
      <c r="A929" s="6">
        <v>927</v>
      </c>
      <c r="B929">
        <v>18</v>
      </c>
      <c r="C929">
        <v>2</v>
      </c>
      <c r="D929">
        <v>10</v>
      </c>
      <c r="E929">
        <v>10</v>
      </c>
      <c r="F929">
        <v>10</v>
      </c>
      <c r="G929">
        <v>0</v>
      </c>
      <c r="H929">
        <v>8</v>
      </c>
      <c r="I929">
        <v>2</v>
      </c>
      <c r="J929">
        <v>0.9</v>
      </c>
      <c r="K929">
        <v>9.9736137390136701</v>
      </c>
      <c r="L929" s="10">
        <v>1.5282402038574201</v>
      </c>
      <c r="M929">
        <v>0.97539901733398404</v>
      </c>
      <c r="N929">
        <v>7.7925186157226598</v>
      </c>
      <c r="O929">
        <v>5</v>
      </c>
      <c r="P929">
        <v>5</v>
      </c>
      <c r="Q929">
        <v>15</v>
      </c>
      <c r="R929" s="16">
        <v>0.33329999999999999</v>
      </c>
      <c r="S929" s="16">
        <f t="shared" si="14"/>
        <v>0.5</v>
      </c>
      <c r="T929">
        <v>4.7810745239257804</v>
      </c>
      <c r="U929">
        <v>4.3747048377990696</v>
      </c>
      <c r="V929">
        <v>4.1658182144165004</v>
      </c>
      <c r="W929" s="17">
        <v>0.208886623382568</v>
      </c>
      <c r="X929">
        <v>0.61525630950927701</v>
      </c>
      <c r="Y929">
        <v>0.61525630950927701</v>
      </c>
      <c r="Z929">
        <v>0.5</v>
      </c>
      <c r="AA929">
        <v>1</v>
      </c>
      <c r="AB929">
        <v>0.66666666666666696</v>
      </c>
      <c r="AC929">
        <v>0.8</v>
      </c>
      <c r="AD929">
        <v>0</v>
      </c>
      <c r="AE929">
        <v>0.5</v>
      </c>
    </row>
    <row r="930" spans="1:31" x14ac:dyDescent="0.15">
      <c r="A930" s="6">
        <v>928</v>
      </c>
      <c r="B930">
        <v>19</v>
      </c>
      <c r="C930">
        <v>1</v>
      </c>
      <c r="D930">
        <v>10</v>
      </c>
      <c r="E930">
        <v>10</v>
      </c>
      <c r="F930">
        <v>10</v>
      </c>
      <c r="G930">
        <v>0</v>
      </c>
      <c r="H930">
        <v>9</v>
      </c>
      <c r="I930">
        <v>1</v>
      </c>
      <c r="J930">
        <v>0.95</v>
      </c>
      <c r="K930">
        <v>13.035099029541</v>
      </c>
      <c r="L930" s="10">
        <v>2.36561775207519</v>
      </c>
      <c r="M930">
        <v>2.0867767333984402</v>
      </c>
      <c r="N930">
        <v>9.0665988922119105</v>
      </c>
      <c r="O930">
        <v>4</v>
      </c>
      <c r="P930">
        <v>4</v>
      </c>
      <c r="Q930">
        <v>14</v>
      </c>
      <c r="R930" s="16">
        <v>0.28570000000000001</v>
      </c>
      <c r="S930" s="16">
        <f t="shared" si="14"/>
        <v>0.4</v>
      </c>
      <c r="T930">
        <v>4.4604320526123002</v>
      </c>
      <c r="U930">
        <v>4.2258830070495597</v>
      </c>
      <c r="V930">
        <v>3.8717770576477002</v>
      </c>
      <c r="W930" s="17">
        <v>0.35410594940185602</v>
      </c>
      <c r="X930">
        <v>0.58865499496460005</v>
      </c>
      <c r="Y930">
        <v>0.58865499496460005</v>
      </c>
      <c r="Z930">
        <v>0.4</v>
      </c>
      <c r="AA930">
        <v>1</v>
      </c>
      <c r="AB930">
        <v>0.71428571428571397</v>
      </c>
      <c r="AC930">
        <v>0.83333333333333304</v>
      </c>
      <c r="AD930">
        <v>0</v>
      </c>
      <c r="AE930">
        <v>0.6</v>
      </c>
    </row>
    <row r="931" spans="1:31" x14ac:dyDescent="0.15">
      <c r="A931" s="6">
        <v>929</v>
      </c>
      <c r="B931">
        <v>16</v>
      </c>
      <c r="C931">
        <v>4</v>
      </c>
      <c r="D931">
        <v>10</v>
      </c>
      <c r="E931">
        <v>10</v>
      </c>
      <c r="F931">
        <v>10</v>
      </c>
      <c r="G931">
        <v>0</v>
      </c>
      <c r="H931">
        <v>6</v>
      </c>
      <c r="I931">
        <v>4</v>
      </c>
      <c r="J931">
        <v>0.8</v>
      </c>
      <c r="K931">
        <v>8.7811965942382795</v>
      </c>
      <c r="L931" s="10">
        <v>1.7233200073242201</v>
      </c>
      <c r="M931">
        <v>0.264495849609375</v>
      </c>
      <c r="N931">
        <v>8.1160583496093697</v>
      </c>
      <c r="O931">
        <v>5</v>
      </c>
      <c r="P931">
        <v>5</v>
      </c>
      <c r="Q931">
        <v>15</v>
      </c>
      <c r="R931" s="16">
        <v>0.33329999999999999</v>
      </c>
      <c r="S931" s="16">
        <f t="shared" si="14"/>
        <v>0.5</v>
      </c>
      <c r="T931">
        <v>3.8780536651611301</v>
      </c>
      <c r="U931">
        <v>3.3767738342285201</v>
      </c>
      <c r="V931">
        <v>3.3147168159484899</v>
      </c>
      <c r="W931" s="17">
        <v>6.2057018280029297E-2</v>
      </c>
      <c r="X931">
        <v>0.56333684921264604</v>
      </c>
      <c r="Y931">
        <v>0.56333684921264604</v>
      </c>
      <c r="Z931">
        <v>0.5</v>
      </c>
      <c r="AA931">
        <v>1</v>
      </c>
      <c r="AB931">
        <v>0.66666666666666696</v>
      </c>
      <c r="AC931">
        <v>0.8</v>
      </c>
      <c r="AD931">
        <v>0</v>
      </c>
      <c r="AE931">
        <v>0.5</v>
      </c>
    </row>
    <row r="932" spans="1:31" x14ac:dyDescent="0.15">
      <c r="A932" s="6">
        <v>930</v>
      </c>
      <c r="B932">
        <v>15</v>
      </c>
      <c r="C932">
        <v>5</v>
      </c>
      <c r="D932">
        <v>10</v>
      </c>
      <c r="E932">
        <v>10</v>
      </c>
      <c r="F932">
        <v>10</v>
      </c>
      <c r="G932">
        <v>0</v>
      </c>
      <c r="H932">
        <v>5</v>
      </c>
      <c r="I932">
        <v>5</v>
      </c>
      <c r="J932">
        <v>0.75</v>
      </c>
      <c r="K932">
        <v>9.0334587097168004</v>
      </c>
      <c r="L932" s="10">
        <v>5.8283729553222701</v>
      </c>
      <c r="M932">
        <v>4.8437232971191397</v>
      </c>
      <c r="N932">
        <v>4.4408721923828098</v>
      </c>
      <c r="O932">
        <v>1</v>
      </c>
      <c r="P932">
        <v>1</v>
      </c>
      <c r="Q932">
        <v>11</v>
      </c>
      <c r="R932" s="16">
        <v>9.0899999999999995E-2</v>
      </c>
      <c r="S932" s="16">
        <f t="shared" si="14"/>
        <v>0.1</v>
      </c>
      <c r="T932">
        <v>2.7082576751709002</v>
      </c>
      <c r="U932">
        <v>2.61170506477356</v>
      </c>
      <c r="V932">
        <v>2.18743848800659</v>
      </c>
      <c r="W932" s="17">
        <v>0.424266576766968</v>
      </c>
      <c r="X932">
        <v>0.52081918716430697</v>
      </c>
      <c r="Y932">
        <v>0.52081918716430697</v>
      </c>
      <c r="Z932">
        <v>0.1</v>
      </c>
      <c r="AA932">
        <v>1</v>
      </c>
      <c r="AB932">
        <v>0.90909090909090895</v>
      </c>
      <c r="AC932">
        <v>0.952380952380952</v>
      </c>
      <c r="AD932">
        <v>0</v>
      </c>
      <c r="AE932">
        <v>0.9</v>
      </c>
    </row>
    <row r="933" spans="1:31" x14ac:dyDescent="0.15">
      <c r="A933" s="6">
        <v>931</v>
      </c>
      <c r="B933">
        <v>15</v>
      </c>
      <c r="C933">
        <v>5</v>
      </c>
      <c r="D933">
        <v>10</v>
      </c>
      <c r="E933">
        <v>10</v>
      </c>
      <c r="F933">
        <v>10</v>
      </c>
      <c r="G933">
        <v>0</v>
      </c>
      <c r="H933">
        <v>5</v>
      </c>
      <c r="I933">
        <v>5</v>
      </c>
      <c r="J933">
        <v>0.75</v>
      </c>
      <c r="K933">
        <v>8.2917289733886701</v>
      </c>
      <c r="L933" s="10">
        <v>2.2534942626953098</v>
      </c>
      <c r="M933">
        <v>0.145561218261719</v>
      </c>
      <c r="N933">
        <v>7.8606090545654297</v>
      </c>
      <c r="O933">
        <v>5</v>
      </c>
      <c r="P933">
        <v>5</v>
      </c>
      <c r="Q933">
        <v>15</v>
      </c>
      <c r="R933" s="16">
        <v>0.33329999999999999</v>
      </c>
      <c r="S933" s="16">
        <f t="shared" si="14"/>
        <v>0.5</v>
      </c>
      <c r="T933">
        <v>3.8922595977783199</v>
      </c>
      <c r="U933">
        <v>3.3311226367950399</v>
      </c>
      <c r="V933">
        <v>3.2962231636047399</v>
      </c>
      <c r="W933" s="17">
        <v>3.4899473190307603E-2</v>
      </c>
      <c r="X933">
        <v>0.59603643417358398</v>
      </c>
      <c r="Y933">
        <v>0.59603643417358398</v>
      </c>
      <c r="Z933">
        <v>0.5</v>
      </c>
      <c r="AA933">
        <v>1</v>
      </c>
      <c r="AB933">
        <v>0.66666666666666696</v>
      </c>
      <c r="AC933">
        <v>0.8</v>
      </c>
      <c r="AD933">
        <v>0</v>
      </c>
      <c r="AE933">
        <v>0.5</v>
      </c>
    </row>
    <row r="934" spans="1:31" x14ac:dyDescent="0.15">
      <c r="A934" s="6">
        <v>932</v>
      </c>
      <c r="B934">
        <v>18</v>
      </c>
      <c r="C934">
        <v>2</v>
      </c>
      <c r="D934">
        <v>10</v>
      </c>
      <c r="E934">
        <v>10</v>
      </c>
      <c r="F934">
        <v>10</v>
      </c>
      <c r="G934">
        <v>0</v>
      </c>
      <c r="H934">
        <v>8</v>
      </c>
      <c r="I934">
        <v>2</v>
      </c>
      <c r="J934">
        <v>0.9</v>
      </c>
      <c r="K934">
        <v>9.1556015014648402</v>
      </c>
      <c r="L934" s="10">
        <v>0.84737014770507801</v>
      </c>
      <c r="M934">
        <v>0.63286590576171897</v>
      </c>
      <c r="N934">
        <v>9.3127593994140607</v>
      </c>
      <c r="O934">
        <v>7</v>
      </c>
      <c r="P934">
        <v>7</v>
      </c>
      <c r="Q934">
        <v>17</v>
      </c>
      <c r="R934" s="16">
        <v>0.4118</v>
      </c>
      <c r="S934" s="16">
        <f t="shared" si="14"/>
        <v>0.7</v>
      </c>
      <c r="T934">
        <v>5.2497100830078098</v>
      </c>
      <c r="U934">
        <v>4.6811871528625497</v>
      </c>
      <c r="V934">
        <v>4.6833748817443803</v>
      </c>
      <c r="W934" s="17">
        <v>2.1877288818359401E-3</v>
      </c>
      <c r="X934">
        <v>0.56633520126342796</v>
      </c>
      <c r="Y934">
        <v>0.56633520126342796</v>
      </c>
      <c r="Z934">
        <v>0.7</v>
      </c>
      <c r="AA934">
        <v>1</v>
      </c>
      <c r="AB934">
        <v>0.58823529411764697</v>
      </c>
      <c r="AC934">
        <v>0.74074074074074103</v>
      </c>
      <c r="AD934">
        <v>0</v>
      </c>
      <c r="AE934">
        <v>0.3</v>
      </c>
    </row>
    <row r="935" spans="1:31" x14ac:dyDescent="0.15">
      <c r="A935" s="6">
        <v>933</v>
      </c>
      <c r="B935">
        <v>17</v>
      </c>
      <c r="C935">
        <v>3</v>
      </c>
      <c r="D935">
        <v>10</v>
      </c>
      <c r="E935">
        <v>10</v>
      </c>
      <c r="F935">
        <v>10</v>
      </c>
      <c r="G935">
        <v>0</v>
      </c>
      <c r="H935">
        <v>7</v>
      </c>
      <c r="I935">
        <v>3</v>
      </c>
      <c r="J935">
        <v>0.85</v>
      </c>
      <c r="K935">
        <v>9.2764530181884801</v>
      </c>
      <c r="L935" s="10">
        <v>3.3757591247558598</v>
      </c>
      <c r="M935">
        <v>2.5131816864013699</v>
      </c>
      <c r="N935">
        <v>5.55430030822754</v>
      </c>
      <c r="O935">
        <v>4</v>
      </c>
      <c r="P935">
        <v>4</v>
      </c>
      <c r="Q935">
        <v>14</v>
      </c>
      <c r="R935" s="16">
        <v>0.28570000000000001</v>
      </c>
      <c r="S935" s="16">
        <f t="shared" si="14"/>
        <v>0.4</v>
      </c>
      <c r="T935">
        <v>4.0597190856933603</v>
      </c>
      <c r="U935">
        <v>3.7789788246154798</v>
      </c>
      <c r="V935">
        <v>3.44189381599426</v>
      </c>
      <c r="W935" s="17">
        <v>0.33708500862121599</v>
      </c>
      <c r="X935">
        <v>0.61782526969909701</v>
      </c>
      <c r="Y935">
        <v>0.61782526969909701</v>
      </c>
      <c r="Z935">
        <v>0.4</v>
      </c>
      <c r="AA935">
        <v>1</v>
      </c>
      <c r="AB935">
        <v>0.71428571428571397</v>
      </c>
      <c r="AC935">
        <v>0.83333333333333304</v>
      </c>
      <c r="AD935">
        <v>0</v>
      </c>
      <c r="AE935">
        <v>0.6</v>
      </c>
    </row>
    <row r="936" spans="1:31" x14ac:dyDescent="0.15">
      <c r="A936" s="6">
        <v>934</v>
      </c>
      <c r="B936">
        <v>13</v>
      </c>
      <c r="C936">
        <v>7</v>
      </c>
      <c r="D936">
        <v>10</v>
      </c>
      <c r="E936">
        <v>10</v>
      </c>
      <c r="F936">
        <v>10</v>
      </c>
      <c r="G936">
        <v>0</v>
      </c>
      <c r="H936">
        <v>3</v>
      </c>
      <c r="I936">
        <v>7</v>
      </c>
      <c r="J936">
        <v>0.65</v>
      </c>
      <c r="K936">
        <v>8.6188640594482404</v>
      </c>
      <c r="L936" s="10">
        <v>4.1744632720947301</v>
      </c>
      <c r="M936">
        <v>0.104656219482422</v>
      </c>
      <c r="N936">
        <v>9.0006752014160192</v>
      </c>
      <c r="O936">
        <v>3</v>
      </c>
      <c r="P936">
        <v>3</v>
      </c>
      <c r="Q936">
        <v>13</v>
      </c>
      <c r="R936" s="16">
        <v>0.23080000000000001</v>
      </c>
      <c r="S936" s="16">
        <f t="shared" si="14"/>
        <v>0.3</v>
      </c>
      <c r="T936">
        <v>2.9652175903320299</v>
      </c>
      <c r="U936">
        <v>2.3937900066375701</v>
      </c>
      <c r="V936">
        <v>2.41355681419373</v>
      </c>
      <c r="W936" s="17">
        <v>1.9766807556152299E-2</v>
      </c>
      <c r="X936">
        <v>0.551660776138306</v>
      </c>
      <c r="Y936">
        <v>0.551660776138306</v>
      </c>
      <c r="Z936">
        <v>0.3</v>
      </c>
      <c r="AA936">
        <v>1</v>
      </c>
      <c r="AB936">
        <v>0.76923076923076905</v>
      </c>
      <c r="AC936">
        <v>0.86956521739130399</v>
      </c>
      <c r="AD936">
        <v>0</v>
      </c>
      <c r="AE936">
        <v>0.7</v>
      </c>
    </row>
    <row r="937" spans="1:31" x14ac:dyDescent="0.15">
      <c r="A937" s="6">
        <v>935</v>
      </c>
      <c r="B937">
        <v>19</v>
      </c>
      <c r="C937">
        <v>1</v>
      </c>
      <c r="D937">
        <v>10</v>
      </c>
      <c r="E937">
        <v>10</v>
      </c>
      <c r="F937">
        <v>10</v>
      </c>
      <c r="G937">
        <v>0</v>
      </c>
      <c r="H937">
        <v>9</v>
      </c>
      <c r="I937">
        <v>1</v>
      </c>
      <c r="J937">
        <v>0.95</v>
      </c>
      <c r="K937">
        <v>12.895305633544901</v>
      </c>
      <c r="L937" s="10">
        <v>2.0056800842285201</v>
      </c>
      <c r="M937">
        <v>1.7586364746093699</v>
      </c>
      <c r="N937">
        <v>9.6291980743408203</v>
      </c>
      <c r="O937">
        <v>6</v>
      </c>
      <c r="P937">
        <v>6</v>
      </c>
      <c r="Q937">
        <v>16</v>
      </c>
      <c r="R937" s="16">
        <v>0.375</v>
      </c>
      <c r="S937" s="16">
        <f t="shared" si="14"/>
        <v>0.6</v>
      </c>
      <c r="T937">
        <v>5.2304878234863299</v>
      </c>
      <c r="U937">
        <v>4.8850607872009304</v>
      </c>
      <c r="V937">
        <v>4.5756163597106898</v>
      </c>
      <c r="W937" s="17">
        <v>0.30944442749023399</v>
      </c>
      <c r="X937">
        <v>0.65487146377563499</v>
      </c>
      <c r="Y937">
        <v>0.65487146377563499</v>
      </c>
      <c r="Z937">
        <v>0.6</v>
      </c>
      <c r="AA937">
        <v>1</v>
      </c>
      <c r="AB937">
        <v>0.625</v>
      </c>
      <c r="AC937">
        <v>0.76923076923076905</v>
      </c>
      <c r="AD937">
        <v>0</v>
      </c>
      <c r="AE937">
        <v>0.4</v>
      </c>
    </row>
    <row r="938" spans="1:31" x14ac:dyDescent="0.15">
      <c r="A938" s="6">
        <v>936</v>
      </c>
      <c r="B938">
        <v>15</v>
      </c>
      <c r="C938">
        <v>5</v>
      </c>
      <c r="D938">
        <v>10</v>
      </c>
      <c r="E938">
        <v>10</v>
      </c>
      <c r="F938">
        <v>10</v>
      </c>
      <c r="G938">
        <v>0</v>
      </c>
      <c r="H938">
        <v>5</v>
      </c>
      <c r="I938">
        <v>5</v>
      </c>
      <c r="J938">
        <v>0.75</v>
      </c>
      <c r="K938">
        <v>8.1866207122802699</v>
      </c>
      <c r="L938" s="10">
        <v>2.7772979736328098</v>
      </c>
      <c r="M938">
        <v>0.68459701538085904</v>
      </c>
      <c r="N938">
        <v>6.6332588195800799</v>
      </c>
      <c r="O938">
        <v>4</v>
      </c>
      <c r="P938">
        <v>4</v>
      </c>
      <c r="Q938">
        <v>14</v>
      </c>
      <c r="R938" s="16">
        <v>0.28570000000000001</v>
      </c>
      <c r="S938" s="16">
        <f t="shared" si="14"/>
        <v>0.4</v>
      </c>
      <c r="T938">
        <v>3.7980613708496098</v>
      </c>
      <c r="U938">
        <v>3.3487637042999299</v>
      </c>
      <c r="V938">
        <v>3.2189126014709499</v>
      </c>
      <c r="W938" s="17">
        <v>0.12985110282897899</v>
      </c>
      <c r="X938">
        <v>0.579148769378662</v>
      </c>
      <c r="Y938">
        <v>0.579148769378662</v>
      </c>
      <c r="Z938">
        <v>0.4</v>
      </c>
      <c r="AA938">
        <v>1</v>
      </c>
      <c r="AB938">
        <v>0.71428571428571397</v>
      </c>
      <c r="AC938">
        <v>0.83333333333333304</v>
      </c>
      <c r="AD938">
        <v>0</v>
      </c>
      <c r="AE938">
        <v>0.6</v>
      </c>
    </row>
    <row r="939" spans="1:31" x14ac:dyDescent="0.15">
      <c r="A939" s="6">
        <v>937</v>
      </c>
      <c r="B939">
        <v>15</v>
      </c>
      <c r="C939">
        <v>5</v>
      </c>
      <c r="D939">
        <v>10</v>
      </c>
      <c r="E939">
        <v>10</v>
      </c>
      <c r="F939">
        <v>10</v>
      </c>
      <c r="G939">
        <v>0</v>
      </c>
      <c r="H939">
        <v>5</v>
      </c>
      <c r="I939">
        <v>5</v>
      </c>
      <c r="J939">
        <v>0.75</v>
      </c>
      <c r="K939">
        <v>8.2729797363281197</v>
      </c>
      <c r="L939" s="10">
        <v>5.7072124481201199</v>
      </c>
      <c r="M939">
        <v>4.9558658599853498</v>
      </c>
      <c r="N939">
        <v>3.6288471221923801</v>
      </c>
      <c r="O939">
        <v>1</v>
      </c>
      <c r="P939">
        <v>1</v>
      </c>
      <c r="Q939">
        <v>11</v>
      </c>
      <c r="R939" s="16">
        <v>9.0899999999999995E-2</v>
      </c>
      <c r="S939" s="16">
        <f t="shared" si="14"/>
        <v>0.1</v>
      </c>
      <c r="T939">
        <v>2.7701549530029301</v>
      </c>
      <c r="U939">
        <v>2.6610579490661599</v>
      </c>
      <c r="V939">
        <v>2.27631616592407</v>
      </c>
      <c r="W939" s="17">
        <v>0.38474178314209001</v>
      </c>
      <c r="X939">
        <v>0.49383878707885698</v>
      </c>
      <c r="Y939">
        <v>0.49383878707885698</v>
      </c>
      <c r="Z939">
        <v>0.1</v>
      </c>
      <c r="AA939">
        <v>1</v>
      </c>
      <c r="AB939">
        <v>0.90909090909090895</v>
      </c>
      <c r="AC939">
        <v>0.952380952380952</v>
      </c>
      <c r="AD939">
        <v>0</v>
      </c>
      <c r="AE939">
        <v>0.9</v>
      </c>
    </row>
    <row r="940" spans="1:31" x14ac:dyDescent="0.15">
      <c r="A940" s="6">
        <v>938</v>
      </c>
      <c r="B940">
        <v>15</v>
      </c>
      <c r="C940">
        <v>5</v>
      </c>
      <c r="D940">
        <v>10</v>
      </c>
      <c r="E940">
        <v>10</v>
      </c>
      <c r="F940">
        <v>10</v>
      </c>
      <c r="G940">
        <v>0</v>
      </c>
      <c r="H940">
        <v>5</v>
      </c>
      <c r="I940">
        <v>5</v>
      </c>
      <c r="J940">
        <v>0.75</v>
      </c>
      <c r="K940">
        <v>8.7781810760497994</v>
      </c>
      <c r="L940" s="10">
        <v>2.89866065979004</v>
      </c>
      <c r="M940">
        <v>0.52587127685546897</v>
      </c>
      <c r="N940">
        <v>7.0134658813476598</v>
      </c>
      <c r="O940">
        <v>4</v>
      </c>
      <c r="P940">
        <v>4</v>
      </c>
      <c r="Q940">
        <v>14</v>
      </c>
      <c r="R940" s="16">
        <v>0.28570000000000001</v>
      </c>
      <c r="S940" s="16">
        <f t="shared" si="14"/>
        <v>0.4</v>
      </c>
      <c r="T940">
        <v>3.4633522033691402</v>
      </c>
      <c r="U940">
        <v>3.0404236316680899</v>
      </c>
      <c r="V940">
        <v>2.9055769443511998</v>
      </c>
      <c r="W940" s="17">
        <v>0.134846687316895</v>
      </c>
      <c r="X940">
        <v>0.557775259017944</v>
      </c>
      <c r="Y940">
        <v>0.557775259017944</v>
      </c>
      <c r="Z940">
        <v>0.4</v>
      </c>
      <c r="AA940">
        <v>1</v>
      </c>
      <c r="AB940">
        <v>0.71428571428571397</v>
      </c>
      <c r="AC940">
        <v>0.83333333333333304</v>
      </c>
      <c r="AD940">
        <v>0</v>
      </c>
      <c r="AE940">
        <v>0.6</v>
      </c>
    </row>
    <row r="941" spans="1:31" x14ac:dyDescent="0.15">
      <c r="A941" s="6">
        <v>939</v>
      </c>
      <c r="B941">
        <v>18</v>
      </c>
      <c r="C941">
        <v>2</v>
      </c>
      <c r="D941">
        <v>10</v>
      </c>
      <c r="E941">
        <v>10</v>
      </c>
      <c r="F941">
        <v>10</v>
      </c>
      <c r="G941">
        <v>0</v>
      </c>
      <c r="H941">
        <v>8</v>
      </c>
      <c r="I941">
        <v>2</v>
      </c>
      <c r="J941">
        <v>0.9</v>
      </c>
      <c r="K941">
        <v>9.0494155883789098</v>
      </c>
      <c r="L941" s="10">
        <v>1.2970714569091799</v>
      </c>
      <c r="M941">
        <v>0.79858016967773404</v>
      </c>
      <c r="N941">
        <v>7.1979351043701199</v>
      </c>
      <c r="O941">
        <v>5</v>
      </c>
      <c r="P941">
        <v>5</v>
      </c>
      <c r="Q941">
        <v>15</v>
      </c>
      <c r="R941" s="16">
        <v>0.33329999999999999</v>
      </c>
      <c r="S941" s="16">
        <f t="shared" si="14"/>
        <v>0.5</v>
      </c>
      <c r="T941">
        <v>4.3029632568359402</v>
      </c>
      <c r="U941">
        <v>3.94556832313538</v>
      </c>
      <c r="V941">
        <v>3.7837824821472199</v>
      </c>
      <c r="W941" s="17">
        <v>0.16178584098815901</v>
      </c>
      <c r="X941">
        <v>0.51918077468872104</v>
      </c>
      <c r="Y941">
        <v>0.51918077468872104</v>
      </c>
      <c r="Z941">
        <v>0.5</v>
      </c>
      <c r="AA941">
        <v>1</v>
      </c>
      <c r="AB941">
        <v>0.66666666666666696</v>
      </c>
      <c r="AC941">
        <v>0.8</v>
      </c>
      <c r="AD941">
        <v>0</v>
      </c>
      <c r="AE941">
        <v>0.5</v>
      </c>
    </row>
    <row r="942" spans="1:31" x14ac:dyDescent="0.15">
      <c r="A942" s="6">
        <v>940</v>
      </c>
      <c r="B942">
        <v>18</v>
      </c>
      <c r="C942">
        <v>2</v>
      </c>
      <c r="D942">
        <v>10</v>
      </c>
      <c r="E942">
        <v>10</v>
      </c>
      <c r="F942">
        <v>10</v>
      </c>
      <c r="G942">
        <v>0</v>
      </c>
      <c r="H942">
        <v>8</v>
      </c>
      <c r="I942">
        <v>2</v>
      </c>
      <c r="J942">
        <v>0.9</v>
      </c>
      <c r="K942">
        <v>10.4189147949219</v>
      </c>
      <c r="L942" s="10">
        <v>1.09677886962891</v>
      </c>
      <c r="M942">
        <v>0.50580978393554699</v>
      </c>
      <c r="N942">
        <v>8.6978092193603498</v>
      </c>
      <c r="O942">
        <v>6</v>
      </c>
      <c r="P942">
        <v>6</v>
      </c>
      <c r="Q942">
        <v>16</v>
      </c>
      <c r="R942" s="16">
        <v>0.375</v>
      </c>
      <c r="S942" s="16">
        <f t="shared" si="14"/>
        <v>0.6</v>
      </c>
      <c r="T942">
        <v>5.3749694824218697</v>
      </c>
      <c r="U942">
        <v>4.8848905563354501</v>
      </c>
      <c r="V942">
        <v>4.7225670814514196</v>
      </c>
      <c r="W942" s="17">
        <v>0.16232347488403301</v>
      </c>
      <c r="X942">
        <v>0.65240240097045898</v>
      </c>
      <c r="Y942">
        <v>0.65240240097045898</v>
      </c>
      <c r="Z942">
        <v>0.6</v>
      </c>
      <c r="AA942">
        <v>1</v>
      </c>
      <c r="AB942">
        <v>0.625</v>
      </c>
      <c r="AC942">
        <v>0.76923076923076905</v>
      </c>
      <c r="AD942">
        <v>0</v>
      </c>
      <c r="AE942">
        <v>0.4</v>
      </c>
    </row>
    <row r="943" spans="1:31" x14ac:dyDescent="0.15">
      <c r="A943" s="6">
        <v>941</v>
      </c>
      <c r="B943">
        <v>16</v>
      </c>
      <c r="C943">
        <v>4</v>
      </c>
      <c r="D943">
        <v>10</v>
      </c>
      <c r="E943">
        <v>10</v>
      </c>
      <c r="F943">
        <v>10</v>
      </c>
      <c r="G943">
        <v>0</v>
      </c>
      <c r="H943">
        <v>6</v>
      </c>
      <c r="I943">
        <v>4</v>
      </c>
      <c r="J943">
        <v>0.8</v>
      </c>
      <c r="K943">
        <v>8.8859405517578107</v>
      </c>
      <c r="L943" s="10">
        <v>2.6512527465820299</v>
      </c>
      <c r="M943">
        <v>1.06869888305664</v>
      </c>
      <c r="N943">
        <v>6.4347610473632804</v>
      </c>
      <c r="O943">
        <v>4</v>
      </c>
      <c r="P943">
        <v>4</v>
      </c>
      <c r="Q943">
        <v>14</v>
      </c>
      <c r="R943" s="16">
        <v>0.28570000000000001</v>
      </c>
      <c r="S943" s="16">
        <f t="shared" si="14"/>
        <v>0.4</v>
      </c>
      <c r="T943">
        <v>3.9604015350341801</v>
      </c>
      <c r="U943">
        <v>3.5765151977539098</v>
      </c>
      <c r="V943">
        <v>3.3643002510070801</v>
      </c>
      <c r="W943" s="17">
        <v>0.21221494674682601</v>
      </c>
      <c r="X943">
        <v>0.59610128402710005</v>
      </c>
      <c r="Y943">
        <v>0.59610128402710005</v>
      </c>
      <c r="Z943">
        <v>0.4</v>
      </c>
      <c r="AA943">
        <v>1</v>
      </c>
      <c r="AB943">
        <v>0.71428571428571397</v>
      </c>
      <c r="AC943">
        <v>0.83333333333333304</v>
      </c>
      <c r="AD943">
        <v>0</v>
      </c>
      <c r="AE943">
        <v>0.6</v>
      </c>
    </row>
    <row r="944" spans="1:31" x14ac:dyDescent="0.15">
      <c r="A944" s="6">
        <v>942</v>
      </c>
      <c r="B944">
        <v>17</v>
      </c>
      <c r="C944">
        <v>3</v>
      </c>
      <c r="D944">
        <v>10</v>
      </c>
      <c r="E944">
        <v>10</v>
      </c>
      <c r="F944">
        <v>10</v>
      </c>
      <c r="G944">
        <v>0</v>
      </c>
      <c r="H944">
        <v>7</v>
      </c>
      <c r="I944">
        <v>3</v>
      </c>
      <c r="J944">
        <v>0.85</v>
      </c>
      <c r="K944">
        <v>9.0732250213622994</v>
      </c>
      <c r="L944" s="10">
        <v>1.3047561645507799</v>
      </c>
      <c r="M944">
        <v>0.362777709960937</v>
      </c>
      <c r="N944">
        <v>7.9579143524169904</v>
      </c>
      <c r="O944">
        <v>7</v>
      </c>
      <c r="P944">
        <v>7</v>
      </c>
      <c r="Q944">
        <v>17</v>
      </c>
      <c r="R944" s="16">
        <v>0.4118</v>
      </c>
      <c r="S944" s="16">
        <f t="shared" si="14"/>
        <v>0.7</v>
      </c>
      <c r="T944">
        <v>4.8370914459228498</v>
      </c>
      <c r="U944">
        <v>4.3284192085266104</v>
      </c>
      <c r="V944">
        <v>4.2296271324157697</v>
      </c>
      <c r="W944" s="17">
        <v>9.8792076110839802E-2</v>
      </c>
      <c r="X944">
        <v>0.60746431350707997</v>
      </c>
      <c r="Y944">
        <v>0.60746431350707997</v>
      </c>
      <c r="Z944">
        <v>0.7</v>
      </c>
      <c r="AA944">
        <v>1</v>
      </c>
      <c r="AB944">
        <v>0.58823529411764697</v>
      </c>
      <c r="AC944">
        <v>0.74074074074074103</v>
      </c>
      <c r="AD944">
        <v>0</v>
      </c>
      <c r="AE944">
        <v>0.3</v>
      </c>
    </row>
    <row r="945" spans="1:31" x14ac:dyDescent="0.15">
      <c r="A945" s="6">
        <v>943</v>
      </c>
      <c r="B945">
        <v>14</v>
      </c>
      <c r="C945">
        <v>6</v>
      </c>
      <c r="D945">
        <v>10</v>
      </c>
      <c r="E945">
        <v>10</v>
      </c>
      <c r="F945">
        <v>10</v>
      </c>
      <c r="G945">
        <v>0</v>
      </c>
      <c r="H945">
        <v>4</v>
      </c>
      <c r="I945">
        <v>6</v>
      </c>
      <c r="J945">
        <v>0.7</v>
      </c>
      <c r="K945">
        <v>7.1337642669677699</v>
      </c>
      <c r="L945" s="10">
        <v>3.93759346008301</v>
      </c>
      <c r="M945">
        <v>2.2982063293457</v>
      </c>
      <c r="N945">
        <v>5.2581138610839799</v>
      </c>
      <c r="O945">
        <v>2</v>
      </c>
      <c r="P945">
        <v>2</v>
      </c>
      <c r="Q945">
        <v>11</v>
      </c>
      <c r="R945" s="16">
        <v>0.18179999999999999</v>
      </c>
      <c r="S945" s="16">
        <f t="shared" si="14"/>
        <v>0.2</v>
      </c>
      <c r="T945">
        <v>2.81827735900879</v>
      </c>
      <c r="U945">
        <v>2.5575652122497599</v>
      </c>
      <c r="V945">
        <v>2.3670539855957</v>
      </c>
      <c r="W945" s="17">
        <v>0.19051122665405301</v>
      </c>
      <c r="X945">
        <v>0.45122337341308599</v>
      </c>
      <c r="Y945">
        <v>0.45122337341308599</v>
      </c>
      <c r="Z945">
        <v>0.2</v>
      </c>
      <c r="AA945">
        <v>0.9</v>
      </c>
      <c r="AB945">
        <v>0.81818181818181801</v>
      </c>
      <c r="AC945">
        <v>0.85714285714285698</v>
      </c>
      <c r="AD945">
        <v>0.1</v>
      </c>
      <c r="AE945">
        <v>0.7</v>
      </c>
    </row>
    <row r="946" spans="1:31" x14ac:dyDescent="0.15">
      <c r="A946" s="6">
        <v>944</v>
      </c>
      <c r="B946">
        <v>13</v>
      </c>
      <c r="C946">
        <v>7</v>
      </c>
      <c r="D946">
        <v>10</v>
      </c>
      <c r="E946">
        <v>10</v>
      </c>
      <c r="F946">
        <v>10</v>
      </c>
      <c r="G946">
        <v>0</v>
      </c>
      <c r="H946">
        <v>3</v>
      </c>
      <c r="I946">
        <v>7</v>
      </c>
      <c r="J946">
        <v>0.65</v>
      </c>
      <c r="K946">
        <v>8.2326736450195295</v>
      </c>
      <c r="L946" s="10">
        <v>4.9250335693359402</v>
      </c>
      <c r="M946">
        <v>1.24188232421875</v>
      </c>
      <c r="N946">
        <v>5.7638072967529297</v>
      </c>
      <c r="O946">
        <v>2</v>
      </c>
      <c r="P946">
        <v>2</v>
      </c>
      <c r="Q946">
        <v>12</v>
      </c>
      <c r="R946" s="16">
        <v>0.16669999999999999</v>
      </c>
      <c r="S946" s="16">
        <f t="shared" si="14"/>
        <v>0.2</v>
      </c>
      <c r="T946">
        <v>2.97713279724121</v>
      </c>
      <c r="U946">
        <v>2.6054446697235099</v>
      </c>
      <c r="V946">
        <v>2.4249529838561998</v>
      </c>
      <c r="W946" s="17">
        <v>0.18049168586730999</v>
      </c>
      <c r="X946">
        <v>0.55217981338500999</v>
      </c>
      <c r="Y946">
        <v>0.55217981338500999</v>
      </c>
      <c r="Z946">
        <v>0.2</v>
      </c>
      <c r="AA946">
        <v>1</v>
      </c>
      <c r="AB946">
        <v>0.83333333333333304</v>
      </c>
      <c r="AC946">
        <v>0.90909090909090895</v>
      </c>
      <c r="AD946">
        <v>0</v>
      </c>
      <c r="AE946">
        <v>0.8</v>
      </c>
    </row>
    <row r="947" spans="1:31" x14ac:dyDescent="0.15">
      <c r="A947" s="6">
        <v>945</v>
      </c>
      <c r="B947">
        <v>19</v>
      </c>
      <c r="C947">
        <v>1</v>
      </c>
      <c r="D947">
        <v>10</v>
      </c>
      <c r="E947">
        <v>10</v>
      </c>
      <c r="F947">
        <v>10</v>
      </c>
      <c r="G947">
        <v>0</v>
      </c>
      <c r="H947">
        <v>9</v>
      </c>
      <c r="I947">
        <v>1</v>
      </c>
      <c r="J947">
        <v>0.95</v>
      </c>
      <c r="K947">
        <v>11.826662063598601</v>
      </c>
      <c r="L947" s="10">
        <v>0.83002471923828103</v>
      </c>
      <c r="M947">
        <v>0.65362167358398404</v>
      </c>
      <c r="N947">
        <v>10.4545288085937</v>
      </c>
      <c r="O947">
        <v>8</v>
      </c>
      <c r="P947">
        <v>8</v>
      </c>
      <c r="Q947">
        <v>17</v>
      </c>
      <c r="R947" s="16">
        <v>0.47060000000000002</v>
      </c>
      <c r="S947" s="16">
        <f t="shared" si="14"/>
        <v>0.8</v>
      </c>
      <c r="T947">
        <v>4.9697341918945304</v>
      </c>
      <c r="U947">
        <v>4.5560193061828604</v>
      </c>
      <c r="V947">
        <v>4.4299230575561497</v>
      </c>
      <c r="W947" s="17">
        <v>0.12609624862670901</v>
      </c>
      <c r="X947">
        <v>0.53981113433837902</v>
      </c>
      <c r="Y947">
        <v>0.53981113433837902</v>
      </c>
      <c r="Z947">
        <v>0.8</v>
      </c>
      <c r="AA947">
        <v>0.9</v>
      </c>
      <c r="AB947">
        <v>0.52941176470588203</v>
      </c>
      <c r="AC947">
        <v>0.66666666666666696</v>
      </c>
      <c r="AD947">
        <v>0.1</v>
      </c>
      <c r="AE947">
        <v>0.1</v>
      </c>
    </row>
    <row r="948" spans="1:31" x14ac:dyDescent="0.15">
      <c r="A948" s="6">
        <v>946</v>
      </c>
      <c r="B948">
        <v>15</v>
      </c>
      <c r="C948">
        <v>5</v>
      </c>
      <c r="D948">
        <v>10</v>
      </c>
      <c r="E948">
        <v>10</v>
      </c>
      <c r="F948">
        <v>10</v>
      </c>
      <c r="G948">
        <v>0</v>
      </c>
      <c r="H948">
        <v>5</v>
      </c>
      <c r="I948">
        <v>5</v>
      </c>
      <c r="J948">
        <v>0.75</v>
      </c>
      <c r="K948">
        <v>8.4956932067871094</v>
      </c>
      <c r="L948" s="10">
        <v>3.5684661865234402</v>
      </c>
      <c r="M948">
        <v>1.34145355224609</v>
      </c>
      <c r="N948">
        <v>5.4004249572753897</v>
      </c>
      <c r="O948">
        <v>3</v>
      </c>
      <c r="P948">
        <v>3</v>
      </c>
      <c r="Q948">
        <v>13</v>
      </c>
      <c r="R948" s="16">
        <v>0.23080000000000001</v>
      </c>
      <c r="S948" s="16">
        <f t="shared" si="14"/>
        <v>0.3</v>
      </c>
      <c r="T948">
        <v>3.4875831604003902</v>
      </c>
      <c r="U948">
        <v>3.16335153579712</v>
      </c>
      <c r="V948">
        <v>2.9216866493225102</v>
      </c>
      <c r="W948" s="17">
        <v>0.24166488647460899</v>
      </c>
      <c r="X948">
        <v>0.56589651107788097</v>
      </c>
      <c r="Y948">
        <v>0.56589651107788097</v>
      </c>
      <c r="Z948">
        <v>0.3</v>
      </c>
      <c r="AA948">
        <v>1</v>
      </c>
      <c r="AB948">
        <v>0.76923076923076905</v>
      </c>
      <c r="AC948">
        <v>0.86956521739130399</v>
      </c>
      <c r="AD948">
        <v>0</v>
      </c>
      <c r="AE948">
        <v>0.7</v>
      </c>
    </row>
    <row r="949" spans="1:31" x14ac:dyDescent="0.15">
      <c r="A949" s="6">
        <v>947</v>
      </c>
      <c r="B949">
        <v>19</v>
      </c>
      <c r="C949">
        <v>1</v>
      </c>
      <c r="D949">
        <v>10</v>
      </c>
      <c r="E949">
        <v>10</v>
      </c>
      <c r="F949">
        <v>10</v>
      </c>
      <c r="G949">
        <v>0</v>
      </c>
      <c r="H949">
        <v>9</v>
      </c>
      <c r="I949">
        <v>1</v>
      </c>
      <c r="J949">
        <v>0.95</v>
      </c>
      <c r="K949">
        <v>12.1847953796387</v>
      </c>
      <c r="L949" s="10">
        <v>1.0437812805175799</v>
      </c>
      <c r="M949">
        <v>0.83625793457031194</v>
      </c>
      <c r="N949">
        <v>10.3036651611328</v>
      </c>
      <c r="O949">
        <v>7</v>
      </c>
      <c r="P949">
        <v>7</v>
      </c>
      <c r="Q949">
        <v>17</v>
      </c>
      <c r="R949" s="16">
        <v>0.4118</v>
      </c>
      <c r="S949" s="16">
        <f t="shared" si="14"/>
        <v>0.7</v>
      </c>
      <c r="T949">
        <v>5.0442390441894496</v>
      </c>
      <c r="U949">
        <v>4.6455364227294904</v>
      </c>
      <c r="V949">
        <v>4.4665374755859402</v>
      </c>
      <c r="W949" s="17">
        <v>0.17899894714355499</v>
      </c>
      <c r="X949">
        <v>0.57770156860351596</v>
      </c>
      <c r="Y949">
        <v>0.57770156860351596</v>
      </c>
      <c r="Z949">
        <v>0.7</v>
      </c>
      <c r="AA949">
        <v>1</v>
      </c>
      <c r="AB949">
        <v>0.58823529411764697</v>
      </c>
      <c r="AC949">
        <v>0.74074074074074103</v>
      </c>
      <c r="AD949">
        <v>0</v>
      </c>
      <c r="AE949">
        <v>0.3</v>
      </c>
    </row>
    <row r="950" spans="1:31" x14ac:dyDescent="0.15">
      <c r="A950" s="6">
        <v>948</v>
      </c>
      <c r="B950">
        <v>18</v>
      </c>
      <c r="C950">
        <v>2</v>
      </c>
      <c r="D950">
        <v>10</v>
      </c>
      <c r="E950">
        <v>10</v>
      </c>
      <c r="F950">
        <v>10</v>
      </c>
      <c r="G950">
        <v>0</v>
      </c>
      <c r="H950">
        <v>8</v>
      </c>
      <c r="I950">
        <v>2</v>
      </c>
      <c r="J950">
        <v>0.9</v>
      </c>
      <c r="K950">
        <v>9.8729782104492205</v>
      </c>
      <c r="L950" s="10">
        <v>2.68618583679199</v>
      </c>
      <c r="M950">
        <v>2.22066307067871</v>
      </c>
      <c r="N950">
        <v>6.6558609008789098</v>
      </c>
      <c r="O950">
        <v>4</v>
      </c>
      <c r="P950">
        <v>4</v>
      </c>
      <c r="Q950">
        <v>14</v>
      </c>
      <c r="R950" s="16">
        <v>0.28570000000000001</v>
      </c>
      <c r="S950" s="16">
        <f t="shared" si="14"/>
        <v>0.4</v>
      </c>
      <c r="T950">
        <v>4.2357139587402299</v>
      </c>
      <c r="U950">
        <v>3.9578557014465301</v>
      </c>
      <c r="V950">
        <v>3.64942479133606</v>
      </c>
      <c r="W950" s="17">
        <v>0.30843091011047402</v>
      </c>
      <c r="X950">
        <v>0.58628916740417503</v>
      </c>
      <c r="Y950">
        <v>0.58628916740417503</v>
      </c>
      <c r="Z950">
        <v>0.4</v>
      </c>
      <c r="AA950">
        <v>1</v>
      </c>
      <c r="AB950">
        <v>0.71428571428571397</v>
      </c>
      <c r="AC950">
        <v>0.83333333333333304</v>
      </c>
      <c r="AD950">
        <v>0</v>
      </c>
      <c r="AE950">
        <v>0.6</v>
      </c>
    </row>
    <row r="951" spans="1:31" x14ac:dyDescent="0.15">
      <c r="A951" s="6">
        <v>949</v>
      </c>
      <c r="B951">
        <v>18</v>
      </c>
      <c r="C951">
        <v>2</v>
      </c>
      <c r="D951">
        <v>10</v>
      </c>
      <c r="E951">
        <v>10</v>
      </c>
      <c r="F951">
        <v>10</v>
      </c>
      <c r="G951">
        <v>0</v>
      </c>
      <c r="H951">
        <v>8</v>
      </c>
      <c r="I951">
        <v>2</v>
      </c>
      <c r="J951">
        <v>0.9</v>
      </c>
      <c r="K951">
        <v>11.0470275878906</v>
      </c>
      <c r="L951" s="10">
        <v>3.00836181640625</v>
      </c>
      <c r="M951">
        <v>2.4568119049072301</v>
      </c>
      <c r="N951">
        <v>7.29058837890625</v>
      </c>
      <c r="O951">
        <v>2</v>
      </c>
      <c r="P951">
        <v>2</v>
      </c>
      <c r="Q951">
        <v>11</v>
      </c>
      <c r="R951" s="16">
        <v>0.18179999999999999</v>
      </c>
      <c r="S951" s="16">
        <f t="shared" si="14"/>
        <v>0.2</v>
      </c>
      <c r="T951">
        <v>3.6874294281005899</v>
      </c>
      <c r="U951">
        <v>3.4886915683746298</v>
      </c>
      <c r="V951">
        <v>3.1422247886657702</v>
      </c>
      <c r="W951" s="17">
        <v>0.34646677970886203</v>
      </c>
      <c r="X951">
        <v>0.54520463943481401</v>
      </c>
      <c r="Y951">
        <v>0.54520463943481401</v>
      </c>
      <c r="Z951">
        <v>0.2</v>
      </c>
      <c r="AA951">
        <v>0.9</v>
      </c>
      <c r="AB951">
        <v>0.81818181818181801</v>
      </c>
      <c r="AC951">
        <v>0.85714285714285698</v>
      </c>
      <c r="AD951">
        <v>0.1</v>
      </c>
      <c r="AE951">
        <v>0.7</v>
      </c>
    </row>
    <row r="952" spans="1:31" x14ac:dyDescent="0.15">
      <c r="A952" s="6">
        <v>950</v>
      </c>
      <c r="B952">
        <v>13</v>
      </c>
      <c r="C952">
        <v>7</v>
      </c>
      <c r="D952">
        <v>10</v>
      </c>
      <c r="E952">
        <v>10</v>
      </c>
      <c r="F952">
        <v>10</v>
      </c>
      <c r="G952">
        <v>0</v>
      </c>
      <c r="H952">
        <v>3</v>
      </c>
      <c r="I952">
        <v>7</v>
      </c>
      <c r="J952">
        <v>0.65</v>
      </c>
      <c r="K952">
        <v>8.6675167083740199</v>
      </c>
      <c r="L952" s="10">
        <v>4.2599201202392596</v>
      </c>
      <c r="M952">
        <v>0.141372680664062</v>
      </c>
      <c r="N952">
        <v>8.8083477020263707</v>
      </c>
      <c r="O952">
        <v>3</v>
      </c>
      <c r="P952">
        <v>3</v>
      </c>
      <c r="Q952">
        <v>13</v>
      </c>
      <c r="R952" s="16">
        <v>0.23080000000000001</v>
      </c>
      <c r="S952" s="16">
        <f t="shared" si="14"/>
        <v>0.3</v>
      </c>
      <c r="T952">
        <v>2.8101425170898402</v>
      </c>
      <c r="U952">
        <v>2.26533007621765</v>
      </c>
      <c r="V952">
        <v>2.2691600322723402</v>
      </c>
      <c r="W952" s="17">
        <v>3.8299560546875E-3</v>
      </c>
      <c r="X952">
        <v>0.54098248481750499</v>
      </c>
      <c r="Y952">
        <v>0.54098248481750499</v>
      </c>
      <c r="Z952">
        <v>0.3</v>
      </c>
      <c r="AA952">
        <v>1</v>
      </c>
      <c r="AB952">
        <v>0.76923076923076905</v>
      </c>
      <c r="AC952">
        <v>0.86956521739130399</v>
      </c>
      <c r="AD952">
        <v>0</v>
      </c>
      <c r="AE952">
        <v>0.7</v>
      </c>
    </row>
    <row r="953" spans="1:31" x14ac:dyDescent="0.15">
      <c r="A953" s="6">
        <v>951</v>
      </c>
      <c r="B953">
        <v>16</v>
      </c>
      <c r="C953">
        <v>4</v>
      </c>
      <c r="D953">
        <v>10</v>
      </c>
      <c r="E953">
        <v>10</v>
      </c>
      <c r="F953">
        <v>9</v>
      </c>
      <c r="G953">
        <v>1</v>
      </c>
      <c r="H953">
        <v>7</v>
      </c>
      <c r="I953">
        <v>3</v>
      </c>
      <c r="J953">
        <v>0.8</v>
      </c>
      <c r="K953">
        <v>8.5184440612793004</v>
      </c>
      <c r="L953" s="10">
        <v>2.0967750549316402</v>
      </c>
      <c r="M953">
        <v>1.0690956115722701</v>
      </c>
      <c r="N953">
        <v>5.7482376098632804</v>
      </c>
      <c r="O953">
        <v>5</v>
      </c>
      <c r="P953">
        <v>5</v>
      </c>
      <c r="Q953">
        <v>14</v>
      </c>
      <c r="R953" s="16">
        <v>0.35709999999999997</v>
      </c>
      <c r="S953" s="16">
        <f t="shared" si="14"/>
        <v>0.5</v>
      </c>
      <c r="T953">
        <v>3.7170829772949201</v>
      </c>
      <c r="U953">
        <v>3.3833143711090101</v>
      </c>
      <c r="V953">
        <v>3.2514452934265101</v>
      </c>
      <c r="W953" s="17">
        <v>0.13186907768249501</v>
      </c>
      <c r="X953">
        <v>0.46563768386840798</v>
      </c>
      <c r="Y953">
        <v>0.46563768386840798</v>
      </c>
      <c r="Z953">
        <v>0.5</v>
      </c>
      <c r="AA953">
        <v>0.9</v>
      </c>
      <c r="AB953">
        <v>0.64285714285714302</v>
      </c>
      <c r="AC953">
        <v>0.75</v>
      </c>
      <c r="AD953">
        <v>0.1</v>
      </c>
      <c r="AE953">
        <v>0.4</v>
      </c>
    </row>
    <row r="954" spans="1:31" x14ac:dyDescent="0.15">
      <c r="A954" s="6">
        <v>952</v>
      </c>
      <c r="B954">
        <v>17</v>
      </c>
      <c r="C954">
        <v>3</v>
      </c>
      <c r="D954">
        <v>10</v>
      </c>
      <c r="E954">
        <v>10</v>
      </c>
      <c r="F954">
        <v>10</v>
      </c>
      <c r="G954">
        <v>0</v>
      </c>
      <c r="H954">
        <v>7</v>
      </c>
      <c r="I954">
        <v>3</v>
      </c>
      <c r="J954">
        <v>0.85</v>
      </c>
      <c r="K954">
        <v>9.2976856231689506</v>
      </c>
      <c r="L954" s="10">
        <v>1.77970123291016</v>
      </c>
      <c r="M954">
        <v>0.87759017944335904</v>
      </c>
      <c r="N954">
        <v>7.7329463958740199</v>
      </c>
      <c r="O954">
        <v>7</v>
      </c>
      <c r="P954">
        <v>7</v>
      </c>
      <c r="Q954">
        <v>17</v>
      </c>
      <c r="R954" s="16">
        <v>0.4118</v>
      </c>
      <c r="S954" s="16">
        <f t="shared" si="14"/>
        <v>0.7</v>
      </c>
      <c r="T954">
        <v>4.7303161621093697</v>
      </c>
      <c r="U954">
        <v>4.23921871185303</v>
      </c>
      <c r="V954">
        <v>4.0963802337646502</v>
      </c>
      <c r="W954" s="17">
        <v>0.14283847808837899</v>
      </c>
      <c r="X954">
        <v>0.63393592834472701</v>
      </c>
      <c r="Y954">
        <v>0.63393592834472701</v>
      </c>
      <c r="Z954">
        <v>0.7</v>
      </c>
      <c r="AA954">
        <v>1</v>
      </c>
      <c r="AB954">
        <v>0.58823529411764697</v>
      </c>
      <c r="AC954">
        <v>0.74074074074074103</v>
      </c>
      <c r="AD954">
        <v>0</v>
      </c>
      <c r="AE954">
        <v>0.3</v>
      </c>
    </row>
    <row r="955" spans="1:31" x14ac:dyDescent="0.15">
      <c r="A955" s="6">
        <v>953</v>
      </c>
      <c r="B955">
        <v>18</v>
      </c>
      <c r="C955">
        <v>2</v>
      </c>
      <c r="D955">
        <v>10</v>
      </c>
      <c r="E955">
        <v>10</v>
      </c>
      <c r="F955">
        <v>10</v>
      </c>
      <c r="G955">
        <v>0</v>
      </c>
      <c r="H955">
        <v>8</v>
      </c>
      <c r="I955">
        <v>2</v>
      </c>
      <c r="J955">
        <v>0.9</v>
      </c>
      <c r="K955">
        <v>9.0687141418456996</v>
      </c>
      <c r="L955" s="10">
        <v>0.85123443603515603</v>
      </c>
      <c r="M955">
        <v>0.384307861328125</v>
      </c>
      <c r="N955">
        <v>7.9372062683105504</v>
      </c>
      <c r="O955">
        <v>6</v>
      </c>
      <c r="P955">
        <v>6</v>
      </c>
      <c r="Q955">
        <v>15</v>
      </c>
      <c r="R955" s="16">
        <v>0.4</v>
      </c>
      <c r="S955" s="16">
        <f t="shared" si="14"/>
        <v>0.6</v>
      </c>
      <c r="T955">
        <v>4.70115089416504</v>
      </c>
      <c r="U955">
        <v>4.2405490875244096</v>
      </c>
      <c r="V955">
        <v>4.1392974853515598</v>
      </c>
      <c r="W955" s="17">
        <v>0.10125160217285201</v>
      </c>
      <c r="X955">
        <v>0.56185340881347701</v>
      </c>
      <c r="Y955">
        <v>0.56185340881347701</v>
      </c>
      <c r="Z955">
        <v>0.6</v>
      </c>
      <c r="AA955">
        <v>0.9</v>
      </c>
      <c r="AB955">
        <v>0.6</v>
      </c>
      <c r="AC955">
        <v>0.72</v>
      </c>
      <c r="AD955">
        <v>0.1</v>
      </c>
      <c r="AE955">
        <v>0.3</v>
      </c>
    </row>
    <row r="956" spans="1:31" x14ac:dyDescent="0.15">
      <c r="A956" s="6">
        <v>954</v>
      </c>
      <c r="B956">
        <v>18</v>
      </c>
      <c r="C956">
        <v>2</v>
      </c>
      <c r="D956">
        <v>10</v>
      </c>
      <c r="E956">
        <v>10</v>
      </c>
      <c r="F956">
        <v>10</v>
      </c>
      <c r="G956">
        <v>0</v>
      </c>
      <c r="H956">
        <v>8</v>
      </c>
      <c r="I956">
        <v>2</v>
      </c>
      <c r="J956">
        <v>0.9</v>
      </c>
      <c r="K956">
        <v>9.3778877258300799</v>
      </c>
      <c r="L956" s="10">
        <v>1.19406890869141</v>
      </c>
      <c r="M956">
        <v>0.60646438598632801</v>
      </c>
      <c r="N956">
        <v>7.291748046875</v>
      </c>
      <c r="O956">
        <v>6</v>
      </c>
      <c r="P956">
        <v>6</v>
      </c>
      <c r="Q956">
        <v>16</v>
      </c>
      <c r="R956" s="16">
        <v>0.375</v>
      </c>
      <c r="S956" s="16">
        <f t="shared" si="14"/>
        <v>0.6</v>
      </c>
      <c r="T956">
        <v>4.6102466583251998</v>
      </c>
      <c r="U956">
        <v>4.2270174026489302</v>
      </c>
      <c r="V956">
        <v>4.0446829795837402</v>
      </c>
      <c r="W956" s="17">
        <v>0.18233442306518499</v>
      </c>
      <c r="X956">
        <v>0.56556367874145497</v>
      </c>
      <c r="Y956">
        <v>0.56556367874145497</v>
      </c>
      <c r="Z956">
        <v>0.6</v>
      </c>
      <c r="AA956">
        <v>1</v>
      </c>
      <c r="AB956">
        <v>0.625</v>
      </c>
      <c r="AC956">
        <v>0.76923076923076905</v>
      </c>
      <c r="AD956">
        <v>0</v>
      </c>
      <c r="AE956">
        <v>0.4</v>
      </c>
    </row>
    <row r="957" spans="1:31" x14ac:dyDescent="0.15">
      <c r="A957" s="6">
        <v>955</v>
      </c>
      <c r="B957">
        <v>16</v>
      </c>
      <c r="C957">
        <v>4</v>
      </c>
      <c r="D957">
        <v>10</v>
      </c>
      <c r="E957">
        <v>10</v>
      </c>
      <c r="F957">
        <v>10</v>
      </c>
      <c r="G957">
        <v>0</v>
      </c>
      <c r="H957">
        <v>6</v>
      </c>
      <c r="I957">
        <v>4</v>
      </c>
      <c r="J957">
        <v>0.8</v>
      </c>
      <c r="K957">
        <v>8.1018104553222692</v>
      </c>
      <c r="L957" s="10">
        <v>1.5659656524658201</v>
      </c>
      <c r="M957">
        <v>0.244155883789062</v>
      </c>
      <c r="N957">
        <v>7.5885448455810502</v>
      </c>
      <c r="O957">
        <v>6</v>
      </c>
      <c r="P957">
        <v>6</v>
      </c>
      <c r="Q957">
        <v>16</v>
      </c>
      <c r="R957" s="16">
        <v>0.375</v>
      </c>
      <c r="S957" s="16">
        <f t="shared" si="14"/>
        <v>0.6</v>
      </c>
      <c r="T957">
        <v>4.0637435913085902</v>
      </c>
      <c r="U957">
        <v>3.54671382904053</v>
      </c>
      <c r="V957">
        <v>3.50258064270019</v>
      </c>
      <c r="W957" s="17">
        <v>4.4133186340331997E-2</v>
      </c>
      <c r="X957">
        <v>0.56116294860839799</v>
      </c>
      <c r="Y957">
        <v>0.56116294860839799</v>
      </c>
      <c r="Z957">
        <v>0.6</v>
      </c>
      <c r="AA957">
        <v>1</v>
      </c>
      <c r="AB957">
        <v>0.625</v>
      </c>
      <c r="AC957">
        <v>0.76923076923076905</v>
      </c>
      <c r="AD957">
        <v>0</v>
      </c>
      <c r="AE957">
        <v>0.4</v>
      </c>
    </row>
    <row r="958" spans="1:31" x14ac:dyDescent="0.15">
      <c r="A958" s="6">
        <v>956</v>
      </c>
      <c r="B958">
        <v>17</v>
      </c>
      <c r="C958">
        <v>3</v>
      </c>
      <c r="D958">
        <v>10</v>
      </c>
      <c r="E958">
        <v>10</v>
      </c>
      <c r="F958">
        <v>10</v>
      </c>
      <c r="G958">
        <v>0</v>
      </c>
      <c r="H958">
        <v>7</v>
      </c>
      <c r="I958">
        <v>3</v>
      </c>
      <c r="J958">
        <v>0.85</v>
      </c>
      <c r="K958">
        <v>8.6290321350097692</v>
      </c>
      <c r="L958" s="10">
        <v>1.57792472839355</v>
      </c>
      <c r="M958">
        <v>0.73628616333007801</v>
      </c>
      <c r="N958">
        <v>7.2675247192382804</v>
      </c>
      <c r="O958">
        <v>7</v>
      </c>
      <c r="P958">
        <v>7</v>
      </c>
      <c r="Q958">
        <v>17</v>
      </c>
      <c r="R958" s="16">
        <v>0.4118</v>
      </c>
      <c r="S958" s="16">
        <f t="shared" si="14"/>
        <v>0.7</v>
      </c>
      <c r="T958">
        <v>4.53873634338379</v>
      </c>
      <c r="U958">
        <v>4.0801310539245597</v>
      </c>
      <c r="V958">
        <v>3.9544265270233101</v>
      </c>
      <c r="W958" s="17">
        <v>0.12570452690124501</v>
      </c>
      <c r="X958">
        <v>0.58430981636047397</v>
      </c>
      <c r="Y958">
        <v>0.58430981636047397</v>
      </c>
      <c r="Z958">
        <v>0.7</v>
      </c>
      <c r="AA958">
        <v>1</v>
      </c>
      <c r="AB958">
        <v>0.58823529411764697</v>
      </c>
      <c r="AC958">
        <v>0.74074074074074103</v>
      </c>
      <c r="AD958">
        <v>0</v>
      </c>
      <c r="AE958">
        <v>0.3</v>
      </c>
    </row>
    <row r="959" spans="1:31" x14ac:dyDescent="0.15">
      <c r="A959" s="6">
        <v>957</v>
      </c>
      <c r="B959">
        <v>19</v>
      </c>
      <c r="C959">
        <v>1</v>
      </c>
      <c r="D959">
        <v>10</v>
      </c>
      <c r="E959">
        <v>10</v>
      </c>
      <c r="F959">
        <v>10</v>
      </c>
      <c r="G959">
        <v>0</v>
      </c>
      <c r="H959">
        <v>9</v>
      </c>
      <c r="I959">
        <v>1</v>
      </c>
      <c r="J959">
        <v>0.95</v>
      </c>
      <c r="K959">
        <v>12.638593673706</v>
      </c>
      <c r="L959" s="10">
        <v>0.7596435546875</v>
      </c>
      <c r="M959">
        <v>0.51848602294921897</v>
      </c>
      <c r="N959">
        <v>10.7872982025147</v>
      </c>
      <c r="O959">
        <v>8</v>
      </c>
      <c r="P959">
        <v>8</v>
      </c>
      <c r="Q959">
        <v>18</v>
      </c>
      <c r="R959" s="16">
        <v>0.44440000000000002</v>
      </c>
      <c r="S959" s="16">
        <f t="shared" si="14"/>
        <v>0.8</v>
      </c>
      <c r="T959">
        <v>5.7189655303955096</v>
      </c>
      <c r="U959">
        <v>5.2433700561523402</v>
      </c>
      <c r="V959">
        <v>5.0678124427795401</v>
      </c>
      <c r="W959" s="17">
        <v>0.17555761337280301</v>
      </c>
      <c r="X959">
        <v>0.65115308761596702</v>
      </c>
      <c r="Y959">
        <v>0.65115308761596702</v>
      </c>
      <c r="Z959">
        <v>0.8</v>
      </c>
      <c r="AA959">
        <v>1</v>
      </c>
      <c r="AB959">
        <v>0.55555555555555602</v>
      </c>
      <c r="AC959">
        <v>0.71428571428571397</v>
      </c>
      <c r="AD959">
        <v>0</v>
      </c>
      <c r="AE959">
        <v>0.2</v>
      </c>
    </row>
    <row r="960" spans="1:31" x14ac:dyDescent="0.15">
      <c r="A960" s="6">
        <v>958</v>
      </c>
      <c r="B960">
        <v>17</v>
      </c>
      <c r="C960">
        <v>3</v>
      </c>
      <c r="D960">
        <v>10</v>
      </c>
      <c r="E960">
        <v>10</v>
      </c>
      <c r="F960">
        <v>10</v>
      </c>
      <c r="G960">
        <v>0</v>
      </c>
      <c r="H960">
        <v>7</v>
      </c>
      <c r="I960">
        <v>3</v>
      </c>
      <c r="J960">
        <v>0.85</v>
      </c>
      <c r="K960">
        <v>9.39349365234375</v>
      </c>
      <c r="L960" s="10">
        <v>1.39994621276855</v>
      </c>
      <c r="M960">
        <v>0.38115310668945301</v>
      </c>
      <c r="N960">
        <v>8.0234031677246094</v>
      </c>
      <c r="O960">
        <v>6</v>
      </c>
      <c r="P960">
        <v>6</v>
      </c>
      <c r="Q960">
        <v>16</v>
      </c>
      <c r="R960" s="16">
        <v>0.375</v>
      </c>
      <c r="S960" s="16">
        <f t="shared" si="14"/>
        <v>0.6</v>
      </c>
      <c r="T960">
        <v>4.8296680450439498</v>
      </c>
      <c r="U960">
        <v>4.3428139686584499</v>
      </c>
      <c r="V960">
        <v>4.2218346595764196</v>
      </c>
      <c r="W960" s="17">
        <v>0.120979309082031</v>
      </c>
      <c r="X960">
        <v>0.60783338546752896</v>
      </c>
      <c r="Y960">
        <v>0.60783338546752896</v>
      </c>
      <c r="Z960">
        <v>0.6</v>
      </c>
      <c r="AA960">
        <v>1</v>
      </c>
      <c r="AB960">
        <v>0.625</v>
      </c>
      <c r="AC960">
        <v>0.76923076923076905</v>
      </c>
      <c r="AD960">
        <v>0</v>
      </c>
      <c r="AE960">
        <v>0.4</v>
      </c>
    </row>
    <row r="961" spans="1:31" x14ac:dyDescent="0.15">
      <c r="A961" s="6">
        <v>959</v>
      </c>
      <c r="B961">
        <v>19</v>
      </c>
      <c r="C961">
        <v>1</v>
      </c>
      <c r="D961">
        <v>10</v>
      </c>
      <c r="E961">
        <v>10</v>
      </c>
      <c r="F961">
        <v>10</v>
      </c>
      <c r="G961">
        <v>0</v>
      </c>
      <c r="H961">
        <v>9</v>
      </c>
      <c r="I961">
        <v>1</v>
      </c>
      <c r="J961">
        <v>0.95</v>
      </c>
      <c r="K961">
        <v>12.677396774291999</v>
      </c>
      <c r="L961" s="10">
        <v>0.60663604736328103</v>
      </c>
      <c r="M961">
        <v>0.38630294799804699</v>
      </c>
      <c r="N961">
        <v>11.2085857391357</v>
      </c>
      <c r="O961">
        <v>8</v>
      </c>
      <c r="P961">
        <v>8</v>
      </c>
      <c r="Q961">
        <v>18</v>
      </c>
      <c r="R961" s="16">
        <v>0.44440000000000002</v>
      </c>
      <c r="S961" s="16">
        <f t="shared" si="14"/>
        <v>0.8</v>
      </c>
      <c r="T961">
        <v>5.5991306304931596</v>
      </c>
      <c r="U961">
        <v>5.1041693687439</v>
      </c>
      <c r="V961">
        <v>4.9649362564086896</v>
      </c>
      <c r="W961" s="17">
        <v>0.13923311233520499</v>
      </c>
      <c r="X961">
        <v>0.63419437408447299</v>
      </c>
      <c r="Y961">
        <v>0.63419437408447299</v>
      </c>
      <c r="Z961">
        <v>0.8</v>
      </c>
      <c r="AA961">
        <v>1</v>
      </c>
      <c r="AB961">
        <v>0.55555555555555602</v>
      </c>
      <c r="AC961">
        <v>0.71428571428571397</v>
      </c>
      <c r="AD961">
        <v>0</v>
      </c>
      <c r="AE961">
        <v>0.2</v>
      </c>
    </row>
    <row r="962" spans="1:31" x14ac:dyDescent="0.15">
      <c r="A962" s="6">
        <v>960</v>
      </c>
      <c r="B962">
        <v>14</v>
      </c>
      <c r="C962">
        <v>6</v>
      </c>
      <c r="D962">
        <v>10</v>
      </c>
      <c r="E962">
        <v>10</v>
      </c>
      <c r="F962">
        <v>10</v>
      </c>
      <c r="G962">
        <v>0</v>
      </c>
      <c r="H962">
        <v>4</v>
      </c>
      <c r="I962">
        <v>6</v>
      </c>
      <c r="J962">
        <v>0.7</v>
      </c>
      <c r="K962">
        <v>9.1993274688720703</v>
      </c>
      <c r="L962" s="10">
        <v>4.7742443084716797</v>
      </c>
      <c r="M962">
        <v>1.87765121459961</v>
      </c>
      <c r="N962">
        <v>6.2350482940673801</v>
      </c>
      <c r="O962">
        <v>2</v>
      </c>
      <c r="P962">
        <v>2</v>
      </c>
      <c r="Q962">
        <v>12</v>
      </c>
      <c r="R962" s="16">
        <v>0.16669999999999999</v>
      </c>
      <c r="S962" s="16">
        <f t="shared" ref="S962:S1001" si="15">O962/E962</f>
        <v>0.2</v>
      </c>
      <c r="T962">
        <v>3.0602397918701199</v>
      </c>
      <c r="U962">
        <v>2.7487521171569802</v>
      </c>
      <c r="V962">
        <v>2.4787726402282702</v>
      </c>
      <c r="W962" s="17">
        <v>0.26997947692871099</v>
      </c>
      <c r="X962">
        <v>0.58146715164184604</v>
      </c>
      <c r="Y962">
        <v>0.58146715164184604</v>
      </c>
      <c r="Z962">
        <v>0.2</v>
      </c>
      <c r="AA962">
        <v>1</v>
      </c>
      <c r="AB962">
        <v>0.83333333333333304</v>
      </c>
      <c r="AC962">
        <v>0.90909090909090895</v>
      </c>
      <c r="AD962">
        <v>0</v>
      </c>
      <c r="AE962">
        <v>0.8</v>
      </c>
    </row>
    <row r="963" spans="1:31" x14ac:dyDescent="0.15">
      <c r="A963" s="6">
        <v>961</v>
      </c>
      <c r="B963">
        <v>19</v>
      </c>
      <c r="C963">
        <v>1</v>
      </c>
      <c r="D963">
        <v>10</v>
      </c>
      <c r="E963">
        <v>10</v>
      </c>
      <c r="F963">
        <v>10</v>
      </c>
      <c r="G963">
        <v>0</v>
      </c>
      <c r="H963">
        <v>9</v>
      </c>
      <c r="I963">
        <v>1</v>
      </c>
      <c r="J963">
        <v>0.95</v>
      </c>
      <c r="K963">
        <v>12.3342037200928</v>
      </c>
      <c r="L963" s="10">
        <v>0.65141677856445301</v>
      </c>
      <c r="M963">
        <v>0.4273681640625</v>
      </c>
      <c r="N963">
        <v>10.740394592285201</v>
      </c>
      <c r="O963">
        <v>7</v>
      </c>
      <c r="P963">
        <v>7</v>
      </c>
      <c r="Q963">
        <v>17</v>
      </c>
      <c r="R963" s="16">
        <v>0.4118</v>
      </c>
      <c r="S963" s="16">
        <f t="shared" si="15"/>
        <v>0.7</v>
      </c>
      <c r="T963">
        <v>5.4818248748779297</v>
      </c>
      <c r="U963">
        <v>5.0223312377929696</v>
      </c>
      <c r="V963">
        <v>4.8790793418884304</v>
      </c>
      <c r="W963" s="17">
        <v>0.14325189590454099</v>
      </c>
      <c r="X963">
        <v>0.60274553298950195</v>
      </c>
      <c r="Y963">
        <v>0.60274553298950195</v>
      </c>
      <c r="Z963">
        <v>0.7</v>
      </c>
      <c r="AA963">
        <v>1</v>
      </c>
      <c r="AB963">
        <v>0.58823529411764697</v>
      </c>
      <c r="AC963">
        <v>0.74074074074074103</v>
      </c>
      <c r="AD963">
        <v>0</v>
      </c>
      <c r="AE963">
        <v>0.3</v>
      </c>
    </row>
    <row r="964" spans="1:31" x14ac:dyDescent="0.15">
      <c r="A964" s="6">
        <v>962</v>
      </c>
      <c r="B964">
        <v>16</v>
      </c>
      <c r="C964">
        <v>4</v>
      </c>
      <c r="D964">
        <v>10</v>
      </c>
      <c r="E964">
        <v>10</v>
      </c>
      <c r="F964">
        <v>10</v>
      </c>
      <c r="G964">
        <v>0</v>
      </c>
      <c r="H964">
        <v>6</v>
      </c>
      <c r="I964">
        <v>4</v>
      </c>
      <c r="J964">
        <v>0.8</v>
      </c>
      <c r="K964">
        <v>8.72918701171875</v>
      </c>
      <c r="L964" s="10">
        <v>2.5042457580566402</v>
      </c>
      <c r="M964">
        <v>1.19601058959961</v>
      </c>
      <c r="N964">
        <v>7.1043071746826199</v>
      </c>
      <c r="O964">
        <v>6</v>
      </c>
      <c r="P964">
        <v>6</v>
      </c>
      <c r="Q964">
        <v>16</v>
      </c>
      <c r="R964" s="16">
        <v>0.375</v>
      </c>
      <c r="S964" s="16">
        <f t="shared" si="15"/>
        <v>0.6</v>
      </c>
      <c r="T964">
        <v>4.0054836273193404</v>
      </c>
      <c r="U964">
        <v>3.55247855186462</v>
      </c>
      <c r="V964">
        <v>3.4034492969512899</v>
      </c>
      <c r="W964" s="17">
        <v>0.14902925491332999</v>
      </c>
      <c r="X964">
        <v>0.60203433036804199</v>
      </c>
      <c r="Y964">
        <v>0.60203433036804199</v>
      </c>
      <c r="Z964">
        <v>0.6</v>
      </c>
      <c r="AA964">
        <v>1</v>
      </c>
      <c r="AB964">
        <v>0.625</v>
      </c>
      <c r="AC964">
        <v>0.76923076923076905</v>
      </c>
      <c r="AD964">
        <v>0</v>
      </c>
      <c r="AE964">
        <v>0.4</v>
      </c>
    </row>
    <row r="965" spans="1:31" x14ac:dyDescent="0.15">
      <c r="A965" s="6">
        <v>963</v>
      </c>
      <c r="B965">
        <v>17</v>
      </c>
      <c r="C965">
        <v>3</v>
      </c>
      <c r="D965">
        <v>10</v>
      </c>
      <c r="E965">
        <v>10</v>
      </c>
      <c r="F965">
        <v>10</v>
      </c>
      <c r="G965">
        <v>0</v>
      </c>
      <c r="H965">
        <v>7</v>
      </c>
      <c r="I965">
        <v>3</v>
      </c>
      <c r="J965">
        <v>0.85</v>
      </c>
      <c r="K965">
        <v>8.3314113616943395</v>
      </c>
      <c r="L965" s="10">
        <v>1.65956687927246</v>
      </c>
      <c r="M965">
        <v>0.74327087402343694</v>
      </c>
      <c r="N965">
        <v>6.4769001007080096</v>
      </c>
      <c r="O965">
        <v>6</v>
      </c>
      <c r="P965">
        <v>6</v>
      </c>
      <c r="Q965">
        <v>16</v>
      </c>
      <c r="R965" s="16">
        <v>0.375</v>
      </c>
      <c r="S965" s="16">
        <f t="shared" si="15"/>
        <v>0.6</v>
      </c>
      <c r="T965">
        <v>4.0953617095947301</v>
      </c>
      <c r="U965">
        <v>3.70555543899536</v>
      </c>
      <c r="V965">
        <v>3.5510711669921902</v>
      </c>
      <c r="W965" s="17">
        <v>0.15448427200317399</v>
      </c>
      <c r="X965">
        <v>0.54429054260253895</v>
      </c>
      <c r="Y965">
        <v>0.54429054260253895</v>
      </c>
      <c r="Z965">
        <v>0.6</v>
      </c>
      <c r="AA965">
        <v>1</v>
      </c>
      <c r="AB965">
        <v>0.625</v>
      </c>
      <c r="AC965">
        <v>0.76923076923076905</v>
      </c>
      <c r="AD965">
        <v>0</v>
      </c>
      <c r="AE965">
        <v>0.4</v>
      </c>
    </row>
    <row r="966" spans="1:31" x14ac:dyDescent="0.15">
      <c r="A966" s="6">
        <v>964</v>
      </c>
      <c r="B966">
        <v>17</v>
      </c>
      <c r="C966">
        <v>3</v>
      </c>
      <c r="D966">
        <v>10</v>
      </c>
      <c r="E966">
        <v>10</v>
      </c>
      <c r="F966">
        <v>10</v>
      </c>
      <c r="G966">
        <v>0</v>
      </c>
      <c r="H966">
        <v>7</v>
      </c>
      <c r="I966">
        <v>3</v>
      </c>
      <c r="J966">
        <v>0.85</v>
      </c>
      <c r="K966">
        <v>8.2926025390625</v>
      </c>
      <c r="L966" s="10">
        <v>2.3254470825195299</v>
      </c>
      <c r="M966">
        <v>1.4777679443359399</v>
      </c>
      <c r="N966">
        <v>5.6989002227783203</v>
      </c>
      <c r="O966">
        <v>6</v>
      </c>
      <c r="P966">
        <v>6</v>
      </c>
      <c r="Q966">
        <v>16</v>
      </c>
      <c r="R966" s="16">
        <v>0.375</v>
      </c>
      <c r="S966" s="16">
        <f t="shared" si="15"/>
        <v>0.6</v>
      </c>
      <c r="T966">
        <v>3.8219947814941402</v>
      </c>
      <c r="U966">
        <v>3.4966413974761998</v>
      </c>
      <c r="V966">
        <v>3.2772459983825701</v>
      </c>
      <c r="W966" s="17">
        <v>0.21939539909362801</v>
      </c>
      <c r="X966">
        <v>0.54474878311157204</v>
      </c>
      <c r="Y966">
        <v>0.54474878311157204</v>
      </c>
      <c r="Z966">
        <v>0.6</v>
      </c>
      <c r="AA966">
        <v>1</v>
      </c>
      <c r="AB966">
        <v>0.625</v>
      </c>
      <c r="AC966">
        <v>0.76923076923076905</v>
      </c>
      <c r="AD966">
        <v>0</v>
      </c>
      <c r="AE966">
        <v>0.4</v>
      </c>
    </row>
    <row r="967" spans="1:31" x14ac:dyDescent="0.15">
      <c r="A967" s="6">
        <v>965</v>
      </c>
      <c r="B967">
        <v>19</v>
      </c>
      <c r="C967">
        <v>1</v>
      </c>
      <c r="D967">
        <v>10</v>
      </c>
      <c r="E967">
        <v>10</v>
      </c>
      <c r="F967">
        <v>10</v>
      </c>
      <c r="G967">
        <v>0</v>
      </c>
      <c r="H967">
        <v>9</v>
      </c>
      <c r="I967">
        <v>1</v>
      </c>
      <c r="J967">
        <v>0.95</v>
      </c>
      <c r="K967">
        <v>12.5211086273193</v>
      </c>
      <c r="L967" s="10">
        <v>2.5494575500488299</v>
      </c>
      <c r="M967">
        <v>2.31388664245606</v>
      </c>
      <c r="N967">
        <v>8.7239055633544904</v>
      </c>
      <c r="O967">
        <v>7</v>
      </c>
      <c r="P967">
        <v>7</v>
      </c>
      <c r="Q967">
        <v>17</v>
      </c>
      <c r="R967" s="16">
        <v>0.4118</v>
      </c>
      <c r="S967" s="16">
        <f t="shared" si="15"/>
        <v>0.7</v>
      </c>
      <c r="T967">
        <v>4.3991069793701199</v>
      </c>
      <c r="U967">
        <v>4.1645359992981001</v>
      </c>
      <c r="V967">
        <v>3.8337669372558598</v>
      </c>
      <c r="W967" s="17">
        <v>0.330769062042236</v>
      </c>
      <c r="X967">
        <v>0.56534004211425803</v>
      </c>
      <c r="Y967">
        <v>0.56534004211425803</v>
      </c>
      <c r="Z967">
        <v>0.7</v>
      </c>
      <c r="AA967">
        <v>1</v>
      </c>
      <c r="AB967">
        <v>0.58823529411764697</v>
      </c>
      <c r="AC967">
        <v>0.74074074074074103</v>
      </c>
      <c r="AD967">
        <v>0</v>
      </c>
      <c r="AE967">
        <v>0.3</v>
      </c>
    </row>
    <row r="968" spans="1:31" x14ac:dyDescent="0.15">
      <c r="A968" s="6">
        <v>966</v>
      </c>
      <c r="B968">
        <v>15</v>
      </c>
      <c r="C968">
        <v>5</v>
      </c>
      <c r="D968">
        <v>10</v>
      </c>
      <c r="E968">
        <v>10</v>
      </c>
      <c r="F968">
        <v>10</v>
      </c>
      <c r="G968">
        <v>0</v>
      </c>
      <c r="H968">
        <v>5</v>
      </c>
      <c r="I968">
        <v>5</v>
      </c>
      <c r="J968">
        <v>0.75</v>
      </c>
      <c r="K968">
        <v>5.5206356048584002</v>
      </c>
      <c r="L968" s="10">
        <v>1.7316932678222701</v>
      </c>
      <c r="M968">
        <v>0.99818801879882801</v>
      </c>
      <c r="N968">
        <v>6.1108665466308603</v>
      </c>
      <c r="O968">
        <v>4</v>
      </c>
      <c r="P968">
        <v>4</v>
      </c>
      <c r="Q968">
        <v>11</v>
      </c>
      <c r="R968" s="16">
        <v>0.36359999999999998</v>
      </c>
      <c r="S968" s="16">
        <f t="shared" si="15"/>
        <v>0.4</v>
      </c>
      <c r="T968">
        <v>2.91597175598144</v>
      </c>
      <c r="U968">
        <v>2.5433914661407502</v>
      </c>
      <c r="V968">
        <v>2.54008889198303</v>
      </c>
      <c r="W968" s="17">
        <v>3.3025741577148398E-3</v>
      </c>
      <c r="X968">
        <v>0.37588286399841297</v>
      </c>
      <c r="Y968">
        <v>0.37588286399841297</v>
      </c>
      <c r="Z968">
        <v>0.4</v>
      </c>
      <c r="AA968">
        <v>0.7</v>
      </c>
      <c r="AB968">
        <v>0.63636363636363602</v>
      </c>
      <c r="AC968">
        <v>0.66666666666666696</v>
      </c>
      <c r="AD968">
        <v>0.3</v>
      </c>
      <c r="AE968">
        <v>0.3</v>
      </c>
    </row>
    <row r="969" spans="1:31" x14ac:dyDescent="0.15">
      <c r="A969" s="6">
        <v>967</v>
      </c>
      <c r="B969">
        <v>17</v>
      </c>
      <c r="C969">
        <v>3</v>
      </c>
      <c r="D969">
        <v>10</v>
      </c>
      <c r="E969">
        <v>10</v>
      </c>
      <c r="F969">
        <v>10</v>
      </c>
      <c r="G969">
        <v>0</v>
      </c>
      <c r="H969">
        <v>7</v>
      </c>
      <c r="I969">
        <v>3</v>
      </c>
      <c r="J969">
        <v>0.85</v>
      </c>
      <c r="K969">
        <v>9.5685405731201207</v>
      </c>
      <c r="L969" s="10">
        <v>3.23226737976074</v>
      </c>
      <c r="M969">
        <v>2.3628921508789098</v>
      </c>
      <c r="N969">
        <v>6.1539039611816397</v>
      </c>
      <c r="O969">
        <v>5</v>
      </c>
      <c r="P969">
        <v>5</v>
      </c>
      <c r="Q969">
        <v>15</v>
      </c>
      <c r="R969" s="16">
        <v>0.33329999999999999</v>
      </c>
      <c r="S969" s="16">
        <f t="shared" si="15"/>
        <v>0.5</v>
      </c>
      <c r="T969">
        <v>4.0524349212646502</v>
      </c>
      <c r="U969">
        <v>3.7755260467529301</v>
      </c>
      <c r="V969">
        <v>3.4650077819824201</v>
      </c>
      <c r="W969" s="17">
        <v>0.31051826477050798</v>
      </c>
      <c r="X969">
        <v>0.58742713928222701</v>
      </c>
      <c r="Y969">
        <v>0.58742713928222701</v>
      </c>
      <c r="Z969">
        <v>0.5</v>
      </c>
      <c r="AA969">
        <v>1</v>
      </c>
      <c r="AB969">
        <v>0.66666666666666696</v>
      </c>
      <c r="AC969">
        <v>0.8</v>
      </c>
      <c r="AD969">
        <v>0</v>
      </c>
      <c r="AE969">
        <v>0.5</v>
      </c>
    </row>
    <row r="970" spans="1:31" x14ac:dyDescent="0.15">
      <c r="A970" s="6">
        <v>968</v>
      </c>
      <c r="B970">
        <v>19</v>
      </c>
      <c r="C970">
        <v>1</v>
      </c>
      <c r="D970">
        <v>10</v>
      </c>
      <c r="E970">
        <v>10</v>
      </c>
      <c r="F970">
        <v>10</v>
      </c>
      <c r="G970">
        <v>0</v>
      </c>
      <c r="H970">
        <v>9</v>
      </c>
      <c r="I970">
        <v>1</v>
      </c>
      <c r="J970">
        <v>0.95</v>
      </c>
      <c r="K970">
        <v>12.8511085510254</v>
      </c>
      <c r="L970" s="10">
        <v>1.33205413818359</v>
      </c>
      <c r="M970">
        <v>1.1024131774902299</v>
      </c>
      <c r="N970">
        <v>10.502586364746101</v>
      </c>
      <c r="O970">
        <v>8</v>
      </c>
      <c r="P970">
        <v>8</v>
      </c>
      <c r="Q970">
        <v>18</v>
      </c>
      <c r="R970" s="16">
        <v>0.44440000000000002</v>
      </c>
      <c r="S970" s="16">
        <f t="shared" si="15"/>
        <v>0.8</v>
      </c>
      <c r="T970">
        <v>5.0909938812255904</v>
      </c>
      <c r="U970">
        <v>4.7128734588623002</v>
      </c>
      <c r="V970">
        <v>4.49585056304932</v>
      </c>
      <c r="W970" s="17">
        <v>0.217022895812988</v>
      </c>
      <c r="X970">
        <v>0.59514331817626998</v>
      </c>
      <c r="Y970">
        <v>0.59514331817626998</v>
      </c>
      <c r="Z970">
        <v>0.8</v>
      </c>
      <c r="AA970">
        <v>1</v>
      </c>
      <c r="AB970">
        <v>0.55555555555555602</v>
      </c>
      <c r="AC970">
        <v>0.71428571428571397</v>
      </c>
      <c r="AD970">
        <v>0</v>
      </c>
      <c r="AE970">
        <v>0.2</v>
      </c>
    </row>
    <row r="971" spans="1:31" x14ac:dyDescent="0.15">
      <c r="A971" s="6">
        <v>969</v>
      </c>
      <c r="B971">
        <v>14</v>
      </c>
      <c r="C971">
        <v>6</v>
      </c>
      <c r="D971">
        <v>10</v>
      </c>
      <c r="E971">
        <v>10</v>
      </c>
      <c r="F971">
        <v>10</v>
      </c>
      <c r="G971">
        <v>0</v>
      </c>
      <c r="H971">
        <v>4</v>
      </c>
      <c r="I971">
        <v>6</v>
      </c>
      <c r="J971">
        <v>0.7</v>
      </c>
      <c r="K971">
        <v>8.4942264556884801</v>
      </c>
      <c r="L971" s="10">
        <v>4.7706069946289098</v>
      </c>
      <c r="M971">
        <v>2.5215377807617201</v>
      </c>
      <c r="N971">
        <v>5.5605945587158203</v>
      </c>
      <c r="O971">
        <v>2</v>
      </c>
      <c r="P971">
        <v>2</v>
      </c>
      <c r="Q971">
        <v>12</v>
      </c>
      <c r="R971" s="16">
        <v>0.16669999999999999</v>
      </c>
      <c r="S971" s="16">
        <f t="shared" si="15"/>
        <v>0.2</v>
      </c>
      <c r="T971">
        <v>3.0627059936523402</v>
      </c>
      <c r="U971">
        <v>2.76916599273682</v>
      </c>
      <c r="V971">
        <v>2.4976279735565199</v>
      </c>
      <c r="W971" s="17">
        <v>0.27153801918029802</v>
      </c>
      <c r="X971">
        <v>0.56507802009582497</v>
      </c>
      <c r="Y971">
        <v>0.56507802009582497</v>
      </c>
      <c r="Z971">
        <v>0.2</v>
      </c>
      <c r="AA971">
        <v>1</v>
      </c>
      <c r="AB971">
        <v>0.83333333333333304</v>
      </c>
      <c r="AC971">
        <v>0.90909090909090895</v>
      </c>
      <c r="AD971">
        <v>0</v>
      </c>
      <c r="AE971">
        <v>0.8</v>
      </c>
    </row>
    <row r="972" spans="1:31" x14ac:dyDescent="0.15">
      <c r="A972" s="6">
        <v>970</v>
      </c>
      <c r="B972">
        <v>15</v>
      </c>
      <c r="C972">
        <v>5</v>
      </c>
      <c r="D972">
        <v>10</v>
      </c>
      <c r="E972">
        <v>10</v>
      </c>
      <c r="F972">
        <v>10</v>
      </c>
      <c r="G972">
        <v>0</v>
      </c>
      <c r="H972">
        <v>5</v>
      </c>
      <c r="I972">
        <v>5</v>
      </c>
      <c r="J972">
        <v>0.75</v>
      </c>
      <c r="K972">
        <v>8.1123428344726598</v>
      </c>
      <c r="L972" s="10">
        <v>2.4769401550293</v>
      </c>
      <c r="M972">
        <v>0.43460464477539101</v>
      </c>
      <c r="N972">
        <v>7.18613624572754</v>
      </c>
      <c r="O972">
        <v>4</v>
      </c>
      <c r="P972">
        <v>4</v>
      </c>
      <c r="Q972">
        <v>14</v>
      </c>
      <c r="R972" s="16">
        <v>0.28570000000000001</v>
      </c>
      <c r="S972" s="16">
        <f t="shared" si="15"/>
        <v>0.4</v>
      </c>
      <c r="T972">
        <v>3.5408668518066402</v>
      </c>
      <c r="U972">
        <v>3.0644097328186</v>
      </c>
      <c r="V972">
        <v>2.9869301319122301</v>
      </c>
      <c r="W972" s="17">
        <v>7.7479600906372098E-2</v>
      </c>
      <c r="X972">
        <v>0.55393671989440896</v>
      </c>
      <c r="Y972">
        <v>0.55393671989440896</v>
      </c>
      <c r="Z972">
        <v>0.4</v>
      </c>
      <c r="AA972">
        <v>1</v>
      </c>
      <c r="AB972">
        <v>0.71428571428571397</v>
      </c>
      <c r="AC972">
        <v>0.83333333333333304</v>
      </c>
      <c r="AD972">
        <v>0</v>
      </c>
      <c r="AE972">
        <v>0.6</v>
      </c>
    </row>
    <row r="973" spans="1:31" x14ac:dyDescent="0.15">
      <c r="A973" s="6">
        <v>971</v>
      </c>
      <c r="B973">
        <v>17</v>
      </c>
      <c r="C973">
        <v>3</v>
      </c>
      <c r="D973">
        <v>10</v>
      </c>
      <c r="E973">
        <v>10</v>
      </c>
      <c r="F973">
        <v>10</v>
      </c>
      <c r="G973">
        <v>0</v>
      </c>
      <c r="H973">
        <v>7</v>
      </c>
      <c r="I973">
        <v>3</v>
      </c>
      <c r="J973">
        <v>0.85</v>
      </c>
      <c r="K973">
        <v>8.9891071319580096</v>
      </c>
      <c r="L973" s="10">
        <v>1.2540378570556601</v>
      </c>
      <c r="M973">
        <v>0.34460067749023399</v>
      </c>
      <c r="N973">
        <v>8.0186500549316406</v>
      </c>
      <c r="O973">
        <v>7</v>
      </c>
      <c r="P973">
        <v>7</v>
      </c>
      <c r="Q973">
        <v>17</v>
      </c>
      <c r="R973" s="16">
        <v>0.4118</v>
      </c>
      <c r="S973" s="16">
        <f t="shared" si="15"/>
        <v>0.7</v>
      </c>
      <c r="T973">
        <v>4.4887371063232404</v>
      </c>
      <c r="U973">
        <v>3.97951316833496</v>
      </c>
      <c r="V973">
        <v>3.8925642967224099</v>
      </c>
      <c r="W973" s="17">
        <v>8.69488716125488E-2</v>
      </c>
      <c r="X973">
        <v>0.59617280960082997</v>
      </c>
      <c r="Y973">
        <v>0.59617280960082997</v>
      </c>
      <c r="Z973">
        <v>0.7</v>
      </c>
      <c r="AA973">
        <v>1</v>
      </c>
      <c r="AB973">
        <v>0.58823529411764697</v>
      </c>
      <c r="AC973">
        <v>0.74074074074074103</v>
      </c>
      <c r="AD973">
        <v>0</v>
      </c>
      <c r="AE973">
        <v>0.3</v>
      </c>
    </row>
    <row r="974" spans="1:31" x14ac:dyDescent="0.15">
      <c r="A974" s="6">
        <v>972</v>
      </c>
      <c r="B974">
        <v>15</v>
      </c>
      <c r="C974">
        <v>5</v>
      </c>
      <c r="D974">
        <v>10</v>
      </c>
      <c r="E974">
        <v>10</v>
      </c>
      <c r="F974">
        <v>10</v>
      </c>
      <c r="G974">
        <v>0</v>
      </c>
      <c r="H974">
        <v>5</v>
      </c>
      <c r="I974">
        <v>5</v>
      </c>
      <c r="J974">
        <v>0.75</v>
      </c>
      <c r="K974">
        <v>8.7476921081543004</v>
      </c>
      <c r="L974" s="10">
        <v>3.3254051208496098</v>
      </c>
      <c r="M974">
        <v>1.0290336608886701</v>
      </c>
      <c r="N974">
        <v>6.2518539428710902</v>
      </c>
      <c r="O974">
        <v>3</v>
      </c>
      <c r="P974">
        <v>3</v>
      </c>
      <c r="Q974">
        <v>13</v>
      </c>
      <c r="R974" s="16">
        <v>0.23080000000000001</v>
      </c>
      <c r="S974" s="16">
        <f t="shared" si="15"/>
        <v>0.3</v>
      </c>
      <c r="T974">
        <v>3.6679019927978498</v>
      </c>
      <c r="U974">
        <v>3.2828700542449898</v>
      </c>
      <c r="V974">
        <v>3.07742547988892</v>
      </c>
      <c r="W974" s="17">
        <v>0.20544457435607899</v>
      </c>
      <c r="X974">
        <v>0.59047651290893599</v>
      </c>
      <c r="Y974">
        <v>0.59047651290893599</v>
      </c>
      <c r="Z974">
        <v>0.3</v>
      </c>
      <c r="AA974">
        <v>1</v>
      </c>
      <c r="AB974">
        <v>0.76923076923076905</v>
      </c>
      <c r="AC974">
        <v>0.86956521739130399</v>
      </c>
      <c r="AD974">
        <v>0</v>
      </c>
      <c r="AE974">
        <v>0.7</v>
      </c>
    </row>
    <row r="975" spans="1:31" x14ac:dyDescent="0.15">
      <c r="A975" s="6">
        <v>973</v>
      </c>
      <c r="B975">
        <v>17</v>
      </c>
      <c r="C975">
        <v>3</v>
      </c>
      <c r="D975">
        <v>10</v>
      </c>
      <c r="E975">
        <v>10</v>
      </c>
      <c r="F975">
        <v>10</v>
      </c>
      <c r="G975">
        <v>0</v>
      </c>
      <c r="H975">
        <v>7</v>
      </c>
      <c r="I975">
        <v>3</v>
      </c>
      <c r="J975">
        <v>0.85</v>
      </c>
      <c r="K975">
        <v>8.5398921966552699</v>
      </c>
      <c r="L975" s="10">
        <v>3.2736682891845699</v>
      </c>
      <c r="M975">
        <v>2.7521934509277299</v>
      </c>
      <c r="N975">
        <v>5.7849464416503897</v>
      </c>
      <c r="O975">
        <v>5</v>
      </c>
      <c r="P975">
        <v>5</v>
      </c>
      <c r="Q975">
        <v>15</v>
      </c>
      <c r="R975" s="16">
        <v>0.33329999999999999</v>
      </c>
      <c r="S975" s="16">
        <f t="shared" si="15"/>
        <v>0.5</v>
      </c>
      <c r="T975">
        <v>3.5299453735351598</v>
      </c>
      <c r="U975">
        <v>3.2661149501800502</v>
      </c>
      <c r="V975">
        <v>3.006591796875</v>
      </c>
      <c r="W975" s="17">
        <v>0.25952315330505399</v>
      </c>
      <c r="X975">
        <v>0.52335357666015603</v>
      </c>
      <c r="Y975">
        <v>0.52335357666015603</v>
      </c>
      <c r="Z975">
        <v>0.5</v>
      </c>
      <c r="AA975">
        <v>1</v>
      </c>
      <c r="AB975">
        <v>0.66666666666666696</v>
      </c>
      <c r="AC975">
        <v>0.8</v>
      </c>
      <c r="AD975">
        <v>0</v>
      </c>
      <c r="AE975">
        <v>0.5</v>
      </c>
    </row>
    <row r="976" spans="1:31" x14ac:dyDescent="0.15">
      <c r="A976" s="6">
        <v>974</v>
      </c>
      <c r="B976">
        <v>19</v>
      </c>
      <c r="C976">
        <v>1</v>
      </c>
      <c r="D976">
        <v>10</v>
      </c>
      <c r="E976">
        <v>10</v>
      </c>
      <c r="F976">
        <v>10</v>
      </c>
      <c r="G976">
        <v>0</v>
      </c>
      <c r="H976">
        <v>9</v>
      </c>
      <c r="I976">
        <v>1</v>
      </c>
      <c r="J976">
        <v>0.95</v>
      </c>
      <c r="K976">
        <v>13.1687889099121</v>
      </c>
      <c r="L976" s="10">
        <v>2.9838104248046902</v>
      </c>
      <c r="M976">
        <v>2.7930278778076199</v>
      </c>
      <c r="N976">
        <v>9.4088058471679705</v>
      </c>
      <c r="O976">
        <v>5</v>
      </c>
      <c r="P976">
        <v>5</v>
      </c>
      <c r="Q976">
        <v>15</v>
      </c>
      <c r="R976" s="16">
        <v>0.33329999999999999</v>
      </c>
      <c r="S976" s="16">
        <f t="shared" si="15"/>
        <v>0.5</v>
      </c>
      <c r="T976">
        <v>4.5915431976318404</v>
      </c>
      <c r="U976">
        <v>4.33931541442871</v>
      </c>
      <c r="V976">
        <v>3.9836831092834499</v>
      </c>
      <c r="W976" s="17">
        <v>0.355632305145264</v>
      </c>
      <c r="X976">
        <v>0.607860088348389</v>
      </c>
      <c r="Y976">
        <v>0.607860088348389</v>
      </c>
      <c r="Z976">
        <v>0.5</v>
      </c>
      <c r="AA976">
        <v>1</v>
      </c>
      <c r="AB976">
        <v>0.66666666666666696</v>
      </c>
      <c r="AC976">
        <v>0.8</v>
      </c>
      <c r="AD976">
        <v>0</v>
      </c>
      <c r="AE976">
        <v>0.5</v>
      </c>
    </row>
    <row r="977" spans="1:31" x14ac:dyDescent="0.15">
      <c r="A977" s="6">
        <v>975</v>
      </c>
      <c r="B977">
        <v>17</v>
      </c>
      <c r="C977">
        <v>3</v>
      </c>
      <c r="D977">
        <v>10</v>
      </c>
      <c r="E977">
        <v>10</v>
      </c>
      <c r="F977">
        <v>10</v>
      </c>
      <c r="G977">
        <v>0</v>
      </c>
      <c r="H977">
        <v>7</v>
      </c>
      <c r="I977">
        <v>3</v>
      </c>
      <c r="J977">
        <v>0.85</v>
      </c>
      <c r="K977">
        <v>8.6650199890136701</v>
      </c>
      <c r="L977" s="10">
        <v>4.0209655761718697</v>
      </c>
      <c r="M977">
        <v>3.30251884460449</v>
      </c>
      <c r="N977">
        <v>4.23954200744629</v>
      </c>
      <c r="O977">
        <v>2</v>
      </c>
      <c r="P977">
        <v>2</v>
      </c>
      <c r="Q977">
        <v>12</v>
      </c>
      <c r="R977" s="16">
        <v>0.16669999999999999</v>
      </c>
      <c r="S977" s="16">
        <f t="shared" si="15"/>
        <v>0.2</v>
      </c>
      <c r="T977">
        <v>3.4661102294921902</v>
      </c>
      <c r="U977">
        <v>3.2868278026580802</v>
      </c>
      <c r="V977">
        <v>2.9198410511016801</v>
      </c>
      <c r="W977" s="17">
        <v>0.36698675155639598</v>
      </c>
      <c r="X977">
        <v>0.54626917839050304</v>
      </c>
      <c r="Y977">
        <v>0.54626917839050304</v>
      </c>
      <c r="Z977">
        <v>0.2</v>
      </c>
      <c r="AA977">
        <v>1</v>
      </c>
      <c r="AB977">
        <v>0.83333333333333304</v>
      </c>
      <c r="AC977">
        <v>0.90909090909090895</v>
      </c>
      <c r="AD977">
        <v>0</v>
      </c>
      <c r="AE977">
        <v>0.8</v>
      </c>
    </row>
    <row r="978" spans="1:31" x14ac:dyDescent="0.15">
      <c r="A978" s="6">
        <v>976</v>
      </c>
      <c r="B978">
        <v>16</v>
      </c>
      <c r="C978">
        <v>4</v>
      </c>
      <c r="D978">
        <v>10</v>
      </c>
      <c r="E978">
        <v>10</v>
      </c>
      <c r="F978">
        <v>10</v>
      </c>
      <c r="G978">
        <v>0</v>
      </c>
      <c r="H978">
        <v>6</v>
      </c>
      <c r="I978">
        <v>4</v>
      </c>
      <c r="J978">
        <v>0.8</v>
      </c>
      <c r="K978">
        <v>8.9826164245605504</v>
      </c>
      <c r="L978" s="10">
        <v>2.2419586181640598</v>
      </c>
      <c r="M978">
        <v>0.70680618286132801</v>
      </c>
      <c r="N978">
        <v>7.3965721130371103</v>
      </c>
      <c r="O978">
        <v>4</v>
      </c>
      <c r="P978">
        <v>4</v>
      </c>
      <c r="Q978">
        <v>14</v>
      </c>
      <c r="R978" s="16">
        <v>0.28570000000000001</v>
      </c>
      <c r="S978" s="16">
        <f t="shared" si="15"/>
        <v>0.4</v>
      </c>
      <c r="T978">
        <v>4.0884628295898402</v>
      </c>
      <c r="U978">
        <v>3.6203546524047798</v>
      </c>
      <c r="V978">
        <v>3.47865915298462</v>
      </c>
      <c r="W978" s="17">
        <v>0.14169549942016599</v>
      </c>
      <c r="X978">
        <v>0.60980367660522505</v>
      </c>
      <c r="Y978">
        <v>0.60980367660522505</v>
      </c>
      <c r="Z978">
        <v>0.4</v>
      </c>
      <c r="AA978">
        <v>1</v>
      </c>
      <c r="AB978">
        <v>0.71428571428571397</v>
      </c>
      <c r="AC978">
        <v>0.83333333333333304</v>
      </c>
      <c r="AD978">
        <v>0</v>
      </c>
      <c r="AE978">
        <v>0.6</v>
      </c>
    </row>
    <row r="979" spans="1:31" x14ac:dyDescent="0.15">
      <c r="A979" s="6">
        <v>977</v>
      </c>
      <c r="B979">
        <v>18</v>
      </c>
      <c r="C979">
        <v>2</v>
      </c>
      <c r="D979">
        <v>10</v>
      </c>
      <c r="E979">
        <v>10</v>
      </c>
      <c r="F979">
        <v>10</v>
      </c>
      <c r="G979">
        <v>0</v>
      </c>
      <c r="H979">
        <v>8</v>
      </c>
      <c r="I979">
        <v>2</v>
      </c>
      <c r="J979">
        <v>0.9</v>
      </c>
      <c r="K979">
        <v>10.467790603637701</v>
      </c>
      <c r="L979" s="10">
        <v>3.95425605773926</v>
      </c>
      <c r="M979">
        <v>3.54449462890625</v>
      </c>
      <c r="N979">
        <v>6.0931262969970703</v>
      </c>
      <c r="O979">
        <v>3</v>
      </c>
      <c r="P979">
        <v>3</v>
      </c>
      <c r="Q979">
        <v>13</v>
      </c>
      <c r="R979" s="16">
        <v>0.23080000000000001</v>
      </c>
      <c r="S979" s="16">
        <f t="shared" si="15"/>
        <v>0.3</v>
      </c>
      <c r="T979">
        <v>4.0049190521240199</v>
      </c>
      <c r="U979">
        <v>3.8048429489135702</v>
      </c>
      <c r="V979">
        <v>3.3979873657226598</v>
      </c>
      <c r="W979" s="17">
        <v>0.40685558319091802</v>
      </c>
      <c r="X979">
        <v>0.60693168640136697</v>
      </c>
      <c r="Y979">
        <v>0.60693168640136697</v>
      </c>
      <c r="Z979">
        <v>0.3</v>
      </c>
      <c r="AA979">
        <v>1</v>
      </c>
      <c r="AB979">
        <v>0.76923076923076905</v>
      </c>
      <c r="AC979">
        <v>0.86956521739130399</v>
      </c>
      <c r="AD979">
        <v>0</v>
      </c>
      <c r="AE979">
        <v>0.7</v>
      </c>
    </row>
    <row r="980" spans="1:31" x14ac:dyDescent="0.15">
      <c r="A980" s="6">
        <v>978</v>
      </c>
      <c r="B980">
        <v>15</v>
      </c>
      <c r="C980">
        <v>5</v>
      </c>
      <c r="D980">
        <v>10</v>
      </c>
      <c r="E980">
        <v>10</v>
      </c>
      <c r="F980">
        <v>10</v>
      </c>
      <c r="G980">
        <v>0</v>
      </c>
      <c r="H980">
        <v>5</v>
      </c>
      <c r="I980">
        <v>5</v>
      </c>
      <c r="J980">
        <v>0.75</v>
      </c>
      <c r="K980">
        <v>8.0302028656005895</v>
      </c>
      <c r="L980" s="10">
        <v>3.4539566040039098</v>
      </c>
      <c r="M980">
        <v>1.43990325927734</v>
      </c>
      <c r="N980">
        <v>5.1243820190429696</v>
      </c>
      <c r="O980">
        <v>3</v>
      </c>
      <c r="P980">
        <v>3</v>
      </c>
      <c r="Q980">
        <v>13</v>
      </c>
      <c r="R980" s="16">
        <v>0.23080000000000001</v>
      </c>
      <c r="S980" s="16">
        <f t="shared" si="15"/>
        <v>0.3</v>
      </c>
      <c r="T980">
        <v>3.44681739807129</v>
      </c>
      <c r="U980">
        <v>3.1195037364959699</v>
      </c>
      <c r="V980">
        <v>2.88304495811462</v>
      </c>
      <c r="W980" s="17">
        <v>0.23645877838134799</v>
      </c>
      <c r="X980">
        <v>0.56377243995666504</v>
      </c>
      <c r="Y980">
        <v>0.56377243995666504</v>
      </c>
      <c r="Z980">
        <v>0.3</v>
      </c>
      <c r="AA980">
        <v>1</v>
      </c>
      <c r="AB980">
        <v>0.76923076923076905</v>
      </c>
      <c r="AC980">
        <v>0.86956521739130399</v>
      </c>
      <c r="AD980">
        <v>0</v>
      </c>
      <c r="AE980">
        <v>0.7</v>
      </c>
    </row>
    <row r="981" spans="1:31" x14ac:dyDescent="0.15">
      <c r="A981" s="6">
        <v>979</v>
      </c>
      <c r="B981">
        <v>14</v>
      </c>
      <c r="C981">
        <v>6</v>
      </c>
      <c r="D981">
        <v>10</v>
      </c>
      <c r="E981">
        <v>10</v>
      </c>
      <c r="F981">
        <v>10</v>
      </c>
      <c r="G981">
        <v>0</v>
      </c>
      <c r="H981">
        <v>4</v>
      </c>
      <c r="I981">
        <v>6</v>
      </c>
      <c r="J981">
        <v>0.7</v>
      </c>
      <c r="K981">
        <v>7.56673240661621</v>
      </c>
      <c r="L981" s="10">
        <v>4.7600688934326199</v>
      </c>
      <c r="M981">
        <v>3.1979713439941402</v>
      </c>
      <c r="N981">
        <v>4.4131603240966797</v>
      </c>
      <c r="O981">
        <v>1</v>
      </c>
      <c r="P981">
        <v>1</v>
      </c>
      <c r="Q981">
        <v>11</v>
      </c>
      <c r="R981" s="16">
        <v>9.0899999999999995E-2</v>
      </c>
      <c r="S981" s="16">
        <f t="shared" si="15"/>
        <v>0.1</v>
      </c>
      <c r="T981">
        <v>2.59438896179199</v>
      </c>
      <c r="U981">
        <v>2.4119062423706001</v>
      </c>
      <c r="V981">
        <v>2.1246383190154998</v>
      </c>
      <c r="W981" s="17">
        <v>0.28726792335510198</v>
      </c>
      <c r="X981">
        <v>0.46975064277648898</v>
      </c>
      <c r="Y981">
        <v>0.46975064277648898</v>
      </c>
      <c r="Z981">
        <v>0.1</v>
      </c>
      <c r="AA981">
        <v>1</v>
      </c>
      <c r="AB981">
        <v>0.90909090909090895</v>
      </c>
      <c r="AC981">
        <v>0.952380952380952</v>
      </c>
      <c r="AD981">
        <v>0</v>
      </c>
      <c r="AE981">
        <v>0.9</v>
      </c>
    </row>
    <row r="982" spans="1:31" x14ac:dyDescent="0.15">
      <c r="A982" s="6">
        <v>980</v>
      </c>
      <c r="B982">
        <v>17</v>
      </c>
      <c r="C982">
        <v>3</v>
      </c>
      <c r="D982">
        <v>10</v>
      </c>
      <c r="E982">
        <v>10</v>
      </c>
      <c r="F982">
        <v>10</v>
      </c>
      <c r="G982">
        <v>0</v>
      </c>
      <c r="H982">
        <v>7</v>
      </c>
      <c r="I982">
        <v>3</v>
      </c>
      <c r="J982">
        <v>0.85</v>
      </c>
      <c r="K982">
        <v>8.2343692779540998</v>
      </c>
      <c r="L982" s="10">
        <v>1.6283149719238299</v>
      </c>
      <c r="M982">
        <v>0.62770462036132801</v>
      </c>
      <c r="N982">
        <v>6.1018600463867196</v>
      </c>
      <c r="O982">
        <v>5</v>
      </c>
      <c r="P982">
        <v>5</v>
      </c>
      <c r="Q982">
        <v>15</v>
      </c>
      <c r="R982" s="16">
        <v>0.33329999999999999</v>
      </c>
      <c r="S982" s="16">
        <f t="shared" si="15"/>
        <v>0.5</v>
      </c>
      <c r="T982">
        <v>4.1249961853027299</v>
      </c>
      <c r="U982">
        <v>3.7376036643981898</v>
      </c>
      <c r="V982">
        <v>3.5668308734893799</v>
      </c>
      <c r="W982" s="17">
        <v>0.170772790908814</v>
      </c>
      <c r="X982">
        <v>0.55816531181335405</v>
      </c>
      <c r="Y982">
        <v>0.55816531181335405</v>
      </c>
      <c r="Z982">
        <v>0.5</v>
      </c>
      <c r="AA982">
        <v>1</v>
      </c>
      <c r="AB982">
        <v>0.66666666666666696</v>
      </c>
      <c r="AC982">
        <v>0.8</v>
      </c>
      <c r="AD982">
        <v>0</v>
      </c>
      <c r="AE982">
        <v>0.5</v>
      </c>
    </row>
    <row r="983" spans="1:31" x14ac:dyDescent="0.15">
      <c r="A983" s="6">
        <v>981</v>
      </c>
      <c r="B983">
        <v>16</v>
      </c>
      <c r="C983">
        <v>4</v>
      </c>
      <c r="D983">
        <v>10</v>
      </c>
      <c r="E983">
        <v>10</v>
      </c>
      <c r="F983">
        <v>10</v>
      </c>
      <c r="G983">
        <v>0</v>
      </c>
      <c r="H983">
        <v>6</v>
      </c>
      <c r="I983">
        <v>4</v>
      </c>
      <c r="J983">
        <v>0.8</v>
      </c>
      <c r="K983">
        <v>7.6400470733642596</v>
      </c>
      <c r="L983" s="10">
        <v>1.8883800506591799</v>
      </c>
      <c r="M983">
        <v>0.61321640014648404</v>
      </c>
      <c r="N983">
        <v>6.3982028961181596</v>
      </c>
      <c r="O983">
        <v>4</v>
      </c>
      <c r="P983">
        <v>4</v>
      </c>
      <c r="Q983">
        <v>13</v>
      </c>
      <c r="R983" s="16">
        <v>0.30769999999999997</v>
      </c>
      <c r="S983" s="16">
        <f t="shared" si="15"/>
        <v>0.4</v>
      </c>
      <c r="T983">
        <v>3.7331581115722701</v>
      </c>
      <c r="U983">
        <v>3.33506560325623</v>
      </c>
      <c r="V983">
        <v>3.2318885326385498</v>
      </c>
      <c r="W983" s="17">
        <v>0.103177070617676</v>
      </c>
      <c r="X983">
        <v>0.50126957893371604</v>
      </c>
      <c r="Y983">
        <v>0.50126957893371604</v>
      </c>
      <c r="Z983">
        <v>0.4</v>
      </c>
      <c r="AA983">
        <v>0.9</v>
      </c>
      <c r="AB983">
        <v>0.69230769230769196</v>
      </c>
      <c r="AC983">
        <v>0.78260869565217395</v>
      </c>
      <c r="AD983">
        <v>0.1</v>
      </c>
      <c r="AE983">
        <v>0.5</v>
      </c>
    </row>
    <row r="984" spans="1:31" x14ac:dyDescent="0.15">
      <c r="A984" s="6">
        <v>982</v>
      </c>
      <c r="B984">
        <v>17</v>
      </c>
      <c r="C984">
        <v>3</v>
      </c>
      <c r="D984">
        <v>10</v>
      </c>
      <c r="E984">
        <v>10</v>
      </c>
      <c r="F984">
        <v>10</v>
      </c>
      <c r="G984">
        <v>0</v>
      </c>
      <c r="H984">
        <v>7</v>
      </c>
      <c r="I984">
        <v>3</v>
      </c>
      <c r="J984">
        <v>0.85</v>
      </c>
      <c r="K984">
        <v>9.6231994628906197</v>
      </c>
      <c r="L984" s="10">
        <v>2.8336315155029301</v>
      </c>
      <c r="M984">
        <v>1.88863372802734</v>
      </c>
      <c r="N984">
        <v>6.5493888854980504</v>
      </c>
      <c r="O984">
        <v>4</v>
      </c>
      <c r="P984">
        <v>4</v>
      </c>
      <c r="Q984">
        <v>14</v>
      </c>
      <c r="R984" s="16">
        <v>0.28570000000000001</v>
      </c>
      <c r="S984" s="16">
        <f t="shared" si="15"/>
        <v>0.4</v>
      </c>
      <c r="T984">
        <v>4.2089004516601598</v>
      </c>
      <c r="U984">
        <v>3.8678839206695601</v>
      </c>
      <c r="V984">
        <v>3.5812668800353999</v>
      </c>
      <c r="W984" s="17">
        <v>0.286617040634155</v>
      </c>
      <c r="X984">
        <v>0.62763357162475597</v>
      </c>
      <c r="Y984">
        <v>0.62763357162475597</v>
      </c>
      <c r="Z984">
        <v>0.4</v>
      </c>
      <c r="AA984">
        <v>1</v>
      </c>
      <c r="AB984">
        <v>0.71428571428571397</v>
      </c>
      <c r="AC984">
        <v>0.83333333333333304</v>
      </c>
      <c r="AD984">
        <v>0</v>
      </c>
      <c r="AE984">
        <v>0.6</v>
      </c>
    </row>
    <row r="985" spans="1:31" x14ac:dyDescent="0.15">
      <c r="A985" s="6">
        <v>983</v>
      </c>
      <c r="B985">
        <v>17</v>
      </c>
      <c r="C985">
        <v>3</v>
      </c>
      <c r="D985">
        <v>10</v>
      </c>
      <c r="E985">
        <v>10</v>
      </c>
      <c r="F985">
        <v>10</v>
      </c>
      <c r="G985">
        <v>0</v>
      </c>
      <c r="H985">
        <v>7</v>
      </c>
      <c r="I985">
        <v>3</v>
      </c>
      <c r="J985">
        <v>0.85</v>
      </c>
      <c r="K985">
        <v>8.7455501556396502</v>
      </c>
      <c r="L985" s="10">
        <v>3.78288650512695</v>
      </c>
      <c r="M985">
        <v>3.1829414367675799</v>
      </c>
      <c r="N985">
        <v>5.0897140502929696</v>
      </c>
      <c r="O985">
        <v>3</v>
      </c>
      <c r="P985">
        <v>3</v>
      </c>
      <c r="Q985">
        <v>12</v>
      </c>
      <c r="R985" s="16">
        <v>0.25</v>
      </c>
      <c r="S985" s="16">
        <f t="shared" si="15"/>
        <v>0.3</v>
      </c>
      <c r="T985">
        <v>3.2847099304199201</v>
      </c>
      <c r="U985">
        <v>3.0971987247467001</v>
      </c>
      <c r="V985">
        <v>2.77226638793945</v>
      </c>
      <c r="W985" s="17">
        <v>0.32493233680725098</v>
      </c>
      <c r="X985">
        <v>0.51244354248046897</v>
      </c>
      <c r="Y985">
        <v>0.51244354248046897</v>
      </c>
      <c r="Z985">
        <v>0.3</v>
      </c>
      <c r="AA985">
        <v>0.9</v>
      </c>
      <c r="AB985">
        <v>0.75</v>
      </c>
      <c r="AC985">
        <v>0.81818181818181801</v>
      </c>
      <c r="AD985">
        <v>0.1</v>
      </c>
      <c r="AE985">
        <v>0.6</v>
      </c>
    </row>
    <row r="986" spans="1:31" x14ac:dyDescent="0.15">
      <c r="A986" s="6">
        <v>984</v>
      </c>
      <c r="B986">
        <v>17</v>
      </c>
      <c r="C986">
        <v>3</v>
      </c>
      <c r="D986">
        <v>10</v>
      </c>
      <c r="E986">
        <v>10</v>
      </c>
      <c r="F986">
        <v>10</v>
      </c>
      <c r="G986">
        <v>0</v>
      </c>
      <c r="H986">
        <v>7</v>
      </c>
      <c r="I986">
        <v>3</v>
      </c>
      <c r="J986">
        <v>0.85</v>
      </c>
      <c r="K986">
        <v>8.6383628845214808</v>
      </c>
      <c r="L986" s="10">
        <v>1.9156856536865201</v>
      </c>
      <c r="M986">
        <v>0.92982864379882801</v>
      </c>
      <c r="N986">
        <v>6.3176345825195304</v>
      </c>
      <c r="O986">
        <v>4</v>
      </c>
      <c r="P986">
        <v>4</v>
      </c>
      <c r="Q986">
        <v>13</v>
      </c>
      <c r="R986" s="16">
        <v>0.30769999999999997</v>
      </c>
      <c r="S986" s="16">
        <f t="shared" si="15"/>
        <v>0.4</v>
      </c>
      <c r="T986">
        <v>4.0963973999023402</v>
      </c>
      <c r="U986">
        <v>3.7216889858245801</v>
      </c>
      <c r="V986">
        <v>3.5205378532409699</v>
      </c>
      <c r="W986" s="17">
        <v>0.201151132583618</v>
      </c>
      <c r="X986">
        <v>0.57585954666137695</v>
      </c>
      <c r="Y986">
        <v>0.57585954666137695</v>
      </c>
      <c r="Z986">
        <v>0.4</v>
      </c>
      <c r="AA986">
        <v>0.9</v>
      </c>
      <c r="AB986">
        <v>0.69230769230769196</v>
      </c>
      <c r="AC986">
        <v>0.78260869565217395</v>
      </c>
      <c r="AD986">
        <v>0.1</v>
      </c>
      <c r="AE986">
        <v>0.5</v>
      </c>
    </row>
    <row r="987" spans="1:31" x14ac:dyDescent="0.15">
      <c r="A987" s="6">
        <v>985</v>
      </c>
      <c r="B987">
        <v>16</v>
      </c>
      <c r="C987">
        <v>4</v>
      </c>
      <c r="D987">
        <v>10</v>
      </c>
      <c r="E987">
        <v>10</v>
      </c>
      <c r="F987">
        <v>10</v>
      </c>
      <c r="G987">
        <v>0</v>
      </c>
      <c r="H987">
        <v>6</v>
      </c>
      <c r="I987">
        <v>4</v>
      </c>
      <c r="J987">
        <v>0.8</v>
      </c>
      <c r="K987">
        <v>8.2304153442382795</v>
      </c>
      <c r="L987" s="10">
        <v>2.6405620574951199</v>
      </c>
      <c r="M987">
        <v>1.1465415954589799</v>
      </c>
      <c r="N987">
        <v>5.58138084411621</v>
      </c>
      <c r="O987">
        <v>5</v>
      </c>
      <c r="P987">
        <v>5</v>
      </c>
      <c r="Q987">
        <v>15</v>
      </c>
      <c r="R987" s="16">
        <v>0.33329999999999999</v>
      </c>
      <c r="S987" s="16">
        <f t="shared" si="15"/>
        <v>0.5</v>
      </c>
      <c r="T987">
        <v>3.8651008605957</v>
      </c>
      <c r="U987">
        <v>3.5085403919220002</v>
      </c>
      <c r="V987">
        <v>3.2926373481750502</v>
      </c>
      <c r="W987" s="17">
        <v>0.21590304374694799</v>
      </c>
      <c r="X987">
        <v>0.57246351242065396</v>
      </c>
      <c r="Y987">
        <v>0.57246351242065396</v>
      </c>
      <c r="Z987">
        <v>0.5</v>
      </c>
      <c r="AA987">
        <v>1</v>
      </c>
      <c r="AB987">
        <v>0.66666666666666696</v>
      </c>
      <c r="AC987">
        <v>0.8</v>
      </c>
      <c r="AD987">
        <v>0</v>
      </c>
      <c r="AE987">
        <v>0.5</v>
      </c>
    </row>
    <row r="988" spans="1:31" x14ac:dyDescent="0.15">
      <c r="A988" s="6">
        <v>986</v>
      </c>
      <c r="B988">
        <v>15</v>
      </c>
      <c r="C988">
        <v>5</v>
      </c>
      <c r="D988">
        <v>10</v>
      </c>
      <c r="E988">
        <v>10</v>
      </c>
      <c r="F988">
        <v>10</v>
      </c>
      <c r="G988">
        <v>0</v>
      </c>
      <c r="H988">
        <v>5</v>
      </c>
      <c r="I988">
        <v>5</v>
      </c>
      <c r="J988">
        <v>0.75</v>
      </c>
      <c r="K988">
        <v>8.5450572967529297</v>
      </c>
      <c r="L988" s="10">
        <v>4.3203277587890598</v>
      </c>
      <c r="M988">
        <v>2.45469093322754</v>
      </c>
      <c r="N988">
        <v>4.7181835174560502</v>
      </c>
      <c r="O988">
        <v>3</v>
      </c>
      <c r="P988">
        <v>3</v>
      </c>
      <c r="Q988">
        <v>13</v>
      </c>
      <c r="R988" s="16">
        <v>0.23080000000000001</v>
      </c>
      <c r="S988" s="16">
        <f t="shared" si="15"/>
        <v>0.3</v>
      </c>
      <c r="T988">
        <v>3.2227306365966801</v>
      </c>
      <c r="U988">
        <v>2.9843392372131401</v>
      </c>
      <c r="V988">
        <v>2.6674389839172399</v>
      </c>
      <c r="W988" s="17">
        <v>0.31690025329589799</v>
      </c>
      <c r="X988">
        <v>0.55529165267944303</v>
      </c>
      <c r="Y988">
        <v>0.55529165267944303</v>
      </c>
      <c r="Z988">
        <v>0.3</v>
      </c>
      <c r="AA988">
        <v>1</v>
      </c>
      <c r="AB988">
        <v>0.76923076923076905</v>
      </c>
      <c r="AC988">
        <v>0.86956521739130399</v>
      </c>
      <c r="AD988">
        <v>0</v>
      </c>
      <c r="AE988">
        <v>0.7</v>
      </c>
    </row>
    <row r="989" spans="1:31" x14ac:dyDescent="0.15">
      <c r="A989" s="6">
        <v>987</v>
      </c>
      <c r="B989">
        <v>19</v>
      </c>
      <c r="C989">
        <v>1</v>
      </c>
      <c r="D989">
        <v>10</v>
      </c>
      <c r="E989">
        <v>10</v>
      </c>
      <c r="F989">
        <v>10</v>
      </c>
      <c r="G989">
        <v>0</v>
      </c>
      <c r="H989">
        <v>9</v>
      </c>
      <c r="I989">
        <v>1</v>
      </c>
      <c r="J989">
        <v>0.95</v>
      </c>
      <c r="K989">
        <v>13.11452293396</v>
      </c>
      <c r="L989" s="10">
        <v>3.0455665588378902</v>
      </c>
      <c r="M989">
        <v>2.85603904724121</v>
      </c>
      <c r="N989">
        <v>9.2924613952636701</v>
      </c>
      <c r="O989">
        <v>7</v>
      </c>
      <c r="P989">
        <v>7</v>
      </c>
      <c r="Q989">
        <v>17</v>
      </c>
      <c r="R989" s="16">
        <v>0.4118</v>
      </c>
      <c r="S989" s="16">
        <f t="shared" si="15"/>
        <v>0.7</v>
      </c>
      <c r="T989">
        <v>4.5542678833007804</v>
      </c>
      <c r="U989">
        <v>4.3066840171814</v>
      </c>
      <c r="V989">
        <v>3.95100021362305</v>
      </c>
      <c r="W989" s="17">
        <v>0.35568380355835</v>
      </c>
      <c r="X989">
        <v>0.60326766967773404</v>
      </c>
      <c r="Y989">
        <v>0.60326766967773404</v>
      </c>
      <c r="Z989">
        <v>0.7</v>
      </c>
      <c r="AA989">
        <v>1</v>
      </c>
      <c r="AB989">
        <v>0.58823529411764697</v>
      </c>
      <c r="AC989">
        <v>0.74074074074074103</v>
      </c>
      <c r="AD989">
        <v>0</v>
      </c>
      <c r="AE989">
        <v>0.3</v>
      </c>
    </row>
    <row r="990" spans="1:31" x14ac:dyDescent="0.15">
      <c r="A990" s="6">
        <v>988</v>
      </c>
      <c r="B990">
        <v>17</v>
      </c>
      <c r="C990">
        <v>3</v>
      </c>
      <c r="D990">
        <v>10</v>
      </c>
      <c r="E990">
        <v>10</v>
      </c>
      <c r="F990">
        <v>10</v>
      </c>
      <c r="G990">
        <v>0</v>
      </c>
      <c r="H990">
        <v>7</v>
      </c>
      <c r="I990">
        <v>3</v>
      </c>
      <c r="J990">
        <v>0.85</v>
      </c>
      <c r="K990">
        <v>8.1600093841552699</v>
      </c>
      <c r="L990" s="10">
        <v>1.94161224365234</v>
      </c>
      <c r="M990">
        <v>1.1595420837402299</v>
      </c>
      <c r="N990">
        <v>6.2765445709228498</v>
      </c>
      <c r="O990">
        <v>3</v>
      </c>
      <c r="P990">
        <v>3</v>
      </c>
      <c r="Q990">
        <v>12</v>
      </c>
      <c r="R990" s="16">
        <v>0.25</v>
      </c>
      <c r="S990" s="16">
        <f t="shared" si="15"/>
        <v>0.3</v>
      </c>
      <c r="T990">
        <v>3.25923347473144</v>
      </c>
      <c r="U990">
        <v>2.96667551994324</v>
      </c>
      <c r="V990">
        <v>2.79502177238464</v>
      </c>
      <c r="W990" s="17">
        <v>0.171653747558594</v>
      </c>
      <c r="X990">
        <v>0.46421170234680198</v>
      </c>
      <c r="Y990">
        <v>0.46421170234680198</v>
      </c>
      <c r="Z990">
        <v>0.3</v>
      </c>
      <c r="AA990">
        <v>0.9</v>
      </c>
      <c r="AB990">
        <v>0.75</v>
      </c>
      <c r="AC990">
        <v>0.81818181818181801</v>
      </c>
      <c r="AD990">
        <v>0.1</v>
      </c>
      <c r="AE990">
        <v>0.6</v>
      </c>
    </row>
    <row r="991" spans="1:31" x14ac:dyDescent="0.15">
      <c r="A991" s="6">
        <v>989</v>
      </c>
      <c r="B991">
        <v>19</v>
      </c>
      <c r="C991">
        <v>1</v>
      </c>
      <c r="D991">
        <v>10</v>
      </c>
      <c r="E991">
        <v>10</v>
      </c>
      <c r="F991">
        <v>10</v>
      </c>
      <c r="G991">
        <v>0</v>
      </c>
      <c r="H991">
        <v>9</v>
      </c>
      <c r="I991">
        <v>1</v>
      </c>
      <c r="J991">
        <v>0.95</v>
      </c>
      <c r="K991">
        <v>11.8056735992432</v>
      </c>
      <c r="L991" s="10">
        <v>1.1440734863281199</v>
      </c>
      <c r="M991">
        <v>0.93019485473632801</v>
      </c>
      <c r="N991">
        <v>9.7074508666992205</v>
      </c>
      <c r="O991">
        <v>7</v>
      </c>
      <c r="P991">
        <v>7</v>
      </c>
      <c r="Q991">
        <v>17</v>
      </c>
      <c r="R991" s="16">
        <v>0.4118</v>
      </c>
      <c r="S991" s="16">
        <f t="shared" si="15"/>
        <v>0.7</v>
      </c>
      <c r="T991">
        <v>4.5089588165283203</v>
      </c>
      <c r="U991">
        <v>4.1783003807067898</v>
      </c>
      <c r="V991">
        <v>3.9850115776061998</v>
      </c>
      <c r="W991" s="17">
        <v>0.19328880310058599</v>
      </c>
      <c r="X991">
        <v>0.52394723892211903</v>
      </c>
      <c r="Y991">
        <v>0.52394723892211903</v>
      </c>
      <c r="Z991">
        <v>0.7</v>
      </c>
      <c r="AA991">
        <v>1</v>
      </c>
      <c r="AB991">
        <v>0.58823529411764697</v>
      </c>
      <c r="AC991">
        <v>0.74074074074074103</v>
      </c>
      <c r="AD991">
        <v>0</v>
      </c>
      <c r="AE991">
        <v>0.3</v>
      </c>
    </row>
    <row r="992" spans="1:31" x14ac:dyDescent="0.15">
      <c r="A992" s="6">
        <v>990</v>
      </c>
      <c r="B992">
        <v>17</v>
      </c>
      <c r="C992">
        <v>3</v>
      </c>
      <c r="D992">
        <v>10</v>
      </c>
      <c r="E992">
        <v>10</v>
      </c>
      <c r="F992">
        <v>10</v>
      </c>
      <c r="G992">
        <v>0</v>
      </c>
      <c r="H992">
        <v>7</v>
      </c>
      <c r="I992">
        <v>3</v>
      </c>
      <c r="J992">
        <v>0.85</v>
      </c>
      <c r="K992">
        <v>8.4486637115478498</v>
      </c>
      <c r="L992" s="10">
        <v>1.9053821563720701</v>
      </c>
      <c r="M992">
        <v>0.90157699584960904</v>
      </c>
      <c r="N992">
        <v>6.00150489807129</v>
      </c>
      <c r="O992">
        <v>6</v>
      </c>
      <c r="P992">
        <v>6</v>
      </c>
      <c r="Q992">
        <v>16</v>
      </c>
      <c r="R992" s="16">
        <v>0.375</v>
      </c>
      <c r="S992" s="16">
        <f t="shared" si="15"/>
        <v>0.6</v>
      </c>
      <c r="T992">
        <v>4.1283950805664098</v>
      </c>
      <c r="U992">
        <v>3.7545332908630402</v>
      </c>
      <c r="V992">
        <v>3.5537257194518999</v>
      </c>
      <c r="W992" s="17">
        <v>0.20080757141113301</v>
      </c>
      <c r="X992">
        <v>0.57466936111450195</v>
      </c>
      <c r="Y992">
        <v>0.57466936111450195</v>
      </c>
      <c r="Z992">
        <v>0.6</v>
      </c>
      <c r="AA992">
        <v>1</v>
      </c>
      <c r="AB992">
        <v>0.625</v>
      </c>
      <c r="AC992">
        <v>0.76923076923076905</v>
      </c>
      <c r="AD992">
        <v>0</v>
      </c>
      <c r="AE992">
        <v>0.4</v>
      </c>
    </row>
    <row r="993" spans="1:31" x14ac:dyDescent="0.15">
      <c r="A993" s="6">
        <v>991</v>
      </c>
      <c r="B993">
        <v>17</v>
      </c>
      <c r="C993">
        <v>3</v>
      </c>
      <c r="D993">
        <v>10</v>
      </c>
      <c r="E993">
        <v>10</v>
      </c>
      <c r="F993">
        <v>10</v>
      </c>
      <c r="G993">
        <v>0</v>
      </c>
      <c r="H993">
        <v>7</v>
      </c>
      <c r="I993">
        <v>3</v>
      </c>
      <c r="J993">
        <v>0.85</v>
      </c>
      <c r="K993">
        <v>9.2870616912841797</v>
      </c>
      <c r="L993" s="10">
        <v>1.3833656311035201</v>
      </c>
      <c r="M993">
        <v>0.29583358764648399</v>
      </c>
      <c r="N993">
        <v>7.6658782958984402</v>
      </c>
      <c r="O993">
        <v>6</v>
      </c>
      <c r="P993">
        <v>6</v>
      </c>
      <c r="Q993">
        <v>16</v>
      </c>
      <c r="R993" s="16">
        <v>0.375</v>
      </c>
      <c r="S993" s="16">
        <f t="shared" si="15"/>
        <v>0.6</v>
      </c>
      <c r="T993">
        <v>4.9294719696044904</v>
      </c>
      <c r="U993">
        <v>4.4061517715454102</v>
      </c>
      <c r="V993">
        <v>4.27333307266235</v>
      </c>
      <c r="W993" s="17">
        <v>0.132818698883057</v>
      </c>
      <c r="X993">
        <v>0.656138896942139</v>
      </c>
      <c r="Y993">
        <v>0.656138896942139</v>
      </c>
      <c r="Z993">
        <v>0.6</v>
      </c>
      <c r="AA993">
        <v>1</v>
      </c>
      <c r="AB993">
        <v>0.625</v>
      </c>
      <c r="AC993">
        <v>0.76923076923076905</v>
      </c>
      <c r="AD993">
        <v>0</v>
      </c>
      <c r="AE993">
        <v>0.4</v>
      </c>
    </row>
    <row r="994" spans="1:31" x14ac:dyDescent="0.15">
      <c r="A994" s="6">
        <v>992</v>
      </c>
      <c r="B994">
        <v>16</v>
      </c>
      <c r="C994">
        <v>4</v>
      </c>
      <c r="D994">
        <v>10</v>
      </c>
      <c r="E994">
        <v>10</v>
      </c>
      <c r="F994">
        <v>10</v>
      </c>
      <c r="G994">
        <v>0</v>
      </c>
      <c r="H994">
        <v>6</v>
      </c>
      <c r="I994">
        <v>4</v>
      </c>
      <c r="J994">
        <v>0.8</v>
      </c>
      <c r="K994">
        <v>8.0666408538818395</v>
      </c>
      <c r="L994" s="10">
        <v>3.1297702789306601</v>
      </c>
      <c r="M994">
        <v>1.9966506958007799</v>
      </c>
      <c r="N994">
        <v>5.3953227996826199</v>
      </c>
      <c r="O994">
        <v>2</v>
      </c>
      <c r="P994">
        <v>2</v>
      </c>
      <c r="Q994">
        <v>12</v>
      </c>
      <c r="R994" s="16">
        <v>0.16669999999999999</v>
      </c>
      <c r="S994" s="16">
        <f t="shared" si="15"/>
        <v>0.2</v>
      </c>
      <c r="T994">
        <v>3.4346084594726598</v>
      </c>
      <c r="U994">
        <v>3.1610202789306601</v>
      </c>
      <c r="V994">
        <v>2.9174778461456299</v>
      </c>
      <c r="W994" s="17">
        <v>0.24354243278503401</v>
      </c>
      <c r="X994">
        <v>0.51713061332702603</v>
      </c>
      <c r="Y994">
        <v>0.51713061332702603</v>
      </c>
      <c r="Z994">
        <v>0.2</v>
      </c>
      <c r="AA994">
        <v>1</v>
      </c>
      <c r="AB994">
        <v>0.83333333333333304</v>
      </c>
      <c r="AC994">
        <v>0.90909090909090895</v>
      </c>
      <c r="AD994">
        <v>0</v>
      </c>
      <c r="AE994">
        <v>0.8</v>
      </c>
    </row>
    <row r="995" spans="1:31" x14ac:dyDescent="0.15">
      <c r="A995" s="6">
        <v>993</v>
      </c>
      <c r="B995">
        <v>18</v>
      </c>
      <c r="C995">
        <v>2</v>
      </c>
      <c r="D995">
        <v>10</v>
      </c>
      <c r="E995">
        <v>10</v>
      </c>
      <c r="F995">
        <v>10</v>
      </c>
      <c r="G995">
        <v>0</v>
      </c>
      <c r="H995">
        <v>8</v>
      </c>
      <c r="I995">
        <v>2</v>
      </c>
      <c r="J995">
        <v>0.9</v>
      </c>
      <c r="K995">
        <v>9.7268772125244105</v>
      </c>
      <c r="L995" s="10">
        <v>1.24237632751465</v>
      </c>
      <c r="M995">
        <v>0.63990783691406194</v>
      </c>
      <c r="N995">
        <v>7.5932922363281197</v>
      </c>
      <c r="O995">
        <v>6</v>
      </c>
      <c r="P995">
        <v>6</v>
      </c>
      <c r="Q995">
        <v>15</v>
      </c>
      <c r="R995" s="16">
        <v>0.4</v>
      </c>
      <c r="S995" s="16">
        <f t="shared" si="15"/>
        <v>0.6</v>
      </c>
      <c r="T995">
        <v>4.6818885803222701</v>
      </c>
      <c r="U995">
        <v>4.2791061401367196</v>
      </c>
      <c r="V995">
        <v>4.0893526077270499</v>
      </c>
      <c r="W995" s="17">
        <v>0.189753532409668</v>
      </c>
      <c r="X995">
        <v>0.59253597259521495</v>
      </c>
      <c r="Y995">
        <v>0.59253597259521495</v>
      </c>
      <c r="Z995">
        <v>0.6</v>
      </c>
      <c r="AA995">
        <v>0.9</v>
      </c>
      <c r="AB995">
        <v>0.6</v>
      </c>
      <c r="AC995">
        <v>0.72</v>
      </c>
      <c r="AD995">
        <v>0.1</v>
      </c>
      <c r="AE995">
        <v>0.3</v>
      </c>
    </row>
    <row r="996" spans="1:31" x14ac:dyDescent="0.15">
      <c r="A996" s="6">
        <v>994</v>
      </c>
      <c r="B996">
        <v>17</v>
      </c>
      <c r="C996">
        <v>3</v>
      </c>
      <c r="D996">
        <v>10</v>
      </c>
      <c r="E996">
        <v>10</v>
      </c>
      <c r="F996">
        <v>10</v>
      </c>
      <c r="G996">
        <v>0</v>
      </c>
      <c r="H996">
        <v>7</v>
      </c>
      <c r="I996">
        <v>3</v>
      </c>
      <c r="J996">
        <v>0.85</v>
      </c>
      <c r="K996">
        <v>9.7829608917236293</v>
      </c>
      <c r="L996" s="10">
        <v>1.7367401123046899</v>
      </c>
      <c r="M996">
        <v>0.63294601440429699</v>
      </c>
      <c r="N996">
        <v>7.8153018951415998</v>
      </c>
      <c r="O996">
        <v>6</v>
      </c>
      <c r="P996">
        <v>6</v>
      </c>
      <c r="Q996">
        <v>16</v>
      </c>
      <c r="R996" s="16">
        <v>0.375</v>
      </c>
      <c r="S996" s="16">
        <f t="shared" si="15"/>
        <v>0.6</v>
      </c>
      <c r="T996">
        <v>4.7148189544677699</v>
      </c>
      <c r="U996">
        <v>4.2335677146911603</v>
      </c>
      <c r="V996">
        <v>4.0583300590515101</v>
      </c>
      <c r="W996" s="17">
        <v>0.17523765563964799</v>
      </c>
      <c r="X996">
        <v>0.65648889541625999</v>
      </c>
      <c r="Y996">
        <v>0.65648889541625999</v>
      </c>
      <c r="Z996">
        <v>0.6</v>
      </c>
      <c r="AA996">
        <v>1</v>
      </c>
      <c r="AB996">
        <v>0.625</v>
      </c>
      <c r="AC996">
        <v>0.76923076923076905</v>
      </c>
      <c r="AD996">
        <v>0</v>
      </c>
      <c r="AE996">
        <v>0.4</v>
      </c>
    </row>
    <row r="997" spans="1:31" x14ac:dyDescent="0.15">
      <c r="A997" s="6">
        <v>995</v>
      </c>
      <c r="B997">
        <v>18</v>
      </c>
      <c r="C997">
        <v>2</v>
      </c>
      <c r="D997">
        <v>10</v>
      </c>
      <c r="E997">
        <v>10</v>
      </c>
      <c r="F997">
        <v>10</v>
      </c>
      <c r="G997">
        <v>0</v>
      </c>
      <c r="H997">
        <v>8</v>
      </c>
      <c r="I997">
        <v>2</v>
      </c>
      <c r="J997">
        <v>0.9</v>
      </c>
      <c r="K997">
        <v>9.1805610656738299</v>
      </c>
      <c r="L997" s="10">
        <v>2.05412673950195</v>
      </c>
      <c r="M997">
        <v>1.6231632232666</v>
      </c>
      <c r="N997">
        <v>6.7532253265380904</v>
      </c>
      <c r="O997">
        <v>7</v>
      </c>
      <c r="P997">
        <v>7</v>
      </c>
      <c r="Q997">
        <v>17</v>
      </c>
      <c r="R997" s="16">
        <v>0.4118</v>
      </c>
      <c r="S997" s="16">
        <f t="shared" si="15"/>
        <v>0.7</v>
      </c>
      <c r="T997">
        <v>4.2894458770751998</v>
      </c>
      <c r="U997">
        <v>3.9658062458038299</v>
      </c>
      <c r="V997">
        <v>3.7447128295898402</v>
      </c>
      <c r="W997" s="17">
        <v>0.22109341621398901</v>
      </c>
      <c r="X997">
        <v>0.54473304748535201</v>
      </c>
      <c r="Y997">
        <v>0.54473304748535201</v>
      </c>
      <c r="Z997">
        <v>0.7</v>
      </c>
      <c r="AA997">
        <v>1</v>
      </c>
      <c r="AB997">
        <v>0.58823529411764697</v>
      </c>
      <c r="AC997">
        <v>0.74074074074074103</v>
      </c>
      <c r="AD997">
        <v>0</v>
      </c>
      <c r="AE997">
        <v>0.3</v>
      </c>
    </row>
    <row r="998" spans="1:31" x14ac:dyDescent="0.15">
      <c r="A998" s="6">
        <v>996</v>
      </c>
      <c r="B998">
        <v>14</v>
      </c>
      <c r="C998">
        <v>6</v>
      </c>
      <c r="D998">
        <v>10</v>
      </c>
      <c r="E998">
        <v>10</v>
      </c>
      <c r="F998">
        <v>10</v>
      </c>
      <c r="G998">
        <v>0</v>
      </c>
      <c r="H998">
        <v>4</v>
      </c>
      <c r="I998">
        <v>6</v>
      </c>
      <c r="J998">
        <v>0.7</v>
      </c>
      <c r="K998">
        <v>8.4121742248535192</v>
      </c>
      <c r="L998" s="10">
        <v>4.3311004638671902</v>
      </c>
      <c r="M998">
        <v>1.6194534301757799</v>
      </c>
      <c r="N998">
        <v>5.6832752227783203</v>
      </c>
      <c r="O998">
        <v>2</v>
      </c>
      <c r="P998">
        <v>2</v>
      </c>
      <c r="Q998">
        <v>12</v>
      </c>
      <c r="R998" s="16">
        <v>0.16669999999999999</v>
      </c>
      <c r="S998" s="16">
        <f t="shared" si="15"/>
        <v>0.2</v>
      </c>
      <c r="T998">
        <v>2.6802177429199201</v>
      </c>
      <c r="U998">
        <v>2.3968577384948699</v>
      </c>
      <c r="V998">
        <v>2.1700892448425302</v>
      </c>
      <c r="W998" s="17">
        <v>0.226768493652344</v>
      </c>
      <c r="X998">
        <v>0.51012849807739302</v>
      </c>
      <c r="Y998">
        <v>0.51012849807739302</v>
      </c>
      <c r="Z998">
        <v>0.2</v>
      </c>
      <c r="AA998">
        <v>1</v>
      </c>
      <c r="AB998">
        <v>0.83333333333333304</v>
      </c>
      <c r="AC998">
        <v>0.90909090909090895</v>
      </c>
      <c r="AD998">
        <v>0</v>
      </c>
      <c r="AE998">
        <v>0.8</v>
      </c>
    </row>
    <row r="999" spans="1:31" x14ac:dyDescent="0.15">
      <c r="A999" s="6">
        <v>997</v>
      </c>
      <c r="B999">
        <v>18</v>
      </c>
      <c r="C999">
        <v>2</v>
      </c>
      <c r="D999">
        <v>10</v>
      </c>
      <c r="E999">
        <v>10</v>
      </c>
      <c r="F999">
        <v>10</v>
      </c>
      <c r="G999">
        <v>0</v>
      </c>
      <c r="H999">
        <v>8</v>
      </c>
      <c r="I999">
        <v>2</v>
      </c>
      <c r="J999">
        <v>0.9</v>
      </c>
      <c r="K999">
        <v>9.2292556762695295</v>
      </c>
      <c r="L999" s="10">
        <v>1.29758071899414</v>
      </c>
      <c r="M999">
        <v>0.76646423339843694</v>
      </c>
      <c r="N999">
        <v>7.2590503692626998</v>
      </c>
      <c r="O999">
        <v>7</v>
      </c>
      <c r="P999">
        <v>7</v>
      </c>
      <c r="Q999">
        <v>17</v>
      </c>
      <c r="R999" s="16">
        <v>0.4118</v>
      </c>
      <c r="S999" s="16">
        <f t="shared" si="15"/>
        <v>0.7</v>
      </c>
      <c r="T999">
        <v>4.8837089538574201</v>
      </c>
      <c r="U999">
        <v>4.4612894058227504</v>
      </c>
      <c r="V999">
        <v>4.28568363189697</v>
      </c>
      <c r="W999" s="17">
        <v>0.175605773925781</v>
      </c>
      <c r="X999">
        <v>0.598025321960449</v>
      </c>
      <c r="Y999">
        <v>0.598025321960449</v>
      </c>
      <c r="Z999">
        <v>0.7</v>
      </c>
      <c r="AA999">
        <v>1</v>
      </c>
      <c r="AB999">
        <v>0.58823529411764697</v>
      </c>
      <c r="AC999">
        <v>0.74074074074074103</v>
      </c>
      <c r="AD999">
        <v>0</v>
      </c>
      <c r="AE999">
        <v>0.3</v>
      </c>
    </row>
    <row r="1000" spans="1:31" x14ac:dyDescent="0.15">
      <c r="A1000" s="6">
        <v>998</v>
      </c>
      <c r="B1000">
        <v>16</v>
      </c>
      <c r="C1000">
        <v>4</v>
      </c>
      <c r="D1000">
        <v>10</v>
      </c>
      <c r="E1000">
        <v>10</v>
      </c>
      <c r="F1000">
        <v>10</v>
      </c>
      <c r="G1000">
        <v>0</v>
      </c>
      <c r="H1000">
        <v>6</v>
      </c>
      <c r="I1000">
        <v>4</v>
      </c>
      <c r="J1000">
        <v>0.8</v>
      </c>
      <c r="K1000">
        <v>8.1000061035156197</v>
      </c>
      <c r="L1000" s="10">
        <v>3.4228897094726598</v>
      </c>
      <c r="M1000">
        <v>2.4159355163574201</v>
      </c>
      <c r="N1000">
        <v>5.2778091430664098</v>
      </c>
      <c r="O1000">
        <v>2</v>
      </c>
      <c r="P1000">
        <v>2</v>
      </c>
      <c r="Q1000">
        <v>12</v>
      </c>
      <c r="R1000" s="16">
        <v>0.16669999999999999</v>
      </c>
      <c r="S1000" s="16">
        <f t="shared" si="15"/>
        <v>0.2</v>
      </c>
      <c r="T1000">
        <v>2.6984672546386701</v>
      </c>
      <c r="U1000">
        <v>2.5042040348053001</v>
      </c>
      <c r="V1000">
        <v>2.2486040592193599</v>
      </c>
      <c r="W1000" s="17">
        <v>0.255599975585937</v>
      </c>
      <c r="X1000">
        <v>0.44986319541931202</v>
      </c>
      <c r="Y1000">
        <v>0.44986319541931202</v>
      </c>
      <c r="Z1000">
        <v>0.2</v>
      </c>
      <c r="AA1000">
        <v>1</v>
      </c>
      <c r="AB1000">
        <v>0.83333333333333304</v>
      </c>
      <c r="AC1000">
        <v>0.90909090909090895</v>
      </c>
      <c r="AD1000">
        <v>0</v>
      </c>
      <c r="AE1000">
        <v>0.8</v>
      </c>
    </row>
    <row r="1001" spans="1:31" x14ac:dyDescent="0.15">
      <c r="A1001" s="6">
        <v>999</v>
      </c>
      <c r="B1001">
        <v>16</v>
      </c>
      <c r="C1001">
        <v>4</v>
      </c>
      <c r="D1001">
        <v>10</v>
      </c>
      <c r="E1001">
        <v>10</v>
      </c>
      <c r="F1001">
        <v>10</v>
      </c>
      <c r="G1001">
        <v>0</v>
      </c>
      <c r="H1001">
        <v>6</v>
      </c>
      <c r="I1001">
        <v>4</v>
      </c>
      <c r="J1001">
        <v>0.8</v>
      </c>
      <c r="K1001">
        <v>7.6920967102050799</v>
      </c>
      <c r="L1001" s="10">
        <v>2.37161064147949</v>
      </c>
      <c r="M1001">
        <v>1.0204391479492201</v>
      </c>
      <c r="N1001">
        <v>5.4895458221435502</v>
      </c>
      <c r="O1001">
        <v>4</v>
      </c>
      <c r="P1001">
        <v>4</v>
      </c>
      <c r="Q1001">
        <v>14</v>
      </c>
      <c r="R1001" s="16">
        <v>0.28570000000000001</v>
      </c>
      <c r="S1001" s="16">
        <f t="shared" si="15"/>
        <v>0.4</v>
      </c>
      <c r="T1001">
        <v>3.6602478027343701</v>
      </c>
      <c r="U1001">
        <v>3.31976389884949</v>
      </c>
      <c r="V1001">
        <v>3.1375756263732901</v>
      </c>
      <c r="W1001" s="17">
        <v>0.18218827247619601</v>
      </c>
      <c r="X1001">
        <v>0.52267217636108398</v>
      </c>
      <c r="Y1001">
        <v>0.52267217636108398</v>
      </c>
      <c r="Z1001">
        <v>0.4</v>
      </c>
      <c r="AA1001">
        <v>1</v>
      </c>
      <c r="AB1001">
        <v>0.71428571428571397</v>
      </c>
      <c r="AC1001">
        <v>0.83333333333333304</v>
      </c>
      <c r="AD1001">
        <v>0</v>
      </c>
      <c r="AE1001">
        <v>0.6</v>
      </c>
    </row>
    <row r="1002" spans="1:31" s="3" customFormat="1" x14ac:dyDescent="0.15">
      <c r="K1002" s="13" t="s">
        <v>29</v>
      </c>
      <c r="L1002" s="10">
        <f>AVERAGE(L2:L1001)</f>
        <v>2.5734208946228025</v>
      </c>
      <c r="W1002" s="17">
        <f t="shared" ref="W1002:AE1002" si="16">AVERAGE(W2:W1001)</f>
        <v>0.21285099744796754</v>
      </c>
      <c r="Z1002" s="3">
        <f t="shared" si="16"/>
        <v>0.45779999999999987</v>
      </c>
      <c r="AA1002" s="3">
        <f t="shared" si="16"/>
        <v>0.98049999999999726</v>
      </c>
      <c r="AB1002" s="3">
        <f t="shared" si="16"/>
        <v>0.69216661322423556</v>
      </c>
      <c r="AC1002" s="3">
        <f t="shared" si="16"/>
        <v>0.80805019919432175</v>
      </c>
      <c r="AD1002" s="3">
        <f t="shared" si="16"/>
        <v>1.9500000000000003E-2</v>
      </c>
      <c r="AE1002" s="3">
        <f t="shared" si="16"/>
        <v>0.5226999999999995</v>
      </c>
    </row>
    <row r="1003" spans="1:31" s="3" customFormat="1" x14ac:dyDescent="0.15">
      <c r="K1003" s="14" t="s">
        <v>30</v>
      </c>
      <c r="L1003" s="10">
        <f>MAX(L2:L1001)</f>
        <v>7.6750564575195304</v>
      </c>
      <c r="W1003" s="17">
        <f t="shared" ref="W1003:AE1003" si="17">MAX(W2:W1001)</f>
        <v>0.466185092926025</v>
      </c>
      <c r="Z1003" s="3">
        <f t="shared" si="17"/>
        <v>0.9</v>
      </c>
      <c r="AA1003" s="3">
        <f t="shared" si="17"/>
        <v>1</v>
      </c>
      <c r="AB1003" s="3">
        <f t="shared" si="17"/>
        <v>1</v>
      </c>
      <c r="AC1003" s="3">
        <f t="shared" si="17"/>
        <v>1</v>
      </c>
      <c r="AD1003" s="3">
        <f t="shared" si="17"/>
        <v>0.3</v>
      </c>
      <c r="AE1003" s="3">
        <f t="shared" si="17"/>
        <v>1</v>
      </c>
    </row>
    <row r="1004" spans="1:31" s="3" customFormat="1" x14ac:dyDescent="0.15">
      <c r="L1004" s="10">
        <f>MIN(L2:L1001)</f>
        <v>0.44884490966796903</v>
      </c>
      <c r="W1004" s="17">
        <f t="shared" ref="W1004:AE1004" si="18">MIN(W2:W1001)</f>
        <v>2.8276443481445302E-4</v>
      </c>
      <c r="Z1004" s="3">
        <f t="shared" si="18"/>
        <v>0</v>
      </c>
      <c r="AA1004" s="3">
        <f t="shared" si="18"/>
        <v>0.7</v>
      </c>
      <c r="AB1004" s="3">
        <f t="shared" si="18"/>
        <v>0.52631578947368396</v>
      </c>
      <c r="AC1004" s="3">
        <f t="shared" si="18"/>
        <v>0.60869565217391297</v>
      </c>
      <c r="AD1004" s="3">
        <f t="shared" si="18"/>
        <v>0</v>
      </c>
      <c r="AE1004" s="3">
        <f t="shared" si="18"/>
        <v>0.1</v>
      </c>
    </row>
    <row r="1007" spans="1:31" x14ac:dyDescent="0.15">
      <c r="K1007">
        <v>7.2270000000000003</v>
      </c>
    </row>
    <row r="1008" spans="1:31" x14ac:dyDescent="0.15">
      <c r="K1008">
        <v>31</v>
      </c>
    </row>
    <row r="1009" spans="11:12" x14ac:dyDescent="0.15">
      <c r="K1009">
        <v>0.23300000000000001</v>
      </c>
    </row>
    <row r="1011" spans="11:12" x14ac:dyDescent="0.15">
      <c r="K1011" s="3" t="s">
        <v>31</v>
      </c>
      <c r="L1011" s="3" t="s">
        <v>32</v>
      </c>
    </row>
    <row r="1012" spans="11:12" x14ac:dyDescent="0.15">
      <c r="K1012" s="3"/>
      <c r="L1012" s="3"/>
    </row>
    <row r="1013" spans="11:12" x14ac:dyDescent="0.15">
      <c r="K1013" s="3" t="s">
        <v>33</v>
      </c>
      <c r="L1013" s="3">
        <f>COUNTIF(L2:L1001,"&lt;0.681")-COUNTIF(L2:L1001,"&lt;0.448")</f>
        <v>15</v>
      </c>
    </row>
    <row r="1014" spans="11:12" x14ac:dyDescent="0.15">
      <c r="K1014" s="3" t="s">
        <v>34</v>
      </c>
      <c r="L1014" s="3">
        <f>COUNTIF(L2:L1001,"&lt;0.914")-COUNTIF(L2:L1001,"&lt;0.681")</f>
        <v>36</v>
      </c>
    </row>
    <row r="1015" spans="11:12" x14ac:dyDescent="0.15">
      <c r="K1015" s="3" t="s">
        <v>35</v>
      </c>
      <c r="L1015" s="3">
        <f>COUNTIF(L2:L1001,"&lt;1.147")-COUNTIF(L2:L1001,"&lt;0.914")</f>
        <v>49</v>
      </c>
    </row>
    <row r="1016" spans="11:12" x14ac:dyDescent="0.15">
      <c r="K1016" s="3" t="s">
        <v>36</v>
      </c>
      <c r="L1016" s="3">
        <f>COUNTIF(L2:L1001,"&lt;1.38")-COUNTIF(L2:L1001,"&lt;1.147")</f>
        <v>55</v>
      </c>
    </row>
    <row r="1017" spans="11:12" x14ac:dyDescent="0.15">
      <c r="K1017" s="3" t="s">
        <v>37</v>
      </c>
      <c r="L1017" s="3">
        <f>COUNTIF(L2:L1001,"&lt;1.613")-COUNTIF(L2:L1001,"&lt;1.38")</f>
        <v>70</v>
      </c>
    </row>
    <row r="1018" spans="11:12" x14ac:dyDescent="0.15">
      <c r="K1018" s="3" t="s">
        <v>38</v>
      </c>
      <c r="L1018" s="3">
        <f>COUNTIF(L2:L1001,"&lt;1.846")-COUNTIF(L2:L1001,"&lt;1.613")</f>
        <v>76</v>
      </c>
    </row>
    <row r="1019" spans="11:12" x14ac:dyDescent="0.15">
      <c r="K1019" s="3" t="s">
        <v>39</v>
      </c>
      <c r="L1019" s="3">
        <f>COUNTIF(L2:L1001,"&lt;2.079")-COUNTIF(L2:L1001,"&lt;1.846")</f>
        <v>95</v>
      </c>
    </row>
    <row r="1020" spans="11:12" x14ac:dyDescent="0.15">
      <c r="K1020" s="3" t="s">
        <v>40</v>
      </c>
      <c r="L1020" s="3">
        <f>COUNTIF(L2:L1001,"&lt;2.312")-COUNTIF(L2:L1001,"&lt;2.079")</f>
        <v>76</v>
      </c>
    </row>
    <row r="1021" spans="11:12" x14ac:dyDescent="0.15">
      <c r="K1021" s="3" t="s">
        <v>41</v>
      </c>
      <c r="L1021" s="3">
        <f>COUNTIF(L2:L1001,"&lt;2.545")-COUNTIF(L2:L1001,"&lt;2.312")</f>
        <v>71</v>
      </c>
    </row>
    <row r="1022" spans="11:12" x14ac:dyDescent="0.15">
      <c r="K1022" s="3" t="s">
        <v>42</v>
      </c>
      <c r="L1022" s="3">
        <f>COUNTIF(L2:L1001,"&lt;2.778")-COUNTIF(L2:L1001,"&lt;2.545")</f>
        <v>70</v>
      </c>
    </row>
    <row r="1023" spans="11:12" x14ac:dyDescent="0.15">
      <c r="K1023" s="3" t="s">
        <v>43</v>
      </c>
      <c r="L1023" s="3">
        <f>COUNTIF(L2:L1001,"&lt;3.011")-COUNTIF(L2:L1001,"&lt;2.778")</f>
        <v>71</v>
      </c>
    </row>
    <row r="1024" spans="11:12" x14ac:dyDescent="0.15">
      <c r="K1024" s="3" t="s">
        <v>44</v>
      </c>
      <c r="L1024" s="3">
        <f>COUNTIF(L2:L1001,"&lt;3.244")-COUNTIF(L2:L1001,"&lt;3.011")</f>
        <v>51</v>
      </c>
    </row>
    <row r="1025" spans="11:12" x14ac:dyDescent="0.15">
      <c r="K1025" s="3" t="s">
        <v>45</v>
      </c>
      <c r="L1025" s="3">
        <f>COUNTIF(L2:L1001,"&lt;3.477")-COUNTIF(L2:L1001,"&lt;3.244")</f>
        <v>58</v>
      </c>
    </row>
    <row r="1026" spans="11:12" x14ac:dyDescent="0.15">
      <c r="K1026" s="3" t="s">
        <v>46</v>
      </c>
      <c r="L1026" s="3">
        <f>COUNTIF(L2:L1001,"&lt;3.71")-COUNTIF(L2:L1001,"&lt;3.477")</f>
        <v>35</v>
      </c>
    </row>
    <row r="1027" spans="11:12" x14ac:dyDescent="0.15">
      <c r="K1027" s="3" t="s">
        <v>47</v>
      </c>
      <c r="L1027" s="3">
        <f>COUNTIF(L2:L1001,"&lt;3.943")-COUNTIF(L2:L1001,"&lt;3.71")</f>
        <v>34</v>
      </c>
    </row>
    <row r="1028" spans="11:12" x14ac:dyDescent="0.15">
      <c r="K1028" s="3" t="s">
        <v>48</v>
      </c>
      <c r="L1028" s="3">
        <f>COUNTIF(L2:L1001,"&lt;4.176")-COUNTIF(L2:L1001,"&lt;3.943")</f>
        <v>22</v>
      </c>
    </row>
    <row r="1029" spans="11:12" x14ac:dyDescent="0.15">
      <c r="K1029" s="3" t="s">
        <v>49</v>
      </c>
      <c r="L1029" s="3">
        <f>COUNTIF(L2:L1001,"&lt;4.409")-COUNTIF(L2:L1001,"&lt;4.176")</f>
        <v>31</v>
      </c>
    </row>
    <row r="1030" spans="11:12" x14ac:dyDescent="0.15">
      <c r="K1030" s="3" t="s">
        <v>50</v>
      </c>
      <c r="L1030" s="3">
        <f>COUNTIF(L2:L1001,"&lt;4.642")-COUNTIF(L2:L1001,"&lt;4.409")</f>
        <v>21</v>
      </c>
    </row>
    <row r="1031" spans="11:12" x14ac:dyDescent="0.15">
      <c r="K1031" s="3" t="s">
        <v>51</v>
      </c>
      <c r="L1031" s="3">
        <f>COUNTIF(L2:L1001,"&lt;4.875")-COUNTIF(L2:L1001,"&lt;4.642")</f>
        <v>16</v>
      </c>
    </row>
    <row r="1032" spans="11:12" x14ac:dyDescent="0.15">
      <c r="K1032" s="3" t="s">
        <v>52</v>
      </c>
      <c r="L1032" s="3">
        <f>COUNTIF(L2:L1001,"&lt;5.108")-COUNTIF(L2:L1001,"&lt;4.875")</f>
        <v>18</v>
      </c>
    </row>
    <row r="1033" spans="11:12" x14ac:dyDescent="0.15">
      <c r="K1033" s="3" t="s">
        <v>53</v>
      </c>
      <c r="L1033" s="3">
        <f>COUNTIF(L2:L1001,"&lt;5.341")-COUNTIF(L2:L1001,"&lt;5.108")</f>
        <v>11</v>
      </c>
    </row>
    <row r="1034" spans="11:12" x14ac:dyDescent="0.15">
      <c r="K1034" s="3" t="s">
        <v>54</v>
      </c>
      <c r="L1034" s="3">
        <f>COUNTIF(L2:L1001,"&lt;5.574")-COUNTIF(L2:L1001,"&lt;5.341")</f>
        <v>5</v>
      </c>
    </row>
    <row r="1035" spans="11:12" x14ac:dyDescent="0.15">
      <c r="K1035" s="3" t="s">
        <v>55</v>
      </c>
      <c r="L1035" s="3">
        <f>COUNTIF(L2:L1001,"&lt;5.807")-COUNTIF(L2:L1001,"&lt;5.574")</f>
        <v>5</v>
      </c>
    </row>
    <row r="1036" spans="11:12" x14ac:dyDescent="0.15">
      <c r="K1036" s="3" t="s">
        <v>56</v>
      </c>
      <c r="L1036" s="3">
        <f>COUNTIF(L2:L1001,"&lt;6.04")-COUNTIF(L2:L1001,"&lt;5.807")</f>
        <v>4</v>
      </c>
    </row>
    <row r="1037" spans="11:12" x14ac:dyDescent="0.15">
      <c r="K1037" s="3" t="s">
        <v>57</v>
      </c>
      <c r="L1037" s="3">
        <f>COUNTIF(L2:L1001,"&lt;6.273")-COUNTIF(L2:L1001,"&lt;6.04")</f>
        <v>1</v>
      </c>
    </row>
    <row r="1038" spans="11:12" x14ac:dyDescent="0.15">
      <c r="K1038" s="3" t="s">
        <v>58</v>
      </c>
      <c r="L1038" s="3">
        <f>COUNTIF(L2:L1001,"&lt;6.506")-COUNTIF(L2:L1001,"&lt;6.273")</f>
        <v>2</v>
      </c>
    </row>
    <row r="1039" spans="11:12" x14ac:dyDescent="0.15">
      <c r="K1039" s="3" t="s">
        <v>59</v>
      </c>
      <c r="L1039" s="3">
        <f>COUNTIF(L2:L1001,"&lt;6.739")-COUNTIF(L2:L1001,"&lt;6.506")</f>
        <v>0</v>
      </c>
    </row>
    <row r="1040" spans="11:12" x14ac:dyDescent="0.15">
      <c r="K1040" s="3" t="s">
        <v>60</v>
      </c>
      <c r="L1040" s="3">
        <f>COUNTIF(L2:L1001,"&lt;6.972")-COUNTIF(L2:L1001,"&lt;6.739")</f>
        <v>0</v>
      </c>
    </row>
    <row r="1041" spans="11:12" x14ac:dyDescent="0.15">
      <c r="K1041" s="3" t="s">
        <v>61</v>
      </c>
      <c r="L1041" s="3">
        <f>COUNTIF(L2:L1001,"&lt;7.205")-COUNTIF(L2:L1001,"&lt;6.972")</f>
        <v>0</v>
      </c>
    </row>
    <row r="1042" spans="11:12" x14ac:dyDescent="0.15">
      <c r="K1042" s="3" t="s">
        <v>62</v>
      </c>
      <c r="L1042" s="3">
        <f>COUNTIF(L2:L1001,"&lt;7.438")-COUNTIF(L2:L1001,"&lt;7.205")</f>
        <v>1</v>
      </c>
    </row>
    <row r="1043" spans="11:12" x14ac:dyDescent="0.15">
      <c r="K1043" s="3" t="s">
        <v>63</v>
      </c>
      <c r="L1043" s="3">
        <f>COUNTIF(L2:L1001,"&lt;7.671")-COUNTIF(L2:L1001,"&lt;7.438")</f>
        <v>0</v>
      </c>
    </row>
    <row r="1044" spans="11:12" x14ac:dyDescent="0.15">
      <c r="K1044" s="3" t="s">
        <v>64</v>
      </c>
      <c r="L1044" s="3">
        <f>COUNTIF(L2:L1001,"&lt;7.904")-COUNTIF(L2:L1001,"&lt;7.671")</f>
        <v>1</v>
      </c>
    </row>
  </sheetData>
  <phoneticPr fontId="5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52"/>
  <sheetViews>
    <sheetView topLeftCell="I1004" workbookViewId="0">
      <selection activeCell="E1002" sqref="A1002:XFD1044"/>
    </sheetView>
  </sheetViews>
  <sheetFormatPr defaultColWidth="9" defaultRowHeight="13.5" x14ac:dyDescent="0.15"/>
  <cols>
    <col min="11" max="11" width="19" style="3" customWidth="1"/>
    <col min="12" max="12" width="19" customWidth="1"/>
    <col min="23" max="23" width="18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10.8487205505371</v>
      </c>
      <c r="L2" s="10">
        <v>2.2319488525390598</v>
      </c>
      <c r="M2">
        <v>1.5590057373046899</v>
      </c>
      <c r="N2">
        <v>7.4062690734863299</v>
      </c>
      <c r="O2">
        <v>4</v>
      </c>
      <c r="P2">
        <v>4</v>
      </c>
      <c r="Q2">
        <v>14</v>
      </c>
      <c r="R2" s="16">
        <v>0.28570000000000001</v>
      </c>
      <c r="S2" s="16">
        <f t="shared" ref="S2:S65" si="0">O2/E2</f>
        <v>0.4</v>
      </c>
      <c r="T2">
        <v>4.5414714813232404</v>
      </c>
      <c r="U2">
        <v>4.2360644340515101</v>
      </c>
      <c r="V2">
        <v>3.9238123893737802</v>
      </c>
      <c r="W2" s="17">
        <v>0.31225204467773399</v>
      </c>
      <c r="X2">
        <v>0.617659091949463</v>
      </c>
      <c r="Y2">
        <v>0.617659091949463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 s="3">
        <v>7.7202854156494096</v>
      </c>
      <c r="L3" s="10">
        <v>2.5373878479003902</v>
      </c>
      <c r="M3">
        <v>1.4980049133300799</v>
      </c>
      <c r="N3">
        <v>6.0396995544433603</v>
      </c>
      <c r="O3">
        <v>3</v>
      </c>
      <c r="P3">
        <v>3</v>
      </c>
      <c r="Q3">
        <v>12</v>
      </c>
      <c r="R3" s="16">
        <v>0.25</v>
      </c>
      <c r="S3" s="16">
        <f t="shared" si="0"/>
        <v>0.3</v>
      </c>
      <c r="T3">
        <v>3.68910408020019</v>
      </c>
      <c r="U3">
        <v>3.3324730396270801</v>
      </c>
      <c r="V3">
        <v>3.16773629188538</v>
      </c>
      <c r="W3" s="17">
        <v>0.164736747741699</v>
      </c>
      <c r="X3">
        <v>0.521367788314819</v>
      </c>
      <c r="Y3">
        <v>0.521367788314819</v>
      </c>
      <c r="Z3">
        <v>0.3</v>
      </c>
      <c r="AA3">
        <v>0.9</v>
      </c>
      <c r="AB3">
        <v>0.75</v>
      </c>
      <c r="AC3">
        <v>0.81818181818181801</v>
      </c>
      <c r="AD3">
        <v>0.1</v>
      </c>
      <c r="AE3">
        <v>0.6</v>
      </c>
    </row>
    <row r="4" spans="1:31" x14ac:dyDescent="0.15">
      <c r="A4" s="6">
        <v>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8.0441226959228498</v>
      </c>
      <c r="L4" s="10">
        <v>1.54506492614746</v>
      </c>
      <c r="M4">
        <v>0.75820541381835904</v>
      </c>
      <c r="N4">
        <v>6.6615142822265598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3.6731204986572301</v>
      </c>
      <c r="U4">
        <v>3.30436134338379</v>
      </c>
      <c r="V4">
        <v>3.1801400184631401</v>
      </c>
      <c r="W4" s="17">
        <v>0.12422132492065401</v>
      </c>
      <c r="X4">
        <v>0.49298048019409202</v>
      </c>
      <c r="Y4">
        <v>0.49298048019409202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3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9.7364711761474592</v>
      </c>
      <c r="L5" s="10">
        <v>0.60982894897460904</v>
      </c>
      <c r="M5">
        <v>0.140121459960937</v>
      </c>
      <c r="N5">
        <v>9.05975341796875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5.6730518341064498</v>
      </c>
      <c r="U5">
        <v>5.0912809371948198</v>
      </c>
      <c r="V5">
        <v>5.02921390533447</v>
      </c>
      <c r="W5" s="17">
        <v>6.2067031860351597E-2</v>
      </c>
      <c r="X5">
        <v>0.64383792877197299</v>
      </c>
      <c r="Y5">
        <v>0.64383792877197299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8.9683074951171893</v>
      </c>
      <c r="L6" s="10">
        <v>2.5474777221679701</v>
      </c>
      <c r="M6">
        <v>1.6447296142578101</v>
      </c>
      <c r="N6">
        <v>6.1634407043456996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4.3472881317138699</v>
      </c>
      <c r="U6">
        <v>3.9919903278350799</v>
      </c>
      <c r="V6">
        <v>3.7421460151672399</v>
      </c>
      <c r="W6" s="17">
        <v>0.24984431266784701</v>
      </c>
      <c r="X6">
        <v>0.60514211654663097</v>
      </c>
      <c r="Y6">
        <v>0.60514211654663097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5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7.8808155059814498</v>
      </c>
      <c r="L7" s="10">
        <v>3.2260665893554701</v>
      </c>
      <c r="M7">
        <v>1.3720741271972701</v>
      </c>
      <c r="N7">
        <v>5.6015110015869096</v>
      </c>
      <c r="O7">
        <v>3</v>
      </c>
      <c r="P7">
        <v>3</v>
      </c>
      <c r="Q7">
        <v>13</v>
      </c>
      <c r="R7" s="16">
        <v>0.23080000000000001</v>
      </c>
      <c r="S7" s="16">
        <f t="shared" si="0"/>
        <v>0.3</v>
      </c>
      <c r="T7">
        <v>3.0997753143310498</v>
      </c>
      <c r="U7">
        <v>2.7902081012725799</v>
      </c>
      <c r="V7">
        <v>2.5988922119140598</v>
      </c>
      <c r="W7" s="17">
        <v>0.19131588935852101</v>
      </c>
      <c r="X7">
        <v>0.50088310241699197</v>
      </c>
      <c r="Y7">
        <v>0.50088310241699197</v>
      </c>
      <c r="Z7">
        <v>0.3</v>
      </c>
      <c r="AA7">
        <v>1</v>
      </c>
      <c r="AB7">
        <v>0.76923076923076905</v>
      </c>
      <c r="AC7">
        <v>0.86956521739130399</v>
      </c>
      <c r="AD7">
        <v>0</v>
      </c>
      <c r="AE7">
        <v>0.7</v>
      </c>
    </row>
    <row r="8" spans="1:31" x14ac:dyDescent="0.15">
      <c r="A8" s="6">
        <v>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 s="3">
        <v>8.6239891052246094</v>
      </c>
      <c r="L8" s="10">
        <v>2.81943702697754</v>
      </c>
      <c r="M8">
        <v>1.3828163146972701</v>
      </c>
      <c r="N8">
        <v>6.0827178955078098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3.6057682037353498</v>
      </c>
      <c r="U8">
        <v>3.2840092182159402</v>
      </c>
      <c r="V8">
        <v>3.0629391670227002</v>
      </c>
      <c r="W8" s="17">
        <v>0.221070051193237</v>
      </c>
      <c r="X8">
        <v>0.54282903671264604</v>
      </c>
      <c r="Y8">
        <v>0.54282903671264604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7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9.7504291534423793</v>
      </c>
      <c r="L9" s="10">
        <v>3.6274681091308598</v>
      </c>
      <c r="M9">
        <v>3.2106761932372998</v>
      </c>
      <c r="N9">
        <v>5.56974220275879</v>
      </c>
      <c r="O9">
        <v>2</v>
      </c>
      <c r="P9">
        <v>2</v>
      </c>
      <c r="Q9">
        <v>12</v>
      </c>
      <c r="R9" s="16">
        <v>0.16669999999999999</v>
      </c>
      <c r="S9" s="16">
        <f t="shared" si="0"/>
        <v>0.2</v>
      </c>
      <c r="T9">
        <v>3.89222908020019</v>
      </c>
      <c r="U9">
        <v>3.7008795738220202</v>
      </c>
      <c r="V9">
        <v>3.3142113685607901</v>
      </c>
      <c r="W9" s="17">
        <v>0.38666820526123102</v>
      </c>
      <c r="X9">
        <v>0.57801771163940396</v>
      </c>
      <c r="Y9">
        <v>0.57801771163940396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6">
        <v>8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10.032100677490201</v>
      </c>
      <c r="L10" s="10">
        <v>2.0374279022216801</v>
      </c>
      <c r="M10">
        <v>1.35663986206055</v>
      </c>
      <c r="N10">
        <v>6.5893821716308603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4.4516887664794904</v>
      </c>
      <c r="U10">
        <v>4.1336708068847701</v>
      </c>
      <c r="V10">
        <v>3.82903051376343</v>
      </c>
      <c r="W10" s="17">
        <v>0.304640293121338</v>
      </c>
      <c r="X10">
        <v>0.62265825271606401</v>
      </c>
      <c r="Y10">
        <v>0.62265825271606401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13.212623596191399</v>
      </c>
      <c r="L11" s="10">
        <v>1.4628982543945299</v>
      </c>
      <c r="M11">
        <v>1.17099380493164</v>
      </c>
      <c r="N11">
        <v>10.136251449585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5.1509895324706996</v>
      </c>
      <c r="U11">
        <v>4.78108787536621</v>
      </c>
      <c r="V11">
        <v>4.4879059791564897</v>
      </c>
      <c r="W11" s="17">
        <v>0.29318189620971702</v>
      </c>
      <c r="X11">
        <v>0.66308355331420898</v>
      </c>
      <c r="Y11">
        <v>0.66308355331420898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10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9.4220714569091797</v>
      </c>
      <c r="L12" s="10">
        <v>0.80937194824218694</v>
      </c>
      <c r="M12">
        <v>0.32625579833984403</v>
      </c>
      <c r="N12">
        <v>8.3502616882324201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4.9070892333984402</v>
      </c>
      <c r="U12">
        <v>4.4338440895080602</v>
      </c>
      <c r="V12">
        <v>4.3392705917358398</v>
      </c>
      <c r="W12" s="17">
        <v>9.4573497772216797E-2</v>
      </c>
      <c r="X12">
        <v>0.56781864166259799</v>
      </c>
      <c r="Y12">
        <v>0.56781864166259799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11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9.0204010009765607</v>
      </c>
      <c r="L13" s="10">
        <v>4.3389587402343697</v>
      </c>
      <c r="M13">
        <v>2.21282958984375</v>
      </c>
      <c r="N13">
        <v>5.1106319427490199</v>
      </c>
      <c r="O13">
        <v>3</v>
      </c>
      <c r="P13">
        <v>3</v>
      </c>
      <c r="Q13">
        <v>13</v>
      </c>
      <c r="R13" s="16">
        <v>0.23080000000000001</v>
      </c>
      <c r="S13" s="16">
        <f t="shared" si="0"/>
        <v>0.3</v>
      </c>
      <c r="T13">
        <v>3.2703151702880899</v>
      </c>
      <c r="U13">
        <v>3.00221943855286</v>
      </c>
      <c r="V13">
        <v>2.68095731735229</v>
      </c>
      <c r="W13" s="17">
        <v>0.32126212120056202</v>
      </c>
      <c r="X13">
        <v>0.58935785293579102</v>
      </c>
      <c r="Y13">
        <v>0.58935785293579102</v>
      </c>
      <c r="Z13">
        <v>0.3</v>
      </c>
      <c r="AA13">
        <v>1</v>
      </c>
      <c r="AB13">
        <v>0.76923076923076905</v>
      </c>
      <c r="AC13">
        <v>0.86956521739130399</v>
      </c>
      <c r="AD13">
        <v>0</v>
      </c>
      <c r="AE13">
        <v>0.7</v>
      </c>
    </row>
    <row r="14" spans="1:31" x14ac:dyDescent="0.15">
      <c r="A14" s="6">
        <v>12</v>
      </c>
      <c r="B14">
        <v>17</v>
      </c>
      <c r="C14">
        <v>3</v>
      </c>
      <c r="D14">
        <v>10</v>
      </c>
      <c r="E14">
        <v>10</v>
      </c>
      <c r="F14">
        <v>9</v>
      </c>
      <c r="G14">
        <v>1</v>
      </c>
      <c r="H14">
        <v>8</v>
      </c>
      <c r="I14">
        <v>2</v>
      </c>
      <c r="J14">
        <v>0.85</v>
      </c>
      <c r="K14" s="3">
        <v>10.4470520019531</v>
      </c>
      <c r="L14" s="10">
        <v>4.0611419677734402</v>
      </c>
      <c r="M14">
        <v>3.76419258117676</v>
      </c>
      <c r="N14">
        <v>6.4976348876953098</v>
      </c>
      <c r="O14">
        <v>5</v>
      </c>
      <c r="P14">
        <v>5</v>
      </c>
      <c r="Q14">
        <v>14</v>
      </c>
      <c r="R14" s="16">
        <v>0.35709999999999997</v>
      </c>
      <c r="S14" s="16">
        <f t="shared" si="0"/>
        <v>0.5</v>
      </c>
      <c r="T14">
        <v>3.5423564910888699</v>
      </c>
      <c r="U14">
        <v>3.3094801902771001</v>
      </c>
      <c r="V14">
        <v>3.0622403621673602</v>
      </c>
      <c r="W14" s="17">
        <v>0.24723982810974099</v>
      </c>
      <c r="X14">
        <v>0.48011612892150901</v>
      </c>
      <c r="Y14">
        <v>0.48011612892150901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13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10.2803039550781</v>
      </c>
      <c r="L15" s="10">
        <v>1.5794849395752</v>
      </c>
      <c r="M15">
        <v>0.89804458618164096</v>
      </c>
      <c r="N15">
        <v>7.4688167572021502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4.5280227661132804</v>
      </c>
      <c r="U15">
        <v>4.1619348526001003</v>
      </c>
      <c r="V15">
        <v>3.9110138416290301</v>
      </c>
      <c r="W15" s="17">
        <v>0.250921010971069</v>
      </c>
      <c r="X15">
        <v>0.61700892448425304</v>
      </c>
      <c r="Y15">
        <v>0.61700892448425304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14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9.3629188537597692</v>
      </c>
      <c r="L16" s="10">
        <v>1.4864311218261701</v>
      </c>
      <c r="M16">
        <v>0.53649520874023404</v>
      </c>
      <c r="N16">
        <v>8.0856971740722692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4.7802219390869096</v>
      </c>
      <c r="U16">
        <v>4.27325487136841</v>
      </c>
      <c r="V16">
        <v>4.15391302108765</v>
      </c>
      <c r="W16" s="17">
        <v>0.119341850280762</v>
      </c>
      <c r="X16">
        <v>0.62630891799926802</v>
      </c>
      <c r="Y16">
        <v>0.62630891799926802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15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12.6539859771728</v>
      </c>
      <c r="L17" s="10">
        <v>2.9184455871582</v>
      </c>
      <c r="M17">
        <v>2.7821636199951199</v>
      </c>
      <c r="N17">
        <v>9.4544315338134801</v>
      </c>
      <c r="O17">
        <v>9</v>
      </c>
      <c r="P17">
        <v>9</v>
      </c>
      <c r="Q17">
        <v>19</v>
      </c>
      <c r="R17" s="16">
        <v>0.47370000000000001</v>
      </c>
      <c r="S17" s="16">
        <f t="shared" si="0"/>
        <v>0.9</v>
      </c>
      <c r="T17">
        <v>4.3791618347168004</v>
      </c>
      <c r="U17">
        <v>4.1247248649597203</v>
      </c>
      <c r="V17">
        <v>3.8189854621887198</v>
      </c>
      <c r="W17" s="17">
        <v>0.30573940277099598</v>
      </c>
      <c r="X17">
        <v>0.56017637252807595</v>
      </c>
      <c r="Y17">
        <v>0.56017637252807595</v>
      </c>
      <c r="Z17">
        <v>0.9</v>
      </c>
      <c r="AA17">
        <v>1</v>
      </c>
      <c r="AB17">
        <v>0.52631578947368396</v>
      </c>
      <c r="AC17">
        <v>0.68965517241379304</v>
      </c>
      <c r="AD17">
        <v>0</v>
      </c>
      <c r="AE17">
        <v>0.1</v>
      </c>
    </row>
    <row r="18" spans="1:31" x14ac:dyDescent="0.15">
      <c r="A18" s="6">
        <v>16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8.9309425354003906</v>
      </c>
      <c r="L18" s="10">
        <v>2.8060455322265598</v>
      </c>
      <c r="M18">
        <v>1.33283615112305</v>
      </c>
      <c r="N18">
        <v>6.52512550354004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3.41633796691894</v>
      </c>
      <c r="U18">
        <v>3.08049511909485</v>
      </c>
      <c r="V18">
        <v>2.8683865070343</v>
      </c>
      <c r="W18" s="17">
        <v>0.21210861206054701</v>
      </c>
      <c r="X18">
        <v>0.547951459884644</v>
      </c>
      <c r="Y18">
        <v>0.547951459884644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17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9.7367401123046893</v>
      </c>
      <c r="L19" s="10">
        <v>1.9860210418701201</v>
      </c>
      <c r="M19">
        <v>0.78707122802734397</v>
      </c>
      <c r="N19">
        <v>7.0759735107421902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4.71913719177246</v>
      </c>
      <c r="U19">
        <v>4.2977538108825701</v>
      </c>
      <c r="V19">
        <v>4.0790443420410201</v>
      </c>
      <c r="W19" s="17">
        <v>0.21870946884155301</v>
      </c>
      <c r="X19">
        <v>0.64009284973144498</v>
      </c>
      <c r="Y19">
        <v>0.64009284973144498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18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9.2366027832031197</v>
      </c>
      <c r="L20" s="10">
        <v>2.1857337951660201</v>
      </c>
      <c r="M20">
        <v>1.31106948852539</v>
      </c>
      <c r="N20">
        <v>7.1571121215820304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3.3908748626709002</v>
      </c>
      <c r="U20">
        <v>3.0836837291717498</v>
      </c>
      <c r="V20">
        <v>2.8891334533691402</v>
      </c>
      <c r="W20" s="17">
        <v>0.194550275802612</v>
      </c>
      <c r="X20">
        <v>0.50174140930175803</v>
      </c>
      <c r="Y20">
        <v>0.50174140930175803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x14ac:dyDescent="0.15">
      <c r="A21" s="6">
        <v>19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 s="3">
        <v>8.1937770843505895</v>
      </c>
      <c r="L21" s="10">
        <v>3.8267078399658199</v>
      </c>
      <c r="M21">
        <v>1.1923675537109399</v>
      </c>
      <c r="N21">
        <v>6.5271110534668004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2.95218086242676</v>
      </c>
      <c r="U21">
        <v>2.5754084587097199</v>
      </c>
      <c r="V21">
        <v>2.42548680305481</v>
      </c>
      <c r="W21" s="17">
        <v>0.149921655654907</v>
      </c>
      <c r="X21">
        <v>0.52669405937194802</v>
      </c>
      <c r="Y21">
        <v>0.52669405937194802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20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10.7318878173828</v>
      </c>
      <c r="L22" s="10">
        <v>0.879180908203125</v>
      </c>
      <c r="M22">
        <v>0.337265014648437</v>
      </c>
      <c r="N22">
        <v>9.6063404083252006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4.6680202484130904</v>
      </c>
      <c r="U22">
        <v>4.2046575546264604</v>
      </c>
      <c r="V22">
        <v>4.1018548011779803</v>
      </c>
      <c r="W22" s="17">
        <v>0.102802753448486</v>
      </c>
      <c r="X22">
        <v>0.56616544723510698</v>
      </c>
      <c r="Y22">
        <v>0.56616544723510698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21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8.5764751434326207</v>
      </c>
      <c r="L23" s="10">
        <v>2.2861194610595699</v>
      </c>
      <c r="M23">
        <v>1.3435592651367201</v>
      </c>
      <c r="N23">
        <v>5.8443679809570304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3.8828964233398402</v>
      </c>
      <c r="U23">
        <v>3.5720171928405802</v>
      </c>
      <c r="V23">
        <v>3.3421382904052699</v>
      </c>
      <c r="W23" s="17">
        <v>0.22987890243530301</v>
      </c>
      <c r="X23">
        <v>0.54075813293456998</v>
      </c>
      <c r="Y23">
        <v>0.54075813293456998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22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7.8447742462158203</v>
      </c>
      <c r="L24" s="10">
        <v>3.5581932067871098</v>
      </c>
      <c r="M24">
        <v>1.8253154754638701</v>
      </c>
      <c r="N24">
        <v>5.1074123382568404</v>
      </c>
      <c r="O24">
        <v>3</v>
      </c>
      <c r="P24">
        <v>3</v>
      </c>
      <c r="Q24">
        <v>12</v>
      </c>
      <c r="R24" s="16">
        <v>0.25</v>
      </c>
      <c r="S24" s="16">
        <f t="shared" si="0"/>
        <v>0.3</v>
      </c>
      <c r="T24">
        <v>3.2751617431640598</v>
      </c>
      <c r="U24">
        <v>2.9962241649627699</v>
      </c>
      <c r="V24">
        <v>2.7968080043792698</v>
      </c>
      <c r="W24" s="17">
        <v>0.19941616058349601</v>
      </c>
      <c r="X24">
        <v>0.47835373878478998</v>
      </c>
      <c r="Y24">
        <v>0.47835373878478998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6">
        <v>23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8.7978210449218697</v>
      </c>
      <c r="L25" s="10">
        <v>2.77316474914551</v>
      </c>
      <c r="M25">
        <v>1.3509979248046899</v>
      </c>
      <c r="N25">
        <v>6.4856662750244096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3.6429748535156201</v>
      </c>
      <c r="U25">
        <v>3.2842741012573202</v>
      </c>
      <c r="V25">
        <v>3.0727491378784202</v>
      </c>
      <c r="W25" s="17">
        <v>0.211524963378906</v>
      </c>
      <c r="X25">
        <v>0.57022571563720703</v>
      </c>
      <c r="Y25">
        <v>0.57022571563720703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24</v>
      </c>
      <c r="B26">
        <v>15</v>
      </c>
      <c r="C26">
        <v>5</v>
      </c>
      <c r="D26">
        <v>10</v>
      </c>
      <c r="E26">
        <v>10</v>
      </c>
      <c r="F26">
        <v>9</v>
      </c>
      <c r="G26">
        <v>1</v>
      </c>
      <c r="H26">
        <v>6</v>
      </c>
      <c r="I26">
        <v>4</v>
      </c>
      <c r="J26">
        <v>0.75</v>
      </c>
      <c r="K26" s="3">
        <v>8.3411636352539098</v>
      </c>
      <c r="L26" s="10">
        <v>2.5968551635742201</v>
      </c>
      <c r="M26">
        <v>1.41201019287109</v>
      </c>
      <c r="N26">
        <v>6.6117286682128897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3.4026832580566402</v>
      </c>
      <c r="U26">
        <v>3.0136945247650102</v>
      </c>
      <c r="V26">
        <v>2.94060087203979</v>
      </c>
      <c r="W26" s="17">
        <v>7.3093652725219699E-2</v>
      </c>
      <c r="X26">
        <v>0.46208238601684598</v>
      </c>
      <c r="Y26">
        <v>0.46208238601684598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25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11.6149597167969</v>
      </c>
      <c r="L27" s="10">
        <v>2.5812206268310498</v>
      </c>
      <c r="M27">
        <v>1.2445831298828101</v>
      </c>
      <c r="N27">
        <v>8.4498558044433594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3.9746780395507799</v>
      </c>
      <c r="U27">
        <v>3.64903712272644</v>
      </c>
      <c r="V27">
        <v>3.3693823814392099</v>
      </c>
      <c r="W27" s="17">
        <v>0.279654741287231</v>
      </c>
      <c r="X27">
        <v>0.60529565811157204</v>
      </c>
      <c r="Y27">
        <v>0.60529565811157204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26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7.8317146301269496</v>
      </c>
      <c r="L28" s="10">
        <v>3.0649051666259801</v>
      </c>
      <c r="M28">
        <v>0.44335174560546903</v>
      </c>
      <c r="N28">
        <v>7.5477924346923801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3.2726955413818399</v>
      </c>
      <c r="U28">
        <v>2.7893033027648899</v>
      </c>
      <c r="V28">
        <v>2.7581441402435298</v>
      </c>
      <c r="W28" s="17">
        <v>3.1159162521362301E-2</v>
      </c>
      <c r="X28">
        <v>0.514551401138306</v>
      </c>
      <c r="Y28">
        <v>0.514551401138306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27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8.7187557220459002</v>
      </c>
      <c r="L29" s="10">
        <v>3.0437355041503902</v>
      </c>
      <c r="M29">
        <v>2.2780113220214799</v>
      </c>
      <c r="N29">
        <v>5.55474853515625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3.6574153900146502</v>
      </c>
      <c r="U29">
        <v>3.4142267704010001</v>
      </c>
      <c r="V29">
        <v>3.1300864219665501</v>
      </c>
      <c r="W29" s="17">
        <v>0.28414034843444802</v>
      </c>
      <c r="X29">
        <v>0.52732896804809604</v>
      </c>
      <c r="Y29">
        <v>0.52732896804809604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28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9.4042682647705096</v>
      </c>
      <c r="L30" s="10">
        <v>1.1698703765869101</v>
      </c>
      <c r="M30">
        <v>0.65037155151367199</v>
      </c>
      <c r="N30">
        <v>7.6955108642578098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4.5478191375732404</v>
      </c>
      <c r="U30">
        <v>4.1473436355590803</v>
      </c>
      <c r="V30">
        <v>3.9864273071289098</v>
      </c>
      <c r="W30" s="17">
        <v>0.160916328430176</v>
      </c>
      <c r="X30">
        <v>0.56139183044433605</v>
      </c>
      <c r="Y30">
        <v>0.56139183044433605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29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12.5931129455566</v>
      </c>
      <c r="L31" s="10">
        <v>0.74336242675781194</v>
      </c>
      <c r="M31">
        <v>0.52129745483398404</v>
      </c>
      <c r="N31">
        <v>10.9457340240478</v>
      </c>
      <c r="O31">
        <v>8</v>
      </c>
      <c r="P31">
        <v>8</v>
      </c>
      <c r="Q31">
        <v>18</v>
      </c>
      <c r="R31" s="16">
        <v>0.44440000000000002</v>
      </c>
      <c r="S31" s="16">
        <f t="shared" si="0"/>
        <v>0.8</v>
      </c>
      <c r="T31">
        <v>5.3586044311523402</v>
      </c>
      <c r="U31">
        <v>4.8966689109802202</v>
      </c>
      <c r="V31">
        <v>4.73803806304932</v>
      </c>
      <c r="W31" s="17">
        <v>0.15863084793090801</v>
      </c>
      <c r="X31">
        <v>0.62056636810302701</v>
      </c>
      <c r="Y31">
        <v>0.62056636810302701</v>
      </c>
      <c r="Z31">
        <v>0.8</v>
      </c>
      <c r="AA31">
        <v>1</v>
      </c>
      <c r="AB31">
        <v>0.55555555555555602</v>
      </c>
      <c r="AC31">
        <v>0.71428571428571397</v>
      </c>
      <c r="AD31">
        <v>0</v>
      </c>
      <c r="AE31">
        <v>0.2</v>
      </c>
    </row>
    <row r="32" spans="1:31" x14ac:dyDescent="0.15">
      <c r="A32" s="6">
        <v>30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 s="3">
        <v>7.8907737731933603</v>
      </c>
      <c r="L32" s="10">
        <v>3.5076599121093701</v>
      </c>
      <c r="M32">
        <v>0.99642562866210904</v>
      </c>
      <c r="N32">
        <v>6.7723903656005904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2.8835430145263699</v>
      </c>
      <c r="U32">
        <v>2.49128293991089</v>
      </c>
      <c r="V32">
        <v>2.38577508926392</v>
      </c>
      <c r="W32" s="17">
        <v>0.105507850646973</v>
      </c>
      <c r="X32">
        <v>0.49776792526245101</v>
      </c>
      <c r="Y32">
        <v>0.49776792526245101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31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7.9919261932373002</v>
      </c>
      <c r="L33" s="10">
        <v>1.6618556976318399</v>
      </c>
      <c r="M33">
        <v>0.30533218383789101</v>
      </c>
      <c r="N33">
        <v>7.1588191986084002</v>
      </c>
      <c r="O33">
        <v>5</v>
      </c>
      <c r="P33">
        <v>5</v>
      </c>
      <c r="Q33">
        <v>14</v>
      </c>
      <c r="R33" s="16">
        <v>0.35709999999999997</v>
      </c>
      <c r="S33" s="16">
        <f t="shared" si="0"/>
        <v>0.5</v>
      </c>
      <c r="T33">
        <v>4.1428604125976598</v>
      </c>
      <c r="U33">
        <v>3.6641662120819101</v>
      </c>
      <c r="V33">
        <v>3.59078741073608</v>
      </c>
      <c r="W33" s="17">
        <v>7.3378801345825195E-2</v>
      </c>
      <c r="X33">
        <v>0.55207300186157204</v>
      </c>
      <c r="Y33">
        <v>0.55207300186157204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32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8.1895637512206996</v>
      </c>
      <c r="L34" s="10">
        <v>4.7300758361816397</v>
      </c>
      <c r="M34">
        <v>2.7791996002197301</v>
      </c>
      <c r="N34">
        <v>5.3972606658935502</v>
      </c>
      <c r="O34">
        <v>1</v>
      </c>
      <c r="P34">
        <v>1</v>
      </c>
      <c r="Q34">
        <v>11</v>
      </c>
      <c r="R34" s="16">
        <v>9.0899999999999995E-2</v>
      </c>
      <c r="S34" s="16">
        <f t="shared" si="0"/>
        <v>0.1</v>
      </c>
      <c r="T34">
        <v>3.44936180114746</v>
      </c>
      <c r="U34">
        <v>3.1761889457702601</v>
      </c>
      <c r="V34">
        <v>2.9020586013793901</v>
      </c>
      <c r="W34" s="17">
        <v>0.27413034439086897</v>
      </c>
      <c r="X34">
        <v>0.54730319976806596</v>
      </c>
      <c r="Y34">
        <v>0.54730319976806596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x14ac:dyDescent="0.15">
      <c r="A35" s="6">
        <v>33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8.7287044525146502</v>
      </c>
      <c r="L35" s="10">
        <v>2.3156814575195299</v>
      </c>
      <c r="M35">
        <v>0.89410018920898404</v>
      </c>
      <c r="N35">
        <v>7.1344261169433603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4.1437873840331996</v>
      </c>
      <c r="U35">
        <v>3.6963989734649698</v>
      </c>
      <c r="V35">
        <v>3.55371022224426</v>
      </c>
      <c r="W35" s="17">
        <v>0.14268875122070299</v>
      </c>
      <c r="X35">
        <v>0.59007716178893999</v>
      </c>
      <c r="Y35">
        <v>0.59007716178893999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34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9.0778579711914098</v>
      </c>
      <c r="L36" s="10">
        <v>1.6430797576904299</v>
      </c>
      <c r="M36">
        <v>1.1971359252929701</v>
      </c>
      <c r="N36">
        <v>7.0637588500976598</v>
      </c>
      <c r="O36">
        <v>7</v>
      </c>
      <c r="P36">
        <v>7</v>
      </c>
      <c r="Q36">
        <v>16</v>
      </c>
      <c r="R36" s="16">
        <v>0.4375</v>
      </c>
      <c r="S36" s="16">
        <f t="shared" si="0"/>
        <v>0.7</v>
      </c>
      <c r="T36">
        <v>4.1760711669921902</v>
      </c>
      <c r="U36">
        <v>3.82195019721985</v>
      </c>
      <c r="V36">
        <v>3.6399197578430198</v>
      </c>
      <c r="W36" s="17">
        <v>0.182030439376831</v>
      </c>
      <c r="X36">
        <v>0.53615140914917003</v>
      </c>
      <c r="Y36">
        <v>0.53615140914917003</v>
      </c>
      <c r="Z36">
        <v>0.7</v>
      </c>
      <c r="AA36">
        <v>0.9</v>
      </c>
      <c r="AB36">
        <v>0.5625</v>
      </c>
      <c r="AC36">
        <v>0.69230769230769196</v>
      </c>
      <c r="AD36">
        <v>0.1</v>
      </c>
      <c r="AE36">
        <v>0.2</v>
      </c>
    </row>
    <row r="37" spans="1:31" x14ac:dyDescent="0.15">
      <c r="A37" s="6">
        <v>35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8.3034210205078107</v>
      </c>
      <c r="L37" s="10">
        <v>1.50728607177734</v>
      </c>
      <c r="M37">
        <v>0.31216812133789101</v>
      </c>
      <c r="N37">
        <v>8.3391017913818395</v>
      </c>
      <c r="O37">
        <v>6</v>
      </c>
      <c r="P37">
        <v>6</v>
      </c>
      <c r="Q37">
        <v>15</v>
      </c>
      <c r="R37" s="16">
        <v>0.4</v>
      </c>
      <c r="S37" s="16">
        <f t="shared" si="0"/>
        <v>0.6</v>
      </c>
      <c r="T37">
        <v>4.0888977050781197</v>
      </c>
      <c r="U37">
        <v>3.5334823131561302</v>
      </c>
      <c r="V37">
        <v>3.52897024154663</v>
      </c>
      <c r="W37" s="17">
        <v>4.5120716094970703E-3</v>
      </c>
      <c r="X37">
        <v>0.55992746353149403</v>
      </c>
      <c r="Y37">
        <v>0.55992746353149403</v>
      </c>
      <c r="Z37">
        <v>0.6</v>
      </c>
      <c r="AA37">
        <v>0.9</v>
      </c>
      <c r="AB37">
        <v>0.6</v>
      </c>
      <c r="AC37">
        <v>0.72</v>
      </c>
      <c r="AD37">
        <v>0.1</v>
      </c>
      <c r="AE37">
        <v>0.3</v>
      </c>
    </row>
    <row r="38" spans="1:31" x14ac:dyDescent="0.15">
      <c r="A38" s="6">
        <v>36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9.3173027038574201</v>
      </c>
      <c r="L38" s="10">
        <v>1.3682975769043</v>
      </c>
      <c r="M38">
        <v>0.87461090087890603</v>
      </c>
      <c r="N38">
        <v>7.4678325653076199</v>
      </c>
      <c r="O38">
        <v>5</v>
      </c>
      <c r="P38">
        <v>5</v>
      </c>
      <c r="Q38">
        <v>14</v>
      </c>
      <c r="R38" s="16">
        <v>0.35709999999999997</v>
      </c>
      <c r="S38" s="16">
        <f t="shared" si="0"/>
        <v>0.5</v>
      </c>
      <c r="T38">
        <v>3.6620903015136701</v>
      </c>
      <c r="U38">
        <v>3.3747961521148699</v>
      </c>
      <c r="V38">
        <v>3.2126998901367201</v>
      </c>
      <c r="W38" s="17">
        <v>0.162096261978149</v>
      </c>
      <c r="X38">
        <v>0.44939041137695301</v>
      </c>
      <c r="Y38">
        <v>0.44939041137695301</v>
      </c>
      <c r="Z38">
        <v>0.5</v>
      </c>
      <c r="AA38">
        <v>0.9</v>
      </c>
      <c r="AB38">
        <v>0.64285714285714302</v>
      </c>
      <c r="AC38">
        <v>0.75</v>
      </c>
      <c r="AD38">
        <v>0.1</v>
      </c>
      <c r="AE38">
        <v>0.4</v>
      </c>
    </row>
    <row r="39" spans="1:31" x14ac:dyDescent="0.15">
      <c r="A39" s="6">
        <v>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7.9181995391845703</v>
      </c>
      <c r="L39" s="10">
        <v>2.3743133544921902</v>
      </c>
      <c r="M39">
        <v>0.58882904052734397</v>
      </c>
      <c r="N39">
        <v>7.5167980194091797</v>
      </c>
      <c r="O39">
        <v>5</v>
      </c>
      <c r="P39">
        <v>5</v>
      </c>
      <c r="Q39">
        <v>14</v>
      </c>
      <c r="R39" s="16">
        <v>0.35709999999999997</v>
      </c>
      <c r="S39" s="16">
        <f t="shared" si="0"/>
        <v>0.5</v>
      </c>
      <c r="T39">
        <v>3.9399890899658199</v>
      </c>
      <c r="U39">
        <v>3.4389526844024698</v>
      </c>
      <c r="V39">
        <v>3.3988056182861301</v>
      </c>
      <c r="W39" s="17">
        <v>4.0147066116333001E-2</v>
      </c>
      <c r="X39">
        <v>0.54118347167968694</v>
      </c>
      <c r="Y39">
        <v>0.54118347167968694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38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9.0518093109130895</v>
      </c>
      <c r="L40" s="10">
        <v>2.2713279724121098</v>
      </c>
      <c r="M40">
        <v>0.58083724975585904</v>
      </c>
      <c r="N40">
        <v>7.0745773315429696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4.3576297760009801</v>
      </c>
      <c r="U40">
        <v>3.8848905563354501</v>
      </c>
      <c r="V40">
        <v>3.7181744575500502</v>
      </c>
      <c r="W40" s="17">
        <v>0.1667160987854</v>
      </c>
      <c r="X40">
        <v>0.63945531845092796</v>
      </c>
      <c r="Y40">
        <v>0.63945531845092796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39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9.4858074188232404</v>
      </c>
      <c r="L41" s="10">
        <v>2.5182456970214799</v>
      </c>
      <c r="M41">
        <v>1.84243392944336</v>
      </c>
      <c r="N41">
        <v>5.33036231994629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4.1952648162841797</v>
      </c>
      <c r="U41">
        <v>3.94472360610962</v>
      </c>
      <c r="V41">
        <v>3.5989799499511701</v>
      </c>
      <c r="W41" s="17">
        <v>0.34574365615844699</v>
      </c>
      <c r="X41">
        <v>0.59628486633300803</v>
      </c>
      <c r="Y41">
        <v>0.59628486633300803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40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9.1910572052002006</v>
      </c>
      <c r="L42" s="10">
        <v>2.07369804382324</v>
      </c>
      <c r="M42">
        <v>1.0592231750488299</v>
      </c>
      <c r="N42">
        <v>6.7860641479492196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3.7270412445068399</v>
      </c>
      <c r="U42">
        <v>3.39419341087341</v>
      </c>
      <c r="V42">
        <v>3.1837821006774898</v>
      </c>
      <c r="W42" s="17">
        <v>0.21041131019592299</v>
      </c>
      <c r="X42">
        <v>0.54325914382934604</v>
      </c>
      <c r="Y42">
        <v>0.54325914382934604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41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8.6236267089843697</v>
      </c>
      <c r="L43" s="10">
        <v>2.6686210632324201</v>
      </c>
      <c r="M43">
        <v>1.7654170989990201</v>
      </c>
      <c r="N43">
        <v>5.49648094177246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3.91463279724121</v>
      </c>
      <c r="U43">
        <v>3.62466263771057</v>
      </c>
      <c r="V43">
        <v>3.35323190689087</v>
      </c>
      <c r="W43" s="17">
        <v>0.27143073081970198</v>
      </c>
      <c r="X43">
        <v>0.56140089035034202</v>
      </c>
      <c r="Y43">
        <v>0.56140089035034202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8.3586750030517596</v>
      </c>
      <c r="L44" s="10">
        <v>3.4387035369872998</v>
      </c>
      <c r="M44">
        <v>0.42399215698242199</v>
      </c>
      <c r="N44">
        <v>7.2754058837890598</v>
      </c>
      <c r="O44">
        <v>3</v>
      </c>
      <c r="P44">
        <v>3</v>
      </c>
      <c r="Q44">
        <v>13</v>
      </c>
      <c r="R44" s="16">
        <v>0.23080000000000001</v>
      </c>
      <c r="S44" s="16">
        <f t="shared" si="0"/>
        <v>0.3</v>
      </c>
      <c r="T44">
        <v>3.5587501525878902</v>
      </c>
      <c r="U44">
        <v>3.07724857330322</v>
      </c>
      <c r="V44">
        <v>2.9885916709899898</v>
      </c>
      <c r="W44" s="17">
        <v>8.8656902313232394E-2</v>
      </c>
      <c r="X44">
        <v>0.57015848159789995</v>
      </c>
      <c r="Y44">
        <v>0.57015848159789995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43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9.2298812866210902</v>
      </c>
      <c r="L45" s="10">
        <v>6.3182888031005904</v>
      </c>
      <c r="M45">
        <v>6.0869979858398402</v>
      </c>
      <c r="N45">
        <v>4.2744293212890598</v>
      </c>
      <c r="O45">
        <v>0</v>
      </c>
      <c r="P45">
        <v>0</v>
      </c>
      <c r="Q45">
        <v>10</v>
      </c>
      <c r="R45" s="16">
        <v>0</v>
      </c>
      <c r="S45" s="16">
        <f t="shared" si="0"/>
        <v>0</v>
      </c>
      <c r="T45">
        <v>2.9062728881835902</v>
      </c>
      <c r="U45">
        <v>2.8424408435821502</v>
      </c>
      <c r="V45">
        <v>2.3762557506561302</v>
      </c>
      <c r="W45" s="17">
        <v>0.466185092926025</v>
      </c>
      <c r="X45">
        <v>0.53001713752746604</v>
      </c>
      <c r="Y45">
        <v>0.53001713752746604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</row>
    <row r="46" spans="1:31" x14ac:dyDescent="0.15">
      <c r="A46" s="6">
        <v>44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10.105451583862299</v>
      </c>
      <c r="L46" s="10">
        <v>1.1081237792968699</v>
      </c>
      <c r="M46">
        <v>0.51523590087890603</v>
      </c>
      <c r="N46">
        <v>8.2822608947753906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4.75970458984375</v>
      </c>
      <c r="U46">
        <v>4.3196759223937997</v>
      </c>
      <c r="V46">
        <v>4.1480865478515598</v>
      </c>
      <c r="W46" s="17">
        <v>0.171589374542236</v>
      </c>
      <c r="X46">
        <v>0.61161804199218694</v>
      </c>
      <c r="Y46">
        <v>0.61161804199218694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45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9.7148513793945295</v>
      </c>
      <c r="L47" s="10">
        <v>5.0772686004638699</v>
      </c>
      <c r="M47">
        <v>4.31158447265625</v>
      </c>
      <c r="N47">
        <v>5.8151054382324201</v>
      </c>
      <c r="O47">
        <v>1</v>
      </c>
      <c r="P47">
        <v>1</v>
      </c>
      <c r="Q47">
        <v>11</v>
      </c>
      <c r="R47" s="16">
        <v>9.0899999999999995E-2</v>
      </c>
      <c r="S47" s="16">
        <f t="shared" si="0"/>
        <v>0.1</v>
      </c>
      <c r="T47">
        <v>2.9872684478759801</v>
      </c>
      <c r="U47">
        <v>2.8193924427032502</v>
      </c>
      <c r="V47">
        <v>2.4367551803588898</v>
      </c>
      <c r="W47" s="17">
        <v>0.38263726234436002</v>
      </c>
      <c r="X47">
        <v>0.55051326751708995</v>
      </c>
      <c r="Y47">
        <v>0.55051326751708995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46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10.927448272705099</v>
      </c>
      <c r="L48" s="10">
        <v>1.83538246154785</v>
      </c>
      <c r="M48">
        <v>1.1187820434570299</v>
      </c>
      <c r="N48">
        <v>7.7820816040039098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4.6842994689941397</v>
      </c>
      <c r="U48">
        <v>4.3254470825195304</v>
      </c>
      <c r="V48">
        <v>4.0339326858520499</v>
      </c>
      <c r="W48" s="17">
        <v>0.29151439666748102</v>
      </c>
      <c r="X48">
        <v>0.65036678314208995</v>
      </c>
      <c r="Y48">
        <v>0.65036678314208995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47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8.6016101837158203</v>
      </c>
      <c r="L49" s="10">
        <v>3.5562801361084002</v>
      </c>
      <c r="M49">
        <v>1.72512435913086</v>
      </c>
      <c r="N49">
        <v>6.4283504486084002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3.1413154602050799</v>
      </c>
      <c r="U49">
        <v>2.8176734447479199</v>
      </c>
      <c r="V49">
        <v>2.60455298423767</v>
      </c>
      <c r="W49" s="17">
        <v>0.21312046051025399</v>
      </c>
      <c r="X49">
        <v>0.536762475967407</v>
      </c>
      <c r="Y49">
        <v>0.536762475967407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48</v>
      </c>
      <c r="B50">
        <v>17</v>
      </c>
      <c r="C50">
        <v>3</v>
      </c>
      <c r="D50">
        <v>10</v>
      </c>
      <c r="E50">
        <v>10</v>
      </c>
      <c r="F50">
        <v>9</v>
      </c>
      <c r="G50">
        <v>1</v>
      </c>
      <c r="H50">
        <v>8</v>
      </c>
      <c r="I50">
        <v>2</v>
      </c>
      <c r="J50">
        <v>0.85</v>
      </c>
      <c r="K50" s="3">
        <v>9.5568904876709002</v>
      </c>
      <c r="L50" s="10">
        <v>1.33060073852539</v>
      </c>
      <c r="M50">
        <v>0.79987716674804699</v>
      </c>
      <c r="N50">
        <v>7.6292476654052699</v>
      </c>
      <c r="O50">
        <v>7</v>
      </c>
      <c r="P50">
        <v>7</v>
      </c>
      <c r="Q50">
        <v>16</v>
      </c>
      <c r="R50" s="16">
        <v>0.4375</v>
      </c>
      <c r="S50" s="16">
        <f t="shared" si="0"/>
        <v>0.7</v>
      </c>
      <c r="T50">
        <v>3.7809638977050799</v>
      </c>
      <c r="U50">
        <v>3.42842292785644</v>
      </c>
      <c r="V50">
        <v>3.33640813827515</v>
      </c>
      <c r="W50" s="17">
        <v>9.20147895812988E-2</v>
      </c>
      <c r="X50">
        <v>0.44455575942993197</v>
      </c>
      <c r="Y50">
        <v>0.44455575942993197</v>
      </c>
      <c r="Z50">
        <v>0.7</v>
      </c>
      <c r="AA50">
        <v>0.9</v>
      </c>
      <c r="AB50">
        <v>0.5625</v>
      </c>
      <c r="AC50">
        <v>0.69230769230769196</v>
      </c>
      <c r="AD50">
        <v>0.1</v>
      </c>
      <c r="AE50">
        <v>0.2</v>
      </c>
    </row>
    <row r="51" spans="1:31" x14ac:dyDescent="0.15">
      <c r="A51" s="6">
        <v>49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10.4540824890137</v>
      </c>
      <c r="L51" s="10">
        <v>1.4660816192627</v>
      </c>
      <c r="M51">
        <v>0.84538650512695301</v>
      </c>
      <c r="N51">
        <v>8.1315193176269496</v>
      </c>
      <c r="O51">
        <v>5</v>
      </c>
      <c r="P51">
        <v>5</v>
      </c>
      <c r="Q51">
        <v>15</v>
      </c>
      <c r="R51" s="16">
        <v>0.33329999999999999</v>
      </c>
      <c r="S51" s="16">
        <f t="shared" si="0"/>
        <v>0.5</v>
      </c>
      <c r="T51">
        <v>4.7003345489501998</v>
      </c>
      <c r="U51">
        <v>4.3252639770507804</v>
      </c>
      <c r="V51">
        <v>4.1069321632385298</v>
      </c>
      <c r="W51" s="17">
        <v>0.218331813812256</v>
      </c>
      <c r="X51">
        <v>0.59340238571167003</v>
      </c>
      <c r="Y51">
        <v>0.59340238571167003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50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8.7786903381347692</v>
      </c>
      <c r="L52" s="10">
        <v>2.8253135681152299</v>
      </c>
      <c r="M52">
        <v>2.0534973144531201</v>
      </c>
      <c r="N52">
        <v>5.9321098327636701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3.6437072753906201</v>
      </c>
      <c r="U52">
        <v>3.3797297477722199</v>
      </c>
      <c r="V52">
        <v>3.12465596199036</v>
      </c>
      <c r="W52" s="17">
        <v>0.25507378578186002</v>
      </c>
      <c r="X52">
        <v>0.519051313400269</v>
      </c>
      <c r="Y52">
        <v>0.519051313400269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51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9.5372943878173793</v>
      </c>
      <c r="L53" s="10">
        <v>1.4320106506347701</v>
      </c>
      <c r="M53">
        <v>0.91313171386718694</v>
      </c>
      <c r="N53">
        <v>7.5372085571289098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4.8634471893310502</v>
      </c>
      <c r="U53">
        <v>4.4464950561523402</v>
      </c>
      <c r="V53">
        <v>4.2594900131225604</v>
      </c>
      <c r="W53" s="17">
        <v>0.18700504302978499</v>
      </c>
      <c r="X53">
        <v>0.60395717620849598</v>
      </c>
      <c r="Y53">
        <v>0.60395717620849598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52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7.9009151458740199</v>
      </c>
      <c r="L54" s="10">
        <v>1.4934253692627</v>
      </c>
      <c r="M54">
        <v>0.64003753662109397</v>
      </c>
      <c r="N54">
        <v>6.3089332580566397</v>
      </c>
      <c r="O54">
        <v>4</v>
      </c>
      <c r="P54">
        <v>4</v>
      </c>
      <c r="Q54">
        <v>12</v>
      </c>
      <c r="R54" s="16">
        <v>0.33329999999999999</v>
      </c>
      <c r="S54" s="16">
        <f t="shared" si="0"/>
        <v>0.4</v>
      </c>
      <c r="T54">
        <v>3.9542942047119101</v>
      </c>
      <c r="U54">
        <v>3.57927441596985</v>
      </c>
      <c r="V54">
        <v>3.44404077529907</v>
      </c>
      <c r="W54" s="17">
        <v>0.13523364067077601</v>
      </c>
      <c r="X54">
        <v>0.51025342941284202</v>
      </c>
      <c r="Y54">
        <v>0.51025342941284202</v>
      </c>
      <c r="Z54">
        <v>0.4</v>
      </c>
      <c r="AA54">
        <v>0.8</v>
      </c>
      <c r="AB54">
        <v>0.66666666666666696</v>
      </c>
      <c r="AC54">
        <v>0.72727272727272696</v>
      </c>
      <c r="AD54">
        <v>0.2</v>
      </c>
      <c r="AE54">
        <v>0.4</v>
      </c>
    </row>
    <row r="55" spans="1:31" x14ac:dyDescent="0.15">
      <c r="A55" s="6">
        <v>53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8.1665592193603498</v>
      </c>
      <c r="L55" s="10">
        <v>1.6401615142822299</v>
      </c>
      <c r="M55">
        <v>0.28196334838867199</v>
      </c>
      <c r="N55">
        <v>7.4818248748779297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4.1675243377685502</v>
      </c>
      <c r="U55">
        <v>3.6588280200958199</v>
      </c>
      <c r="V55">
        <v>3.6003823280334499</v>
      </c>
      <c r="W55" s="17">
        <v>5.8445692062377902E-2</v>
      </c>
      <c r="X55">
        <v>0.56714200973510698</v>
      </c>
      <c r="Y55">
        <v>0.56714200973510698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54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 s="3">
        <v>12.1930656433106</v>
      </c>
      <c r="L56" s="10">
        <v>0.93176651000976596</v>
      </c>
      <c r="M56">
        <v>0.68011474609375</v>
      </c>
      <c r="N56">
        <v>9.9960212707519496</v>
      </c>
      <c r="O56">
        <v>7</v>
      </c>
      <c r="P56">
        <v>7</v>
      </c>
      <c r="Q56">
        <v>17</v>
      </c>
      <c r="R56" s="16">
        <v>0.4118</v>
      </c>
      <c r="S56" s="16">
        <f t="shared" si="0"/>
        <v>0.7</v>
      </c>
      <c r="T56">
        <v>4.7625770568847701</v>
      </c>
      <c r="U56">
        <v>4.3940777778625497</v>
      </c>
      <c r="V56">
        <v>4.1864080429077104</v>
      </c>
      <c r="W56" s="17">
        <v>0.20766973495483401</v>
      </c>
      <c r="X56">
        <v>0.576169013977051</v>
      </c>
      <c r="Y56">
        <v>0.576169013977051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55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8.4483203887939506</v>
      </c>
      <c r="L57" s="10">
        <v>2.13308906555176</v>
      </c>
      <c r="M57">
        <v>1.2359924316406199</v>
      </c>
      <c r="N57">
        <v>6.0314388275146502</v>
      </c>
      <c r="O57">
        <v>5</v>
      </c>
      <c r="P57">
        <v>5</v>
      </c>
      <c r="Q57">
        <v>15</v>
      </c>
      <c r="R57" s="16">
        <v>0.33329999999999999</v>
      </c>
      <c r="S57" s="16">
        <f t="shared" si="0"/>
        <v>0.5</v>
      </c>
      <c r="T57">
        <v>3.51515769958496</v>
      </c>
      <c r="U57">
        <v>3.2168738842010498</v>
      </c>
      <c r="V57">
        <v>3.0065894126892099</v>
      </c>
      <c r="W57" s="17">
        <v>0.21028447151184099</v>
      </c>
      <c r="X57">
        <v>0.50856828689575195</v>
      </c>
      <c r="Y57">
        <v>0.50856828689575195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56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8.0607795715331996</v>
      </c>
      <c r="L58" s="10">
        <v>2.7786521911621098</v>
      </c>
      <c r="M58">
        <v>1.2721862792968699</v>
      </c>
      <c r="N58">
        <v>5.0373706817626998</v>
      </c>
      <c r="O58">
        <v>4</v>
      </c>
      <c r="P58">
        <v>4</v>
      </c>
      <c r="Q58">
        <v>14</v>
      </c>
      <c r="R58" s="16">
        <v>0.28570000000000001</v>
      </c>
      <c r="S58" s="16">
        <f t="shared" si="0"/>
        <v>0.4</v>
      </c>
      <c r="T58">
        <v>3.7082672119140598</v>
      </c>
      <c r="U58">
        <v>3.39531326293945</v>
      </c>
      <c r="V58">
        <v>3.1578116416931099</v>
      </c>
      <c r="W58" s="17">
        <v>0.237501621246338</v>
      </c>
      <c r="X58">
        <v>0.55045557022094704</v>
      </c>
      <c r="Y58">
        <v>0.55045557022094704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57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 s="3">
        <v>8.7307777404785192</v>
      </c>
      <c r="L59" s="10">
        <v>1.8149890899658201</v>
      </c>
      <c r="M59">
        <v>0.875518798828125</v>
      </c>
      <c r="N59">
        <v>6.7481174468994096</v>
      </c>
      <c r="O59">
        <v>6</v>
      </c>
      <c r="P59">
        <v>6</v>
      </c>
      <c r="Q59">
        <v>16</v>
      </c>
      <c r="R59" s="16">
        <v>0.375</v>
      </c>
      <c r="S59" s="16">
        <f t="shared" si="0"/>
        <v>0.6</v>
      </c>
      <c r="T59">
        <v>4.2122802734375</v>
      </c>
      <c r="U59">
        <v>3.8131778240203902</v>
      </c>
      <c r="V59">
        <v>3.6397941112518302</v>
      </c>
      <c r="W59" s="17">
        <v>0.17338371276855499</v>
      </c>
      <c r="X59">
        <v>0.57248616218566895</v>
      </c>
      <c r="Y59">
        <v>0.57248616218566895</v>
      </c>
      <c r="Z59">
        <v>0.6</v>
      </c>
      <c r="AA59">
        <v>1</v>
      </c>
      <c r="AB59">
        <v>0.625</v>
      </c>
      <c r="AC59">
        <v>0.76923076923076905</v>
      </c>
      <c r="AD59">
        <v>0</v>
      </c>
      <c r="AE59">
        <v>0.4</v>
      </c>
    </row>
    <row r="60" spans="1:31" x14ac:dyDescent="0.15">
      <c r="A60" s="6">
        <v>58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 s="3">
        <v>8.3219585418701207</v>
      </c>
      <c r="L60" s="10">
        <v>1.9185981750488299</v>
      </c>
      <c r="M60">
        <v>0.363037109375</v>
      </c>
      <c r="N60">
        <v>6.7833614349365199</v>
      </c>
      <c r="O60">
        <v>5</v>
      </c>
      <c r="P60">
        <v>5</v>
      </c>
      <c r="Q60">
        <v>15</v>
      </c>
      <c r="R60" s="16">
        <v>0.33329999999999999</v>
      </c>
      <c r="S60" s="16">
        <f t="shared" si="0"/>
        <v>0.5</v>
      </c>
      <c r="T60">
        <v>4.3147506713867196</v>
      </c>
      <c r="U60">
        <v>3.8400793075561501</v>
      </c>
      <c r="V60">
        <v>3.7296600341796902</v>
      </c>
      <c r="W60" s="17">
        <v>0.110419273376465</v>
      </c>
      <c r="X60">
        <v>0.58509063720703103</v>
      </c>
      <c r="Y60">
        <v>0.58509063720703103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59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8.9628791809081996</v>
      </c>
      <c r="L61" s="10">
        <v>3.67129325866699</v>
      </c>
      <c r="M61">
        <v>2.2633819580078098</v>
      </c>
      <c r="N61">
        <v>5.2995376586914098</v>
      </c>
      <c r="O61">
        <v>4</v>
      </c>
      <c r="P61">
        <v>4</v>
      </c>
      <c r="Q61">
        <v>14</v>
      </c>
      <c r="R61" s="16">
        <v>0.28570000000000001</v>
      </c>
      <c r="S61" s="16">
        <f t="shared" si="0"/>
        <v>0.4</v>
      </c>
      <c r="T61">
        <v>3.78839111328125</v>
      </c>
      <c r="U61">
        <v>3.5077679157257098</v>
      </c>
      <c r="V61">
        <v>3.1870760917663601</v>
      </c>
      <c r="W61" s="17">
        <v>0.32069182395935097</v>
      </c>
      <c r="X61">
        <v>0.60131502151489302</v>
      </c>
      <c r="Y61">
        <v>0.60131502151489302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60</v>
      </c>
      <c r="B62">
        <v>17</v>
      </c>
      <c r="C62">
        <v>3</v>
      </c>
      <c r="D62">
        <v>10</v>
      </c>
      <c r="E62">
        <v>10</v>
      </c>
      <c r="F62">
        <v>10</v>
      </c>
      <c r="G62">
        <v>0</v>
      </c>
      <c r="H62">
        <v>7</v>
      </c>
      <c r="I62">
        <v>3</v>
      </c>
      <c r="J62">
        <v>0.85</v>
      </c>
      <c r="K62" s="3">
        <v>8.7185497283935494</v>
      </c>
      <c r="L62" s="10">
        <v>2.6821804046630899</v>
      </c>
      <c r="M62">
        <v>1.7517719268798799</v>
      </c>
      <c r="N62">
        <v>5.5220203399658203</v>
      </c>
      <c r="O62">
        <v>4</v>
      </c>
      <c r="P62">
        <v>4</v>
      </c>
      <c r="Q62">
        <v>14</v>
      </c>
      <c r="R62" s="16">
        <v>0.28570000000000001</v>
      </c>
      <c r="S62" s="16">
        <f t="shared" si="0"/>
        <v>0.4</v>
      </c>
      <c r="T62">
        <v>3.6252689361572301</v>
      </c>
      <c r="U62">
        <v>3.3632166385650599</v>
      </c>
      <c r="V62">
        <v>3.08455610275269</v>
      </c>
      <c r="W62" s="17">
        <v>0.27866053581237799</v>
      </c>
      <c r="X62">
        <v>0.54071283340454102</v>
      </c>
      <c r="Y62">
        <v>0.54071283340454102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61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 s="3">
        <v>8.4464797973632795</v>
      </c>
      <c r="L63" s="10">
        <v>2.5130519866943399</v>
      </c>
      <c r="M63">
        <v>0.88621902465820301</v>
      </c>
      <c r="N63">
        <v>5.8219680786132804</v>
      </c>
      <c r="O63">
        <v>4</v>
      </c>
      <c r="P63">
        <v>4</v>
      </c>
      <c r="Q63">
        <v>14</v>
      </c>
      <c r="R63" s="16">
        <v>0.28570000000000001</v>
      </c>
      <c r="S63" s="16">
        <f t="shared" si="0"/>
        <v>0.4</v>
      </c>
      <c r="T63">
        <v>3.88240623474121</v>
      </c>
      <c r="U63">
        <v>3.5321245193481401</v>
      </c>
      <c r="V63">
        <v>3.3389027118682901</v>
      </c>
      <c r="W63" s="17">
        <v>0.19322180747985801</v>
      </c>
      <c r="X63">
        <v>0.54350352287292503</v>
      </c>
      <c r="Y63">
        <v>0.54350352287292503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62</v>
      </c>
      <c r="B64">
        <v>19</v>
      </c>
      <c r="C64">
        <v>1</v>
      </c>
      <c r="D64">
        <v>10</v>
      </c>
      <c r="E64">
        <v>10</v>
      </c>
      <c r="F64">
        <v>10</v>
      </c>
      <c r="G64">
        <v>0</v>
      </c>
      <c r="H64">
        <v>9</v>
      </c>
      <c r="I64">
        <v>1</v>
      </c>
      <c r="J64">
        <v>0.95</v>
      </c>
      <c r="K64" s="3">
        <v>11.756799697876</v>
      </c>
      <c r="L64" s="10">
        <v>0.95130538940429699</v>
      </c>
      <c r="M64">
        <v>0.69935607910156194</v>
      </c>
      <c r="N64">
        <v>9.4865608215331996</v>
      </c>
      <c r="O64">
        <v>6</v>
      </c>
      <c r="P64">
        <v>6</v>
      </c>
      <c r="Q64">
        <v>16</v>
      </c>
      <c r="R64" s="16">
        <v>0.375</v>
      </c>
      <c r="S64" s="16">
        <f t="shared" si="0"/>
        <v>0.6</v>
      </c>
      <c r="T64">
        <v>5.0025730133056596</v>
      </c>
      <c r="U64">
        <v>4.6297860145568803</v>
      </c>
      <c r="V64">
        <v>4.4298167228698704</v>
      </c>
      <c r="W64" s="17">
        <v>0.199969291687012</v>
      </c>
      <c r="X64">
        <v>0.57275629043579102</v>
      </c>
      <c r="Y64">
        <v>0.57275629043579102</v>
      </c>
      <c r="Z64">
        <v>0.6</v>
      </c>
      <c r="AA64">
        <v>1</v>
      </c>
      <c r="AB64">
        <v>0.625</v>
      </c>
      <c r="AC64">
        <v>0.76923076923076905</v>
      </c>
      <c r="AD64">
        <v>0</v>
      </c>
      <c r="AE64">
        <v>0.4</v>
      </c>
    </row>
    <row r="65" spans="1:31" x14ac:dyDescent="0.15">
      <c r="A65" s="6">
        <v>63</v>
      </c>
      <c r="B65">
        <v>16</v>
      </c>
      <c r="C65">
        <v>4</v>
      </c>
      <c r="D65">
        <v>10</v>
      </c>
      <c r="E65">
        <v>10</v>
      </c>
      <c r="F65">
        <v>10</v>
      </c>
      <c r="G65">
        <v>0</v>
      </c>
      <c r="H65">
        <v>6</v>
      </c>
      <c r="I65">
        <v>4</v>
      </c>
      <c r="J65">
        <v>0.8</v>
      </c>
      <c r="K65" s="3">
        <v>8.5294075012206996</v>
      </c>
      <c r="L65" s="10">
        <v>4.6422595977783203</v>
      </c>
      <c r="M65">
        <v>3.908203125</v>
      </c>
      <c r="N65">
        <v>4.64341163635254</v>
      </c>
      <c r="O65">
        <v>2</v>
      </c>
      <c r="P65">
        <v>2</v>
      </c>
      <c r="Q65">
        <v>12</v>
      </c>
      <c r="R65" s="16">
        <v>0.16669999999999999</v>
      </c>
      <c r="S65" s="16">
        <f t="shared" si="0"/>
        <v>0.2</v>
      </c>
      <c r="T65">
        <v>3.2386550903320299</v>
      </c>
      <c r="U65">
        <v>3.0726230144500701</v>
      </c>
      <c r="V65">
        <v>2.71694111824036</v>
      </c>
      <c r="W65" s="17">
        <v>0.35568189620971702</v>
      </c>
      <c r="X65">
        <v>0.52171397209167503</v>
      </c>
      <c r="Y65">
        <v>0.52171397209167503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64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 s="3">
        <v>9.8531608581543004</v>
      </c>
      <c r="L66" s="10">
        <v>4.08819580078125</v>
      </c>
      <c r="M66">
        <v>1.76303291320801</v>
      </c>
      <c r="N66">
        <v>6.8796043395996103</v>
      </c>
      <c r="O66">
        <v>3</v>
      </c>
      <c r="P66">
        <v>3</v>
      </c>
      <c r="Q66">
        <v>13</v>
      </c>
      <c r="R66" s="16">
        <v>0.23080000000000001</v>
      </c>
      <c r="S66" s="16">
        <f t="shared" ref="S66:S129" si="1">O66/E66</f>
        <v>0.3</v>
      </c>
      <c r="T66">
        <v>2.8229064941406201</v>
      </c>
      <c r="U66">
        <v>2.54871702194214</v>
      </c>
      <c r="V66">
        <v>2.2905220985412602</v>
      </c>
      <c r="W66" s="17">
        <v>0.25819492340087902</v>
      </c>
      <c r="X66">
        <v>0.53238439559936501</v>
      </c>
      <c r="Y66">
        <v>0.53238439559936501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65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8.5752334594726598</v>
      </c>
      <c r="L67" s="10">
        <v>5.0478763580322301</v>
      </c>
      <c r="M67">
        <v>3.61808204650879</v>
      </c>
      <c r="N67">
        <v>4.1951065063476598</v>
      </c>
      <c r="O67">
        <v>2</v>
      </c>
      <c r="P67">
        <v>2</v>
      </c>
      <c r="Q67">
        <v>12</v>
      </c>
      <c r="R67" s="16">
        <v>0.16669999999999999</v>
      </c>
      <c r="S67" s="16">
        <f t="shared" si="1"/>
        <v>0.2</v>
      </c>
      <c r="T67">
        <v>2.7497940063476598</v>
      </c>
      <c r="U67">
        <v>2.6021716594696001</v>
      </c>
      <c r="V67">
        <v>2.2315814495086701</v>
      </c>
      <c r="W67" s="17">
        <v>0.370590209960937</v>
      </c>
      <c r="X67">
        <v>0.51821255683898904</v>
      </c>
      <c r="Y67">
        <v>0.51821255683898904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66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 s="3">
        <v>12.834880828857401</v>
      </c>
      <c r="L68" s="10">
        <v>1.9117622375488299</v>
      </c>
      <c r="M68">
        <v>1.6743087768554701</v>
      </c>
      <c r="N68">
        <v>9.7622947692871094</v>
      </c>
      <c r="O68">
        <v>6</v>
      </c>
      <c r="P68">
        <v>6</v>
      </c>
      <c r="Q68">
        <v>16</v>
      </c>
      <c r="R68" s="16">
        <v>0.375</v>
      </c>
      <c r="S68" s="16">
        <f t="shared" si="1"/>
        <v>0.6</v>
      </c>
      <c r="T68">
        <v>5.3047294616699201</v>
      </c>
      <c r="U68">
        <v>4.9479794502258301</v>
      </c>
      <c r="V68">
        <v>4.6499147415161097</v>
      </c>
      <c r="W68" s="17">
        <v>0.29806470870971702</v>
      </c>
      <c r="X68">
        <v>0.65481472015380904</v>
      </c>
      <c r="Y68">
        <v>0.65481472015380904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x14ac:dyDescent="0.15">
      <c r="A69" s="6">
        <v>67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 s="3">
        <v>7.9681472778320304</v>
      </c>
      <c r="L69" s="10">
        <v>4.5404853820800799</v>
      </c>
      <c r="M69">
        <v>3.3562526702880899</v>
      </c>
      <c r="N69">
        <v>4.4868545532226598</v>
      </c>
      <c r="O69">
        <v>2</v>
      </c>
      <c r="P69">
        <v>2</v>
      </c>
      <c r="Q69">
        <v>12</v>
      </c>
      <c r="R69" s="16">
        <v>0.16669999999999999</v>
      </c>
      <c r="S69" s="16">
        <f t="shared" si="1"/>
        <v>0.2</v>
      </c>
      <c r="T69">
        <v>2.6731433868408199</v>
      </c>
      <c r="U69">
        <v>2.5049800872802699</v>
      </c>
      <c r="V69">
        <v>2.1975941658020002</v>
      </c>
      <c r="W69" s="17">
        <v>0.30738592147827098</v>
      </c>
      <c r="X69">
        <v>0.47554922103881803</v>
      </c>
      <c r="Y69">
        <v>0.47554922103881803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68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 s="3">
        <v>8.9207992553710902</v>
      </c>
      <c r="L70" s="10">
        <v>3.6267127990722701</v>
      </c>
      <c r="M70">
        <v>1.4827880859375</v>
      </c>
      <c r="N70">
        <v>6.3003005981445304</v>
      </c>
      <c r="O70">
        <v>3</v>
      </c>
      <c r="P70">
        <v>3</v>
      </c>
      <c r="Q70">
        <v>13</v>
      </c>
      <c r="R70" s="16">
        <v>0.23080000000000001</v>
      </c>
      <c r="S70" s="16">
        <f t="shared" si="1"/>
        <v>0.3</v>
      </c>
      <c r="T70">
        <v>3.2321224212646502</v>
      </c>
      <c r="U70">
        <v>2.8975479602813698</v>
      </c>
      <c r="V70">
        <v>2.66992235183716</v>
      </c>
      <c r="W70" s="17">
        <v>0.22762560844421401</v>
      </c>
      <c r="X70">
        <v>0.56220006942749001</v>
      </c>
      <c r="Y70">
        <v>0.56220006942749001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x14ac:dyDescent="0.15">
      <c r="A71" s="6">
        <v>69</v>
      </c>
      <c r="B71">
        <v>19</v>
      </c>
      <c r="C71">
        <v>1</v>
      </c>
      <c r="D71">
        <v>10</v>
      </c>
      <c r="E71">
        <v>10</v>
      </c>
      <c r="F71">
        <v>10</v>
      </c>
      <c r="G71">
        <v>0</v>
      </c>
      <c r="H71">
        <v>9</v>
      </c>
      <c r="I71">
        <v>1</v>
      </c>
      <c r="J71">
        <v>0.95</v>
      </c>
      <c r="K71" s="3">
        <v>13.1346111297607</v>
      </c>
      <c r="L71" s="10">
        <v>1.44252777099609</v>
      </c>
      <c r="M71">
        <v>1.21963882446289</v>
      </c>
      <c r="N71">
        <v>10.762306213378899</v>
      </c>
      <c r="O71">
        <v>8</v>
      </c>
      <c r="P71">
        <v>8</v>
      </c>
      <c r="Q71">
        <v>18</v>
      </c>
      <c r="R71" s="16">
        <v>0.44440000000000002</v>
      </c>
      <c r="S71" s="16">
        <f t="shared" si="1"/>
        <v>0.8</v>
      </c>
      <c r="T71">
        <v>5.3450202941894496</v>
      </c>
      <c r="U71">
        <v>4.9189248085021999</v>
      </c>
      <c r="V71">
        <v>4.6901335716247603</v>
      </c>
      <c r="W71" s="17">
        <v>0.22879123687744099</v>
      </c>
      <c r="X71">
        <v>0.65488672256469704</v>
      </c>
      <c r="Y71">
        <v>0.65488672256469704</v>
      </c>
      <c r="Z71">
        <v>0.8</v>
      </c>
      <c r="AA71">
        <v>1</v>
      </c>
      <c r="AB71">
        <v>0.55555555555555602</v>
      </c>
      <c r="AC71">
        <v>0.71428571428571397</v>
      </c>
      <c r="AD71">
        <v>0</v>
      </c>
      <c r="AE71">
        <v>0.2</v>
      </c>
    </row>
    <row r="72" spans="1:31" x14ac:dyDescent="0.15">
      <c r="A72" s="6">
        <v>70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 s="3">
        <v>9.0762062072753906</v>
      </c>
      <c r="L72" s="10">
        <v>4.4665241241455096</v>
      </c>
      <c r="M72">
        <v>3.2010879516601598</v>
      </c>
      <c r="N72">
        <v>4.5192203521728498</v>
      </c>
      <c r="O72">
        <v>2</v>
      </c>
      <c r="P72">
        <v>2</v>
      </c>
      <c r="Q72">
        <v>12</v>
      </c>
      <c r="R72" s="16">
        <v>0.16669999999999999</v>
      </c>
      <c r="S72" s="16">
        <f t="shared" si="1"/>
        <v>0.2</v>
      </c>
      <c r="T72">
        <v>3.2431716918945299</v>
      </c>
      <c r="U72">
        <v>3.0643384456634499</v>
      </c>
      <c r="V72">
        <v>2.6821017265319802</v>
      </c>
      <c r="W72" s="17">
        <v>0.38223671913147</v>
      </c>
      <c r="X72">
        <v>0.56106996536254905</v>
      </c>
      <c r="Y72">
        <v>0.56106996536254905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71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 s="3">
        <v>7.2303504943847701</v>
      </c>
      <c r="L73" s="10">
        <v>2.43522071838379</v>
      </c>
      <c r="M73">
        <v>0.739349365234375</v>
      </c>
      <c r="N73">
        <v>6.1985321044921902</v>
      </c>
      <c r="O73">
        <v>4</v>
      </c>
      <c r="P73">
        <v>4</v>
      </c>
      <c r="Q73">
        <v>14</v>
      </c>
      <c r="R73" s="16">
        <v>0.28570000000000001</v>
      </c>
      <c r="S73" s="16">
        <f t="shared" si="1"/>
        <v>0.4</v>
      </c>
      <c r="T73">
        <v>3.4461135864257799</v>
      </c>
      <c r="U73">
        <v>3.0334830284118599</v>
      </c>
      <c r="V73">
        <v>2.9327149391174299</v>
      </c>
      <c r="W73" s="17">
        <v>0.100768089294434</v>
      </c>
      <c r="X73">
        <v>0.51339864730835005</v>
      </c>
      <c r="Y73">
        <v>0.51339864730835005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72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 s="3">
        <v>10.8279304504394</v>
      </c>
      <c r="L74" s="10">
        <v>1.6549110412597701</v>
      </c>
      <c r="M74">
        <v>1.01169586181641</v>
      </c>
      <c r="N74">
        <v>8.2501869201660192</v>
      </c>
      <c r="O74">
        <v>6</v>
      </c>
      <c r="P74">
        <v>6</v>
      </c>
      <c r="Q74">
        <v>16</v>
      </c>
      <c r="R74" s="16">
        <v>0.375</v>
      </c>
      <c r="S74" s="16">
        <f t="shared" si="1"/>
        <v>0.6</v>
      </c>
      <c r="T74">
        <v>4.2823925018310502</v>
      </c>
      <c r="U74">
        <v>3.9305074214935298</v>
      </c>
      <c r="V74">
        <v>3.6954784393310498</v>
      </c>
      <c r="W74" s="17">
        <v>0.235028982162476</v>
      </c>
      <c r="X74">
        <v>0.5869140625</v>
      </c>
      <c r="Y74">
        <v>0.5869140625</v>
      </c>
      <c r="Z74">
        <v>0.6</v>
      </c>
      <c r="AA74">
        <v>1</v>
      </c>
      <c r="AB74">
        <v>0.625</v>
      </c>
      <c r="AC74">
        <v>0.76923076923076905</v>
      </c>
      <c r="AD74">
        <v>0</v>
      </c>
      <c r="AE74">
        <v>0.4</v>
      </c>
    </row>
    <row r="75" spans="1:31" x14ac:dyDescent="0.15">
      <c r="A75" s="6">
        <v>73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 s="3">
        <v>7.2695007324218697</v>
      </c>
      <c r="L75" s="10">
        <v>3.22128105163574</v>
      </c>
      <c r="M75">
        <v>1.70132255554199</v>
      </c>
      <c r="N75">
        <v>5.0565223693847701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2.8403358459472701</v>
      </c>
      <c r="U75">
        <v>2.5804290771484402</v>
      </c>
      <c r="V75">
        <v>2.38827300071716</v>
      </c>
      <c r="W75" s="17">
        <v>0.192156076431274</v>
      </c>
      <c r="X75">
        <v>0.45206284523010198</v>
      </c>
      <c r="Y75">
        <v>0.45206284523010198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74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 s="3">
        <v>7.1141109466552699</v>
      </c>
      <c r="L76" s="10">
        <v>1.9651126861572299</v>
      </c>
      <c r="M76">
        <v>1.2350921630859399</v>
      </c>
      <c r="N76">
        <v>6.7566165924072301</v>
      </c>
      <c r="O76">
        <v>6</v>
      </c>
      <c r="P76">
        <v>6</v>
      </c>
      <c r="Q76">
        <v>15</v>
      </c>
      <c r="R76" s="16">
        <v>0.4</v>
      </c>
      <c r="S76" s="16">
        <f t="shared" si="1"/>
        <v>0.6</v>
      </c>
      <c r="T76">
        <v>3.6508636474609402</v>
      </c>
      <c r="U76">
        <v>3.2266683578491202</v>
      </c>
      <c r="V76">
        <v>3.1782593727111799</v>
      </c>
      <c r="W76" s="17">
        <v>4.8408985137939502E-2</v>
      </c>
      <c r="X76">
        <v>0.47260427474975603</v>
      </c>
      <c r="Y76">
        <v>0.47260427474975603</v>
      </c>
      <c r="Z76">
        <v>0.6</v>
      </c>
      <c r="AA76">
        <v>0.9</v>
      </c>
      <c r="AB76">
        <v>0.6</v>
      </c>
      <c r="AC76">
        <v>0.72</v>
      </c>
      <c r="AD76">
        <v>0.1</v>
      </c>
      <c r="AE76">
        <v>0.3</v>
      </c>
    </row>
    <row r="77" spans="1:31" x14ac:dyDescent="0.15">
      <c r="A77" s="6">
        <v>75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 s="3">
        <v>9.9814395904540998</v>
      </c>
      <c r="L77" s="10">
        <v>1.1617546081543</v>
      </c>
      <c r="M77">
        <v>0.20247268676757799</v>
      </c>
      <c r="N77">
        <v>9.4019470214843697</v>
      </c>
      <c r="O77">
        <v>7</v>
      </c>
      <c r="P77">
        <v>7</v>
      </c>
      <c r="Q77">
        <v>17</v>
      </c>
      <c r="R77" s="16">
        <v>0.4118</v>
      </c>
      <c r="S77" s="16">
        <f t="shared" si="1"/>
        <v>0.7</v>
      </c>
      <c r="T77">
        <v>4.8362960815429696</v>
      </c>
      <c r="U77">
        <v>4.2586970329284703</v>
      </c>
      <c r="V77">
        <v>4.2071819305419904</v>
      </c>
      <c r="W77" s="17">
        <v>5.1515102386474602E-2</v>
      </c>
      <c r="X77">
        <v>0.62911415100097701</v>
      </c>
      <c r="Y77">
        <v>0.62911415100097701</v>
      </c>
      <c r="Z77">
        <v>0.7</v>
      </c>
      <c r="AA77">
        <v>1</v>
      </c>
      <c r="AB77">
        <v>0.58823529411764697</v>
      </c>
      <c r="AC77">
        <v>0.74074074074074103</v>
      </c>
      <c r="AD77">
        <v>0</v>
      </c>
      <c r="AE77">
        <v>0.3</v>
      </c>
    </row>
    <row r="78" spans="1:31" x14ac:dyDescent="0.15">
      <c r="A78" s="6">
        <v>76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 s="3">
        <v>10.308088302612299</v>
      </c>
      <c r="L78" s="10">
        <v>1.96035385131836</v>
      </c>
      <c r="M78">
        <v>0.84621047973632801</v>
      </c>
      <c r="N78">
        <v>8.2115135192871094</v>
      </c>
      <c r="O78">
        <v>6</v>
      </c>
      <c r="P78">
        <v>6</v>
      </c>
      <c r="Q78">
        <v>16</v>
      </c>
      <c r="R78" s="16">
        <v>0.375</v>
      </c>
      <c r="S78" s="16">
        <f t="shared" si="1"/>
        <v>0.6</v>
      </c>
      <c r="T78">
        <v>4.3264694213867196</v>
      </c>
      <c r="U78">
        <v>3.8916697502136199</v>
      </c>
      <c r="V78">
        <v>3.7035934925079301</v>
      </c>
      <c r="W78" s="17">
        <v>0.188076257705689</v>
      </c>
      <c r="X78">
        <v>0.62287592887878396</v>
      </c>
      <c r="Y78">
        <v>0.62287592887878396</v>
      </c>
      <c r="Z78">
        <v>0.6</v>
      </c>
      <c r="AA78">
        <v>1</v>
      </c>
      <c r="AB78">
        <v>0.625</v>
      </c>
      <c r="AC78">
        <v>0.76923076923076905</v>
      </c>
      <c r="AD78">
        <v>0</v>
      </c>
      <c r="AE78">
        <v>0.4</v>
      </c>
    </row>
    <row r="79" spans="1:31" x14ac:dyDescent="0.15">
      <c r="A79" s="6">
        <v>77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 s="3">
        <v>8.6666221618652308</v>
      </c>
      <c r="L79" s="10">
        <v>5.86057472229004</v>
      </c>
      <c r="M79">
        <v>2.9895076751709002</v>
      </c>
      <c r="N79">
        <v>5.2519721984863299</v>
      </c>
      <c r="O79">
        <v>1</v>
      </c>
      <c r="P79">
        <v>1</v>
      </c>
      <c r="Q79">
        <v>10</v>
      </c>
      <c r="R79" s="16">
        <v>0.1</v>
      </c>
      <c r="S79" s="16">
        <f t="shared" si="1"/>
        <v>0.1</v>
      </c>
      <c r="T79">
        <v>2.2257652282714799</v>
      </c>
      <c r="U79">
        <v>2.0427062511444101</v>
      </c>
      <c r="V79">
        <v>1.73527932167053</v>
      </c>
      <c r="W79" s="17">
        <v>0.30742692947387701</v>
      </c>
      <c r="X79">
        <v>0.49048590660095198</v>
      </c>
      <c r="Y79">
        <v>0.49048590660095198</v>
      </c>
      <c r="Z79">
        <v>0.1</v>
      </c>
      <c r="AA79">
        <v>0.9</v>
      </c>
      <c r="AB79">
        <v>0.9</v>
      </c>
      <c r="AC79">
        <v>0.9</v>
      </c>
      <c r="AD79">
        <v>0.1</v>
      </c>
      <c r="AE79">
        <v>0.8</v>
      </c>
    </row>
    <row r="80" spans="1:31" x14ac:dyDescent="0.15">
      <c r="A80" s="6">
        <v>78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 s="3">
        <v>13.4509773254394</v>
      </c>
      <c r="L80" s="10">
        <v>0.988525390625</v>
      </c>
      <c r="M80">
        <v>0.75197601318359397</v>
      </c>
      <c r="N80">
        <v>11.4816646575928</v>
      </c>
      <c r="O80">
        <v>9</v>
      </c>
      <c r="P80">
        <v>9</v>
      </c>
      <c r="Q80">
        <v>19</v>
      </c>
      <c r="R80" s="16">
        <v>0.47370000000000001</v>
      </c>
      <c r="S80" s="16">
        <f t="shared" si="1"/>
        <v>0.9</v>
      </c>
      <c r="T80">
        <v>5.8592815399169904</v>
      </c>
      <c r="U80">
        <v>5.3764190673828098</v>
      </c>
      <c r="V80">
        <v>5.1852965354919398</v>
      </c>
      <c r="W80" s="17">
        <v>0.191122531890869</v>
      </c>
      <c r="X80">
        <v>0.67398500442504905</v>
      </c>
      <c r="Y80">
        <v>0.67398500442504905</v>
      </c>
      <c r="Z80">
        <v>0.9</v>
      </c>
      <c r="AA80">
        <v>1</v>
      </c>
      <c r="AB80">
        <v>0.52631578947368396</v>
      </c>
      <c r="AC80">
        <v>0.68965517241379304</v>
      </c>
      <c r="AD80">
        <v>0</v>
      </c>
      <c r="AE80">
        <v>0.1</v>
      </c>
    </row>
    <row r="81" spans="1:31" x14ac:dyDescent="0.15">
      <c r="A81" s="6">
        <v>79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 s="3">
        <v>8.9964580535888707</v>
      </c>
      <c r="L81" s="10">
        <v>5.5169563293456996</v>
      </c>
      <c r="M81">
        <v>3.6583328247070299</v>
      </c>
      <c r="N81">
        <v>5.6010513305664098</v>
      </c>
      <c r="O81">
        <v>1</v>
      </c>
      <c r="P81">
        <v>1</v>
      </c>
      <c r="Q81">
        <v>11</v>
      </c>
      <c r="R81" s="16">
        <v>9.0899999999999995E-2</v>
      </c>
      <c r="S81" s="16">
        <f t="shared" si="1"/>
        <v>0.1</v>
      </c>
      <c r="T81">
        <v>2.5748271942138699</v>
      </c>
      <c r="U81">
        <v>2.3867383003234899</v>
      </c>
      <c r="V81">
        <v>2.05302834510803</v>
      </c>
      <c r="W81" s="17">
        <v>0.33370995521545399</v>
      </c>
      <c r="X81">
        <v>0.52179884910583496</v>
      </c>
      <c r="Y81">
        <v>0.52179884910583496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x14ac:dyDescent="0.15">
      <c r="A82" s="6">
        <v>80</v>
      </c>
      <c r="B82">
        <v>17</v>
      </c>
      <c r="C82">
        <v>3</v>
      </c>
      <c r="D82">
        <v>10</v>
      </c>
      <c r="E82">
        <v>10</v>
      </c>
      <c r="F82">
        <v>10</v>
      </c>
      <c r="G82">
        <v>0</v>
      </c>
      <c r="H82">
        <v>7</v>
      </c>
      <c r="I82">
        <v>3</v>
      </c>
      <c r="J82">
        <v>0.85</v>
      </c>
      <c r="K82" s="3">
        <v>10.6035709381103</v>
      </c>
      <c r="L82" s="10">
        <v>1.0069885253906199</v>
      </c>
      <c r="M82">
        <v>7.7980041503906194E-2</v>
      </c>
      <c r="N82">
        <v>10.6127052307129</v>
      </c>
      <c r="O82">
        <v>7</v>
      </c>
      <c r="P82">
        <v>7</v>
      </c>
      <c r="Q82">
        <v>17</v>
      </c>
      <c r="R82" s="16">
        <v>0.4118</v>
      </c>
      <c r="S82" s="16">
        <f t="shared" si="1"/>
        <v>0.7</v>
      </c>
      <c r="T82">
        <v>4.7683067321777299</v>
      </c>
      <c r="U82">
        <v>4.15515184402466</v>
      </c>
      <c r="V82">
        <v>4.15543460845947</v>
      </c>
      <c r="W82" s="17">
        <v>2.8276443481445302E-4</v>
      </c>
      <c r="X82">
        <v>0.61287212371826205</v>
      </c>
      <c r="Y82">
        <v>0.61287212371826205</v>
      </c>
      <c r="Z82">
        <v>0.7</v>
      </c>
      <c r="AA82">
        <v>1</v>
      </c>
      <c r="AB82">
        <v>0.58823529411764697</v>
      </c>
      <c r="AC82">
        <v>0.74074074074074103</v>
      </c>
      <c r="AD82">
        <v>0</v>
      </c>
      <c r="AE82">
        <v>0.3</v>
      </c>
    </row>
    <row r="83" spans="1:31" x14ac:dyDescent="0.15">
      <c r="A83" s="6">
        <v>81</v>
      </c>
      <c r="B83">
        <v>15</v>
      </c>
      <c r="C83">
        <v>5</v>
      </c>
      <c r="D83">
        <v>10</v>
      </c>
      <c r="E83">
        <v>10</v>
      </c>
      <c r="F83">
        <v>10</v>
      </c>
      <c r="G83">
        <v>0</v>
      </c>
      <c r="H83">
        <v>5</v>
      </c>
      <c r="I83">
        <v>5</v>
      </c>
      <c r="J83">
        <v>0.75</v>
      </c>
      <c r="K83" s="3">
        <v>9.0150375366210902</v>
      </c>
      <c r="L83" s="10">
        <v>3.1596374511718701</v>
      </c>
      <c r="M83">
        <v>0.88665771484375</v>
      </c>
      <c r="N83">
        <v>7.1648426055908203</v>
      </c>
      <c r="O83">
        <v>4</v>
      </c>
      <c r="P83">
        <v>4</v>
      </c>
      <c r="Q83">
        <v>14</v>
      </c>
      <c r="R83" s="16">
        <v>0.28570000000000001</v>
      </c>
      <c r="S83" s="16">
        <f t="shared" si="1"/>
        <v>0.4</v>
      </c>
      <c r="T83">
        <v>3.8138198852539098</v>
      </c>
      <c r="U83">
        <v>3.3624386787414502</v>
      </c>
      <c r="V83">
        <v>3.2055625915527299</v>
      </c>
      <c r="W83" s="17">
        <v>0.15687608718872101</v>
      </c>
      <c r="X83">
        <v>0.60825729370117199</v>
      </c>
      <c r="Y83">
        <v>0.60825729370117199</v>
      </c>
      <c r="Z83">
        <v>0.4</v>
      </c>
      <c r="AA83">
        <v>1</v>
      </c>
      <c r="AB83">
        <v>0.71428571428571397</v>
      </c>
      <c r="AC83">
        <v>0.83333333333333304</v>
      </c>
      <c r="AD83">
        <v>0</v>
      </c>
      <c r="AE83">
        <v>0.6</v>
      </c>
    </row>
    <row r="84" spans="1:31" x14ac:dyDescent="0.15">
      <c r="A84" s="6">
        <v>82</v>
      </c>
      <c r="B84">
        <v>16</v>
      </c>
      <c r="C84">
        <v>4</v>
      </c>
      <c r="D84">
        <v>10</v>
      </c>
      <c r="E84">
        <v>10</v>
      </c>
      <c r="F84">
        <v>10</v>
      </c>
      <c r="G84">
        <v>0</v>
      </c>
      <c r="H84">
        <v>6</v>
      </c>
      <c r="I84">
        <v>4</v>
      </c>
      <c r="J84">
        <v>0.8</v>
      </c>
      <c r="K84" s="3">
        <v>8.5849628448486293</v>
      </c>
      <c r="L84" s="10">
        <v>1.73066329956055</v>
      </c>
      <c r="M84">
        <v>0.35926437377929699</v>
      </c>
      <c r="N84">
        <v>7.9953384399414098</v>
      </c>
      <c r="O84">
        <v>6</v>
      </c>
      <c r="P84">
        <v>6</v>
      </c>
      <c r="Q84">
        <v>16</v>
      </c>
      <c r="R84" s="16">
        <v>0.375</v>
      </c>
      <c r="S84" s="16">
        <f t="shared" si="1"/>
        <v>0.6</v>
      </c>
      <c r="T84">
        <v>3.9971046447753902</v>
      </c>
      <c r="U84">
        <v>3.4858105182647701</v>
      </c>
      <c r="V84">
        <v>3.4310715198516801</v>
      </c>
      <c r="W84" s="17">
        <v>5.4738998413085903E-2</v>
      </c>
      <c r="X84">
        <v>0.56603312492370605</v>
      </c>
      <c r="Y84">
        <v>0.56603312492370605</v>
      </c>
      <c r="Z84">
        <v>0.6</v>
      </c>
      <c r="AA84">
        <v>1</v>
      </c>
      <c r="AB84">
        <v>0.625</v>
      </c>
      <c r="AC84">
        <v>0.76923076923076905</v>
      </c>
      <c r="AD84">
        <v>0</v>
      </c>
      <c r="AE84">
        <v>0.4</v>
      </c>
    </row>
    <row r="85" spans="1:31" x14ac:dyDescent="0.15">
      <c r="A85" s="6">
        <v>83</v>
      </c>
      <c r="B85">
        <v>16</v>
      </c>
      <c r="C85">
        <v>4</v>
      </c>
      <c r="D85">
        <v>10</v>
      </c>
      <c r="E85">
        <v>10</v>
      </c>
      <c r="F85">
        <v>10</v>
      </c>
      <c r="G85">
        <v>0</v>
      </c>
      <c r="H85">
        <v>6</v>
      </c>
      <c r="I85">
        <v>4</v>
      </c>
      <c r="J85">
        <v>0.8</v>
      </c>
      <c r="K85" s="3">
        <v>8.7786464691162092</v>
      </c>
      <c r="L85" s="10">
        <v>2.9861202239990199</v>
      </c>
      <c r="M85">
        <v>1.44240570068359</v>
      </c>
      <c r="N85">
        <v>5.7949180603027299</v>
      </c>
      <c r="O85">
        <v>3</v>
      </c>
      <c r="P85">
        <v>3</v>
      </c>
      <c r="Q85">
        <v>13</v>
      </c>
      <c r="R85" s="16">
        <v>0.23080000000000001</v>
      </c>
      <c r="S85" s="16">
        <f t="shared" si="1"/>
        <v>0.3</v>
      </c>
      <c r="T85">
        <v>3.79877853393555</v>
      </c>
      <c r="U85">
        <v>3.4753952026367201</v>
      </c>
      <c r="V85">
        <v>3.2251601219177202</v>
      </c>
      <c r="W85" s="17">
        <v>0.25023508071899397</v>
      </c>
      <c r="X85">
        <v>0.57361841201782204</v>
      </c>
      <c r="Y85">
        <v>0.57361841201782204</v>
      </c>
      <c r="Z85">
        <v>0.3</v>
      </c>
      <c r="AA85">
        <v>1</v>
      </c>
      <c r="AB85">
        <v>0.76923076923076905</v>
      </c>
      <c r="AC85">
        <v>0.86956521739130399</v>
      </c>
      <c r="AD85">
        <v>0</v>
      </c>
      <c r="AE85">
        <v>0.7</v>
      </c>
    </row>
    <row r="86" spans="1:31" x14ac:dyDescent="0.15">
      <c r="A86" s="6">
        <v>84</v>
      </c>
      <c r="B86">
        <v>18</v>
      </c>
      <c r="C86">
        <v>2</v>
      </c>
      <c r="D86">
        <v>10</v>
      </c>
      <c r="E86">
        <v>10</v>
      </c>
      <c r="F86">
        <v>10</v>
      </c>
      <c r="G86">
        <v>0</v>
      </c>
      <c r="H86">
        <v>8</v>
      </c>
      <c r="I86">
        <v>2</v>
      </c>
      <c r="J86">
        <v>0.9</v>
      </c>
      <c r="K86" s="3">
        <v>9.4700698852539098</v>
      </c>
      <c r="L86" s="10">
        <v>1.11423492431641</v>
      </c>
      <c r="M86">
        <v>0.65074920654296897</v>
      </c>
      <c r="N86">
        <v>8.1273574829101598</v>
      </c>
      <c r="O86">
        <v>6</v>
      </c>
      <c r="P86">
        <v>6</v>
      </c>
      <c r="Q86">
        <v>15</v>
      </c>
      <c r="R86" s="16">
        <v>0.4</v>
      </c>
      <c r="S86" s="16">
        <f t="shared" si="1"/>
        <v>0.6</v>
      </c>
      <c r="T86">
        <v>4.7991962432861301</v>
      </c>
      <c r="U86">
        <v>4.3506217002868697</v>
      </c>
      <c r="V86">
        <v>4.2242569923400897</v>
      </c>
      <c r="W86" s="17">
        <v>0.12636470794677701</v>
      </c>
      <c r="X86">
        <v>0.57493925094604503</v>
      </c>
      <c r="Y86">
        <v>0.57493925094604503</v>
      </c>
      <c r="Z86">
        <v>0.6</v>
      </c>
      <c r="AA86">
        <v>0.9</v>
      </c>
      <c r="AB86">
        <v>0.6</v>
      </c>
      <c r="AC86">
        <v>0.72</v>
      </c>
      <c r="AD86">
        <v>0.1</v>
      </c>
      <c r="AE86">
        <v>0.3</v>
      </c>
    </row>
    <row r="87" spans="1:31" x14ac:dyDescent="0.15">
      <c r="A87" s="6">
        <v>85</v>
      </c>
      <c r="B87">
        <v>16</v>
      </c>
      <c r="C87">
        <v>4</v>
      </c>
      <c r="D87">
        <v>10</v>
      </c>
      <c r="E87">
        <v>10</v>
      </c>
      <c r="F87">
        <v>10</v>
      </c>
      <c r="G87">
        <v>0</v>
      </c>
      <c r="H87">
        <v>6</v>
      </c>
      <c r="I87">
        <v>4</v>
      </c>
      <c r="J87">
        <v>0.8</v>
      </c>
      <c r="K87" s="3">
        <v>10.1278343200684</v>
      </c>
      <c r="L87" s="10">
        <v>3.5606441497802699</v>
      </c>
      <c r="M87">
        <v>2.0193996429443399</v>
      </c>
      <c r="N87">
        <v>7.09220314025879</v>
      </c>
      <c r="O87">
        <v>3</v>
      </c>
      <c r="P87">
        <v>3</v>
      </c>
      <c r="Q87">
        <v>13</v>
      </c>
      <c r="R87" s="16">
        <v>0.23080000000000001</v>
      </c>
      <c r="S87" s="16">
        <f t="shared" si="1"/>
        <v>0.3</v>
      </c>
      <c r="T87">
        <v>2.9975719451904301</v>
      </c>
      <c r="U87">
        <v>2.74733161926269</v>
      </c>
      <c r="V87">
        <v>2.4746212959289502</v>
      </c>
      <c r="W87" s="17">
        <v>0.27271032333374001</v>
      </c>
      <c r="X87">
        <v>0.52295064926147505</v>
      </c>
      <c r="Y87">
        <v>0.52295064926147505</v>
      </c>
      <c r="Z87">
        <v>0.3</v>
      </c>
      <c r="AA87">
        <v>1</v>
      </c>
      <c r="AB87">
        <v>0.76923076923076905</v>
      </c>
      <c r="AC87">
        <v>0.86956521739130399</v>
      </c>
      <c r="AD87">
        <v>0</v>
      </c>
      <c r="AE87">
        <v>0.7</v>
      </c>
    </row>
    <row r="88" spans="1:31" x14ac:dyDescent="0.15">
      <c r="A88" s="6">
        <v>86</v>
      </c>
      <c r="B88">
        <v>15</v>
      </c>
      <c r="C88">
        <v>5</v>
      </c>
      <c r="D88">
        <v>10</v>
      </c>
      <c r="E88">
        <v>10</v>
      </c>
      <c r="F88">
        <v>10</v>
      </c>
      <c r="G88">
        <v>0</v>
      </c>
      <c r="H88">
        <v>5</v>
      </c>
      <c r="I88">
        <v>5</v>
      </c>
      <c r="J88">
        <v>0.75</v>
      </c>
      <c r="K88" s="3">
        <v>8.3743400573730504</v>
      </c>
      <c r="L88" s="10">
        <v>2.8474159240722701</v>
      </c>
      <c r="M88">
        <v>0.84817123413085904</v>
      </c>
      <c r="N88">
        <v>7.0553627014160201</v>
      </c>
      <c r="O88">
        <v>5</v>
      </c>
      <c r="P88">
        <v>5</v>
      </c>
      <c r="Q88">
        <v>15</v>
      </c>
      <c r="R88" s="16">
        <v>0.33329999999999999</v>
      </c>
      <c r="S88" s="16">
        <f t="shared" si="1"/>
        <v>0.5</v>
      </c>
      <c r="T88">
        <v>3.4937095642089799</v>
      </c>
      <c r="U88">
        <v>3.0568745136261</v>
      </c>
      <c r="V88">
        <v>2.9398140907287602</v>
      </c>
      <c r="W88" s="17">
        <v>0.11706042289733901</v>
      </c>
      <c r="X88">
        <v>0.55389547348022505</v>
      </c>
      <c r="Y88">
        <v>0.55389547348022505</v>
      </c>
      <c r="Z88">
        <v>0.5</v>
      </c>
      <c r="AA88">
        <v>1</v>
      </c>
      <c r="AB88">
        <v>0.66666666666666696</v>
      </c>
      <c r="AC88">
        <v>0.8</v>
      </c>
      <c r="AD88">
        <v>0</v>
      </c>
      <c r="AE88">
        <v>0.5</v>
      </c>
    </row>
    <row r="89" spans="1:31" x14ac:dyDescent="0.15">
      <c r="A89" s="6">
        <v>87</v>
      </c>
      <c r="B89">
        <v>18</v>
      </c>
      <c r="C89">
        <v>2</v>
      </c>
      <c r="D89">
        <v>10</v>
      </c>
      <c r="E89">
        <v>10</v>
      </c>
      <c r="F89">
        <v>10</v>
      </c>
      <c r="G89">
        <v>0</v>
      </c>
      <c r="H89">
        <v>8</v>
      </c>
      <c r="I89">
        <v>2</v>
      </c>
      <c r="J89">
        <v>0.9</v>
      </c>
      <c r="K89" s="3">
        <v>10.2613677978516</v>
      </c>
      <c r="L89" s="10">
        <v>1.2967643737793</v>
      </c>
      <c r="M89">
        <v>0.64139175415039096</v>
      </c>
      <c r="N89">
        <v>7.9288749694824201</v>
      </c>
      <c r="O89">
        <v>7</v>
      </c>
      <c r="P89">
        <v>7</v>
      </c>
      <c r="Q89">
        <v>17</v>
      </c>
      <c r="R89" s="16">
        <v>0.4118</v>
      </c>
      <c r="S89" s="16">
        <f t="shared" si="1"/>
        <v>0.7</v>
      </c>
      <c r="T89">
        <v>5.1760005950927699</v>
      </c>
      <c r="U89">
        <v>4.7194967269897496</v>
      </c>
      <c r="V89">
        <v>4.5122494697570801</v>
      </c>
      <c r="W89" s="17">
        <v>0.20724725723266599</v>
      </c>
      <c r="X89">
        <v>0.66375112533569303</v>
      </c>
      <c r="Y89">
        <v>0.66375112533569303</v>
      </c>
      <c r="Z89">
        <v>0.7</v>
      </c>
      <c r="AA89">
        <v>1</v>
      </c>
      <c r="AB89">
        <v>0.58823529411764697</v>
      </c>
      <c r="AC89">
        <v>0.74074074074074103</v>
      </c>
      <c r="AD89">
        <v>0</v>
      </c>
      <c r="AE89">
        <v>0.3</v>
      </c>
    </row>
    <row r="90" spans="1:31" x14ac:dyDescent="0.15">
      <c r="A90" s="6">
        <v>88</v>
      </c>
      <c r="B90">
        <v>14</v>
      </c>
      <c r="C90">
        <v>6</v>
      </c>
      <c r="D90">
        <v>10</v>
      </c>
      <c r="E90">
        <v>10</v>
      </c>
      <c r="F90">
        <v>10</v>
      </c>
      <c r="G90">
        <v>0</v>
      </c>
      <c r="H90">
        <v>4</v>
      </c>
      <c r="I90">
        <v>6</v>
      </c>
      <c r="J90">
        <v>0.7</v>
      </c>
      <c r="K90" s="3">
        <v>9.6956272125244105</v>
      </c>
      <c r="L90" s="10">
        <v>4.5290679931640598</v>
      </c>
      <c r="M90">
        <v>1.565185546875</v>
      </c>
      <c r="N90">
        <v>7.9766082763671902</v>
      </c>
      <c r="O90">
        <v>4</v>
      </c>
      <c r="P90">
        <v>4</v>
      </c>
      <c r="Q90">
        <v>14</v>
      </c>
      <c r="R90" s="16">
        <v>0.28570000000000001</v>
      </c>
      <c r="S90" s="16">
        <f t="shared" si="1"/>
        <v>0.4</v>
      </c>
      <c r="T90">
        <v>3.0759716033935498</v>
      </c>
      <c r="U90">
        <v>2.6498761177063002</v>
      </c>
      <c r="V90">
        <v>2.48664426803589</v>
      </c>
      <c r="W90" s="17">
        <v>0.16323184967040999</v>
      </c>
      <c r="X90">
        <v>0.58932733535766602</v>
      </c>
      <c r="Y90">
        <v>0.58932733535766602</v>
      </c>
      <c r="Z90">
        <v>0.4</v>
      </c>
      <c r="AA90">
        <v>1</v>
      </c>
      <c r="AB90">
        <v>0.71428571428571397</v>
      </c>
      <c r="AC90">
        <v>0.83333333333333304</v>
      </c>
      <c r="AD90">
        <v>0</v>
      </c>
      <c r="AE90">
        <v>0.6</v>
      </c>
    </row>
    <row r="91" spans="1:31" x14ac:dyDescent="0.15">
      <c r="A91" s="6">
        <v>89</v>
      </c>
      <c r="B91">
        <v>16</v>
      </c>
      <c r="C91">
        <v>4</v>
      </c>
      <c r="D91">
        <v>10</v>
      </c>
      <c r="E91">
        <v>10</v>
      </c>
      <c r="F91">
        <v>10</v>
      </c>
      <c r="G91">
        <v>0</v>
      </c>
      <c r="H91">
        <v>6</v>
      </c>
      <c r="I91">
        <v>4</v>
      </c>
      <c r="J91">
        <v>0.8</v>
      </c>
      <c r="K91" s="3">
        <v>8.7147712707519496</v>
      </c>
      <c r="L91" s="10">
        <v>1.3785762786865201</v>
      </c>
      <c r="M91">
        <v>0.24074172973632799</v>
      </c>
      <c r="N91">
        <v>9.3824234008789098</v>
      </c>
      <c r="O91">
        <v>6</v>
      </c>
      <c r="P91">
        <v>6</v>
      </c>
      <c r="Q91">
        <v>16</v>
      </c>
      <c r="R91" s="16">
        <v>0.375</v>
      </c>
      <c r="S91" s="16">
        <f t="shared" si="1"/>
        <v>0.6</v>
      </c>
      <c r="T91">
        <v>4.1959114074706996</v>
      </c>
      <c r="U91">
        <v>3.5781173706054701</v>
      </c>
      <c r="V91">
        <v>3.6251845359802202</v>
      </c>
      <c r="W91" s="17">
        <v>4.7067165374755901E-2</v>
      </c>
      <c r="X91">
        <v>0.57072687149047896</v>
      </c>
      <c r="Y91">
        <v>0.57072687149047896</v>
      </c>
      <c r="Z91">
        <v>0.6</v>
      </c>
      <c r="AA91">
        <v>1</v>
      </c>
      <c r="AB91">
        <v>0.625</v>
      </c>
      <c r="AC91">
        <v>0.76923076923076905</v>
      </c>
      <c r="AD91">
        <v>0</v>
      </c>
      <c r="AE91">
        <v>0.4</v>
      </c>
    </row>
    <row r="92" spans="1:31" x14ac:dyDescent="0.15">
      <c r="A92" s="6">
        <v>90</v>
      </c>
      <c r="B92">
        <v>17</v>
      </c>
      <c r="C92">
        <v>3</v>
      </c>
      <c r="D92">
        <v>10</v>
      </c>
      <c r="E92">
        <v>10</v>
      </c>
      <c r="F92">
        <v>10</v>
      </c>
      <c r="G92">
        <v>0</v>
      </c>
      <c r="H92">
        <v>7</v>
      </c>
      <c r="I92">
        <v>3</v>
      </c>
      <c r="J92">
        <v>0.85</v>
      </c>
      <c r="K92" s="3">
        <v>8.4460296630859393</v>
      </c>
      <c r="L92" s="10">
        <v>2.6606960296630899</v>
      </c>
      <c r="M92">
        <v>1.7191524505615201</v>
      </c>
      <c r="N92">
        <v>5.12628173828125</v>
      </c>
      <c r="O92">
        <v>3</v>
      </c>
      <c r="P92">
        <v>3</v>
      </c>
      <c r="Q92">
        <v>12</v>
      </c>
      <c r="R92" s="16">
        <v>0.25</v>
      </c>
      <c r="S92" s="16">
        <f t="shared" si="1"/>
        <v>0.3</v>
      </c>
      <c r="T92">
        <v>3.8134136199951199</v>
      </c>
      <c r="U92">
        <v>3.5498924255371098</v>
      </c>
      <c r="V92">
        <v>3.2711806297302202</v>
      </c>
      <c r="W92" s="17">
        <v>0.27871179580688499</v>
      </c>
      <c r="X92">
        <v>0.54223299026489302</v>
      </c>
      <c r="Y92">
        <v>0.54223299026489302</v>
      </c>
      <c r="Z92">
        <v>0.3</v>
      </c>
      <c r="AA92">
        <v>0.9</v>
      </c>
      <c r="AB92">
        <v>0.75</v>
      </c>
      <c r="AC92">
        <v>0.81818181818181801</v>
      </c>
      <c r="AD92">
        <v>0.1</v>
      </c>
      <c r="AE92">
        <v>0.6</v>
      </c>
    </row>
    <row r="93" spans="1:31" x14ac:dyDescent="0.15">
      <c r="A93" s="6">
        <v>91</v>
      </c>
      <c r="B93">
        <v>16</v>
      </c>
      <c r="C93">
        <v>4</v>
      </c>
      <c r="D93">
        <v>10</v>
      </c>
      <c r="E93">
        <v>10</v>
      </c>
      <c r="F93">
        <v>10</v>
      </c>
      <c r="G93">
        <v>0</v>
      </c>
      <c r="H93">
        <v>6</v>
      </c>
      <c r="I93">
        <v>4</v>
      </c>
      <c r="J93">
        <v>0.8</v>
      </c>
      <c r="K93" s="3">
        <v>8.7608680725097692</v>
      </c>
      <c r="L93" s="10">
        <v>2.60641670227051</v>
      </c>
      <c r="M93">
        <v>0.90999221801757801</v>
      </c>
      <c r="N93">
        <v>6.0163593292236301</v>
      </c>
      <c r="O93">
        <v>4</v>
      </c>
      <c r="P93">
        <v>4</v>
      </c>
      <c r="Q93">
        <v>14</v>
      </c>
      <c r="R93" s="16">
        <v>0.28570000000000001</v>
      </c>
      <c r="S93" s="16">
        <f t="shared" si="1"/>
        <v>0.4</v>
      </c>
      <c r="T93">
        <v>3.8749866485595699</v>
      </c>
      <c r="U93">
        <v>3.4989471435546902</v>
      </c>
      <c r="V93">
        <v>3.2845439910888699</v>
      </c>
      <c r="W93" s="17">
        <v>0.21440315246582001</v>
      </c>
      <c r="X93">
        <v>0.59044265747070301</v>
      </c>
      <c r="Y93">
        <v>0.59044265747070301</v>
      </c>
      <c r="Z93">
        <v>0.4</v>
      </c>
      <c r="AA93">
        <v>1</v>
      </c>
      <c r="AB93">
        <v>0.71428571428571397</v>
      </c>
      <c r="AC93">
        <v>0.83333333333333304</v>
      </c>
      <c r="AD93">
        <v>0</v>
      </c>
      <c r="AE93">
        <v>0.6</v>
      </c>
    </row>
    <row r="94" spans="1:31" x14ac:dyDescent="0.15">
      <c r="A94" s="6">
        <v>92</v>
      </c>
      <c r="B94">
        <v>14</v>
      </c>
      <c r="C94">
        <v>6</v>
      </c>
      <c r="D94">
        <v>10</v>
      </c>
      <c r="E94">
        <v>10</v>
      </c>
      <c r="F94">
        <v>10</v>
      </c>
      <c r="G94">
        <v>0</v>
      </c>
      <c r="H94">
        <v>4</v>
      </c>
      <c r="I94">
        <v>6</v>
      </c>
      <c r="J94">
        <v>0.7</v>
      </c>
      <c r="K94" s="3">
        <v>8.2816715240478498</v>
      </c>
      <c r="L94" s="10">
        <v>4.3887615203857404</v>
      </c>
      <c r="M94">
        <v>1.91437911987305</v>
      </c>
      <c r="N94">
        <v>5.6083049774169904</v>
      </c>
      <c r="O94">
        <v>2</v>
      </c>
      <c r="P94">
        <v>2</v>
      </c>
      <c r="Q94">
        <v>12</v>
      </c>
      <c r="R94" s="16">
        <v>0.16669999999999999</v>
      </c>
      <c r="S94" s="16">
        <f t="shared" si="1"/>
        <v>0.2</v>
      </c>
      <c r="T94">
        <v>2.58152198791504</v>
      </c>
      <c r="U94">
        <v>2.3149232864379901</v>
      </c>
      <c r="V94">
        <v>2.09356021881104</v>
      </c>
      <c r="W94" s="17">
        <v>0.22136306762695299</v>
      </c>
      <c r="X94">
        <v>0.48796176910400402</v>
      </c>
      <c r="Y94">
        <v>0.48796176910400402</v>
      </c>
      <c r="Z94">
        <v>0.2</v>
      </c>
      <c r="AA94">
        <v>1</v>
      </c>
      <c r="AB94">
        <v>0.83333333333333304</v>
      </c>
      <c r="AC94">
        <v>0.90909090909090895</v>
      </c>
      <c r="AD94">
        <v>0</v>
      </c>
      <c r="AE94">
        <v>0.8</v>
      </c>
    </row>
    <row r="95" spans="1:31" x14ac:dyDescent="0.15">
      <c r="A95" s="6">
        <v>93</v>
      </c>
      <c r="B95">
        <v>18</v>
      </c>
      <c r="C95">
        <v>2</v>
      </c>
      <c r="D95">
        <v>10</v>
      </c>
      <c r="E95">
        <v>10</v>
      </c>
      <c r="F95">
        <v>10</v>
      </c>
      <c r="G95">
        <v>0</v>
      </c>
      <c r="H95">
        <v>8</v>
      </c>
      <c r="I95">
        <v>2</v>
      </c>
      <c r="J95">
        <v>0.9</v>
      </c>
      <c r="K95" s="3">
        <v>9.7429504394531197</v>
      </c>
      <c r="L95" s="10">
        <v>2.3053035736084002</v>
      </c>
      <c r="M95">
        <v>1.76511383056641</v>
      </c>
      <c r="N95">
        <v>6.5961265563964799</v>
      </c>
      <c r="O95">
        <v>6</v>
      </c>
      <c r="P95">
        <v>6</v>
      </c>
      <c r="Q95">
        <v>16</v>
      </c>
      <c r="R95" s="16">
        <v>0.375</v>
      </c>
      <c r="S95" s="16">
        <f t="shared" si="1"/>
        <v>0.6</v>
      </c>
      <c r="T95">
        <v>4.21433448791504</v>
      </c>
      <c r="U95">
        <v>3.91488838195801</v>
      </c>
      <c r="V95">
        <v>3.62736892700195</v>
      </c>
      <c r="W95" s="17">
        <v>0.28751945495605502</v>
      </c>
      <c r="X95">
        <v>0.58696556091308605</v>
      </c>
      <c r="Y95">
        <v>0.58696556091308605</v>
      </c>
      <c r="Z95">
        <v>0.6</v>
      </c>
      <c r="AA95">
        <v>1</v>
      </c>
      <c r="AB95">
        <v>0.625</v>
      </c>
      <c r="AC95">
        <v>0.76923076923076905</v>
      </c>
      <c r="AD95">
        <v>0</v>
      </c>
      <c r="AE95">
        <v>0.4</v>
      </c>
    </row>
    <row r="96" spans="1:31" x14ac:dyDescent="0.15">
      <c r="A96" s="6">
        <v>94</v>
      </c>
      <c r="B96">
        <v>18</v>
      </c>
      <c r="C96">
        <v>2</v>
      </c>
      <c r="D96">
        <v>10</v>
      </c>
      <c r="E96">
        <v>10</v>
      </c>
      <c r="F96">
        <v>10</v>
      </c>
      <c r="G96">
        <v>0</v>
      </c>
      <c r="H96">
        <v>8</v>
      </c>
      <c r="I96">
        <v>2</v>
      </c>
      <c r="J96">
        <v>0.9</v>
      </c>
      <c r="K96" s="3">
        <v>9.7965717315673793</v>
      </c>
      <c r="L96" s="10">
        <v>1.83329200744629</v>
      </c>
      <c r="M96">
        <v>1.2288665771484399</v>
      </c>
      <c r="N96">
        <v>6.9319534301757804</v>
      </c>
      <c r="O96">
        <v>6</v>
      </c>
      <c r="P96">
        <v>6</v>
      </c>
      <c r="Q96">
        <v>16</v>
      </c>
      <c r="R96" s="16">
        <v>0.375</v>
      </c>
      <c r="S96" s="16">
        <f t="shared" si="1"/>
        <v>0.6</v>
      </c>
      <c r="T96">
        <v>4.6271514892578098</v>
      </c>
      <c r="U96">
        <v>4.2858471870422399</v>
      </c>
      <c r="V96">
        <v>4.0345525741577104</v>
      </c>
      <c r="W96" s="17">
        <v>0.25129461288452098</v>
      </c>
      <c r="X96">
        <v>0.59259891510009799</v>
      </c>
      <c r="Y96">
        <v>0.59259891510009799</v>
      </c>
      <c r="Z96">
        <v>0.6</v>
      </c>
      <c r="AA96">
        <v>1</v>
      </c>
      <c r="AB96">
        <v>0.625</v>
      </c>
      <c r="AC96">
        <v>0.76923076923076905</v>
      </c>
      <c r="AD96">
        <v>0</v>
      </c>
      <c r="AE96">
        <v>0.4</v>
      </c>
    </row>
    <row r="97" spans="1:31" x14ac:dyDescent="0.15">
      <c r="A97" s="6">
        <v>95</v>
      </c>
      <c r="B97">
        <v>18</v>
      </c>
      <c r="C97">
        <v>2</v>
      </c>
      <c r="D97">
        <v>10</v>
      </c>
      <c r="E97">
        <v>10</v>
      </c>
      <c r="F97">
        <v>10</v>
      </c>
      <c r="G97">
        <v>0</v>
      </c>
      <c r="H97">
        <v>8</v>
      </c>
      <c r="I97">
        <v>2</v>
      </c>
      <c r="J97">
        <v>0.9</v>
      </c>
      <c r="K97" s="3">
        <v>8.5702972412109393</v>
      </c>
      <c r="L97" s="10">
        <v>1.8977088928222701</v>
      </c>
      <c r="M97">
        <v>1.3390693664550799</v>
      </c>
      <c r="N97">
        <v>5.5475578308105504</v>
      </c>
      <c r="O97">
        <v>4</v>
      </c>
      <c r="P97">
        <v>4</v>
      </c>
      <c r="Q97">
        <v>12</v>
      </c>
      <c r="R97" s="16">
        <v>0.33329999999999999</v>
      </c>
      <c r="S97" s="16">
        <f t="shared" si="1"/>
        <v>0.4</v>
      </c>
      <c r="T97">
        <v>3.9815902709960902</v>
      </c>
      <c r="U97">
        <v>3.6999924182891801</v>
      </c>
      <c r="V97">
        <v>3.46128225326538</v>
      </c>
      <c r="W97" s="17">
        <v>0.23871016502380399</v>
      </c>
      <c r="X97">
        <v>0.520308017730713</v>
      </c>
      <c r="Y97">
        <v>0.520308017730713</v>
      </c>
      <c r="Z97">
        <v>0.4</v>
      </c>
      <c r="AA97">
        <v>0.8</v>
      </c>
      <c r="AB97">
        <v>0.66666666666666696</v>
      </c>
      <c r="AC97">
        <v>0.72727272727272696</v>
      </c>
      <c r="AD97">
        <v>0.2</v>
      </c>
      <c r="AE97">
        <v>0.4</v>
      </c>
    </row>
    <row r="98" spans="1:31" x14ac:dyDescent="0.15">
      <c r="A98" s="6">
        <v>96</v>
      </c>
      <c r="B98">
        <v>19</v>
      </c>
      <c r="C98">
        <v>1</v>
      </c>
      <c r="D98">
        <v>10</v>
      </c>
      <c r="E98">
        <v>10</v>
      </c>
      <c r="F98">
        <v>10</v>
      </c>
      <c r="G98">
        <v>0</v>
      </c>
      <c r="H98">
        <v>9</v>
      </c>
      <c r="I98">
        <v>1</v>
      </c>
      <c r="J98">
        <v>0.95</v>
      </c>
      <c r="K98" s="3">
        <v>12.2015647888184</v>
      </c>
      <c r="L98" s="10">
        <v>0.72637939453125</v>
      </c>
      <c r="M98">
        <v>0.482009887695312</v>
      </c>
      <c r="N98">
        <v>10.3064689636231</v>
      </c>
      <c r="O98">
        <v>7</v>
      </c>
      <c r="P98">
        <v>7</v>
      </c>
      <c r="Q98">
        <v>17</v>
      </c>
      <c r="R98" s="16">
        <v>0.4118</v>
      </c>
      <c r="S98" s="16">
        <f t="shared" si="1"/>
        <v>0.7</v>
      </c>
      <c r="T98">
        <v>5.3776931762695304</v>
      </c>
      <c r="U98">
        <v>4.94168996810913</v>
      </c>
      <c r="V98">
        <v>4.77380275726318</v>
      </c>
      <c r="W98" s="17">
        <v>0.16788721084594699</v>
      </c>
      <c r="X98">
        <v>0.60389041900634799</v>
      </c>
      <c r="Y98">
        <v>0.60389041900634799</v>
      </c>
      <c r="Z98">
        <v>0.7</v>
      </c>
      <c r="AA98">
        <v>1</v>
      </c>
      <c r="AB98">
        <v>0.58823529411764697</v>
      </c>
      <c r="AC98">
        <v>0.74074074074074103</v>
      </c>
      <c r="AD98">
        <v>0</v>
      </c>
      <c r="AE98">
        <v>0.3</v>
      </c>
    </row>
    <row r="99" spans="1:31" x14ac:dyDescent="0.15">
      <c r="A99" s="6">
        <v>97</v>
      </c>
      <c r="B99">
        <v>17</v>
      </c>
      <c r="C99">
        <v>3</v>
      </c>
      <c r="D99">
        <v>10</v>
      </c>
      <c r="E99">
        <v>10</v>
      </c>
      <c r="F99">
        <v>10</v>
      </c>
      <c r="G99">
        <v>0</v>
      </c>
      <c r="H99">
        <v>7</v>
      </c>
      <c r="I99">
        <v>3</v>
      </c>
      <c r="J99">
        <v>0.85</v>
      </c>
      <c r="K99" s="3">
        <v>9.8600158691406197</v>
      </c>
      <c r="L99" s="10">
        <v>1.4543437957763701</v>
      </c>
      <c r="M99">
        <v>0.44128799438476601</v>
      </c>
      <c r="N99">
        <v>8.6312446594238299</v>
      </c>
      <c r="O99">
        <v>6</v>
      </c>
      <c r="P99">
        <v>6</v>
      </c>
      <c r="Q99">
        <v>16</v>
      </c>
      <c r="R99" s="16">
        <v>0.375</v>
      </c>
      <c r="S99" s="16">
        <f t="shared" si="1"/>
        <v>0.6</v>
      </c>
      <c r="T99">
        <v>4.0121936798095703</v>
      </c>
      <c r="U99">
        <v>3.5728211402893102</v>
      </c>
      <c r="V99">
        <v>3.4666202068328902</v>
      </c>
      <c r="W99" s="17">
        <v>0.106200933456421</v>
      </c>
      <c r="X99">
        <v>0.54557347297668501</v>
      </c>
      <c r="Y99">
        <v>0.54557347297668501</v>
      </c>
      <c r="Z99">
        <v>0.6</v>
      </c>
      <c r="AA99">
        <v>1</v>
      </c>
      <c r="AB99">
        <v>0.625</v>
      </c>
      <c r="AC99">
        <v>0.76923076923076905</v>
      </c>
      <c r="AD99">
        <v>0</v>
      </c>
      <c r="AE99">
        <v>0.4</v>
      </c>
    </row>
    <row r="100" spans="1:31" x14ac:dyDescent="0.15">
      <c r="A100" s="6">
        <v>98</v>
      </c>
      <c r="B100">
        <v>18</v>
      </c>
      <c r="C100">
        <v>2</v>
      </c>
      <c r="D100">
        <v>10</v>
      </c>
      <c r="E100">
        <v>10</v>
      </c>
      <c r="F100">
        <v>10</v>
      </c>
      <c r="G100">
        <v>0</v>
      </c>
      <c r="H100">
        <v>8</v>
      </c>
      <c r="I100">
        <v>2</v>
      </c>
      <c r="J100">
        <v>0.9</v>
      </c>
      <c r="K100" s="3">
        <v>9.8297519683837908</v>
      </c>
      <c r="L100" s="10">
        <v>4.0625991821289098</v>
      </c>
      <c r="M100">
        <v>3.78593826293945</v>
      </c>
      <c r="N100">
        <v>5.8256168365478498</v>
      </c>
      <c r="O100">
        <v>3</v>
      </c>
      <c r="P100">
        <v>3</v>
      </c>
      <c r="Q100">
        <v>13</v>
      </c>
      <c r="R100" s="16">
        <v>0.23080000000000001</v>
      </c>
      <c r="S100" s="16">
        <f t="shared" si="1"/>
        <v>0.3</v>
      </c>
      <c r="T100">
        <v>3.76481056213379</v>
      </c>
      <c r="U100">
        <v>3.5798575878143302</v>
      </c>
      <c r="V100">
        <v>3.2034485340118399</v>
      </c>
      <c r="W100" s="17">
        <v>0.37640905380249001</v>
      </c>
      <c r="X100">
        <v>0.56136202812194802</v>
      </c>
      <c r="Y100">
        <v>0.56136202812194802</v>
      </c>
      <c r="Z100">
        <v>0.3</v>
      </c>
      <c r="AA100">
        <v>1</v>
      </c>
      <c r="AB100">
        <v>0.76923076923076905</v>
      </c>
      <c r="AC100">
        <v>0.86956521739130399</v>
      </c>
      <c r="AD100">
        <v>0</v>
      </c>
      <c r="AE100">
        <v>0.7</v>
      </c>
    </row>
    <row r="101" spans="1:31" x14ac:dyDescent="0.15">
      <c r="A101" s="6">
        <v>99</v>
      </c>
      <c r="B101">
        <v>18</v>
      </c>
      <c r="C101">
        <v>2</v>
      </c>
      <c r="D101">
        <v>10</v>
      </c>
      <c r="E101">
        <v>10</v>
      </c>
      <c r="F101">
        <v>10</v>
      </c>
      <c r="G101">
        <v>0</v>
      </c>
      <c r="H101">
        <v>8</v>
      </c>
      <c r="I101">
        <v>2</v>
      </c>
      <c r="J101">
        <v>0.9</v>
      </c>
      <c r="K101" s="3">
        <v>10.4580535888672</v>
      </c>
      <c r="L101" s="10">
        <v>3.2479400634765598</v>
      </c>
      <c r="M101">
        <v>2.7112960815429701</v>
      </c>
      <c r="N101">
        <v>6.3294010162353498</v>
      </c>
      <c r="O101">
        <v>3</v>
      </c>
      <c r="P101">
        <v>3</v>
      </c>
      <c r="Q101">
        <v>13</v>
      </c>
      <c r="R101" s="16">
        <v>0.23080000000000001</v>
      </c>
      <c r="S101" s="16">
        <f t="shared" si="1"/>
        <v>0.3</v>
      </c>
      <c r="T101">
        <v>3.6910438537597701</v>
      </c>
      <c r="U101">
        <v>3.5275208950042698</v>
      </c>
      <c r="V101">
        <v>3.1580781936645499</v>
      </c>
      <c r="W101" s="17">
        <v>0.36944270133972201</v>
      </c>
      <c r="X101">
        <v>0.53296566009521495</v>
      </c>
      <c r="Y101">
        <v>0.53296566009521495</v>
      </c>
      <c r="Z101">
        <v>0.3</v>
      </c>
      <c r="AA101">
        <v>1</v>
      </c>
      <c r="AB101">
        <v>0.76923076923076905</v>
      </c>
      <c r="AC101">
        <v>0.86956521739130399</v>
      </c>
      <c r="AD101">
        <v>0</v>
      </c>
      <c r="AE101">
        <v>0.7</v>
      </c>
    </row>
    <row r="102" spans="1:31" x14ac:dyDescent="0.15">
      <c r="A102" s="6">
        <v>100</v>
      </c>
      <c r="B102">
        <v>18</v>
      </c>
      <c r="C102">
        <v>2</v>
      </c>
      <c r="D102">
        <v>10</v>
      </c>
      <c r="E102">
        <v>10</v>
      </c>
      <c r="F102">
        <v>10</v>
      </c>
      <c r="G102">
        <v>0</v>
      </c>
      <c r="H102">
        <v>8</v>
      </c>
      <c r="I102">
        <v>2</v>
      </c>
      <c r="J102">
        <v>0.9</v>
      </c>
      <c r="K102" s="3">
        <v>9.3924121856689506</v>
      </c>
      <c r="L102" s="10">
        <v>1.1877918243408201</v>
      </c>
      <c r="M102">
        <v>0.69179153442382801</v>
      </c>
      <c r="N102">
        <v>7.7757873535156197</v>
      </c>
      <c r="O102">
        <v>7</v>
      </c>
      <c r="P102">
        <v>7</v>
      </c>
      <c r="Q102">
        <v>17</v>
      </c>
      <c r="R102" s="16">
        <v>0.4118</v>
      </c>
      <c r="S102" s="16">
        <f t="shared" si="1"/>
        <v>0.7</v>
      </c>
      <c r="T102">
        <v>4.5029029846191397</v>
      </c>
      <c r="U102">
        <v>4.1109309196472203</v>
      </c>
      <c r="V102">
        <v>3.9656531810760498</v>
      </c>
      <c r="W102" s="17">
        <v>0.14527773857116699</v>
      </c>
      <c r="X102">
        <v>0.53724980354309104</v>
      </c>
      <c r="Y102">
        <v>0.53724980354309104</v>
      </c>
      <c r="Z102">
        <v>0.7</v>
      </c>
      <c r="AA102">
        <v>1</v>
      </c>
      <c r="AB102">
        <v>0.58823529411764697</v>
      </c>
      <c r="AC102">
        <v>0.74074074074074103</v>
      </c>
      <c r="AD102">
        <v>0</v>
      </c>
      <c r="AE102">
        <v>0.3</v>
      </c>
    </row>
    <row r="103" spans="1:31" x14ac:dyDescent="0.15">
      <c r="A103" s="6">
        <v>101</v>
      </c>
      <c r="B103">
        <v>17</v>
      </c>
      <c r="C103">
        <v>3</v>
      </c>
      <c r="D103">
        <v>10</v>
      </c>
      <c r="E103">
        <v>10</v>
      </c>
      <c r="F103">
        <v>10</v>
      </c>
      <c r="G103">
        <v>0</v>
      </c>
      <c r="H103">
        <v>7</v>
      </c>
      <c r="I103">
        <v>3</v>
      </c>
      <c r="J103">
        <v>0.85</v>
      </c>
      <c r="K103" s="3">
        <v>10.215389251709</v>
      </c>
      <c r="L103" s="10">
        <v>1.36420822143555</v>
      </c>
      <c r="M103">
        <v>0.32012939453125</v>
      </c>
      <c r="N103">
        <v>9.164306640625</v>
      </c>
      <c r="O103">
        <v>6</v>
      </c>
      <c r="P103">
        <v>6</v>
      </c>
      <c r="Q103">
        <v>16</v>
      </c>
      <c r="R103" s="16">
        <v>0.375</v>
      </c>
      <c r="S103" s="16">
        <f t="shared" si="1"/>
        <v>0.6</v>
      </c>
      <c r="T103">
        <v>4.4554958343505904</v>
      </c>
      <c r="U103">
        <v>3.9539933204650901</v>
      </c>
      <c r="V103">
        <v>3.8553016185760498</v>
      </c>
      <c r="W103" s="17">
        <v>9.86917018890381E-2</v>
      </c>
      <c r="X103">
        <v>0.60019421577453602</v>
      </c>
      <c r="Y103">
        <v>0.60019421577453602</v>
      </c>
      <c r="Z103">
        <v>0.6</v>
      </c>
      <c r="AA103">
        <v>1</v>
      </c>
      <c r="AB103">
        <v>0.625</v>
      </c>
      <c r="AC103">
        <v>0.76923076923076905</v>
      </c>
      <c r="AD103">
        <v>0</v>
      </c>
      <c r="AE103">
        <v>0.4</v>
      </c>
    </row>
    <row r="104" spans="1:31" x14ac:dyDescent="0.15">
      <c r="A104" s="6">
        <v>102</v>
      </c>
      <c r="B104">
        <v>19</v>
      </c>
      <c r="C104">
        <v>1</v>
      </c>
      <c r="D104">
        <v>10</v>
      </c>
      <c r="E104">
        <v>10</v>
      </c>
      <c r="F104">
        <v>10</v>
      </c>
      <c r="G104">
        <v>0</v>
      </c>
      <c r="H104">
        <v>9</v>
      </c>
      <c r="I104">
        <v>1</v>
      </c>
      <c r="J104">
        <v>0.95</v>
      </c>
      <c r="K104" s="3">
        <v>11.5728454589844</v>
      </c>
      <c r="L104" s="10">
        <v>1.0819282531738299</v>
      </c>
      <c r="M104">
        <v>0.81713104248046897</v>
      </c>
      <c r="N104">
        <v>9.0086383819580096</v>
      </c>
      <c r="O104">
        <v>7</v>
      </c>
      <c r="P104">
        <v>7</v>
      </c>
      <c r="Q104">
        <v>17</v>
      </c>
      <c r="R104" s="16">
        <v>0.4118</v>
      </c>
      <c r="S104" s="16">
        <f t="shared" si="1"/>
        <v>0.7</v>
      </c>
      <c r="T104">
        <v>4.6460762023925799</v>
      </c>
      <c r="U104">
        <v>4.3172607421875</v>
      </c>
      <c r="V104">
        <v>4.1030244827270499</v>
      </c>
      <c r="W104" s="17">
        <v>0.214236259460449</v>
      </c>
      <c r="X104">
        <v>0.54305171966552701</v>
      </c>
      <c r="Y104">
        <v>0.54305171966552701</v>
      </c>
      <c r="Z104">
        <v>0.7</v>
      </c>
      <c r="AA104">
        <v>1</v>
      </c>
      <c r="AB104">
        <v>0.58823529411764697</v>
      </c>
      <c r="AC104">
        <v>0.74074074074074103</v>
      </c>
      <c r="AD104">
        <v>0</v>
      </c>
      <c r="AE104">
        <v>0.3</v>
      </c>
    </row>
    <row r="105" spans="1:31" x14ac:dyDescent="0.15">
      <c r="A105" s="6">
        <v>103</v>
      </c>
      <c r="B105">
        <v>17</v>
      </c>
      <c r="C105">
        <v>3</v>
      </c>
      <c r="D105">
        <v>10</v>
      </c>
      <c r="E105">
        <v>10</v>
      </c>
      <c r="F105">
        <v>10</v>
      </c>
      <c r="G105">
        <v>0</v>
      </c>
      <c r="H105">
        <v>7</v>
      </c>
      <c r="I105">
        <v>3</v>
      </c>
      <c r="J105">
        <v>0.85</v>
      </c>
      <c r="K105" s="3">
        <v>8.4044933319091797</v>
      </c>
      <c r="L105" s="10">
        <v>2.9565124511718701</v>
      </c>
      <c r="M105">
        <v>2.14823341369629</v>
      </c>
      <c r="N105">
        <v>5.0885791778564498</v>
      </c>
      <c r="O105">
        <v>3</v>
      </c>
      <c r="P105">
        <v>3</v>
      </c>
      <c r="Q105">
        <v>13</v>
      </c>
      <c r="R105" s="16">
        <v>0.23080000000000001</v>
      </c>
      <c r="S105" s="16">
        <f t="shared" si="1"/>
        <v>0.3</v>
      </c>
      <c r="T105">
        <v>3.4791774749755899</v>
      </c>
      <c r="U105">
        <v>3.2562062740325901</v>
      </c>
      <c r="V105">
        <v>2.9803719520568901</v>
      </c>
      <c r="W105" s="17">
        <v>0.27583432197570801</v>
      </c>
      <c r="X105">
        <v>0.49880552291870101</v>
      </c>
      <c r="Y105">
        <v>0.49880552291870101</v>
      </c>
      <c r="Z105">
        <v>0.3</v>
      </c>
      <c r="AA105">
        <v>1</v>
      </c>
      <c r="AB105">
        <v>0.76923076923076905</v>
      </c>
      <c r="AC105">
        <v>0.86956521739130399</v>
      </c>
      <c r="AD105">
        <v>0</v>
      </c>
      <c r="AE105">
        <v>0.7</v>
      </c>
    </row>
    <row r="106" spans="1:31" x14ac:dyDescent="0.15">
      <c r="A106" s="6">
        <v>104</v>
      </c>
      <c r="B106">
        <v>16</v>
      </c>
      <c r="C106">
        <v>4</v>
      </c>
      <c r="D106">
        <v>10</v>
      </c>
      <c r="E106">
        <v>10</v>
      </c>
      <c r="F106">
        <v>10</v>
      </c>
      <c r="G106">
        <v>0</v>
      </c>
      <c r="H106">
        <v>6</v>
      </c>
      <c r="I106">
        <v>4</v>
      </c>
      <c r="J106">
        <v>0.8</v>
      </c>
      <c r="K106" s="3">
        <v>9.3435325622558594</v>
      </c>
      <c r="L106" s="10">
        <v>2.0762424468994101</v>
      </c>
      <c r="M106">
        <v>0.48625564575195301</v>
      </c>
      <c r="N106">
        <v>8.1371822357177699</v>
      </c>
      <c r="O106">
        <v>5</v>
      </c>
      <c r="P106">
        <v>5</v>
      </c>
      <c r="Q106">
        <v>15</v>
      </c>
      <c r="R106" s="16">
        <v>0.33329999999999999</v>
      </c>
      <c r="S106" s="16">
        <f t="shared" si="1"/>
        <v>0.5</v>
      </c>
      <c r="T106">
        <v>3.6808319091796902</v>
      </c>
      <c r="U106">
        <v>3.2331078052520801</v>
      </c>
      <c r="V106">
        <v>3.1312956809997599</v>
      </c>
      <c r="W106" s="17">
        <v>0.101812124252319</v>
      </c>
      <c r="X106">
        <v>0.54953622817993197</v>
      </c>
      <c r="Y106">
        <v>0.54953622817993197</v>
      </c>
      <c r="Z106">
        <v>0.5</v>
      </c>
      <c r="AA106">
        <v>1</v>
      </c>
      <c r="AB106">
        <v>0.66666666666666696</v>
      </c>
      <c r="AC106">
        <v>0.8</v>
      </c>
      <c r="AD106">
        <v>0</v>
      </c>
      <c r="AE106">
        <v>0.5</v>
      </c>
    </row>
    <row r="107" spans="1:31" x14ac:dyDescent="0.15">
      <c r="A107" s="6">
        <v>105</v>
      </c>
      <c r="B107">
        <v>16</v>
      </c>
      <c r="C107">
        <v>4</v>
      </c>
      <c r="D107">
        <v>10</v>
      </c>
      <c r="E107">
        <v>10</v>
      </c>
      <c r="F107">
        <v>10</v>
      </c>
      <c r="G107">
        <v>0</v>
      </c>
      <c r="H107">
        <v>6</v>
      </c>
      <c r="I107">
        <v>4</v>
      </c>
      <c r="J107">
        <v>0.8</v>
      </c>
      <c r="K107" s="3">
        <v>7.9031448364257804</v>
      </c>
      <c r="L107" s="10">
        <v>3.3488121032714799</v>
      </c>
      <c r="M107">
        <v>2.4555912017822301</v>
      </c>
      <c r="N107">
        <v>5.3575134277343697</v>
      </c>
      <c r="O107">
        <v>5</v>
      </c>
      <c r="P107">
        <v>5</v>
      </c>
      <c r="Q107">
        <v>15</v>
      </c>
      <c r="R107" s="16">
        <v>0.33329999999999999</v>
      </c>
      <c r="S107" s="16">
        <f t="shared" si="1"/>
        <v>0.5</v>
      </c>
      <c r="T107">
        <v>3.3827323913574201</v>
      </c>
      <c r="U107">
        <v>3.1131508350372301</v>
      </c>
      <c r="V107">
        <v>2.8724410533904998</v>
      </c>
      <c r="W107" s="17">
        <v>0.24070978164672799</v>
      </c>
      <c r="X107">
        <v>0.51029133796691895</v>
      </c>
      <c r="Y107">
        <v>0.51029133796691895</v>
      </c>
      <c r="Z107">
        <v>0.5</v>
      </c>
      <c r="AA107">
        <v>1</v>
      </c>
      <c r="AB107">
        <v>0.66666666666666696</v>
      </c>
      <c r="AC107">
        <v>0.8</v>
      </c>
      <c r="AD107">
        <v>0</v>
      </c>
      <c r="AE107">
        <v>0.5</v>
      </c>
    </row>
    <row r="108" spans="1:31" x14ac:dyDescent="0.15">
      <c r="A108" s="6">
        <v>106</v>
      </c>
      <c r="B108">
        <v>15</v>
      </c>
      <c r="C108">
        <v>5</v>
      </c>
      <c r="D108">
        <v>10</v>
      </c>
      <c r="E108">
        <v>10</v>
      </c>
      <c r="F108">
        <v>10</v>
      </c>
      <c r="G108">
        <v>0</v>
      </c>
      <c r="H108">
        <v>5</v>
      </c>
      <c r="I108">
        <v>5</v>
      </c>
      <c r="J108">
        <v>0.75</v>
      </c>
      <c r="K108" s="3">
        <v>8.7742633819580096</v>
      </c>
      <c r="L108" s="10">
        <v>3.8930702209472701</v>
      </c>
      <c r="M108">
        <v>1.6888427734375</v>
      </c>
      <c r="N108">
        <v>5.3539276123046902</v>
      </c>
      <c r="O108">
        <v>3</v>
      </c>
      <c r="P108">
        <v>3</v>
      </c>
      <c r="Q108">
        <v>13</v>
      </c>
      <c r="R108" s="16">
        <v>0.23080000000000001</v>
      </c>
      <c r="S108" s="16">
        <f t="shared" si="1"/>
        <v>0.3</v>
      </c>
      <c r="T108">
        <v>3.4710731506347701</v>
      </c>
      <c r="U108">
        <v>3.16380763053894</v>
      </c>
      <c r="V108">
        <v>2.88404440879822</v>
      </c>
      <c r="W108" s="17">
        <v>0.27976322174072299</v>
      </c>
      <c r="X108">
        <v>0.58702874183654796</v>
      </c>
      <c r="Y108">
        <v>0.58702874183654796</v>
      </c>
      <c r="Z108">
        <v>0.3</v>
      </c>
      <c r="AA108">
        <v>1</v>
      </c>
      <c r="AB108">
        <v>0.76923076923076905</v>
      </c>
      <c r="AC108">
        <v>0.86956521739130399</v>
      </c>
      <c r="AD108">
        <v>0</v>
      </c>
      <c r="AE108">
        <v>0.7</v>
      </c>
    </row>
    <row r="109" spans="1:31" x14ac:dyDescent="0.15">
      <c r="A109" s="6">
        <v>107</v>
      </c>
      <c r="B109">
        <v>18</v>
      </c>
      <c r="C109">
        <v>2</v>
      </c>
      <c r="D109">
        <v>10</v>
      </c>
      <c r="E109">
        <v>10</v>
      </c>
      <c r="F109">
        <v>10</v>
      </c>
      <c r="G109">
        <v>0</v>
      </c>
      <c r="H109">
        <v>8</v>
      </c>
      <c r="I109">
        <v>2</v>
      </c>
      <c r="J109">
        <v>0.9</v>
      </c>
      <c r="K109" s="3">
        <v>11.4792671203613</v>
      </c>
      <c r="L109" s="10">
        <v>0.86721038818359397</v>
      </c>
      <c r="M109">
        <v>0.212364196777344</v>
      </c>
      <c r="N109">
        <v>9.9908599853515607</v>
      </c>
      <c r="O109">
        <v>7</v>
      </c>
      <c r="P109">
        <v>7</v>
      </c>
      <c r="Q109">
        <v>17</v>
      </c>
      <c r="R109" s="16">
        <v>0.4118</v>
      </c>
      <c r="S109" s="16">
        <f t="shared" si="1"/>
        <v>0.7</v>
      </c>
      <c r="T109">
        <v>5.3814773559570304</v>
      </c>
      <c r="U109">
        <v>4.8342394828796396</v>
      </c>
      <c r="V109">
        <v>4.6999049186706499</v>
      </c>
      <c r="W109" s="17">
        <v>0.13433456420898399</v>
      </c>
      <c r="X109">
        <v>0.68157243728637695</v>
      </c>
      <c r="Y109">
        <v>0.68157243728637695</v>
      </c>
      <c r="Z109">
        <v>0.7</v>
      </c>
      <c r="AA109">
        <v>1</v>
      </c>
      <c r="AB109">
        <v>0.58823529411764697</v>
      </c>
      <c r="AC109">
        <v>0.74074074074074103</v>
      </c>
      <c r="AD109">
        <v>0</v>
      </c>
      <c r="AE109">
        <v>0.3</v>
      </c>
    </row>
    <row r="110" spans="1:31" x14ac:dyDescent="0.15">
      <c r="A110" s="6">
        <v>108</v>
      </c>
      <c r="B110">
        <v>20</v>
      </c>
      <c r="C110">
        <v>0</v>
      </c>
      <c r="D110">
        <v>10</v>
      </c>
      <c r="E110">
        <v>10</v>
      </c>
      <c r="F110">
        <v>10</v>
      </c>
      <c r="G110">
        <v>0</v>
      </c>
      <c r="H110">
        <v>10</v>
      </c>
      <c r="I110">
        <v>0</v>
      </c>
      <c r="J110">
        <v>1</v>
      </c>
      <c r="K110" s="3">
        <v>9999</v>
      </c>
      <c r="L110" s="10">
        <v>1.1690254211425799</v>
      </c>
      <c r="M110">
        <v>9999</v>
      </c>
      <c r="N110">
        <v>9999</v>
      </c>
      <c r="O110">
        <v>8</v>
      </c>
      <c r="P110">
        <v>8</v>
      </c>
      <c r="Q110">
        <v>18</v>
      </c>
      <c r="R110" s="16">
        <v>0.44440000000000002</v>
      </c>
      <c r="S110" s="16">
        <f t="shared" si="1"/>
        <v>0.8</v>
      </c>
      <c r="T110">
        <v>5.3215236663818404</v>
      </c>
      <c r="U110">
        <v>4.9827470779418999</v>
      </c>
      <c r="V110">
        <v>4.7171287536621103</v>
      </c>
      <c r="W110" s="17">
        <v>0.26561832427978499</v>
      </c>
      <c r="X110">
        <v>0.60439491271972701</v>
      </c>
      <c r="Y110">
        <v>0.60439491271972701</v>
      </c>
      <c r="Z110">
        <v>0.8</v>
      </c>
      <c r="AA110">
        <v>1</v>
      </c>
      <c r="AB110">
        <v>0.55555555555555602</v>
      </c>
      <c r="AC110">
        <v>0.71428571428571397</v>
      </c>
      <c r="AD110">
        <v>0</v>
      </c>
      <c r="AE110">
        <v>0.2</v>
      </c>
    </row>
    <row r="111" spans="1:31" x14ac:dyDescent="0.15">
      <c r="A111" s="6">
        <v>109</v>
      </c>
      <c r="B111">
        <v>16</v>
      </c>
      <c r="C111">
        <v>4</v>
      </c>
      <c r="D111">
        <v>10</v>
      </c>
      <c r="E111">
        <v>10</v>
      </c>
      <c r="F111">
        <v>10</v>
      </c>
      <c r="G111">
        <v>0</v>
      </c>
      <c r="H111">
        <v>6</v>
      </c>
      <c r="I111">
        <v>4</v>
      </c>
      <c r="J111">
        <v>0.8</v>
      </c>
      <c r="K111" s="3">
        <v>9.0739898681640607</v>
      </c>
      <c r="L111" s="10">
        <v>2.63424873352051</v>
      </c>
      <c r="M111">
        <v>0.84178924560546897</v>
      </c>
      <c r="N111">
        <v>6.25174903869629</v>
      </c>
      <c r="O111">
        <v>4</v>
      </c>
      <c r="P111">
        <v>4</v>
      </c>
      <c r="Q111">
        <v>14</v>
      </c>
      <c r="R111" s="16">
        <v>0.28570000000000001</v>
      </c>
      <c r="S111" s="16">
        <f t="shared" si="1"/>
        <v>0.4</v>
      </c>
      <c r="T111">
        <v>4.0189895629882804</v>
      </c>
      <c r="U111">
        <v>3.6217486858367902</v>
      </c>
      <c r="V111">
        <v>3.3942222595214799</v>
      </c>
      <c r="W111" s="17">
        <v>0.22752642631530801</v>
      </c>
      <c r="X111">
        <v>0.62476730346679699</v>
      </c>
      <c r="Y111">
        <v>0.62476730346679699</v>
      </c>
      <c r="Z111">
        <v>0.4</v>
      </c>
      <c r="AA111">
        <v>1</v>
      </c>
      <c r="AB111">
        <v>0.71428571428571397</v>
      </c>
      <c r="AC111">
        <v>0.83333333333333304</v>
      </c>
      <c r="AD111">
        <v>0</v>
      </c>
      <c r="AE111">
        <v>0.6</v>
      </c>
    </row>
    <row r="112" spans="1:31" x14ac:dyDescent="0.15">
      <c r="A112" s="6">
        <v>110</v>
      </c>
      <c r="B112">
        <v>18</v>
      </c>
      <c r="C112">
        <v>2</v>
      </c>
      <c r="D112">
        <v>10</v>
      </c>
      <c r="E112">
        <v>10</v>
      </c>
      <c r="F112">
        <v>10</v>
      </c>
      <c r="G112">
        <v>0</v>
      </c>
      <c r="H112">
        <v>8</v>
      </c>
      <c r="I112">
        <v>2</v>
      </c>
      <c r="J112">
        <v>0.9</v>
      </c>
      <c r="K112" s="3">
        <v>10.1500759124756</v>
      </c>
      <c r="L112" s="10">
        <v>1.49239158630371</v>
      </c>
      <c r="M112">
        <v>0.83871841430664096</v>
      </c>
      <c r="N112">
        <v>7.55375099182129</v>
      </c>
      <c r="O112">
        <v>5</v>
      </c>
      <c r="P112">
        <v>5</v>
      </c>
      <c r="Q112">
        <v>15</v>
      </c>
      <c r="R112" s="16">
        <v>0.33329999999999999</v>
      </c>
      <c r="S112" s="16">
        <f t="shared" si="1"/>
        <v>0.5</v>
      </c>
      <c r="T112">
        <v>4.57145118713379</v>
      </c>
      <c r="U112">
        <v>4.2063837051391602</v>
      </c>
      <c r="V112">
        <v>3.9721603393554701</v>
      </c>
      <c r="W112" s="17">
        <v>0.23422336578369099</v>
      </c>
      <c r="X112">
        <v>0.59929084777831998</v>
      </c>
      <c r="Y112">
        <v>0.59929084777831998</v>
      </c>
      <c r="Z112">
        <v>0.5</v>
      </c>
      <c r="AA112">
        <v>1</v>
      </c>
      <c r="AB112">
        <v>0.66666666666666696</v>
      </c>
      <c r="AC112">
        <v>0.8</v>
      </c>
      <c r="AD112">
        <v>0</v>
      </c>
      <c r="AE112">
        <v>0.5</v>
      </c>
    </row>
    <row r="113" spans="1:31" x14ac:dyDescent="0.15">
      <c r="A113" s="6">
        <v>111</v>
      </c>
      <c r="B113">
        <v>18</v>
      </c>
      <c r="C113">
        <v>2</v>
      </c>
      <c r="D113">
        <v>10</v>
      </c>
      <c r="E113">
        <v>10</v>
      </c>
      <c r="F113">
        <v>10</v>
      </c>
      <c r="G113">
        <v>0</v>
      </c>
      <c r="H113">
        <v>8</v>
      </c>
      <c r="I113">
        <v>2</v>
      </c>
      <c r="J113">
        <v>0.9</v>
      </c>
      <c r="K113" s="3">
        <v>9.4035148620605504</v>
      </c>
      <c r="L113" s="10">
        <v>1.9340686798095701</v>
      </c>
      <c r="M113">
        <v>1.4637527465820299</v>
      </c>
      <c r="N113">
        <v>6.9852027893066397</v>
      </c>
      <c r="O113">
        <v>8</v>
      </c>
      <c r="P113">
        <v>8</v>
      </c>
      <c r="Q113">
        <v>18</v>
      </c>
      <c r="R113" s="16">
        <v>0.44440000000000002</v>
      </c>
      <c r="S113" s="16">
        <f t="shared" si="1"/>
        <v>0.8</v>
      </c>
      <c r="T113">
        <v>4.4546566009521502</v>
      </c>
      <c r="U113">
        <v>4.1159157752990696</v>
      </c>
      <c r="V113">
        <v>3.8883354663848899</v>
      </c>
      <c r="W113" s="17">
        <v>0.22758030891418499</v>
      </c>
      <c r="X113">
        <v>0.56632113456726096</v>
      </c>
      <c r="Y113">
        <v>0.56632113456726096</v>
      </c>
      <c r="Z113">
        <v>0.8</v>
      </c>
      <c r="AA113">
        <v>1</v>
      </c>
      <c r="AB113">
        <v>0.55555555555555602</v>
      </c>
      <c r="AC113">
        <v>0.71428571428571397</v>
      </c>
      <c r="AD113">
        <v>0</v>
      </c>
      <c r="AE113">
        <v>0.2</v>
      </c>
    </row>
    <row r="114" spans="1:31" x14ac:dyDescent="0.15">
      <c r="A114" s="6">
        <v>112</v>
      </c>
      <c r="B114">
        <v>17</v>
      </c>
      <c r="C114">
        <v>3</v>
      </c>
      <c r="D114">
        <v>10</v>
      </c>
      <c r="E114">
        <v>10</v>
      </c>
      <c r="F114">
        <v>10</v>
      </c>
      <c r="G114">
        <v>0</v>
      </c>
      <c r="H114">
        <v>7</v>
      </c>
      <c r="I114">
        <v>3</v>
      </c>
      <c r="J114">
        <v>0.85</v>
      </c>
      <c r="K114" s="3">
        <v>8.9480361938476598</v>
      </c>
      <c r="L114" s="10">
        <v>1.6710662841796899</v>
      </c>
      <c r="M114">
        <v>0.69068527221679699</v>
      </c>
      <c r="N114">
        <v>7.1277313232421902</v>
      </c>
      <c r="O114">
        <v>5</v>
      </c>
      <c r="P114">
        <v>5</v>
      </c>
      <c r="Q114">
        <v>15</v>
      </c>
      <c r="R114" s="16">
        <v>0.33329999999999999</v>
      </c>
      <c r="S114" s="16">
        <f t="shared" si="1"/>
        <v>0.5</v>
      </c>
      <c r="T114">
        <v>3.9528541564941402</v>
      </c>
      <c r="U114">
        <v>3.5617759227752699</v>
      </c>
      <c r="V114">
        <v>3.4006295204162602</v>
      </c>
      <c r="W114" s="17">
        <v>0.16114640235900901</v>
      </c>
      <c r="X114">
        <v>0.55222463607788097</v>
      </c>
      <c r="Y114">
        <v>0.55222463607788097</v>
      </c>
      <c r="Z114">
        <v>0.5</v>
      </c>
      <c r="AA114">
        <v>1</v>
      </c>
      <c r="AB114">
        <v>0.66666666666666696</v>
      </c>
      <c r="AC114">
        <v>0.8</v>
      </c>
      <c r="AD114">
        <v>0</v>
      </c>
      <c r="AE114">
        <v>0.5</v>
      </c>
    </row>
    <row r="115" spans="1:31" x14ac:dyDescent="0.15">
      <c r="A115" s="6">
        <v>113</v>
      </c>
      <c r="B115">
        <v>13</v>
      </c>
      <c r="C115">
        <v>7</v>
      </c>
      <c r="D115">
        <v>10</v>
      </c>
      <c r="E115">
        <v>10</v>
      </c>
      <c r="F115">
        <v>10</v>
      </c>
      <c r="G115">
        <v>0</v>
      </c>
      <c r="H115">
        <v>3</v>
      </c>
      <c r="I115">
        <v>7</v>
      </c>
      <c r="J115">
        <v>0.65</v>
      </c>
      <c r="K115" s="3">
        <v>7.5002803802490199</v>
      </c>
      <c r="L115" s="10">
        <v>4.8982105255126998</v>
      </c>
      <c r="M115">
        <v>2.3548717498779301</v>
      </c>
      <c r="N115">
        <v>5.0402336120605504</v>
      </c>
      <c r="O115">
        <v>1</v>
      </c>
      <c r="P115">
        <v>1</v>
      </c>
      <c r="Q115">
        <v>9</v>
      </c>
      <c r="R115" s="16">
        <v>0.1111</v>
      </c>
      <c r="S115" s="16">
        <f t="shared" si="1"/>
        <v>0.1</v>
      </c>
      <c r="T115">
        <v>2.1203651428222701</v>
      </c>
      <c r="U115">
        <v>1.90354347229004</v>
      </c>
      <c r="V115">
        <v>1.6988279819488501</v>
      </c>
      <c r="W115" s="17">
        <v>0.204715490341186</v>
      </c>
      <c r="X115">
        <v>0.42153716087341297</v>
      </c>
      <c r="Y115">
        <v>0.42153716087341297</v>
      </c>
      <c r="Z115">
        <v>0.1</v>
      </c>
      <c r="AA115">
        <v>0.8</v>
      </c>
      <c r="AB115">
        <v>0.88888888888888895</v>
      </c>
      <c r="AC115">
        <v>0.84210526315789502</v>
      </c>
      <c r="AD115">
        <v>0.2</v>
      </c>
      <c r="AE115">
        <v>0.7</v>
      </c>
    </row>
    <row r="116" spans="1:31" x14ac:dyDescent="0.15">
      <c r="A116" s="6">
        <v>114</v>
      </c>
      <c r="B116">
        <v>17</v>
      </c>
      <c r="C116">
        <v>3</v>
      </c>
      <c r="D116">
        <v>10</v>
      </c>
      <c r="E116">
        <v>10</v>
      </c>
      <c r="F116">
        <v>10</v>
      </c>
      <c r="G116">
        <v>0</v>
      </c>
      <c r="H116">
        <v>7</v>
      </c>
      <c r="I116">
        <v>3</v>
      </c>
      <c r="J116">
        <v>0.85</v>
      </c>
      <c r="K116" s="3">
        <v>8.6665439605712908</v>
      </c>
      <c r="L116" s="10">
        <v>1.6281871795654299</v>
      </c>
      <c r="M116">
        <v>0.79943466186523404</v>
      </c>
      <c r="N116">
        <v>7.2922859191894496</v>
      </c>
      <c r="O116">
        <v>7</v>
      </c>
      <c r="P116">
        <v>7</v>
      </c>
      <c r="Q116">
        <v>17</v>
      </c>
      <c r="R116" s="16">
        <v>0.4118</v>
      </c>
      <c r="S116" s="16">
        <f t="shared" si="1"/>
        <v>0.7</v>
      </c>
      <c r="T116">
        <v>4.3135910034179696</v>
      </c>
      <c r="U116">
        <v>3.8939342498779301</v>
      </c>
      <c r="V116">
        <v>3.7683196067810099</v>
      </c>
      <c r="W116" s="17">
        <v>0.12561464309692399</v>
      </c>
      <c r="X116">
        <v>0.545271396636963</v>
      </c>
      <c r="Y116">
        <v>0.545271396636963</v>
      </c>
      <c r="Z116">
        <v>0.7</v>
      </c>
      <c r="AA116">
        <v>1</v>
      </c>
      <c r="AB116">
        <v>0.58823529411764697</v>
      </c>
      <c r="AC116">
        <v>0.74074074074074103</v>
      </c>
      <c r="AD116">
        <v>0</v>
      </c>
      <c r="AE116">
        <v>0.3</v>
      </c>
    </row>
    <row r="117" spans="1:31" x14ac:dyDescent="0.15">
      <c r="A117" s="6">
        <v>115</v>
      </c>
      <c r="B117">
        <v>17</v>
      </c>
      <c r="C117">
        <v>3</v>
      </c>
      <c r="D117">
        <v>10</v>
      </c>
      <c r="E117">
        <v>10</v>
      </c>
      <c r="F117">
        <v>10</v>
      </c>
      <c r="G117">
        <v>0</v>
      </c>
      <c r="H117">
        <v>7</v>
      </c>
      <c r="I117">
        <v>3</v>
      </c>
      <c r="J117">
        <v>0.85</v>
      </c>
      <c r="K117" s="3">
        <v>9.2486152648925799</v>
      </c>
      <c r="L117" s="10">
        <v>1.81095123291016</v>
      </c>
      <c r="M117">
        <v>0.80808639526367199</v>
      </c>
      <c r="N117">
        <v>7.2823505401611301</v>
      </c>
      <c r="O117">
        <v>6</v>
      </c>
      <c r="P117">
        <v>6</v>
      </c>
      <c r="Q117">
        <v>16</v>
      </c>
      <c r="R117" s="16">
        <v>0.375</v>
      </c>
      <c r="S117" s="16">
        <f t="shared" si="1"/>
        <v>0.6</v>
      </c>
      <c r="T117">
        <v>4.6824150085449201</v>
      </c>
      <c r="U117">
        <v>4.2321510314941397</v>
      </c>
      <c r="V117">
        <v>4.05267429351807</v>
      </c>
      <c r="W117" s="17">
        <v>0.179476737976074</v>
      </c>
      <c r="X117">
        <v>0.62974071502685502</v>
      </c>
      <c r="Y117">
        <v>0.62974071502685502</v>
      </c>
      <c r="Z117">
        <v>0.6</v>
      </c>
      <c r="AA117">
        <v>1</v>
      </c>
      <c r="AB117">
        <v>0.625</v>
      </c>
      <c r="AC117">
        <v>0.76923076923076905</v>
      </c>
      <c r="AD117">
        <v>0</v>
      </c>
      <c r="AE117">
        <v>0.4</v>
      </c>
    </row>
    <row r="118" spans="1:31" x14ac:dyDescent="0.15">
      <c r="A118" s="6">
        <v>116</v>
      </c>
      <c r="B118">
        <v>18</v>
      </c>
      <c r="C118">
        <v>2</v>
      </c>
      <c r="D118">
        <v>10</v>
      </c>
      <c r="E118">
        <v>10</v>
      </c>
      <c r="F118">
        <v>10</v>
      </c>
      <c r="G118">
        <v>0</v>
      </c>
      <c r="H118">
        <v>8</v>
      </c>
      <c r="I118">
        <v>2</v>
      </c>
      <c r="J118">
        <v>0.9</v>
      </c>
      <c r="K118" s="3">
        <v>10.695125579834</v>
      </c>
      <c r="L118" s="10">
        <v>3.86113357543945</v>
      </c>
      <c r="M118">
        <v>3.4150371551513699</v>
      </c>
      <c r="N118">
        <v>6.3120250701904297</v>
      </c>
      <c r="O118">
        <v>3</v>
      </c>
      <c r="P118">
        <v>3</v>
      </c>
      <c r="Q118">
        <v>13</v>
      </c>
      <c r="R118" s="16">
        <v>0.23080000000000001</v>
      </c>
      <c r="S118" s="16">
        <f t="shared" si="1"/>
        <v>0.3</v>
      </c>
      <c r="T118">
        <v>4.1133708953857404</v>
      </c>
      <c r="U118">
        <v>3.9187879562377899</v>
      </c>
      <c r="V118">
        <v>3.5277342796325701</v>
      </c>
      <c r="W118" s="17">
        <v>0.391053676605225</v>
      </c>
      <c r="X118">
        <v>0.58563661575317405</v>
      </c>
      <c r="Y118">
        <v>0.58563661575317405</v>
      </c>
      <c r="Z118">
        <v>0.3</v>
      </c>
      <c r="AA118">
        <v>1</v>
      </c>
      <c r="AB118">
        <v>0.76923076923076905</v>
      </c>
      <c r="AC118">
        <v>0.86956521739130399</v>
      </c>
      <c r="AD118">
        <v>0</v>
      </c>
      <c r="AE118">
        <v>0.7</v>
      </c>
    </row>
    <row r="119" spans="1:31" x14ac:dyDescent="0.15">
      <c r="A119" s="6">
        <v>117</v>
      </c>
      <c r="B119">
        <v>18</v>
      </c>
      <c r="C119">
        <v>2</v>
      </c>
      <c r="D119">
        <v>10</v>
      </c>
      <c r="E119">
        <v>10</v>
      </c>
      <c r="F119">
        <v>10</v>
      </c>
      <c r="G119">
        <v>0</v>
      </c>
      <c r="H119">
        <v>8</v>
      </c>
      <c r="I119">
        <v>2</v>
      </c>
      <c r="J119">
        <v>0.9</v>
      </c>
      <c r="K119" s="3">
        <v>9.1786727905273402</v>
      </c>
      <c r="L119" s="10">
        <v>1.8817310333252</v>
      </c>
      <c r="M119">
        <v>1.5043258666992201</v>
      </c>
      <c r="N119">
        <v>7.2341423034668004</v>
      </c>
      <c r="O119">
        <v>7</v>
      </c>
      <c r="P119">
        <v>7</v>
      </c>
      <c r="Q119">
        <v>16</v>
      </c>
      <c r="R119" s="16">
        <v>0.4375</v>
      </c>
      <c r="S119" s="16">
        <f t="shared" si="1"/>
        <v>0.7</v>
      </c>
      <c r="T119">
        <v>4.2601795196533203</v>
      </c>
      <c r="U119">
        <v>3.9111673831939702</v>
      </c>
      <c r="V119">
        <v>3.7362511157989502</v>
      </c>
      <c r="W119" s="17">
        <v>0.17491626739502</v>
      </c>
      <c r="X119">
        <v>0.52392840385437001</v>
      </c>
      <c r="Y119">
        <v>0.52392840385437001</v>
      </c>
      <c r="Z119">
        <v>0.7</v>
      </c>
      <c r="AA119">
        <v>0.9</v>
      </c>
      <c r="AB119">
        <v>0.5625</v>
      </c>
      <c r="AC119">
        <v>0.69230769230769196</v>
      </c>
      <c r="AD119">
        <v>0.1</v>
      </c>
      <c r="AE119">
        <v>0.2</v>
      </c>
    </row>
    <row r="120" spans="1:31" x14ac:dyDescent="0.15">
      <c r="A120" s="6">
        <v>118</v>
      </c>
      <c r="B120">
        <v>16</v>
      </c>
      <c r="C120">
        <v>4</v>
      </c>
      <c r="D120">
        <v>10</v>
      </c>
      <c r="E120">
        <v>10</v>
      </c>
      <c r="F120">
        <v>10</v>
      </c>
      <c r="G120">
        <v>0</v>
      </c>
      <c r="H120">
        <v>6</v>
      </c>
      <c r="I120">
        <v>4</v>
      </c>
      <c r="J120">
        <v>0.8</v>
      </c>
      <c r="K120" s="3">
        <v>8.74737548828125</v>
      </c>
      <c r="L120" s="10">
        <v>3.3226375579834002</v>
      </c>
      <c r="M120">
        <v>1.8413505554199201</v>
      </c>
      <c r="N120">
        <v>5.3380241394043004</v>
      </c>
      <c r="O120">
        <v>4</v>
      </c>
      <c r="P120">
        <v>4</v>
      </c>
      <c r="Q120">
        <v>14</v>
      </c>
      <c r="R120" s="16">
        <v>0.28570000000000001</v>
      </c>
      <c r="S120" s="16">
        <f t="shared" si="1"/>
        <v>0.4</v>
      </c>
      <c r="T120">
        <v>3.65804100036621</v>
      </c>
      <c r="U120">
        <v>3.36185479164123</v>
      </c>
      <c r="V120">
        <v>3.0775198936462398</v>
      </c>
      <c r="W120" s="17">
        <v>0.28433489799499501</v>
      </c>
      <c r="X120">
        <v>0.58052110671997104</v>
      </c>
      <c r="Y120">
        <v>0.58052110671997104</v>
      </c>
      <c r="Z120">
        <v>0.4</v>
      </c>
      <c r="AA120">
        <v>1</v>
      </c>
      <c r="AB120">
        <v>0.71428571428571397</v>
      </c>
      <c r="AC120">
        <v>0.83333333333333304</v>
      </c>
      <c r="AD120">
        <v>0</v>
      </c>
      <c r="AE120">
        <v>0.6</v>
      </c>
    </row>
    <row r="121" spans="1:31" x14ac:dyDescent="0.15">
      <c r="A121" s="6">
        <v>119</v>
      </c>
      <c r="B121">
        <v>16</v>
      </c>
      <c r="C121">
        <v>4</v>
      </c>
      <c r="D121">
        <v>10</v>
      </c>
      <c r="E121">
        <v>10</v>
      </c>
      <c r="F121">
        <v>10</v>
      </c>
      <c r="G121">
        <v>0</v>
      </c>
      <c r="H121">
        <v>6</v>
      </c>
      <c r="I121">
        <v>4</v>
      </c>
      <c r="J121">
        <v>0.8</v>
      </c>
      <c r="K121" s="3">
        <v>9.1609191894531197</v>
      </c>
      <c r="L121" s="10">
        <v>3.03232765197754</v>
      </c>
      <c r="M121">
        <v>1.52846527099609</v>
      </c>
      <c r="N121">
        <v>6.45467185974121</v>
      </c>
      <c r="O121">
        <v>4</v>
      </c>
      <c r="P121">
        <v>4</v>
      </c>
      <c r="Q121">
        <v>14</v>
      </c>
      <c r="R121" s="16">
        <v>0.28570000000000001</v>
      </c>
      <c r="S121" s="16">
        <f t="shared" si="1"/>
        <v>0.4</v>
      </c>
      <c r="T121">
        <v>4.0863189697265598</v>
      </c>
      <c r="U121">
        <v>3.7099561691284202</v>
      </c>
      <c r="V121">
        <v>3.46160817146301</v>
      </c>
      <c r="W121" s="17">
        <v>0.248347997665405</v>
      </c>
      <c r="X121">
        <v>0.62471079826355003</v>
      </c>
      <c r="Y121">
        <v>0.62471079826355003</v>
      </c>
      <c r="Z121">
        <v>0.4</v>
      </c>
      <c r="AA121">
        <v>1</v>
      </c>
      <c r="AB121">
        <v>0.71428571428571397</v>
      </c>
      <c r="AC121">
        <v>0.83333333333333304</v>
      </c>
      <c r="AD121">
        <v>0</v>
      </c>
      <c r="AE121">
        <v>0.6</v>
      </c>
    </row>
    <row r="122" spans="1:31" x14ac:dyDescent="0.15">
      <c r="A122" s="6">
        <v>120</v>
      </c>
      <c r="B122">
        <v>17</v>
      </c>
      <c r="C122">
        <v>3</v>
      </c>
      <c r="D122">
        <v>10</v>
      </c>
      <c r="E122">
        <v>10</v>
      </c>
      <c r="F122">
        <v>10</v>
      </c>
      <c r="G122">
        <v>0</v>
      </c>
      <c r="H122">
        <v>7</v>
      </c>
      <c r="I122">
        <v>3</v>
      </c>
      <c r="J122">
        <v>0.85</v>
      </c>
      <c r="K122" s="3">
        <v>9.5853919982910192</v>
      </c>
      <c r="L122" s="10">
        <v>3.02151679992676</v>
      </c>
      <c r="M122">
        <v>1.9201812744140601</v>
      </c>
      <c r="N122">
        <v>5.7058448791503897</v>
      </c>
      <c r="O122">
        <v>3</v>
      </c>
      <c r="P122">
        <v>3</v>
      </c>
      <c r="Q122">
        <v>13</v>
      </c>
      <c r="R122" s="16">
        <v>0.23080000000000001</v>
      </c>
      <c r="S122" s="16">
        <f t="shared" si="1"/>
        <v>0.3</v>
      </c>
      <c r="T122">
        <v>3.9613189697265598</v>
      </c>
      <c r="U122">
        <v>3.6854782104492201</v>
      </c>
      <c r="V122">
        <v>3.3423583507537802</v>
      </c>
      <c r="W122" s="17">
        <v>0.34311985969543501</v>
      </c>
      <c r="X122">
        <v>0.61896061897277799</v>
      </c>
      <c r="Y122">
        <v>0.61896061897277799</v>
      </c>
      <c r="Z122">
        <v>0.3</v>
      </c>
      <c r="AA122">
        <v>1</v>
      </c>
      <c r="AB122">
        <v>0.76923076923076905</v>
      </c>
      <c r="AC122">
        <v>0.86956521739130399</v>
      </c>
      <c r="AD122">
        <v>0</v>
      </c>
      <c r="AE122">
        <v>0.7</v>
      </c>
    </row>
    <row r="123" spans="1:31" x14ac:dyDescent="0.15">
      <c r="A123" s="6">
        <v>121</v>
      </c>
      <c r="B123">
        <v>17</v>
      </c>
      <c r="C123">
        <v>3</v>
      </c>
      <c r="D123">
        <v>10</v>
      </c>
      <c r="E123">
        <v>10</v>
      </c>
      <c r="F123">
        <v>10</v>
      </c>
      <c r="G123">
        <v>0</v>
      </c>
      <c r="H123">
        <v>7</v>
      </c>
      <c r="I123">
        <v>3</v>
      </c>
      <c r="J123">
        <v>0.85</v>
      </c>
      <c r="K123" s="3">
        <v>9.7340965270996094</v>
      </c>
      <c r="L123" s="10">
        <v>3.9624137878418</v>
      </c>
      <c r="M123">
        <v>3.2657928466796902</v>
      </c>
      <c r="N123">
        <v>5.9232063293456996</v>
      </c>
      <c r="O123">
        <v>2</v>
      </c>
      <c r="P123">
        <v>2</v>
      </c>
      <c r="Q123">
        <v>12</v>
      </c>
      <c r="R123" s="16">
        <v>0.16669999999999999</v>
      </c>
      <c r="S123" s="16">
        <f t="shared" si="1"/>
        <v>0.2</v>
      </c>
      <c r="T123">
        <v>4.0050354003906197</v>
      </c>
      <c r="U123">
        <v>3.7688567638397199</v>
      </c>
      <c r="V123">
        <v>3.4036056995391801</v>
      </c>
      <c r="W123" s="17">
        <v>0.365251064300537</v>
      </c>
      <c r="X123">
        <v>0.60142970085143999</v>
      </c>
      <c r="Y123">
        <v>0.60142970085143999</v>
      </c>
      <c r="Z123">
        <v>0.2</v>
      </c>
      <c r="AA123">
        <v>1</v>
      </c>
      <c r="AB123">
        <v>0.83333333333333304</v>
      </c>
      <c r="AC123">
        <v>0.90909090909090895</v>
      </c>
      <c r="AD123">
        <v>0</v>
      </c>
      <c r="AE123">
        <v>0.8</v>
      </c>
    </row>
    <row r="124" spans="1:31" x14ac:dyDescent="0.15">
      <c r="A124" s="6">
        <v>122</v>
      </c>
      <c r="B124">
        <v>14</v>
      </c>
      <c r="C124">
        <v>6</v>
      </c>
      <c r="D124">
        <v>10</v>
      </c>
      <c r="E124">
        <v>10</v>
      </c>
      <c r="F124">
        <v>10</v>
      </c>
      <c r="G124">
        <v>0</v>
      </c>
      <c r="H124">
        <v>4</v>
      </c>
      <c r="I124">
        <v>6</v>
      </c>
      <c r="J124">
        <v>0.7</v>
      </c>
      <c r="K124" s="3">
        <v>7.3813495635986301</v>
      </c>
      <c r="L124" s="10">
        <v>3.4230537414550799</v>
      </c>
      <c r="M124">
        <v>0.89295578002929699</v>
      </c>
      <c r="N124">
        <v>5.6789245605468697</v>
      </c>
      <c r="O124">
        <v>3</v>
      </c>
      <c r="P124">
        <v>3</v>
      </c>
      <c r="Q124">
        <v>13</v>
      </c>
      <c r="R124" s="16">
        <v>0.23080000000000001</v>
      </c>
      <c r="S124" s="16">
        <f t="shared" si="1"/>
        <v>0.3</v>
      </c>
      <c r="T124">
        <v>2.9774074554443399</v>
      </c>
      <c r="U124">
        <v>2.6132168769836399</v>
      </c>
      <c r="V124">
        <v>2.4931561946868901</v>
      </c>
      <c r="W124" s="17">
        <v>0.120060682296753</v>
      </c>
      <c r="X124">
        <v>0.48425126075744601</v>
      </c>
      <c r="Y124">
        <v>0.48425126075744601</v>
      </c>
      <c r="Z124">
        <v>0.3</v>
      </c>
      <c r="AA124">
        <v>1</v>
      </c>
      <c r="AB124">
        <v>0.76923076923076905</v>
      </c>
      <c r="AC124">
        <v>0.86956521739130399</v>
      </c>
      <c r="AD124">
        <v>0</v>
      </c>
      <c r="AE124">
        <v>0.7</v>
      </c>
    </row>
    <row r="125" spans="1:31" x14ac:dyDescent="0.15">
      <c r="A125" s="6">
        <v>123</v>
      </c>
      <c r="B125">
        <v>17</v>
      </c>
      <c r="C125">
        <v>3</v>
      </c>
      <c r="D125">
        <v>10</v>
      </c>
      <c r="E125">
        <v>10</v>
      </c>
      <c r="F125">
        <v>10</v>
      </c>
      <c r="G125">
        <v>0</v>
      </c>
      <c r="H125">
        <v>7</v>
      </c>
      <c r="I125">
        <v>3</v>
      </c>
      <c r="J125">
        <v>0.85</v>
      </c>
      <c r="K125" s="3">
        <v>9.8012599945068395</v>
      </c>
      <c r="L125" s="10">
        <v>2.25019454956055</v>
      </c>
      <c r="M125">
        <v>0.99478530883789096</v>
      </c>
      <c r="N125">
        <v>6.6025104522705096</v>
      </c>
      <c r="O125">
        <v>5</v>
      </c>
      <c r="P125">
        <v>5</v>
      </c>
      <c r="Q125">
        <v>15</v>
      </c>
      <c r="R125" s="16">
        <v>0.33329999999999999</v>
      </c>
      <c r="S125" s="16">
        <f t="shared" si="1"/>
        <v>0.5</v>
      </c>
      <c r="T125">
        <v>4.5262184143066397</v>
      </c>
      <c r="U125">
        <v>4.1581320762634304</v>
      </c>
      <c r="V125">
        <v>3.9022338390350302</v>
      </c>
      <c r="W125" s="17">
        <v>0.255898237228394</v>
      </c>
      <c r="X125">
        <v>0.623984575271606</v>
      </c>
      <c r="Y125">
        <v>0.623984575271606</v>
      </c>
      <c r="Z125">
        <v>0.5</v>
      </c>
      <c r="AA125">
        <v>1</v>
      </c>
      <c r="AB125">
        <v>0.66666666666666696</v>
      </c>
      <c r="AC125">
        <v>0.8</v>
      </c>
      <c r="AD125">
        <v>0</v>
      </c>
      <c r="AE125">
        <v>0.5</v>
      </c>
    </row>
    <row r="126" spans="1:31" x14ac:dyDescent="0.15">
      <c r="A126" s="6">
        <v>124</v>
      </c>
      <c r="B126">
        <v>14</v>
      </c>
      <c r="C126">
        <v>6</v>
      </c>
      <c r="D126">
        <v>10</v>
      </c>
      <c r="E126">
        <v>10</v>
      </c>
      <c r="F126">
        <v>10</v>
      </c>
      <c r="G126">
        <v>0</v>
      </c>
      <c r="H126">
        <v>4</v>
      </c>
      <c r="I126">
        <v>6</v>
      </c>
      <c r="J126">
        <v>0.7</v>
      </c>
      <c r="K126" s="3">
        <v>7.3410587310790998</v>
      </c>
      <c r="L126" s="10">
        <v>3.0933818817138699</v>
      </c>
      <c r="M126">
        <v>0.57393264770507801</v>
      </c>
      <c r="N126">
        <v>6.4201107025146502</v>
      </c>
      <c r="O126">
        <v>3</v>
      </c>
      <c r="P126">
        <v>3</v>
      </c>
      <c r="Q126">
        <v>11</v>
      </c>
      <c r="R126" s="16">
        <v>0.2727</v>
      </c>
      <c r="S126" s="16">
        <f t="shared" si="1"/>
        <v>0.3</v>
      </c>
      <c r="T126">
        <v>2.9213008880615199</v>
      </c>
      <c r="U126">
        <v>2.5082163810729998</v>
      </c>
      <c r="V126">
        <v>2.4388997554778999</v>
      </c>
      <c r="W126" s="17">
        <v>6.9316625595092801E-2</v>
      </c>
      <c r="X126">
        <v>0.482401132583618</v>
      </c>
      <c r="Y126">
        <v>0.482401132583618</v>
      </c>
      <c r="Z126">
        <v>0.3</v>
      </c>
      <c r="AA126">
        <v>0.8</v>
      </c>
      <c r="AB126">
        <v>0.72727272727272696</v>
      </c>
      <c r="AC126">
        <v>0.76190476190476197</v>
      </c>
      <c r="AD126">
        <v>0.2</v>
      </c>
      <c r="AE126">
        <v>0.5</v>
      </c>
    </row>
    <row r="127" spans="1:31" x14ac:dyDescent="0.15">
      <c r="A127" s="6">
        <v>125</v>
      </c>
      <c r="B127">
        <v>17</v>
      </c>
      <c r="C127">
        <v>3</v>
      </c>
      <c r="D127">
        <v>10</v>
      </c>
      <c r="E127">
        <v>10</v>
      </c>
      <c r="F127">
        <v>10</v>
      </c>
      <c r="G127">
        <v>0</v>
      </c>
      <c r="H127">
        <v>7</v>
      </c>
      <c r="I127">
        <v>3</v>
      </c>
      <c r="J127">
        <v>0.85</v>
      </c>
      <c r="K127" s="3">
        <v>9.5647544860839808</v>
      </c>
      <c r="L127" s="10">
        <v>3.3037757873535201</v>
      </c>
      <c r="M127">
        <v>2.5318183898925799</v>
      </c>
      <c r="N127">
        <v>6.3710689544677699</v>
      </c>
      <c r="O127">
        <v>4</v>
      </c>
      <c r="P127">
        <v>4</v>
      </c>
      <c r="Q127">
        <v>14</v>
      </c>
      <c r="R127" s="16">
        <v>0.28570000000000001</v>
      </c>
      <c r="S127" s="16">
        <f t="shared" si="1"/>
        <v>0.4</v>
      </c>
      <c r="T127">
        <v>4.1428260803222701</v>
      </c>
      <c r="U127">
        <v>3.8278851509094198</v>
      </c>
      <c r="V127">
        <v>3.5207042694091801</v>
      </c>
      <c r="W127" s="17">
        <v>0.30718088150024397</v>
      </c>
      <c r="X127">
        <v>0.62212181091308605</v>
      </c>
      <c r="Y127">
        <v>0.62212181091308605</v>
      </c>
      <c r="Z127">
        <v>0.4</v>
      </c>
      <c r="AA127">
        <v>1</v>
      </c>
      <c r="AB127">
        <v>0.71428571428571397</v>
      </c>
      <c r="AC127">
        <v>0.83333333333333304</v>
      </c>
      <c r="AD127">
        <v>0</v>
      </c>
      <c r="AE127">
        <v>0.6</v>
      </c>
    </row>
    <row r="128" spans="1:31" x14ac:dyDescent="0.15">
      <c r="A128" s="6">
        <v>126</v>
      </c>
      <c r="B128">
        <v>16</v>
      </c>
      <c r="C128">
        <v>4</v>
      </c>
      <c r="D128">
        <v>10</v>
      </c>
      <c r="E128">
        <v>10</v>
      </c>
      <c r="F128">
        <v>10</v>
      </c>
      <c r="G128">
        <v>0</v>
      </c>
      <c r="H128">
        <v>6</v>
      </c>
      <c r="I128">
        <v>4</v>
      </c>
      <c r="J128">
        <v>0.8</v>
      </c>
      <c r="K128" s="3">
        <v>8.0450325012206996</v>
      </c>
      <c r="L128" s="10">
        <v>2.5795955657959002</v>
      </c>
      <c r="M128">
        <v>1.05793380737305</v>
      </c>
      <c r="N128">
        <v>5.3048954010009801</v>
      </c>
      <c r="O128">
        <v>4</v>
      </c>
      <c r="P128">
        <v>4</v>
      </c>
      <c r="Q128">
        <v>14</v>
      </c>
      <c r="R128" s="16">
        <v>0.28570000000000001</v>
      </c>
      <c r="S128" s="16">
        <f t="shared" si="1"/>
        <v>0.4</v>
      </c>
      <c r="T128">
        <v>3.79867744445801</v>
      </c>
      <c r="U128">
        <v>3.46169829368591</v>
      </c>
      <c r="V128">
        <v>3.2461636066436799</v>
      </c>
      <c r="W128" s="17">
        <v>0.215534687042236</v>
      </c>
      <c r="X128">
        <v>0.55251383781433105</v>
      </c>
      <c r="Y128">
        <v>0.55251383781433105</v>
      </c>
      <c r="Z128">
        <v>0.4</v>
      </c>
      <c r="AA128">
        <v>1</v>
      </c>
      <c r="AB128">
        <v>0.71428571428571397</v>
      </c>
      <c r="AC128">
        <v>0.83333333333333304</v>
      </c>
      <c r="AD128">
        <v>0</v>
      </c>
      <c r="AE128">
        <v>0.6</v>
      </c>
    </row>
    <row r="129" spans="1:31" x14ac:dyDescent="0.15">
      <c r="A129" s="6">
        <v>127</v>
      </c>
      <c r="B129">
        <v>15</v>
      </c>
      <c r="C129">
        <v>5</v>
      </c>
      <c r="D129">
        <v>10</v>
      </c>
      <c r="E129">
        <v>10</v>
      </c>
      <c r="F129">
        <v>10</v>
      </c>
      <c r="G129">
        <v>0</v>
      </c>
      <c r="H129">
        <v>5</v>
      </c>
      <c r="I129">
        <v>5</v>
      </c>
      <c r="J129">
        <v>0.75</v>
      </c>
      <c r="K129" s="3">
        <v>8.9657211303710902</v>
      </c>
      <c r="L129" s="10">
        <v>4.8908996582031197</v>
      </c>
      <c r="M129">
        <v>3.35433769226074</v>
      </c>
      <c r="N129">
        <v>5.0765266418456996</v>
      </c>
      <c r="O129">
        <v>3</v>
      </c>
      <c r="P129">
        <v>3</v>
      </c>
      <c r="Q129">
        <v>13</v>
      </c>
      <c r="R129" s="16">
        <v>0.23080000000000001</v>
      </c>
      <c r="S129" s="16">
        <f t="shared" si="1"/>
        <v>0.3</v>
      </c>
      <c r="T129">
        <v>3.4045772552490199</v>
      </c>
      <c r="U129">
        <v>3.17335057258606</v>
      </c>
      <c r="V129">
        <v>2.82883596420288</v>
      </c>
      <c r="W129" s="17">
        <v>0.34451460838317899</v>
      </c>
      <c r="X129">
        <v>0.57574129104614302</v>
      </c>
      <c r="Y129">
        <v>0.57574129104614302</v>
      </c>
      <c r="Z129">
        <v>0.3</v>
      </c>
      <c r="AA129">
        <v>1</v>
      </c>
      <c r="AB129">
        <v>0.76923076923076905</v>
      </c>
      <c r="AC129">
        <v>0.86956521739130399</v>
      </c>
      <c r="AD129">
        <v>0</v>
      </c>
      <c r="AE129">
        <v>0.7</v>
      </c>
    </row>
    <row r="130" spans="1:31" x14ac:dyDescent="0.15">
      <c r="A130" s="6">
        <v>128</v>
      </c>
      <c r="B130">
        <v>19</v>
      </c>
      <c r="C130">
        <v>1</v>
      </c>
      <c r="D130">
        <v>10</v>
      </c>
      <c r="E130">
        <v>10</v>
      </c>
      <c r="F130">
        <v>10</v>
      </c>
      <c r="G130">
        <v>0</v>
      </c>
      <c r="H130">
        <v>9</v>
      </c>
      <c r="I130">
        <v>1</v>
      </c>
      <c r="J130">
        <v>0.95</v>
      </c>
      <c r="K130" s="3">
        <v>12.510560989379901</v>
      </c>
      <c r="L130" s="10">
        <v>0.91748809814453103</v>
      </c>
      <c r="M130">
        <v>0.74065017700195301</v>
      </c>
      <c r="N130">
        <v>11.112785339355501</v>
      </c>
      <c r="O130">
        <v>9</v>
      </c>
      <c r="P130">
        <v>9</v>
      </c>
      <c r="Q130">
        <v>19</v>
      </c>
      <c r="R130" s="16">
        <v>0.47370000000000001</v>
      </c>
      <c r="S130" s="16">
        <f t="shared" ref="S130:S193" si="2">O130/E130</f>
        <v>0.9</v>
      </c>
      <c r="T130">
        <v>5.5457859039306596</v>
      </c>
      <c r="U130">
        <v>5.0622763633728001</v>
      </c>
      <c r="V130">
        <v>4.9283485412597701</v>
      </c>
      <c r="W130" s="17">
        <v>0.133927822113037</v>
      </c>
      <c r="X130">
        <v>0.61743736267089799</v>
      </c>
      <c r="Y130">
        <v>0.61743736267089799</v>
      </c>
      <c r="Z130">
        <v>0.9</v>
      </c>
      <c r="AA130">
        <v>1</v>
      </c>
      <c r="AB130">
        <v>0.52631578947368396</v>
      </c>
      <c r="AC130">
        <v>0.68965517241379304</v>
      </c>
      <c r="AD130">
        <v>0</v>
      </c>
      <c r="AE130">
        <v>0.1</v>
      </c>
    </row>
    <row r="131" spans="1:31" x14ac:dyDescent="0.15">
      <c r="A131" s="6">
        <v>129</v>
      </c>
      <c r="B131">
        <v>14</v>
      </c>
      <c r="C131">
        <v>6</v>
      </c>
      <c r="D131">
        <v>10</v>
      </c>
      <c r="E131">
        <v>10</v>
      </c>
      <c r="F131">
        <v>10</v>
      </c>
      <c r="G131">
        <v>0</v>
      </c>
      <c r="H131">
        <v>4</v>
      </c>
      <c r="I131">
        <v>6</v>
      </c>
      <c r="J131">
        <v>0.7</v>
      </c>
      <c r="K131" s="3">
        <v>8.4836978912353498</v>
      </c>
      <c r="L131" s="10">
        <v>4.8922271728515598</v>
      </c>
      <c r="M131">
        <v>2.6789894104003902</v>
      </c>
      <c r="N131">
        <v>5.2899436950683603</v>
      </c>
      <c r="O131">
        <v>2</v>
      </c>
      <c r="P131">
        <v>2</v>
      </c>
      <c r="Q131">
        <v>12</v>
      </c>
      <c r="R131" s="16">
        <v>0.16669999999999999</v>
      </c>
      <c r="S131" s="16">
        <f t="shared" si="2"/>
        <v>0.2</v>
      </c>
      <c r="T131">
        <v>2.9688377380371098</v>
      </c>
      <c r="U131">
        <v>2.7035107612609899</v>
      </c>
      <c r="V131">
        <v>2.41191506385803</v>
      </c>
      <c r="W131" s="17">
        <v>0.29159569740295399</v>
      </c>
      <c r="X131">
        <v>0.55692267417907704</v>
      </c>
      <c r="Y131">
        <v>0.55692267417907704</v>
      </c>
      <c r="Z131">
        <v>0.2</v>
      </c>
      <c r="AA131">
        <v>1</v>
      </c>
      <c r="AB131">
        <v>0.83333333333333304</v>
      </c>
      <c r="AC131">
        <v>0.90909090909090895</v>
      </c>
      <c r="AD131">
        <v>0</v>
      </c>
      <c r="AE131">
        <v>0.8</v>
      </c>
    </row>
    <row r="132" spans="1:31" x14ac:dyDescent="0.15">
      <c r="A132" s="6">
        <v>130</v>
      </c>
      <c r="B132">
        <v>17</v>
      </c>
      <c r="C132">
        <v>3</v>
      </c>
      <c r="D132">
        <v>10</v>
      </c>
      <c r="E132">
        <v>10</v>
      </c>
      <c r="F132">
        <v>10</v>
      </c>
      <c r="G132">
        <v>0</v>
      </c>
      <c r="H132">
        <v>7</v>
      </c>
      <c r="I132">
        <v>3</v>
      </c>
      <c r="J132">
        <v>0.85</v>
      </c>
      <c r="K132" s="3">
        <v>9.9374961853027308</v>
      </c>
      <c r="L132" s="10">
        <v>2.5865859985351598</v>
      </c>
      <c r="M132">
        <v>1.4962196350097701</v>
      </c>
      <c r="N132">
        <v>6.8667335510253897</v>
      </c>
      <c r="O132">
        <v>4</v>
      </c>
      <c r="P132">
        <v>4</v>
      </c>
      <c r="Q132">
        <v>14</v>
      </c>
      <c r="R132" s="16">
        <v>0.28570000000000001</v>
      </c>
      <c r="S132" s="16">
        <f t="shared" si="2"/>
        <v>0.4</v>
      </c>
      <c r="T132">
        <v>4.1655902862548801</v>
      </c>
      <c r="U132">
        <v>3.8176212310790998</v>
      </c>
      <c r="V132">
        <v>3.53973388671875</v>
      </c>
      <c r="W132" s="17">
        <v>0.27788734436035201</v>
      </c>
      <c r="X132">
        <v>0.62585639953613303</v>
      </c>
      <c r="Y132">
        <v>0.62585639953613303</v>
      </c>
      <c r="Z132">
        <v>0.4</v>
      </c>
      <c r="AA132">
        <v>1</v>
      </c>
      <c r="AB132">
        <v>0.71428571428571397</v>
      </c>
      <c r="AC132">
        <v>0.83333333333333304</v>
      </c>
      <c r="AD132">
        <v>0</v>
      </c>
      <c r="AE132">
        <v>0.6</v>
      </c>
    </row>
    <row r="133" spans="1:31" x14ac:dyDescent="0.15">
      <c r="A133" s="6">
        <v>131</v>
      </c>
      <c r="B133">
        <v>20</v>
      </c>
      <c r="C133">
        <v>0</v>
      </c>
      <c r="D133">
        <v>10</v>
      </c>
      <c r="E133">
        <v>10</v>
      </c>
      <c r="F133">
        <v>10</v>
      </c>
      <c r="G133">
        <v>0</v>
      </c>
      <c r="H133">
        <v>10</v>
      </c>
      <c r="I133">
        <v>0</v>
      </c>
      <c r="J133">
        <v>1</v>
      </c>
      <c r="K133" s="3">
        <v>9999</v>
      </c>
      <c r="L133" s="10">
        <v>0.62315750122070301</v>
      </c>
      <c r="M133">
        <v>9999</v>
      </c>
      <c r="N133">
        <v>9999</v>
      </c>
      <c r="O133">
        <v>8</v>
      </c>
      <c r="P133">
        <v>8</v>
      </c>
      <c r="Q133">
        <v>18</v>
      </c>
      <c r="R133" s="16">
        <v>0.44440000000000002</v>
      </c>
      <c r="S133" s="16">
        <f t="shared" si="2"/>
        <v>0.8</v>
      </c>
      <c r="T133">
        <v>5.9695529937744096</v>
      </c>
      <c r="U133">
        <v>5.54711818695068</v>
      </c>
      <c r="V133">
        <v>5.31487941741943</v>
      </c>
      <c r="W133" s="17">
        <v>0.23223876953125</v>
      </c>
      <c r="X133">
        <v>0.65467357635498002</v>
      </c>
      <c r="Y133">
        <v>0.65467357635498002</v>
      </c>
      <c r="Z133">
        <v>0.8</v>
      </c>
      <c r="AA133">
        <v>1</v>
      </c>
      <c r="AB133">
        <v>0.55555555555555602</v>
      </c>
      <c r="AC133">
        <v>0.71428571428571397</v>
      </c>
      <c r="AD133">
        <v>0</v>
      </c>
      <c r="AE133">
        <v>0.2</v>
      </c>
    </row>
    <row r="134" spans="1:31" x14ac:dyDescent="0.15">
      <c r="A134" s="6">
        <v>132</v>
      </c>
      <c r="B134">
        <v>17</v>
      </c>
      <c r="C134">
        <v>3</v>
      </c>
      <c r="D134">
        <v>10</v>
      </c>
      <c r="E134">
        <v>10</v>
      </c>
      <c r="F134">
        <v>10</v>
      </c>
      <c r="G134">
        <v>0</v>
      </c>
      <c r="H134">
        <v>7</v>
      </c>
      <c r="I134">
        <v>3</v>
      </c>
      <c r="J134">
        <v>0.85</v>
      </c>
      <c r="K134" s="3">
        <v>7.7216281890869096</v>
      </c>
      <c r="L134" s="10">
        <v>1.9129390716552701</v>
      </c>
      <c r="M134">
        <v>1.05533599853516</v>
      </c>
      <c r="N134">
        <v>5.4394378662109402</v>
      </c>
      <c r="O134">
        <v>5</v>
      </c>
      <c r="P134">
        <v>5</v>
      </c>
      <c r="Q134">
        <v>15</v>
      </c>
      <c r="R134" s="16">
        <v>0.33329999999999999</v>
      </c>
      <c r="S134" s="16">
        <f t="shared" si="2"/>
        <v>0.5</v>
      </c>
      <c r="T134">
        <v>3.7243061065673801</v>
      </c>
      <c r="U134">
        <v>3.4226949214935298</v>
      </c>
      <c r="V134">
        <v>3.25215792655945</v>
      </c>
      <c r="W134" s="17">
        <v>0.170536994934082</v>
      </c>
      <c r="X134">
        <v>0.47214818000793501</v>
      </c>
      <c r="Y134">
        <v>0.47214818000793501</v>
      </c>
      <c r="Z134">
        <v>0.5</v>
      </c>
      <c r="AA134">
        <v>1</v>
      </c>
      <c r="AB134">
        <v>0.66666666666666696</v>
      </c>
      <c r="AC134">
        <v>0.8</v>
      </c>
      <c r="AD134">
        <v>0</v>
      </c>
      <c r="AE134">
        <v>0.5</v>
      </c>
    </row>
    <row r="135" spans="1:31" x14ac:dyDescent="0.15">
      <c r="A135" s="6">
        <v>133</v>
      </c>
      <c r="B135">
        <v>15</v>
      </c>
      <c r="C135">
        <v>5</v>
      </c>
      <c r="D135">
        <v>10</v>
      </c>
      <c r="E135">
        <v>10</v>
      </c>
      <c r="F135">
        <v>10</v>
      </c>
      <c r="G135">
        <v>0</v>
      </c>
      <c r="H135">
        <v>5</v>
      </c>
      <c r="I135">
        <v>5</v>
      </c>
      <c r="J135">
        <v>0.75</v>
      </c>
      <c r="K135" s="3">
        <v>8.1249008178710902</v>
      </c>
      <c r="L135" s="10">
        <v>2.6571311950683598</v>
      </c>
      <c r="M135">
        <v>0.60422134399414096</v>
      </c>
      <c r="N135">
        <v>6.8297176361084002</v>
      </c>
      <c r="O135">
        <v>4</v>
      </c>
      <c r="P135">
        <v>4</v>
      </c>
      <c r="Q135">
        <v>14</v>
      </c>
      <c r="R135" s="16">
        <v>0.28570000000000001</v>
      </c>
      <c r="S135" s="16">
        <f t="shared" si="2"/>
        <v>0.4</v>
      </c>
      <c r="T135">
        <v>3.8297367095947301</v>
      </c>
      <c r="U135">
        <v>3.37107276916504</v>
      </c>
      <c r="V135">
        <v>3.2589538097381601</v>
      </c>
      <c r="W135" s="17">
        <v>0.11211895942687999</v>
      </c>
      <c r="X135">
        <v>0.57078289985656705</v>
      </c>
      <c r="Y135">
        <v>0.57078289985656705</v>
      </c>
      <c r="Z135">
        <v>0.4</v>
      </c>
      <c r="AA135">
        <v>1</v>
      </c>
      <c r="AB135">
        <v>0.71428571428571397</v>
      </c>
      <c r="AC135">
        <v>0.83333333333333304</v>
      </c>
      <c r="AD135">
        <v>0</v>
      </c>
      <c r="AE135">
        <v>0.6</v>
      </c>
    </row>
    <row r="136" spans="1:31" x14ac:dyDescent="0.15">
      <c r="A136" s="6">
        <v>134</v>
      </c>
      <c r="B136">
        <v>17</v>
      </c>
      <c r="C136">
        <v>3</v>
      </c>
      <c r="D136">
        <v>10</v>
      </c>
      <c r="E136">
        <v>10</v>
      </c>
      <c r="F136">
        <v>10</v>
      </c>
      <c r="G136">
        <v>0</v>
      </c>
      <c r="H136">
        <v>7</v>
      </c>
      <c r="I136">
        <v>3</v>
      </c>
      <c r="J136">
        <v>0.85</v>
      </c>
      <c r="K136" s="3">
        <v>8.8110237121581996</v>
      </c>
      <c r="L136" s="10">
        <v>1.49540519714355</v>
      </c>
      <c r="M136">
        <v>0.53731155395507801</v>
      </c>
      <c r="N136">
        <v>7.2572479248046902</v>
      </c>
      <c r="O136">
        <v>6</v>
      </c>
      <c r="P136">
        <v>6</v>
      </c>
      <c r="Q136">
        <v>16</v>
      </c>
      <c r="R136" s="16">
        <v>0.375</v>
      </c>
      <c r="S136" s="16">
        <f t="shared" si="2"/>
        <v>0.6</v>
      </c>
      <c r="T136">
        <v>4.7134361267089799</v>
      </c>
      <c r="U136">
        <v>4.2431678771972701</v>
      </c>
      <c r="V136">
        <v>4.1252646446228001</v>
      </c>
      <c r="W136" s="17">
        <v>0.117903232574463</v>
      </c>
      <c r="X136">
        <v>0.58817148208618197</v>
      </c>
      <c r="Y136">
        <v>0.58817148208618197</v>
      </c>
      <c r="Z136">
        <v>0.6</v>
      </c>
      <c r="AA136">
        <v>1</v>
      </c>
      <c r="AB136">
        <v>0.625</v>
      </c>
      <c r="AC136">
        <v>0.76923076923076905</v>
      </c>
      <c r="AD136">
        <v>0</v>
      </c>
      <c r="AE136">
        <v>0.4</v>
      </c>
    </row>
    <row r="137" spans="1:31" x14ac:dyDescent="0.15">
      <c r="A137" s="6">
        <v>135</v>
      </c>
      <c r="B137">
        <v>15</v>
      </c>
      <c r="C137">
        <v>5</v>
      </c>
      <c r="D137">
        <v>10</v>
      </c>
      <c r="E137">
        <v>10</v>
      </c>
      <c r="F137">
        <v>10</v>
      </c>
      <c r="G137">
        <v>0</v>
      </c>
      <c r="H137">
        <v>5</v>
      </c>
      <c r="I137">
        <v>5</v>
      </c>
      <c r="J137">
        <v>0.75</v>
      </c>
      <c r="K137" s="3">
        <v>8.6782855987548793</v>
      </c>
      <c r="L137" s="10">
        <v>3.5440158843994101</v>
      </c>
      <c r="M137">
        <v>1.6060638427734399</v>
      </c>
      <c r="N137">
        <v>6.3926277160644496</v>
      </c>
      <c r="O137">
        <v>3</v>
      </c>
      <c r="P137">
        <v>3</v>
      </c>
      <c r="Q137">
        <v>13</v>
      </c>
      <c r="R137" s="16">
        <v>0.23080000000000001</v>
      </c>
      <c r="S137" s="16">
        <f t="shared" si="2"/>
        <v>0.3</v>
      </c>
      <c r="T137">
        <v>3.3585205078125</v>
      </c>
      <c r="U137">
        <v>3.0213584899902299</v>
      </c>
      <c r="V137">
        <v>2.8138573169708301</v>
      </c>
      <c r="W137" s="17">
        <v>0.20750117301940901</v>
      </c>
      <c r="X137">
        <v>0.54466319084167503</v>
      </c>
      <c r="Y137">
        <v>0.54466319084167503</v>
      </c>
      <c r="Z137">
        <v>0.3</v>
      </c>
      <c r="AA137">
        <v>1</v>
      </c>
      <c r="AB137">
        <v>0.76923076923076905</v>
      </c>
      <c r="AC137">
        <v>0.86956521739130399</v>
      </c>
      <c r="AD137">
        <v>0</v>
      </c>
      <c r="AE137">
        <v>0.7</v>
      </c>
    </row>
    <row r="138" spans="1:31" x14ac:dyDescent="0.15">
      <c r="A138" s="6">
        <v>136</v>
      </c>
      <c r="B138">
        <v>19</v>
      </c>
      <c r="C138">
        <v>1</v>
      </c>
      <c r="D138">
        <v>10</v>
      </c>
      <c r="E138">
        <v>10</v>
      </c>
      <c r="F138">
        <v>10</v>
      </c>
      <c r="G138">
        <v>0</v>
      </c>
      <c r="H138">
        <v>9</v>
      </c>
      <c r="I138">
        <v>1</v>
      </c>
      <c r="J138">
        <v>0.95</v>
      </c>
      <c r="K138" s="3">
        <v>12.755500793456999</v>
      </c>
      <c r="L138" s="10">
        <v>0.80908584594726596</v>
      </c>
      <c r="M138">
        <v>0.56964111328125</v>
      </c>
      <c r="N138">
        <v>10.879371643066399</v>
      </c>
      <c r="O138">
        <v>8</v>
      </c>
      <c r="P138">
        <v>8</v>
      </c>
      <c r="Q138">
        <v>18</v>
      </c>
      <c r="R138" s="16">
        <v>0.44440000000000002</v>
      </c>
      <c r="S138" s="16">
        <f t="shared" si="2"/>
        <v>0.8</v>
      </c>
      <c r="T138">
        <v>5.5790176391601598</v>
      </c>
      <c r="U138">
        <v>5.1174554824829102</v>
      </c>
      <c r="V138">
        <v>4.9434552192687997</v>
      </c>
      <c r="W138" s="17">
        <v>0.174000263214111</v>
      </c>
      <c r="X138">
        <v>0.63556241989135698</v>
      </c>
      <c r="Y138">
        <v>0.63556241989135698</v>
      </c>
      <c r="Z138">
        <v>0.8</v>
      </c>
      <c r="AA138">
        <v>1</v>
      </c>
      <c r="AB138">
        <v>0.55555555555555602</v>
      </c>
      <c r="AC138">
        <v>0.71428571428571397</v>
      </c>
      <c r="AD138">
        <v>0</v>
      </c>
      <c r="AE138">
        <v>0.2</v>
      </c>
    </row>
    <row r="139" spans="1:31" x14ac:dyDescent="0.15">
      <c r="A139" s="6">
        <v>137</v>
      </c>
      <c r="B139">
        <v>16</v>
      </c>
      <c r="C139">
        <v>4</v>
      </c>
      <c r="D139">
        <v>10</v>
      </c>
      <c r="E139">
        <v>10</v>
      </c>
      <c r="F139">
        <v>10</v>
      </c>
      <c r="G139">
        <v>0</v>
      </c>
      <c r="H139">
        <v>6</v>
      </c>
      <c r="I139">
        <v>4</v>
      </c>
      <c r="J139">
        <v>0.8</v>
      </c>
      <c r="K139" s="3">
        <v>8.6170349121093697</v>
      </c>
      <c r="L139" s="10">
        <v>3.9569606781005899</v>
      </c>
      <c r="M139">
        <v>2.78374099731445</v>
      </c>
      <c r="N139">
        <v>4.8337268829345703</v>
      </c>
      <c r="O139">
        <v>3</v>
      </c>
      <c r="P139">
        <v>3</v>
      </c>
      <c r="Q139">
        <v>13</v>
      </c>
      <c r="R139" s="16">
        <v>0.23080000000000001</v>
      </c>
      <c r="S139" s="16">
        <f t="shared" si="2"/>
        <v>0.3</v>
      </c>
      <c r="T139">
        <v>3.6222076416015598</v>
      </c>
      <c r="U139">
        <v>3.3836185932159402</v>
      </c>
      <c r="V139">
        <v>3.0718433856964098</v>
      </c>
      <c r="W139" s="17">
        <v>0.31177520751953097</v>
      </c>
      <c r="X139">
        <v>0.55036425590515103</v>
      </c>
      <c r="Y139">
        <v>0.55036425590515103</v>
      </c>
      <c r="Z139">
        <v>0.3</v>
      </c>
      <c r="AA139">
        <v>1</v>
      </c>
      <c r="AB139">
        <v>0.76923076923076905</v>
      </c>
      <c r="AC139">
        <v>0.86956521739130399</v>
      </c>
      <c r="AD139">
        <v>0</v>
      </c>
      <c r="AE139">
        <v>0.7</v>
      </c>
    </row>
    <row r="140" spans="1:31" x14ac:dyDescent="0.15">
      <c r="A140" s="6">
        <v>138</v>
      </c>
      <c r="B140">
        <v>17</v>
      </c>
      <c r="C140">
        <v>3</v>
      </c>
      <c r="D140">
        <v>10</v>
      </c>
      <c r="E140">
        <v>10</v>
      </c>
      <c r="F140">
        <v>10</v>
      </c>
      <c r="G140">
        <v>0</v>
      </c>
      <c r="H140">
        <v>7</v>
      </c>
      <c r="I140">
        <v>3</v>
      </c>
      <c r="J140">
        <v>0.85</v>
      </c>
      <c r="K140" s="3">
        <v>9.0038127899169904</v>
      </c>
      <c r="L140" s="10">
        <v>2.2693672180175799</v>
      </c>
      <c r="M140">
        <v>1.5397872924804701</v>
      </c>
      <c r="N140">
        <v>7.1887283325195304</v>
      </c>
      <c r="O140">
        <v>7</v>
      </c>
      <c r="P140">
        <v>7</v>
      </c>
      <c r="Q140">
        <v>17</v>
      </c>
      <c r="R140" s="16">
        <v>0.4118</v>
      </c>
      <c r="S140" s="16">
        <f t="shared" si="2"/>
        <v>0.7</v>
      </c>
      <c r="T140">
        <v>4.3510608673095703</v>
      </c>
      <c r="U140">
        <v>3.9274711608886701</v>
      </c>
      <c r="V140">
        <v>3.7556884288787802</v>
      </c>
      <c r="W140" s="17">
        <v>0.171782732009888</v>
      </c>
      <c r="X140">
        <v>0.59537243843078602</v>
      </c>
      <c r="Y140">
        <v>0.59537243843078602</v>
      </c>
      <c r="Z140">
        <v>0.7</v>
      </c>
      <c r="AA140">
        <v>1</v>
      </c>
      <c r="AB140">
        <v>0.58823529411764697</v>
      </c>
      <c r="AC140">
        <v>0.74074074074074103</v>
      </c>
      <c r="AD140">
        <v>0</v>
      </c>
      <c r="AE140">
        <v>0.3</v>
      </c>
    </row>
    <row r="141" spans="1:31" x14ac:dyDescent="0.15">
      <c r="A141" s="6">
        <v>139</v>
      </c>
      <c r="B141">
        <v>14</v>
      </c>
      <c r="C141">
        <v>6</v>
      </c>
      <c r="D141">
        <v>10</v>
      </c>
      <c r="E141">
        <v>10</v>
      </c>
      <c r="F141">
        <v>10</v>
      </c>
      <c r="G141">
        <v>0</v>
      </c>
      <c r="H141">
        <v>4</v>
      </c>
      <c r="I141">
        <v>6</v>
      </c>
      <c r="J141">
        <v>0.7</v>
      </c>
      <c r="K141" s="3">
        <v>7.91512107849121</v>
      </c>
      <c r="L141" s="10">
        <v>3.0504188537597701</v>
      </c>
      <c r="M141">
        <v>0.32053756713867199</v>
      </c>
      <c r="N141">
        <v>7.6119632720947301</v>
      </c>
      <c r="O141">
        <v>4</v>
      </c>
      <c r="P141">
        <v>4</v>
      </c>
      <c r="Q141">
        <v>14</v>
      </c>
      <c r="R141" s="16">
        <v>0.28570000000000001</v>
      </c>
      <c r="S141" s="16">
        <f t="shared" si="2"/>
        <v>0.4</v>
      </c>
      <c r="T141">
        <v>3.1472129821777299</v>
      </c>
      <c r="U141">
        <v>2.64344978332519</v>
      </c>
      <c r="V141">
        <v>2.6132624149322501</v>
      </c>
      <c r="W141" s="17">
        <v>3.0187368392944301E-2</v>
      </c>
      <c r="X141">
        <v>0.53395056724548295</v>
      </c>
      <c r="Y141">
        <v>0.53395056724548295</v>
      </c>
      <c r="Z141">
        <v>0.4</v>
      </c>
      <c r="AA141">
        <v>1</v>
      </c>
      <c r="AB141">
        <v>0.71428571428571397</v>
      </c>
      <c r="AC141">
        <v>0.83333333333333304</v>
      </c>
      <c r="AD141">
        <v>0</v>
      </c>
      <c r="AE141">
        <v>0.6</v>
      </c>
    </row>
    <row r="142" spans="1:31" x14ac:dyDescent="0.15">
      <c r="A142" s="6">
        <v>140</v>
      </c>
      <c r="B142">
        <v>19</v>
      </c>
      <c r="C142">
        <v>1</v>
      </c>
      <c r="D142">
        <v>10</v>
      </c>
      <c r="E142">
        <v>10</v>
      </c>
      <c r="F142">
        <v>10</v>
      </c>
      <c r="G142">
        <v>0</v>
      </c>
      <c r="H142">
        <v>9</v>
      </c>
      <c r="I142">
        <v>1</v>
      </c>
      <c r="J142">
        <v>0.95</v>
      </c>
      <c r="K142" s="3">
        <v>12.781984329223601</v>
      </c>
      <c r="L142" s="10">
        <v>2.0721778869628902</v>
      </c>
      <c r="M142">
        <v>1.83835220336914</v>
      </c>
      <c r="N142">
        <v>9.5615386962890607</v>
      </c>
      <c r="O142">
        <v>5</v>
      </c>
      <c r="P142">
        <v>5</v>
      </c>
      <c r="Q142">
        <v>15</v>
      </c>
      <c r="R142" s="16">
        <v>0.33329999999999999</v>
      </c>
      <c r="S142" s="16">
        <f t="shared" si="2"/>
        <v>0.5</v>
      </c>
      <c r="T142">
        <v>4.7281875610351598</v>
      </c>
      <c r="U142">
        <v>4.4298238754272496</v>
      </c>
      <c r="V142">
        <v>4.11706447601318</v>
      </c>
      <c r="W142" s="17">
        <v>0.312759399414062</v>
      </c>
      <c r="X142">
        <v>0.61112308502197299</v>
      </c>
      <c r="Y142">
        <v>0.61112308502197299</v>
      </c>
      <c r="Z142">
        <v>0.5</v>
      </c>
      <c r="AA142">
        <v>1</v>
      </c>
      <c r="AB142">
        <v>0.66666666666666696</v>
      </c>
      <c r="AC142">
        <v>0.8</v>
      </c>
      <c r="AD142">
        <v>0</v>
      </c>
      <c r="AE142">
        <v>0.5</v>
      </c>
    </row>
    <row r="143" spans="1:31" x14ac:dyDescent="0.15">
      <c r="A143" s="6">
        <v>141</v>
      </c>
      <c r="B143">
        <v>18</v>
      </c>
      <c r="C143">
        <v>2</v>
      </c>
      <c r="D143">
        <v>10</v>
      </c>
      <c r="E143">
        <v>10</v>
      </c>
      <c r="F143">
        <v>10</v>
      </c>
      <c r="G143">
        <v>0</v>
      </c>
      <c r="H143">
        <v>8</v>
      </c>
      <c r="I143">
        <v>2</v>
      </c>
      <c r="J143">
        <v>0.9</v>
      </c>
      <c r="K143" s="3">
        <v>10.3313331604004</v>
      </c>
      <c r="L143" s="10">
        <v>2.0478324890136701</v>
      </c>
      <c r="M143">
        <v>1.35721588134766</v>
      </c>
      <c r="N143">
        <v>6.9013252258300799</v>
      </c>
      <c r="O143">
        <v>5</v>
      </c>
      <c r="P143">
        <v>5</v>
      </c>
      <c r="Q143">
        <v>15</v>
      </c>
      <c r="R143" s="16">
        <v>0.33329999999999999</v>
      </c>
      <c r="S143" s="16">
        <f t="shared" si="2"/>
        <v>0.5</v>
      </c>
      <c r="T143">
        <v>4.6949310302734402</v>
      </c>
      <c r="U143">
        <v>4.3674135208129901</v>
      </c>
      <c r="V143">
        <v>4.0722942352294904</v>
      </c>
      <c r="W143" s="17">
        <v>0.29511928558349598</v>
      </c>
      <c r="X143">
        <v>0.62263679504394498</v>
      </c>
      <c r="Y143">
        <v>0.62263679504394498</v>
      </c>
      <c r="Z143">
        <v>0.5</v>
      </c>
      <c r="AA143">
        <v>1</v>
      </c>
      <c r="AB143">
        <v>0.66666666666666696</v>
      </c>
      <c r="AC143">
        <v>0.8</v>
      </c>
      <c r="AD143">
        <v>0</v>
      </c>
      <c r="AE143">
        <v>0.5</v>
      </c>
    </row>
    <row r="144" spans="1:31" x14ac:dyDescent="0.15">
      <c r="A144" s="6">
        <v>142</v>
      </c>
      <c r="B144">
        <v>17</v>
      </c>
      <c r="C144">
        <v>3</v>
      </c>
      <c r="D144">
        <v>10</v>
      </c>
      <c r="E144">
        <v>10</v>
      </c>
      <c r="F144">
        <v>10</v>
      </c>
      <c r="G144">
        <v>0</v>
      </c>
      <c r="H144">
        <v>7</v>
      </c>
      <c r="I144">
        <v>3</v>
      </c>
      <c r="J144">
        <v>0.85</v>
      </c>
      <c r="K144" s="3">
        <v>8.6342964172363299</v>
      </c>
      <c r="L144" s="10">
        <v>2.4450550079345699</v>
      </c>
      <c r="M144">
        <v>1.4285469055175799</v>
      </c>
      <c r="N144">
        <v>5.4534187316894496</v>
      </c>
      <c r="O144">
        <v>4</v>
      </c>
      <c r="P144">
        <v>4</v>
      </c>
      <c r="Q144">
        <v>14</v>
      </c>
      <c r="R144" s="16">
        <v>0.28570000000000001</v>
      </c>
      <c r="S144" s="16">
        <f t="shared" si="2"/>
        <v>0.4</v>
      </c>
      <c r="T144">
        <v>4.0100364685058603</v>
      </c>
      <c r="U144">
        <v>3.7030329704284699</v>
      </c>
      <c r="V144">
        <v>3.4298095703125</v>
      </c>
      <c r="W144" s="17">
        <v>0.27322340011596702</v>
      </c>
      <c r="X144">
        <v>0.58022689819335904</v>
      </c>
      <c r="Y144">
        <v>0.58022689819335904</v>
      </c>
      <c r="Z144">
        <v>0.4</v>
      </c>
      <c r="AA144">
        <v>1</v>
      </c>
      <c r="AB144">
        <v>0.71428571428571397</v>
      </c>
      <c r="AC144">
        <v>0.83333333333333304</v>
      </c>
      <c r="AD144">
        <v>0</v>
      </c>
      <c r="AE144">
        <v>0.6</v>
      </c>
    </row>
    <row r="145" spans="1:31" x14ac:dyDescent="0.15">
      <c r="A145" s="6">
        <v>143</v>
      </c>
      <c r="B145">
        <v>17</v>
      </c>
      <c r="C145">
        <v>3</v>
      </c>
      <c r="D145">
        <v>10</v>
      </c>
      <c r="E145">
        <v>10</v>
      </c>
      <c r="F145">
        <v>10</v>
      </c>
      <c r="G145">
        <v>0</v>
      </c>
      <c r="H145">
        <v>7</v>
      </c>
      <c r="I145">
        <v>3</v>
      </c>
      <c r="J145">
        <v>0.85</v>
      </c>
      <c r="K145" s="3">
        <v>9.5758647918701207</v>
      </c>
      <c r="L145" s="10">
        <v>2.8060607910156201</v>
      </c>
      <c r="M145">
        <v>1.87446212768555</v>
      </c>
      <c r="N145">
        <v>6.56581687927246</v>
      </c>
      <c r="O145">
        <v>4</v>
      </c>
      <c r="P145">
        <v>4</v>
      </c>
      <c r="Q145">
        <v>14</v>
      </c>
      <c r="R145" s="16">
        <v>0.28570000000000001</v>
      </c>
      <c r="S145" s="16">
        <f t="shared" si="2"/>
        <v>0.4</v>
      </c>
      <c r="T145">
        <v>4.0521068572998002</v>
      </c>
      <c r="U145">
        <v>3.7258136272430402</v>
      </c>
      <c r="V145">
        <v>3.4393310546875</v>
      </c>
      <c r="W145" s="17">
        <v>0.28648257255554199</v>
      </c>
      <c r="X145">
        <v>0.61277580261230502</v>
      </c>
      <c r="Y145">
        <v>0.61277580261230502</v>
      </c>
      <c r="Z145">
        <v>0.4</v>
      </c>
      <c r="AA145">
        <v>1</v>
      </c>
      <c r="AB145">
        <v>0.71428571428571397</v>
      </c>
      <c r="AC145">
        <v>0.83333333333333304</v>
      </c>
      <c r="AD145">
        <v>0</v>
      </c>
      <c r="AE145">
        <v>0.6</v>
      </c>
    </row>
    <row r="146" spans="1:31" x14ac:dyDescent="0.15">
      <c r="A146" s="6">
        <v>144</v>
      </c>
      <c r="B146">
        <v>19</v>
      </c>
      <c r="C146">
        <v>1</v>
      </c>
      <c r="D146">
        <v>10</v>
      </c>
      <c r="E146">
        <v>10</v>
      </c>
      <c r="F146">
        <v>10</v>
      </c>
      <c r="G146">
        <v>0</v>
      </c>
      <c r="H146">
        <v>9</v>
      </c>
      <c r="I146">
        <v>1</v>
      </c>
      <c r="J146">
        <v>0.95</v>
      </c>
      <c r="K146" s="3">
        <v>12.2588920593262</v>
      </c>
      <c r="L146" s="10">
        <v>1.6552867889404299</v>
      </c>
      <c r="M146">
        <v>1.37172698974609</v>
      </c>
      <c r="N146">
        <v>8.9462089538574201</v>
      </c>
      <c r="O146">
        <v>7</v>
      </c>
      <c r="P146">
        <v>7</v>
      </c>
      <c r="Q146">
        <v>17</v>
      </c>
      <c r="R146" s="16">
        <v>0.4118</v>
      </c>
      <c r="S146" s="16">
        <f t="shared" si="2"/>
        <v>0.7</v>
      </c>
      <c r="T146">
        <v>4.8854942321777299</v>
      </c>
      <c r="U146">
        <v>4.5660943984985396</v>
      </c>
      <c r="V146">
        <v>4.2890815734863299</v>
      </c>
      <c r="W146" s="17">
        <v>0.27701282501220698</v>
      </c>
      <c r="X146">
        <v>0.59641265869140603</v>
      </c>
      <c r="Y146">
        <v>0.59641265869140603</v>
      </c>
      <c r="Z146">
        <v>0.7</v>
      </c>
      <c r="AA146">
        <v>1</v>
      </c>
      <c r="AB146">
        <v>0.58823529411764697</v>
      </c>
      <c r="AC146">
        <v>0.74074074074074103</v>
      </c>
      <c r="AD146">
        <v>0</v>
      </c>
      <c r="AE146">
        <v>0.3</v>
      </c>
    </row>
    <row r="147" spans="1:31" x14ac:dyDescent="0.15">
      <c r="A147" s="6">
        <v>145</v>
      </c>
      <c r="B147">
        <v>16</v>
      </c>
      <c r="C147">
        <v>4</v>
      </c>
      <c r="D147">
        <v>10</v>
      </c>
      <c r="E147">
        <v>10</v>
      </c>
      <c r="F147">
        <v>10</v>
      </c>
      <c r="G147">
        <v>0</v>
      </c>
      <c r="H147">
        <v>6</v>
      </c>
      <c r="I147">
        <v>4</v>
      </c>
      <c r="J147">
        <v>0.8</v>
      </c>
      <c r="K147" s="3">
        <v>8.6471595764160192</v>
      </c>
      <c r="L147" s="10">
        <v>2.9916915893554701</v>
      </c>
      <c r="M147">
        <v>1.51042556762695</v>
      </c>
      <c r="N147">
        <v>5.7226257324218697</v>
      </c>
      <c r="O147">
        <v>4</v>
      </c>
      <c r="P147">
        <v>4</v>
      </c>
      <c r="Q147">
        <v>14</v>
      </c>
      <c r="R147" s="16">
        <v>0.28570000000000001</v>
      </c>
      <c r="S147" s="16">
        <f t="shared" si="2"/>
        <v>0.4</v>
      </c>
      <c r="T147">
        <v>3.7703685760497998</v>
      </c>
      <c r="U147">
        <v>3.4553699493408199</v>
      </c>
      <c r="V147">
        <v>3.2069847583770801</v>
      </c>
      <c r="W147" s="17">
        <v>0.24838519096374501</v>
      </c>
      <c r="X147">
        <v>0.56338381767272905</v>
      </c>
      <c r="Y147">
        <v>0.56338381767272905</v>
      </c>
      <c r="Z147">
        <v>0.4</v>
      </c>
      <c r="AA147">
        <v>1</v>
      </c>
      <c r="AB147">
        <v>0.71428571428571397</v>
      </c>
      <c r="AC147">
        <v>0.83333333333333304</v>
      </c>
      <c r="AD147">
        <v>0</v>
      </c>
      <c r="AE147">
        <v>0.6</v>
      </c>
    </row>
    <row r="148" spans="1:31" x14ac:dyDescent="0.15">
      <c r="A148" s="6">
        <v>146</v>
      </c>
      <c r="B148">
        <v>17</v>
      </c>
      <c r="C148">
        <v>3</v>
      </c>
      <c r="D148">
        <v>10</v>
      </c>
      <c r="E148">
        <v>10</v>
      </c>
      <c r="F148">
        <v>10</v>
      </c>
      <c r="G148">
        <v>0</v>
      </c>
      <c r="H148">
        <v>7</v>
      </c>
      <c r="I148">
        <v>3</v>
      </c>
      <c r="J148">
        <v>0.85</v>
      </c>
      <c r="K148" s="3">
        <v>8.7994766235351598</v>
      </c>
      <c r="L148" s="10">
        <v>3.2901535034179701</v>
      </c>
      <c r="M148">
        <v>2.6632785797119101</v>
      </c>
      <c r="N148">
        <v>5.7808799743652299</v>
      </c>
      <c r="O148">
        <v>4</v>
      </c>
      <c r="P148">
        <v>4</v>
      </c>
      <c r="Q148">
        <v>14</v>
      </c>
      <c r="R148" s="16">
        <v>0.28570000000000001</v>
      </c>
      <c r="S148" s="16">
        <f t="shared" si="2"/>
        <v>0.4</v>
      </c>
      <c r="T148">
        <v>3.84622001647949</v>
      </c>
      <c r="U148">
        <v>3.5842359066009499</v>
      </c>
      <c r="V148">
        <v>3.3059680461883501</v>
      </c>
      <c r="W148" s="17">
        <v>0.27826786041259799</v>
      </c>
      <c r="X148">
        <v>0.54025197029113803</v>
      </c>
      <c r="Y148">
        <v>0.54025197029113803</v>
      </c>
      <c r="Z148">
        <v>0.4</v>
      </c>
      <c r="AA148">
        <v>1</v>
      </c>
      <c r="AB148">
        <v>0.71428571428571397</v>
      </c>
      <c r="AC148">
        <v>0.83333333333333304</v>
      </c>
      <c r="AD148">
        <v>0</v>
      </c>
      <c r="AE148">
        <v>0.6</v>
      </c>
    </row>
    <row r="149" spans="1:31" x14ac:dyDescent="0.15">
      <c r="A149" s="6">
        <v>147</v>
      </c>
      <c r="B149">
        <v>14</v>
      </c>
      <c r="C149">
        <v>6</v>
      </c>
      <c r="D149">
        <v>10</v>
      </c>
      <c r="E149">
        <v>10</v>
      </c>
      <c r="F149">
        <v>10</v>
      </c>
      <c r="G149">
        <v>0</v>
      </c>
      <c r="H149">
        <v>4</v>
      </c>
      <c r="I149">
        <v>6</v>
      </c>
      <c r="J149">
        <v>0.7</v>
      </c>
      <c r="K149" s="3">
        <v>7.5927104949951199</v>
      </c>
      <c r="L149" s="10">
        <v>2.7144756317138699</v>
      </c>
      <c r="M149">
        <v>0.28372955322265597</v>
      </c>
      <c r="N149">
        <v>8.1443538665771502</v>
      </c>
      <c r="O149">
        <v>4</v>
      </c>
      <c r="P149">
        <v>4</v>
      </c>
      <c r="Q149">
        <v>13</v>
      </c>
      <c r="R149" s="16">
        <v>0.30769999999999997</v>
      </c>
      <c r="S149" s="16">
        <f t="shared" si="2"/>
        <v>0.4</v>
      </c>
      <c r="T149">
        <v>3.4357986450195299</v>
      </c>
      <c r="U149">
        <v>2.9036130905151398</v>
      </c>
      <c r="V149">
        <v>2.9277539253234899</v>
      </c>
      <c r="W149" s="17">
        <v>2.4140834808349599E-2</v>
      </c>
      <c r="X149">
        <v>0.50804471969604503</v>
      </c>
      <c r="Y149">
        <v>0.50804471969604503</v>
      </c>
      <c r="Z149">
        <v>0.4</v>
      </c>
      <c r="AA149">
        <v>0.9</v>
      </c>
      <c r="AB149">
        <v>0.69230769230769196</v>
      </c>
      <c r="AC149">
        <v>0.78260869565217395</v>
      </c>
      <c r="AD149">
        <v>0.1</v>
      </c>
      <c r="AE149">
        <v>0.5</v>
      </c>
    </row>
    <row r="150" spans="1:31" x14ac:dyDescent="0.15">
      <c r="A150" s="6">
        <v>148</v>
      </c>
      <c r="B150">
        <v>19</v>
      </c>
      <c r="C150">
        <v>1</v>
      </c>
      <c r="D150">
        <v>10</v>
      </c>
      <c r="E150">
        <v>10</v>
      </c>
      <c r="F150">
        <v>10</v>
      </c>
      <c r="G150">
        <v>0</v>
      </c>
      <c r="H150">
        <v>9</v>
      </c>
      <c r="I150">
        <v>1</v>
      </c>
      <c r="J150">
        <v>0.95</v>
      </c>
      <c r="K150" s="3">
        <v>13.0470485687256</v>
      </c>
      <c r="L150" s="10">
        <v>1.38150787353516</v>
      </c>
      <c r="M150">
        <v>1.1150970458984399</v>
      </c>
      <c r="N150">
        <v>10.2976226806641</v>
      </c>
      <c r="O150">
        <v>6</v>
      </c>
      <c r="P150">
        <v>6</v>
      </c>
      <c r="Q150">
        <v>16</v>
      </c>
      <c r="R150" s="16">
        <v>0.375</v>
      </c>
      <c r="S150" s="16">
        <f t="shared" si="2"/>
        <v>0.6</v>
      </c>
      <c r="T150">
        <v>5.2402896881103498</v>
      </c>
      <c r="U150">
        <v>4.8592848777770996</v>
      </c>
      <c r="V150">
        <v>4.59460496902466</v>
      </c>
      <c r="W150" s="17">
        <v>0.26467990875244102</v>
      </c>
      <c r="X150">
        <v>0.64568471908569303</v>
      </c>
      <c r="Y150">
        <v>0.64568471908569303</v>
      </c>
      <c r="Z150">
        <v>0.6</v>
      </c>
      <c r="AA150">
        <v>1</v>
      </c>
      <c r="AB150">
        <v>0.625</v>
      </c>
      <c r="AC150">
        <v>0.76923076923076905</v>
      </c>
      <c r="AD150">
        <v>0</v>
      </c>
      <c r="AE150">
        <v>0.4</v>
      </c>
    </row>
    <row r="151" spans="1:31" x14ac:dyDescent="0.15">
      <c r="A151" s="6">
        <v>149</v>
      </c>
      <c r="B151">
        <v>16</v>
      </c>
      <c r="C151">
        <v>4</v>
      </c>
      <c r="D151">
        <v>10</v>
      </c>
      <c r="E151">
        <v>10</v>
      </c>
      <c r="F151">
        <v>10</v>
      </c>
      <c r="G151">
        <v>0</v>
      </c>
      <c r="H151">
        <v>6</v>
      </c>
      <c r="I151">
        <v>4</v>
      </c>
      <c r="J151">
        <v>0.8</v>
      </c>
      <c r="K151" s="3">
        <v>8.5412864685058594</v>
      </c>
      <c r="L151" s="10">
        <v>3.1458225250244101</v>
      </c>
      <c r="M151">
        <v>1.7933406829834</v>
      </c>
      <c r="N151">
        <v>5.6112327575683603</v>
      </c>
      <c r="O151">
        <v>3</v>
      </c>
      <c r="P151">
        <v>3</v>
      </c>
      <c r="Q151">
        <v>13</v>
      </c>
      <c r="R151" s="16">
        <v>0.23080000000000001</v>
      </c>
      <c r="S151" s="16">
        <f t="shared" si="2"/>
        <v>0.3</v>
      </c>
      <c r="T151">
        <v>3.5439529418945299</v>
      </c>
      <c r="U151">
        <v>3.2552220821380602</v>
      </c>
      <c r="V151">
        <v>2.99940085411072</v>
      </c>
      <c r="W151" s="17">
        <v>0.25582122802734403</v>
      </c>
      <c r="X151">
        <v>0.54455208778381303</v>
      </c>
      <c r="Y151">
        <v>0.54455208778381303</v>
      </c>
      <c r="Z151">
        <v>0.3</v>
      </c>
      <c r="AA151">
        <v>1</v>
      </c>
      <c r="AB151">
        <v>0.76923076923076905</v>
      </c>
      <c r="AC151">
        <v>0.86956521739130399</v>
      </c>
      <c r="AD151">
        <v>0</v>
      </c>
      <c r="AE151">
        <v>0.7</v>
      </c>
    </row>
    <row r="152" spans="1:31" x14ac:dyDescent="0.15">
      <c r="A152" s="6">
        <v>150</v>
      </c>
      <c r="B152">
        <v>13</v>
      </c>
      <c r="C152">
        <v>7</v>
      </c>
      <c r="D152">
        <v>10</v>
      </c>
      <c r="E152">
        <v>10</v>
      </c>
      <c r="F152">
        <v>10</v>
      </c>
      <c r="G152">
        <v>0</v>
      </c>
      <c r="H152">
        <v>3</v>
      </c>
      <c r="I152">
        <v>7</v>
      </c>
      <c r="J152">
        <v>0.65</v>
      </c>
      <c r="K152" s="3">
        <v>8.5033740997314506</v>
      </c>
      <c r="L152" s="10">
        <v>4.7760276794433603</v>
      </c>
      <c r="M152">
        <v>1.00246429443359</v>
      </c>
      <c r="N152">
        <v>7.03369140625</v>
      </c>
      <c r="O152">
        <v>3</v>
      </c>
      <c r="P152">
        <v>3</v>
      </c>
      <c r="Q152">
        <v>13</v>
      </c>
      <c r="R152" s="16">
        <v>0.23080000000000001</v>
      </c>
      <c r="S152" s="16">
        <f t="shared" si="2"/>
        <v>0.3</v>
      </c>
      <c r="T152">
        <v>3.2062320709228498</v>
      </c>
      <c r="U152">
        <v>2.7533073425293</v>
      </c>
      <c r="V152">
        <v>2.6248252391815199</v>
      </c>
      <c r="W152" s="17">
        <v>0.12848210334777799</v>
      </c>
      <c r="X152">
        <v>0.58140683174133301</v>
      </c>
      <c r="Y152">
        <v>0.58140683174133301</v>
      </c>
      <c r="Z152">
        <v>0.3</v>
      </c>
      <c r="AA152">
        <v>1</v>
      </c>
      <c r="AB152">
        <v>0.76923076923076905</v>
      </c>
      <c r="AC152">
        <v>0.86956521739130399</v>
      </c>
      <c r="AD152">
        <v>0</v>
      </c>
      <c r="AE152">
        <v>0.7</v>
      </c>
    </row>
    <row r="153" spans="1:31" x14ac:dyDescent="0.15">
      <c r="A153" s="6">
        <v>151</v>
      </c>
      <c r="B153">
        <v>17</v>
      </c>
      <c r="C153">
        <v>3</v>
      </c>
      <c r="D153">
        <v>10</v>
      </c>
      <c r="E153">
        <v>10</v>
      </c>
      <c r="F153">
        <v>10</v>
      </c>
      <c r="G153">
        <v>0</v>
      </c>
      <c r="H153">
        <v>7</v>
      </c>
      <c r="I153">
        <v>3</v>
      </c>
      <c r="J153">
        <v>0.85</v>
      </c>
      <c r="K153" s="3">
        <v>8.2556800842285192</v>
      </c>
      <c r="L153" s="10">
        <v>1.9298229217529299</v>
      </c>
      <c r="M153">
        <v>1.1488952636718699</v>
      </c>
      <c r="N153">
        <v>6.4338340759277299</v>
      </c>
      <c r="O153">
        <v>6</v>
      </c>
      <c r="P153">
        <v>6</v>
      </c>
      <c r="Q153">
        <v>16</v>
      </c>
      <c r="R153" s="16">
        <v>0.375</v>
      </c>
      <c r="S153" s="16">
        <f t="shared" si="2"/>
        <v>0.6</v>
      </c>
      <c r="T153">
        <v>4.10306739807129</v>
      </c>
      <c r="U153">
        <v>3.7360796928405802</v>
      </c>
      <c r="V153">
        <v>3.5790646076202401</v>
      </c>
      <c r="W153" s="17">
        <v>0.157015085220337</v>
      </c>
      <c r="X153">
        <v>0.52400279045105003</v>
      </c>
      <c r="Y153">
        <v>0.52400279045105003</v>
      </c>
      <c r="Z153">
        <v>0.6</v>
      </c>
      <c r="AA153">
        <v>1</v>
      </c>
      <c r="AB153">
        <v>0.625</v>
      </c>
      <c r="AC153">
        <v>0.76923076923076905</v>
      </c>
      <c r="AD153">
        <v>0</v>
      </c>
      <c r="AE153">
        <v>0.4</v>
      </c>
    </row>
    <row r="154" spans="1:31" x14ac:dyDescent="0.15">
      <c r="A154" s="6">
        <v>152</v>
      </c>
      <c r="B154">
        <v>17</v>
      </c>
      <c r="C154">
        <v>3</v>
      </c>
      <c r="D154">
        <v>10</v>
      </c>
      <c r="E154">
        <v>10</v>
      </c>
      <c r="F154">
        <v>10</v>
      </c>
      <c r="G154">
        <v>0</v>
      </c>
      <c r="H154">
        <v>7</v>
      </c>
      <c r="I154">
        <v>3</v>
      </c>
      <c r="J154">
        <v>0.85</v>
      </c>
      <c r="K154" s="3">
        <v>8.9707775115966797</v>
      </c>
      <c r="L154" s="10">
        <v>2.38883399963379</v>
      </c>
      <c r="M154">
        <v>1.3446693420410201</v>
      </c>
      <c r="N154">
        <v>5.9222469329834002</v>
      </c>
      <c r="O154">
        <v>4</v>
      </c>
      <c r="P154">
        <v>4</v>
      </c>
      <c r="Q154">
        <v>14</v>
      </c>
      <c r="R154" s="16">
        <v>0.28570000000000001</v>
      </c>
      <c r="S154" s="16">
        <f t="shared" si="2"/>
        <v>0.4</v>
      </c>
      <c r="T154">
        <v>3.9851779937744101</v>
      </c>
      <c r="U154">
        <v>3.66757035255432</v>
      </c>
      <c r="V154">
        <v>3.4159989356994598</v>
      </c>
      <c r="W154" s="17">
        <v>0.25157141685485801</v>
      </c>
      <c r="X154">
        <v>0.56917905807495095</v>
      </c>
      <c r="Y154">
        <v>0.56917905807495095</v>
      </c>
      <c r="Z154">
        <v>0.4</v>
      </c>
      <c r="AA154">
        <v>1</v>
      </c>
      <c r="AB154">
        <v>0.71428571428571397</v>
      </c>
      <c r="AC154">
        <v>0.83333333333333304</v>
      </c>
      <c r="AD154">
        <v>0</v>
      </c>
      <c r="AE154">
        <v>0.6</v>
      </c>
    </row>
    <row r="155" spans="1:31" x14ac:dyDescent="0.15">
      <c r="A155" s="6">
        <v>153</v>
      </c>
      <c r="B155">
        <v>17</v>
      </c>
      <c r="C155">
        <v>3</v>
      </c>
      <c r="D155">
        <v>10</v>
      </c>
      <c r="E155">
        <v>10</v>
      </c>
      <c r="F155">
        <v>10</v>
      </c>
      <c r="G155">
        <v>0</v>
      </c>
      <c r="H155">
        <v>7</v>
      </c>
      <c r="I155">
        <v>3</v>
      </c>
      <c r="J155">
        <v>0.85</v>
      </c>
      <c r="K155" s="3">
        <v>9.6286125183105504</v>
      </c>
      <c r="L155" s="10">
        <v>3.3225612640380899</v>
      </c>
      <c r="M155">
        <v>2.3541946411132799</v>
      </c>
      <c r="N155">
        <v>5.7807559967040998</v>
      </c>
      <c r="O155">
        <v>3</v>
      </c>
      <c r="P155">
        <v>3</v>
      </c>
      <c r="Q155">
        <v>13</v>
      </c>
      <c r="R155" s="16">
        <v>0.23080000000000001</v>
      </c>
      <c r="S155" s="16">
        <f t="shared" si="2"/>
        <v>0.3</v>
      </c>
      <c r="T155">
        <v>3.5179100036621098</v>
      </c>
      <c r="U155">
        <v>3.29960370063782</v>
      </c>
      <c r="V155">
        <v>2.9514195919036901</v>
      </c>
      <c r="W155" s="17">
        <v>0.34818410873413103</v>
      </c>
      <c r="X155">
        <v>0.56649041175842296</v>
      </c>
      <c r="Y155">
        <v>0.56649041175842296</v>
      </c>
      <c r="Z155">
        <v>0.3</v>
      </c>
      <c r="AA155">
        <v>1</v>
      </c>
      <c r="AB155">
        <v>0.76923076923076905</v>
      </c>
      <c r="AC155">
        <v>0.86956521739130399</v>
      </c>
      <c r="AD155">
        <v>0</v>
      </c>
      <c r="AE155">
        <v>0.7</v>
      </c>
    </row>
    <row r="156" spans="1:31" x14ac:dyDescent="0.15">
      <c r="A156" s="6">
        <v>154</v>
      </c>
      <c r="B156">
        <v>18</v>
      </c>
      <c r="C156">
        <v>2</v>
      </c>
      <c r="D156">
        <v>10</v>
      </c>
      <c r="E156">
        <v>10</v>
      </c>
      <c r="F156">
        <v>10</v>
      </c>
      <c r="G156">
        <v>0</v>
      </c>
      <c r="H156">
        <v>8</v>
      </c>
      <c r="I156">
        <v>2</v>
      </c>
      <c r="J156">
        <v>0.9</v>
      </c>
      <c r="K156" s="3">
        <v>9.8570137023925799</v>
      </c>
      <c r="L156" s="10">
        <v>2.5396385192871098</v>
      </c>
      <c r="M156">
        <v>2.0732612609863299</v>
      </c>
      <c r="N156">
        <v>6.8148288726806596</v>
      </c>
      <c r="O156">
        <v>7</v>
      </c>
      <c r="P156">
        <v>7</v>
      </c>
      <c r="Q156">
        <v>17</v>
      </c>
      <c r="R156" s="16">
        <v>0.4118</v>
      </c>
      <c r="S156" s="16">
        <f t="shared" si="2"/>
        <v>0.7</v>
      </c>
      <c r="T156">
        <v>4.2818603515625</v>
      </c>
      <c r="U156">
        <v>3.9832625389099099</v>
      </c>
      <c r="V156">
        <v>3.7089824676513699</v>
      </c>
      <c r="W156" s="17">
        <v>0.27428007125854498</v>
      </c>
      <c r="X156">
        <v>0.57287788391113303</v>
      </c>
      <c r="Y156">
        <v>0.57287788391113303</v>
      </c>
      <c r="Z156">
        <v>0.7</v>
      </c>
      <c r="AA156">
        <v>1</v>
      </c>
      <c r="AB156">
        <v>0.58823529411764697</v>
      </c>
      <c r="AC156">
        <v>0.74074074074074103</v>
      </c>
      <c r="AD156">
        <v>0</v>
      </c>
      <c r="AE156">
        <v>0.3</v>
      </c>
    </row>
    <row r="157" spans="1:31" x14ac:dyDescent="0.15">
      <c r="A157" s="6">
        <v>155</v>
      </c>
      <c r="B157">
        <v>17</v>
      </c>
      <c r="C157">
        <v>3</v>
      </c>
      <c r="D157">
        <v>10</v>
      </c>
      <c r="E157">
        <v>10</v>
      </c>
      <c r="F157">
        <v>10</v>
      </c>
      <c r="G157">
        <v>0</v>
      </c>
      <c r="H157">
        <v>7</v>
      </c>
      <c r="I157">
        <v>3</v>
      </c>
      <c r="J157">
        <v>0.85</v>
      </c>
      <c r="K157" s="3">
        <v>8.7212314605712908</v>
      </c>
      <c r="L157" s="10">
        <v>1.5132980346679701</v>
      </c>
      <c r="M157">
        <v>0.62501525878906194</v>
      </c>
      <c r="N157">
        <v>7.3360977172851598</v>
      </c>
      <c r="O157">
        <v>6</v>
      </c>
      <c r="P157">
        <v>6</v>
      </c>
      <c r="Q157">
        <v>16</v>
      </c>
      <c r="R157" s="16">
        <v>0.375</v>
      </c>
      <c r="S157" s="16">
        <f t="shared" si="2"/>
        <v>0.6</v>
      </c>
      <c r="T157">
        <v>4.2998428344726598</v>
      </c>
      <c r="U157">
        <v>3.84734106063843</v>
      </c>
      <c r="V157">
        <v>3.7232596874237101</v>
      </c>
      <c r="W157" s="17">
        <v>0.124081373214722</v>
      </c>
      <c r="X157">
        <v>0.57658314704894997</v>
      </c>
      <c r="Y157">
        <v>0.57658314704894997</v>
      </c>
      <c r="Z157">
        <v>0.6</v>
      </c>
      <c r="AA157">
        <v>1</v>
      </c>
      <c r="AB157">
        <v>0.625</v>
      </c>
      <c r="AC157">
        <v>0.76923076923076905</v>
      </c>
      <c r="AD157">
        <v>0</v>
      </c>
      <c r="AE157">
        <v>0.4</v>
      </c>
    </row>
    <row r="158" spans="1:31" x14ac:dyDescent="0.15">
      <c r="A158" s="6">
        <v>156</v>
      </c>
      <c r="B158">
        <v>16</v>
      </c>
      <c r="C158">
        <v>4</v>
      </c>
      <c r="D158">
        <v>10</v>
      </c>
      <c r="E158">
        <v>10</v>
      </c>
      <c r="F158">
        <v>10</v>
      </c>
      <c r="G158">
        <v>0</v>
      </c>
      <c r="H158">
        <v>6</v>
      </c>
      <c r="I158">
        <v>4</v>
      </c>
      <c r="J158">
        <v>0.8</v>
      </c>
      <c r="K158" s="3">
        <v>8.0599040985107404</v>
      </c>
      <c r="L158" s="10">
        <v>1.6942272186279299</v>
      </c>
      <c r="M158">
        <v>0.34922027587890597</v>
      </c>
      <c r="N158">
        <v>7.2469310760498002</v>
      </c>
      <c r="O158">
        <v>6</v>
      </c>
      <c r="P158">
        <v>6</v>
      </c>
      <c r="Q158">
        <v>16</v>
      </c>
      <c r="R158" s="16">
        <v>0.375</v>
      </c>
      <c r="S158" s="16">
        <f t="shared" si="2"/>
        <v>0.6</v>
      </c>
      <c r="T158">
        <v>4.22702980041504</v>
      </c>
      <c r="U158">
        <v>3.72976851463318</v>
      </c>
      <c r="V158">
        <v>3.6585106849670401</v>
      </c>
      <c r="W158" s="17">
        <v>7.1257829666137695E-2</v>
      </c>
      <c r="X158">
        <v>0.56851911544799805</v>
      </c>
      <c r="Y158">
        <v>0.56851911544799805</v>
      </c>
      <c r="Z158">
        <v>0.6</v>
      </c>
      <c r="AA158">
        <v>1</v>
      </c>
      <c r="AB158">
        <v>0.625</v>
      </c>
      <c r="AC158">
        <v>0.76923076923076905</v>
      </c>
      <c r="AD158">
        <v>0</v>
      </c>
      <c r="AE158">
        <v>0.4</v>
      </c>
    </row>
    <row r="159" spans="1:31" x14ac:dyDescent="0.15">
      <c r="A159" s="6">
        <v>157</v>
      </c>
      <c r="B159">
        <v>17</v>
      </c>
      <c r="C159">
        <v>3</v>
      </c>
      <c r="D159">
        <v>10</v>
      </c>
      <c r="E159">
        <v>10</v>
      </c>
      <c r="F159">
        <v>10</v>
      </c>
      <c r="G159">
        <v>0</v>
      </c>
      <c r="H159">
        <v>7</v>
      </c>
      <c r="I159">
        <v>3</v>
      </c>
      <c r="J159">
        <v>0.85</v>
      </c>
      <c r="K159" s="3">
        <v>8.8000297546386701</v>
      </c>
      <c r="L159" s="10">
        <v>3.2561721801757799</v>
      </c>
      <c r="M159">
        <v>2.41655349731445</v>
      </c>
      <c r="N159">
        <v>5.1210670471191397</v>
      </c>
      <c r="O159">
        <v>3</v>
      </c>
      <c r="P159">
        <v>3</v>
      </c>
      <c r="Q159">
        <v>12</v>
      </c>
      <c r="R159" s="16">
        <v>0.25</v>
      </c>
      <c r="S159" s="16">
        <f t="shared" si="2"/>
        <v>0.3</v>
      </c>
      <c r="T159">
        <v>3.8291130065918</v>
      </c>
      <c r="U159">
        <v>3.5865540504455602</v>
      </c>
      <c r="V159">
        <v>3.2654068470001198</v>
      </c>
      <c r="W159" s="17">
        <v>0.32114720344543501</v>
      </c>
      <c r="X159">
        <v>0.56370615959167503</v>
      </c>
      <c r="Y159">
        <v>0.56370615959167503</v>
      </c>
      <c r="Z159">
        <v>0.3</v>
      </c>
      <c r="AA159">
        <v>0.9</v>
      </c>
      <c r="AB159">
        <v>0.75</v>
      </c>
      <c r="AC159">
        <v>0.81818181818181801</v>
      </c>
      <c r="AD159">
        <v>0.1</v>
      </c>
      <c r="AE159">
        <v>0.6</v>
      </c>
    </row>
    <row r="160" spans="1:31" x14ac:dyDescent="0.15">
      <c r="A160" s="6">
        <v>158</v>
      </c>
      <c r="B160">
        <v>15</v>
      </c>
      <c r="C160">
        <v>5</v>
      </c>
      <c r="D160">
        <v>10</v>
      </c>
      <c r="E160">
        <v>10</v>
      </c>
      <c r="F160">
        <v>10</v>
      </c>
      <c r="G160">
        <v>0</v>
      </c>
      <c r="H160">
        <v>5</v>
      </c>
      <c r="I160">
        <v>5</v>
      </c>
      <c r="J160">
        <v>0.75</v>
      </c>
      <c r="K160" s="3">
        <v>7.9831905364990199</v>
      </c>
      <c r="L160" s="10">
        <v>4.2839298248290998</v>
      </c>
      <c r="M160">
        <v>2.99527931213379</v>
      </c>
      <c r="N160">
        <v>4.8212127685546902</v>
      </c>
      <c r="O160">
        <v>1</v>
      </c>
      <c r="P160">
        <v>1</v>
      </c>
      <c r="Q160">
        <v>11</v>
      </c>
      <c r="R160" s="16">
        <v>9.0899999999999995E-2</v>
      </c>
      <c r="S160" s="16">
        <f t="shared" si="2"/>
        <v>0.1</v>
      </c>
      <c r="T160">
        <v>3.1968898773193399</v>
      </c>
      <c r="U160">
        <v>2.9954133033752401</v>
      </c>
      <c r="V160">
        <v>2.71425461769104</v>
      </c>
      <c r="W160" s="17">
        <v>0.28115868568420399</v>
      </c>
      <c r="X160">
        <v>0.48263525962829601</v>
      </c>
      <c r="Y160">
        <v>0.48263525962829601</v>
      </c>
      <c r="Z160">
        <v>0.1</v>
      </c>
      <c r="AA160">
        <v>1</v>
      </c>
      <c r="AB160">
        <v>0.90909090909090895</v>
      </c>
      <c r="AC160">
        <v>0.952380952380952</v>
      </c>
      <c r="AD160">
        <v>0</v>
      </c>
      <c r="AE160">
        <v>0.9</v>
      </c>
    </row>
    <row r="161" spans="1:31" x14ac:dyDescent="0.15">
      <c r="A161" s="6">
        <v>159</v>
      </c>
      <c r="B161">
        <v>17</v>
      </c>
      <c r="C161">
        <v>3</v>
      </c>
      <c r="D161">
        <v>10</v>
      </c>
      <c r="E161">
        <v>10</v>
      </c>
      <c r="F161">
        <v>10</v>
      </c>
      <c r="G161">
        <v>0</v>
      </c>
      <c r="H161">
        <v>7</v>
      </c>
      <c r="I161">
        <v>3</v>
      </c>
      <c r="J161">
        <v>0.85</v>
      </c>
      <c r="K161" s="3">
        <v>8.7575283050537092</v>
      </c>
      <c r="L161" s="10">
        <v>3.1088714599609402</v>
      </c>
      <c r="M161">
        <v>2.2011642456054701</v>
      </c>
      <c r="N161">
        <v>5.04380226135254</v>
      </c>
      <c r="O161">
        <v>4</v>
      </c>
      <c r="P161">
        <v>4</v>
      </c>
      <c r="Q161">
        <v>14</v>
      </c>
      <c r="R161" s="16">
        <v>0.28570000000000001</v>
      </c>
      <c r="S161" s="16">
        <f t="shared" si="2"/>
        <v>0.4</v>
      </c>
      <c r="T161">
        <v>3.7435493469238299</v>
      </c>
      <c r="U161">
        <v>3.4978618621826199</v>
      </c>
      <c r="V161">
        <v>3.1751580238342298</v>
      </c>
      <c r="W161" s="17">
        <v>0.322703838348389</v>
      </c>
      <c r="X161">
        <v>0.56839132308960005</v>
      </c>
      <c r="Y161">
        <v>0.56839132308960005</v>
      </c>
      <c r="Z161">
        <v>0.4</v>
      </c>
      <c r="AA161">
        <v>1</v>
      </c>
      <c r="AB161">
        <v>0.71428571428571397</v>
      </c>
      <c r="AC161">
        <v>0.83333333333333304</v>
      </c>
      <c r="AD161">
        <v>0</v>
      </c>
      <c r="AE161">
        <v>0.6</v>
      </c>
    </row>
    <row r="162" spans="1:31" x14ac:dyDescent="0.15">
      <c r="A162" s="6">
        <v>160</v>
      </c>
      <c r="B162">
        <v>18</v>
      </c>
      <c r="C162">
        <v>2</v>
      </c>
      <c r="D162">
        <v>10</v>
      </c>
      <c r="E162">
        <v>10</v>
      </c>
      <c r="F162">
        <v>10</v>
      </c>
      <c r="G162">
        <v>0</v>
      </c>
      <c r="H162">
        <v>8</v>
      </c>
      <c r="I162">
        <v>2</v>
      </c>
      <c r="J162">
        <v>0.9</v>
      </c>
      <c r="K162" s="3">
        <v>9.7188396453857404</v>
      </c>
      <c r="L162" s="10">
        <v>3.1543941497802699</v>
      </c>
      <c r="M162">
        <v>2.6168231964111301</v>
      </c>
      <c r="N162">
        <v>5.5176906585693404</v>
      </c>
      <c r="O162">
        <v>3</v>
      </c>
      <c r="P162">
        <v>3</v>
      </c>
      <c r="Q162">
        <v>13</v>
      </c>
      <c r="R162" s="16">
        <v>0.23080000000000001</v>
      </c>
      <c r="S162" s="16">
        <f t="shared" si="2"/>
        <v>0.3</v>
      </c>
      <c r="T162">
        <v>4.13474464416504</v>
      </c>
      <c r="U162">
        <v>3.91542744636536</v>
      </c>
      <c r="V162">
        <v>3.5470154285430899</v>
      </c>
      <c r="W162" s="17">
        <v>0.36841201782226601</v>
      </c>
      <c r="X162">
        <v>0.58772921562194802</v>
      </c>
      <c r="Y162">
        <v>0.58772921562194802</v>
      </c>
      <c r="Z162">
        <v>0.3</v>
      </c>
      <c r="AA162">
        <v>1</v>
      </c>
      <c r="AB162">
        <v>0.76923076923076905</v>
      </c>
      <c r="AC162">
        <v>0.86956521739130399</v>
      </c>
      <c r="AD162">
        <v>0</v>
      </c>
      <c r="AE162">
        <v>0.7</v>
      </c>
    </row>
    <row r="163" spans="1:31" x14ac:dyDescent="0.15">
      <c r="A163" s="6">
        <v>161</v>
      </c>
      <c r="B163">
        <v>17</v>
      </c>
      <c r="C163">
        <v>3</v>
      </c>
      <c r="D163">
        <v>10</v>
      </c>
      <c r="E163">
        <v>10</v>
      </c>
      <c r="F163">
        <v>10</v>
      </c>
      <c r="G163">
        <v>0</v>
      </c>
      <c r="H163">
        <v>7</v>
      </c>
      <c r="I163">
        <v>3</v>
      </c>
      <c r="J163">
        <v>0.85</v>
      </c>
      <c r="K163" s="3">
        <v>8.1865882873535192</v>
      </c>
      <c r="L163" s="10">
        <v>2.0900421142578098</v>
      </c>
      <c r="M163">
        <v>1.18630599975586</v>
      </c>
      <c r="N163">
        <v>5.6968841552734402</v>
      </c>
      <c r="O163">
        <v>4</v>
      </c>
      <c r="P163">
        <v>4</v>
      </c>
      <c r="Q163">
        <v>13</v>
      </c>
      <c r="R163" s="16">
        <v>0.30769999999999997</v>
      </c>
      <c r="S163" s="16">
        <f t="shared" si="2"/>
        <v>0.4</v>
      </c>
      <c r="T163">
        <v>3.9474563598632799</v>
      </c>
      <c r="U163">
        <v>3.6399130821228001</v>
      </c>
      <c r="V163">
        <v>3.4293487071990998</v>
      </c>
      <c r="W163" s="17">
        <v>0.210564374923706</v>
      </c>
      <c r="X163">
        <v>0.51810765266418501</v>
      </c>
      <c r="Y163">
        <v>0.51810765266418501</v>
      </c>
      <c r="Z163">
        <v>0.4</v>
      </c>
      <c r="AA163">
        <v>0.9</v>
      </c>
      <c r="AB163">
        <v>0.69230769230769196</v>
      </c>
      <c r="AC163">
        <v>0.78260869565217395</v>
      </c>
      <c r="AD163">
        <v>0.1</v>
      </c>
      <c r="AE163">
        <v>0.5</v>
      </c>
    </row>
    <row r="164" spans="1:31" x14ac:dyDescent="0.15">
      <c r="A164" s="6">
        <v>162</v>
      </c>
      <c r="B164">
        <v>18</v>
      </c>
      <c r="C164">
        <v>2</v>
      </c>
      <c r="D164">
        <v>10</v>
      </c>
      <c r="E164">
        <v>10</v>
      </c>
      <c r="F164">
        <v>10</v>
      </c>
      <c r="G164">
        <v>0</v>
      </c>
      <c r="H164">
        <v>8</v>
      </c>
      <c r="I164">
        <v>2</v>
      </c>
      <c r="J164">
        <v>0.9</v>
      </c>
      <c r="K164" s="3">
        <v>9.7705364227294904</v>
      </c>
      <c r="L164" s="10">
        <v>3.5218753814697301</v>
      </c>
      <c r="M164">
        <v>3.22421073913574</v>
      </c>
      <c r="N164">
        <v>6.3225116729736301</v>
      </c>
      <c r="O164">
        <v>1</v>
      </c>
      <c r="P164">
        <v>1</v>
      </c>
      <c r="Q164">
        <v>10</v>
      </c>
      <c r="R164" s="16">
        <v>0.1</v>
      </c>
      <c r="S164" s="16">
        <f t="shared" si="2"/>
        <v>0.1</v>
      </c>
      <c r="T164">
        <v>2.99496650695801</v>
      </c>
      <c r="U164">
        <v>2.8599076271057098</v>
      </c>
      <c r="V164">
        <v>2.5421180725097701</v>
      </c>
      <c r="W164" s="17">
        <v>0.31778955459594699</v>
      </c>
      <c r="X164">
        <v>0.45284843444824202</v>
      </c>
      <c r="Y164">
        <v>0.45284843444824202</v>
      </c>
      <c r="Z164">
        <v>0.1</v>
      </c>
      <c r="AA164">
        <v>0.9</v>
      </c>
      <c r="AB164">
        <v>0.9</v>
      </c>
      <c r="AC164">
        <v>0.9</v>
      </c>
      <c r="AD164">
        <v>0.1</v>
      </c>
      <c r="AE164">
        <v>0.8</v>
      </c>
    </row>
    <row r="165" spans="1:31" x14ac:dyDescent="0.15">
      <c r="A165" s="6">
        <v>163</v>
      </c>
      <c r="B165">
        <v>17</v>
      </c>
      <c r="C165">
        <v>3</v>
      </c>
      <c r="D165">
        <v>10</v>
      </c>
      <c r="E165">
        <v>10</v>
      </c>
      <c r="F165">
        <v>10</v>
      </c>
      <c r="G165">
        <v>0</v>
      </c>
      <c r="H165">
        <v>7</v>
      </c>
      <c r="I165">
        <v>3</v>
      </c>
      <c r="J165">
        <v>0.85</v>
      </c>
      <c r="K165" s="3">
        <v>7.4256305694580096</v>
      </c>
      <c r="L165" s="10">
        <v>0.83473587036132801</v>
      </c>
      <c r="M165">
        <v>0.332138061523437</v>
      </c>
      <c r="N165">
        <v>7.7402610778808603</v>
      </c>
      <c r="O165">
        <v>6</v>
      </c>
      <c r="P165">
        <v>6</v>
      </c>
      <c r="Q165">
        <v>14</v>
      </c>
      <c r="R165" s="16">
        <v>0.42859999999999998</v>
      </c>
      <c r="S165" s="16">
        <f t="shared" si="2"/>
        <v>0.6</v>
      </c>
      <c r="T165">
        <v>4.3062992095947301</v>
      </c>
      <c r="U165">
        <v>3.8120882511138898</v>
      </c>
      <c r="V165">
        <v>3.8161759376525901</v>
      </c>
      <c r="W165" s="17">
        <v>4.0876865386962899E-3</v>
      </c>
      <c r="X165">
        <v>0.490123271942139</v>
      </c>
      <c r="Y165">
        <v>0.490123271942139</v>
      </c>
      <c r="Z165">
        <v>0.6</v>
      </c>
      <c r="AA165">
        <v>0.8</v>
      </c>
      <c r="AB165">
        <v>0.57142857142857095</v>
      </c>
      <c r="AC165">
        <v>0.66666666666666696</v>
      </c>
      <c r="AD165">
        <v>0.2</v>
      </c>
      <c r="AE165">
        <v>0.2</v>
      </c>
    </row>
    <row r="166" spans="1:31" x14ac:dyDescent="0.15">
      <c r="A166" s="6">
        <v>164</v>
      </c>
      <c r="B166">
        <v>15</v>
      </c>
      <c r="C166">
        <v>5</v>
      </c>
      <c r="D166">
        <v>10</v>
      </c>
      <c r="E166">
        <v>10</v>
      </c>
      <c r="F166">
        <v>10</v>
      </c>
      <c r="G166">
        <v>0</v>
      </c>
      <c r="H166">
        <v>5</v>
      </c>
      <c r="I166">
        <v>5</v>
      </c>
      <c r="J166">
        <v>0.75</v>
      </c>
      <c r="K166" s="3">
        <v>10.9258079528809</v>
      </c>
      <c r="L166" s="10">
        <v>3.7394924163818399</v>
      </c>
      <c r="M166">
        <v>1.05331039428711</v>
      </c>
      <c r="N166">
        <v>9.0002746582031197</v>
      </c>
      <c r="O166">
        <v>4</v>
      </c>
      <c r="P166">
        <v>4</v>
      </c>
      <c r="Q166">
        <v>14</v>
      </c>
      <c r="R166" s="16">
        <v>0.28570000000000001</v>
      </c>
      <c r="S166" s="16">
        <f t="shared" si="2"/>
        <v>0.4</v>
      </c>
      <c r="T166">
        <v>3.0602340698242201</v>
      </c>
      <c r="U166">
        <v>2.6742031574249299</v>
      </c>
      <c r="V166">
        <v>2.5109989643096902</v>
      </c>
      <c r="W166" s="17">
        <v>0.16320419311523399</v>
      </c>
      <c r="X166">
        <v>0.54923510551452603</v>
      </c>
      <c r="Y166">
        <v>0.54923510551452603</v>
      </c>
      <c r="Z166">
        <v>0.4</v>
      </c>
      <c r="AA166">
        <v>1</v>
      </c>
      <c r="AB166">
        <v>0.71428571428571397</v>
      </c>
      <c r="AC166">
        <v>0.83333333333333304</v>
      </c>
      <c r="AD166">
        <v>0</v>
      </c>
      <c r="AE166">
        <v>0.6</v>
      </c>
    </row>
    <row r="167" spans="1:31" x14ac:dyDescent="0.15">
      <c r="A167" s="6">
        <v>165</v>
      </c>
      <c r="B167">
        <v>19</v>
      </c>
      <c r="C167">
        <v>1</v>
      </c>
      <c r="D167">
        <v>10</v>
      </c>
      <c r="E167">
        <v>10</v>
      </c>
      <c r="F167">
        <v>10</v>
      </c>
      <c r="G167">
        <v>0</v>
      </c>
      <c r="H167">
        <v>9</v>
      </c>
      <c r="I167">
        <v>1</v>
      </c>
      <c r="J167">
        <v>0.95</v>
      </c>
      <c r="K167" s="3">
        <v>12.1975288391113</v>
      </c>
      <c r="L167" s="10">
        <v>0.72703552246093694</v>
      </c>
      <c r="M167">
        <v>0.51640319824218694</v>
      </c>
      <c r="N167">
        <v>10.6387157440185</v>
      </c>
      <c r="O167">
        <v>7</v>
      </c>
      <c r="P167">
        <v>7</v>
      </c>
      <c r="Q167">
        <v>17</v>
      </c>
      <c r="R167" s="16">
        <v>0.4118</v>
      </c>
      <c r="S167" s="16">
        <f t="shared" si="2"/>
        <v>0.7</v>
      </c>
      <c r="T167">
        <v>5.1443672180175799</v>
      </c>
      <c r="U167">
        <v>4.70526123046875</v>
      </c>
      <c r="V167">
        <v>4.5597567558288601</v>
      </c>
      <c r="W167" s="17">
        <v>0.14550447463989299</v>
      </c>
      <c r="X167">
        <v>0.58461046218872104</v>
      </c>
      <c r="Y167">
        <v>0.58461046218872104</v>
      </c>
      <c r="Z167">
        <v>0.7</v>
      </c>
      <c r="AA167">
        <v>1</v>
      </c>
      <c r="AB167">
        <v>0.58823529411764697</v>
      </c>
      <c r="AC167">
        <v>0.74074074074074103</v>
      </c>
      <c r="AD167">
        <v>0</v>
      </c>
      <c r="AE167">
        <v>0.3</v>
      </c>
    </row>
    <row r="168" spans="1:31" x14ac:dyDescent="0.15">
      <c r="A168" s="6">
        <v>166</v>
      </c>
      <c r="B168">
        <v>18</v>
      </c>
      <c r="C168">
        <v>2</v>
      </c>
      <c r="D168">
        <v>10</v>
      </c>
      <c r="E168">
        <v>10</v>
      </c>
      <c r="F168">
        <v>10</v>
      </c>
      <c r="G168">
        <v>0</v>
      </c>
      <c r="H168">
        <v>8</v>
      </c>
      <c r="I168">
        <v>2</v>
      </c>
      <c r="J168">
        <v>0.9</v>
      </c>
      <c r="K168" s="3">
        <v>10.8035163879394</v>
      </c>
      <c r="L168" s="10">
        <v>0.93937683105468694</v>
      </c>
      <c r="M168">
        <v>0.31304931640625</v>
      </c>
      <c r="N168">
        <v>9.1985492706298793</v>
      </c>
      <c r="O168">
        <v>7</v>
      </c>
      <c r="P168">
        <v>7</v>
      </c>
      <c r="Q168">
        <v>17</v>
      </c>
      <c r="R168" s="16">
        <v>0.4118</v>
      </c>
      <c r="S168" s="16">
        <f t="shared" si="2"/>
        <v>0.7</v>
      </c>
      <c r="T168">
        <v>5.2203483581543004</v>
      </c>
      <c r="U168">
        <v>4.7243938446044904</v>
      </c>
      <c r="V168">
        <v>4.5814142227172896</v>
      </c>
      <c r="W168" s="17">
        <v>0.142979621887207</v>
      </c>
      <c r="X168">
        <v>0.63893413543701205</v>
      </c>
      <c r="Y168">
        <v>0.63893413543701205</v>
      </c>
      <c r="Z168">
        <v>0.7</v>
      </c>
      <c r="AA168">
        <v>1</v>
      </c>
      <c r="AB168">
        <v>0.58823529411764697</v>
      </c>
      <c r="AC168">
        <v>0.74074074074074103</v>
      </c>
      <c r="AD168">
        <v>0</v>
      </c>
      <c r="AE168">
        <v>0.3</v>
      </c>
    </row>
    <row r="169" spans="1:31" x14ac:dyDescent="0.15">
      <c r="A169" s="6">
        <v>167</v>
      </c>
      <c r="B169">
        <v>19</v>
      </c>
      <c r="C169">
        <v>1</v>
      </c>
      <c r="D169">
        <v>10</v>
      </c>
      <c r="E169">
        <v>10</v>
      </c>
      <c r="F169">
        <v>10</v>
      </c>
      <c r="G169">
        <v>0</v>
      </c>
      <c r="H169">
        <v>9</v>
      </c>
      <c r="I169">
        <v>1</v>
      </c>
      <c r="J169">
        <v>0.95</v>
      </c>
      <c r="K169" s="3">
        <v>12.971529006958001</v>
      </c>
      <c r="L169" s="10">
        <v>1.88516998291016</v>
      </c>
      <c r="M169">
        <v>1.59377288818359</v>
      </c>
      <c r="N169">
        <v>9.4041481018066406</v>
      </c>
      <c r="O169">
        <v>5</v>
      </c>
      <c r="P169">
        <v>5</v>
      </c>
      <c r="Q169">
        <v>15</v>
      </c>
      <c r="R169" s="16">
        <v>0.33329999999999999</v>
      </c>
      <c r="S169" s="16">
        <f t="shared" si="2"/>
        <v>0.5</v>
      </c>
      <c r="T169">
        <v>5.1941833496093697</v>
      </c>
      <c r="U169">
        <v>4.8667502403259304</v>
      </c>
      <c r="V169">
        <v>4.5372552871704102</v>
      </c>
      <c r="W169" s="17">
        <v>0.32949495315551802</v>
      </c>
      <c r="X169">
        <v>0.65692806243896495</v>
      </c>
      <c r="Y169">
        <v>0.65692806243896495</v>
      </c>
      <c r="Z169">
        <v>0.5</v>
      </c>
      <c r="AA169">
        <v>1</v>
      </c>
      <c r="AB169">
        <v>0.66666666666666696</v>
      </c>
      <c r="AC169">
        <v>0.8</v>
      </c>
      <c r="AD169">
        <v>0</v>
      </c>
      <c r="AE169">
        <v>0.5</v>
      </c>
    </row>
    <row r="170" spans="1:31" x14ac:dyDescent="0.15">
      <c r="A170" s="6">
        <v>168</v>
      </c>
      <c r="B170">
        <v>15</v>
      </c>
      <c r="C170">
        <v>5</v>
      </c>
      <c r="D170">
        <v>10</v>
      </c>
      <c r="E170">
        <v>10</v>
      </c>
      <c r="F170">
        <v>10</v>
      </c>
      <c r="G170">
        <v>0</v>
      </c>
      <c r="H170">
        <v>5</v>
      </c>
      <c r="I170">
        <v>5</v>
      </c>
      <c r="J170">
        <v>0.75</v>
      </c>
      <c r="K170" s="3">
        <v>7.5326347351074201</v>
      </c>
      <c r="L170" s="10">
        <v>4.2445487976074201</v>
      </c>
      <c r="M170">
        <v>2.8963432312011701</v>
      </c>
      <c r="N170">
        <v>3.8797550201415998</v>
      </c>
      <c r="O170">
        <v>1</v>
      </c>
      <c r="P170">
        <v>1</v>
      </c>
      <c r="Q170">
        <v>10</v>
      </c>
      <c r="R170" s="16">
        <v>0.1</v>
      </c>
      <c r="S170" s="16">
        <f t="shared" si="2"/>
        <v>0.1</v>
      </c>
      <c r="T170">
        <v>2.9455661773681601</v>
      </c>
      <c r="U170">
        <v>2.7536349296569802</v>
      </c>
      <c r="V170">
        <v>2.4550144672393799</v>
      </c>
      <c r="W170" s="17">
        <v>0.29862046241760198</v>
      </c>
      <c r="X170">
        <v>0.49055171012878401</v>
      </c>
      <c r="Y170">
        <v>0.49055171012878401</v>
      </c>
      <c r="Z170">
        <v>0.1</v>
      </c>
      <c r="AA170">
        <v>0.9</v>
      </c>
      <c r="AB170">
        <v>0.9</v>
      </c>
      <c r="AC170">
        <v>0.9</v>
      </c>
      <c r="AD170">
        <v>0.1</v>
      </c>
      <c r="AE170">
        <v>0.8</v>
      </c>
    </row>
    <row r="171" spans="1:31" x14ac:dyDescent="0.15">
      <c r="A171" s="6">
        <v>169</v>
      </c>
      <c r="B171">
        <v>17</v>
      </c>
      <c r="C171">
        <v>3</v>
      </c>
      <c r="D171">
        <v>10</v>
      </c>
      <c r="E171">
        <v>10</v>
      </c>
      <c r="F171">
        <v>10</v>
      </c>
      <c r="G171">
        <v>0</v>
      </c>
      <c r="H171">
        <v>7</v>
      </c>
      <c r="I171">
        <v>3</v>
      </c>
      <c r="J171">
        <v>0.85</v>
      </c>
      <c r="K171" s="3">
        <v>8.8313579559326207</v>
      </c>
      <c r="L171" s="10">
        <v>1.1447010040283201</v>
      </c>
      <c r="M171">
        <v>0.258560180664062</v>
      </c>
      <c r="N171">
        <v>8.0271492004394496</v>
      </c>
      <c r="O171">
        <v>6</v>
      </c>
      <c r="P171">
        <v>6</v>
      </c>
      <c r="Q171">
        <v>16</v>
      </c>
      <c r="R171" s="16">
        <v>0.375</v>
      </c>
      <c r="S171" s="16">
        <f t="shared" si="2"/>
        <v>0.6</v>
      </c>
      <c r="T171">
        <v>4.6676120758056596</v>
      </c>
      <c r="U171">
        <v>4.1622281074523899</v>
      </c>
      <c r="V171">
        <v>4.08740139007568</v>
      </c>
      <c r="W171" s="17">
        <v>7.4826717376708998E-2</v>
      </c>
      <c r="X171">
        <v>0.58021068572998002</v>
      </c>
      <c r="Y171">
        <v>0.58021068572998002</v>
      </c>
      <c r="Z171">
        <v>0.6</v>
      </c>
      <c r="AA171">
        <v>1</v>
      </c>
      <c r="AB171">
        <v>0.625</v>
      </c>
      <c r="AC171">
        <v>0.76923076923076905</v>
      </c>
      <c r="AD171">
        <v>0</v>
      </c>
      <c r="AE171">
        <v>0.4</v>
      </c>
    </row>
    <row r="172" spans="1:31" x14ac:dyDescent="0.15">
      <c r="A172" s="6">
        <v>170</v>
      </c>
      <c r="B172">
        <v>17</v>
      </c>
      <c r="C172">
        <v>3</v>
      </c>
      <c r="D172">
        <v>10</v>
      </c>
      <c r="E172">
        <v>10</v>
      </c>
      <c r="F172">
        <v>10</v>
      </c>
      <c r="G172">
        <v>0</v>
      </c>
      <c r="H172">
        <v>7</v>
      </c>
      <c r="I172">
        <v>3</v>
      </c>
      <c r="J172">
        <v>0.85</v>
      </c>
      <c r="K172" s="3">
        <v>8.4676895141601598</v>
      </c>
      <c r="L172" s="10">
        <v>2.2971897125244101</v>
      </c>
      <c r="M172">
        <v>1.4181556701660201</v>
      </c>
      <c r="N172">
        <v>5.8848934173584002</v>
      </c>
      <c r="O172">
        <v>6</v>
      </c>
      <c r="P172">
        <v>6</v>
      </c>
      <c r="Q172">
        <v>16</v>
      </c>
      <c r="R172" s="16">
        <v>0.375</v>
      </c>
      <c r="S172" s="16">
        <f t="shared" si="2"/>
        <v>0.6</v>
      </c>
      <c r="T172">
        <v>3.8597431182861301</v>
      </c>
      <c r="U172">
        <v>3.5388042926788299</v>
      </c>
      <c r="V172">
        <v>3.3210003376007098</v>
      </c>
      <c r="W172" s="17">
        <v>0.217803955078125</v>
      </c>
      <c r="X172">
        <v>0.53874278068542503</v>
      </c>
      <c r="Y172">
        <v>0.53874278068542503</v>
      </c>
      <c r="Z172">
        <v>0.6</v>
      </c>
      <c r="AA172">
        <v>1</v>
      </c>
      <c r="AB172">
        <v>0.625</v>
      </c>
      <c r="AC172">
        <v>0.76923076923076905</v>
      </c>
      <c r="AD172">
        <v>0</v>
      </c>
      <c r="AE172">
        <v>0.4</v>
      </c>
    </row>
    <row r="173" spans="1:31" x14ac:dyDescent="0.15">
      <c r="A173" s="6">
        <v>171</v>
      </c>
      <c r="B173">
        <v>19</v>
      </c>
      <c r="C173">
        <v>1</v>
      </c>
      <c r="D173">
        <v>10</v>
      </c>
      <c r="E173">
        <v>10</v>
      </c>
      <c r="F173">
        <v>10</v>
      </c>
      <c r="G173">
        <v>0</v>
      </c>
      <c r="H173">
        <v>9</v>
      </c>
      <c r="I173">
        <v>1</v>
      </c>
      <c r="J173">
        <v>0.95</v>
      </c>
      <c r="K173" s="3">
        <v>12.860271453857401</v>
      </c>
      <c r="L173" s="10">
        <v>1.8646831512451201</v>
      </c>
      <c r="M173">
        <v>1.61594581604004</v>
      </c>
      <c r="N173">
        <v>9.7299594879150408</v>
      </c>
      <c r="O173">
        <v>6</v>
      </c>
      <c r="P173">
        <v>6</v>
      </c>
      <c r="Q173">
        <v>16</v>
      </c>
      <c r="R173" s="16">
        <v>0.375</v>
      </c>
      <c r="S173" s="16">
        <f t="shared" si="2"/>
        <v>0.6</v>
      </c>
      <c r="T173">
        <v>4.6467018127441397</v>
      </c>
      <c r="U173">
        <v>4.3569760322570801</v>
      </c>
      <c r="V173">
        <v>4.0668029785156197</v>
      </c>
      <c r="W173" s="17">
        <v>0.29017305374145502</v>
      </c>
      <c r="X173">
        <v>0.57989883422851596</v>
      </c>
      <c r="Y173">
        <v>0.57989883422851596</v>
      </c>
      <c r="Z173">
        <v>0.6</v>
      </c>
      <c r="AA173">
        <v>1</v>
      </c>
      <c r="AB173">
        <v>0.625</v>
      </c>
      <c r="AC173">
        <v>0.76923076923076905</v>
      </c>
      <c r="AD173">
        <v>0</v>
      </c>
      <c r="AE173">
        <v>0.4</v>
      </c>
    </row>
    <row r="174" spans="1:31" x14ac:dyDescent="0.15">
      <c r="A174" s="6">
        <v>172</v>
      </c>
      <c r="B174">
        <v>18</v>
      </c>
      <c r="C174">
        <v>2</v>
      </c>
      <c r="D174">
        <v>10</v>
      </c>
      <c r="E174">
        <v>10</v>
      </c>
      <c r="F174">
        <v>10</v>
      </c>
      <c r="G174">
        <v>0</v>
      </c>
      <c r="H174">
        <v>8</v>
      </c>
      <c r="I174">
        <v>2</v>
      </c>
      <c r="J174">
        <v>0.9</v>
      </c>
      <c r="K174" s="3">
        <v>10.5464134216309</v>
      </c>
      <c r="L174" s="10">
        <v>1.8338317871093699</v>
      </c>
      <c r="M174">
        <v>1.2020416259765601</v>
      </c>
      <c r="N174">
        <v>7.7317867279052699</v>
      </c>
      <c r="O174">
        <v>6</v>
      </c>
      <c r="P174">
        <v>6</v>
      </c>
      <c r="Q174">
        <v>16</v>
      </c>
      <c r="R174" s="16">
        <v>0.375</v>
      </c>
      <c r="S174" s="16">
        <f t="shared" si="2"/>
        <v>0.6</v>
      </c>
      <c r="T174">
        <v>4.8599853515625</v>
      </c>
      <c r="U174">
        <v>4.4665212631225604</v>
      </c>
      <c r="V174">
        <v>4.2053079605102504</v>
      </c>
      <c r="W174" s="17">
        <v>0.26121330261230502</v>
      </c>
      <c r="X174">
        <v>0.65467739105224598</v>
      </c>
      <c r="Y174">
        <v>0.65467739105224598</v>
      </c>
      <c r="Z174">
        <v>0.6</v>
      </c>
      <c r="AA174">
        <v>1</v>
      </c>
      <c r="AB174">
        <v>0.625</v>
      </c>
      <c r="AC174">
        <v>0.76923076923076905</v>
      </c>
      <c r="AD174">
        <v>0</v>
      </c>
      <c r="AE174">
        <v>0.4</v>
      </c>
    </row>
    <row r="175" spans="1:31" x14ac:dyDescent="0.15">
      <c r="A175" s="6">
        <v>173</v>
      </c>
      <c r="B175">
        <v>15</v>
      </c>
      <c r="C175">
        <v>5</v>
      </c>
      <c r="D175">
        <v>10</v>
      </c>
      <c r="E175">
        <v>10</v>
      </c>
      <c r="F175">
        <v>10</v>
      </c>
      <c r="G175">
        <v>0</v>
      </c>
      <c r="H175">
        <v>5</v>
      </c>
      <c r="I175">
        <v>5</v>
      </c>
      <c r="J175">
        <v>0.75</v>
      </c>
      <c r="K175" s="3">
        <v>8.8593769073486293</v>
      </c>
      <c r="L175" s="10">
        <v>4.1886901855468697</v>
      </c>
      <c r="M175">
        <v>2.5565242767334002</v>
      </c>
      <c r="N175">
        <v>6.0770225524902299</v>
      </c>
      <c r="O175">
        <v>4</v>
      </c>
      <c r="P175">
        <v>4</v>
      </c>
      <c r="Q175">
        <v>14</v>
      </c>
      <c r="R175" s="16">
        <v>0.28570000000000001</v>
      </c>
      <c r="S175" s="16">
        <f t="shared" si="2"/>
        <v>0.4</v>
      </c>
      <c r="T175">
        <v>2.97462654113769</v>
      </c>
      <c r="U175">
        <v>2.69661569595337</v>
      </c>
      <c r="V175">
        <v>2.4429302215576199</v>
      </c>
      <c r="W175" s="17">
        <v>0.25368547439575201</v>
      </c>
      <c r="X175">
        <v>0.53169631958007801</v>
      </c>
      <c r="Y175">
        <v>0.53169631958007801</v>
      </c>
      <c r="Z175">
        <v>0.4</v>
      </c>
      <c r="AA175">
        <v>1</v>
      </c>
      <c r="AB175">
        <v>0.71428571428571397</v>
      </c>
      <c r="AC175">
        <v>0.83333333333333304</v>
      </c>
      <c r="AD175">
        <v>0</v>
      </c>
      <c r="AE175">
        <v>0.6</v>
      </c>
    </row>
    <row r="176" spans="1:31" x14ac:dyDescent="0.15">
      <c r="A176" s="6">
        <v>174</v>
      </c>
      <c r="B176">
        <v>17</v>
      </c>
      <c r="C176">
        <v>3</v>
      </c>
      <c r="D176">
        <v>10</v>
      </c>
      <c r="E176">
        <v>10</v>
      </c>
      <c r="F176">
        <v>10</v>
      </c>
      <c r="G176">
        <v>0</v>
      </c>
      <c r="H176">
        <v>7</v>
      </c>
      <c r="I176">
        <v>3</v>
      </c>
      <c r="J176">
        <v>0.85</v>
      </c>
      <c r="K176" s="3">
        <v>8.8168487548828107</v>
      </c>
      <c r="L176" s="10">
        <v>1.3005008697509799</v>
      </c>
      <c r="M176">
        <v>0.38003158569335899</v>
      </c>
      <c r="N176">
        <v>7.6694068908691397</v>
      </c>
      <c r="O176">
        <v>6</v>
      </c>
      <c r="P176">
        <v>6</v>
      </c>
      <c r="Q176">
        <v>16</v>
      </c>
      <c r="R176" s="16">
        <v>0.375</v>
      </c>
      <c r="S176" s="16">
        <f t="shared" si="2"/>
        <v>0.6</v>
      </c>
      <c r="T176">
        <v>4.33066749572754</v>
      </c>
      <c r="U176">
        <v>3.8736789226532</v>
      </c>
      <c r="V176">
        <v>3.7778885364532502</v>
      </c>
      <c r="W176" s="17">
        <v>9.57903861999512E-2</v>
      </c>
      <c r="X176">
        <v>0.55277895927429199</v>
      </c>
      <c r="Y176">
        <v>0.55277895927429199</v>
      </c>
      <c r="Z176">
        <v>0.6</v>
      </c>
      <c r="AA176">
        <v>1</v>
      </c>
      <c r="AB176">
        <v>0.625</v>
      </c>
      <c r="AC176">
        <v>0.76923076923076905</v>
      </c>
      <c r="AD176">
        <v>0</v>
      </c>
      <c r="AE176">
        <v>0.4</v>
      </c>
    </row>
    <row r="177" spans="1:31" x14ac:dyDescent="0.15">
      <c r="A177" s="6">
        <v>175</v>
      </c>
      <c r="B177">
        <v>17</v>
      </c>
      <c r="C177">
        <v>3</v>
      </c>
      <c r="D177">
        <v>10</v>
      </c>
      <c r="E177">
        <v>10</v>
      </c>
      <c r="F177">
        <v>10</v>
      </c>
      <c r="G177">
        <v>0</v>
      </c>
      <c r="H177">
        <v>7</v>
      </c>
      <c r="I177">
        <v>3</v>
      </c>
      <c r="J177">
        <v>0.85</v>
      </c>
      <c r="K177" s="3">
        <v>9.0875396728515607</v>
      </c>
      <c r="L177" s="10">
        <v>2.8560981750488299</v>
      </c>
      <c r="M177">
        <v>2.1389923095703098</v>
      </c>
      <c r="N177">
        <v>6.5117168426513699</v>
      </c>
      <c r="O177">
        <v>6</v>
      </c>
      <c r="P177">
        <v>6</v>
      </c>
      <c r="Q177">
        <v>16</v>
      </c>
      <c r="R177" s="16">
        <v>0.375</v>
      </c>
      <c r="S177" s="16">
        <f t="shared" si="2"/>
        <v>0.6</v>
      </c>
      <c r="T177">
        <v>3.9646987915039098</v>
      </c>
      <c r="U177">
        <v>3.6215691566467298</v>
      </c>
      <c r="V177">
        <v>3.38643574714661</v>
      </c>
      <c r="W177" s="17">
        <v>0.23513340950012199</v>
      </c>
      <c r="X177">
        <v>0.57826304435730003</v>
      </c>
      <c r="Y177">
        <v>0.57826304435730003</v>
      </c>
      <c r="Z177">
        <v>0.6</v>
      </c>
      <c r="AA177">
        <v>1</v>
      </c>
      <c r="AB177">
        <v>0.625</v>
      </c>
      <c r="AC177">
        <v>0.76923076923076905</v>
      </c>
      <c r="AD177">
        <v>0</v>
      </c>
      <c r="AE177">
        <v>0.4</v>
      </c>
    </row>
    <row r="178" spans="1:31" x14ac:dyDescent="0.15">
      <c r="A178" s="6">
        <v>176</v>
      </c>
      <c r="B178">
        <v>18</v>
      </c>
      <c r="C178">
        <v>2</v>
      </c>
      <c r="D178">
        <v>10</v>
      </c>
      <c r="E178">
        <v>10</v>
      </c>
      <c r="F178">
        <v>10</v>
      </c>
      <c r="G178">
        <v>0</v>
      </c>
      <c r="H178">
        <v>8</v>
      </c>
      <c r="I178">
        <v>2</v>
      </c>
      <c r="J178">
        <v>0.9</v>
      </c>
      <c r="K178" s="3">
        <v>9.9316482543945295</v>
      </c>
      <c r="L178" s="10">
        <v>1.9286041259765601</v>
      </c>
      <c r="M178">
        <v>1.41204833984375</v>
      </c>
      <c r="N178">
        <v>7.4210319519043004</v>
      </c>
      <c r="O178">
        <v>5</v>
      </c>
      <c r="P178">
        <v>5</v>
      </c>
      <c r="Q178">
        <v>14</v>
      </c>
      <c r="R178" s="16">
        <v>0.35709999999999997</v>
      </c>
      <c r="S178" s="16">
        <f t="shared" si="2"/>
        <v>0.5</v>
      </c>
      <c r="T178">
        <v>4.1230144500732404</v>
      </c>
      <c r="U178">
        <v>3.7963297367095898</v>
      </c>
      <c r="V178">
        <v>3.5630135536193901</v>
      </c>
      <c r="W178" s="17">
        <v>0.23331618309020999</v>
      </c>
      <c r="X178">
        <v>0.56000089645385698</v>
      </c>
      <c r="Y178">
        <v>0.56000089645385698</v>
      </c>
      <c r="Z178">
        <v>0.5</v>
      </c>
      <c r="AA178">
        <v>0.9</v>
      </c>
      <c r="AB178">
        <v>0.64285714285714302</v>
      </c>
      <c r="AC178">
        <v>0.75</v>
      </c>
      <c r="AD178">
        <v>0.1</v>
      </c>
      <c r="AE178">
        <v>0.4</v>
      </c>
    </row>
    <row r="179" spans="1:31" x14ac:dyDescent="0.15">
      <c r="A179" s="6">
        <v>177</v>
      </c>
      <c r="B179">
        <v>15</v>
      </c>
      <c r="C179">
        <v>5</v>
      </c>
      <c r="D179">
        <v>10</v>
      </c>
      <c r="E179">
        <v>10</v>
      </c>
      <c r="F179">
        <v>10</v>
      </c>
      <c r="G179">
        <v>0</v>
      </c>
      <c r="H179">
        <v>5</v>
      </c>
      <c r="I179">
        <v>5</v>
      </c>
      <c r="J179">
        <v>0.75</v>
      </c>
      <c r="K179" s="3">
        <v>8.6291904449462908</v>
      </c>
      <c r="L179" s="10">
        <v>4.4894237518310502</v>
      </c>
      <c r="M179">
        <v>3.3369007110595699</v>
      </c>
      <c r="N179">
        <v>5.9744815826415998</v>
      </c>
      <c r="O179">
        <v>3</v>
      </c>
      <c r="P179">
        <v>3</v>
      </c>
      <c r="Q179">
        <v>13</v>
      </c>
      <c r="R179" s="16">
        <v>0.23080000000000001</v>
      </c>
      <c r="S179" s="16">
        <f t="shared" si="2"/>
        <v>0.3</v>
      </c>
      <c r="T179">
        <v>3.1199245452880899</v>
      </c>
      <c r="U179">
        <v>2.8528888225555402</v>
      </c>
      <c r="V179">
        <v>2.5727081298828098</v>
      </c>
      <c r="W179" s="17">
        <v>0.28018069267272899</v>
      </c>
      <c r="X179">
        <v>0.54721641540527299</v>
      </c>
      <c r="Y179">
        <v>0.54721641540527299</v>
      </c>
      <c r="Z179">
        <v>0.3</v>
      </c>
      <c r="AA179">
        <v>1</v>
      </c>
      <c r="AB179">
        <v>0.76923076923076905</v>
      </c>
      <c r="AC179">
        <v>0.86956521739130399</v>
      </c>
      <c r="AD179">
        <v>0</v>
      </c>
      <c r="AE179">
        <v>0.7</v>
      </c>
    </row>
    <row r="180" spans="1:31" x14ac:dyDescent="0.15">
      <c r="A180" s="6">
        <v>178</v>
      </c>
      <c r="B180">
        <v>15</v>
      </c>
      <c r="C180">
        <v>5</v>
      </c>
      <c r="D180">
        <v>10</v>
      </c>
      <c r="E180">
        <v>10</v>
      </c>
      <c r="F180">
        <v>10</v>
      </c>
      <c r="G180">
        <v>0</v>
      </c>
      <c r="H180">
        <v>5</v>
      </c>
      <c r="I180">
        <v>5</v>
      </c>
      <c r="J180">
        <v>0.75</v>
      </c>
      <c r="K180" s="3">
        <v>8.3459815979003906</v>
      </c>
      <c r="L180" s="10">
        <v>5.3242092132568404</v>
      </c>
      <c r="M180">
        <v>4.0853462219238299</v>
      </c>
      <c r="N180">
        <v>3.56581687927246</v>
      </c>
      <c r="O180">
        <v>1</v>
      </c>
      <c r="P180">
        <v>1</v>
      </c>
      <c r="Q180">
        <v>11</v>
      </c>
      <c r="R180" s="16">
        <v>9.0899999999999995E-2</v>
      </c>
      <c r="S180" s="16">
        <f t="shared" si="2"/>
        <v>0.1</v>
      </c>
      <c r="T180">
        <v>2.8318958282470699</v>
      </c>
      <c r="U180">
        <v>2.7203555107116699</v>
      </c>
      <c r="V180">
        <v>2.3155884742736799</v>
      </c>
      <c r="W180" s="17">
        <v>0.404767036437988</v>
      </c>
      <c r="X180">
        <v>0.516307353973389</v>
      </c>
      <c r="Y180">
        <v>0.516307353973389</v>
      </c>
      <c r="Z180">
        <v>0.1</v>
      </c>
      <c r="AA180">
        <v>1</v>
      </c>
      <c r="AB180">
        <v>0.90909090909090895</v>
      </c>
      <c r="AC180">
        <v>0.952380952380952</v>
      </c>
      <c r="AD180">
        <v>0</v>
      </c>
      <c r="AE180">
        <v>0.9</v>
      </c>
    </row>
    <row r="181" spans="1:31" x14ac:dyDescent="0.15">
      <c r="A181" s="6">
        <v>179</v>
      </c>
      <c r="B181">
        <v>18</v>
      </c>
      <c r="C181">
        <v>2</v>
      </c>
      <c r="D181">
        <v>10</v>
      </c>
      <c r="E181">
        <v>10</v>
      </c>
      <c r="F181">
        <v>10</v>
      </c>
      <c r="G181">
        <v>0</v>
      </c>
      <c r="H181">
        <v>8</v>
      </c>
      <c r="I181">
        <v>2</v>
      </c>
      <c r="J181">
        <v>0.9</v>
      </c>
      <c r="K181" s="3">
        <v>9.1887779235839808</v>
      </c>
      <c r="L181" s="10">
        <v>2.0526142120361301</v>
      </c>
      <c r="M181">
        <v>1.4161491394043</v>
      </c>
      <c r="N181">
        <v>5.7378883361816397</v>
      </c>
      <c r="O181">
        <v>6</v>
      </c>
      <c r="P181">
        <v>6</v>
      </c>
      <c r="Q181">
        <v>16</v>
      </c>
      <c r="R181" s="16">
        <v>0.375</v>
      </c>
      <c r="S181" s="16">
        <f t="shared" si="2"/>
        <v>0.6</v>
      </c>
      <c r="T181">
        <v>4.2398452758789098</v>
      </c>
      <c r="U181">
        <v>3.9448945522308301</v>
      </c>
      <c r="V181">
        <v>3.6569015979766801</v>
      </c>
      <c r="W181" s="17">
        <v>0.28799295425415</v>
      </c>
      <c r="X181">
        <v>0.58294367790222201</v>
      </c>
      <c r="Y181">
        <v>0.58294367790222201</v>
      </c>
      <c r="Z181">
        <v>0.6</v>
      </c>
      <c r="AA181">
        <v>1</v>
      </c>
      <c r="AB181">
        <v>0.625</v>
      </c>
      <c r="AC181">
        <v>0.76923076923076905</v>
      </c>
      <c r="AD181">
        <v>0</v>
      </c>
      <c r="AE181">
        <v>0.4</v>
      </c>
    </row>
    <row r="182" spans="1:31" x14ac:dyDescent="0.15">
      <c r="A182" s="6">
        <v>180</v>
      </c>
      <c r="B182">
        <v>15</v>
      </c>
      <c r="C182">
        <v>5</v>
      </c>
      <c r="D182">
        <v>10</v>
      </c>
      <c r="E182">
        <v>10</v>
      </c>
      <c r="F182">
        <v>10</v>
      </c>
      <c r="G182">
        <v>0</v>
      </c>
      <c r="H182">
        <v>5</v>
      </c>
      <c r="I182">
        <v>5</v>
      </c>
      <c r="J182">
        <v>0.75</v>
      </c>
      <c r="K182" s="3">
        <v>8.6510353088378906</v>
      </c>
      <c r="L182" s="10">
        <v>3.5153141021728498</v>
      </c>
      <c r="M182">
        <v>1.5819053649902299</v>
      </c>
      <c r="N182">
        <v>6.4046325683593697</v>
      </c>
      <c r="O182">
        <v>3</v>
      </c>
      <c r="P182">
        <v>3</v>
      </c>
      <c r="Q182">
        <v>13</v>
      </c>
      <c r="R182" s="16">
        <v>0.23080000000000001</v>
      </c>
      <c r="S182" s="16">
        <f t="shared" si="2"/>
        <v>0.3</v>
      </c>
      <c r="T182">
        <v>3.3307437896728498</v>
      </c>
      <c r="U182">
        <v>2.9684205055236799</v>
      </c>
      <c r="V182">
        <v>2.7608375549316402</v>
      </c>
      <c r="W182" s="17">
        <v>0.20758295059204099</v>
      </c>
      <c r="X182">
        <v>0.56990623474121105</v>
      </c>
      <c r="Y182">
        <v>0.56990623474121105</v>
      </c>
      <c r="Z182">
        <v>0.3</v>
      </c>
      <c r="AA182">
        <v>1</v>
      </c>
      <c r="AB182">
        <v>0.76923076923076905</v>
      </c>
      <c r="AC182">
        <v>0.86956521739130399</v>
      </c>
      <c r="AD182">
        <v>0</v>
      </c>
      <c r="AE182">
        <v>0.7</v>
      </c>
    </row>
    <row r="183" spans="1:31" x14ac:dyDescent="0.15">
      <c r="A183" s="6">
        <v>181</v>
      </c>
      <c r="B183">
        <v>15</v>
      </c>
      <c r="C183">
        <v>5</v>
      </c>
      <c r="D183">
        <v>10</v>
      </c>
      <c r="E183">
        <v>10</v>
      </c>
      <c r="F183">
        <v>10</v>
      </c>
      <c r="G183">
        <v>0</v>
      </c>
      <c r="H183">
        <v>5</v>
      </c>
      <c r="I183">
        <v>5</v>
      </c>
      <c r="J183">
        <v>0.75</v>
      </c>
      <c r="K183" s="3">
        <v>8.5174999237060494</v>
      </c>
      <c r="L183" s="10">
        <v>3.8955554962158199</v>
      </c>
      <c r="M183">
        <v>1.7473907470703101</v>
      </c>
      <c r="N183">
        <v>4.9475631713867196</v>
      </c>
      <c r="O183">
        <v>3</v>
      </c>
      <c r="P183">
        <v>3</v>
      </c>
      <c r="Q183">
        <v>13</v>
      </c>
      <c r="R183" s="16">
        <v>0.23080000000000001</v>
      </c>
      <c r="S183" s="16">
        <f t="shared" si="2"/>
        <v>0.3</v>
      </c>
      <c r="T183">
        <v>3.5174446105957</v>
      </c>
      <c r="U183">
        <v>3.2080383300781201</v>
      </c>
      <c r="V183">
        <v>2.9224302768707302</v>
      </c>
      <c r="W183" s="17">
        <v>0.28560805320739802</v>
      </c>
      <c r="X183">
        <v>0.59501433372497603</v>
      </c>
      <c r="Y183">
        <v>0.59501433372497603</v>
      </c>
      <c r="Z183">
        <v>0.3</v>
      </c>
      <c r="AA183">
        <v>1</v>
      </c>
      <c r="AB183">
        <v>0.76923076923076905</v>
      </c>
      <c r="AC183">
        <v>0.86956521739130399</v>
      </c>
      <c r="AD183">
        <v>0</v>
      </c>
      <c r="AE183">
        <v>0.7</v>
      </c>
    </row>
    <row r="184" spans="1:31" x14ac:dyDescent="0.15">
      <c r="A184" s="6">
        <v>182</v>
      </c>
      <c r="B184">
        <v>16</v>
      </c>
      <c r="C184">
        <v>4</v>
      </c>
      <c r="D184">
        <v>10</v>
      </c>
      <c r="E184">
        <v>10</v>
      </c>
      <c r="F184">
        <v>10</v>
      </c>
      <c r="G184">
        <v>0</v>
      </c>
      <c r="H184">
        <v>6</v>
      </c>
      <c r="I184">
        <v>4</v>
      </c>
      <c r="J184">
        <v>0.8</v>
      </c>
      <c r="K184" s="3">
        <v>8.8279380798339808</v>
      </c>
      <c r="L184" s="10">
        <v>1.87557601928711</v>
      </c>
      <c r="M184">
        <v>0.327911376953125</v>
      </c>
      <c r="N184">
        <v>7.7181110382080096</v>
      </c>
      <c r="O184">
        <v>5</v>
      </c>
      <c r="P184">
        <v>5</v>
      </c>
      <c r="Q184">
        <v>15</v>
      </c>
      <c r="R184" s="16">
        <v>0.33329999999999999</v>
      </c>
      <c r="S184" s="16">
        <f t="shared" si="2"/>
        <v>0.5</v>
      </c>
      <c r="T184">
        <v>4.1141262054443404</v>
      </c>
      <c r="U184">
        <v>3.6103942394256601</v>
      </c>
      <c r="V184">
        <v>3.5105347633361799</v>
      </c>
      <c r="W184" s="17">
        <v>9.9859476089477497E-2</v>
      </c>
      <c r="X184">
        <v>0.60359144210815396</v>
      </c>
      <c r="Y184">
        <v>0.60359144210815396</v>
      </c>
      <c r="Z184">
        <v>0.5</v>
      </c>
      <c r="AA184">
        <v>1</v>
      </c>
      <c r="AB184">
        <v>0.66666666666666696</v>
      </c>
      <c r="AC184">
        <v>0.8</v>
      </c>
      <c r="AD184">
        <v>0</v>
      </c>
      <c r="AE184">
        <v>0.5</v>
      </c>
    </row>
    <row r="185" spans="1:31" x14ac:dyDescent="0.15">
      <c r="A185" s="6">
        <v>183</v>
      </c>
      <c r="B185">
        <v>17</v>
      </c>
      <c r="C185">
        <v>3</v>
      </c>
      <c r="D185">
        <v>10</v>
      </c>
      <c r="E185">
        <v>10</v>
      </c>
      <c r="F185">
        <v>10</v>
      </c>
      <c r="G185">
        <v>0</v>
      </c>
      <c r="H185">
        <v>7</v>
      </c>
      <c r="I185">
        <v>3</v>
      </c>
      <c r="J185">
        <v>0.85</v>
      </c>
      <c r="K185" s="3">
        <v>9.4128532409668004</v>
      </c>
      <c r="L185" s="10">
        <v>2.87297439575195</v>
      </c>
      <c r="M185">
        <v>1.80317306518555</v>
      </c>
      <c r="N185">
        <v>5.7767181396484402</v>
      </c>
      <c r="O185">
        <v>4</v>
      </c>
      <c r="P185">
        <v>4</v>
      </c>
      <c r="Q185">
        <v>14</v>
      </c>
      <c r="R185" s="16">
        <v>0.28570000000000001</v>
      </c>
      <c r="S185" s="16">
        <f t="shared" si="2"/>
        <v>0.4</v>
      </c>
      <c r="T185">
        <v>4.2707386016845703</v>
      </c>
      <c r="U185">
        <v>3.9551260471343999</v>
      </c>
      <c r="V185">
        <v>3.6365687847137398</v>
      </c>
      <c r="W185" s="17">
        <v>0.31855726242065402</v>
      </c>
      <c r="X185">
        <v>0.63416981697082497</v>
      </c>
      <c r="Y185">
        <v>0.63416981697082497</v>
      </c>
      <c r="Z185">
        <v>0.4</v>
      </c>
      <c r="AA185">
        <v>1</v>
      </c>
      <c r="AB185">
        <v>0.71428571428571397</v>
      </c>
      <c r="AC185">
        <v>0.83333333333333304</v>
      </c>
      <c r="AD185">
        <v>0</v>
      </c>
      <c r="AE185">
        <v>0.6</v>
      </c>
    </row>
    <row r="186" spans="1:31" x14ac:dyDescent="0.15">
      <c r="A186" s="6">
        <v>184</v>
      </c>
      <c r="B186">
        <v>18</v>
      </c>
      <c r="C186">
        <v>2</v>
      </c>
      <c r="D186">
        <v>10</v>
      </c>
      <c r="E186">
        <v>10</v>
      </c>
      <c r="F186">
        <v>10</v>
      </c>
      <c r="G186">
        <v>0</v>
      </c>
      <c r="H186">
        <v>8</v>
      </c>
      <c r="I186">
        <v>2</v>
      </c>
      <c r="J186">
        <v>0.9</v>
      </c>
      <c r="K186" s="3">
        <v>8.9169216156005895</v>
      </c>
      <c r="L186" s="10">
        <v>1.25762939453125</v>
      </c>
      <c r="M186">
        <v>0.68656539916992199</v>
      </c>
      <c r="N186">
        <v>6.7187957763671902</v>
      </c>
      <c r="O186">
        <v>6</v>
      </c>
      <c r="P186">
        <v>6</v>
      </c>
      <c r="Q186">
        <v>16</v>
      </c>
      <c r="R186" s="16">
        <v>0.375</v>
      </c>
      <c r="S186" s="16">
        <f t="shared" si="2"/>
        <v>0.6</v>
      </c>
      <c r="T186">
        <v>4.5324783325195304</v>
      </c>
      <c r="U186">
        <v>4.1601943969726598</v>
      </c>
      <c r="V186">
        <v>3.9798293113708501</v>
      </c>
      <c r="W186" s="17">
        <v>0.180365085601807</v>
      </c>
      <c r="X186">
        <v>0.55264902114868197</v>
      </c>
      <c r="Y186">
        <v>0.55264902114868197</v>
      </c>
      <c r="Z186">
        <v>0.6</v>
      </c>
      <c r="AA186">
        <v>1</v>
      </c>
      <c r="AB186">
        <v>0.625</v>
      </c>
      <c r="AC186">
        <v>0.76923076923076905</v>
      </c>
      <c r="AD186">
        <v>0</v>
      </c>
      <c r="AE186">
        <v>0.4</v>
      </c>
    </row>
    <row r="187" spans="1:31" x14ac:dyDescent="0.15">
      <c r="A187" s="6">
        <v>185</v>
      </c>
      <c r="B187">
        <v>15</v>
      </c>
      <c r="C187">
        <v>5</v>
      </c>
      <c r="D187">
        <v>10</v>
      </c>
      <c r="E187">
        <v>10</v>
      </c>
      <c r="F187">
        <v>9</v>
      </c>
      <c r="G187">
        <v>1</v>
      </c>
      <c r="H187">
        <v>6</v>
      </c>
      <c r="I187">
        <v>4</v>
      </c>
      <c r="J187">
        <v>0.75</v>
      </c>
      <c r="K187" s="3">
        <v>7.7991294860839799</v>
      </c>
      <c r="L187" s="10">
        <v>1.7056751251220701</v>
      </c>
      <c r="M187">
        <v>0.37688446044921903</v>
      </c>
      <c r="N187">
        <v>6.8337669372558603</v>
      </c>
      <c r="O187">
        <v>5</v>
      </c>
      <c r="P187">
        <v>5</v>
      </c>
      <c r="Q187">
        <v>13</v>
      </c>
      <c r="R187" s="16">
        <v>0.3846</v>
      </c>
      <c r="S187" s="16">
        <f t="shared" si="2"/>
        <v>0.5</v>
      </c>
      <c r="T187">
        <v>3.6019020080566402</v>
      </c>
      <c r="U187">
        <v>3.1437215805053702</v>
      </c>
      <c r="V187">
        <v>3.1551084518432599</v>
      </c>
      <c r="W187" s="17">
        <v>1.1386871337890601E-2</v>
      </c>
      <c r="X187">
        <v>0.44679355621337902</v>
      </c>
      <c r="Y187">
        <v>0.44679355621337902</v>
      </c>
      <c r="Z187">
        <v>0.5</v>
      </c>
      <c r="AA187">
        <v>0.8</v>
      </c>
      <c r="AB187">
        <v>0.61538461538461497</v>
      </c>
      <c r="AC187">
        <v>0.69565217391304301</v>
      </c>
      <c r="AD187">
        <v>0.2</v>
      </c>
      <c r="AE187">
        <v>0.3</v>
      </c>
    </row>
    <row r="188" spans="1:31" x14ac:dyDescent="0.15">
      <c r="A188" s="6">
        <v>186</v>
      </c>
      <c r="B188">
        <v>16</v>
      </c>
      <c r="C188">
        <v>4</v>
      </c>
      <c r="D188">
        <v>10</v>
      </c>
      <c r="E188">
        <v>10</v>
      </c>
      <c r="F188">
        <v>10</v>
      </c>
      <c r="G188">
        <v>0</v>
      </c>
      <c r="H188">
        <v>6</v>
      </c>
      <c r="I188">
        <v>4</v>
      </c>
      <c r="J188">
        <v>0.8</v>
      </c>
      <c r="K188" s="3">
        <v>8.1563663482665998</v>
      </c>
      <c r="L188" s="10">
        <v>2.6966648101806601</v>
      </c>
      <c r="M188">
        <v>1.4660606384277299</v>
      </c>
      <c r="N188">
        <v>6.0229797363281197</v>
      </c>
      <c r="O188">
        <v>4</v>
      </c>
      <c r="P188">
        <v>4</v>
      </c>
      <c r="Q188">
        <v>14</v>
      </c>
      <c r="R188" s="16">
        <v>0.28570000000000001</v>
      </c>
      <c r="S188" s="16">
        <f t="shared" si="2"/>
        <v>0.4</v>
      </c>
      <c r="T188">
        <v>3.4161605834960902</v>
      </c>
      <c r="U188">
        <v>3.0802404880523699</v>
      </c>
      <c r="V188">
        <v>2.88804960250854</v>
      </c>
      <c r="W188" s="17">
        <v>0.19219088554382299</v>
      </c>
      <c r="X188">
        <v>0.52811098098754905</v>
      </c>
      <c r="Y188">
        <v>0.52811098098754905</v>
      </c>
      <c r="Z188">
        <v>0.4</v>
      </c>
      <c r="AA188">
        <v>1</v>
      </c>
      <c r="AB188">
        <v>0.71428571428571397</v>
      </c>
      <c r="AC188">
        <v>0.83333333333333304</v>
      </c>
      <c r="AD188">
        <v>0</v>
      </c>
      <c r="AE188">
        <v>0.6</v>
      </c>
    </row>
    <row r="189" spans="1:31" x14ac:dyDescent="0.15">
      <c r="A189" s="6">
        <v>187</v>
      </c>
      <c r="B189">
        <v>20</v>
      </c>
      <c r="C189">
        <v>0</v>
      </c>
      <c r="D189">
        <v>10</v>
      </c>
      <c r="E189">
        <v>10</v>
      </c>
      <c r="F189">
        <v>10</v>
      </c>
      <c r="G189">
        <v>0</v>
      </c>
      <c r="H189">
        <v>10</v>
      </c>
      <c r="I189">
        <v>0</v>
      </c>
      <c r="J189">
        <v>1</v>
      </c>
      <c r="K189" s="3">
        <v>9999</v>
      </c>
      <c r="L189" s="10">
        <v>1.19601821899414</v>
      </c>
      <c r="M189">
        <v>9999</v>
      </c>
      <c r="N189">
        <v>9999</v>
      </c>
      <c r="O189">
        <v>8</v>
      </c>
      <c r="P189">
        <v>8</v>
      </c>
      <c r="Q189">
        <v>18</v>
      </c>
      <c r="R189" s="16">
        <v>0.44440000000000002</v>
      </c>
      <c r="S189" s="16">
        <f t="shared" si="2"/>
        <v>0.8</v>
      </c>
      <c r="T189">
        <v>5.5623149871826199</v>
      </c>
      <c r="U189">
        <v>5.1975145339965803</v>
      </c>
      <c r="V189">
        <v>4.93446588516235</v>
      </c>
      <c r="W189" s="17">
        <v>0.26304864883422902</v>
      </c>
      <c r="X189">
        <v>0.627849102020264</v>
      </c>
      <c r="Y189">
        <v>0.627849102020264</v>
      </c>
      <c r="Z189">
        <v>0.8</v>
      </c>
      <c r="AA189">
        <v>1</v>
      </c>
      <c r="AB189">
        <v>0.55555555555555602</v>
      </c>
      <c r="AC189">
        <v>0.71428571428571397</v>
      </c>
      <c r="AD189">
        <v>0</v>
      </c>
      <c r="AE189">
        <v>0.2</v>
      </c>
    </row>
    <row r="190" spans="1:31" x14ac:dyDescent="0.15">
      <c r="A190" s="6">
        <v>188</v>
      </c>
      <c r="B190">
        <v>17</v>
      </c>
      <c r="C190">
        <v>3</v>
      </c>
      <c r="D190">
        <v>10</v>
      </c>
      <c r="E190">
        <v>10</v>
      </c>
      <c r="F190">
        <v>10</v>
      </c>
      <c r="G190">
        <v>0</v>
      </c>
      <c r="H190">
        <v>7</v>
      </c>
      <c r="I190">
        <v>3</v>
      </c>
      <c r="J190">
        <v>0.85</v>
      </c>
      <c r="K190" s="3">
        <v>9.6096973419189506</v>
      </c>
      <c r="L190" s="10">
        <v>3.4760990142822301</v>
      </c>
      <c r="M190">
        <v>2.4838180541992201</v>
      </c>
      <c r="N190">
        <v>5.4546699523925799</v>
      </c>
      <c r="O190">
        <v>3</v>
      </c>
      <c r="P190">
        <v>3</v>
      </c>
      <c r="Q190">
        <v>13</v>
      </c>
      <c r="R190" s="16">
        <v>0.23080000000000001</v>
      </c>
      <c r="S190" s="16">
        <f t="shared" si="2"/>
        <v>0.3</v>
      </c>
      <c r="T190">
        <v>3.92158699035644</v>
      </c>
      <c r="U190">
        <v>3.67017674446106</v>
      </c>
      <c r="V190">
        <v>3.3030018806457502</v>
      </c>
      <c r="W190" s="17">
        <v>0.36717486381530801</v>
      </c>
      <c r="X190">
        <v>0.61858510971069303</v>
      </c>
      <c r="Y190">
        <v>0.61858510971069303</v>
      </c>
      <c r="Z190">
        <v>0.3</v>
      </c>
      <c r="AA190">
        <v>1</v>
      </c>
      <c r="AB190">
        <v>0.76923076923076905</v>
      </c>
      <c r="AC190">
        <v>0.86956521739130399</v>
      </c>
      <c r="AD190">
        <v>0</v>
      </c>
      <c r="AE190">
        <v>0.7</v>
      </c>
    </row>
    <row r="191" spans="1:31" x14ac:dyDescent="0.15">
      <c r="A191" s="6">
        <v>189</v>
      </c>
      <c r="B191">
        <v>16</v>
      </c>
      <c r="C191">
        <v>4</v>
      </c>
      <c r="D191">
        <v>10</v>
      </c>
      <c r="E191">
        <v>10</v>
      </c>
      <c r="F191">
        <v>10</v>
      </c>
      <c r="G191">
        <v>0</v>
      </c>
      <c r="H191">
        <v>6</v>
      </c>
      <c r="I191">
        <v>4</v>
      </c>
      <c r="J191">
        <v>0.8</v>
      </c>
      <c r="K191" s="3">
        <v>7.8892402648925799</v>
      </c>
      <c r="L191" s="10">
        <v>2.56989669799805</v>
      </c>
      <c r="M191">
        <v>1.2658233642578101</v>
      </c>
      <c r="N191">
        <v>5.6053905487060502</v>
      </c>
      <c r="O191">
        <v>4</v>
      </c>
      <c r="P191">
        <v>4</v>
      </c>
      <c r="Q191">
        <v>13</v>
      </c>
      <c r="R191" s="16">
        <v>0.30769999999999997</v>
      </c>
      <c r="S191" s="16">
        <f t="shared" si="2"/>
        <v>0.4</v>
      </c>
      <c r="T191">
        <v>3.4480819702148402</v>
      </c>
      <c r="U191">
        <v>3.1278390884399401</v>
      </c>
      <c r="V191">
        <v>2.94432497024536</v>
      </c>
      <c r="W191" s="17">
        <v>0.18351411819457999</v>
      </c>
      <c r="X191">
        <v>0.50375699996948198</v>
      </c>
      <c r="Y191">
        <v>0.50375699996948198</v>
      </c>
      <c r="Z191">
        <v>0.4</v>
      </c>
      <c r="AA191">
        <v>0.9</v>
      </c>
      <c r="AB191">
        <v>0.69230769230769196</v>
      </c>
      <c r="AC191">
        <v>0.78260869565217395</v>
      </c>
      <c r="AD191">
        <v>0.1</v>
      </c>
      <c r="AE191">
        <v>0.5</v>
      </c>
    </row>
    <row r="192" spans="1:31" x14ac:dyDescent="0.15">
      <c r="A192" s="6">
        <v>190</v>
      </c>
      <c r="B192">
        <v>18</v>
      </c>
      <c r="C192">
        <v>2</v>
      </c>
      <c r="D192">
        <v>10</v>
      </c>
      <c r="E192">
        <v>10</v>
      </c>
      <c r="F192">
        <v>10</v>
      </c>
      <c r="G192">
        <v>0</v>
      </c>
      <c r="H192">
        <v>8</v>
      </c>
      <c r="I192">
        <v>2</v>
      </c>
      <c r="J192">
        <v>0.9</v>
      </c>
      <c r="K192" s="3">
        <v>10.503252029419</v>
      </c>
      <c r="L192" s="10">
        <v>1.0780487060546899</v>
      </c>
      <c r="M192">
        <v>0.47298812866210899</v>
      </c>
      <c r="N192">
        <v>8.7562065124511701</v>
      </c>
      <c r="O192">
        <v>7</v>
      </c>
      <c r="P192">
        <v>7</v>
      </c>
      <c r="Q192">
        <v>17</v>
      </c>
      <c r="R192" s="16">
        <v>0.4118</v>
      </c>
      <c r="S192" s="16">
        <f t="shared" si="2"/>
        <v>0.7</v>
      </c>
      <c r="T192">
        <v>5.3550510406494096</v>
      </c>
      <c r="U192">
        <v>4.8603696823120099</v>
      </c>
      <c r="V192">
        <v>4.7010464668273899</v>
      </c>
      <c r="W192" s="17">
        <v>0.159323215484619</v>
      </c>
      <c r="X192">
        <v>0.65400457382202104</v>
      </c>
      <c r="Y192">
        <v>0.65400457382202104</v>
      </c>
      <c r="Z192">
        <v>0.7</v>
      </c>
      <c r="AA192">
        <v>1</v>
      </c>
      <c r="AB192">
        <v>0.58823529411764697</v>
      </c>
      <c r="AC192">
        <v>0.74074074074074103</v>
      </c>
      <c r="AD192">
        <v>0</v>
      </c>
      <c r="AE192">
        <v>0.3</v>
      </c>
    </row>
    <row r="193" spans="1:31" x14ac:dyDescent="0.15">
      <c r="A193" s="6">
        <v>191</v>
      </c>
      <c r="B193">
        <v>18</v>
      </c>
      <c r="C193">
        <v>2</v>
      </c>
      <c r="D193">
        <v>10</v>
      </c>
      <c r="E193">
        <v>10</v>
      </c>
      <c r="F193">
        <v>10</v>
      </c>
      <c r="G193">
        <v>0</v>
      </c>
      <c r="H193">
        <v>8</v>
      </c>
      <c r="I193">
        <v>2</v>
      </c>
      <c r="J193">
        <v>0.9</v>
      </c>
      <c r="K193" s="3">
        <v>10.1387596130371</v>
      </c>
      <c r="L193" s="10">
        <v>1.4212799072265601</v>
      </c>
      <c r="M193">
        <v>0.88269424438476596</v>
      </c>
      <c r="N193">
        <v>8.2039260864257795</v>
      </c>
      <c r="O193">
        <v>7</v>
      </c>
      <c r="P193">
        <v>7</v>
      </c>
      <c r="Q193">
        <v>17</v>
      </c>
      <c r="R193" s="16">
        <v>0.4118</v>
      </c>
      <c r="S193" s="16">
        <f t="shared" si="2"/>
        <v>0.7</v>
      </c>
      <c r="T193">
        <v>5.1001472473144496</v>
      </c>
      <c r="U193">
        <v>4.6308612823486301</v>
      </c>
      <c r="V193">
        <v>4.4477033615112296</v>
      </c>
      <c r="W193" s="17">
        <v>0.18315792083740201</v>
      </c>
      <c r="X193">
        <v>0.65244388580322299</v>
      </c>
      <c r="Y193">
        <v>0.65244388580322299</v>
      </c>
      <c r="Z193">
        <v>0.7</v>
      </c>
      <c r="AA193">
        <v>1</v>
      </c>
      <c r="AB193">
        <v>0.58823529411764697</v>
      </c>
      <c r="AC193">
        <v>0.74074074074074103</v>
      </c>
      <c r="AD193">
        <v>0</v>
      </c>
      <c r="AE193">
        <v>0.3</v>
      </c>
    </row>
    <row r="194" spans="1:31" x14ac:dyDescent="0.15">
      <c r="A194" s="6">
        <v>192</v>
      </c>
      <c r="B194">
        <v>16</v>
      </c>
      <c r="C194">
        <v>4</v>
      </c>
      <c r="D194">
        <v>10</v>
      </c>
      <c r="E194">
        <v>10</v>
      </c>
      <c r="F194">
        <v>10</v>
      </c>
      <c r="G194">
        <v>0</v>
      </c>
      <c r="H194">
        <v>6</v>
      </c>
      <c r="I194">
        <v>4</v>
      </c>
      <c r="J194">
        <v>0.8</v>
      </c>
      <c r="K194" s="3">
        <v>7.4630966186523402</v>
      </c>
      <c r="L194" s="10">
        <v>2.6269359588622998</v>
      </c>
      <c r="M194">
        <v>1.4117736816406199</v>
      </c>
      <c r="N194">
        <v>5.0223617553710902</v>
      </c>
      <c r="O194">
        <v>4</v>
      </c>
      <c r="P194">
        <v>4</v>
      </c>
      <c r="Q194">
        <v>13</v>
      </c>
      <c r="R194" s="16">
        <v>0.30769999999999997</v>
      </c>
      <c r="S194" s="16">
        <f t="shared" ref="S194:S257" si="3">O194/E194</f>
        <v>0.4</v>
      </c>
      <c r="T194">
        <v>3.2729473114013699</v>
      </c>
      <c r="U194">
        <v>2.98811984062195</v>
      </c>
      <c r="V194">
        <v>2.7888202667236301</v>
      </c>
      <c r="W194" s="17">
        <v>0.19929957389831501</v>
      </c>
      <c r="X194">
        <v>0.48412704467773399</v>
      </c>
      <c r="Y194">
        <v>0.48412704467773399</v>
      </c>
      <c r="Z194">
        <v>0.4</v>
      </c>
      <c r="AA194">
        <v>0.9</v>
      </c>
      <c r="AB194">
        <v>0.69230769230769196</v>
      </c>
      <c r="AC194">
        <v>0.78260869565217395</v>
      </c>
      <c r="AD194">
        <v>0.1</v>
      </c>
      <c r="AE194">
        <v>0.5</v>
      </c>
    </row>
    <row r="195" spans="1:31" x14ac:dyDescent="0.15">
      <c r="A195" s="6">
        <v>193</v>
      </c>
      <c r="B195">
        <v>13</v>
      </c>
      <c r="C195">
        <v>7</v>
      </c>
      <c r="D195">
        <v>10</v>
      </c>
      <c r="E195">
        <v>10</v>
      </c>
      <c r="F195">
        <v>10</v>
      </c>
      <c r="G195">
        <v>0</v>
      </c>
      <c r="H195">
        <v>3</v>
      </c>
      <c r="I195">
        <v>7</v>
      </c>
      <c r="J195">
        <v>0.65</v>
      </c>
      <c r="K195" s="3">
        <v>8.4518604278564506</v>
      </c>
      <c r="L195" s="10">
        <v>5.4617824554443404</v>
      </c>
      <c r="M195">
        <v>2.1810970306396502</v>
      </c>
      <c r="N195">
        <v>5.2802276611328098</v>
      </c>
      <c r="O195">
        <v>2</v>
      </c>
      <c r="P195">
        <v>2</v>
      </c>
      <c r="Q195">
        <v>12</v>
      </c>
      <c r="R195" s="16">
        <v>0.16669999999999999</v>
      </c>
      <c r="S195" s="16">
        <f t="shared" si="3"/>
        <v>0.2</v>
      </c>
      <c r="T195">
        <v>2.8285503387451199</v>
      </c>
      <c r="U195">
        <v>2.5589535236358598</v>
      </c>
      <c r="V195">
        <v>2.3141069412231401</v>
      </c>
      <c r="W195" s="17">
        <v>0.24484658241272</v>
      </c>
      <c r="X195">
        <v>0.51444339752197299</v>
      </c>
      <c r="Y195">
        <v>0.51444339752197299</v>
      </c>
      <c r="Z195">
        <v>0.2</v>
      </c>
      <c r="AA195">
        <v>1</v>
      </c>
      <c r="AB195">
        <v>0.83333333333333304</v>
      </c>
      <c r="AC195">
        <v>0.90909090909090895</v>
      </c>
      <c r="AD195">
        <v>0</v>
      </c>
      <c r="AE195">
        <v>0.8</v>
      </c>
    </row>
    <row r="196" spans="1:31" x14ac:dyDescent="0.15">
      <c r="A196" s="6">
        <v>194</v>
      </c>
      <c r="B196">
        <v>14</v>
      </c>
      <c r="C196">
        <v>6</v>
      </c>
      <c r="D196">
        <v>10</v>
      </c>
      <c r="E196">
        <v>10</v>
      </c>
      <c r="F196">
        <v>10</v>
      </c>
      <c r="G196">
        <v>0</v>
      </c>
      <c r="H196">
        <v>4</v>
      </c>
      <c r="I196">
        <v>6</v>
      </c>
      <c r="J196">
        <v>0.7</v>
      </c>
      <c r="K196" s="3">
        <v>8.7540836334228498</v>
      </c>
      <c r="L196" s="10">
        <v>3.1999416351318399</v>
      </c>
      <c r="M196">
        <v>0.15018081665039101</v>
      </c>
      <c r="N196">
        <v>8.8024158477783203</v>
      </c>
      <c r="O196">
        <v>4</v>
      </c>
      <c r="P196">
        <v>4</v>
      </c>
      <c r="Q196">
        <v>14</v>
      </c>
      <c r="R196" s="16">
        <v>0.28570000000000001</v>
      </c>
      <c r="S196" s="16">
        <f t="shared" si="3"/>
        <v>0.4</v>
      </c>
      <c r="T196">
        <v>3.3016281127929701</v>
      </c>
      <c r="U196">
        <v>2.7430267333984402</v>
      </c>
      <c r="V196">
        <v>2.7414581775665301</v>
      </c>
      <c r="W196" s="17">
        <v>1.5685558319091799E-3</v>
      </c>
      <c r="X196">
        <v>0.56016993522643999</v>
      </c>
      <c r="Y196">
        <v>0.56016993522643999</v>
      </c>
      <c r="Z196">
        <v>0.4</v>
      </c>
      <c r="AA196">
        <v>1</v>
      </c>
      <c r="AB196">
        <v>0.71428571428571397</v>
      </c>
      <c r="AC196">
        <v>0.83333333333333304</v>
      </c>
      <c r="AD196">
        <v>0</v>
      </c>
      <c r="AE196">
        <v>0.6</v>
      </c>
    </row>
    <row r="197" spans="1:31" x14ac:dyDescent="0.15">
      <c r="A197" s="6">
        <v>195</v>
      </c>
      <c r="B197">
        <v>17</v>
      </c>
      <c r="C197">
        <v>3</v>
      </c>
      <c r="D197">
        <v>10</v>
      </c>
      <c r="E197">
        <v>10</v>
      </c>
      <c r="F197">
        <v>10</v>
      </c>
      <c r="G197">
        <v>0</v>
      </c>
      <c r="H197">
        <v>7</v>
      </c>
      <c r="I197">
        <v>3</v>
      </c>
      <c r="J197">
        <v>0.85</v>
      </c>
      <c r="K197" s="3">
        <v>9.5682582855224592</v>
      </c>
      <c r="L197" s="10">
        <v>2.8551826477050799</v>
      </c>
      <c r="M197">
        <v>1.73777008056641</v>
      </c>
      <c r="N197">
        <v>5.8653812408447301</v>
      </c>
      <c r="O197">
        <v>4</v>
      </c>
      <c r="P197">
        <v>4</v>
      </c>
      <c r="Q197">
        <v>14</v>
      </c>
      <c r="R197" s="16">
        <v>0.28570000000000001</v>
      </c>
      <c r="S197" s="16">
        <f t="shared" si="3"/>
        <v>0.4</v>
      </c>
      <c r="T197">
        <v>4.23862648010254</v>
      </c>
      <c r="U197">
        <v>3.9338898658752401</v>
      </c>
      <c r="V197">
        <v>3.6075196266174299</v>
      </c>
      <c r="W197" s="17">
        <v>0.326370239257812</v>
      </c>
      <c r="X197">
        <v>0.63110685348510698</v>
      </c>
      <c r="Y197">
        <v>0.63110685348510698</v>
      </c>
      <c r="Z197">
        <v>0.4</v>
      </c>
      <c r="AA197">
        <v>1</v>
      </c>
      <c r="AB197">
        <v>0.71428571428571397</v>
      </c>
      <c r="AC197">
        <v>0.83333333333333304</v>
      </c>
      <c r="AD197">
        <v>0</v>
      </c>
      <c r="AE197">
        <v>0.6</v>
      </c>
    </row>
    <row r="198" spans="1:31" x14ac:dyDescent="0.15">
      <c r="A198" s="6">
        <v>196</v>
      </c>
      <c r="B198">
        <v>18</v>
      </c>
      <c r="C198">
        <v>2</v>
      </c>
      <c r="D198">
        <v>10</v>
      </c>
      <c r="E198">
        <v>10</v>
      </c>
      <c r="F198">
        <v>10</v>
      </c>
      <c r="G198">
        <v>0</v>
      </c>
      <c r="H198">
        <v>8</v>
      </c>
      <c r="I198">
        <v>2</v>
      </c>
      <c r="J198">
        <v>0.9</v>
      </c>
      <c r="K198" s="3">
        <v>8.9023780822753906</v>
      </c>
      <c r="L198" s="10">
        <v>1.46525382995605</v>
      </c>
      <c r="M198">
        <v>0.93856048583984397</v>
      </c>
      <c r="N198">
        <v>6.6629276275634801</v>
      </c>
      <c r="O198">
        <v>5</v>
      </c>
      <c r="P198">
        <v>5</v>
      </c>
      <c r="Q198">
        <v>14</v>
      </c>
      <c r="R198" s="16">
        <v>0.35709999999999997</v>
      </c>
      <c r="S198" s="16">
        <f t="shared" si="3"/>
        <v>0.5</v>
      </c>
      <c r="T198">
        <v>3.97707939147949</v>
      </c>
      <c r="U198">
        <v>3.64599537849426</v>
      </c>
      <c r="V198">
        <v>3.4673473834991499</v>
      </c>
      <c r="W198" s="17">
        <v>0.17864799499511699</v>
      </c>
      <c r="X198">
        <v>0.50973200798034701</v>
      </c>
      <c r="Y198">
        <v>0.50973200798034701</v>
      </c>
      <c r="Z198">
        <v>0.5</v>
      </c>
      <c r="AA198">
        <v>0.9</v>
      </c>
      <c r="AB198">
        <v>0.64285714285714302</v>
      </c>
      <c r="AC198">
        <v>0.75</v>
      </c>
      <c r="AD198">
        <v>0.1</v>
      </c>
      <c r="AE198">
        <v>0.4</v>
      </c>
    </row>
    <row r="199" spans="1:31" x14ac:dyDescent="0.15">
      <c r="A199" s="6">
        <v>197</v>
      </c>
      <c r="B199">
        <v>17</v>
      </c>
      <c r="C199">
        <v>3</v>
      </c>
      <c r="D199">
        <v>10</v>
      </c>
      <c r="E199">
        <v>10</v>
      </c>
      <c r="F199">
        <v>10</v>
      </c>
      <c r="G199">
        <v>0</v>
      </c>
      <c r="H199">
        <v>7</v>
      </c>
      <c r="I199">
        <v>3</v>
      </c>
      <c r="J199">
        <v>0.85</v>
      </c>
      <c r="K199" s="3">
        <v>8.6173744201660192</v>
      </c>
      <c r="L199" s="10">
        <v>1.7373905181884799</v>
      </c>
      <c r="M199">
        <v>0.87999725341796897</v>
      </c>
      <c r="N199">
        <v>6.9705905914306596</v>
      </c>
      <c r="O199">
        <v>5</v>
      </c>
      <c r="P199">
        <v>5</v>
      </c>
      <c r="Q199">
        <v>15</v>
      </c>
      <c r="R199" s="16">
        <v>0.33329999999999999</v>
      </c>
      <c r="S199" s="16">
        <f t="shared" si="3"/>
        <v>0.5</v>
      </c>
      <c r="T199">
        <v>4.3293724060058603</v>
      </c>
      <c r="U199">
        <v>3.9245624542236301</v>
      </c>
      <c r="V199">
        <v>3.7691504955291699</v>
      </c>
      <c r="W199" s="17">
        <v>0.15541195869445801</v>
      </c>
      <c r="X199">
        <v>0.56022191047668501</v>
      </c>
      <c r="Y199">
        <v>0.56022191047668501</v>
      </c>
      <c r="Z199">
        <v>0.5</v>
      </c>
      <c r="AA199">
        <v>1</v>
      </c>
      <c r="AB199">
        <v>0.66666666666666696</v>
      </c>
      <c r="AC199">
        <v>0.8</v>
      </c>
      <c r="AD199">
        <v>0</v>
      </c>
      <c r="AE199">
        <v>0.5</v>
      </c>
    </row>
    <row r="200" spans="1:31" x14ac:dyDescent="0.15">
      <c r="A200" s="6">
        <v>198</v>
      </c>
      <c r="B200">
        <v>15</v>
      </c>
      <c r="C200">
        <v>5</v>
      </c>
      <c r="D200">
        <v>10</v>
      </c>
      <c r="E200">
        <v>10</v>
      </c>
      <c r="F200">
        <v>10</v>
      </c>
      <c r="G200">
        <v>0</v>
      </c>
      <c r="H200">
        <v>5</v>
      </c>
      <c r="I200">
        <v>5</v>
      </c>
      <c r="J200">
        <v>0.75</v>
      </c>
      <c r="K200" s="3">
        <v>8.7684097290039098</v>
      </c>
      <c r="L200" s="10">
        <v>3.3038673400878902</v>
      </c>
      <c r="M200">
        <v>1.0797042846679701</v>
      </c>
      <c r="N200">
        <v>6.4807567596435502</v>
      </c>
      <c r="O200">
        <v>3</v>
      </c>
      <c r="P200">
        <v>3</v>
      </c>
      <c r="Q200">
        <v>13</v>
      </c>
      <c r="R200" s="16">
        <v>0.23080000000000001</v>
      </c>
      <c r="S200" s="16">
        <f t="shared" si="3"/>
        <v>0.3</v>
      </c>
      <c r="T200">
        <v>3.76474952697754</v>
      </c>
      <c r="U200">
        <v>3.3759093284606898</v>
      </c>
      <c r="V200">
        <v>3.1784703731536901</v>
      </c>
      <c r="W200" s="17">
        <v>0.197438955307007</v>
      </c>
      <c r="X200">
        <v>0.58627915382385298</v>
      </c>
      <c r="Y200">
        <v>0.58627915382385298</v>
      </c>
      <c r="Z200">
        <v>0.3</v>
      </c>
      <c r="AA200">
        <v>1</v>
      </c>
      <c r="AB200">
        <v>0.76923076923076905</v>
      </c>
      <c r="AC200">
        <v>0.86956521739130399</v>
      </c>
      <c r="AD200">
        <v>0</v>
      </c>
      <c r="AE200">
        <v>0.7</v>
      </c>
    </row>
    <row r="201" spans="1:31" x14ac:dyDescent="0.15">
      <c r="A201" s="6">
        <v>199</v>
      </c>
      <c r="B201">
        <v>16</v>
      </c>
      <c r="C201">
        <v>4</v>
      </c>
      <c r="D201">
        <v>10</v>
      </c>
      <c r="E201">
        <v>10</v>
      </c>
      <c r="F201">
        <v>10</v>
      </c>
      <c r="G201">
        <v>0</v>
      </c>
      <c r="H201">
        <v>6</v>
      </c>
      <c r="I201">
        <v>4</v>
      </c>
      <c r="J201">
        <v>0.8</v>
      </c>
      <c r="K201" s="3">
        <v>7.9574508666992196</v>
      </c>
      <c r="L201" s="10">
        <v>3.5844383239746098</v>
      </c>
      <c r="M201">
        <v>2.3754787445068399</v>
      </c>
      <c r="N201">
        <v>4.2659530639648402</v>
      </c>
      <c r="O201">
        <v>2</v>
      </c>
      <c r="P201">
        <v>2</v>
      </c>
      <c r="Q201">
        <v>11</v>
      </c>
      <c r="R201" s="16">
        <v>0.18179999999999999</v>
      </c>
      <c r="S201" s="16">
        <f t="shared" si="3"/>
        <v>0.2</v>
      </c>
      <c r="T201">
        <v>3.0793838500976598</v>
      </c>
      <c r="U201">
        <v>2.87855720520019</v>
      </c>
      <c r="V201">
        <v>2.57972311973572</v>
      </c>
      <c r="W201" s="17">
        <v>0.29883408546447698</v>
      </c>
      <c r="X201">
        <v>0.49966073036193798</v>
      </c>
      <c r="Y201">
        <v>0.49966073036193798</v>
      </c>
      <c r="Z201">
        <v>0.2</v>
      </c>
      <c r="AA201">
        <v>0.9</v>
      </c>
      <c r="AB201">
        <v>0.81818181818181801</v>
      </c>
      <c r="AC201">
        <v>0.85714285714285698</v>
      </c>
      <c r="AD201">
        <v>0.1</v>
      </c>
      <c r="AE201">
        <v>0.7</v>
      </c>
    </row>
    <row r="202" spans="1:31" x14ac:dyDescent="0.15">
      <c r="A202" s="6">
        <v>200</v>
      </c>
      <c r="B202">
        <v>17</v>
      </c>
      <c r="C202">
        <v>3</v>
      </c>
      <c r="D202">
        <v>10</v>
      </c>
      <c r="E202">
        <v>10</v>
      </c>
      <c r="F202">
        <v>10</v>
      </c>
      <c r="G202">
        <v>0</v>
      </c>
      <c r="H202">
        <v>7</v>
      </c>
      <c r="I202">
        <v>3</v>
      </c>
      <c r="J202">
        <v>0.85</v>
      </c>
      <c r="K202" s="3">
        <v>9.2337779998779297</v>
      </c>
      <c r="L202" s="10">
        <v>2.9827690124511701</v>
      </c>
      <c r="M202">
        <v>1.9518680572509799</v>
      </c>
      <c r="N202">
        <v>5.4936714172363299</v>
      </c>
      <c r="O202">
        <v>3</v>
      </c>
      <c r="P202">
        <v>3</v>
      </c>
      <c r="Q202">
        <v>13</v>
      </c>
      <c r="R202" s="16">
        <v>0.23080000000000001</v>
      </c>
      <c r="S202" s="16">
        <f t="shared" si="3"/>
        <v>0.3</v>
      </c>
      <c r="T202">
        <v>3.8089962005615199</v>
      </c>
      <c r="U202">
        <v>3.5674376487731898</v>
      </c>
      <c r="V202">
        <v>3.2559571266174299</v>
      </c>
      <c r="W202" s="17">
        <v>0.311480522155762</v>
      </c>
      <c r="X202">
        <v>0.55303907394409202</v>
      </c>
      <c r="Y202">
        <v>0.55303907394409202</v>
      </c>
      <c r="Z202">
        <v>0.3</v>
      </c>
      <c r="AA202">
        <v>1</v>
      </c>
      <c r="AB202">
        <v>0.76923076923076905</v>
      </c>
      <c r="AC202">
        <v>0.86956521739130399</v>
      </c>
      <c r="AD202">
        <v>0</v>
      </c>
      <c r="AE202">
        <v>0.7</v>
      </c>
    </row>
    <row r="203" spans="1:31" x14ac:dyDescent="0.15">
      <c r="A203" s="6">
        <v>201</v>
      </c>
      <c r="B203">
        <v>16</v>
      </c>
      <c r="C203">
        <v>4</v>
      </c>
      <c r="D203">
        <v>10</v>
      </c>
      <c r="E203">
        <v>10</v>
      </c>
      <c r="F203">
        <v>10</v>
      </c>
      <c r="G203">
        <v>0</v>
      </c>
      <c r="H203">
        <v>6</v>
      </c>
      <c r="I203">
        <v>4</v>
      </c>
      <c r="J203">
        <v>0.8</v>
      </c>
      <c r="K203" s="3">
        <v>8.5482616424560494</v>
      </c>
      <c r="L203" s="10">
        <v>4.2296943664550799</v>
      </c>
      <c r="M203">
        <v>3.25664138793945</v>
      </c>
      <c r="N203">
        <v>4.7649822235107404</v>
      </c>
      <c r="O203">
        <v>2</v>
      </c>
      <c r="P203">
        <v>2</v>
      </c>
      <c r="Q203">
        <v>11</v>
      </c>
      <c r="R203" s="16">
        <v>0.18179999999999999</v>
      </c>
      <c r="S203" s="16">
        <f t="shared" si="3"/>
        <v>0.2</v>
      </c>
      <c r="T203">
        <v>2.9527206420898402</v>
      </c>
      <c r="U203">
        <v>2.7792913913726802</v>
      </c>
      <c r="V203">
        <v>2.4399838447570801</v>
      </c>
      <c r="W203" s="17">
        <v>0.33930754661560097</v>
      </c>
      <c r="X203">
        <v>0.512736797332764</v>
      </c>
      <c r="Y203">
        <v>0.512736797332764</v>
      </c>
      <c r="Z203">
        <v>0.2</v>
      </c>
      <c r="AA203">
        <v>0.9</v>
      </c>
      <c r="AB203">
        <v>0.81818181818181801</v>
      </c>
      <c r="AC203">
        <v>0.85714285714285698</v>
      </c>
      <c r="AD203">
        <v>0.1</v>
      </c>
      <c r="AE203">
        <v>0.7</v>
      </c>
    </row>
    <row r="204" spans="1:31" x14ac:dyDescent="0.15">
      <c r="A204" s="6">
        <v>202</v>
      </c>
      <c r="B204">
        <v>18</v>
      </c>
      <c r="C204">
        <v>2</v>
      </c>
      <c r="D204">
        <v>10</v>
      </c>
      <c r="E204">
        <v>10</v>
      </c>
      <c r="F204">
        <v>10</v>
      </c>
      <c r="G204">
        <v>0</v>
      </c>
      <c r="H204">
        <v>8</v>
      </c>
      <c r="I204">
        <v>2</v>
      </c>
      <c r="J204">
        <v>0.9</v>
      </c>
      <c r="K204" s="3">
        <v>9.6769447326660192</v>
      </c>
      <c r="L204" s="10">
        <v>2.2644729614257799</v>
      </c>
      <c r="M204">
        <v>1.75114822387695</v>
      </c>
      <c r="N204">
        <v>6.6989555358886701</v>
      </c>
      <c r="O204">
        <v>4</v>
      </c>
      <c r="P204">
        <v>4</v>
      </c>
      <c r="Q204">
        <v>14</v>
      </c>
      <c r="R204" s="16">
        <v>0.28570000000000001</v>
      </c>
      <c r="S204" s="16">
        <f t="shared" si="3"/>
        <v>0.4</v>
      </c>
      <c r="T204">
        <v>4.2923164367675799</v>
      </c>
      <c r="U204">
        <v>3.9994575977325399</v>
      </c>
      <c r="V204">
        <v>3.7281646728515598</v>
      </c>
      <c r="W204" s="17">
        <v>0.271292924880981</v>
      </c>
      <c r="X204">
        <v>0.56415176391601596</v>
      </c>
      <c r="Y204">
        <v>0.56415176391601596</v>
      </c>
      <c r="Z204">
        <v>0.4</v>
      </c>
      <c r="AA204">
        <v>1</v>
      </c>
      <c r="AB204">
        <v>0.71428571428571397</v>
      </c>
      <c r="AC204">
        <v>0.83333333333333304</v>
      </c>
      <c r="AD204">
        <v>0</v>
      </c>
      <c r="AE204">
        <v>0.6</v>
      </c>
    </row>
    <row r="205" spans="1:31" x14ac:dyDescent="0.15">
      <c r="A205" s="6">
        <v>203</v>
      </c>
      <c r="B205">
        <v>14</v>
      </c>
      <c r="C205">
        <v>6</v>
      </c>
      <c r="D205">
        <v>10</v>
      </c>
      <c r="E205">
        <v>10</v>
      </c>
      <c r="F205">
        <v>10</v>
      </c>
      <c r="G205">
        <v>0</v>
      </c>
      <c r="H205">
        <v>4</v>
      </c>
      <c r="I205">
        <v>6</v>
      </c>
      <c r="J205">
        <v>0.7</v>
      </c>
      <c r="K205" s="3">
        <v>9.2256088256835902</v>
      </c>
      <c r="L205" s="10">
        <v>4.9146213531494096</v>
      </c>
      <c r="M205">
        <v>2.6334609985351598</v>
      </c>
      <c r="N205">
        <v>6.9755439758300799</v>
      </c>
      <c r="O205">
        <v>3</v>
      </c>
      <c r="P205">
        <v>3</v>
      </c>
      <c r="Q205">
        <v>13</v>
      </c>
      <c r="R205" s="16">
        <v>0.23080000000000001</v>
      </c>
      <c r="S205" s="16">
        <f t="shared" si="3"/>
        <v>0.3</v>
      </c>
      <c r="T205">
        <v>2.8577232360839799</v>
      </c>
      <c r="U205">
        <v>2.5369224548339799</v>
      </c>
      <c r="V205">
        <v>2.3055324554443399</v>
      </c>
      <c r="W205" s="17">
        <v>0.23138999938964799</v>
      </c>
      <c r="X205">
        <v>0.55219078063964799</v>
      </c>
      <c r="Y205">
        <v>0.55219078063964799</v>
      </c>
      <c r="Z205">
        <v>0.3</v>
      </c>
      <c r="AA205">
        <v>1</v>
      </c>
      <c r="AB205">
        <v>0.76923076923076905</v>
      </c>
      <c r="AC205">
        <v>0.86956521739130399</v>
      </c>
      <c r="AD205">
        <v>0</v>
      </c>
      <c r="AE205">
        <v>0.7</v>
      </c>
    </row>
    <row r="206" spans="1:31" x14ac:dyDescent="0.15">
      <c r="A206" s="6">
        <v>204</v>
      </c>
      <c r="B206">
        <v>17</v>
      </c>
      <c r="C206">
        <v>3</v>
      </c>
      <c r="D206">
        <v>10</v>
      </c>
      <c r="E206">
        <v>10</v>
      </c>
      <c r="F206">
        <v>10</v>
      </c>
      <c r="G206">
        <v>0</v>
      </c>
      <c r="H206">
        <v>7</v>
      </c>
      <c r="I206">
        <v>3</v>
      </c>
      <c r="J206">
        <v>0.85</v>
      </c>
      <c r="K206" s="3">
        <v>8.2812385559081996</v>
      </c>
      <c r="L206" s="10">
        <v>2.1486053466796902</v>
      </c>
      <c r="M206">
        <v>1.17878341674805</v>
      </c>
      <c r="N206">
        <v>5.5281791687011701</v>
      </c>
      <c r="O206">
        <v>4</v>
      </c>
      <c r="P206">
        <v>4</v>
      </c>
      <c r="Q206">
        <v>14</v>
      </c>
      <c r="R206" s="16">
        <v>0.28570000000000001</v>
      </c>
      <c r="S206" s="16">
        <f t="shared" si="3"/>
        <v>0.4</v>
      </c>
      <c r="T206">
        <v>3.96217918395996</v>
      </c>
      <c r="U206">
        <v>3.6453299522399898</v>
      </c>
      <c r="V206">
        <v>3.4208571910858101</v>
      </c>
      <c r="W206" s="17">
        <v>0.224472761154175</v>
      </c>
      <c r="X206">
        <v>0.54132199287414595</v>
      </c>
      <c r="Y206">
        <v>0.54132199287414595</v>
      </c>
      <c r="Z206">
        <v>0.4</v>
      </c>
      <c r="AA206">
        <v>1</v>
      </c>
      <c r="AB206">
        <v>0.71428571428571397</v>
      </c>
      <c r="AC206">
        <v>0.83333333333333304</v>
      </c>
      <c r="AD206">
        <v>0</v>
      </c>
      <c r="AE206">
        <v>0.6</v>
      </c>
    </row>
    <row r="207" spans="1:31" x14ac:dyDescent="0.15">
      <c r="A207" s="6">
        <v>205</v>
      </c>
      <c r="B207">
        <v>16</v>
      </c>
      <c r="C207">
        <v>4</v>
      </c>
      <c r="D207">
        <v>10</v>
      </c>
      <c r="E207">
        <v>10</v>
      </c>
      <c r="F207">
        <v>10</v>
      </c>
      <c r="G207">
        <v>0</v>
      </c>
      <c r="H207">
        <v>6</v>
      </c>
      <c r="I207">
        <v>4</v>
      </c>
      <c r="J207">
        <v>0.8</v>
      </c>
      <c r="K207" s="3">
        <v>8.0775089263915998</v>
      </c>
      <c r="L207" s="10">
        <v>2.09779930114746</v>
      </c>
      <c r="M207">
        <v>0.625335693359375</v>
      </c>
      <c r="N207">
        <v>6.2850151062011701</v>
      </c>
      <c r="O207">
        <v>4</v>
      </c>
      <c r="P207">
        <v>4</v>
      </c>
      <c r="Q207">
        <v>14</v>
      </c>
      <c r="R207" s="16">
        <v>0.28570000000000001</v>
      </c>
      <c r="S207" s="16">
        <f t="shared" si="3"/>
        <v>0.4</v>
      </c>
      <c r="T207">
        <v>3.7228221893310498</v>
      </c>
      <c r="U207">
        <v>3.32077193260193</v>
      </c>
      <c r="V207">
        <v>3.17558765411377</v>
      </c>
      <c r="W207" s="17">
        <v>0.14518427848815901</v>
      </c>
      <c r="X207">
        <v>0.54723453521728505</v>
      </c>
      <c r="Y207">
        <v>0.54723453521728505</v>
      </c>
      <c r="Z207">
        <v>0.4</v>
      </c>
      <c r="AA207">
        <v>1</v>
      </c>
      <c r="AB207">
        <v>0.71428571428571397</v>
      </c>
      <c r="AC207">
        <v>0.83333333333333304</v>
      </c>
      <c r="AD207">
        <v>0</v>
      </c>
      <c r="AE207">
        <v>0.6</v>
      </c>
    </row>
    <row r="208" spans="1:31" x14ac:dyDescent="0.15">
      <c r="A208" s="6">
        <v>206</v>
      </c>
      <c r="B208">
        <v>16</v>
      </c>
      <c r="C208">
        <v>4</v>
      </c>
      <c r="D208">
        <v>10</v>
      </c>
      <c r="E208">
        <v>10</v>
      </c>
      <c r="F208">
        <v>10</v>
      </c>
      <c r="G208">
        <v>0</v>
      </c>
      <c r="H208">
        <v>6</v>
      </c>
      <c r="I208">
        <v>4</v>
      </c>
      <c r="J208">
        <v>0.8</v>
      </c>
      <c r="K208" s="3">
        <v>8.4683742523193395</v>
      </c>
      <c r="L208" s="10">
        <v>4.8388175964355504</v>
      </c>
      <c r="M208">
        <v>4.1636734008789098</v>
      </c>
      <c r="N208">
        <v>4.3614063262939498</v>
      </c>
      <c r="O208">
        <v>1</v>
      </c>
      <c r="P208">
        <v>1</v>
      </c>
      <c r="Q208">
        <v>11</v>
      </c>
      <c r="R208" s="16">
        <v>9.0899999999999995E-2</v>
      </c>
      <c r="S208" s="16">
        <f t="shared" si="3"/>
        <v>0.1</v>
      </c>
      <c r="T208">
        <v>2.9330368041992201</v>
      </c>
      <c r="U208">
        <v>2.7906692028045601</v>
      </c>
      <c r="V208">
        <v>2.4194025993347199</v>
      </c>
      <c r="W208" s="17">
        <v>0.37126660346984902</v>
      </c>
      <c r="X208">
        <v>0.51363420486450195</v>
      </c>
      <c r="Y208">
        <v>0.51363420486450195</v>
      </c>
      <c r="Z208">
        <v>0.1</v>
      </c>
      <c r="AA208">
        <v>1</v>
      </c>
      <c r="AB208">
        <v>0.90909090909090895</v>
      </c>
      <c r="AC208">
        <v>0.952380952380952</v>
      </c>
      <c r="AD208">
        <v>0</v>
      </c>
      <c r="AE208">
        <v>0.9</v>
      </c>
    </row>
    <row r="209" spans="1:31" x14ac:dyDescent="0.15">
      <c r="A209" s="6">
        <v>207</v>
      </c>
      <c r="B209">
        <v>16</v>
      </c>
      <c r="C209">
        <v>4</v>
      </c>
      <c r="D209">
        <v>10</v>
      </c>
      <c r="E209">
        <v>10</v>
      </c>
      <c r="F209">
        <v>10</v>
      </c>
      <c r="G209">
        <v>0</v>
      </c>
      <c r="H209">
        <v>6</v>
      </c>
      <c r="I209">
        <v>4</v>
      </c>
      <c r="J209">
        <v>0.8</v>
      </c>
      <c r="K209" s="3">
        <v>8.5764904022216797</v>
      </c>
      <c r="L209" s="10">
        <v>2.3408775329589799</v>
      </c>
      <c r="M209">
        <v>0.71479415893554699</v>
      </c>
      <c r="N209">
        <v>6.3274822235107404</v>
      </c>
      <c r="O209">
        <v>5</v>
      </c>
      <c r="P209">
        <v>5</v>
      </c>
      <c r="Q209">
        <v>15</v>
      </c>
      <c r="R209" s="16">
        <v>0.33329999999999999</v>
      </c>
      <c r="S209" s="16">
        <f t="shared" si="3"/>
        <v>0.5</v>
      </c>
      <c r="T209">
        <v>3.9801387786865199</v>
      </c>
      <c r="U209">
        <v>3.5809094905853298</v>
      </c>
      <c r="V209">
        <v>3.4007949829101598</v>
      </c>
      <c r="W209" s="17">
        <v>0.18011450767517101</v>
      </c>
      <c r="X209">
        <v>0.57934379577636697</v>
      </c>
      <c r="Y209">
        <v>0.57934379577636697</v>
      </c>
      <c r="Z209">
        <v>0.5</v>
      </c>
      <c r="AA209">
        <v>1</v>
      </c>
      <c r="AB209">
        <v>0.66666666666666696</v>
      </c>
      <c r="AC209">
        <v>0.8</v>
      </c>
      <c r="AD209">
        <v>0</v>
      </c>
      <c r="AE209">
        <v>0.5</v>
      </c>
    </row>
    <row r="210" spans="1:31" x14ac:dyDescent="0.15">
      <c r="A210" s="6">
        <v>208</v>
      </c>
      <c r="B210">
        <v>15</v>
      </c>
      <c r="C210">
        <v>5</v>
      </c>
      <c r="D210">
        <v>10</v>
      </c>
      <c r="E210">
        <v>10</v>
      </c>
      <c r="F210">
        <v>10</v>
      </c>
      <c r="G210">
        <v>0</v>
      </c>
      <c r="H210">
        <v>5</v>
      </c>
      <c r="I210">
        <v>5</v>
      </c>
      <c r="J210">
        <v>0.75</v>
      </c>
      <c r="K210" s="3">
        <v>7.715576171875</v>
      </c>
      <c r="L210" s="10">
        <v>2.3070621490478498</v>
      </c>
      <c r="M210">
        <v>0.436279296875</v>
      </c>
      <c r="N210">
        <v>7.0754623413085902</v>
      </c>
      <c r="O210">
        <v>4</v>
      </c>
      <c r="P210">
        <v>4</v>
      </c>
      <c r="Q210">
        <v>13</v>
      </c>
      <c r="R210" s="16">
        <v>0.30769999999999997</v>
      </c>
      <c r="S210" s="16">
        <f t="shared" si="3"/>
        <v>0.4</v>
      </c>
      <c r="T210">
        <v>2.9602012634277299</v>
      </c>
      <c r="U210">
        <v>2.5532672405242902</v>
      </c>
      <c r="V210">
        <v>2.4966611862182599</v>
      </c>
      <c r="W210" s="17">
        <v>5.6606054306030301E-2</v>
      </c>
      <c r="X210">
        <v>0.46354007720947299</v>
      </c>
      <c r="Y210">
        <v>0.46354007720947299</v>
      </c>
      <c r="Z210">
        <v>0.4</v>
      </c>
      <c r="AA210">
        <v>0.9</v>
      </c>
      <c r="AB210">
        <v>0.69230769230769196</v>
      </c>
      <c r="AC210">
        <v>0.78260869565217395</v>
      </c>
      <c r="AD210">
        <v>0.1</v>
      </c>
      <c r="AE210">
        <v>0.5</v>
      </c>
    </row>
    <row r="211" spans="1:31" x14ac:dyDescent="0.15">
      <c r="A211" s="6">
        <v>209</v>
      </c>
      <c r="B211">
        <v>16</v>
      </c>
      <c r="C211">
        <v>4</v>
      </c>
      <c r="D211">
        <v>10</v>
      </c>
      <c r="E211">
        <v>10</v>
      </c>
      <c r="F211">
        <v>10</v>
      </c>
      <c r="G211">
        <v>0</v>
      </c>
      <c r="H211">
        <v>6</v>
      </c>
      <c r="I211">
        <v>4</v>
      </c>
      <c r="J211">
        <v>0.8</v>
      </c>
      <c r="K211" s="3">
        <v>8.0697727203369105</v>
      </c>
      <c r="L211" s="10">
        <v>1.9504203796386701</v>
      </c>
      <c r="M211">
        <v>0.56731414794921897</v>
      </c>
      <c r="N211">
        <v>6.7411556243896502</v>
      </c>
      <c r="O211">
        <v>5</v>
      </c>
      <c r="P211">
        <v>5</v>
      </c>
      <c r="Q211">
        <v>14</v>
      </c>
      <c r="R211" s="16">
        <v>0.35709999999999997</v>
      </c>
      <c r="S211" s="16">
        <f t="shared" si="3"/>
        <v>0.5</v>
      </c>
      <c r="T211">
        <v>3.7977867126464799</v>
      </c>
      <c r="U211">
        <v>3.3679332733154301</v>
      </c>
      <c r="V211">
        <v>3.2618770599365199</v>
      </c>
      <c r="W211" s="17">
        <v>0.106056213378906</v>
      </c>
      <c r="X211">
        <v>0.53590965270996105</v>
      </c>
      <c r="Y211">
        <v>0.53590965270996105</v>
      </c>
      <c r="Z211">
        <v>0.5</v>
      </c>
      <c r="AA211">
        <v>0.9</v>
      </c>
      <c r="AB211">
        <v>0.64285714285714302</v>
      </c>
      <c r="AC211">
        <v>0.75</v>
      </c>
      <c r="AD211">
        <v>0.1</v>
      </c>
      <c r="AE211">
        <v>0.4</v>
      </c>
    </row>
    <row r="212" spans="1:31" x14ac:dyDescent="0.15">
      <c r="A212" s="6">
        <v>210</v>
      </c>
      <c r="B212">
        <v>18</v>
      </c>
      <c r="C212">
        <v>2</v>
      </c>
      <c r="D212">
        <v>10</v>
      </c>
      <c r="E212">
        <v>10</v>
      </c>
      <c r="F212">
        <v>10</v>
      </c>
      <c r="G212">
        <v>0</v>
      </c>
      <c r="H212">
        <v>8</v>
      </c>
      <c r="I212">
        <v>2</v>
      </c>
      <c r="J212">
        <v>0.9</v>
      </c>
      <c r="K212" s="3">
        <v>9.3285999298095703</v>
      </c>
      <c r="L212" s="10">
        <v>1.6996536254882799</v>
      </c>
      <c r="M212">
        <v>1.1137390136718699</v>
      </c>
      <c r="N212">
        <v>6.60658836364746</v>
      </c>
      <c r="O212">
        <v>5</v>
      </c>
      <c r="P212">
        <v>5</v>
      </c>
      <c r="Q212">
        <v>14</v>
      </c>
      <c r="R212" s="16">
        <v>0.35709999999999997</v>
      </c>
      <c r="S212" s="16">
        <f t="shared" si="3"/>
        <v>0.5</v>
      </c>
      <c r="T212">
        <v>4.1583976745605504</v>
      </c>
      <c r="U212">
        <v>3.84421730041504</v>
      </c>
      <c r="V212">
        <v>3.6080558300018302</v>
      </c>
      <c r="W212" s="17">
        <v>0.23616147041320801</v>
      </c>
      <c r="X212">
        <v>0.55034184455871604</v>
      </c>
      <c r="Y212">
        <v>0.55034184455871604</v>
      </c>
      <c r="Z212">
        <v>0.5</v>
      </c>
      <c r="AA212">
        <v>0.9</v>
      </c>
      <c r="AB212">
        <v>0.64285714285714302</v>
      </c>
      <c r="AC212">
        <v>0.75</v>
      </c>
      <c r="AD212">
        <v>0.1</v>
      </c>
      <c r="AE212">
        <v>0.4</v>
      </c>
    </row>
    <row r="213" spans="1:31" x14ac:dyDescent="0.15">
      <c r="A213" s="6">
        <v>211</v>
      </c>
      <c r="B213">
        <v>19</v>
      </c>
      <c r="C213">
        <v>1</v>
      </c>
      <c r="D213">
        <v>10</v>
      </c>
      <c r="E213">
        <v>10</v>
      </c>
      <c r="F213">
        <v>10</v>
      </c>
      <c r="G213">
        <v>0</v>
      </c>
      <c r="H213">
        <v>9</v>
      </c>
      <c r="I213">
        <v>1</v>
      </c>
      <c r="J213">
        <v>0.95</v>
      </c>
      <c r="K213" s="3">
        <v>11.7629699707031</v>
      </c>
      <c r="L213" s="10">
        <v>1.5643234252929701</v>
      </c>
      <c r="M213">
        <v>1.3343925476074201</v>
      </c>
      <c r="N213">
        <v>9.032470703125</v>
      </c>
      <c r="O213">
        <v>5</v>
      </c>
      <c r="P213">
        <v>5</v>
      </c>
      <c r="Q213">
        <v>15</v>
      </c>
      <c r="R213" s="16">
        <v>0.33329999999999999</v>
      </c>
      <c r="S213" s="16">
        <f t="shared" si="3"/>
        <v>0.5</v>
      </c>
      <c r="T213">
        <v>4.2648220062255904</v>
      </c>
      <c r="U213">
        <v>3.9909417629241899</v>
      </c>
      <c r="V213">
        <v>3.7358856201171902</v>
      </c>
      <c r="W213" s="17">
        <v>0.255056142807007</v>
      </c>
      <c r="X213">
        <v>0.52893638610839799</v>
      </c>
      <c r="Y213">
        <v>0.52893638610839799</v>
      </c>
      <c r="Z213">
        <v>0.5</v>
      </c>
      <c r="AA213">
        <v>1</v>
      </c>
      <c r="AB213">
        <v>0.66666666666666696</v>
      </c>
      <c r="AC213">
        <v>0.8</v>
      </c>
      <c r="AD213">
        <v>0</v>
      </c>
      <c r="AE213">
        <v>0.5</v>
      </c>
    </row>
    <row r="214" spans="1:31" x14ac:dyDescent="0.15">
      <c r="A214" s="6">
        <v>212</v>
      </c>
      <c r="B214">
        <v>15</v>
      </c>
      <c r="C214">
        <v>5</v>
      </c>
      <c r="D214">
        <v>10</v>
      </c>
      <c r="E214">
        <v>10</v>
      </c>
      <c r="F214">
        <v>10</v>
      </c>
      <c r="G214">
        <v>0</v>
      </c>
      <c r="H214">
        <v>5</v>
      </c>
      <c r="I214">
        <v>5</v>
      </c>
      <c r="J214">
        <v>0.75</v>
      </c>
      <c r="K214" s="3">
        <v>7.9279098510742196</v>
      </c>
      <c r="L214" s="10">
        <v>2.5874786376953098</v>
      </c>
      <c r="M214">
        <v>0.54357528686523404</v>
      </c>
      <c r="N214">
        <v>6.5930538177490199</v>
      </c>
      <c r="O214">
        <v>4</v>
      </c>
      <c r="P214">
        <v>4</v>
      </c>
      <c r="Q214">
        <v>14</v>
      </c>
      <c r="R214" s="16">
        <v>0.28570000000000001</v>
      </c>
      <c r="S214" s="16">
        <f t="shared" si="3"/>
        <v>0.4</v>
      </c>
      <c r="T214">
        <v>3.4272365570068399</v>
      </c>
      <c r="U214">
        <v>3.0102581977844198</v>
      </c>
      <c r="V214">
        <v>2.9044351577758798</v>
      </c>
      <c r="W214" s="17">
        <v>0.10582304000854501</v>
      </c>
      <c r="X214">
        <v>0.52280139923095703</v>
      </c>
      <c r="Y214">
        <v>0.52280139923095703</v>
      </c>
      <c r="Z214">
        <v>0.4</v>
      </c>
      <c r="AA214">
        <v>1</v>
      </c>
      <c r="AB214">
        <v>0.71428571428571397</v>
      </c>
      <c r="AC214">
        <v>0.83333333333333304</v>
      </c>
      <c r="AD214">
        <v>0</v>
      </c>
      <c r="AE214">
        <v>0.6</v>
      </c>
    </row>
    <row r="215" spans="1:31" x14ac:dyDescent="0.15">
      <c r="A215" s="6">
        <v>213</v>
      </c>
      <c r="B215">
        <v>16</v>
      </c>
      <c r="C215">
        <v>4</v>
      </c>
      <c r="D215">
        <v>10</v>
      </c>
      <c r="E215">
        <v>10</v>
      </c>
      <c r="F215">
        <v>10</v>
      </c>
      <c r="G215">
        <v>0</v>
      </c>
      <c r="H215">
        <v>6</v>
      </c>
      <c r="I215">
        <v>4</v>
      </c>
      <c r="J215">
        <v>0.8</v>
      </c>
      <c r="K215" s="3">
        <v>9.9134235382080096</v>
      </c>
      <c r="L215" s="10">
        <v>4.2708263397216797</v>
      </c>
      <c r="M215">
        <v>2.9199905395507799</v>
      </c>
      <c r="N215">
        <v>6.0272483825683603</v>
      </c>
      <c r="O215">
        <v>3</v>
      </c>
      <c r="P215">
        <v>3</v>
      </c>
      <c r="Q215">
        <v>13</v>
      </c>
      <c r="R215" s="16">
        <v>0.23080000000000001</v>
      </c>
      <c r="S215" s="16">
        <f t="shared" si="3"/>
        <v>0.3</v>
      </c>
      <c r="T215">
        <v>3.2638244628906201</v>
      </c>
      <c r="U215">
        <v>3.0492627620696999</v>
      </c>
      <c r="V215">
        <v>2.6928896903991699</v>
      </c>
      <c r="W215" s="17">
        <v>0.356373071670532</v>
      </c>
      <c r="X215">
        <v>0.57093477249145497</v>
      </c>
      <c r="Y215">
        <v>0.57093477249145497</v>
      </c>
      <c r="Z215">
        <v>0.3</v>
      </c>
      <c r="AA215">
        <v>1</v>
      </c>
      <c r="AB215">
        <v>0.76923076923076905</v>
      </c>
      <c r="AC215">
        <v>0.86956521739130399</v>
      </c>
      <c r="AD215">
        <v>0</v>
      </c>
      <c r="AE215">
        <v>0.7</v>
      </c>
    </row>
    <row r="216" spans="1:31" x14ac:dyDescent="0.15">
      <c r="A216" s="6">
        <v>214</v>
      </c>
      <c r="B216">
        <v>17</v>
      </c>
      <c r="C216">
        <v>3</v>
      </c>
      <c r="D216">
        <v>10</v>
      </c>
      <c r="E216">
        <v>10</v>
      </c>
      <c r="F216">
        <v>10</v>
      </c>
      <c r="G216">
        <v>0</v>
      </c>
      <c r="H216">
        <v>7</v>
      </c>
      <c r="I216">
        <v>3</v>
      </c>
      <c r="J216">
        <v>0.85</v>
      </c>
      <c r="K216" s="3">
        <v>8.7105369567871094</v>
      </c>
      <c r="L216" s="10">
        <v>1.5211162567138701</v>
      </c>
      <c r="M216">
        <v>0.667083740234375</v>
      </c>
      <c r="N216">
        <v>7.4238471984863299</v>
      </c>
      <c r="O216">
        <v>7</v>
      </c>
      <c r="P216">
        <v>7</v>
      </c>
      <c r="Q216">
        <v>17</v>
      </c>
      <c r="R216" s="16">
        <v>0.4118</v>
      </c>
      <c r="S216" s="16">
        <f t="shared" si="3"/>
        <v>0.7</v>
      </c>
      <c r="T216">
        <v>4.50624656677246</v>
      </c>
      <c r="U216">
        <v>4.0251560211181596</v>
      </c>
      <c r="V216">
        <v>3.9067847728729199</v>
      </c>
      <c r="W216" s="17">
        <v>0.11837124824523899</v>
      </c>
      <c r="X216">
        <v>0.59946179389953602</v>
      </c>
      <c r="Y216">
        <v>0.59946179389953602</v>
      </c>
      <c r="Z216">
        <v>0.7</v>
      </c>
      <c r="AA216">
        <v>1</v>
      </c>
      <c r="AB216">
        <v>0.58823529411764697</v>
      </c>
      <c r="AC216">
        <v>0.74074074074074103</v>
      </c>
      <c r="AD216">
        <v>0</v>
      </c>
      <c r="AE216">
        <v>0.3</v>
      </c>
    </row>
    <row r="217" spans="1:31" x14ac:dyDescent="0.15">
      <c r="A217" s="6">
        <v>215</v>
      </c>
      <c r="B217">
        <v>15</v>
      </c>
      <c r="C217">
        <v>5</v>
      </c>
      <c r="D217">
        <v>10</v>
      </c>
      <c r="E217">
        <v>10</v>
      </c>
      <c r="F217">
        <v>10</v>
      </c>
      <c r="G217">
        <v>0</v>
      </c>
      <c r="H217">
        <v>5</v>
      </c>
      <c r="I217">
        <v>5</v>
      </c>
      <c r="J217">
        <v>0.75</v>
      </c>
      <c r="K217" s="3">
        <v>8.4589786529540998</v>
      </c>
      <c r="L217" s="10">
        <v>5.7066879272460902</v>
      </c>
      <c r="M217">
        <v>5.0379467010498002</v>
      </c>
      <c r="N217">
        <v>4.1670913696289098</v>
      </c>
      <c r="O217">
        <v>0</v>
      </c>
      <c r="P217">
        <v>0</v>
      </c>
      <c r="Q217">
        <v>10</v>
      </c>
      <c r="R217" s="16">
        <v>0</v>
      </c>
      <c r="S217" s="16">
        <f t="shared" si="3"/>
        <v>0</v>
      </c>
      <c r="T217">
        <v>2.9849777221679701</v>
      </c>
      <c r="U217">
        <v>2.8662428855896001</v>
      </c>
      <c r="V217">
        <v>2.4659724235534699</v>
      </c>
      <c r="W217" s="17">
        <v>0.40027046203613298</v>
      </c>
      <c r="X217">
        <v>0.51900529861450195</v>
      </c>
      <c r="Y217">
        <v>0.51900529861450195</v>
      </c>
      <c r="Z217">
        <v>0</v>
      </c>
      <c r="AA217">
        <v>1</v>
      </c>
      <c r="AB217">
        <v>1</v>
      </c>
      <c r="AC217">
        <v>1</v>
      </c>
      <c r="AD217">
        <v>0</v>
      </c>
      <c r="AE217">
        <v>1</v>
      </c>
    </row>
    <row r="218" spans="1:31" x14ac:dyDescent="0.15">
      <c r="A218" s="6">
        <v>216</v>
      </c>
      <c r="B218">
        <v>15</v>
      </c>
      <c r="C218">
        <v>5</v>
      </c>
      <c r="D218">
        <v>10</v>
      </c>
      <c r="E218">
        <v>10</v>
      </c>
      <c r="F218">
        <v>10</v>
      </c>
      <c r="G218">
        <v>0</v>
      </c>
      <c r="H218">
        <v>5</v>
      </c>
      <c r="I218">
        <v>5</v>
      </c>
      <c r="J218">
        <v>0.75</v>
      </c>
      <c r="K218" s="3">
        <v>8.5999126434326207</v>
      </c>
      <c r="L218" s="10">
        <v>4.2804412841796902</v>
      </c>
      <c r="M218">
        <v>2.5207443237304701</v>
      </c>
      <c r="N218">
        <v>5.1195659637451199</v>
      </c>
      <c r="O218">
        <v>2</v>
      </c>
      <c r="P218">
        <v>2</v>
      </c>
      <c r="Q218">
        <v>12</v>
      </c>
      <c r="R218" s="16">
        <v>0.16669999999999999</v>
      </c>
      <c r="S218" s="16">
        <f t="shared" si="3"/>
        <v>0.2</v>
      </c>
      <c r="T218">
        <v>3.2464847564697301</v>
      </c>
      <c r="U218">
        <v>2.9972977638244598</v>
      </c>
      <c r="V218">
        <v>2.6907300949096702</v>
      </c>
      <c r="W218" s="17">
        <v>0.30656766891479498</v>
      </c>
      <c r="X218">
        <v>0.55575466156005904</v>
      </c>
      <c r="Y218">
        <v>0.55575466156005904</v>
      </c>
      <c r="Z218">
        <v>0.2</v>
      </c>
      <c r="AA218">
        <v>1</v>
      </c>
      <c r="AB218">
        <v>0.83333333333333304</v>
      </c>
      <c r="AC218">
        <v>0.90909090909090895</v>
      </c>
      <c r="AD218">
        <v>0</v>
      </c>
      <c r="AE218">
        <v>0.8</v>
      </c>
    </row>
    <row r="219" spans="1:31" x14ac:dyDescent="0.15">
      <c r="A219" s="6">
        <v>217</v>
      </c>
      <c r="B219">
        <v>16</v>
      </c>
      <c r="C219">
        <v>4</v>
      </c>
      <c r="D219">
        <v>10</v>
      </c>
      <c r="E219">
        <v>10</v>
      </c>
      <c r="F219">
        <v>10</v>
      </c>
      <c r="G219">
        <v>0</v>
      </c>
      <c r="H219">
        <v>6</v>
      </c>
      <c r="I219">
        <v>4</v>
      </c>
      <c r="J219">
        <v>0.8</v>
      </c>
      <c r="K219" s="3">
        <v>9.3432559967040998</v>
      </c>
      <c r="L219" s="10">
        <v>2.3560009002685498</v>
      </c>
      <c r="M219">
        <v>0.55837249755859397</v>
      </c>
      <c r="N219">
        <v>7.1513729095459002</v>
      </c>
      <c r="O219">
        <v>5</v>
      </c>
      <c r="P219">
        <v>5</v>
      </c>
      <c r="Q219">
        <v>15</v>
      </c>
      <c r="R219" s="16">
        <v>0.33329999999999999</v>
      </c>
      <c r="S219" s="16">
        <f t="shared" si="3"/>
        <v>0.5</v>
      </c>
      <c r="T219">
        <v>4.1629772186279297</v>
      </c>
      <c r="U219">
        <v>3.7201204299926798</v>
      </c>
      <c r="V219">
        <v>3.54529905319214</v>
      </c>
      <c r="W219" s="17">
        <v>0.174821376800537</v>
      </c>
      <c r="X219">
        <v>0.61767816543579102</v>
      </c>
      <c r="Y219">
        <v>0.61767816543579102</v>
      </c>
      <c r="Z219">
        <v>0.5</v>
      </c>
      <c r="AA219">
        <v>1</v>
      </c>
      <c r="AB219">
        <v>0.66666666666666696</v>
      </c>
      <c r="AC219">
        <v>0.8</v>
      </c>
      <c r="AD219">
        <v>0</v>
      </c>
      <c r="AE219">
        <v>0.5</v>
      </c>
    </row>
    <row r="220" spans="1:31" x14ac:dyDescent="0.15">
      <c r="A220" s="6">
        <v>218</v>
      </c>
      <c r="B220">
        <v>18</v>
      </c>
      <c r="C220">
        <v>2</v>
      </c>
      <c r="D220">
        <v>10</v>
      </c>
      <c r="E220">
        <v>10</v>
      </c>
      <c r="F220">
        <v>10</v>
      </c>
      <c r="G220">
        <v>0</v>
      </c>
      <c r="H220">
        <v>8</v>
      </c>
      <c r="I220">
        <v>2</v>
      </c>
      <c r="J220">
        <v>0.9</v>
      </c>
      <c r="K220" s="3">
        <v>8.7807083129882795</v>
      </c>
      <c r="L220" s="10">
        <v>0.60701751708984397</v>
      </c>
      <c r="M220">
        <v>0.29935455322265597</v>
      </c>
      <c r="N220">
        <v>8.6788063049316406</v>
      </c>
      <c r="O220">
        <v>7</v>
      </c>
      <c r="P220">
        <v>7</v>
      </c>
      <c r="Q220">
        <v>16</v>
      </c>
      <c r="R220" s="16">
        <v>0.4375</v>
      </c>
      <c r="S220" s="16">
        <f t="shared" si="3"/>
        <v>0.7</v>
      </c>
      <c r="T220">
        <v>5.196044921875</v>
      </c>
      <c r="U220">
        <v>4.6498551368713397</v>
      </c>
      <c r="V220">
        <v>4.6321134567260698</v>
      </c>
      <c r="W220" s="17">
        <v>1.77416801452637E-2</v>
      </c>
      <c r="X220">
        <v>0.563931465148926</v>
      </c>
      <c r="Y220">
        <v>0.563931465148926</v>
      </c>
      <c r="Z220">
        <v>0.7</v>
      </c>
      <c r="AA220">
        <v>0.9</v>
      </c>
      <c r="AB220">
        <v>0.5625</v>
      </c>
      <c r="AC220">
        <v>0.69230769230769196</v>
      </c>
      <c r="AD220">
        <v>0.1</v>
      </c>
      <c r="AE220">
        <v>0.2</v>
      </c>
    </row>
    <row r="221" spans="1:31" x14ac:dyDescent="0.15">
      <c r="A221" s="6">
        <v>219</v>
      </c>
      <c r="B221">
        <v>17</v>
      </c>
      <c r="C221">
        <v>3</v>
      </c>
      <c r="D221">
        <v>10</v>
      </c>
      <c r="E221">
        <v>10</v>
      </c>
      <c r="F221">
        <v>10</v>
      </c>
      <c r="G221">
        <v>0</v>
      </c>
      <c r="H221">
        <v>7</v>
      </c>
      <c r="I221">
        <v>3</v>
      </c>
      <c r="J221">
        <v>0.85</v>
      </c>
      <c r="K221" s="3">
        <v>9.1126365661621094</v>
      </c>
      <c r="L221" s="10">
        <v>2.5922698974609402</v>
      </c>
      <c r="M221">
        <v>1.4634552001953101</v>
      </c>
      <c r="N221">
        <v>5.5521011352539098</v>
      </c>
      <c r="O221">
        <v>4</v>
      </c>
      <c r="P221">
        <v>4</v>
      </c>
      <c r="Q221">
        <v>14</v>
      </c>
      <c r="R221" s="16">
        <v>0.28570000000000001</v>
      </c>
      <c r="S221" s="16">
        <f t="shared" si="3"/>
        <v>0.4</v>
      </c>
      <c r="T221">
        <v>4.3778495788574201</v>
      </c>
      <c r="U221">
        <v>4.0527868270873997</v>
      </c>
      <c r="V221">
        <v>3.7530632019043</v>
      </c>
      <c r="W221" s="17">
        <v>0.29972362518310602</v>
      </c>
      <c r="X221">
        <v>0.624786376953125</v>
      </c>
      <c r="Y221">
        <v>0.624786376953125</v>
      </c>
      <c r="Z221">
        <v>0.4</v>
      </c>
      <c r="AA221">
        <v>1</v>
      </c>
      <c r="AB221">
        <v>0.71428571428571397</v>
      </c>
      <c r="AC221">
        <v>0.83333333333333304</v>
      </c>
      <c r="AD221">
        <v>0</v>
      </c>
      <c r="AE221">
        <v>0.6</v>
      </c>
    </row>
    <row r="222" spans="1:31" x14ac:dyDescent="0.15">
      <c r="A222" s="6">
        <v>220</v>
      </c>
      <c r="B222">
        <v>17</v>
      </c>
      <c r="C222">
        <v>3</v>
      </c>
      <c r="D222">
        <v>10</v>
      </c>
      <c r="E222">
        <v>10</v>
      </c>
      <c r="F222">
        <v>10</v>
      </c>
      <c r="G222">
        <v>0</v>
      </c>
      <c r="H222">
        <v>7</v>
      </c>
      <c r="I222">
        <v>3</v>
      </c>
      <c r="J222">
        <v>0.85</v>
      </c>
      <c r="K222" s="3">
        <v>8.6867465972900408</v>
      </c>
      <c r="L222" s="10">
        <v>1.58059501647949</v>
      </c>
      <c r="M222">
        <v>0.54266357421875</v>
      </c>
      <c r="N222">
        <v>6.6918659210205096</v>
      </c>
      <c r="O222">
        <v>6</v>
      </c>
      <c r="P222">
        <v>6</v>
      </c>
      <c r="Q222">
        <v>16</v>
      </c>
      <c r="R222" s="16">
        <v>0.375</v>
      </c>
      <c r="S222" s="16">
        <f t="shared" si="3"/>
        <v>0.6</v>
      </c>
      <c r="T222">
        <v>4.33585548400879</v>
      </c>
      <c r="U222">
        <v>3.9174442291259801</v>
      </c>
      <c r="V222">
        <v>3.75399541854858</v>
      </c>
      <c r="W222" s="17">
        <v>0.16344881057739299</v>
      </c>
      <c r="X222">
        <v>0.58186006546020497</v>
      </c>
      <c r="Y222">
        <v>0.58186006546020497</v>
      </c>
      <c r="Z222">
        <v>0.6</v>
      </c>
      <c r="AA222">
        <v>1</v>
      </c>
      <c r="AB222">
        <v>0.625</v>
      </c>
      <c r="AC222">
        <v>0.76923076923076905</v>
      </c>
      <c r="AD222">
        <v>0</v>
      </c>
      <c r="AE222">
        <v>0.4</v>
      </c>
    </row>
    <row r="223" spans="1:31" x14ac:dyDescent="0.15">
      <c r="A223" s="6">
        <v>221</v>
      </c>
      <c r="B223">
        <v>17</v>
      </c>
      <c r="C223">
        <v>3</v>
      </c>
      <c r="D223">
        <v>10</v>
      </c>
      <c r="E223">
        <v>10</v>
      </c>
      <c r="F223">
        <v>10</v>
      </c>
      <c r="G223">
        <v>0</v>
      </c>
      <c r="H223">
        <v>7</v>
      </c>
      <c r="I223">
        <v>3</v>
      </c>
      <c r="J223">
        <v>0.85</v>
      </c>
      <c r="K223" s="3">
        <v>11.1486511230469</v>
      </c>
      <c r="L223" s="10">
        <v>2.1670150756835902</v>
      </c>
      <c r="M223">
        <v>0.92104721069335904</v>
      </c>
      <c r="N223">
        <v>8.6776752471923793</v>
      </c>
      <c r="O223">
        <v>4</v>
      </c>
      <c r="P223">
        <v>4</v>
      </c>
      <c r="Q223">
        <v>14</v>
      </c>
      <c r="R223" s="16">
        <v>0.28570000000000001</v>
      </c>
      <c r="S223" s="16">
        <f t="shared" si="3"/>
        <v>0.4</v>
      </c>
      <c r="T223">
        <v>3.8891830444335902</v>
      </c>
      <c r="U223">
        <v>3.5220696926116899</v>
      </c>
      <c r="V223">
        <v>3.3018126487731898</v>
      </c>
      <c r="W223" s="17">
        <v>0.220257043838501</v>
      </c>
      <c r="X223">
        <v>0.58737039566039995</v>
      </c>
      <c r="Y223">
        <v>0.58737039566039995</v>
      </c>
      <c r="Z223">
        <v>0.4</v>
      </c>
      <c r="AA223">
        <v>1</v>
      </c>
      <c r="AB223">
        <v>0.71428571428571397</v>
      </c>
      <c r="AC223">
        <v>0.83333333333333304</v>
      </c>
      <c r="AD223">
        <v>0</v>
      </c>
      <c r="AE223">
        <v>0.6</v>
      </c>
    </row>
    <row r="224" spans="1:31" x14ac:dyDescent="0.15">
      <c r="A224" s="6">
        <v>222</v>
      </c>
      <c r="B224">
        <v>17</v>
      </c>
      <c r="C224">
        <v>3</v>
      </c>
      <c r="D224">
        <v>10</v>
      </c>
      <c r="E224">
        <v>10</v>
      </c>
      <c r="F224">
        <v>10</v>
      </c>
      <c r="G224">
        <v>0</v>
      </c>
      <c r="H224">
        <v>7</v>
      </c>
      <c r="I224">
        <v>3</v>
      </c>
      <c r="J224">
        <v>0.85</v>
      </c>
      <c r="K224" s="3">
        <v>9.4339141845703107</v>
      </c>
      <c r="L224" s="10">
        <v>1.9321975708007799</v>
      </c>
      <c r="M224">
        <v>0.82771682739257801</v>
      </c>
      <c r="N224">
        <v>7.03515625</v>
      </c>
      <c r="O224">
        <v>5</v>
      </c>
      <c r="P224">
        <v>5</v>
      </c>
      <c r="Q224">
        <v>15</v>
      </c>
      <c r="R224" s="16">
        <v>0.33329999999999999</v>
      </c>
      <c r="S224" s="16">
        <f t="shared" si="3"/>
        <v>0.5</v>
      </c>
      <c r="T224">
        <v>3.9974250793457</v>
      </c>
      <c r="U224">
        <v>3.6218400001525901</v>
      </c>
      <c r="V224">
        <v>3.4171175956726101</v>
      </c>
      <c r="W224" s="17">
        <v>0.20472240447998</v>
      </c>
      <c r="X224">
        <v>0.58030748367309604</v>
      </c>
      <c r="Y224">
        <v>0.58030748367309604</v>
      </c>
      <c r="Z224">
        <v>0.5</v>
      </c>
      <c r="AA224">
        <v>1</v>
      </c>
      <c r="AB224">
        <v>0.66666666666666696</v>
      </c>
      <c r="AC224">
        <v>0.8</v>
      </c>
      <c r="AD224">
        <v>0</v>
      </c>
      <c r="AE224">
        <v>0.5</v>
      </c>
    </row>
    <row r="225" spans="1:31" x14ac:dyDescent="0.15">
      <c r="A225" s="6">
        <v>223</v>
      </c>
      <c r="B225">
        <v>15</v>
      </c>
      <c r="C225">
        <v>5</v>
      </c>
      <c r="D225">
        <v>10</v>
      </c>
      <c r="E225">
        <v>10</v>
      </c>
      <c r="F225">
        <v>10</v>
      </c>
      <c r="G225">
        <v>0</v>
      </c>
      <c r="H225">
        <v>5</v>
      </c>
      <c r="I225">
        <v>5</v>
      </c>
      <c r="J225">
        <v>0.75</v>
      </c>
      <c r="K225" s="3">
        <v>9.8341693878173793</v>
      </c>
      <c r="L225" s="10">
        <v>4.3373126983642596</v>
      </c>
      <c r="M225">
        <v>2.2206993103027299</v>
      </c>
      <c r="N225">
        <v>6.7604885101318404</v>
      </c>
      <c r="O225">
        <v>3</v>
      </c>
      <c r="P225">
        <v>3</v>
      </c>
      <c r="Q225">
        <v>13</v>
      </c>
      <c r="R225" s="16">
        <v>0.23080000000000001</v>
      </c>
      <c r="S225" s="16">
        <f t="shared" si="3"/>
        <v>0.3</v>
      </c>
      <c r="T225">
        <v>3.0818328857421902</v>
      </c>
      <c r="U225">
        <v>2.79755783081055</v>
      </c>
      <c r="V225">
        <v>2.5217382907867401</v>
      </c>
      <c r="W225" s="17">
        <v>0.27581954002380399</v>
      </c>
      <c r="X225">
        <v>0.560094594955444</v>
      </c>
      <c r="Y225">
        <v>0.560094594955444</v>
      </c>
      <c r="Z225">
        <v>0.3</v>
      </c>
      <c r="AA225">
        <v>1</v>
      </c>
      <c r="AB225">
        <v>0.76923076923076905</v>
      </c>
      <c r="AC225">
        <v>0.86956521739130399</v>
      </c>
      <c r="AD225">
        <v>0</v>
      </c>
      <c r="AE225">
        <v>0.7</v>
      </c>
    </row>
    <row r="226" spans="1:31" x14ac:dyDescent="0.15">
      <c r="A226" s="6">
        <v>224</v>
      </c>
      <c r="B226">
        <v>18</v>
      </c>
      <c r="C226">
        <v>2</v>
      </c>
      <c r="D226">
        <v>10</v>
      </c>
      <c r="E226">
        <v>10</v>
      </c>
      <c r="F226">
        <v>10</v>
      </c>
      <c r="G226">
        <v>0</v>
      </c>
      <c r="H226">
        <v>8</v>
      </c>
      <c r="I226">
        <v>2</v>
      </c>
      <c r="J226">
        <v>0.9</v>
      </c>
      <c r="K226" s="3">
        <v>10.1478004455566</v>
      </c>
      <c r="L226" s="10">
        <v>1.2576446533203101</v>
      </c>
      <c r="M226">
        <v>0.66241073608398404</v>
      </c>
      <c r="N226">
        <v>8.1365528106689506</v>
      </c>
      <c r="O226">
        <v>6</v>
      </c>
      <c r="P226">
        <v>6</v>
      </c>
      <c r="Q226">
        <v>16</v>
      </c>
      <c r="R226" s="16">
        <v>0.375</v>
      </c>
      <c r="S226" s="16">
        <f t="shared" si="3"/>
        <v>0.6</v>
      </c>
      <c r="T226">
        <v>5.000732421875</v>
      </c>
      <c r="U226">
        <v>4.5710029602050799</v>
      </c>
      <c r="V226">
        <v>4.3852033615112296</v>
      </c>
      <c r="W226" s="17">
        <v>0.18579959869384799</v>
      </c>
      <c r="X226">
        <v>0.61552906036376998</v>
      </c>
      <c r="Y226">
        <v>0.61552906036376998</v>
      </c>
      <c r="Z226">
        <v>0.6</v>
      </c>
      <c r="AA226">
        <v>1</v>
      </c>
      <c r="AB226">
        <v>0.625</v>
      </c>
      <c r="AC226">
        <v>0.76923076923076905</v>
      </c>
      <c r="AD226">
        <v>0</v>
      </c>
      <c r="AE226">
        <v>0.4</v>
      </c>
    </row>
    <row r="227" spans="1:31" x14ac:dyDescent="0.15">
      <c r="A227" s="6">
        <v>225</v>
      </c>
      <c r="B227">
        <v>16</v>
      </c>
      <c r="C227">
        <v>4</v>
      </c>
      <c r="D227">
        <v>10</v>
      </c>
      <c r="E227">
        <v>10</v>
      </c>
      <c r="F227">
        <v>10</v>
      </c>
      <c r="G227">
        <v>0</v>
      </c>
      <c r="H227">
        <v>6</v>
      </c>
      <c r="I227">
        <v>4</v>
      </c>
      <c r="J227">
        <v>0.8</v>
      </c>
      <c r="K227" s="3">
        <v>7.6106758117675799</v>
      </c>
      <c r="L227" s="10">
        <v>2.4880332946777299</v>
      </c>
      <c r="M227">
        <v>1.4114856719970701</v>
      </c>
      <c r="N227">
        <v>5.8463649749755904</v>
      </c>
      <c r="O227">
        <v>5</v>
      </c>
      <c r="P227">
        <v>5</v>
      </c>
      <c r="Q227">
        <v>14</v>
      </c>
      <c r="R227" s="16">
        <v>0.35709999999999997</v>
      </c>
      <c r="S227" s="16">
        <f t="shared" si="3"/>
        <v>0.5</v>
      </c>
      <c r="T227">
        <v>3.4957523345947301</v>
      </c>
      <c r="U227">
        <v>3.1724088191986102</v>
      </c>
      <c r="V227">
        <v>3.0116052627563499</v>
      </c>
      <c r="W227" s="17">
        <v>0.16080355644226099</v>
      </c>
      <c r="X227">
        <v>0.48414707183837902</v>
      </c>
      <c r="Y227">
        <v>0.48414707183837902</v>
      </c>
      <c r="Z227">
        <v>0.5</v>
      </c>
      <c r="AA227">
        <v>0.9</v>
      </c>
      <c r="AB227">
        <v>0.64285714285714302</v>
      </c>
      <c r="AC227">
        <v>0.75</v>
      </c>
      <c r="AD227">
        <v>0.1</v>
      </c>
      <c r="AE227">
        <v>0.4</v>
      </c>
    </row>
    <row r="228" spans="1:31" x14ac:dyDescent="0.15">
      <c r="A228" s="6">
        <v>226</v>
      </c>
      <c r="B228">
        <v>16</v>
      </c>
      <c r="C228">
        <v>4</v>
      </c>
      <c r="D228">
        <v>10</v>
      </c>
      <c r="E228">
        <v>10</v>
      </c>
      <c r="F228">
        <v>10</v>
      </c>
      <c r="G228">
        <v>0</v>
      </c>
      <c r="H228">
        <v>6</v>
      </c>
      <c r="I228">
        <v>4</v>
      </c>
      <c r="J228">
        <v>0.8</v>
      </c>
      <c r="K228" s="3">
        <v>7.7055892944335902</v>
      </c>
      <c r="L228" s="10">
        <v>1.13948822021484</v>
      </c>
      <c r="M228">
        <v>0.18236160278320299</v>
      </c>
      <c r="N228">
        <v>8.5506763458252006</v>
      </c>
      <c r="O228">
        <v>6</v>
      </c>
      <c r="P228">
        <v>6</v>
      </c>
      <c r="Q228">
        <v>15</v>
      </c>
      <c r="R228" s="16">
        <v>0.4</v>
      </c>
      <c r="S228" s="16">
        <f t="shared" si="3"/>
        <v>0.6</v>
      </c>
      <c r="T228">
        <v>4.4230499267578098</v>
      </c>
      <c r="U228">
        <v>3.8039848804473899</v>
      </c>
      <c r="V228">
        <v>3.8683133125305198</v>
      </c>
      <c r="W228" s="17">
        <v>6.4328432083129897E-2</v>
      </c>
      <c r="X228">
        <v>0.55473661422729503</v>
      </c>
      <c r="Y228">
        <v>0.55473661422729503</v>
      </c>
      <c r="Z228">
        <v>0.6</v>
      </c>
      <c r="AA228">
        <v>0.9</v>
      </c>
      <c r="AB228">
        <v>0.6</v>
      </c>
      <c r="AC228">
        <v>0.72</v>
      </c>
      <c r="AD228">
        <v>0.1</v>
      </c>
      <c r="AE228">
        <v>0.3</v>
      </c>
    </row>
    <row r="229" spans="1:31" x14ac:dyDescent="0.15">
      <c r="A229" s="6">
        <v>227</v>
      </c>
      <c r="B229">
        <v>18</v>
      </c>
      <c r="C229">
        <v>2</v>
      </c>
      <c r="D229">
        <v>10</v>
      </c>
      <c r="E229">
        <v>10</v>
      </c>
      <c r="F229">
        <v>10</v>
      </c>
      <c r="G229">
        <v>0</v>
      </c>
      <c r="H229">
        <v>8</v>
      </c>
      <c r="I229">
        <v>2</v>
      </c>
      <c r="J229">
        <v>0.9</v>
      </c>
      <c r="K229" s="3">
        <v>10.168291091919</v>
      </c>
      <c r="L229" s="10">
        <v>1.53847503662109</v>
      </c>
      <c r="M229">
        <v>0.88458633422851596</v>
      </c>
      <c r="N229">
        <v>7.5178146362304696</v>
      </c>
      <c r="O229">
        <v>6</v>
      </c>
      <c r="P229">
        <v>6</v>
      </c>
      <c r="Q229">
        <v>16</v>
      </c>
      <c r="R229" s="16">
        <v>0.375</v>
      </c>
      <c r="S229" s="16">
        <f t="shared" si="3"/>
        <v>0.6</v>
      </c>
      <c r="T229">
        <v>5.1134586334228498</v>
      </c>
      <c r="U229">
        <v>4.6830921173095703</v>
      </c>
      <c r="V229">
        <v>4.4469518661498997</v>
      </c>
      <c r="W229" s="17">
        <v>0.236140251159668</v>
      </c>
      <c r="X229">
        <v>0.666506767272949</v>
      </c>
      <c r="Y229">
        <v>0.666506767272949</v>
      </c>
      <c r="Z229">
        <v>0.6</v>
      </c>
      <c r="AA229">
        <v>1</v>
      </c>
      <c r="AB229">
        <v>0.625</v>
      </c>
      <c r="AC229">
        <v>0.76923076923076905</v>
      </c>
      <c r="AD229">
        <v>0</v>
      </c>
      <c r="AE229">
        <v>0.4</v>
      </c>
    </row>
    <row r="230" spans="1:31" x14ac:dyDescent="0.15">
      <c r="A230" s="6">
        <v>228</v>
      </c>
      <c r="B230">
        <v>16</v>
      </c>
      <c r="C230">
        <v>4</v>
      </c>
      <c r="D230">
        <v>10</v>
      </c>
      <c r="E230">
        <v>10</v>
      </c>
      <c r="F230">
        <v>10</v>
      </c>
      <c r="G230">
        <v>0</v>
      </c>
      <c r="H230">
        <v>6</v>
      </c>
      <c r="I230">
        <v>4</v>
      </c>
      <c r="J230">
        <v>0.8</v>
      </c>
      <c r="K230" s="3">
        <v>8.4665985107421893</v>
      </c>
      <c r="L230" s="10">
        <v>2.2131996154785201</v>
      </c>
      <c r="M230">
        <v>0.69468688964843694</v>
      </c>
      <c r="N230">
        <v>6.6260471343994096</v>
      </c>
      <c r="O230">
        <v>4</v>
      </c>
      <c r="P230">
        <v>4</v>
      </c>
      <c r="Q230">
        <v>14</v>
      </c>
      <c r="R230" s="16">
        <v>0.28570000000000001</v>
      </c>
      <c r="S230" s="16">
        <f t="shared" si="3"/>
        <v>0.4</v>
      </c>
      <c r="T230">
        <v>3.9541358947753902</v>
      </c>
      <c r="U230">
        <v>3.5214364528656001</v>
      </c>
      <c r="V230">
        <v>3.3622450828552202</v>
      </c>
      <c r="W230" s="17">
        <v>0.159191370010376</v>
      </c>
      <c r="X230">
        <v>0.59189081192016602</v>
      </c>
      <c r="Y230">
        <v>0.59189081192016602</v>
      </c>
      <c r="Z230">
        <v>0.4</v>
      </c>
      <c r="AA230">
        <v>1</v>
      </c>
      <c r="AB230">
        <v>0.71428571428571397</v>
      </c>
      <c r="AC230">
        <v>0.83333333333333304</v>
      </c>
      <c r="AD230">
        <v>0</v>
      </c>
      <c r="AE230">
        <v>0.6</v>
      </c>
    </row>
    <row r="231" spans="1:31" x14ac:dyDescent="0.15">
      <c r="A231" s="6">
        <v>229</v>
      </c>
      <c r="B231">
        <v>18</v>
      </c>
      <c r="C231">
        <v>2</v>
      </c>
      <c r="D231">
        <v>10</v>
      </c>
      <c r="E231">
        <v>10</v>
      </c>
      <c r="F231">
        <v>10</v>
      </c>
      <c r="G231">
        <v>0</v>
      </c>
      <c r="H231">
        <v>8</v>
      </c>
      <c r="I231">
        <v>2</v>
      </c>
      <c r="J231">
        <v>0.9</v>
      </c>
      <c r="K231" s="3">
        <v>10.3217124938965</v>
      </c>
      <c r="L231" s="10">
        <v>1.7060852050781199</v>
      </c>
      <c r="M231">
        <v>1.0290412902832</v>
      </c>
      <c r="N231">
        <v>7.3843078613281197</v>
      </c>
      <c r="O231">
        <v>5</v>
      </c>
      <c r="P231">
        <v>5</v>
      </c>
      <c r="Q231">
        <v>15</v>
      </c>
      <c r="R231" s="16">
        <v>0.33329999999999999</v>
      </c>
      <c r="S231" s="16">
        <f t="shared" si="3"/>
        <v>0.5</v>
      </c>
      <c r="T231">
        <v>4.8080120086669904</v>
      </c>
      <c r="U231">
        <v>4.4200329780578604</v>
      </c>
      <c r="V231">
        <v>4.1532464027404803</v>
      </c>
      <c r="W231" s="17">
        <v>0.26678657531738298</v>
      </c>
      <c r="X231">
        <v>0.654765605926514</v>
      </c>
      <c r="Y231">
        <v>0.654765605926514</v>
      </c>
      <c r="Z231">
        <v>0.5</v>
      </c>
      <c r="AA231">
        <v>1</v>
      </c>
      <c r="AB231">
        <v>0.66666666666666696</v>
      </c>
      <c r="AC231">
        <v>0.8</v>
      </c>
      <c r="AD231">
        <v>0</v>
      </c>
      <c r="AE231">
        <v>0.5</v>
      </c>
    </row>
    <row r="232" spans="1:31" x14ac:dyDescent="0.15">
      <c r="A232" s="6">
        <v>230</v>
      </c>
      <c r="B232">
        <v>15</v>
      </c>
      <c r="C232">
        <v>5</v>
      </c>
      <c r="D232">
        <v>10</v>
      </c>
      <c r="E232">
        <v>10</v>
      </c>
      <c r="F232">
        <v>10</v>
      </c>
      <c r="G232">
        <v>0</v>
      </c>
      <c r="H232">
        <v>5</v>
      </c>
      <c r="I232">
        <v>5</v>
      </c>
      <c r="J232">
        <v>0.75</v>
      </c>
      <c r="K232" s="3">
        <v>8.4192085266113299</v>
      </c>
      <c r="L232" s="10">
        <v>5.07625389099121</v>
      </c>
      <c r="M232">
        <v>4.0425281524658203</v>
      </c>
      <c r="N232">
        <v>4.6184463500976598</v>
      </c>
      <c r="O232">
        <v>1</v>
      </c>
      <c r="P232">
        <v>1</v>
      </c>
      <c r="Q232">
        <v>11</v>
      </c>
      <c r="R232" s="16">
        <v>9.0899999999999995E-2</v>
      </c>
      <c r="S232" s="16">
        <f t="shared" si="3"/>
        <v>0.1</v>
      </c>
      <c r="T232">
        <v>2.6727428436279301</v>
      </c>
      <c r="U232">
        <v>2.5202298164367698</v>
      </c>
      <c r="V232">
        <v>2.1702868938446001</v>
      </c>
      <c r="W232" s="17">
        <v>0.34994292259216297</v>
      </c>
      <c r="X232">
        <v>0.50245594978332497</v>
      </c>
      <c r="Y232">
        <v>0.50245594978332497</v>
      </c>
      <c r="Z232">
        <v>0.1</v>
      </c>
      <c r="AA232">
        <v>1</v>
      </c>
      <c r="AB232">
        <v>0.90909090909090895</v>
      </c>
      <c r="AC232">
        <v>0.952380952380952</v>
      </c>
      <c r="AD232">
        <v>0</v>
      </c>
      <c r="AE232">
        <v>0.9</v>
      </c>
    </row>
    <row r="233" spans="1:31" x14ac:dyDescent="0.15">
      <c r="A233" s="6">
        <v>231</v>
      </c>
      <c r="B233">
        <v>18</v>
      </c>
      <c r="C233">
        <v>2</v>
      </c>
      <c r="D233">
        <v>10</v>
      </c>
      <c r="E233">
        <v>10</v>
      </c>
      <c r="F233">
        <v>10</v>
      </c>
      <c r="G233">
        <v>0</v>
      </c>
      <c r="H233">
        <v>8</v>
      </c>
      <c r="I233">
        <v>2</v>
      </c>
      <c r="J233">
        <v>0.9</v>
      </c>
      <c r="K233" s="3">
        <v>10.747047424316399</v>
      </c>
      <c r="L233" s="10">
        <v>3.5610313415527299</v>
      </c>
      <c r="M233">
        <v>3.2122383117675799</v>
      </c>
      <c r="N233">
        <v>7.2385673522949201</v>
      </c>
      <c r="O233">
        <v>7</v>
      </c>
      <c r="P233">
        <v>7</v>
      </c>
      <c r="Q233">
        <v>17</v>
      </c>
      <c r="R233" s="16">
        <v>0.4118</v>
      </c>
      <c r="S233" s="16">
        <f t="shared" si="3"/>
        <v>0.7</v>
      </c>
      <c r="T233">
        <v>3.98457527160644</v>
      </c>
      <c r="U233">
        <v>3.7460682392120401</v>
      </c>
      <c r="V233">
        <v>3.4069766998290998</v>
      </c>
      <c r="W233" s="17">
        <v>0.33909153938293501</v>
      </c>
      <c r="X233">
        <v>0.57759857177734397</v>
      </c>
      <c r="Y233">
        <v>0.57759857177734397</v>
      </c>
      <c r="Z233">
        <v>0.7</v>
      </c>
      <c r="AA233">
        <v>1</v>
      </c>
      <c r="AB233">
        <v>0.58823529411764697</v>
      </c>
      <c r="AC233">
        <v>0.74074074074074103</v>
      </c>
      <c r="AD233">
        <v>0</v>
      </c>
      <c r="AE233">
        <v>0.3</v>
      </c>
    </row>
    <row r="234" spans="1:31" x14ac:dyDescent="0.15">
      <c r="A234" s="6">
        <v>232</v>
      </c>
      <c r="B234">
        <v>16</v>
      </c>
      <c r="C234">
        <v>4</v>
      </c>
      <c r="D234">
        <v>10</v>
      </c>
      <c r="E234">
        <v>10</v>
      </c>
      <c r="F234">
        <v>10</v>
      </c>
      <c r="G234">
        <v>0</v>
      </c>
      <c r="H234">
        <v>6</v>
      </c>
      <c r="I234">
        <v>4</v>
      </c>
      <c r="J234">
        <v>0.8</v>
      </c>
      <c r="K234" s="3">
        <v>8.4017028808593697</v>
      </c>
      <c r="L234" s="10">
        <v>2.53948974609375</v>
      </c>
      <c r="M234">
        <v>1.08858871459961</v>
      </c>
      <c r="N234">
        <v>6.1430988311767596</v>
      </c>
      <c r="O234">
        <v>4</v>
      </c>
      <c r="P234">
        <v>4</v>
      </c>
      <c r="Q234">
        <v>14</v>
      </c>
      <c r="R234" s="16">
        <v>0.28570000000000001</v>
      </c>
      <c r="S234" s="16">
        <f t="shared" si="3"/>
        <v>0.4</v>
      </c>
      <c r="T234">
        <v>3.37979316711426</v>
      </c>
      <c r="U234">
        <v>3.0490188598632799</v>
      </c>
      <c r="V234">
        <v>2.8511533737182599</v>
      </c>
      <c r="W234" s="17">
        <v>0.19786548614502</v>
      </c>
      <c r="X234">
        <v>0.52863979339599598</v>
      </c>
      <c r="Y234">
        <v>0.52863979339599598</v>
      </c>
      <c r="Z234">
        <v>0.4</v>
      </c>
      <c r="AA234">
        <v>1</v>
      </c>
      <c r="AB234">
        <v>0.71428571428571397</v>
      </c>
      <c r="AC234">
        <v>0.83333333333333304</v>
      </c>
      <c r="AD234">
        <v>0</v>
      </c>
      <c r="AE234">
        <v>0.6</v>
      </c>
    </row>
    <row r="235" spans="1:31" x14ac:dyDescent="0.15">
      <c r="A235" s="6">
        <v>233</v>
      </c>
      <c r="B235">
        <v>17</v>
      </c>
      <c r="C235">
        <v>3</v>
      </c>
      <c r="D235">
        <v>10</v>
      </c>
      <c r="E235">
        <v>10</v>
      </c>
      <c r="F235">
        <v>10</v>
      </c>
      <c r="G235">
        <v>0</v>
      </c>
      <c r="H235">
        <v>7</v>
      </c>
      <c r="I235">
        <v>3</v>
      </c>
      <c r="J235">
        <v>0.85</v>
      </c>
      <c r="K235" s="3">
        <v>9.0835113525390607</v>
      </c>
      <c r="L235" s="10">
        <v>2.5313072204589799</v>
      </c>
      <c r="M235">
        <v>1.6713409423828101</v>
      </c>
      <c r="N235">
        <v>6.4937458038330096</v>
      </c>
      <c r="O235">
        <v>6</v>
      </c>
      <c r="P235">
        <v>6</v>
      </c>
      <c r="Q235">
        <v>16</v>
      </c>
      <c r="R235" s="16">
        <v>0.375</v>
      </c>
      <c r="S235" s="16">
        <f t="shared" si="3"/>
        <v>0.6</v>
      </c>
      <c r="T235">
        <v>4.0476436614990199</v>
      </c>
      <c r="U235">
        <v>3.7038669586181601</v>
      </c>
      <c r="V235">
        <v>3.4684429168701199</v>
      </c>
      <c r="W235" s="17">
        <v>0.23542404174804701</v>
      </c>
      <c r="X235">
        <v>0.57920074462890603</v>
      </c>
      <c r="Y235">
        <v>0.57920074462890603</v>
      </c>
      <c r="Z235">
        <v>0.6</v>
      </c>
      <c r="AA235">
        <v>1</v>
      </c>
      <c r="AB235">
        <v>0.625</v>
      </c>
      <c r="AC235">
        <v>0.76923076923076905</v>
      </c>
      <c r="AD235">
        <v>0</v>
      </c>
      <c r="AE235">
        <v>0.4</v>
      </c>
    </row>
    <row r="236" spans="1:31" x14ac:dyDescent="0.15">
      <c r="A236" s="6">
        <v>234</v>
      </c>
      <c r="B236">
        <v>19</v>
      </c>
      <c r="C236">
        <v>1</v>
      </c>
      <c r="D236">
        <v>10</v>
      </c>
      <c r="E236">
        <v>10</v>
      </c>
      <c r="F236">
        <v>10</v>
      </c>
      <c r="G236">
        <v>0</v>
      </c>
      <c r="H236">
        <v>9</v>
      </c>
      <c r="I236">
        <v>1</v>
      </c>
      <c r="J236">
        <v>0.95</v>
      </c>
      <c r="K236" s="3">
        <v>12.8093204498291</v>
      </c>
      <c r="L236" s="10">
        <v>1.9746341705322299</v>
      </c>
      <c r="M236">
        <v>1.76130294799805</v>
      </c>
      <c r="N236">
        <v>9.9051914215087908</v>
      </c>
      <c r="O236">
        <v>8</v>
      </c>
      <c r="P236">
        <v>8</v>
      </c>
      <c r="Q236">
        <v>18</v>
      </c>
      <c r="R236" s="16">
        <v>0.44440000000000002</v>
      </c>
      <c r="S236" s="16">
        <f t="shared" si="3"/>
        <v>0.8</v>
      </c>
      <c r="T236">
        <v>4.8839550018310502</v>
      </c>
      <c r="U236">
        <v>4.5486645698547399</v>
      </c>
      <c r="V236">
        <v>4.2683181762695304</v>
      </c>
      <c r="W236" s="17">
        <v>0.28034639358520502</v>
      </c>
      <c r="X236">
        <v>0.61563682556152299</v>
      </c>
      <c r="Y236">
        <v>0.61563682556152299</v>
      </c>
      <c r="Z236">
        <v>0.8</v>
      </c>
      <c r="AA236">
        <v>1</v>
      </c>
      <c r="AB236">
        <v>0.55555555555555602</v>
      </c>
      <c r="AC236">
        <v>0.71428571428571397</v>
      </c>
      <c r="AD236">
        <v>0</v>
      </c>
      <c r="AE236">
        <v>0.2</v>
      </c>
    </row>
    <row r="237" spans="1:31" x14ac:dyDescent="0.15">
      <c r="A237" s="6">
        <v>235</v>
      </c>
      <c r="B237">
        <v>18</v>
      </c>
      <c r="C237">
        <v>2</v>
      </c>
      <c r="D237">
        <v>10</v>
      </c>
      <c r="E237">
        <v>10</v>
      </c>
      <c r="F237">
        <v>10</v>
      </c>
      <c r="G237">
        <v>0</v>
      </c>
      <c r="H237">
        <v>8</v>
      </c>
      <c r="I237">
        <v>2</v>
      </c>
      <c r="J237">
        <v>0.9</v>
      </c>
      <c r="K237" s="3">
        <v>11.3900394439697</v>
      </c>
      <c r="L237" s="10">
        <v>2.4912586212158199</v>
      </c>
      <c r="M237">
        <v>1.7519493103027299</v>
      </c>
      <c r="N237">
        <v>7.4269104003906197</v>
      </c>
      <c r="O237">
        <v>4</v>
      </c>
      <c r="P237">
        <v>4</v>
      </c>
      <c r="Q237">
        <v>14</v>
      </c>
      <c r="R237" s="16">
        <v>0.28570000000000001</v>
      </c>
      <c r="S237" s="16">
        <f t="shared" si="3"/>
        <v>0.4</v>
      </c>
      <c r="T237">
        <v>4.2479076385498002</v>
      </c>
      <c r="U237">
        <v>3.9892611503601101</v>
      </c>
      <c r="V237">
        <v>3.6309616565704301</v>
      </c>
      <c r="W237" s="17">
        <v>0.35829949378967302</v>
      </c>
      <c r="X237">
        <v>0.61694598197937001</v>
      </c>
      <c r="Y237">
        <v>0.61694598197937001</v>
      </c>
      <c r="Z237">
        <v>0.4</v>
      </c>
      <c r="AA237">
        <v>1</v>
      </c>
      <c r="AB237">
        <v>0.71428571428571397</v>
      </c>
      <c r="AC237">
        <v>0.83333333333333304</v>
      </c>
      <c r="AD237">
        <v>0</v>
      </c>
      <c r="AE237">
        <v>0.6</v>
      </c>
    </row>
    <row r="238" spans="1:31" x14ac:dyDescent="0.15">
      <c r="A238" s="6">
        <v>236</v>
      </c>
      <c r="B238">
        <v>17</v>
      </c>
      <c r="C238">
        <v>3</v>
      </c>
      <c r="D238">
        <v>10</v>
      </c>
      <c r="E238">
        <v>10</v>
      </c>
      <c r="F238">
        <v>10</v>
      </c>
      <c r="G238">
        <v>0</v>
      </c>
      <c r="H238">
        <v>7</v>
      </c>
      <c r="I238">
        <v>3</v>
      </c>
      <c r="J238">
        <v>0.85</v>
      </c>
      <c r="K238" s="3">
        <v>8.6139144897460902</v>
      </c>
      <c r="L238" s="10">
        <v>1.6832447052002</v>
      </c>
      <c r="M238">
        <v>1.0233688354492201</v>
      </c>
      <c r="N238">
        <v>7.7014026641845703</v>
      </c>
      <c r="O238">
        <v>7</v>
      </c>
      <c r="P238">
        <v>7</v>
      </c>
      <c r="Q238">
        <v>16</v>
      </c>
      <c r="R238" s="16">
        <v>0.4375</v>
      </c>
      <c r="S238" s="16">
        <f t="shared" si="3"/>
        <v>0.7</v>
      </c>
      <c r="T238">
        <v>4.2170715332031197</v>
      </c>
      <c r="U238">
        <v>3.7632749080657999</v>
      </c>
      <c r="V238">
        <v>3.6733157634735099</v>
      </c>
      <c r="W238" s="17">
        <v>8.9959144592285198E-2</v>
      </c>
      <c r="X238">
        <v>0.54375576972961404</v>
      </c>
      <c r="Y238">
        <v>0.54375576972961404</v>
      </c>
      <c r="Z238">
        <v>0.7</v>
      </c>
      <c r="AA238">
        <v>0.9</v>
      </c>
      <c r="AB238">
        <v>0.5625</v>
      </c>
      <c r="AC238">
        <v>0.69230769230769196</v>
      </c>
      <c r="AD238">
        <v>0.1</v>
      </c>
      <c r="AE238">
        <v>0.2</v>
      </c>
    </row>
    <row r="239" spans="1:31" x14ac:dyDescent="0.15">
      <c r="A239" s="6">
        <v>237</v>
      </c>
      <c r="B239">
        <v>16</v>
      </c>
      <c r="C239">
        <v>4</v>
      </c>
      <c r="D239">
        <v>10</v>
      </c>
      <c r="E239">
        <v>10</v>
      </c>
      <c r="F239">
        <v>10</v>
      </c>
      <c r="G239">
        <v>0</v>
      </c>
      <c r="H239">
        <v>6</v>
      </c>
      <c r="I239">
        <v>4</v>
      </c>
      <c r="J239">
        <v>0.8</v>
      </c>
      <c r="K239" s="3">
        <v>8.9136676788330096</v>
      </c>
      <c r="L239" s="10">
        <v>4.2497444152831996</v>
      </c>
      <c r="M239">
        <v>3.0916290283203098</v>
      </c>
      <c r="N239">
        <v>4.8779125213623002</v>
      </c>
      <c r="O239">
        <v>2</v>
      </c>
      <c r="P239">
        <v>2</v>
      </c>
      <c r="Q239">
        <v>12</v>
      </c>
      <c r="R239" s="16">
        <v>0.16669999999999999</v>
      </c>
      <c r="S239" s="16">
        <f t="shared" si="3"/>
        <v>0.2</v>
      </c>
      <c r="T239">
        <v>3.4670848846435498</v>
      </c>
      <c r="U239">
        <v>3.2517111301422101</v>
      </c>
      <c r="V239">
        <v>2.89305448532104</v>
      </c>
      <c r="W239" s="17">
        <v>0.35865664482116699</v>
      </c>
      <c r="X239">
        <v>0.57403039932250999</v>
      </c>
      <c r="Y239">
        <v>0.57403039932250999</v>
      </c>
      <c r="Z239">
        <v>0.2</v>
      </c>
      <c r="AA239">
        <v>1</v>
      </c>
      <c r="AB239">
        <v>0.83333333333333304</v>
      </c>
      <c r="AC239">
        <v>0.90909090909090895</v>
      </c>
      <c r="AD239">
        <v>0</v>
      </c>
      <c r="AE239">
        <v>0.8</v>
      </c>
    </row>
    <row r="240" spans="1:31" x14ac:dyDescent="0.15">
      <c r="A240" s="6">
        <v>238</v>
      </c>
      <c r="B240">
        <v>18</v>
      </c>
      <c r="C240">
        <v>2</v>
      </c>
      <c r="D240">
        <v>10</v>
      </c>
      <c r="E240">
        <v>10</v>
      </c>
      <c r="F240">
        <v>10</v>
      </c>
      <c r="G240">
        <v>0</v>
      </c>
      <c r="H240">
        <v>8</v>
      </c>
      <c r="I240">
        <v>2</v>
      </c>
      <c r="J240">
        <v>0.9</v>
      </c>
      <c r="K240" s="3">
        <v>9.92822265625</v>
      </c>
      <c r="L240" s="10">
        <v>2.2416629791259801</v>
      </c>
      <c r="M240">
        <v>1.6888236999511701</v>
      </c>
      <c r="N240">
        <v>6.8439903259277299</v>
      </c>
      <c r="O240">
        <v>7</v>
      </c>
      <c r="P240">
        <v>7</v>
      </c>
      <c r="Q240">
        <v>17</v>
      </c>
      <c r="R240" s="16">
        <v>0.4118</v>
      </c>
      <c r="S240" s="16">
        <f t="shared" si="3"/>
        <v>0.7</v>
      </c>
      <c r="T240">
        <v>4.4544830322265598</v>
      </c>
      <c r="U240">
        <v>4.1329116821289098</v>
      </c>
      <c r="V240">
        <v>3.8531844615936302</v>
      </c>
      <c r="W240" s="17">
        <v>0.27972722053527799</v>
      </c>
      <c r="X240">
        <v>0.60129857063293501</v>
      </c>
      <c r="Y240">
        <v>0.60129857063293501</v>
      </c>
      <c r="Z240">
        <v>0.7</v>
      </c>
      <c r="AA240">
        <v>1</v>
      </c>
      <c r="AB240">
        <v>0.58823529411764697</v>
      </c>
      <c r="AC240">
        <v>0.74074074074074103</v>
      </c>
      <c r="AD240">
        <v>0</v>
      </c>
      <c r="AE240">
        <v>0.3</v>
      </c>
    </row>
    <row r="241" spans="1:31" x14ac:dyDescent="0.15">
      <c r="A241" s="6">
        <v>239</v>
      </c>
      <c r="B241">
        <v>18</v>
      </c>
      <c r="C241">
        <v>2</v>
      </c>
      <c r="D241">
        <v>10</v>
      </c>
      <c r="E241">
        <v>10</v>
      </c>
      <c r="F241">
        <v>10</v>
      </c>
      <c r="G241">
        <v>0</v>
      </c>
      <c r="H241">
        <v>8</v>
      </c>
      <c r="I241">
        <v>2</v>
      </c>
      <c r="J241">
        <v>0.9</v>
      </c>
      <c r="K241" s="3">
        <v>10.226886749267599</v>
      </c>
      <c r="L241" s="10">
        <v>2.5408630371093701</v>
      </c>
      <c r="M241">
        <v>1.98722076416016</v>
      </c>
      <c r="N241">
        <v>6.8393287658691397</v>
      </c>
      <c r="O241">
        <v>6</v>
      </c>
      <c r="P241">
        <v>6</v>
      </c>
      <c r="Q241">
        <v>16</v>
      </c>
      <c r="R241" s="16">
        <v>0.375</v>
      </c>
      <c r="S241" s="16">
        <f t="shared" si="3"/>
        <v>0.6</v>
      </c>
      <c r="T241">
        <v>4.7579174041748002</v>
      </c>
      <c r="U241">
        <v>4.4184598922729501</v>
      </c>
      <c r="V241">
        <v>4.12282419204712</v>
      </c>
      <c r="W241" s="17">
        <v>0.29563570022583002</v>
      </c>
      <c r="X241">
        <v>0.63509321212768599</v>
      </c>
      <c r="Y241">
        <v>0.63509321212768599</v>
      </c>
      <c r="Z241">
        <v>0.6</v>
      </c>
      <c r="AA241">
        <v>1</v>
      </c>
      <c r="AB241">
        <v>0.625</v>
      </c>
      <c r="AC241">
        <v>0.76923076923076905</v>
      </c>
      <c r="AD241">
        <v>0</v>
      </c>
      <c r="AE241">
        <v>0.4</v>
      </c>
    </row>
    <row r="242" spans="1:31" x14ac:dyDescent="0.15">
      <c r="A242" s="6">
        <v>240</v>
      </c>
      <c r="B242">
        <v>15</v>
      </c>
      <c r="C242">
        <v>5</v>
      </c>
      <c r="D242">
        <v>10</v>
      </c>
      <c r="E242">
        <v>10</v>
      </c>
      <c r="F242">
        <v>10</v>
      </c>
      <c r="G242">
        <v>0</v>
      </c>
      <c r="H242">
        <v>5</v>
      </c>
      <c r="I242">
        <v>5</v>
      </c>
      <c r="J242">
        <v>0.75</v>
      </c>
      <c r="K242" s="3">
        <v>8.3037338256835902</v>
      </c>
      <c r="L242" s="10">
        <v>2.2814140319824201</v>
      </c>
      <c r="M242">
        <v>0.228507995605469</v>
      </c>
      <c r="N242">
        <v>7.9388236999511701</v>
      </c>
      <c r="O242">
        <v>5</v>
      </c>
      <c r="P242">
        <v>5</v>
      </c>
      <c r="Q242">
        <v>15</v>
      </c>
      <c r="R242" s="16">
        <v>0.33329999999999999</v>
      </c>
      <c r="S242" s="16">
        <f t="shared" si="3"/>
        <v>0.5</v>
      </c>
      <c r="T242">
        <v>3.8202362060546902</v>
      </c>
      <c r="U242">
        <v>3.2697188854217498</v>
      </c>
      <c r="V242">
        <v>3.2363152503967298</v>
      </c>
      <c r="W242" s="17">
        <v>3.34036350250244E-2</v>
      </c>
      <c r="X242">
        <v>0.58392095565795898</v>
      </c>
      <c r="Y242">
        <v>0.58392095565795898</v>
      </c>
      <c r="Z242">
        <v>0.5</v>
      </c>
      <c r="AA242">
        <v>1</v>
      </c>
      <c r="AB242">
        <v>0.66666666666666696</v>
      </c>
      <c r="AC242">
        <v>0.8</v>
      </c>
      <c r="AD242">
        <v>0</v>
      </c>
      <c r="AE242">
        <v>0.5</v>
      </c>
    </row>
    <row r="243" spans="1:31" x14ac:dyDescent="0.15">
      <c r="A243" s="6">
        <v>241</v>
      </c>
      <c r="B243">
        <v>17</v>
      </c>
      <c r="C243">
        <v>3</v>
      </c>
      <c r="D243">
        <v>10</v>
      </c>
      <c r="E243">
        <v>10</v>
      </c>
      <c r="F243">
        <v>10</v>
      </c>
      <c r="G243">
        <v>0</v>
      </c>
      <c r="H243">
        <v>7</v>
      </c>
      <c r="I243">
        <v>3</v>
      </c>
      <c r="J243">
        <v>0.85</v>
      </c>
      <c r="K243" s="3">
        <v>10.087776184081999</v>
      </c>
      <c r="L243" s="10">
        <v>3.15866279602051</v>
      </c>
      <c r="M243">
        <v>2.11044502258301</v>
      </c>
      <c r="N243">
        <v>6.4046802520751998</v>
      </c>
      <c r="O243">
        <v>4</v>
      </c>
      <c r="P243">
        <v>4</v>
      </c>
      <c r="Q243">
        <v>14</v>
      </c>
      <c r="R243" s="16">
        <v>0.28570000000000001</v>
      </c>
      <c r="S243" s="16">
        <f t="shared" si="3"/>
        <v>0.4</v>
      </c>
      <c r="T243">
        <v>3.7211494445800799</v>
      </c>
      <c r="U243">
        <v>3.4569411277771001</v>
      </c>
      <c r="V243">
        <v>3.1218185424804701</v>
      </c>
      <c r="W243" s="17">
        <v>0.33512258529663103</v>
      </c>
      <c r="X243">
        <v>0.59933090209960904</v>
      </c>
      <c r="Y243">
        <v>0.59933090209960904</v>
      </c>
      <c r="Z243">
        <v>0.4</v>
      </c>
      <c r="AA243">
        <v>1</v>
      </c>
      <c r="AB243">
        <v>0.71428571428571397</v>
      </c>
      <c r="AC243">
        <v>0.83333333333333304</v>
      </c>
      <c r="AD243">
        <v>0</v>
      </c>
      <c r="AE243">
        <v>0.6</v>
      </c>
    </row>
    <row r="244" spans="1:31" x14ac:dyDescent="0.15">
      <c r="A244" s="6">
        <v>242</v>
      </c>
      <c r="B244">
        <v>15</v>
      </c>
      <c r="C244">
        <v>5</v>
      </c>
      <c r="D244">
        <v>10</v>
      </c>
      <c r="E244">
        <v>10</v>
      </c>
      <c r="F244">
        <v>10</v>
      </c>
      <c r="G244">
        <v>0</v>
      </c>
      <c r="H244">
        <v>5</v>
      </c>
      <c r="I244">
        <v>5</v>
      </c>
      <c r="J244">
        <v>0.75</v>
      </c>
      <c r="K244" s="3">
        <v>7.4073791503906197</v>
      </c>
      <c r="L244" s="10">
        <v>3.5334434509277299</v>
      </c>
      <c r="M244">
        <v>2.1262779235839799</v>
      </c>
      <c r="N244">
        <v>4.9335460662841797</v>
      </c>
      <c r="O244">
        <v>3</v>
      </c>
      <c r="P244">
        <v>3</v>
      </c>
      <c r="Q244">
        <v>13</v>
      </c>
      <c r="R244" s="16">
        <v>0.23080000000000001</v>
      </c>
      <c r="S244" s="16">
        <f t="shared" si="3"/>
        <v>0.3</v>
      </c>
      <c r="T244">
        <v>2.9706649780273402</v>
      </c>
      <c r="U244">
        <v>2.7171599864959699</v>
      </c>
      <c r="V244">
        <v>2.5024516582489</v>
      </c>
      <c r="W244" s="17">
        <v>0.21470832824707001</v>
      </c>
      <c r="X244">
        <v>0.46821331977844199</v>
      </c>
      <c r="Y244">
        <v>0.46821331977844199</v>
      </c>
      <c r="Z244">
        <v>0.3</v>
      </c>
      <c r="AA244">
        <v>1</v>
      </c>
      <c r="AB244">
        <v>0.76923076923076905</v>
      </c>
      <c r="AC244">
        <v>0.86956521739130399</v>
      </c>
      <c r="AD244">
        <v>0</v>
      </c>
      <c r="AE244">
        <v>0.7</v>
      </c>
    </row>
    <row r="245" spans="1:31" x14ac:dyDescent="0.15">
      <c r="A245" s="6">
        <v>243</v>
      </c>
      <c r="B245">
        <v>16</v>
      </c>
      <c r="C245">
        <v>4</v>
      </c>
      <c r="D245">
        <v>10</v>
      </c>
      <c r="E245">
        <v>10</v>
      </c>
      <c r="F245">
        <v>10</v>
      </c>
      <c r="G245">
        <v>0</v>
      </c>
      <c r="H245">
        <v>6</v>
      </c>
      <c r="I245">
        <v>4</v>
      </c>
      <c r="J245">
        <v>0.8</v>
      </c>
      <c r="K245" s="3">
        <v>8.1519107818603498</v>
      </c>
      <c r="L245" s="10">
        <v>3.3691997528076199</v>
      </c>
      <c r="M245">
        <v>2.21095848083496</v>
      </c>
      <c r="N245">
        <v>5.0755672454834002</v>
      </c>
      <c r="O245">
        <v>2</v>
      </c>
      <c r="P245">
        <v>2</v>
      </c>
      <c r="Q245">
        <v>12</v>
      </c>
      <c r="R245" s="16">
        <v>0.16669999999999999</v>
      </c>
      <c r="S245" s="16">
        <f t="shared" si="3"/>
        <v>0.2</v>
      </c>
      <c r="T245">
        <v>3.2871551513671902</v>
      </c>
      <c r="U245">
        <v>3.0385944843292201</v>
      </c>
      <c r="V245">
        <v>2.7637052536010702</v>
      </c>
      <c r="W245" s="17">
        <v>0.27488923072814903</v>
      </c>
      <c r="X245">
        <v>0.52344989776611295</v>
      </c>
      <c r="Y245">
        <v>0.52344989776611295</v>
      </c>
      <c r="Z245">
        <v>0.2</v>
      </c>
      <c r="AA245">
        <v>1</v>
      </c>
      <c r="AB245">
        <v>0.83333333333333304</v>
      </c>
      <c r="AC245">
        <v>0.90909090909090895</v>
      </c>
      <c r="AD245">
        <v>0</v>
      </c>
      <c r="AE245">
        <v>0.8</v>
      </c>
    </row>
    <row r="246" spans="1:31" x14ac:dyDescent="0.15">
      <c r="A246" s="6">
        <v>244</v>
      </c>
      <c r="B246">
        <v>16</v>
      </c>
      <c r="C246">
        <v>4</v>
      </c>
      <c r="D246">
        <v>10</v>
      </c>
      <c r="E246">
        <v>10</v>
      </c>
      <c r="F246">
        <v>10</v>
      </c>
      <c r="G246">
        <v>0</v>
      </c>
      <c r="H246">
        <v>6</v>
      </c>
      <c r="I246">
        <v>4</v>
      </c>
      <c r="J246">
        <v>0.8</v>
      </c>
      <c r="K246" s="3">
        <v>8.7490596771240199</v>
      </c>
      <c r="L246" s="10">
        <v>2.5667800903320299</v>
      </c>
      <c r="M246">
        <v>1.12606430053711</v>
      </c>
      <c r="N246">
        <v>6.7020092010498002</v>
      </c>
      <c r="O246">
        <v>5</v>
      </c>
      <c r="P246">
        <v>5</v>
      </c>
      <c r="Q246">
        <v>15</v>
      </c>
      <c r="R246" s="16">
        <v>0.33329999999999999</v>
      </c>
      <c r="S246" s="16">
        <f t="shared" si="3"/>
        <v>0.5</v>
      </c>
      <c r="T246">
        <v>3.7958354949951199</v>
      </c>
      <c r="U246">
        <v>3.42601418495178</v>
      </c>
      <c r="V246">
        <v>3.2471504211425799</v>
      </c>
      <c r="W246" s="17">
        <v>0.17886376380920399</v>
      </c>
      <c r="X246">
        <v>0.54868507385253895</v>
      </c>
      <c r="Y246">
        <v>0.54868507385253895</v>
      </c>
      <c r="Z246">
        <v>0.5</v>
      </c>
      <c r="AA246">
        <v>1</v>
      </c>
      <c r="AB246">
        <v>0.66666666666666696</v>
      </c>
      <c r="AC246">
        <v>0.8</v>
      </c>
      <c r="AD246">
        <v>0</v>
      </c>
      <c r="AE246">
        <v>0.5</v>
      </c>
    </row>
    <row r="247" spans="1:31" x14ac:dyDescent="0.15">
      <c r="A247" s="6">
        <v>245</v>
      </c>
      <c r="B247">
        <v>17</v>
      </c>
      <c r="C247">
        <v>3</v>
      </c>
      <c r="D247">
        <v>10</v>
      </c>
      <c r="E247">
        <v>10</v>
      </c>
      <c r="F247">
        <v>10</v>
      </c>
      <c r="G247">
        <v>0</v>
      </c>
      <c r="H247">
        <v>7</v>
      </c>
      <c r="I247">
        <v>3</v>
      </c>
      <c r="J247">
        <v>0.85</v>
      </c>
      <c r="K247" s="3">
        <v>9.6500797271728498</v>
      </c>
      <c r="L247" s="10">
        <v>1.5152530670166</v>
      </c>
      <c r="M247">
        <v>0.42535400390625</v>
      </c>
      <c r="N247">
        <v>7.9881820678710902</v>
      </c>
      <c r="O247">
        <v>6</v>
      </c>
      <c r="P247">
        <v>6</v>
      </c>
      <c r="Q247">
        <v>16</v>
      </c>
      <c r="R247" s="16">
        <v>0.375</v>
      </c>
      <c r="S247" s="16">
        <f t="shared" si="3"/>
        <v>0.6</v>
      </c>
      <c r="T247">
        <v>4.3212089538574201</v>
      </c>
      <c r="U247">
        <v>3.86362504959106</v>
      </c>
      <c r="V247">
        <v>3.72204542160034</v>
      </c>
      <c r="W247" s="17">
        <v>0.14157962799072299</v>
      </c>
      <c r="X247">
        <v>0.59916353225707997</v>
      </c>
      <c r="Y247">
        <v>0.59916353225707997</v>
      </c>
      <c r="Z247">
        <v>0.6</v>
      </c>
      <c r="AA247">
        <v>1</v>
      </c>
      <c r="AB247">
        <v>0.625</v>
      </c>
      <c r="AC247">
        <v>0.76923076923076905</v>
      </c>
      <c r="AD247">
        <v>0</v>
      </c>
      <c r="AE247">
        <v>0.4</v>
      </c>
    </row>
    <row r="248" spans="1:31" x14ac:dyDescent="0.15">
      <c r="A248" s="6">
        <v>246</v>
      </c>
      <c r="B248">
        <v>16</v>
      </c>
      <c r="C248">
        <v>4</v>
      </c>
      <c r="D248">
        <v>10</v>
      </c>
      <c r="E248">
        <v>10</v>
      </c>
      <c r="F248">
        <v>10</v>
      </c>
      <c r="G248">
        <v>0</v>
      </c>
      <c r="H248">
        <v>6</v>
      </c>
      <c r="I248">
        <v>4</v>
      </c>
      <c r="J248">
        <v>0.8</v>
      </c>
      <c r="K248" s="3">
        <v>8.6048603057861293</v>
      </c>
      <c r="L248" s="10">
        <v>2.3733959197997998</v>
      </c>
      <c r="M248">
        <v>0.89437103271484397</v>
      </c>
      <c r="N248">
        <v>6.68821144104004</v>
      </c>
      <c r="O248">
        <v>4</v>
      </c>
      <c r="P248">
        <v>4</v>
      </c>
      <c r="Q248">
        <v>14</v>
      </c>
      <c r="R248" s="16">
        <v>0.28570000000000001</v>
      </c>
      <c r="S248" s="16">
        <f t="shared" si="3"/>
        <v>0.4</v>
      </c>
      <c r="T248">
        <v>3.9167633056640598</v>
      </c>
      <c r="U248">
        <v>3.51575756072998</v>
      </c>
      <c r="V248">
        <v>3.34850072860718</v>
      </c>
      <c r="W248" s="17">
        <v>0.16725683212280301</v>
      </c>
      <c r="X248">
        <v>0.56826257705688499</v>
      </c>
      <c r="Y248">
        <v>0.56826257705688499</v>
      </c>
      <c r="Z248">
        <v>0.4</v>
      </c>
      <c r="AA248">
        <v>1</v>
      </c>
      <c r="AB248">
        <v>0.71428571428571397</v>
      </c>
      <c r="AC248">
        <v>0.83333333333333304</v>
      </c>
      <c r="AD248">
        <v>0</v>
      </c>
      <c r="AE248">
        <v>0.6</v>
      </c>
    </row>
    <row r="249" spans="1:31" x14ac:dyDescent="0.15">
      <c r="A249" s="6">
        <v>247</v>
      </c>
      <c r="B249">
        <v>18</v>
      </c>
      <c r="C249">
        <v>2</v>
      </c>
      <c r="D249">
        <v>10</v>
      </c>
      <c r="E249">
        <v>10</v>
      </c>
      <c r="F249">
        <v>10</v>
      </c>
      <c r="G249">
        <v>0</v>
      </c>
      <c r="H249">
        <v>8</v>
      </c>
      <c r="I249">
        <v>2</v>
      </c>
      <c r="J249">
        <v>0.9</v>
      </c>
      <c r="K249" s="3">
        <v>10.089052200317401</v>
      </c>
      <c r="L249" s="10">
        <v>1.4337005615234399</v>
      </c>
      <c r="M249">
        <v>0.81943511962890603</v>
      </c>
      <c r="N249">
        <v>7.7478389739990199</v>
      </c>
      <c r="O249">
        <v>5</v>
      </c>
      <c r="P249">
        <v>5</v>
      </c>
      <c r="Q249">
        <v>15</v>
      </c>
      <c r="R249" s="16">
        <v>0.33329999999999999</v>
      </c>
      <c r="S249" s="16">
        <f t="shared" si="3"/>
        <v>0.5</v>
      </c>
      <c r="T249">
        <v>5.0295791625976598</v>
      </c>
      <c r="U249">
        <v>4.5980720520019496</v>
      </c>
      <c r="V249">
        <v>4.3764610290527299</v>
      </c>
      <c r="W249" s="17">
        <v>0.221611022949219</v>
      </c>
      <c r="X249">
        <v>0.65311813354492199</v>
      </c>
      <c r="Y249">
        <v>0.65311813354492199</v>
      </c>
      <c r="Z249">
        <v>0.5</v>
      </c>
      <c r="AA249">
        <v>1</v>
      </c>
      <c r="AB249">
        <v>0.66666666666666696</v>
      </c>
      <c r="AC249">
        <v>0.8</v>
      </c>
      <c r="AD249">
        <v>0</v>
      </c>
      <c r="AE249">
        <v>0.5</v>
      </c>
    </row>
    <row r="250" spans="1:31" x14ac:dyDescent="0.15">
      <c r="A250" s="6">
        <v>248</v>
      </c>
      <c r="B250">
        <v>18</v>
      </c>
      <c r="C250">
        <v>2</v>
      </c>
      <c r="D250">
        <v>10</v>
      </c>
      <c r="E250">
        <v>10</v>
      </c>
      <c r="F250">
        <v>10</v>
      </c>
      <c r="G250">
        <v>0</v>
      </c>
      <c r="H250">
        <v>8</v>
      </c>
      <c r="I250">
        <v>2</v>
      </c>
      <c r="J250">
        <v>0.9</v>
      </c>
      <c r="K250" s="3">
        <v>10.4051151275635</v>
      </c>
      <c r="L250" s="10">
        <v>1.9848480224609399</v>
      </c>
      <c r="M250">
        <v>1.3254547119140601</v>
      </c>
      <c r="N250">
        <v>7.2283706665039098</v>
      </c>
      <c r="O250">
        <v>5</v>
      </c>
      <c r="P250">
        <v>5</v>
      </c>
      <c r="Q250">
        <v>15</v>
      </c>
      <c r="R250" s="16">
        <v>0.33329999999999999</v>
      </c>
      <c r="S250" s="16">
        <f t="shared" si="3"/>
        <v>0.5</v>
      </c>
      <c r="T250">
        <v>4.5812740325927699</v>
      </c>
      <c r="U250">
        <v>4.2390804290771502</v>
      </c>
      <c r="V250">
        <v>3.9479346275329599</v>
      </c>
      <c r="W250" s="17">
        <v>0.29114580154419001</v>
      </c>
      <c r="X250">
        <v>0.63333940505981401</v>
      </c>
      <c r="Y250">
        <v>0.63333940505981401</v>
      </c>
      <c r="Z250">
        <v>0.5</v>
      </c>
      <c r="AA250">
        <v>1</v>
      </c>
      <c r="AB250">
        <v>0.66666666666666696</v>
      </c>
      <c r="AC250">
        <v>0.8</v>
      </c>
      <c r="AD250">
        <v>0</v>
      </c>
      <c r="AE250">
        <v>0.5</v>
      </c>
    </row>
    <row r="251" spans="1:31" x14ac:dyDescent="0.15">
      <c r="A251" s="6">
        <v>249</v>
      </c>
      <c r="B251">
        <v>16</v>
      </c>
      <c r="C251">
        <v>4</v>
      </c>
      <c r="D251">
        <v>10</v>
      </c>
      <c r="E251">
        <v>10</v>
      </c>
      <c r="F251">
        <v>10</v>
      </c>
      <c r="G251">
        <v>0</v>
      </c>
      <c r="H251">
        <v>6</v>
      </c>
      <c r="I251">
        <v>4</v>
      </c>
      <c r="J251">
        <v>0.8</v>
      </c>
      <c r="K251" s="3">
        <v>9.2804126739502006</v>
      </c>
      <c r="L251" s="10">
        <v>3.4600925445556601</v>
      </c>
      <c r="M251">
        <v>2.3294563293457</v>
      </c>
      <c r="N251">
        <v>6.8739318847656197</v>
      </c>
      <c r="O251">
        <v>5</v>
      </c>
      <c r="P251">
        <v>5</v>
      </c>
      <c r="Q251">
        <v>15</v>
      </c>
      <c r="R251" s="16">
        <v>0.33329999999999999</v>
      </c>
      <c r="S251" s="16">
        <f t="shared" si="3"/>
        <v>0.5</v>
      </c>
      <c r="T251">
        <v>3.5288963317871098</v>
      </c>
      <c r="U251">
        <v>3.1975727081298801</v>
      </c>
      <c r="V251">
        <v>2.9617078304290798</v>
      </c>
      <c r="W251" s="17">
        <v>0.235864877700806</v>
      </c>
      <c r="X251">
        <v>0.567188501358032</v>
      </c>
      <c r="Y251">
        <v>0.567188501358032</v>
      </c>
      <c r="Z251">
        <v>0.5</v>
      </c>
      <c r="AA251">
        <v>1</v>
      </c>
      <c r="AB251">
        <v>0.66666666666666696</v>
      </c>
      <c r="AC251">
        <v>0.8</v>
      </c>
      <c r="AD251">
        <v>0</v>
      </c>
      <c r="AE251">
        <v>0.5</v>
      </c>
    </row>
    <row r="252" spans="1:31" x14ac:dyDescent="0.15">
      <c r="A252" s="6">
        <v>250</v>
      </c>
      <c r="B252">
        <v>16</v>
      </c>
      <c r="C252">
        <v>4</v>
      </c>
      <c r="D252">
        <v>10</v>
      </c>
      <c r="E252">
        <v>10</v>
      </c>
      <c r="F252">
        <v>10</v>
      </c>
      <c r="G252">
        <v>0</v>
      </c>
      <c r="H252">
        <v>6</v>
      </c>
      <c r="I252">
        <v>4</v>
      </c>
      <c r="J252">
        <v>0.8</v>
      </c>
      <c r="K252" s="3">
        <v>8.3119583129882795</v>
      </c>
      <c r="L252" s="10">
        <v>4.5604057312011701</v>
      </c>
      <c r="M252">
        <v>3.7283515930175799</v>
      </c>
      <c r="N252">
        <v>4.1724529266357404</v>
      </c>
      <c r="O252">
        <v>1</v>
      </c>
      <c r="P252">
        <v>1</v>
      </c>
      <c r="Q252">
        <v>11</v>
      </c>
      <c r="R252" s="16">
        <v>9.0899999999999995E-2</v>
      </c>
      <c r="S252" s="16">
        <f t="shared" si="3"/>
        <v>0.1</v>
      </c>
      <c r="T252">
        <v>3.3369064331054701</v>
      </c>
      <c r="U252">
        <v>3.1735212802886998</v>
      </c>
      <c r="V252">
        <v>2.8205635547637899</v>
      </c>
      <c r="W252" s="17">
        <v>0.35295772552490201</v>
      </c>
      <c r="X252">
        <v>0.51634287834167503</v>
      </c>
      <c r="Y252">
        <v>0.51634287834167503</v>
      </c>
      <c r="Z252">
        <v>0.1</v>
      </c>
      <c r="AA252">
        <v>1</v>
      </c>
      <c r="AB252">
        <v>0.90909090909090895</v>
      </c>
      <c r="AC252">
        <v>0.952380952380952</v>
      </c>
      <c r="AD252">
        <v>0</v>
      </c>
      <c r="AE252">
        <v>0.9</v>
      </c>
    </row>
    <row r="253" spans="1:31" x14ac:dyDescent="0.15">
      <c r="A253" s="6">
        <v>251</v>
      </c>
      <c r="B253">
        <v>18</v>
      </c>
      <c r="C253">
        <v>2</v>
      </c>
      <c r="D253">
        <v>10</v>
      </c>
      <c r="E253">
        <v>10</v>
      </c>
      <c r="F253">
        <v>10</v>
      </c>
      <c r="G253">
        <v>0</v>
      </c>
      <c r="H253">
        <v>8</v>
      </c>
      <c r="I253">
        <v>2</v>
      </c>
      <c r="J253">
        <v>0.9</v>
      </c>
      <c r="K253" s="3">
        <v>9.0535049438476598</v>
      </c>
      <c r="L253" s="10">
        <v>0.86637496948242199</v>
      </c>
      <c r="M253">
        <v>0.40679550170898399</v>
      </c>
      <c r="N253">
        <v>7.9360198974609402</v>
      </c>
      <c r="O253">
        <v>7</v>
      </c>
      <c r="P253">
        <v>7</v>
      </c>
      <c r="Q253">
        <v>17</v>
      </c>
      <c r="R253" s="16">
        <v>0.4118</v>
      </c>
      <c r="S253" s="16">
        <f t="shared" si="3"/>
        <v>0.7</v>
      </c>
      <c r="T253">
        <v>4.93717384338379</v>
      </c>
      <c r="U253">
        <v>4.4603586196899396</v>
      </c>
      <c r="V253">
        <v>4.3707008361816397</v>
      </c>
      <c r="W253" s="17">
        <v>8.9657783508300795E-2</v>
      </c>
      <c r="X253">
        <v>0.56647300720214799</v>
      </c>
      <c r="Y253">
        <v>0.56647300720214799</v>
      </c>
      <c r="Z253">
        <v>0.7</v>
      </c>
      <c r="AA253">
        <v>1</v>
      </c>
      <c r="AB253">
        <v>0.58823529411764697</v>
      </c>
      <c r="AC253">
        <v>0.74074074074074103</v>
      </c>
      <c r="AD253">
        <v>0</v>
      </c>
      <c r="AE253">
        <v>0.3</v>
      </c>
    </row>
    <row r="254" spans="1:31" x14ac:dyDescent="0.15">
      <c r="A254" s="6">
        <v>252</v>
      </c>
      <c r="B254">
        <v>14</v>
      </c>
      <c r="C254">
        <v>6</v>
      </c>
      <c r="D254">
        <v>10</v>
      </c>
      <c r="E254">
        <v>10</v>
      </c>
      <c r="F254">
        <v>10</v>
      </c>
      <c r="G254">
        <v>0</v>
      </c>
      <c r="H254">
        <v>4</v>
      </c>
      <c r="I254">
        <v>6</v>
      </c>
      <c r="J254">
        <v>0.7</v>
      </c>
      <c r="K254" s="3">
        <v>8.7380867004394496</v>
      </c>
      <c r="L254" s="10">
        <v>4.4457092285156197</v>
      </c>
      <c r="M254">
        <v>1.58784103393555</v>
      </c>
      <c r="N254">
        <v>5.9678459167480504</v>
      </c>
      <c r="O254">
        <v>3</v>
      </c>
      <c r="P254">
        <v>3</v>
      </c>
      <c r="Q254">
        <v>13</v>
      </c>
      <c r="R254" s="16">
        <v>0.23080000000000001</v>
      </c>
      <c r="S254" s="16">
        <f t="shared" si="3"/>
        <v>0.3</v>
      </c>
      <c r="T254">
        <v>3.3211708068847701</v>
      </c>
      <c r="U254">
        <v>2.9828233718872101</v>
      </c>
      <c r="V254">
        <v>2.75333952903748</v>
      </c>
      <c r="W254" s="17">
        <v>0.229483842849731</v>
      </c>
      <c r="X254">
        <v>0.56783127784729004</v>
      </c>
      <c r="Y254">
        <v>0.56783127784729004</v>
      </c>
      <c r="Z254">
        <v>0.3</v>
      </c>
      <c r="AA254">
        <v>1</v>
      </c>
      <c r="AB254">
        <v>0.76923076923076905</v>
      </c>
      <c r="AC254">
        <v>0.86956521739130399</v>
      </c>
      <c r="AD254">
        <v>0</v>
      </c>
      <c r="AE254">
        <v>0.7</v>
      </c>
    </row>
    <row r="255" spans="1:31" x14ac:dyDescent="0.15">
      <c r="A255" s="6">
        <v>253</v>
      </c>
      <c r="B255">
        <v>13</v>
      </c>
      <c r="C255">
        <v>7</v>
      </c>
      <c r="D255">
        <v>10</v>
      </c>
      <c r="E255">
        <v>10</v>
      </c>
      <c r="F255">
        <v>10</v>
      </c>
      <c r="G255">
        <v>0</v>
      </c>
      <c r="H255">
        <v>3</v>
      </c>
      <c r="I255">
        <v>7</v>
      </c>
      <c r="J255">
        <v>0.65</v>
      </c>
      <c r="K255" s="3">
        <v>8.2299308776855504</v>
      </c>
      <c r="L255" s="10">
        <v>5.6220703125</v>
      </c>
      <c r="M255">
        <v>3.32223701477051</v>
      </c>
      <c r="N255">
        <v>5.4074020385742196</v>
      </c>
      <c r="O255">
        <v>1</v>
      </c>
      <c r="P255">
        <v>1</v>
      </c>
      <c r="Q255">
        <v>11</v>
      </c>
      <c r="R255" s="16">
        <v>9.0899999999999995E-2</v>
      </c>
      <c r="S255" s="16">
        <f t="shared" si="3"/>
        <v>0.1</v>
      </c>
      <c r="T255">
        <v>2.73238182067871</v>
      </c>
      <c r="U255">
        <v>2.51662945747375</v>
      </c>
      <c r="V255">
        <v>2.23307156562805</v>
      </c>
      <c r="W255" s="17">
        <v>0.28355789184570301</v>
      </c>
      <c r="X255">
        <v>0.49931025505065901</v>
      </c>
      <c r="Y255">
        <v>0.49931025505065901</v>
      </c>
      <c r="Z255">
        <v>0.1</v>
      </c>
      <c r="AA255">
        <v>1</v>
      </c>
      <c r="AB255">
        <v>0.90909090909090895</v>
      </c>
      <c r="AC255">
        <v>0.952380952380952</v>
      </c>
      <c r="AD255">
        <v>0</v>
      </c>
      <c r="AE255">
        <v>0.9</v>
      </c>
    </row>
    <row r="256" spans="1:31" x14ac:dyDescent="0.15">
      <c r="A256" s="6">
        <v>254</v>
      </c>
      <c r="B256">
        <v>16</v>
      </c>
      <c r="C256">
        <v>4</v>
      </c>
      <c r="D256">
        <v>10</v>
      </c>
      <c r="E256">
        <v>10</v>
      </c>
      <c r="F256">
        <v>10</v>
      </c>
      <c r="G256">
        <v>0</v>
      </c>
      <c r="H256">
        <v>6</v>
      </c>
      <c r="I256">
        <v>4</v>
      </c>
      <c r="J256">
        <v>0.8</v>
      </c>
      <c r="K256" s="3">
        <v>8.4959316253662092</v>
      </c>
      <c r="L256" s="10">
        <v>2.3730316162109402</v>
      </c>
      <c r="M256">
        <v>0.73026657104492199</v>
      </c>
      <c r="N256">
        <v>6.0979137420654297</v>
      </c>
      <c r="O256">
        <v>4</v>
      </c>
      <c r="P256">
        <v>4</v>
      </c>
      <c r="Q256">
        <v>14</v>
      </c>
      <c r="R256" s="16">
        <v>0.28570000000000001</v>
      </c>
      <c r="S256" s="16">
        <f t="shared" si="3"/>
        <v>0.4</v>
      </c>
      <c r="T256">
        <v>4.1275157928466797</v>
      </c>
      <c r="U256">
        <v>3.7219903469085698</v>
      </c>
      <c r="V256">
        <v>3.54408979415894</v>
      </c>
      <c r="W256" s="17">
        <v>0.17790055274963401</v>
      </c>
      <c r="X256">
        <v>0.58342599868774403</v>
      </c>
      <c r="Y256">
        <v>0.58342599868774403</v>
      </c>
      <c r="Z256">
        <v>0.4</v>
      </c>
      <c r="AA256">
        <v>1</v>
      </c>
      <c r="AB256">
        <v>0.71428571428571397</v>
      </c>
      <c r="AC256">
        <v>0.83333333333333304</v>
      </c>
      <c r="AD256">
        <v>0</v>
      </c>
      <c r="AE256">
        <v>0.6</v>
      </c>
    </row>
    <row r="257" spans="1:31" x14ac:dyDescent="0.15">
      <c r="A257" s="6">
        <v>255</v>
      </c>
      <c r="B257">
        <v>17</v>
      </c>
      <c r="C257">
        <v>3</v>
      </c>
      <c r="D257">
        <v>10</v>
      </c>
      <c r="E257">
        <v>10</v>
      </c>
      <c r="F257">
        <v>10</v>
      </c>
      <c r="G257">
        <v>0</v>
      </c>
      <c r="H257">
        <v>7</v>
      </c>
      <c r="I257">
        <v>3</v>
      </c>
      <c r="J257">
        <v>0.85</v>
      </c>
      <c r="K257" s="3">
        <v>8.8350238800048793</v>
      </c>
      <c r="L257" s="10">
        <v>1.86948013305664</v>
      </c>
      <c r="M257">
        <v>0.73643875122070301</v>
      </c>
      <c r="N257">
        <v>6.1739997863769496</v>
      </c>
      <c r="O257">
        <v>5</v>
      </c>
      <c r="P257">
        <v>5</v>
      </c>
      <c r="Q257">
        <v>15</v>
      </c>
      <c r="R257" s="16">
        <v>0.33329999999999999</v>
      </c>
      <c r="S257" s="16">
        <f t="shared" si="3"/>
        <v>0.5</v>
      </c>
      <c r="T257">
        <v>4.1710071563720703</v>
      </c>
      <c r="U257">
        <v>3.7878234386444101</v>
      </c>
      <c r="V257">
        <v>3.5766739845275901</v>
      </c>
      <c r="W257" s="17">
        <v>0.21114945411682101</v>
      </c>
      <c r="X257">
        <v>0.59433317184448198</v>
      </c>
      <c r="Y257">
        <v>0.59433317184448198</v>
      </c>
      <c r="Z257">
        <v>0.5</v>
      </c>
      <c r="AA257">
        <v>1</v>
      </c>
      <c r="AB257">
        <v>0.66666666666666696</v>
      </c>
      <c r="AC257">
        <v>0.8</v>
      </c>
      <c r="AD257">
        <v>0</v>
      </c>
      <c r="AE257">
        <v>0.5</v>
      </c>
    </row>
    <row r="258" spans="1:31" x14ac:dyDescent="0.15">
      <c r="A258" s="6">
        <v>256</v>
      </c>
      <c r="B258">
        <v>18</v>
      </c>
      <c r="C258">
        <v>2</v>
      </c>
      <c r="D258">
        <v>10</v>
      </c>
      <c r="E258">
        <v>10</v>
      </c>
      <c r="F258">
        <v>10</v>
      </c>
      <c r="G258">
        <v>0</v>
      </c>
      <c r="H258">
        <v>8</v>
      </c>
      <c r="I258">
        <v>2</v>
      </c>
      <c r="J258">
        <v>0.9</v>
      </c>
      <c r="K258" s="3">
        <v>9.7918052673339808</v>
      </c>
      <c r="L258" s="10">
        <v>1.5546722412109399</v>
      </c>
      <c r="M258">
        <v>0.96290969848632801</v>
      </c>
      <c r="N258">
        <v>7.3375911712646502</v>
      </c>
      <c r="O258">
        <v>5</v>
      </c>
      <c r="P258">
        <v>5</v>
      </c>
      <c r="Q258">
        <v>15</v>
      </c>
      <c r="R258" s="16">
        <v>0.33329999999999999</v>
      </c>
      <c r="S258" s="16">
        <f t="shared" ref="S258:S321" si="4">O258/E258</f>
        <v>0.5</v>
      </c>
      <c r="T258">
        <v>4.9768962860107404</v>
      </c>
      <c r="U258">
        <v>4.5759229660034197</v>
      </c>
      <c r="V258">
        <v>4.3571333885192898</v>
      </c>
      <c r="W258" s="17">
        <v>0.218789577484131</v>
      </c>
      <c r="X258">
        <v>0.61976289749145497</v>
      </c>
      <c r="Y258">
        <v>0.61976289749145497</v>
      </c>
      <c r="Z258">
        <v>0.5</v>
      </c>
      <c r="AA258">
        <v>1</v>
      </c>
      <c r="AB258">
        <v>0.66666666666666696</v>
      </c>
      <c r="AC258">
        <v>0.8</v>
      </c>
      <c r="AD258">
        <v>0</v>
      </c>
      <c r="AE258">
        <v>0.5</v>
      </c>
    </row>
    <row r="259" spans="1:31" x14ac:dyDescent="0.15">
      <c r="A259" s="6">
        <v>257</v>
      </c>
      <c r="B259">
        <v>17</v>
      </c>
      <c r="C259">
        <v>3</v>
      </c>
      <c r="D259">
        <v>10</v>
      </c>
      <c r="E259">
        <v>10</v>
      </c>
      <c r="F259">
        <v>10</v>
      </c>
      <c r="G259">
        <v>0</v>
      </c>
      <c r="H259">
        <v>7</v>
      </c>
      <c r="I259">
        <v>3</v>
      </c>
      <c r="J259">
        <v>0.85</v>
      </c>
      <c r="K259" s="3">
        <v>8.1444683074951207</v>
      </c>
      <c r="L259" s="10">
        <v>3.0192356109619101</v>
      </c>
      <c r="M259">
        <v>2.2738132476806601</v>
      </c>
      <c r="N259">
        <v>4.8370227813720703</v>
      </c>
      <c r="O259">
        <v>3</v>
      </c>
      <c r="P259">
        <v>3</v>
      </c>
      <c r="Q259">
        <v>13</v>
      </c>
      <c r="R259" s="16">
        <v>0.23080000000000001</v>
      </c>
      <c r="S259" s="16">
        <f t="shared" si="4"/>
        <v>0.3</v>
      </c>
      <c r="T259">
        <v>3.17146492004394</v>
      </c>
      <c r="U259">
        <v>2.9744834899902299</v>
      </c>
      <c r="V259">
        <v>2.6903655529022199</v>
      </c>
      <c r="W259" s="17">
        <v>0.28411793708801297</v>
      </c>
      <c r="X259">
        <v>0.48109936714172402</v>
      </c>
      <c r="Y259">
        <v>0.48109936714172402</v>
      </c>
      <c r="Z259">
        <v>0.3</v>
      </c>
      <c r="AA259">
        <v>1</v>
      </c>
      <c r="AB259">
        <v>0.76923076923076905</v>
      </c>
      <c r="AC259">
        <v>0.86956521739130399</v>
      </c>
      <c r="AD259">
        <v>0</v>
      </c>
      <c r="AE259">
        <v>0.7</v>
      </c>
    </row>
    <row r="260" spans="1:31" x14ac:dyDescent="0.15">
      <c r="A260" s="6">
        <v>258</v>
      </c>
      <c r="B260">
        <v>15</v>
      </c>
      <c r="C260">
        <v>5</v>
      </c>
      <c r="D260">
        <v>10</v>
      </c>
      <c r="E260">
        <v>10</v>
      </c>
      <c r="F260">
        <v>10</v>
      </c>
      <c r="G260">
        <v>0</v>
      </c>
      <c r="H260">
        <v>5</v>
      </c>
      <c r="I260">
        <v>5</v>
      </c>
      <c r="J260">
        <v>0.75</v>
      </c>
      <c r="K260" s="3">
        <v>8.7935047149658203</v>
      </c>
      <c r="L260" s="10">
        <v>3.0823822021484402</v>
      </c>
      <c r="M260">
        <v>0.86180114746093694</v>
      </c>
      <c r="N260">
        <v>6.9810791015625</v>
      </c>
      <c r="O260">
        <v>4</v>
      </c>
      <c r="P260">
        <v>4</v>
      </c>
      <c r="Q260">
        <v>14</v>
      </c>
      <c r="R260" s="16">
        <v>0.28570000000000001</v>
      </c>
      <c r="S260" s="16">
        <f t="shared" si="4"/>
        <v>0.4</v>
      </c>
      <c r="T260">
        <v>4.00844383239746</v>
      </c>
      <c r="U260">
        <v>3.5459938049316402</v>
      </c>
      <c r="V260">
        <v>3.3885917663574201</v>
      </c>
      <c r="W260" s="17">
        <v>0.157402038574219</v>
      </c>
      <c r="X260">
        <v>0.61985206604003895</v>
      </c>
      <c r="Y260">
        <v>0.61985206604003895</v>
      </c>
      <c r="Z260">
        <v>0.4</v>
      </c>
      <c r="AA260">
        <v>1</v>
      </c>
      <c r="AB260">
        <v>0.71428571428571397</v>
      </c>
      <c r="AC260">
        <v>0.83333333333333304</v>
      </c>
      <c r="AD260">
        <v>0</v>
      </c>
      <c r="AE260">
        <v>0.6</v>
      </c>
    </row>
    <row r="261" spans="1:31" x14ac:dyDescent="0.15">
      <c r="A261" s="6">
        <v>259</v>
      </c>
      <c r="B261">
        <v>14</v>
      </c>
      <c r="C261">
        <v>6</v>
      </c>
      <c r="D261">
        <v>10</v>
      </c>
      <c r="E261">
        <v>10</v>
      </c>
      <c r="F261">
        <v>10</v>
      </c>
      <c r="G261">
        <v>0</v>
      </c>
      <c r="H261">
        <v>4</v>
      </c>
      <c r="I261">
        <v>6</v>
      </c>
      <c r="J261">
        <v>0.7</v>
      </c>
      <c r="K261" s="3">
        <v>7.7890758514404297</v>
      </c>
      <c r="L261" s="10">
        <v>3.7769069671630899</v>
      </c>
      <c r="M261">
        <v>1.3085861206054701</v>
      </c>
      <c r="N261">
        <v>5.9165477752685502</v>
      </c>
      <c r="O261">
        <v>2</v>
      </c>
      <c r="P261">
        <v>2</v>
      </c>
      <c r="Q261">
        <v>12</v>
      </c>
      <c r="R261" s="16">
        <v>0.16669999999999999</v>
      </c>
      <c r="S261" s="16">
        <f t="shared" si="4"/>
        <v>0.2</v>
      </c>
      <c r="T261">
        <v>3.3231391906738299</v>
      </c>
      <c r="U261">
        <v>2.94778251647949</v>
      </c>
      <c r="V261">
        <v>2.7789003849029501</v>
      </c>
      <c r="W261" s="17">
        <v>0.168882131576538</v>
      </c>
      <c r="X261">
        <v>0.54423880577087402</v>
      </c>
      <c r="Y261">
        <v>0.54423880577087402</v>
      </c>
      <c r="Z261">
        <v>0.2</v>
      </c>
      <c r="AA261">
        <v>1</v>
      </c>
      <c r="AB261">
        <v>0.83333333333333304</v>
      </c>
      <c r="AC261">
        <v>0.90909090909090895</v>
      </c>
      <c r="AD261">
        <v>0</v>
      </c>
      <c r="AE261">
        <v>0.8</v>
      </c>
    </row>
    <row r="262" spans="1:31" x14ac:dyDescent="0.15">
      <c r="A262" s="6">
        <v>260</v>
      </c>
      <c r="B262">
        <v>17</v>
      </c>
      <c r="C262">
        <v>3</v>
      </c>
      <c r="D262">
        <v>10</v>
      </c>
      <c r="E262">
        <v>10</v>
      </c>
      <c r="F262">
        <v>10</v>
      </c>
      <c r="G262">
        <v>0</v>
      </c>
      <c r="H262">
        <v>7</v>
      </c>
      <c r="I262">
        <v>3</v>
      </c>
      <c r="J262">
        <v>0.85</v>
      </c>
      <c r="K262" s="3">
        <v>10.0033054351807</v>
      </c>
      <c r="L262" s="10">
        <v>1.40566635131836</v>
      </c>
      <c r="M262">
        <v>0.316329956054687</v>
      </c>
      <c r="N262">
        <v>8.6511993408203107</v>
      </c>
      <c r="O262">
        <v>6</v>
      </c>
      <c r="P262">
        <v>6</v>
      </c>
      <c r="Q262">
        <v>16</v>
      </c>
      <c r="R262" s="16">
        <v>0.375</v>
      </c>
      <c r="S262" s="16">
        <f t="shared" si="4"/>
        <v>0.6</v>
      </c>
      <c r="T262">
        <v>4.4276294708251998</v>
      </c>
      <c r="U262">
        <v>3.9364993572235099</v>
      </c>
      <c r="V262">
        <v>3.8202788829803498</v>
      </c>
      <c r="W262" s="17">
        <v>0.11622047424316399</v>
      </c>
      <c r="X262">
        <v>0.60735058784484897</v>
      </c>
      <c r="Y262">
        <v>0.60735058784484897</v>
      </c>
      <c r="Z262">
        <v>0.6</v>
      </c>
      <c r="AA262">
        <v>1</v>
      </c>
      <c r="AB262">
        <v>0.625</v>
      </c>
      <c r="AC262">
        <v>0.76923076923076905</v>
      </c>
      <c r="AD262">
        <v>0</v>
      </c>
      <c r="AE262">
        <v>0.4</v>
      </c>
    </row>
    <row r="263" spans="1:31" x14ac:dyDescent="0.15">
      <c r="A263" s="6">
        <v>261</v>
      </c>
      <c r="B263">
        <v>16</v>
      </c>
      <c r="C263">
        <v>4</v>
      </c>
      <c r="D263">
        <v>10</v>
      </c>
      <c r="E263">
        <v>10</v>
      </c>
      <c r="F263">
        <v>10</v>
      </c>
      <c r="G263">
        <v>0</v>
      </c>
      <c r="H263">
        <v>6</v>
      </c>
      <c r="I263">
        <v>4</v>
      </c>
      <c r="J263">
        <v>0.8</v>
      </c>
      <c r="K263" s="3">
        <v>8.3982410430908203</v>
      </c>
      <c r="L263" s="10">
        <v>2.8147315979003902</v>
      </c>
      <c r="M263">
        <v>1.1928863525390601</v>
      </c>
      <c r="N263">
        <v>5.2512474060058603</v>
      </c>
      <c r="O263">
        <v>4</v>
      </c>
      <c r="P263">
        <v>4</v>
      </c>
      <c r="Q263">
        <v>14</v>
      </c>
      <c r="R263" s="16">
        <v>0.28570000000000001</v>
      </c>
      <c r="S263" s="16">
        <f t="shared" si="4"/>
        <v>0.4</v>
      </c>
      <c r="T263">
        <v>3.6503219604492201</v>
      </c>
      <c r="U263">
        <v>3.3176972866058301</v>
      </c>
      <c r="V263">
        <v>3.0817973613739</v>
      </c>
      <c r="W263" s="17">
        <v>0.23589992523193401</v>
      </c>
      <c r="X263">
        <v>0.56852459907531705</v>
      </c>
      <c r="Y263">
        <v>0.56852459907531705</v>
      </c>
      <c r="Z263">
        <v>0.4</v>
      </c>
      <c r="AA263">
        <v>1</v>
      </c>
      <c r="AB263">
        <v>0.71428571428571397</v>
      </c>
      <c r="AC263">
        <v>0.83333333333333304</v>
      </c>
      <c r="AD263">
        <v>0</v>
      </c>
      <c r="AE263">
        <v>0.6</v>
      </c>
    </row>
    <row r="264" spans="1:31" x14ac:dyDescent="0.15">
      <c r="A264" s="6">
        <v>262</v>
      </c>
      <c r="B264">
        <v>14</v>
      </c>
      <c r="C264">
        <v>6</v>
      </c>
      <c r="D264">
        <v>10</v>
      </c>
      <c r="E264">
        <v>10</v>
      </c>
      <c r="F264">
        <v>10</v>
      </c>
      <c r="G264">
        <v>0</v>
      </c>
      <c r="H264">
        <v>4</v>
      </c>
      <c r="I264">
        <v>6</v>
      </c>
      <c r="J264">
        <v>0.7</v>
      </c>
      <c r="K264" s="3">
        <v>7.8841972351074201</v>
      </c>
      <c r="L264" s="10">
        <v>4.4237346649169904</v>
      </c>
      <c r="M264">
        <v>2.2215232849121098</v>
      </c>
      <c r="N264">
        <v>4.9808120727539098</v>
      </c>
      <c r="O264">
        <v>2</v>
      </c>
      <c r="P264">
        <v>2</v>
      </c>
      <c r="Q264">
        <v>11</v>
      </c>
      <c r="R264" s="16">
        <v>0.18179999999999999</v>
      </c>
      <c r="S264" s="16">
        <f t="shared" si="4"/>
        <v>0.2</v>
      </c>
      <c r="T264">
        <v>2.7364273071289098</v>
      </c>
      <c r="U264">
        <v>2.4813175201415998</v>
      </c>
      <c r="V264">
        <v>2.2414200305938698</v>
      </c>
      <c r="W264" s="17">
        <v>0.23989748954772899</v>
      </c>
      <c r="X264">
        <v>0.49500727653503401</v>
      </c>
      <c r="Y264">
        <v>0.49500727653503401</v>
      </c>
      <c r="Z264">
        <v>0.2</v>
      </c>
      <c r="AA264">
        <v>0.9</v>
      </c>
      <c r="AB264">
        <v>0.81818181818181801</v>
      </c>
      <c r="AC264">
        <v>0.85714285714285698</v>
      </c>
      <c r="AD264">
        <v>0.1</v>
      </c>
      <c r="AE264">
        <v>0.7</v>
      </c>
    </row>
    <row r="265" spans="1:31" x14ac:dyDescent="0.15">
      <c r="A265" s="6">
        <v>263</v>
      </c>
      <c r="B265">
        <v>16</v>
      </c>
      <c r="C265">
        <v>4</v>
      </c>
      <c r="D265">
        <v>10</v>
      </c>
      <c r="E265">
        <v>10</v>
      </c>
      <c r="F265">
        <v>10</v>
      </c>
      <c r="G265">
        <v>0</v>
      </c>
      <c r="H265">
        <v>6</v>
      </c>
      <c r="I265">
        <v>4</v>
      </c>
      <c r="J265">
        <v>0.8</v>
      </c>
      <c r="K265" s="3">
        <v>8.2073726654052699</v>
      </c>
      <c r="L265" s="10">
        <v>1.42751312255859</v>
      </c>
      <c r="M265">
        <v>0.17008590698242201</v>
      </c>
      <c r="N265">
        <v>8.1561946868896502</v>
      </c>
      <c r="O265">
        <v>5</v>
      </c>
      <c r="P265">
        <v>5</v>
      </c>
      <c r="Q265">
        <v>14</v>
      </c>
      <c r="R265" s="16">
        <v>0.35709999999999997</v>
      </c>
      <c r="S265" s="16">
        <f t="shared" si="4"/>
        <v>0.5</v>
      </c>
      <c r="T265">
        <v>3.9893608093261701</v>
      </c>
      <c r="U265">
        <v>3.4466040134429901</v>
      </c>
      <c r="V265">
        <v>3.4406189918518102</v>
      </c>
      <c r="W265" s="17">
        <v>5.98502159118652E-3</v>
      </c>
      <c r="X265">
        <v>0.54874181747436501</v>
      </c>
      <c r="Y265">
        <v>0.54874181747436501</v>
      </c>
      <c r="Z265">
        <v>0.5</v>
      </c>
      <c r="AA265">
        <v>0.9</v>
      </c>
      <c r="AB265">
        <v>0.64285714285714302</v>
      </c>
      <c r="AC265">
        <v>0.75</v>
      </c>
      <c r="AD265">
        <v>0.1</v>
      </c>
      <c r="AE265">
        <v>0.4</v>
      </c>
    </row>
    <row r="266" spans="1:31" x14ac:dyDescent="0.15">
      <c r="A266" s="6">
        <v>264</v>
      </c>
      <c r="B266">
        <v>16</v>
      </c>
      <c r="C266">
        <v>4</v>
      </c>
      <c r="D266">
        <v>10</v>
      </c>
      <c r="E266">
        <v>10</v>
      </c>
      <c r="F266">
        <v>10</v>
      </c>
      <c r="G266">
        <v>0</v>
      </c>
      <c r="H266">
        <v>6</v>
      </c>
      <c r="I266">
        <v>4</v>
      </c>
      <c r="J266">
        <v>0.8</v>
      </c>
      <c r="K266" s="3">
        <v>8.7027568817138707</v>
      </c>
      <c r="L266" s="10">
        <v>2.6739330291747998</v>
      </c>
      <c r="M266">
        <v>1.0338172912597701</v>
      </c>
      <c r="N266">
        <v>5.9477291107177699</v>
      </c>
      <c r="O266">
        <v>5</v>
      </c>
      <c r="P266">
        <v>5</v>
      </c>
      <c r="Q266">
        <v>15</v>
      </c>
      <c r="R266" s="16">
        <v>0.33329999999999999</v>
      </c>
      <c r="S266" s="16">
        <f t="shared" si="4"/>
        <v>0.5</v>
      </c>
      <c r="T266">
        <v>4.3563709259033203</v>
      </c>
      <c r="U266">
        <v>3.95168805122375</v>
      </c>
      <c r="V266">
        <v>3.7433953285217298</v>
      </c>
      <c r="W266" s="17">
        <v>0.20829272270202601</v>
      </c>
      <c r="X266">
        <v>0.61297559738159202</v>
      </c>
      <c r="Y266">
        <v>0.61297559738159202</v>
      </c>
      <c r="Z266">
        <v>0.5</v>
      </c>
      <c r="AA266">
        <v>1</v>
      </c>
      <c r="AB266">
        <v>0.66666666666666696</v>
      </c>
      <c r="AC266">
        <v>0.8</v>
      </c>
      <c r="AD266">
        <v>0</v>
      </c>
      <c r="AE266">
        <v>0.5</v>
      </c>
    </row>
    <row r="267" spans="1:31" x14ac:dyDescent="0.15">
      <c r="A267" s="6">
        <v>265</v>
      </c>
      <c r="B267">
        <v>17</v>
      </c>
      <c r="C267">
        <v>3</v>
      </c>
      <c r="D267">
        <v>10</v>
      </c>
      <c r="E267">
        <v>10</v>
      </c>
      <c r="F267">
        <v>10</v>
      </c>
      <c r="G267">
        <v>0</v>
      </c>
      <c r="H267">
        <v>7</v>
      </c>
      <c r="I267">
        <v>3</v>
      </c>
      <c r="J267">
        <v>0.85</v>
      </c>
      <c r="K267" s="3">
        <v>9.1424427032470703</v>
      </c>
      <c r="L267" s="10">
        <v>1.91965484619141</v>
      </c>
      <c r="M267">
        <v>0.96705245971679699</v>
      </c>
      <c r="N267">
        <v>7.1429157257080096</v>
      </c>
      <c r="O267">
        <v>6</v>
      </c>
      <c r="P267">
        <v>6</v>
      </c>
      <c r="Q267">
        <v>16</v>
      </c>
      <c r="R267" s="16">
        <v>0.375</v>
      </c>
      <c r="S267" s="16">
        <f t="shared" si="4"/>
        <v>0.6</v>
      </c>
      <c r="T267">
        <v>4.2916851043701199</v>
      </c>
      <c r="U267">
        <v>3.8771021366119398</v>
      </c>
      <c r="V267">
        <v>3.6966865062713601</v>
      </c>
      <c r="W267" s="17">
        <v>0.18041563034057601</v>
      </c>
      <c r="X267">
        <v>0.59499859809875499</v>
      </c>
      <c r="Y267">
        <v>0.59499859809875499</v>
      </c>
      <c r="Z267">
        <v>0.6</v>
      </c>
      <c r="AA267">
        <v>1</v>
      </c>
      <c r="AB267">
        <v>0.625</v>
      </c>
      <c r="AC267">
        <v>0.76923076923076905</v>
      </c>
      <c r="AD267">
        <v>0</v>
      </c>
      <c r="AE267">
        <v>0.4</v>
      </c>
    </row>
    <row r="268" spans="1:31" x14ac:dyDescent="0.15">
      <c r="A268" s="6">
        <v>266</v>
      </c>
      <c r="B268">
        <v>20</v>
      </c>
      <c r="C268">
        <v>0</v>
      </c>
      <c r="D268">
        <v>10</v>
      </c>
      <c r="E268">
        <v>10</v>
      </c>
      <c r="F268">
        <v>10</v>
      </c>
      <c r="G268">
        <v>0</v>
      </c>
      <c r="H268">
        <v>10</v>
      </c>
      <c r="I268">
        <v>0</v>
      </c>
      <c r="J268">
        <v>1</v>
      </c>
      <c r="K268" s="3">
        <v>9999</v>
      </c>
      <c r="L268" s="10">
        <v>1.4628143310546899</v>
      </c>
      <c r="M268">
        <v>9999</v>
      </c>
      <c r="N268">
        <v>9999</v>
      </c>
      <c r="O268">
        <v>7</v>
      </c>
      <c r="P268">
        <v>7</v>
      </c>
      <c r="Q268">
        <v>17</v>
      </c>
      <c r="R268" s="16">
        <v>0.4118</v>
      </c>
      <c r="S268" s="16">
        <f t="shared" si="4"/>
        <v>0.7</v>
      </c>
      <c r="T268">
        <v>5.3689861297607404</v>
      </c>
      <c r="U268">
        <v>5.0368461608886701</v>
      </c>
      <c r="V268">
        <v>4.7484502792358398</v>
      </c>
      <c r="W268" s="17">
        <v>0.28839588165283198</v>
      </c>
      <c r="X268">
        <v>0.62053585052490201</v>
      </c>
      <c r="Y268">
        <v>0.62053585052490201</v>
      </c>
      <c r="Z268">
        <v>0.7</v>
      </c>
      <c r="AA268">
        <v>1</v>
      </c>
      <c r="AB268">
        <v>0.58823529411764697</v>
      </c>
      <c r="AC268">
        <v>0.74074074074074103</v>
      </c>
      <c r="AD268">
        <v>0</v>
      </c>
      <c r="AE268">
        <v>0.3</v>
      </c>
    </row>
    <row r="269" spans="1:31" x14ac:dyDescent="0.15">
      <c r="A269" s="6">
        <v>267</v>
      </c>
      <c r="B269">
        <v>15</v>
      </c>
      <c r="C269">
        <v>5</v>
      </c>
      <c r="D269">
        <v>10</v>
      </c>
      <c r="E269">
        <v>10</v>
      </c>
      <c r="F269">
        <v>10</v>
      </c>
      <c r="G269">
        <v>0</v>
      </c>
      <c r="H269">
        <v>5</v>
      </c>
      <c r="I269">
        <v>5</v>
      </c>
      <c r="J269">
        <v>0.75</v>
      </c>
      <c r="K269" s="3">
        <v>7.2348403930664098</v>
      </c>
      <c r="L269" s="10">
        <v>3.2259273529052699</v>
      </c>
      <c r="M269">
        <v>1.8032188415527299</v>
      </c>
      <c r="N269">
        <v>5.1724166870117196</v>
      </c>
      <c r="O269">
        <v>3</v>
      </c>
      <c r="P269">
        <v>3</v>
      </c>
      <c r="Q269">
        <v>12</v>
      </c>
      <c r="R269" s="16">
        <v>0.25</v>
      </c>
      <c r="S269" s="16">
        <f t="shared" si="4"/>
        <v>0.3</v>
      </c>
      <c r="T269">
        <v>3.08205986022949</v>
      </c>
      <c r="U269">
        <v>2.7949919700622599</v>
      </c>
      <c r="V269">
        <v>2.6184489727020299</v>
      </c>
      <c r="W269" s="17">
        <v>0.17654299736022899</v>
      </c>
      <c r="X269">
        <v>0.46361088752746599</v>
      </c>
      <c r="Y269">
        <v>0.46361088752746599</v>
      </c>
      <c r="Z269">
        <v>0.3</v>
      </c>
      <c r="AA269">
        <v>0.9</v>
      </c>
      <c r="AB269">
        <v>0.75</v>
      </c>
      <c r="AC269">
        <v>0.81818181818181801</v>
      </c>
      <c r="AD269">
        <v>0.1</v>
      </c>
      <c r="AE269">
        <v>0.6</v>
      </c>
    </row>
    <row r="270" spans="1:31" x14ac:dyDescent="0.15">
      <c r="A270" s="6">
        <v>268</v>
      </c>
      <c r="B270">
        <v>18</v>
      </c>
      <c r="C270">
        <v>2</v>
      </c>
      <c r="D270">
        <v>10</v>
      </c>
      <c r="E270">
        <v>10</v>
      </c>
      <c r="F270">
        <v>10</v>
      </c>
      <c r="G270">
        <v>0</v>
      </c>
      <c r="H270">
        <v>8</v>
      </c>
      <c r="I270">
        <v>2</v>
      </c>
      <c r="J270">
        <v>0.9</v>
      </c>
      <c r="K270" s="3">
        <v>8.8905830383300799</v>
      </c>
      <c r="L270" s="10">
        <v>2.6317901611328098</v>
      </c>
      <c r="M270">
        <v>2.1520538330078098</v>
      </c>
      <c r="N270">
        <v>5.4248237609863299</v>
      </c>
      <c r="O270">
        <v>3</v>
      </c>
      <c r="P270">
        <v>3</v>
      </c>
      <c r="Q270">
        <v>13</v>
      </c>
      <c r="R270" s="16">
        <v>0.23080000000000001</v>
      </c>
      <c r="S270" s="16">
        <f t="shared" si="4"/>
        <v>0.3</v>
      </c>
      <c r="T270">
        <v>3.8798961639404301</v>
      </c>
      <c r="U270">
        <v>3.6580836772918701</v>
      </c>
      <c r="V270">
        <v>3.36248779296875</v>
      </c>
      <c r="W270" s="17">
        <v>0.29559588432312001</v>
      </c>
      <c r="X270">
        <v>0.51740837097168002</v>
      </c>
      <c r="Y270">
        <v>0.51740837097168002</v>
      </c>
      <c r="Z270">
        <v>0.3</v>
      </c>
      <c r="AA270">
        <v>1</v>
      </c>
      <c r="AB270">
        <v>0.76923076923076905</v>
      </c>
      <c r="AC270">
        <v>0.86956521739130399</v>
      </c>
      <c r="AD270">
        <v>0</v>
      </c>
      <c r="AE270">
        <v>0.7</v>
      </c>
    </row>
    <row r="271" spans="1:31" x14ac:dyDescent="0.15">
      <c r="A271" s="6">
        <v>269</v>
      </c>
      <c r="B271">
        <v>18</v>
      </c>
      <c r="C271">
        <v>2</v>
      </c>
      <c r="D271">
        <v>10</v>
      </c>
      <c r="E271">
        <v>10</v>
      </c>
      <c r="F271">
        <v>10</v>
      </c>
      <c r="G271">
        <v>0</v>
      </c>
      <c r="H271">
        <v>8</v>
      </c>
      <c r="I271">
        <v>2</v>
      </c>
      <c r="J271">
        <v>0.9</v>
      </c>
      <c r="K271" s="3">
        <v>12.125684738159199</v>
      </c>
      <c r="L271" s="10">
        <v>2.8903121948242201</v>
      </c>
      <c r="M271">
        <v>2.1766777038574201</v>
      </c>
      <c r="N271">
        <v>7.9760437011718697</v>
      </c>
      <c r="O271">
        <v>4</v>
      </c>
      <c r="P271">
        <v>4</v>
      </c>
      <c r="Q271">
        <v>14</v>
      </c>
      <c r="R271" s="16">
        <v>0.28570000000000001</v>
      </c>
      <c r="S271" s="16">
        <f t="shared" si="4"/>
        <v>0.4</v>
      </c>
      <c r="T271">
        <v>4.1562347412109402</v>
      </c>
      <c r="U271">
        <v>3.9122827053070099</v>
      </c>
      <c r="V271">
        <v>3.52935862541199</v>
      </c>
      <c r="W271" s="17">
        <v>0.38292407989501898</v>
      </c>
      <c r="X271">
        <v>0.62687611579894997</v>
      </c>
      <c r="Y271">
        <v>0.62687611579894997</v>
      </c>
      <c r="Z271">
        <v>0.4</v>
      </c>
      <c r="AA271">
        <v>1</v>
      </c>
      <c r="AB271">
        <v>0.71428571428571397</v>
      </c>
      <c r="AC271">
        <v>0.83333333333333304</v>
      </c>
      <c r="AD271">
        <v>0</v>
      </c>
      <c r="AE271">
        <v>0.6</v>
      </c>
    </row>
    <row r="272" spans="1:31" x14ac:dyDescent="0.15">
      <c r="A272" s="6">
        <v>270</v>
      </c>
      <c r="B272">
        <v>16</v>
      </c>
      <c r="C272">
        <v>4</v>
      </c>
      <c r="D272">
        <v>10</v>
      </c>
      <c r="E272">
        <v>10</v>
      </c>
      <c r="F272">
        <v>10</v>
      </c>
      <c r="G272">
        <v>0</v>
      </c>
      <c r="H272">
        <v>6</v>
      </c>
      <c r="I272">
        <v>4</v>
      </c>
      <c r="J272">
        <v>0.8</v>
      </c>
      <c r="K272" s="3">
        <v>8.0952396392822301</v>
      </c>
      <c r="L272" s="10">
        <v>3.45224952697754</v>
      </c>
      <c r="M272">
        <v>2.3418025970459002</v>
      </c>
      <c r="N272">
        <v>4.9622001647949201</v>
      </c>
      <c r="O272">
        <v>2</v>
      </c>
      <c r="P272">
        <v>2</v>
      </c>
      <c r="Q272">
        <v>12</v>
      </c>
      <c r="R272" s="16">
        <v>0.16669999999999999</v>
      </c>
      <c r="S272" s="16">
        <f t="shared" si="4"/>
        <v>0.2</v>
      </c>
      <c r="T272">
        <v>3.2675209045410201</v>
      </c>
      <c r="U272">
        <v>3.0463190078735298</v>
      </c>
      <c r="V272">
        <v>2.7753491401672399</v>
      </c>
      <c r="W272" s="17">
        <v>0.27096986770629899</v>
      </c>
      <c r="X272">
        <v>0.49217176437377902</v>
      </c>
      <c r="Y272">
        <v>0.49217176437377902</v>
      </c>
      <c r="Z272">
        <v>0.2</v>
      </c>
      <c r="AA272">
        <v>1</v>
      </c>
      <c r="AB272">
        <v>0.83333333333333304</v>
      </c>
      <c r="AC272">
        <v>0.90909090909090895</v>
      </c>
      <c r="AD272">
        <v>0</v>
      </c>
      <c r="AE272">
        <v>0.8</v>
      </c>
    </row>
    <row r="273" spans="1:31" x14ac:dyDescent="0.15">
      <c r="A273" s="6">
        <v>271</v>
      </c>
      <c r="B273">
        <v>17</v>
      </c>
      <c r="C273">
        <v>3</v>
      </c>
      <c r="D273">
        <v>10</v>
      </c>
      <c r="E273">
        <v>10</v>
      </c>
      <c r="F273">
        <v>10</v>
      </c>
      <c r="G273">
        <v>0</v>
      </c>
      <c r="H273">
        <v>7</v>
      </c>
      <c r="I273">
        <v>3</v>
      </c>
      <c r="J273">
        <v>0.85</v>
      </c>
      <c r="K273" s="3">
        <v>9.2700252532959002</v>
      </c>
      <c r="L273" s="10">
        <v>2.0932731628418</v>
      </c>
      <c r="M273">
        <v>1.0563316345214799</v>
      </c>
      <c r="N273">
        <v>6.7960319519043004</v>
      </c>
      <c r="O273">
        <v>4</v>
      </c>
      <c r="P273">
        <v>4</v>
      </c>
      <c r="Q273">
        <v>14</v>
      </c>
      <c r="R273" s="16">
        <v>0.28570000000000001</v>
      </c>
      <c r="S273" s="16">
        <f t="shared" si="4"/>
        <v>0.4</v>
      </c>
      <c r="T273">
        <v>4.4909229278564498</v>
      </c>
      <c r="U273">
        <v>4.0794167518615696</v>
      </c>
      <c r="V273">
        <v>3.8571357727050799</v>
      </c>
      <c r="W273" s="17">
        <v>0.222280979156494</v>
      </c>
      <c r="X273">
        <v>0.63378715515136697</v>
      </c>
      <c r="Y273">
        <v>0.63378715515136697</v>
      </c>
      <c r="Z273">
        <v>0.4</v>
      </c>
      <c r="AA273">
        <v>1</v>
      </c>
      <c r="AB273">
        <v>0.71428571428571397</v>
      </c>
      <c r="AC273">
        <v>0.83333333333333304</v>
      </c>
      <c r="AD273">
        <v>0</v>
      </c>
      <c r="AE273">
        <v>0.6</v>
      </c>
    </row>
    <row r="274" spans="1:31" x14ac:dyDescent="0.15">
      <c r="A274" s="6">
        <v>272</v>
      </c>
      <c r="B274">
        <v>17</v>
      </c>
      <c r="C274">
        <v>3</v>
      </c>
      <c r="D274">
        <v>10</v>
      </c>
      <c r="E274">
        <v>10</v>
      </c>
      <c r="F274">
        <v>10</v>
      </c>
      <c r="G274">
        <v>0</v>
      </c>
      <c r="H274">
        <v>7</v>
      </c>
      <c r="I274">
        <v>3</v>
      </c>
      <c r="J274">
        <v>0.85</v>
      </c>
      <c r="K274" s="3">
        <v>9.2138195037841797</v>
      </c>
      <c r="L274" s="10">
        <v>2.0940017700195299</v>
      </c>
      <c r="M274">
        <v>1.08382415771484</v>
      </c>
      <c r="N274">
        <v>6.8038921356201199</v>
      </c>
      <c r="O274">
        <v>5</v>
      </c>
      <c r="P274">
        <v>5</v>
      </c>
      <c r="Q274">
        <v>15</v>
      </c>
      <c r="R274" s="16">
        <v>0.33329999999999999</v>
      </c>
      <c r="S274" s="16">
        <f t="shared" si="4"/>
        <v>0.5</v>
      </c>
      <c r="T274">
        <v>4.4087619781494096</v>
      </c>
      <c r="U274">
        <v>4.0186033248901403</v>
      </c>
      <c r="V274">
        <v>3.8008544445037802</v>
      </c>
      <c r="W274" s="17">
        <v>0.21774888038635301</v>
      </c>
      <c r="X274">
        <v>0.60790753364562999</v>
      </c>
      <c r="Y274">
        <v>0.60790753364562999</v>
      </c>
      <c r="Z274">
        <v>0.5</v>
      </c>
      <c r="AA274">
        <v>1</v>
      </c>
      <c r="AB274">
        <v>0.66666666666666696</v>
      </c>
      <c r="AC274">
        <v>0.8</v>
      </c>
      <c r="AD274">
        <v>0</v>
      </c>
      <c r="AE274">
        <v>0.5</v>
      </c>
    </row>
    <row r="275" spans="1:31" x14ac:dyDescent="0.15">
      <c r="A275" s="6">
        <v>273</v>
      </c>
      <c r="B275">
        <v>18</v>
      </c>
      <c r="C275">
        <v>2</v>
      </c>
      <c r="D275">
        <v>10</v>
      </c>
      <c r="E275">
        <v>10</v>
      </c>
      <c r="F275">
        <v>10</v>
      </c>
      <c r="G275">
        <v>0</v>
      </c>
      <c r="H275">
        <v>8</v>
      </c>
      <c r="I275">
        <v>2</v>
      </c>
      <c r="J275">
        <v>0.9</v>
      </c>
      <c r="K275" s="3">
        <v>9.0810546875</v>
      </c>
      <c r="L275" s="10">
        <v>1.4217662811279299</v>
      </c>
      <c r="M275">
        <v>0.92872238159179699</v>
      </c>
      <c r="N275">
        <v>7.10890769958496</v>
      </c>
      <c r="O275">
        <v>5</v>
      </c>
      <c r="P275">
        <v>5</v>
      </c>
      <c r="Q275">
        <v>15</v>
      </c>
      <c r="R275" s="16">
        <v>0.33329999999999999</v>
      </c>
      <c r="S275" s="16">
        <f t="shared" si="4"/>
        <v>0.5</v>
      </c>
      <c r="T275">
        <v>4.6857528686523402</v>
      </c>
      <c r="U275">
        <v>4.29494380950928</v>
      </c>
      <c r="V275">
        <v>4.1094198226928702</v>
      </c>
      <c r="W275" s="17">
        <v>0.185523986816406</v>
      </c>
      <c r="X275">
        <v>0.57633304595947299</v>
      </c>
      <c r="Y275">
        <v>0.57633304595947299</v>
      </c>
      <c r="Z275">
        <v>0.5</v>
      </c>
      <c r="AA275">
        <v>1</v>
      </c>
      <c r="AB275">
        <v>0.66666666666666696</v>
      </c>
      <c r="AC275">
        <v>0.8</v>
      </c>
      <c r="AD275">
        <v>0</v>
      </c>
      <c r="AE275">
        <v>0.5</v>
      </c>
    </row>
    <row r="276" spans="1:31" x14ac:dyDescent="0.15">
      <c r="A276" s="6">
        <v>274</v>
      </c>
      <c r="B276">
        <v>16</v>
      </c>
      <c r="C276">
        <v>4</v>
      </c>
      <c r="D276">
        <v>10</v>
      </c>
      <c r="E276">
        <v>10</v>
      </c>
      <c r="F276">
        <v>10</v>
      </c>
      <c r="G276">
        <v>0</v>
      </c>
      <c r="H276">
        <v>6</v>
      </c>
      <c r="I276">
        <v>4</v>
      </c>
      <c r="J276">
        <v>0.8</v>
      </c>
      <c r="K276" s="3">
        <v>8.7565059661865199</v>
      </c>
      <c r="L276" s="10">
        <v>1.70070648193359</v>
      </c>
      <c r="M276">
        <v>0.222496032714844</v>
      </c>
      <c r="N276">
        <v>8.0641384124755895</v>
      </c>
      <c r="O276">
        <v>6</v>
      </c>
      <c r="P276">
        <v>6</v>
      </c>
      <c r="Q276">
        <v>16</v>
      </c>
      <c r="R276" s="16">
        <v>0.375</v>
      </c>
      <c r="S276" s="16">
        <f t="shared" si="4"/>
        <v>0.6</v>
      </c>
      <c r="T276">
        <v>4.5921669006347701</v>
      </c>
      <c r="U276">
        <v>4.0288748741149902</v>
      </c>
      <c r="V276">
        <v>3.97016382217407</v>
      </c>
      <c r="W276" s="17">
        <v>5.8711051940918003E-2</v>
      </c>
      <c r="X276">
        <v>0.62200307846069303</v>
      </c>
      <c r="Y276">
        <v>0.62200307846069303</v>
      </c>
      <c r="Z276">
        <v>0.6</v>
      </c>
      <c r="AA276">
        <v>1</v>
      </c>
      <c r="AB276">
        <v>0.625</v>
      </c>
      <c r="AC276">
        <v>0.76923076923076905</v>
      </c>
      <c r="AD276">
        <v>0</v>
      </c>
      <c r="AE276">
        <v>0.4</v>
      </c>
    </row>
    <row r="277" spans="1:31" x14ac:dyDescent="0.15">
      <c r="A277" s="6">
        <v>275</v>
      </c>
      <c r="B277">
        <v>14</v>
      </c>
      <c r="C277">
        <v>6</v>
      </c>
      <c r="D277">
        <v>10</v>
      </c>
      <c r="E277">
        <v>10</v>
      </c>
      <c r="F277">
        <v>10</v>
      </c>
      <c r="G277">
        <v>0</v>
      </c>
      <c r="H277">
        <v>4</v>
      </c>
      <c r="I277">
        <v>6</v>
      </c>
      <c r="J277">
        <v>0.7</v>
      </c>
      <c r="K277" s="3">
        <v>9.4861984252929705</v>
      </c>
      <c r="L277" s="10">
        <v>4.9634265899658203</v>
      </c>
      <c r="M277">
        <v>2.2556381225585902</v>
      </c>
      <c r="N277">
        <v>6.7939472198486301</v>
      </c>
      <c r="O277">
        <v>2</v>
      </c>
      <c r="P277">
        <v>2</v>
      </c>
      <c r="Q277">
        <v>12</v>
      </c>
      <c r="R277" s="16">
        <v>0.16669999999999999</v>
      </c>
      <c r="S277" s="16">
        <f t="shared" si="4"/>
        <v>0.2</v>
      </c>
      <c r="T277">
        <v>3.0240669250488299</v>
      </c>
      <c r="U277">
        <v>2.70406293869019</v>
      </c>
      <c r="V277">
        <v>2.4437704086303702</v>
      </c>
      <c r="W277" s="17">
        <v>0.26029253005981501</v>
      </c>
      <c r="X277">
        <v>0.58029651641845703</v>
      </c>
      <c r="Y277">
        <v>0.58029651641845703</v>
      </c>
      <c r="Z277">
        <v>0.2</v>
      </c>
      <c r="AA277">
        <v>1</v>
      </c>
      <c r="AB277">
        <v>0.83333333333333304</v>
      </c>
      <c r="AC277">
        <v>0.90909090909090895</v>
      </c>
      <c r="AD277">
        <v>0</v>
      </c>
      <c r="AE277">
        <v>0.8</v>
      </c>
    </row>
    <row r="278" spans="1:31" x14ac:dyDescent="0.15">
      <c r="A278" s="6">
        <v>276</v>
      </c>
      <c r="B278">
        <v>16</v>
      </c>
      <c r="C278">
        <v>4</v>
      </c>
      <c r="D278">
        <v>10</v>
      </c>
      <c r="E278">
        <v>10</v>
      </c>
      <c r="F278">
        <v>10</v>
      </c>
      <c r="G278">
        <v>0</v>
      </c>
      <c r="H278">
        <v>6</v>
      </c>
      <c r="I278">
        <v>4</v>
      </c>
      <c r="J278">
        <v>0.8</v>
      </c>
      <c r="K278" s="3">
        <v>8.4782085418701207</v>
      </c>
      <c r="L278" s="10">
        <v>5.1974143981933603</v>
      </c>
      <c r="M278">
        <v>4.8739147186279297</v>
      </c>
      <c r="N278">
        <v>4.6592559814453098</v>
      </c>
      <c r="O278">
        <v>3</v>
      </c>
      <c r="P278">
        <v>3</v>
      </c>
      <c r="Q278">
        <v>13</v>
      </c>
      <c r="R278" s="16">
        <v>0.23080000000000001</v>
      </c>
      <c r="S278" s="16">
        <f t="shared" si="4"/>
        <v>0.3</v>
      </c>
      <c r="T278">
        <v>3.23359870910644</v>
      </c>
      <c r="U278">
        <v>3.07376933097839</v>
      </c>
      <c r="V278">
        <v>2.71711206436157</v>
      </c>
      <c r="W278" s="17">
        <v>0.35665726661682101</v>
      </c>
      <c r="X278">
        <v>0.51648664474487305</v>
      </c>
      <c r="Y278">
        <v>0.51648664474487305</v>
      </c>
      <c r="Z278">
        <v>0.3</v>
      </c>
      <c r="AA278">
        <v>1</v>
      </c>
      <c r="AB278">
        <v>0.76923076923076905</v>
      </c>
      <c r="AC278">
        <v>0.86956521739130399</v>
      </c>
      <c r="AD278">
        <v>0</v>
      </c>
      <c r="AE278">
        <v>0.7</v>
      </c>
    </row>
    <row r="279" spans="1:31" x14ac:dyDescent="0.15">
      <c r="A279" s="6">
        <v>277</v>
      </c>
      <c r="B279">
        <v>16</v>
      </c>
      <c r="C279">
        <v>4</v>
      </c>
      <c r="D279">
        <v>10</v>
      </c>
      <c r="E279">
        <v>10</v>
      </c>
      <c r="F279">
        <v>10</v>
      </c>
      <c r="G279">
        <v>0</v>
      </c>
      <c r="H279">
        <v>6</v>
      </c>
      <c r="I279">
        <v>4</v>
      </c>
      <c r="J279">
        <v>0.8</v>
      </c>
      <c r="K279" s="3">
        <v>7.9397945404052699</v>
      </c>
      <c r="L279" s="10">
        <v>4.7670707702636701</v>
      </c>
      <c r="M279">
        <v>4.22438621520996</v>
      </c>
      <c r="N279">
        <v>3.93116950988769</v>
      </c>
      <c r="O279">
        <v>1</v>
      </c>
      <c r="P279">
        <v>1</v>
      </c>
      <c r="Q279">
        <v>10</v>
      </c>
      <c r="R279" s="16">
        <v>0.1</v>
      </c>
      <c r="S279" s="16">
        <f t="shared" si="4"/>
        <v>0.1</v>
      </c>
      <c r="T279">
        <v>2.8083953857421902</v>
      </c>
      <c r="U279">
        <v>2.67048835754394</v>
      </c>
      <c r="V279">
        <v>2.3412673473358101</v>
      </c>
      <c r="W279" s="17">
        <v>0.32922101020812999</v>
      </c>
      <c r="X279">
        <v>0.46712803840637201</v>
      </c>
      <c r="Y279">
        <v>0.46712803840637201</v>
      </c>
      <c r="Z279">
        <v>0.1</v>
      </c>
      <c r="AA279">
        <v>0.9</v>
      </c>
      <c r="AB279">
        <v>0.9</v>
      </c>
      <c r="AC279">
        <v>0.9</v>
      </c>
      <c r="AD279">
        <v>0.1</v>
      </c>
      <c r="AE279">
        <v>0.8</v>
      </c>
    </row>
    <row r="280" spans="1:31" x14ac:dyDescent="0.15">
      <c r="A280" s="6">
        <v>278</v>
      </c>
      <c r="B280">
        <v>15</v>
      </c>
      <c r="C280">
        <v>5</v>
      </c>
      <c r="D280">
        <v>10</v>
      </c>
      <c r="E280">
        <v>10</v>
      </c>
      <c r="F280">
        <v>10</v>
      </c>
      <c r="G280">
        <v>0</v>
      </c>
      <c r="H280">
        <v>5</v>
      </c>
      <c r="I280">
        <v>5</v>
      </c>
      <c r="J280">
        <v>0.75</v>
      </c>
      <c r="K280" s="3">
        <v>8.4007129669189506</v>
      </c>
      <c r="L280" s="10">
        <v>4.7614288330078098</v>
      </c>
      <c r="M280">
        <v>3.4474067687988299</v>
      </c>
      <c r="N280">
        <v>4.6505317687988299</v>
      </c>
      <c r="O280">
        <v>1</v>
      </c>
      <c r="P280">
        <v>1</v>
      </c>
      <c r="Q280">
        <v>11</v>
      </c>
      <c r="R280" s="16">
        <v>9.0899999999999995E-2</v>
      </c>
      <c r="S280" s="16">
        <f t="shared" si="4"/>
        <v>0.1</v>
      </c>
      <c r="T280">
        <v>3.0526103973388699</v>
      </c>
      <c r="U280">
        <v>2.8536250591278098</v>
      </c>
      <c r="V280">
        <v>2.50781178474426</v>
      </c>
      <c r="W280" s="17">
        <v>0.34581327438354498</v>
      </c>
      <c r="X280">
        <v>0.54479861259460405</v>
      </c>
      <c r="Y280">
        <v>0.54479861259460405</v>
      </c>
      <c r="Z280">
        <v>0.1</v>
      </c>
      <c r="AA280">
        <v>1</v>
      </c>
      <c r="AB280">
        <v>0.90909090909090895</v>
      </c>
      <c r="AC280">
        <v>0.952380952380952</v>
      </c>
      <c r="AD280">
        <v>0</v>
      </c>
      <c r="AE280">
        <v>0.9</v>
      </c>
    </row>
    <row r="281" spans="1:31" x14ac:dyDescent="0.15">
      <c r="A281" s="6">
        <v>279</v>
      </c>
      <c r="B281">
        <v>19</v>
      </c>
      <c r="C281">
        <v>1</v>
      </c>
      <c r="D281">
        <v>10</v>
      </c>
      <c r="E281">
        <v>10</v>
      </c>
      <c r="F281">
        <v>10</v>
      </c>
      <c r="G281">
        <v>0</v>
      </c>
      <c r="H281">
        <v>9</v>
      </c>
      <c r="I281">
        <v>1</v>
      </c>
      <c r="J281">
        <v>0.95</v>
      </c>
      <c r="K281" s="3">
        <v>12.5115242004394</v>
      </c>
      <c r="L281" s="10">
        <v>0.68904113769531194</v>
      </c>
      <c r="M281">
        <v>0.51513671875</v>
      </c>
      <c r="N281">
        <v>11.397050857544</v>
      </c>
      <c r="O281">
        <v>9</v>
      </c>
      <c r="P281">
        <v>9</v>
      </c>
      <c r="Q281">
        <v>19</v>
      </c>
      <c r="R281" s="16">
        <v>0.47370000000000001</v>
      </c>
      <c r="S281" s="16">
        <f t="shared" si="4"/>
        <v>0.9</v>
      </c>
      <c r="T281">
        <v>5.5754928588867196</v>
      </c>
      <c r="U281">
        <v>5.0785012245178196</v>
      </c>
      <c r="V281">
        <v>4.9705786705017099</v>
      </c>
      <c r="W281" s="17">
        <v>0.107922554016113</v>
      </c>
      <c r="X281">
        <v>0.60491418838500999</v>
      </c>
      <c r="Y281">
        <v>0.60491418838500999</v>
      </c>
      <c r="Z281">
        <v>0.9</v>
      </c>
      <c r="AA281">
        <v>1</v>
      </c>
      <c r="AB281">
        <v>0.52631578947368396</v>
      </c>
      <c r="AC281">
        <v>0.68965517241379304</v>
      </c>
      <c r="AD281">
        <v>0</v>
      </c>
      <c r="AE281">
        <v>0.1</v>
      </c>
    </row>
    <row r="282" spans="1:31" x14ac:dyDescent="0.15">
      <c r="A282" s="6">
        <v>280</v>
      </c>
      <c r="B282">
        <v>16</v>
      </c>
      <c r="C282">
        <v>4</v>
      </c>
      <c r="D282">
        <v>10</v>
      </c>
      <c r="E282">
        <v>10</v>
      </c>
      <c r="F282">
        <v>10</v>
      </c>
      <c r="G282">
        <v>0</v>
      </c>
      <c r="H282">
        <v>6</v>
      </c>
      <c r="I282">
        <v>4</v>
      </c>
      <c r="J282">
        <v>0.8</v>
      </c>
      <c r="K282" s="3">
        <v>9.9044857025146502</v>
      </c>
      <c r="L282" s="10">
        <v>3.6474914550781201</v>
      </c>
      <c r="M282">
        <v>2.3194427490234402</v>
      </c>
      <c r="N282">
        <v>7.1081981658935502</v>
      </c>
      <c r="O282">
        <v>4</v>
      </c>
      <c r="P282">
        <v>4</v>
      </c>
      <c r="Q282">
        <v>14</v>
      </c>
      <c r="R282" s="16">
        <v>0.28570000000000001</v>
      </c>
      <c r="S282" s="16">
        <f t="shared" si="4"/>
        <v>0.4</v>
      </c>
      <c r="T282">
        <v>3.4641170501709002</v>
      </c>
      <c r="U282">
        <v>3.14463591575623</v>
      </c>
      <c r="V282">
        <v>2.87735867500305</v>
      </c>
      <c r="W282" s="17">
        <v>0.26727724075317399</v>
      </c>
      <c r="X282">
        <v>0.58675837516784701</v>
      </c>
      <c r="Y282">
        <v>0.58675837516784701</v>
      </c>
      <c r="Z282">
        <v>0.4</v>
      </c>
      <c r="AA282">
        <v>1</v>
      </c>
      <c r="AB282">
        <v>0.71428571428571397</v>
      </c>
      <c r="AC282">
        <v>0.83333333333333304</v>
      </c>
      <c r="AD282">
        <v>0</v>
      </c>
      <c r="AE282">
        <v>0.6</v>
      </c>
    </row>
    <row r="283" spans="1:31" x14ac:dyDescent="0.15">
      <c r="A283" s="6">
        <v>281</v>
      </c>
      <c r="B283">
        <v>16</v>
      </c>
      <c r="C283">
        <v>4</v>
      </c>
      <c r="D283">
        <v>10</v>
      </c>
      <c r="E283">
        <v>10</v>
      </c>
      <c r="F283">
        <v>10</v>
      </c>
      <c r="G283">
        <v>0</v>
      </c>
      <c r="H283">
        <v>6</v>
      </c>
      <c r="I283">
        <v>4</v>
      </c>
      <c r="J283">
        <v>0.8</v>
      </c>
      <c r="K283" s="3">
        <v>7.4018173217773402</v>
      </c>
      <c r="L283" s="10">
        <v>1.24991607666016</v>
      </c>
      <c r="M283">
        <v>0.302810668945312</v>
      </c>
      <c r="N283">
        <v>7.8854045867919904</v>
      </c>
      <c r="O283">
        <v>6</v>
      </c>
      <c r="P283">
        <v>6</v>
      </c>
      <c r="Q283">
        <v>16</v>
      </c>
      <c r="R283" s="16">
        <v>0.375</v>
      </c>
      <c r="S283" s="16">
        <f t="shared" si="4"/>
        <v>0.6</v>
      </c>
      <c r="T283">
        <v>3.6039485931396502</v>
      </c>
      <c r="U283">
        <v>3.0966541767120401</v>
      </c>
      <c r="V283">
        <v>3.1314358711242698</v>
      </c>
      <c r="W283" s="17">
        <v>3.4781694412231501E-2</v>
      </c>
      <c r="X283">
        <v>0.47251272201538103</v>
      </c>
      <c r="Y283">
        <v>0.47251272201538103</v>
      </c>
      <c r="Z283">
        <v>0.6</v>
      </c>
      <c r="AA283">
        <v>1</v>
      </c>
      <c r="AB283">
        <v>0.625</v>
      </c>
      <c r="AC283">
        <v>0.76923076923076905</v>
      </c>
      <c r="AD283">
        <v>0</v>
      </c>
      <c r="AE283">
        <v>0.4</v>
      </c>
    </row>
    <row r="284" spans="1:31" x14ac:dyDescent="0.15">
      <c r="A284" s="6">
        <v>282</v>
      </c>
      <c r="B284">
        <v>16</v>
      </c>
      <c r="C284">
        <v>4</v>
      </c>
      <c r="D284">
        <v>10</v>
      </c>
      <c r="E284">
        <v>10</v>
      </c>
      <c r="F284">
        <v>10</v>
      </c>
      <c r="G284">
        <v>0</v>
      </c>
      <c r="H284">
        <v>6</v>
      </c>
      <c r="I284">
        <v>4</v>
      </c>
      <c r="J284">
        <v>0.8</v>
      </c>
      <c r="K284" s="3">
        <v>9.8995666503906197</v>
      </c>
      <c r="L284" s="10">
        <v>4.2879219055175799</v>
      </c>
      <c r="M284">
        <v>2.7621402740478498</v>
      </c>
      <c r="N284">
        <v>5.5382747650146502</v>
      </c>
      <c r="O284">
        <v>3</v>
      </c>
      <c r="P284">
        <v>3</v>
      </c>
      <c r="Q284">
        <v>13</v>
      </c>
      <c r="R284" s="16">
        <v>0.23080000000000001</v>
      </c>
      <c r="S284" s="16">
        <f t="shared" si="4"/>
        <v>0.3</v>
      </c>
      <c r="T284">
        <v>3.1876335144043</v>
      </c>
      <c r="U284">
        <v>3.00083351135254</v>
      </c>
      <c r="V284">
        <v>2.6199593544006401</v>
      </c>
      <c r="W284" s="17">
        <v>0.38087415695190402</v>
      </c>
      <c r="X284">
        <v>0.567674160003662</v>
      </c>
      <c r="Y284">
        <v>0.567674160003662</v>
      </c>
      <c r="Z284">
        <v>0.3</v>
      </c>
      <c r="AA284">
        <v>1</v>
      </c>
      <c r="AB284">
        <v>0.76923076923076905</v>
      </c>
      <c r="AC284">
        <v>0.86956521739130399</v>
      </c>
      <c r="AD284">
        <v>0</v>
      </c>
      <c r="AE284">
        <v>0.7</v>
      </c>
    </row>
    <row r="285" spans="1:31" x14ac:dyDescent="0.15">
      <c r="A285" s="6">
        <v>283</v>
      </c>
      <c r="B285">
        <v>17</v>
      </c>
      <c r="C285">
        <v>3</v>
      </c>
      <c r="D285">
        <v>10</v>
      </c>
      <c r="E285">
        <v>10</v>
      </c>
      <c r="F285">
        <v>10</v>
      </c>
      <c r="G285">
        <v>0</v>
      </c>
      <c r="H285">
        <v>7</v>
      </c>
      <c r="I285">
        <v>3</v>
      </c>
      <c r="J285">
        <v>0.85</v>
      </c>
      <c r="K285" s="3">
        <v>8.6210880279540998</v>
      </c>
      <c r="L285" s="10">
        <v>1.6513633728027299</v>
      </c>
      <c r="M285">
        <v>0.64591217041015603</v>
      </c>
      <c r="N285">
        <v>6.6052436828613299</v>
      </c>
      <c r="O285">
        <v>5</v>
      </c>
      <c r="P285">
        <v>5</v>
      </c>
      <c r="Q285">
        <v>15</v>
      </c>
      <c r="R285" s="16">
        <v>0.33329999999999999</v>
      </c>
      <c r="S285" s="16">
        <f t="shared" si="4"/>
        <v>0.5</v>
      </c>
      <c r="T285">
        <v>4.6252822875976598</v>
      </c>
      <c r="U285">
        <v>4.19091749191284</v>
      </c>
      <c r="V285">
        <v>4.02632808685303</v>
      </c>
      <c r="W285" s="17">
        <v>0.16458940505981501</v>
      </c>
      <c r="X285">
        <v>0.59895420074462902</v>
      </c>
      <c r="Y285">
        <v>0.59895420074462902</v>
      </c>
      <c r="Z285">
        <v>0.5</v>
      </c>
      <c r="AA285">
        <v>1</v>
      </c>
      <c r="AB285">
        <v>0.66666666666666696</v>
      </c>
      <c r="AC285">
        <v>0.8</v>
      </c>
      <c r="AD285">
        <v>0</v>
      </c>
      <c r="AE285">
        <v>0.5</v>
      </c>
    </row>
    <row r="286" spans="1:31" x14ac:dyDescent="0.15">
      <c r="A286" s="6">
        <v>284</v>
      </c>
      <c r="B286">
        <v>15</v>
      </c>
      <c r="C286">
        <v>5</v>
      </c>
      <c r="D286">
        <v>10</v>
      </c>
      <c r="E286">
        <v>10</v>
      </c>
      <c r="F286">
        <v>10</v>
      </c>
      <c r="G286">
        <v>0</v>
      </c>
      <c r="H286">
        <v>5</v>
      </c>
      <c r="I286">
        <v>5</v>
      </c>
      <c r="J286">
        <v>0.75</v>
      </c>
      <c r="K286" s="3">
        <v>8.4035091400146502</v>
      </c>
      <c r="L286" s="10">
        <v>4.52109718322754</v>
      </c>
      <c r="M286">
        <v>3.25227546691894</v>
      </c>
      <c r="N286">
        <v>5.2271785736084002</v>
      </c>
      <c r="O286">
        <v>2</v>
      </c>
      <c r="P286">
        <v>2</v>
      </c>
      <c r="Q286">
        <v>12</v>
      </c>
      <c r="R286" s="16">
        <v>0.16669999999999999</v>
      </c>
      <c r="S286" s="16">
        <f t="shared" si="4"/>
        <v>0.2</v>
      </c>
      <c r="T286">
        <v>2.8538036346435498</v>
      </c>
      <c r="U286">
        <v>2.6473078727722199</v>
      </c>
      <c r="V286">
        <v>2.3487524986267099</v>
      </c>
      <c r="W286" s="17">
        <v>0.29855537414550798</v>
      </c>
      <c r="X286">
        <v>0.50505113601684604</v>
      </c>
      <c r="Y286">
        <v>0.50505113601684604</v>
      </c>
      <c r="Z286">
        <v>0.2</v>
      </c>
      <c r="AA286">
        <v>1</v>
      </c>
      <c r="AB286">
        <v>0.83333333333333304</v>
      </c>
      <c r="AC286">
        <v>0.90909090909090895</v>
      </c>
      <c r="AD286">
        <v>0</v>
      </c>
      <c r="AE286">
        <v>0.8</v>
      </c>
    </row>
    <row r="287" spans="1:31" x14ac:dyDescent="0.15">
      <c r="A287" s="6">
        <v>285</v>
      </c>
      <c r="B287">
        <v>17</v>
      </c>
      <c r="C287">
        <v>3</v>
      </c>
      <c r="D287">
        <v>10</v>
      </c>
      <c r="E287">
        <v>10</v>
      </c>
      <c r="F287">
        <v>10</v>
      </c>
      <c r="G287">
        <v>0</v>
      </c>
      <c r="H287">
        <v>7</v>
      </c>
      <c r="I287">
        <v>3</v>
      </c>
      <c r="J287">
        <v>0.85</v>
      </c>
      <c r="K287" s="3">
        <v>8.8254318237304705</v>
      </c>
      <c r="L287" s="10">
        <v>1.2085666656494101</v>
      </c>
      <c r="M287">
        <v>0.35322189331054699</v>
      </c>
      <c r="N287">
        <v>8.0300865173339808</v>
      </c>
      <c r="O287">
        <v>6</v>
      </c>
      <c r="P287">
        <v>6</v>
      </c>
      <c r="Q287">
        <v>15</v>
      </c>
      <c r="R287" s="16">
        <v>0.4</v>
      </c>
      <c r="S287" s="16">
        <f t="shared" si="4"/>
        <v>0.6</v>
      </c>
      <c r="T287">
        <v>4.0841007232665998</v>
      </c>
      <c r="U287">
        <v>3.61760401725769</v>
      </c>
      <c r="V287">
        <v>3.5509018898010201</v>
      </c>
      <c r="W287" s="17">
        <v>6.6702127456664997E-2</v>
      </c>
      <c r="X287">
        <v>0.53319883346557595</v>
      </c>
      <c r="Y287">
        <v>0.53319883346557595</v>
      </c>
      <c r="Z287">
        <v>0.6</v>
      </c>
      <c r="AA287">
        <v>0.9</v>
      </c>
      <c r="AB287">
        <v>0.6</v>
      </c>
      <c r="AC287">
        <v>0.72</v>
      </c>
      <c r="AD287">
        <v>0.1</v>
      </c>
      <c r="AE287">
        <v>0.3</v>
      </c>
    </row>
    <row r="288" spans="1:31" x14ac:dyDescent="0.15">
      <c r="A288" s="6">
        <v>286</v>
      </c>
      <c r="B288">
        <v>19</v>
      </c>
      <c r="C288">
        <v>1</v>
      </c>
      <c r="D288">
        <v>10</v>
      </c>
      <c r="E288">
        <v>10</v>
      </c>
      <c r="F288">
        <v>10</v>
      </c>
      <c r="G288">
        <v>0</v>
      </c>
      <c r="H288">
        <v>9</v>
      </c>
      <c r="I288">
        <v>1</v>
      </c>
      <c r="J288">
        <v>0.95</v>
      </c>
      <c r="K288" s="3">
        <v>12.8378410339356</v>
      </c>
      <c r="L288" s="10">
        <v>2.9072399139404301</v>
      </c>
      <c r="M288">
        <v>2.6796112060546902</v>
      </c>
      <c r="N288">
        <v>8.7577018737793004</v>
      </c>
      <c r="O288">
        <v>4</v>
      </c>
      <c r="P288">
        <v>4</v>
      </c>
      <c r="Q288">
        <v>14</v>
      </c>
      <c r="R288" s="16">
        <v>0.28570000000000001</v>
      </c>
      <c r="S288" s="16">
        <f t="shared" si="4"/>
        <v>0.4</v>
      </c>
      <c r="T288">
        <v>4.4647865295410201</v>
      </c>
      <c r="U288">
        <v>4.2403440475463903</v>
      </c>
      <c r="V288">
        <v>3.8660018444061302</v>
      </c>
      <c r="W288" s="17">
        <v>0.37434220314025901</v>
      </c>
      <c r="X288">
        <v>0.59878468513488803</v>
      </c>
      <c r="Y288">
        <v>0.59878468513488803</v>
      </c>
      <c r="Z288">
        <v>0.4</v>
      </c>
      <c r="AA288">
        <v>1</v>
      </c>
      <c r="AB288">
        <v>0.71428571428571397</v>
      </c>
      <c r="AC288">
        <v>0.83333333333333304</v>
      </c>
      <c r="AD288">
        <v>0</v>
      </c>
      <c r="AE288">
        <v>0.6</v>
      </c>
    </row>
    <row r="289" spans="1:31" x14ac:dyDescent="0.15">
      <c r="A289" s="6">
        <v>287</v>
      </c>
      <c r="B289">
        <v>16</v>
      </c>
      <c r="C289">
        <v>4</v>
      </c>
      <c r="D289">
        <v>10</v>
      </c>
      <c r="E289">
        <v>10</v>
      </c>
      <c r="F289">
        <v>10</v>
      </c>
      <c r="G289">
        <v>0</v>
      </c>
      <c r="H289">
        <v>6</v>
      </c>
      <c r="I289">
        <v>4</v>
      </c>
      <c r="J289">
        <v>0.8</v>
      </c>
      <c r="K289" s="3">
        <v>8.0243225097656197</v>
      </c>
      <c r="L289" s="10">
        <v>3.7559452056884801</v>
      </c>
      <c r="M289">
        <v>2.51016426086426</v>
      </c>
      <c r="N289">
        <v>3.9995098114013699</v>
      </c>
      <c r="O289">
        <v>2</v>
      </c>
      <c r="P289">
        <v>2</v>
      </c>
      <c r="Q289">
        <v>11</v>
      </c>
      <c r="R289" s="16">
        <v>0.18179999999999999</v>
      </c>
      <c r="S289" s="16">
        <f t="shared" si="4"/>
        <v>0.2</v>
      </c>
      <c r="T289">
        <v>3.2217845916747998</v>
      </c>
      <c r="U289">
        <v>3.0187540054321298</v>
      </c>
      <c r="V289">
        <v>2.7104396820068399</v>
      </c>
      <c r="W289" s="17">
        <v>0.30831432342529302</v>
      </c>
      <c r="X289">
        <v>0.51134490966796897</v>
      </c>
      <c r="Y289">
        <v>0.51134490966796897</v>
      </c>
      <c r="Z289">
        <v>0.2</v>
      </c>
      <c r="AA289">
        <v>0.9</v>
      </c>
      <c r="AB289">
        <v>0.81818181818181801</v>
      </c>
      <c r="AC289">
        <v>0.85714285714285698</v>
      </c>
      <c r="AD289">
        <v>0.1</v>
      </c>
      <c r="AE289">
        <v>0.7</v>
      </c>
    </row>
    <row r="290" spans="1:31" x14ac:dyDescent="0.15">
      <c r="A290" s="6">
        <v>288</v>
      </c>
      <c r="B290">
        <v>19</v>
      </c>
      <c r="C290">
        <v>1</v>
      </c>
      <c r="D290">
        <v>10</v>
      </c>
      <c r="E290">
        <v>10</v>
      </c>
      <c r="F290">
        <v>10</v>
      </c>
      <c r="G290">
        <v>0</v>
      </c>
      <c r="H290">
        <v>9</v>
      </c>
      <c r="I290">
        <v>1</v>
      </c>
      <c r="J290">
        <v>0.95</v>
      </c>
      <c r="K290" s="3">
        <v>12.45729637146</v>
      </c>
      <c r="L290" s="10">
        <v>0.75566482543945301</v>
      </c>
      <c r="M290">
        <v>0.504425048828125</v>
      </c>
      <c r="N290">
        <v>10.4894351959228</v>
      </c>
      <c r="O290">
        <v>7</v>
      </c>
      <c r="P290">
        <v>7</v>
      </c>
      <c r="Q290">
        <v>17</v>
      </c>
      <c r="R290" s="16">
        <v>0.4118</v>
      </c>
      <c r="S290" s="16">
        <f t="shared" si="4"/>
        <v>0.7</v>
      </c>
      <c r="T290">
        <v>5.4596500396728498</v>
      </c>
      <c r="U290">
        <v>5.01595163345337</v>
      </c>
      <c r="V290">
        <v>4.8361463546752903</v>
      </c>
      <c r="W290" s="17">
        <v>0.17980527877807601</v>
      </c>
      <c r="X290">
        <v>0.62350368499755904</v>
      </c>
      <c r="Y290">
        <v>0.62350368499755904</v>
      </c>
      <c r="Z290">
        <v>0.7</v>
      </c>
      <c r="AA290">
        <v>1</v>
      </c>
      <c r="AB290">
        <v>0.58823529411764697</v>
      </c>
      <c r="AC290">
        <v>0.74074074074074103</v>
      </c>
      <c r="AD290">
        <v>0</v>
      </c>
      <c r="AE290">
        <v>0.3</v>
      </c>
    </row>
    <row r="291" spans="1:31" x14ac:dyDescent="0.15">
      <c r="A291" s="6">
        <v>289</v>
      </c>
      <c r="B291">
        <v>16</v>
      </c>
      <c r="C291">
        <v>4</v>
      </c>
      <c r="D291">
        <v>10</v>
      </c>
      <c r="E291">
        <v>10</v>
      </c>
      <c r="F291">
        <v>10</v>
      </c>
      <c r="G291">
        <v>0</v>
      </c>
      <c r="H291">
        <v>6</v>
      </c>
      <c r="I291">
        <v>4</v>
      </c>
      <c r="J291">
        <v>0.8</v>
      </c>
      <c r="K291" s="3">
        <v>9.0842819213867205</v>
      </c>
      <c r="L291" s="10">
        <v>3.1486225128173801</v>
      </c>
      <c r="M291">
        <v>1.65439224243164</v>
      </c>
      <c r="N291">
        <v>6.1571846008300799</v>
      </c>
      <c r="O291">
        <v>5</v>
      </c>
      <c r="P291">
        <v>5</v>
      </c>
      <c r="Q291">
        <v>15</v>
      </c>
      <c r="R291" s="16">
        <v>0.33329999999999999</v>
      </c>
      <c r="S291" s="16">
        <f t="shared" si="4"/>
        <v>0.5</v>
      </c>
      <c r="T291">
        <v>3.8356018066406201</v>
      </c>
      <c r="U291">
        <v>3.5016114711761501</v>
      </c>
      <c r="V291">
        <v>3.2534661293029798</v>
      </c>
      <c r="W291" s="17">
        <v>0.248145341873169</v>
      </c>
      <c r="X291">
        <v>0.58213567733764604</v>
      </c>
      <c r="Y291">
        <v>0.58213567733764604</v>
      </c>
      <c r="Z291">
        <v>0.5</v>
      </c>
      <c r="AA291">
        <v>1</v>
      </c>
      <c r="AB291">
        <v>0.66666666666666696</v>
      </c>
      <c r="AC291">
        <v>0.8</v>
      </c>
      <c r="AD291">
        <v>0</v>
      </c>
      <c r="AE291">
        <v>0.5</v>
      </c>
    </row>
    <row r="292" spans="1:31" x14ac:dyDescent="0.15">
      <c r="A292" s="6">
        <v>290</v>
      </c>
      <c r="B292">
        <v>18</v>
      </c>
      <c r="C292">
        <v>2</v>
      </c>
      <c r="D292">
        <v>10</v>
      </c>
      <c r="E292">
        <v>10</v>
      </c>
      <c r="F292">
        <v>10</v>
      </c>
      <c r="G292">
        <v>0</v>
      </c>
      <c r="H292">
        <v>8</v>
      </c>
      <c r="I292">
        <v>2</v>
      </c>
      <c r="J292">
        <v>0.9</v>
      </c>
      <c r="K292" s="3">
        <v>9.8442363739013707</v>
      </c>
      <c r="L292" s="10">
        <v>3.10686111450195</v>
      </c>
      <c r="M292">
        <v>2.6977882385253902</v>
      </c>
      <c r="N292">
        <v>6.3763504028320304</v>
      </c>
      <c r="O292">
        <v>6</v>
      </c>
      <c r="P292">
        <v>6</v>
      </c>
      <c r="Q292">
        <v>16</v>
      </c>
      <c r="R292" s="16">
        <v>0.375</v>
      </c>
      <c r="S292" s="16">
        <f t="shared" si="4"/>
        <v>0.6</v>
      </c>
      <c r="T292">
        <v>4.1602821350097701</v>
      </c>
      <c r="U292">
        <v>3.89485359191894</v>
      </c>
      <c r="V292">
        <v>3.58209228515625</v>
      </c>
      <c r="W292" s="17">
        <v>0.31276130676269498</v>
      </c>
      <c r="X292">
        <v>0.57818984985351596</v>
      </c>
      <c r="Y292">
        <v>0.57818984985351596</v>
      </c>
      <c r="Z292">
        <v>0.6</v>
      </c>
      <c r="AA292">
        <v>1</v>
      </c>
      <c r="AB292">
        <v>0.625</v>
      </c>
      <c r="AC292">
        <v>0.76923076923076905</v>
      </c>
      <c r="AD292">
        <v>0</v>
      </c>
      <c r="AE292">
        <v>0.4</v>
      </c>
    </row>
    <row r="293" spans="1:31" x14ac:dyDescent="0.15">
      <c r="A293" s="6">
        <v>291</v>
      </c>
      <c r="B293">
        <v>17</v>
      </c>
      <c r="C293">
        <v>3</v>
      </c>
      <c r="D293">
        <v>10</v>
      </c>
      <c r="E293">
        <v>10</v>
      </c>
      <c r="F293">
        <v>10</v>
      </c>
      <c r="G293">
        <v>0</v>
      </c>
      <c r="H293">
        <v>7</v>
      </c>
      <c r="I293">
        <v>3</v>
      </c>
      <c r="J293">
        <v>0.85</v>
      </c>
      <c r="K293" s="3">
        <v>9.5702247619628906</v>
      </c>
      <c r="L293" s="10">
        <v>1.6777858734130899</v>
      </c>
      <c r="M293">
        <v>0.52964401245117199</v>
      </c>
      <c r="N293">
        <v>7.4477958679199201</v>
      </c>
      <c r="O293">
        <v>6</v>
      </c>
      <c r="P293">
        <v>6</v>
      </c>
      <c r="Q293">
        <v>16</v>
      </c>
      <c r="R293" s="16">
        <v>0.375</v>
      </c>
      <c r="S293" s="16">
        <f t="shared" si="4"/>
        <v>0.6</v>
      </c>
      <c r="T293">
        <v>4.4827747344970703</v>
      </c>
      <c r="U293">
        <v>4.02935695648193</v>
      </c>
      <c r="V293">
        <v>3.8488106727600102</v>
      </c>
      <c r="W293" s="17">
        <v>0.18054628372192399</v>
      </c>
      <c r="X293">
        <v>0.63396406173706099</v>
      </c>
      <c r="Y293">
        <v>0.63396406173706099</v>
      </c>
      <c r="Z293">
        <v>0.6</v>
      </c>
      <c r="AA293">
        <v>1</v>
      </c>
      <c r="AB293">
        <v>0.625</v>
      </c>
      <c r="AC293">
        <v>0.76923076923076905</v>
      </c>
      <c r="AD293">
        <v>0</v>
      </c>
      <c r="AE293">
        <v>0.4</v>
      </c>
    </row>
    <row r="294" spans="1:31" x14ac:dyDescent="0.15">
      <c r="A294" s="6">
        <v>292</v>
      </c>
      <c r="B294">
        <v>17</v>
      </c>
      <c r="C294">
        <v>3</v>
      </c>
      <c r="D294">
        <v>10</v>
      </c>
      <c r="E294">
        <v>10</v>
      </c>
      <c r="F294">
        <v>10</v>
      </c>
      <c r="G294">
        <v>0</v>
      </c>
      <c r="H294">
        <v>7</v>
      </c>
      <c r="I294">
        <v>3</v>
      </c>
      <c r="J294">
        <v>0.85</v>
      </c>
      <c r="K294" s="3">
        <v>8.8602695465087908</v>
      </c>
      <c r="L294" s="10">
        <v>1.0189895629882799</v>
      </c>
      <c r="M294">
        <v>0.165855407714844</v>
      </c>
      <c r="N294">
        <v>8.3580570220947301</v>
      </c>
      <c r="O294">
        <v>7</v>
      </c>
      <c r="P294">
        <v>7</v>
      </c>
      <c r="Q294">
        <v>17</v>
      </c>
      <c r="R294" s="16">
        <v>0.4118</v>
      </c>
      <c r="S294" s="16">
        <f t="shared" si="4"/>
        <v>0.7</v>
      </c>
      <c r="T294">
        <v>4.7867164611816397</v>
      </c>
      <c r="U294">
        <v>4.2340841293334996</v>
      </c>
      <c r="V294">
        <v>4.1894226074218697</v>
      </c>
      <c r="W294" s="17">
        <v>4.4661521911621101E-2</v>
      </c>
      <c r="X294">
        <v>0.59729385375976596</v>
      </c>
      <c r="Y294">
        <v>0.59729385375976596</v>
      </c>
      <c r="Z294">
        <v>0.7</v>
      </c>
      <c r="AA294">
        <v>1</v>
      </c>
      <c r="AB294">
        <v>0.58823529411764697</v>
      </c>
      <c r="AC294">
        <v>0.74074074074074103</v>
      </c>
      <c r="AD294">
        <v>0</v>
      </c>
      <c r="AE294">
        <v>0.3</v>
      </c>
    </row>
    <row r="295" spans="1:31" x14ac:dyDescent="0.15">
      <c r="A295" s="6">
        <v>293</v>
      </c>
      <c r="B295">
        <v>17</v>
      </c>
      <c r="C295">
        <v>3</v>
      </c>
      <c r="D295">
        <v>10</v>
      </c>
      <c r="E295">
        <v>10</v>
      </c>
      <c r="F295">
        <v>10</v>
      </c>
      <c r="G295">
        <v>0</v>
      </c>
      <c r="H295">
        <v>7</v>
      </c>
      <c r="I295">
        <v>3</v>
      </c>
      <c r="J295">
        <v>0.85</v>
      </c>
      <c r="K295" s="3">
        <v>9.4476966857910192</v>
      </c>
      <c r="L295" s="10">
        <v>2.24513435363769</v>
      </c>
      <c r="M295">
        <v>1.2746620178222701</v>
      </c>
      <c r="N295">
        <v>7.0544452667236301</v>
      </c>
      <c r="O295">
        <v>6</v>
      </c>
      <c r="P295">
        <v>6</v>
      </c>
      <c r="Q295">
        <v>16</v>
      </c>
      <c r="R295" s="16">
        <v>0.375</v>
      </c>
      <c r="S295" s="16">
        <f t="shared" si="4"/>
        <v>0.6</v>
      </c>
      <c r="T295">
        <v>4.7275981903076199</v>
      </c>
      <c r="U295">
        <v>4.3054332733154297</v>
      </c>
      <c r="V295">
        <v>4.0826606750488299</v>
      </c>
      <c r="W295" s="17">
        <v>0.22277259826660201</v>
      </c>
      <c r="X295">
        <v>0.64493751525878895</v>
      </c>
      <c r="Y295">
        <v>0.64493751525878895</v>
      </c>
      <c r="Z295">
        <v>0.6</v>
      </c>
      <c r="AA295">
        <v>1</v>
      </c>
      <c r="AB295">
        <v>0.625</v>
      </c>
      <c r="AC295">
        <v>0.76923076923076905</v>
      </c>
      <c r="AD295">
        <v>0</v>
      </c>
      <c r="AE295">
        <v>0.4</v>
      </c>
    </row>
    <row r="296" spans="1:31" x14ac:dyDescent="0.15">
      <c r="A296" s="6">
        <v>294</v>
      </c>
      <c r="B296">
        <v>19</v>
      </c>
      <c r="C296">
        <v>1</v>
      </c>
      <c r="D296">
        <v>10</v>
      </c>
      <c r="E296">
        <v>10</v>
      </c>
      <c r="F296">
        <v>10</v>
      </c>
      <c r="G296">
        <v>0</v>
      </c>
      <c r="H296">
        <v>9</v>
      </c>
      <c r="I296">
        <v>1</v>
      </c>
      <c r="J296">
        <v>0.95</v>
      </c>
      <c r="K296" s="3">
        <v>12.664918899536101</v>
      </c>
      <c r="L296" s="10">
        <v>1.37179756164551</v>
      </c>
      <c r="M296">
        <v>1.1112594604492201</v>
      </c>
      <c r="N296">
        <v>9.9425544738769496</v>
      </c>
      <c r="O296">
        <v>6</v>
      </c>
      <c r="P296">
        <v>6</v>
      </c>
      <c r="Q296">
        <v>16</v>
      </c>
      <c r="R296" s="16">
        <v>0.375</v>
      </c>
      <c r="S296" s="16">
        <f t="shared" si="4"/>
        <v>0.6</v>
      </c>
      <c r="T296">
        <v>4.7319164276123002</v>
      </c>
      <c r="U296">
        <v>4.4100866317748997</v>
      </c>
      <c r="V296">
        <v>4.1611156463623002</v>
      </c>
      <c r="W296" s="17">
        <v>0.24897098541259799</v>
      </c>
      <c r="X296">
        <v>0.57080078125</v>
      </c>
      <c r="Y296">
        <v>0.57080078125</v>
      </c>
      <c r="Z296">
        <v>0.6</v>
      </c>
      <c r="AA296">
        <v>1</v>
      </c>
      <c r="AB296">
        <v>0.625</v>
      </c>
      <c r="AC296">
        <v>0.76923076923076905</v>
      </c>
      <c r="AD296">
        <v>0</v>
      </c>
      <c r="AE296">
        <v>0.4</v>
      </c>
    </row>
    <row r="297" spans="1:31" x14ac:dyDescent="0.15">
      <c r="A297" s="6">
        <v>295</v>
      </c>
      <c r="B297">
        <v>17</v>
      </c>
      <c r="C297">
        <v>3</v>
      </c>
      <c r="D297">
        <v>10</v>
      </c>
      <c r="E297">
        <v>10</v>
      </c>
      <c r="F297">
        <v>10</v>
      </c>
      <c r="G297">
        <v>0</v>
      </c>
      <c r="H297">
        <v>7</v>
      </c>
      <c r="I297">
        <v>3</v>
      </c>
      <c r="J297">
        <v>0.85</v>
      </c>
      <c r="K297" s="3">
        <v>9.2854652404785192</v>
      </c>
      <c r="L297" s="10">
        <v>2.5860862731933598</v>
      </c>
      <c r="M297">
        <v>1.64919662475586</v>
      </c>
      <c r="N297">
        <v>6.4475784301757804</v>
      </c>
      <c r="O297">
        <v>5</v>
      </c>
      <c r="P297">
        <v>5</v>
      </c>
      <c r="Q297">
        <v>15</v>
      </c>
      <c r="R297" s="16">
        <v>0.33329999999999999</v>
      </c>
      <c r="S297" s="16">
        <f t="shared" si="4"/>
        <v>0.5</v>
      </c>
      <c r="T297">
        <v>3.8377838134765598</v>
      </c>
      <c r="U297">
        <v>3.5201797485351598</v>
      </c>
      <c r="V297">
        <v>3.2644698619842498</v>
      </c>
      <c r="W297" s="17">
        <v>0.25570988655090299</v>
      </c>
      <c r="X297">
        <v>0.57331395149231001</v>
      </c>
      <c r="Y297">
        <v>0.57331395149231001</v>
      </c>
      <c r="Z297">
        <v>0.5</v>
      </c>
      <c r="AA297">
        <v>1</v>
      </c>
      <c r="AB297">
        <v>0.66666666666666696</v>
      </c>
      <c r="AC297">
        <v>0.8</v>
      </c>
      <c r="AD297">
        <v>0</v>
      </c>
      <c r="AE297">
        <v>0.5</v>
      </c>
    </row>
    <row r="298" spans="1:31" x14ac:dyDescent="0.15">
      <c r="A298" s="6">
        <v>296</v>
      </c>
      <c r="B298">
        <v>16</v>
      </c>
      <c r="C298">
        <v>4</v>
      </c>
      <c r="D298">
        <v>10</v>
      </c>
      <c r="E298">
        <v>10</v>
      </c>
      <c r="F298">
        <v>10</v>
      </c>
      <c r="G298">
        <v>0</v>
      </c>
      <c r="H298">
        <v>6</v>
      </c>
      <c r="I298">
        <v>4</v>
      </c>
      <c r="J298">
        <v>0.8</v>
      </c>
      <c r="K298" s="3">
        <v>8.1406116485595703</v>
      </c>
      <c r="L298" s="10">
        <v>1.9945316314697299</v>
      </c>
      <c r="M298">
        <v>0.61910629272460904</v>
      </c>
      <c r="N298">
        <v>6.8048954010009801</v>
      </c>
      <c r="O298">
        <v>4</v>
      </c>
      <c r="P298">
        <v>4</v>
      </c>
      <c r="Q298">
        <v>14</v>
      </c>
      <c r="R298" s="16">
        <v>0.28570000000000001</v>
      </c>
      <c r="S298" s="16">
        <f t="shared" si="4"/>
        <v>0.4</v>
      </c>
      <c r="T298">
        <v>3.6723270416259801</v>
      </c>
      <c r="U298">
        <v>3.2557466030120801</v>
      </c>
      <c r="V298">
        <v>3.1334197521209699</v>
      </c>
      <c r="W298" s="17">
        <v>0.122326850891113</v>
      </c>
      <c r="X298">
        <v>0.53890728950500499</v>
      </c>
      <c r="Y298">
        <v>0.53890728950500499</v>
      </c>
      <c r="Z298">
        <v>0.4</v>
      </c>
      <c r="AA298">
        <v>1</v>
      </c>
      <c r="AB298">
        <v>0.71428571428571397</v>
      </c>
      <c r="AC298">
        <v>0.83333333333333304</v>
      </c>
      <c r="AD298">
        <v>0</v>
      </c>
      <c r="AE298">
        <v>0.6</v>
      </c>
    </row>
    <row r="299" spans="1:31" x14ac:dyDescent="0.15">
      <c r="A299" s="6">
        <v>297</v>
      </c>
      <c r="B299">
        <v>16</v>
      </c>
      <c r="C299">
        <v>4</v>
      </c>
      <c r="D299">
        <v>10</v>
      </c>
      <c r="E299">
        <v>10</v>
      </c>
      <c r="F299">
        <v>10</v>
      </c>
      <c r="G299">
        <v>0</v>
      </c>
      <c r="H299">
        <v>6</v>
      </c>
      <c r="I299">
        <v>4</v>
      </c>
      <c r="J299">
        <v>0.8</v>
      </c>
      <c r="K299" s="3">
        <v>9.6213588714599592</v>
      </c>
      <c r="L299" s="10">
        <v>3.35780906677246</v>
      </c>
      <c r="M299">
        <v>1.6730308532714799</v>
      </c>
      <c r="N299">
        <v>6.2273006439209002</v>
      </c>
      <c r="O299">
        <v>3</v>
      </c>
      <c r="P299">
        <v>3</v>
      </c>
      <c r="Q299">
        <v>13</v>
      </c>
      <c r="R299" s="16">
        <v>0.23080000000000001</v>
      </c>
      <c r="S299" s="16">
        <f t="shared" si="4"/>
        <v>0.3</v>
      </c>
      <c r="T299">
        <v>3.31814384460449</v>
      </c>
      <c r="U299">
        <v>3.0374696254730198</v>
      </c>
      <c r="V299">
        <v>2.7461905479431099</v>
      </c>
      <c r="W299" s="17">
        <v>0.291279077529907</v>
      </c>
      <c r="X299">
        <v>0.57195329666137695</v>
      </c>
      <c r="Y299">
        <v>0.57195329666137695</v>
      </c>
      <c r="Z299">
        <v>0.3</v>
      </c>
      <c r="AA299">
        <v>1</v>
      </c>
      <c r="AB299">
        <v>0.76923076923076905</v>
      </c>
      <c r="AC299">
        <v>0.86956521739130399</v>
      </c>
      <c r="AD299">
        <v>0</v>
      </c>
      <c r="AE299">
        <v>0.7</v>
      </c>
    </row>
    <row r="300" spans="1:31" x14ac:dyDescent="0.15">
      <c r="A300" s="6">
        <v>298</v>
      </c>
      <c r="B300">
        <v>14</v>
      </c>
      <c r="C300">
        <v>6</v>
      </c>
      <c r="D300">
        <v>10</v>
      </c>
      <c r="E300">
        <v>10</v>
      </c>
      <c r="F300">
        <v>10</v>
      </c>
      <c r="G300">
        <v>0</v>
      </c>
      <c r="H300">
        <v>4</v>
      </c>
      <c r="I300">
        <v>6</v>
      </c>
      <c r="J300">
        <v>0.7</v>
      </c>
      <c r="K300" s="3">
        <v>8.3583869934081996</v>
      </c>
      <c r="L300" s="10">
        <v>3.7453994750976598</v>
      </c>
      <c r="M300">
        <v>0.74023818969726596</v>
      </c>
      <c r="N300">
        <v>6.5238609313964799</v>
      </c>
      <c r="O300">
        <v>3</v>
      </c>
      <c r="P300">
        <v>3</v>
      </c>
      <c r="Q300">
        <v>13</v>
      </c>
      <c r="R300" s="16">
        <v>0.23080000000000001</v>
      </c>
      <c r="S300" s="16">
        <f t="shared" si="4"/>
        <v>0.3</v>
      </c>
      <c r="T300">
        <v>3.1620712280273402</v>
      </c>
      <c r="U300">
        <v>2.7424664497375502</v>
      </c>
      <c r="V300">
        <v>2.6085798740386998</v>
      </c>
      <c r="W300" s="17">
        <v>0.13388657569885301</v>
      </c>
      <c r="X300">
        <v>0.55349135398864702</v>
      </c>
      <c r="Y300">
        <v>0.55349135398864702</v>
      </c>
      <c r="Z300">
        <v>0.3</v>
      </c>
      <c r="AA300">
        <v>1</v>
      </c>
      <c r="AB300">
        <v>0.76923076923076905</v>
      </c>
      <c r="AC300">
        <v>0.86956521739130399</v>
      </c>
      <c r="AD300">
        <v>0</v>
      </c>
      <c r="AE300">
        <v>0.7</v>
      </c>
    </row>
    <row r="301" spans="1:31" x14ac:dyDescent="0.15">
      <c r="A301" s="6">
        <v>299</v>
      </c>
      <c r="B301">
        <v>18</v>
      </c>
      <c r="C301">
        <v>2</v>
      </c>
      <c r="D301">
        <v>10</v>
      </c>
      <c r="E301">
        <v>10</v>
      </c>
      <c r="F301">
        <v>10</v>
      </c>
      <c r="G301">
        <v>0</v>
      </c>
      <c r="H301">
        <v>8</v>
      </c>
      <c r="I301">
        <v>2</v>
      </c>
      <c r="J301">
        <v>0.9</v>
      </c>
      <c r="K301" s="3">
        <v>11.365659713745099</v>
      </c>
      <c r="L301" s="10">
        <v>2.19459724426269</v>
      </c>
      <c r="M301">
        <v>1.6458816528320299</v>
      </c>
      <c r="N301">
        <v>8.7202262878418004</v>
      </c>
      <c r="O301">
        <v>5</v>
      </c>
      <c r="P301">
        <v>5</v>
      </c>
      <c r="Q301">
        <v>15</v>
      </c>
      <c r="R301" s="16">
        <v>0.33329999999999999</v>
      </c>
      <c r="S301" s="16">
        <f t="shared" si="4"/>
        <v>0.5</v>
      </c>
      <c r="T301">
        <v>3.6651954650878902</v>
      </c>
      <c r="U301">
        <v>3.3902444839477499</v>
      </c>
      <c r="V301">
        <v>3.1473200321197501</v>
      </c>
      <c r="W301" s="17">
        <v>0.24292445182800301</v>
      </c>
      <c r="X301">
        <v>0.51787543296813998</v>
      </c>
      <c r="Y301">
        <v>0.51787543296813998</v>
      </c>
      <c r="Z301">
        <v>0.5</v>
      </c>
      <c r="AA301">
        <v>1</v>
      </c>
      <c r="AB301">
        <v>0.66666666666666696</v>
      </c>
      <c r="AC301">
        <v>0.8</v>
      </c>
      <c r="AD301">
        <v>0</v>
      </c>
      <c r="AE301">
        <v>0.5</v>
      </c>
    </row>
    <row r="302" spans="1:31" x14ac:dyDescent="0.15">
      <c r="A302" s="6">
        <v>300</v>
      </c>
      <c r="B302">
        <v>18</v>
      </c>
      <c r="C302">
        <v>2</v>
      </c>
      <c r="D302">
        <v>10</v>
      </c>
      <c r="E302">
        <v>10</v>
      </c>
      <c r="F302">
        <v>10</v>
      </c>
      <c r="G302">
        <v>0</v>
      </c>
      <c r="H302">
        <v>8</v>
      </c>
      <c r="I302">
        <v>2</v>
      </c>
      <c r="J302">
        <v>0.9</v>
      </c>
      <c r="K302" s="3">
        <v>10.8528709411621</v>
      </c>
      <c r="L302" s="10">
        <v>1.23935127258301</v>
      </c>
      <c r="M302">
        <v>0.62897109985351596</v>
      </c>
      <c r="N302">
        <v>8.96502685546875</v>
      </c>
      <c r="O302">
        <v>7</v>
      </c>
      <c r="P302">
        <v>7</v>
      </c>
      <c r="Q302">
        <v>17</v>
      </c>
      <c r="R302" s="16">
        <v>0.4118</v>
      </c>
      <c r="S302" s="16">
        <f t="shared" si="4"/>
        <v>0.7</v>
      </c>
      <c r="T302">
        <v>4.4606609344482404</v>
      </c>
      <c r="U302">
        <v>4.0558938980102504</v>
      </c>
      <c r="V302">
        <v>3.8844940662384002</v>
      </c>
      <c r="W302" s="17">
        <v>0.171399831771851</v>
      </c>
      <c r="X302">
        <v>0.57616686820983898</v>
      </c>
      <c r="Y302">
        <v>0.57616686820983898</v>
      </c>
      <c r="Z302">
        <v>0.7</v>
      </c>
      <c r="AA302">
        <v>1</v>
      </c>
      <c r="AB302">
        <v>0.58823529411764697</v>
      </c>
      <c r="AC302">
        <v>0.74074074074074103</v>
      </c>
      <c r="AD302">
        <v>0</v>
      </c>
      <c r="AE302">
        <v>0.3</v>
      </c>
    </row>
    <row r="303" spans="1:31" x14ac:dyDescent="0.15">
      <c r="A303" s="6">
        <v>301</v>
      </c>
      <c r="B303">
        <v>16</v>
      </c>
      <c r="C303">
        <v>4</v>
      </c>
      <c r="D303">
        <v>10</v>
      </c>
      <c r="E303">
        <v>10</v>
      </c>
      <c r="F303">
        <v>10</v>
      </c>
      <c r="G303">
        <v>0</v>
      </c>
      <c r="H303">
        <v>6</v>
      </c>
      <c r="I303">
        <v>4</v>
      </c>
      <c r="J303">
        <v>0.8</v>
      </c>
      <c r="K303" s="3">
        <v>7.7154655456543004</v>
      </c>
      <c r="L303" s="10">
        <v>2.2528591156005899</v>
      </c>
      <c r="M303">
        <v>0.86649703979492199</v>
      </c>
      <c r="N303">
        <v>5.6384353637695304</v>
      </c>
      <c r="O303">
        <v>3</v>
      </c>
      <c r="P303">
        <v>3</v>
      </c>
      <c r="Q303">
        <v>12</v>
      </c>
      <c r="R303" s="16">
        <v>0.25</v>
      </c>
      <c r="S303" s="16">
        <f t="shared" si="4"/>
        <v>0.3</v>
      </c>
      <c r="T303">
        <v>3.5113658905029301</v>
      </c>
      <c r="U303">
        <v>3.1748580932617201</v>
      </c>
      <c r="V303">
        <v>3.0082106590271001</v>
      </c>
      <c r="W303" s="17">
        <v>0.166647434234619</v>
      </c>
      <c r="X303">
        <v>0.50315523147582997</v>
      </c>
      <c r="Y303">
        <v>0.50315523147582997</v>
      </c>
      <c r="Z303">
        <v>0.3</v>
      </c>
      <c r="AA303">
        <v>0.9</v>
      </c>
      <c r="AB303">
        <v>0.75</v>
      </c>
      <c r="AC303">
        <v>0.81818181818181801</v>
      </c>
      <c r="AD303">
        <v>0.1</v>
      </c>
      <c r="AE303">
        <v>0.6</v>
      </c>
    </row>
    <row r="304" spans="1:31" x14ac:dyDescent="0.15">
      <c r="A304" s="6">
        <v>302</v>
      </c>
      <c r="B304">
        <v>17</v>
      </c>
      <c r="C304">
        <v>3</v>
      </c>
      <c r="D304">
        <v>10</v>
      </c>
      <c r="E304">
        <v>10</v>
      </c>
      <c r="F304">
        <v>10</v>
      </c>
      <c r="G304">
        <v>0</v>
      </c>
      <c r="H304">
        <v>7</v>
      </c>
      <c r="I304">
        <v>3</v>
      </c>
      <c r="J304">
        <v>0.85</v>
      </c>
      <c r="K304" s="3">
        <v>9.0675144195556605</v>
      </c>
      <c r="L304" s="10">
        <v>1.9710178375244101</v>
      </c>
      <c r="M304">
        <v>1.1281700134277299</v>
      </c>
      <c r="N304">
        <v>7.3283767700195304</v>
      </c>
      <c r="O304">
        <v>6</v>
      </c>
      <c r="P304">
        <v>6</v>
      </c>
      <c r="Q304">
        <v>16</v>
      </c>
      <c r="R304" s="16">
        <v>0.375</v>
      </c>
      <c r="S304" s="16">
        <f t="shared" si="4"/>
        <v>0.6</v>
      </c>
      <c r="T304">
        <v>3.87387275695801</v>
      </c>
      <c r="U304">
        <v>3.4823310375213601</v>
      </c>
      <c r="V304">
        <v>3.3289489746093701</v>
      </c>
      <c r="W304" s="17">
        <v>0.153382062911987</v>
      </c>
      <c r="X304">
        <v>0.54492378234863303</v>
      </c>
      <c r="Y304">
        <v>0.54492378234863303</v>
      </c>
      <c r="Z304">
        <v>0.6</v>
      </c>
      <c r="AA304">
        <v>1</v>
      </c>
      <c r="AB304">
        <v>0.625</v>
      </c>
      <c r="AC304">
        <v>0.76923076923076905</v>
      </c>
      <c r="AD304">
        <v>0</v>
      </c>
      <c r="AE304">
        <v>0.4</v>
      </c>
    </row>
    <row r="305" spans="1:31" x14ac:dyDescent="0.15">
      <c r="A305" s="6">
        <v>303</v>
      </c>
      <c r="B305">
        <v>18</v>
      </c>
      <c r="C305">
        <v>2</v>
      </c>
      <c r="D305">
        <v>10</v>
      </c>
      <c r="E305">
        <v>10</v>
      </c>
      <c r="F305">
        <v>10</v>
      </c>
      <c r="G305">
        <v>0</v>
      </c>
      <c r="H305">
        <v>8</v>
      </c>
      <c r="I305">
        <v>2</v>
      </c>
      <c r="J305">
        <v>0.9</v>
      </c>
      <c r="K305" s="3">
        <v>10.8250484466553</v>
      </c>
      <c r="L305" s="10">
        <v>1.5299491882324201</v>
      </c>
      <c r="M305">
        <v>0.91740798950195301</v>
      </c>
      <c r="N305">
        <v>8.5562152862548793</v>
      </c>
      <c r="O305">
        <v>6</v>
      </c>
      <c r="P305">
        <v>6</v>
      </c>
      <c r="Q305">
        <v>16</v>
      </c>
      <c r="R305" s="16">
        <v>0.375</v>
      </c>
      <c r="S305" s="16">
        <f t="shared" si="4"/>
        <v>0.6</v>
      </c>
      <c r="T305">
        <v>4.9346332550048801</v>
      </c>
      <c r="U305">
        <v>4.4952821731567401</v>
      </c>
      <c r="V305">
        <v>4.2807178497314498</v>
      </c>
      <c r="W305" s="17">
        <v>0.214564323425293</v>
      </c>
      <c r="X305">
        <v>0.65391540527343694</v>
      </c>
      <c r="Y305">
        <v>0.65391540527343694</v>
      </c>
      <c r="Z305">
        <v>0.6</v>
      </c>
      <c r="AA305">
        <v>1</v>
      </c>
      <c r="AB305">
        <v>0.625</v>
      </c>
      <c r="AC305">
        <v>0.76923076923076905</v>
      </c>
      <c r="AD305">
        <v>0</v>
      </c>
      <c r="AE305">
        <v>0.4</v>
      </c>
    </row>
    <row r="306" spans="1:31" x14ac:dyDescent="0.15">
      <c r="A306" s="6">
        <v>304</v>
      </c>
      <c r="B306">
        <v>19</v>
      </c>
      <c r="C306">
        <v>1</v>
      </c>
      <c r="D306">
        <v>10</v>
      </c>
      <c r="E306">
        <v>10</v>
      </c>
      <c r="F306">
        <v>10</v>
      </c>
      <c r="G306">
        <v>0</v>
      </c>
      <c r="H306">
        <v>9</v>
      </c>
      <c r="I306">
        <v>1</v>
      </c>
      <c r="J306">
        <v>0.95</v>
      </c>
      <c r="K306" s="3">
        <v>12.747520446777299</v>
      </c>
      <c r="L306" s="10">
        <v>1.4641075134277299</v>
      </c>
      <c r="M306">
        <v>1.1974678039550799</v>
      </c>
      <c r="N306">
        <v>9.8706970214843697</v>
      </c>
      <c r="O306">
        <v>6</v>
      </c>
      <c r="P306">
        <v>6</v>
      </c>
      <c r="Q306">
        <v>16</v>
      </c>
      <c r="R306" s="16">
        <v>0.375</v>
      </c>
      <c r="S306" s="16">
        <f t="shared" si="4"/>
        <v>0.6</v>
      </c>
      <c r="T306">
        <v>5.0813293457031197</v>
      </c>
      <c r="U306">
        <v>4.7279491424560502</v>
      </c>
      <c r="V306">
        <v>4.4495110511779803</v>
      </c>
      <c r="W306" s="17">
        <v>0.27843809127807601</v>
      </c>
      <c r="X306">
        <v>0.63181829452514604</v>
      </c>
      <c r="Y306">
        <v>0.63181829452514604</v>
      </c>
      <c r="Z306">
        <v>0.6</v>
      </c>
      <c r="AA306">
        <v>1</v>
      </c>
      <c r="AB306">
        <v>0.625</v>
      </c>
      <c r="AC306">
        <v>0.76923076923076905</v>
      </c>
      <c r="AD306">
        <v>0</v>
      </c>
      <c r="AE306">
        <v>0.4</v>
      </c>
    </row>
    <row r="307" spans="1:31" x14ac:dyDescent="0.15">
      <c r="A307" s="6">
        <v>305</v>
      </c>
      <c r="B307">
        <v>17</v>
      </c>
      <c r="C307">
        <v>3</v>
      </c>
      <c r="D307">
        <v>10</v>
      </c>
      <c r="E307">
        <v>10</v>
      </c>
      <c r="F307">
        <v>10</v>
      </c>
      <c r="G307">
        <v>0</v>
      </c>
      <c r="H307">
        <v>7</v>
      </c>
      <c r="I307">
        <v>3</v>
      </c>
      <c r="J307">
        <v>0.85</v>
      </c>
      <c r="K307" s="3">
        <v>7.9079055786132804</v>
      </c>
      <c r="L307" s="10">
        <v>2.4413070678710902</v>
      </c>
      <c r="M307">
        <v>1.80562973022461</v>
      </c>
      <c r="N307">
        <v>5.6905059814453098</v>
      </c>
      <c r="O307">
        <v>6</v>
      </c>
      <c r="P307">
        <v>6</v>
      </c>
      <c r="Q307">
        <v>16</v>
      </c>
      <c r="R307" s="16">
        <v>0.375</v>
      </c>
      <c r="S307" s="16">
        <f t="shared" si="4"/>
        <v>0.6</v>
      </c>
      <c r="T307">
        <v>3.4544448852539098</v>
      </c>
      <c r="U307">
        <v>3.1742711067199698</v>
      </c>
      <c r="V307">
        <v>2.9711995124816899</v>
      </c>
      <c r="W307" s="17">
        <v>0.203071594238281</v>
      </c>
      <c r="X307">
        <v>0.48324537277221702</v>
      </c>
      <c r="Y307">
        <v>0.48324537277221702</v>
      </c>
      <c r="Z307">
        <v>0.6</v>
      </c>
      <c r="AA307">
        <v>1</v>
      </c>
      <c r="AB307">
        <v>0.625</v>
      </c>
      <c r="AC307">
        <v>0.76923076923076905</v>
      </c>
      <c r="AD307">
        <v>0</v>
      </c>
      <c r="AE307">
        <v>0.4</v>
      </c>
    </row>
    <row r="308" spans="1:31" x14ac:dyDescent="0.15">
      <c r="A308" s="6">
        <v>306</v>
      </c>
      <c r="B308">
        <v>18</v>
      </c>
      <c r="C308">
        <v>2</v>
      </c>
      <c r="D308">
        <v>10</v>
      </c>
      <c r="E308">
        <v>10</v>
      </c>
      <c r="F308">
        <v>10</v>
      </c>
      <c r="G308">
        <v>0</v>
      </c>
      <c r="H308">
        <v>8</v>
      </c>
      <c r="I308">
        <v>2</v>
      </c>
      <c r="J308">
        <v>0.9</v>
      </c>
      <c r="K308" s="3">
        <v>10.3766326904297</v>
      </c>
      <c r="L308" s="10">
        <v>2.8573989868164098</v>
      </c>
      <c r="M308">
        <v>2.3580780029296902</v>
      </c>
      <c r="N308">
        <v>6.9024219512939498</v>
      </c>
      <c r="O308">
        <v>3</v>
      </c>
      <c r="P308">
        <v>3</v>
      </c>
      <c r="Q308">
        <v>13</v>
      </c>
      <c r="R308" s="16">
        <v>0.23080000000000001</v>
      </c>
      <c r="S308" s="16">
        <f t="shared" si="4"/>
        <v>0.3</v>
      </c>
      <c r="T308">
        <v>3.98627853393555</v>
      </c>
      <c r="U308">
        <v>3.7288508415222199</v>
      </c>
      <c r="V308">
        <v>3.4034514427185099</v>
      </c>
      <c r="W308" s="17">
        <v>0.32539939880371099</v>
      </c>
      <c r="X308">
        <v>0.58282709121704102</v>
      </c>
      <c r="Y308">
        <v>0.58282709121704102</v>
      </c>
      <c r="Z308">
        <v>0.3</v>
      </c>
      <c r="AA308">
        <v>1</v>
      </c>
      <c r="AB308">
        <v>0.76923076923076905</v>
      </c>
      <c r="AC308">
        <v>0.86956521739130399</v>
      </c>
      <c r="AD308">
        <v>0</v>
      </c>
      <c r="AE308">
        <v>0.7</v>
      </c>
    </row>
    <row r="309" spans="1:31" x14ac:dyDescent="0.15">
      <c r="A309" s="6">
        <v>307</v>
      </c>
      <c r="B309">
        <v>15</v>
      </c>
      <c r="C309">
        <v>5</v>
      </c>
      <c r="D309">
        <v>10</v>
      </c>
      <c r="E309">
        <v>10</v>
      </c>
      <c r="F309">
        <v>10</v>
      </c>
      <c r="G309">
        <v>0</v>
      </c>
      <c r="H309">
        <v>5</v>
      </c>
      <c r="I309">
        <v>5</v>
      </c>
      <c r="J309">
        <v>0.75</v>
      </c>
      <c r="K309" s="3">
        <v>9.3736190795898402</v>
      </c>
      <c r="L309" s="10">
        <v>3.7410240173339799</v>
      </c>
      <c r="M309">
        <v>1.3989906311035201</v>
      </c>
      <c r="N309">
        <v>6.5811119079589799</v>
      </c>
      <c r="O309">
        <v>3</v>
      </c>
      <c r="P309">
        <v>3</v>
      </c>
      <c r="Q309">
        <v>13</v>
      </c>
      <c r="R309" s="16">
        <v>0.23080000000000001</v>
      </c>
      <c r="S309" s="16">
        <f t="shared" si="4"/>
        <v>0.3</v>
      </c>
      <c r="T309">
        <v>3.00582695007324</v>
      </c>
      <c r="U309">
        <v>2.6883513927459699</v>
      </c>
      <c r="V309">
        <v>2.46584868431091</v>
      </c>
      <c r="W309" s="17">
        <v>0.22250270843505901</v>
      </c>
      <c r="X309">
        <v>0.53997826576232899</v>
      </c>
      <c r="Y309">
        <v>0.53997826576232899</v>
      </c>
      <c r="Z309">
        <v>0.3</v>
      </c>
      <c r="AA309">
        <v>1</v>
      </c>
      <c r="AB309">
        <v>0.76923076923076905</v>
      </c>
      <c r="AC309">
        <v>0.86956521739130399</v>
      </c>
      <c r="AD309">
        <v>0</v>
      </c>
      <c r="AE309">
        <v>0.7</v>
      </c>
    </row>
    <row r="310" spans="1:31" x14ac:dyDescent="0.15">
      <c r="A310" s="6">
        <v>308</v>
      </c>
      <c r="B310">
        <v>17</v>
      </c>
      <c r="C310">
        <v>3</v>
      </c>
      <c r="D310">
        <v>10</v>
      </c>
      <c r="E310">
        <v>10</v>
      </c>
      <c r="F310">
        <v>10</v>
      </c>
      <c r="G310">
        <v>0</v>
      </c>
      <c r="H310">
        <v>7</v>
      </c>
      <c r="I310">
        <v>3</v>
      </c>
      <c r="J310">
        <v>0.85</v>
      </c>
      <c r="K310" s="3">
        <v>9.0454216003418004</v>
      </c>
      <c r="L310" s="10">
        <v>2.00372314453125</v>
      </c>
      <c r="M310">
        <v>0.940948486328125</v>
      </c>
      <c r="N310">
        <v>6.5169620513915998</v>
      </c>
      <c r="O310">
        <v>5</v>
      </c>
      <c r="P310">
        <v>5</v>
      </c>
      <c r="Q310">
        <v>15</v>
      </c>
      <c r="R310" s="16">
        <v>0.33329999999999999</v>
      </c>
      <c r="S310" s="16">
        <f t="shared" si="4"/>
        <v>0.5</v>
      </c>
      <c r="T310">
        <v>4.0943756103515598</v>
      </c>
      <c r="U310">
        <v>3.7333424091339098</v>
      </c>
      <c r="V310">
        <v>3.5208656787872301</v>
      </c>
      <c r="W310" s="17">
        <v>0.21247673034667999</v>
      </c>
      <c r="X310">
        <v>0.57350993156433105</v>
      </c>
      <c r="Y310">
        <v>0.57350993156433105</v>
      </c>
      <c r="Z310">
        <v>0.5</v>
      </c>
      <c r="AA310">
        <v>1</v>
      </c>
      <c r="AB310">
        <v>0.66666666666666696</v>
      </c>
      <c r="AC310">
        <v>0.8</v>
      </c>
      <c r="AD310">
        <v>0</v>
      </c>
      <c r="AE310">
        <v>0.5</v>
      </c>
    </row>
    <row r="311" spans="1:31" x14ac:dyDescent="0.15">
      <c r="A311" s="6">
        <v>309</v>
      </c>
      <c r="B311">
        <v>15</v>
      </c>
      <c r="C311">
        <v>5</v>
      </c>
      <c r="D311">
        <v>10</v>
      </c>
      <c r="E311">
        <v>10</v>
      </c>
      <c r="F311">
        <v>10</v>
      </c>
      <c r="G311">
        <v>0</v>
      </c>
      <c r="H311">
        <v>5</v>
      </c>
      <c r="I311">
        <v>5</v>
      </c>
      <c r="J311">
        <v>0.75</v>
      </c>
      <c r="K311" s="3">
        <v>8.0787754058837908</v>
      </c>
      <c r="L311" s="10">
        <v>4.3170661926269496</v>
      </c>
      <c r="M311">
        <v>2.7179908752441402</v>
      </c>
      <c r="N311">
        <v>4.3252525329589799</v>
      </c>
      <c r="O311">
        <v>2</v>
      </c>
      <c r="P311">
        <v>2</v>
      </c>
      <c r="Q311">
        <v>12</v>
      </c>
      <c r="R311" s="16">
        <v>0.16669999999999999</v>
      </c>
      <c r="S311" s="16">
        <f t="shared" si="4"/>
        <v>0.2</v>
      </c>
      <c r="T311">
        <v>3.0505332946777299</v>
      </c>
      <c r="U311">
        <v>2.86517381668091</v>
      </c>
      <c r="V311">
        <v>2.5525450706481898</v>
      </c>
      <c r="W311" s="17">
        <v>0.31262874603271501</v>
      </c>
      <c r="X311">
        <v>0.49798822402954102</v>
      </c>
      <c r="Y311">
        <v>0.49798822402954102</v>
      </c>
      <c r="Z311">
        <v>0.2</v>
      </c>
      <c r="AA311">
        <v>1</v>
      </c>
      <c r="AB311">
        <v>0.83333333333333304</v>
      </c>
      <c r="AC311">
        <v>0.90909090909090895</v>
      </c>
      <c r="AD311">
        <v>0</v>
      </c>
      <c r="AE311">
        <v>0.8</v>
      </c>
    </row>
    <row r="312" spans="1:31" x14ac:dyDescent="0.15">
      <c r="A312" s="6">
        <v>310</v>
      </c>
      <c r="B312">
        <v>18</v>
      </c>
      <c r="C312">
        <v>2</v>
      </c>
      <c r="D312">
        <v>10</v>
      </c>
      <c r="E312">
        <v>10</v>
      </c>
      <c r="F312">
        <v>10</v>
      </c>
      <c r="G312">
        <v>0</v>
      </c>
      <c r="H312">
        <v>8</v>
      </c>
      <c r="I312">
        <v>2</v>
      </c>
      <c r="J312">
        <v>0.9</v>
      </c>
      <c r="K312" s="3">
        <v>10.1208000183106</v>
      </c>
      <c r="L312" s="10">
        <v>1.31255531311035</v>
      </c>
      <c r="M312">
        <v>0.64004898071289096</v>
      </c>
      <c r="N312">
        <v>7.6477699279785201</v>
      </c>
      <c r="O312">
        <v>6</v>
      </c>
      <c r="P312">
        <v>6</v>
      </c>
      <c r="Q312">
        <v>16</v>
      </c>
      <c r="R312" s="16">
        <v>0.375</v>
      </c>
      <c r="S312" s="16">
        <f t="shared" si="4"/>
        <v>0.6</v>
      </c>
      <c r="T312">
        <v>4.8479423522949201</v>
      </c>
      <c r="U312">
        <v>4.4496707916259801</v>
      </c>
      <c r="V312">
        <v>4.2379841804504403</v>
      </c>
      <c r="W312" s="17">
        <v>0.211686611175537</v>
      </c>
      <c r="X312">
        <v>0.60995817184448198</v>
      </c>
      <c r="Y312">
        <v>0.60995817184448198</v>
      </c>
      <c r="Z312">
        <v>0.6</v>
      </c>
      <c r="AA312">
        <v>1</v>
      </c>
      <c r="AB312">
        <v>0.625</v>
      </c>
      <c r="AC312">
        <v>0.76923076923076905</v>
      </c>
      <c r="AD312">
        <v>0</v>
      </c>
      <c r="AE312">
        <v>0.4</v>
      </c>
    </row>
    <row r="313" spans="1:31" x14ac:dyDescent="0.15">
      <c r="A313" s="6">
        <v>311</v>
      </c>
      <c r="B313">
        <v>17</v>
      </c>
      <c r="C313">
        <v>3</v>
      </c>
      <c r="D313">
        <v>10</v>
      </c>
      <c r="E313">
        <v>10</v>
      </c>
      <c r="F313">
        <v>10</v>
      </c>
      <c r="G313">
        <v>0</v>
      </c>
      <c r="H313">
        <v>7</v>
      </c>
      <c r="I313">
        <v>3</v>
      </c>
      <c r="J313">
        <v>0.85</v>
      </c>
      <c r="K313" s="3">
        <v>10.0898933410644</v>
      </c>
      <c r="L313" s="10">
        <v>2.9582672119140598</v>
      </c>
      <c r="M313">
        <v>1.7579307556152299</v>
      </c>
      <c r="N313">
        <v>6.18692970275879</v>
      </c>
      <c r="O313">
        <v>4</v>
      </c>
      <c r="P313">
        <v>4</v>
      </c>
      <c r="Q313">
        <v>14</v>
      </c>
      <c r="R313" s="16">
        <v>0.28570000000000001</v>
      </c>
      <c r="S313" s="16">
        <f t="shared" si="4"/>
        <v>0.4</v>
      </c>
      <c r="T313">
        <v>3.8986892700195299</v>
      </c>
      <c r="U313">
        <v>3.6110482215881401</v>
      </c>
      <c r="V313">
        <v>3.2771544456481898</v>
      </c>
      <c r="W313" s="17">
        <v>0.33389377593994102</v>
      </c>
      <c r="X313">
        <v>0.621534824371338</v>
      </c>
      <c r="Y313">
        <v>0.621534824371338</v>
      </c>
      <c r="Z313">
        <v>0.4</v>
      </c>
      <c r="AA313">
        <v>1</v>
      </c>
      <c r="AB313">
        <v>0.71428571428571397</v>
      </c>
      <c r="AC313">
        <v>0.83333333333333304</v>
      </c>
      <c r="AD313">
        <v>0</v>
      </c>
      <c r="AE313">
        <v>0.6</v>
      </c>
    </row>
    <row r="314" spans="1:31" x14ac:dyDescent="0.15">
      <c r="A314" s="6">
        <v>312</v>
      </c>
      <c r="B314">
        <v>17</v>
      </c>
      <c r="C314">
        <v>3</v>
      </c>
      <c r="D314">
        <v>10</v>
      </c>
      <c r="E314">
        <v>10</v>
      </c>
      <c r="F314">
        <v>10</v>
      </c>
      <c r="G314">
        <v>0</v>
      </c>
      <c r="H314">
        <v>7</v>
      </c>
      <c r="I314">
        <v>3</v>
      </c>
      <c r="J314">
        <v>0.85</v>
      </c>
      <c r="K314" s="3">
        <v>9.2608470916747994</v>
      </c>
      <c r="L314" s="10">
        <v>1.42961502075195</v>
      </c>
      <c r="M314">
        <v>0.59535217285156194</v>
      </c>
      <c r="N314">
        <v>8.4065513610839808</v>
      </c>
      <c r="O314">
        <v>6</v>
      </c>
      <c r="P314">
        <v>6</v>
      </c>
      <c r="Q314">
        <v>16</v>
      </c>
      <c r="R314" s="16">
        <v>0.375</v>
      </c>
      <c r="S314" s="16">
        <f t="shared" si="4"/>
        <v>0.6</v>
      </c>
      <c r="T314">
        <v>4.7337265014648402</v>
      </c>
      <c r="U314">
        <v>4.2056779861450204</v>
      </c>
      <c r="V314">
        <v>4.1307048797607404</v>
      </c>
      <c r="W314" s="17">
        <v>7.4973106384277302E-2</v>
      </c>
      <c r="X314">
        <v>0.60302162170410201</v>
      </c>
      <c r="Y314">
        <v>0.60302162170410201</v>
      </c>
      <c r="Z314">
        <v>0.6</v>
      </c>
      <c r="AA314">
        <v>1</v>
      </c>
      <c r="AB314">
        <v>0.625</v>
      </c>
      <c r="AC314">
        <v>0.76923076923076905</v>
      </c>
      <c r="AD314">
        <v>0</v>
      </c>
      <c r="AE314">
        <v>0.4</v>
      </c>
    </row>
    <row r="315" spans="1:31" x14ac:dyDescent="0.15">
      <c r="A315" s="6">
        <v>313</v>
      </c>
      <c r="B315">
        <v>16</v>
      </c>
      <c r="C315">
        <v>4</v>
      </c>
      <c r="D315">
        <v>10</v>
      </c>
      <c r="E315">
        <v>10</v>
      </c>
      <c r="F315">
        <v>10</v>
      </c>
      <c r="G315">
        <v>0</v>
      </c>
      <c r="H315">
        <v>6</v>
      </c>
      <c r="I315">
        <v>4</v>
      </c>
      <c r="J315">
        <v>0.8</v>
      </c>
      <c r="K315" s="3">
        <v>8.8971786499023402</v>
      </c>
      <c r="L315" s="10">
        <v>3.01724433898926</v>
      </c>
      <c r="M315">
        <v>1.4622039794921899</v>
      </c>
      <c r="N315">
        <v>5.9122848510742196</v>
      </c>
      <c r="O315">
        <v>5</v>
      </c>
      <c r="P315">
        <v>5</v>
      </c>
      <c r="Q315">
        <v>15</v>
      </c>
      <c r="R315" s="16">
        <v>0.33329999999999999</v>
      </c>
      <c r="S315" s="16">
        <f t="shared" si="4"/>
        <v>0.5</v>
      </c>
      <c r="T315">
        <v>3.83367919921875</v>
      </c>
      <c r="U315">
        <v>3.4931218624114999</v>
      </c>
      <c r="V315">
        <v>3.2434773445129399</v>
      </c>
      <c r="W315" s="17">
        <v>0.24964451789855999</v>
      </c>
      <c r="X315">
        <v>0.59020185470581099</v>
      </c>
      <c r="Y315">
        <v>0.59020185470581099</v>
      </c>
      <c r="Z315">
        <v>0.5</v>
      </c>
      <c r="AA315">
        <v>1</v>
      </c>
      <c r="AB315">
        <v>0.66666666666666696</v>
      </c>
      <c r="AC315">
        <v>0.8</v>
      </c>
      <c r="AD315">
        <v>0</v>
      </c>
      <c r="AE315">
        <v>0.5</v>
      </c>
    </row>
    <row r="316" spans="1:31" x14ac:dyDescent="0.15">
      <c r="A316" s="6">
        <v>314</v>
      </c>
      <c r="B316">
        <v>18</v>
      </c>
      <c r="C316">
        <v>2</v>
      </c>
      <c r="D316">
        <v>10</v>
      </c>
      <c r="E316">
        <v>10</v>
      </c>
      <c r="F316">
        <v>10</v>
      </c>
      <c r="G316">
        <v>0</v>
      </c>
      <c r="H316">
        <v>8</v>
      </c>
      <c r="I316">
        <v>2</v>
      </c>
      <c r="J316">
        <v>0.9</v>
      </c>
      <c r="K316" s="3">
        <v>10.4085178375244</v>
      </c>
      <c r="L316" s="10">
        <v>1.61114501953125</v>
      </c>
      <c r="M316">
        <v>0.98415756225585904</v>
      </c>
      <c r="N316">
        <v>7.8618087768554696</v>
      </c>
      <c r="O316">
        <v>7</v>
      </c>
      <c r="P316">
        <v>7</v>
      </c>
      <c r="Q316">
        <v>17</v>
      </c>
      <c r="R316" s="16">
        <v>0.4118</v>
      </c>
      <c r="S316" s="16">
        <f t="shared" si="4"/>
        <v>0.7</v>
      </c>
      <c r="T316">
        <v>5.1923751831054696</v>
      </c>
      <c r="U316">
        <v>4.7734522819518999</v>
      </c>
      <c r="V316">
        <v>4.5407943725585902</v>
      </c>
      <c r="W316" s="17">
        <v>0.23265790939330999</v>
      </c>
      <c r="X316">
        <v>0.651580810546875</v>
      </c>
      <c r="Y316">
        <v>0.651580810546875</v>
      </c>
      <c r="Z316">
        <v>0.7</v>
      </c>
      <c r="AA316">
        <v>1</v>
      </c>
      <c r="AB316">
        <v>0.58823529411764697</v>
      </c>
      <c r="AC316">
        <v>0.74074074074074103</v>
      </c>
      <c r="AD316">
        <v>0</v>
      </c>
      <c r="AE316">
        <v>0.3</v>
      </c>
    </row>
    <row r="317" spans="1:31" x14ac:dyDescent="0.15">
      <c r="A317" s="6">
        <v>315</v>
      </c>
      <c r="B317">
        <v>18</v>
      </c>
      <c r="C317">
        <v>2</v>
      </c>
      <c r="D317">
        <v>10</v>
      </c>
      <c r="E317">
        <v>10</v>
      </c>
      <c r="F317">
        <v>10</v>
      </c>
      <c r="G317">
        <v>0</v>
      </c>
      <c r="H317">
        <v>8</v>
      </c>
      <c r="I317">
        <v>2</v>
      </c>
      <c r="J317">
        <v>0.9</v>
      </c>
      <c r="K317" s="3">
        <v>10.207160949706999</v>
      </c>
      <c r="L317" s="10">
        <v>2.2460556030273402</v>
      </c>
      <c r="M317">
        <v>1.6180114746093699</v>
      </c>
      <c r="N317">
        <v>6.8111667633056596</v>
      </c>
      <c r="O317">
        <v>4</v>
      </c>
      <c r="P317">
        <v>4</v>
      </c>
      <c r="Q317">
        <v>14</v>
      </c>
      <c r="R317" s="16">
        <v>0.28570000000000001</v>
      </c>
      <c r="S317" s="16">
        <f t="shared" si="4"/>
        <v>0.4</v>
      </c>
      <c r="T317">
        <v>4.3518047332763699</v>
      </c>
      <c r="U317">
        <v>4.0632410049438503</v>
      </c>
      <c r="V317">
        <v>3.7538657188415501</v>
      </c>
      <c r="W317" s="17">
        <v>0.30937528610229498</v>
      </c>
      <c r="X317">
        <v>0.59793901443481401</v>
      </c>
      <c r="Y317">
        <v>0.59793901443481401</v>
      </c>
      <c r="Z317">
        <v>0.4</v>
      </c>
      <c r="AA317">
        <v>1</v>
      </c>
      <c r="AB317">
        <v>0.71428571428571397</v>
      </c>
      <c r="AC317">
        <v>0.83333333333333304</v>
      </c>
      <c r="AD317">
        <v>0</v>
      </c>
      <c r="AE317">
        <v>0.6</v>
      </c>
    </row>
    <row r="318" spans="1:31" x14ac:dyDescent="0.15">
      <c r="A318" s="6">
        <v>316</v>
      </c>
      <c r="B318">
        <v>17</v>
      </c>
      <c r="C318">
        <v>3</v>
      </c>
      <c r="D318">
        <v>10</v>
      </c>
      <c r="E318">
        <v>10</v>
      </c>
      <c r="F318">
        <v>10</v>
      </c>
      <c r="G318">
        <v>0</v>
      </c>
      <c r="H318">
        <v>7</v>
      </c>
      <c r="I318">
        <v>3</v>
      </c>
      <c r="J318">
        <v>0.85</v>
      </c>
      <c r="K318" s="3">
        <v>8.6093921661377006</v>
      </c>
      <c r="L318" s="10">
        <v>2.8064613342285201</v>
      </c>
      <c r="M318">
        <v>1.89235687255859</v>
      </c>
      <c r="N318">
        <v>5.2428894042968697</v>
      </c>
      <c r="O318">
        <v>4</v>
      </c>
      <c r="P318">
        <v>4</v>
      </c>
      <c r="Q318">
        <v>14</v>
      </c>
      <c r="R318" s="16">
        <v>0.28570000000000001</v>
      </c>
      <c r="S318" s="16">
        <f t="shared" si="4"/>
        <v>0.4</v>
      </c>
      <c r="T318">
        <v>3.49159431457519</v>
      </c>
      <c r="U318">
        <v>3.25580859184265</v>
      </c>
      <c r="V318">
        <v>2.9658436775207502</v>
      </c>
      <c r="W318" s="17">
        <v>0.28996491432189903</v>
      </c>
      <c r="X318">
        <v>0.52575063705444303</v>
      </c>
      <c r="Y318">
        <v>0.52575063705444303</v>
      </c>
      <c r="Z318">
        <v>0.4</v>
      </c>
      <c r="AA318">
        <v>1</v>
      </c>
      <c r="AB318">
        <v>0.71428571428571397</v>
      </c>
      <c r="AC318">
        <v>0.83333333333333304</v>
      </c>
      <c r="AD318">
        <v>0</v>
      </c>
      <c r="AE318">
        <v>0.6</v>
      </c>
    </row>
    <row r="319" spans="1:31" x14ac:dyDescent="0.15">
      <c r="A319" s="6">
        <v>317</v>
      </c>
      <c r="B319">
        <v>18</v>
      </c>
      <c r="C319">
        <v>2</v>
      </c>
      <c r="D319">
        <v>10</v>
      </c>
      <c r="E319">
        <v>10</v>
      </c>
      <c r="F319">
        <v>10</v>
      </c>
      <c r="G319">
        <v>0</v>
      </c>
      <c r="H319">
        <v>8</v>
      </c>
      <c r="I319">
        <v>2</v>
      </c>
      <c r="J319">
        <v>0.9</v>
      </c>
      <c r="K319" s="3">
        <v>9.8195228576660192</v>
      </c>
      <c r="L319" s="10">
        <v>2.5452957153320299</v>
      </c>
      <c r="M319">
        <v>1.9575824737548799</v>
      </c>
      <c r="N319">
        <v>6.1542224884033203</v>
      </c>
      <c r="O319">
        <v>4</v>
      </c>
      <c r="P319">
        <v>4</v>
      </c>
      <c r="Q319">
        <v>14</v>
      </c>
      <c r="R319" s="16">
        <v>0.28570000000000001</v>
      </c>
      <c r="S319" s="16">
        <f t="shared" si="4"/>
        <v>0.4</v>
      </c>
      <c r="T319">
        <v>4.2932720184326199</v>
      </c>
      <c r="U319">
        <v>4.0327382087707502</v>
      </c>
      <c r="V319">
        <v>3.7078118324279798</v>
      </c>
      <c r="W319" s="17">
        <v>0.32492637634277299</v>
      </c>
      <c r="X319">
        <v>0.585460186004639</v>
      </c>
      <c r="Y319">
        <v>0.585460186004639</v>
      </c>
      <c r="Z319">
        <v>0.4</v>
      </c>
      <c r="AA319">
        <v>1</v>
      </c>
      <c r="AB319">
        <v>0.71428571428571397</v>
      </c>
      <c r="AC319">
        <v>0.83333333333333304</v>
      </c>
      <c r="AD319">
        <v>0</v>
      </c>
      <c r="AE319">
        <v>0.6</v>
      </c>
    </row>
    <row r="320" spans="1:31" x14ac:dyDescent="0.15">
      <c r="A320" s="6">
        <v>318</v>
      </c>
      <c r="B320">
        <v>14</v>
      </c>
      <c r="C320">
        <v>6</v>
      </c>
      <c r="D320">
        <v>10</v>
      </c>
      <c r="E320">
        <v>10</v>
      </c>
      <c r="F320">
        <v>10</v>
      </c>
      <c r="G320">
        <v>0</v>
      </c>
      <c r="H320">
        <v>4</v>
      </c>
      <c r="I320">
        <v>6</v>
      </c>
      <c r="J320">
        <v>0.7</v>
      </c>
      <c r="K320" s="3">
        <v>8.3454456329345703</v>
      </c>
      <c r="L320" s="10">
        <v>4.6868419647216797</v>
      </c>
      <c r="M320">
        <v>1.99410820007324</v>
      </c>
      <c r="N320">
        <v>4.6586132049560502</v>
      </c>
      <c r="O320">
        <v>2</v>
      </c>
      <c r="P320">
        <v>2</v>
      </c>
      <c r="Q320">
        <v>12</v>
      </c>
      <c r="R320" s="16">
        <v>0.16669999999999999</v>
      </c>
      <c r="S320" s="16">
        <f t="shared" si="4"/>
        <v>0.2</v>
      </c>
      <c r="T320">
        <v>3.1554660797119101</v>
      </c>
      <c r="U320">
        <v>2.8878335952758798</v>
      </c>
      <c r="V320">
        <v>2.6096961498260498</v>
      </c>
      <c r="W320" s="17">
        <v>0.27813744544982899</v>
      </c>
      <c r="X320">
        <v>0.54576992988586404</v>
      </c>
      <c r="Y320">
        <v>0.54576992988586404</v>
      </c>
      <c r="Z320">
        <v>0.2</v>
      </c>
      <c r="AA320">
        <v>1</v>
      </c>
      <c r="AB320">
        <v>0.83333333333333304</v>
      </c>
      <c r="AC320">
        <v>0.90909090909090895</v>
      </c>
      <c r="AD320">
        <v>0</v>
      </c>
      <c r="AE320">
        <v>0.8</v>
      </c>
    </row>
    <row r="321" spans="1:31" x14ac:dyDescent="0.15">
      <c r="A321" s="6">
        <v>319</v>
      </c>
      <c r="B321">
        <v>17</v>
      </c>
      <c r="C321">
        <v>3</v>
      </c>
      <c r="D321">
        <v>10</v>
      </c>
      <c r="E321">
        <v>10</v>
      </c>
      <c r="F321">
        <v>10</v>
      </c>
      <c r="G321">
        <v>0</v>
      </c>
      <c r="H321">
        <v>7</v>
      </c>
      <c r="I321">
        <v>3</v>
      </c>
      <c r="J321">
        <v>0.85</v>
      </c>
      <c r="K321" s="3">
        <v>8.6756076812744105</v>
      </c>
      <c r="L321" s="10">
        <v>2.7035541534423801</v>
      </c>
      <c r="M321">
        <v>1.7513236999511701</v>
      </c>
      <c r="N321">
        <v>5.3574104309081996</v>
      </c>
      <c r="O321">
        <v>3</v>
      </c>
      <c r="P321">
        <v>3</v>
      </c>
      <c r="Q321">
        <v>13</v>
      </c>
      <c r="R321" s="16">
        <v>0.23080000000000001</v>
      </c>
      <c r="S321" s="16">
        <f t="shared" si="4"/>
        <v>0.3</v>
      </c>
      <c r="T321">
        <v>3.8083477020263699</v>
      </c>
      <c r="U321">
        <v>3.5458412170410201</v>
      </c>
      <c r="V321">
        <v>3.2593657970428498</v>
      </c>
      <c r="W321" s="17">
        <v>0.286475419998169</v>
      </c>
      <c r="X321">
        <v>0.54898190498352095</v>
      </c>
      <c r="Y321">
        <v>0.54898190498352095</v>
      </c>
      <c r="Z321">
        <v>0.3</v>
      </c>
      <c r="AA321">
        <v>1</v>
      </c>
      <c r="AB321">
        <v>0.76923076923076905</v>
      </c>
      <c r="AC321">
        <v>0.86956521739130399</v>
      </c>
      <c r="AD321">
        <v>0</v>
      </c>
      <c r="AE321">
        <v>0.7</v>
      </c>
    </row>
    <row r="322" spans="1:31" x14ac:dyDescent="0.15">
      <c r="A322" s="6">
        <v>320</v>
      </c>
      <c r="B322">
        <v>13</v>
      </c>
      <c r="C322">
        <v>7</v>
      </c>
      <c r="D322">
        <v>10</v>
      </c>
      <c r="E322">
        <v>10</v>
      </c>
      <c r="F322">
        <v>10</v>
      </c>
      <c r="G322">
        <v>0</v>
      </c>
      <c r="H322">
        <v>3</v>
      </c>
      <c r="I322">
        <v>7</v>
      </c>
      <c r="J322">
        <v>0.65</v>
      </c>
      <c r="K322" s="3">
        <v>7.5951519012451199</v>
      </c>
      <c r="L322" s="10">
        <v>4.5661144256591797</v>
      </c>
      <c r="M322">
        <v>1.33332443237305</v>
      </c>
      <c r="N322">
        <v>5.4785079956054696</v>
      </c>
      <c r="O322">
        <v>2</v>
      </c>
      <c r="P322">
        <v>2</v>
      </c>
      <c r="Q322">
        <v>11</v>
      </c>
      <c r="R322" s="16">
        <v>0.18179999999999999</v>
      </c>
      <c r="S322" s="16">
        <f t="shared" ref="S322:S385" si="5">O322/E322</f>
        <v>0.2</v>
      </c>
      <c r="T322">
        <v>2.4018306732177699</v>
      </c>
      <c r="U322">
        <v>2.10686182975769</v>
      </c>
      <c r="V322">
        <v>1.9451868534088099</v>
      </c>
      <c r="W322" s="17">
        <v>0.16167497634887701</v>
      </c>
      <c r="X322">
        <v>0.45664381980896002</v>
      </c>
      <c r="Y322">
        <v>0.45664381980896002</v>
      </c>
      <c r="Z322">
        <v>0.2</v>
      </c>
      <c r="AA322">
        <v>0.9</v>
      </c>
      <c r="AB322">
        <v>0.81818181818181801</v>
      </c>
      <c r="AC322">
        <v>0.85714285714285698</v>
      </c>
      <c r="AD322">
        <v>0.1</v>
      </c>
      <c r="AE322">
        <v>0.7</v>
      </c>
    </row>
    <row r="323" spans="1:31" x14ac:dyDescent="0.15">
      <c r="A323" s="6">
        <v>321</v>
      </c>
      <c r="B323">
        <v>17</v>
      </c>
      <c r="C323">
        <v>3</v>
      </c>
      <c r="D323">
        <v>10</v>
      </c>
      <c r="E323">
        <v>10</v>
      </c>
      <c r="F323">
        <v>10</v>
      </c>
      <c r="G323">
        <v>0</v>
      </c>
      <c r="H323">
        <v>7</v>
      </c>
      <c r="I323">
        <v>3</v>
      </c>
      <c r="J323">
        <v>0.85</v>
      </c>
      <c r="K323" s="3">
        <v>9.4818687438964808</v>
      </c>
      <c r="L323" s="10">
        <v>2.1488723754882799</v>
      </c>
      <c r="M323">
        <v>0.86164855957031194</v>
      </c>
      <c r="N323">
        <v>6.1849689483642596</v>
      </c>
      <c r="O323">
        <v>5</v>
      </c>
      <c r="P323">
        <v>5</v>
      </c>
      <c r="Q323">
        <v>15</v>
      </c>
      <c r="R323" s="16">
        <v>0.33329999999999999</v>
      </c>
      <c r="S323" s="16">
        <f t="shared" si="5"/>
        <v>0.5</v>
      </c>
      <c r="T323">
        <v>4.6528873443603498</v>
      </c>
      <c r="U323">
        <v>4.2639722824096697</v>
      </c>
      <c r="V323">
        <v>4.0129203796386701</v>
      </c>
      <c r="W323" s="17">
        <v>0.25105190277099598</v>
      </c>
      <c r="X323">
        <v>0.63996696472168002</v>
      </c>
      <c r="Y323">
        <v>0.63996696472168002</v>
      </c>
      <c r="Z323">
        <v>0.5</v>
      </c>
      <c r="AA323">
        <v>1</v>
      </c>
      <c r="AB323">
        <v>0.66666666666666696</v>
      </c>
      <c r="AC323">
        <v>0.8</v>
      </c>
      <c r="AD323">
        <v>0</v>
      </c>
      <c r="AE323">
        <v>0.5</v>
      </c>
    </row>
    <row r="324" spans="1:31" x14ac:dyDescent="0.15">
      <c r="A324" s="6">
        <v>322</v>
      </c>
      <c r="B324">
        <v>14</v>
      </c>
      <c r="C324">
        <v>6</v>
      </c>
      <c r="D324">
        <v>10</v>
      </c>
      <c r="E324">
        <v>10</v>
      </c>
      <c r="F324">
        <v>10</v>
      </c>
      <c r="G324">
        <v>0</v>
      </c>
      <c r="H324">
        <v>4</v>
      </c>
      <c r="I324">
        <v>6</v>
      </c>
      <c r="J324">
        <v>0.7</v>
      </c>
      <c r="K324" s="3">
        <v>8.9093532562255895</v>
      </c>
      <c r="L324" s="10">
        <v>3.8602981567382799</v>
      </c>
      <c r="M324">
        <v>0.63604736328125</v>
      </c>
      <c r="N324">
        <v>7.2488880157470703</v>
      </c>
      <c r="O324">
        <v>3</v>
      </c>
      <c r="P324">
        <v>3</v>
      </c>
      <c r="Q324">
        <v>13</v>
      </c>
      <c r="R324" s="16">
        <v>0.23080000000000001</v>
      </c>
      <c r="S324" s="16">
        <f t="shared" si="5"/>
        <v>0.3</v>
      </c>
      <c r="T324">
        <v>3.1806716918945299</v>
      </c>
      <c r="U324">
        <v>2.7318964004516602</v>
      </c>
      <c r="V324">
        <v>2.59745168685913</v>
      </c>
      <c r="W324" s="17">
        <v>0.13444471359252899</v>
      </c>
      <c r="X324">
        <v>0.58322000503539995</v>
      </c>
      <c r="Y324">
        <v>0.58322000503539995</v>
      </c>
      <c r="Z324">
        <v>0.3</v>
      </c>
      <c r="AA324">
        <v>1</v>
      </c>
      <c r="AB324">
        <v>0.76923076923076905</v>
      </c>
      <c r="AC324">
        <v>0.86956521739130399</v>
      </c>
      <c r="AD324">
        <v>0</v>
      </c>
      <c r="AE324">
        <v>0.7</v>
      </c>
    </row>
    <row r="325" spans="1:31" x14ac:dyDescent="0.15">
      <c r="A325" s="6">
        <v>323</v>
      </c>
      <c r="B325">
        <v>16</v>
      </c>
      <c r="C325">
        <v>4</v>
      </c>
      <c r="D325">
        <v>10</v>
      </c>
      <c r="E325">
        <v>10</v>
      </c>
      <c r="F325">
        <v>10</v>
      </c>
      <c r="G325">
        <v>0</v>
      </c>
      <c r="H325">
        <v>6</v>
      </c>
      <c r="I325">
        <v>4</v>
      </c>
      <c r="J325">
        <v>0.8</v>
      </c>
      <c r="K325" s="3">
        <v>8.9355392456054705</v>
      </c>
      <c r="L325" s="10">
        <v>4.3077869415283203</v>
      </c>
      <c r="M325">
        <v>3.3626632690429701</v>
      </c>
      <c r="N325">
        <v>5.3501167297363299</v>
      </c>
      <c r="O325">
        <v>4</v>
      </c>
      <c r="P325">
        <v>4</v>
      </c>
      <c r="Q325">
        <v>14</v>
      </c>
      <c r="R325" s="16">
        <v>0.28570000000000001</v>
      </c>
      <c r="S325" s="16">
        <f t="shared" si="5"/>
        <v>0.4</v>
      </c>
      <c r="T325">
        <v>3.2811317443847701</v>
      </c>
      <c r="U325">
        <v>3.0644016265869101</v>
      </c>
      <c r="V325">
        <v>2.7282443046569802</v>
      </c>
      <c r="W325" s="17">
        <v>0.33615732192993197</v>
      </c>
      <c r="X325">
        <v>0.55288743972778298</v>
      </c>
      <c r="Y325">
        <v>0.55288743972778298</v>
      </c>
      <c r="Z325">
        <v>0.4</v>
      </c>
      <c r="AA325">
        <v>1</v>
      </c>
      <c r="AB325">
        <v>0.71428571428571397</v>
      </c>
      <c r="AC325">
        <v>0.83333333333333304</v>
      </c>
      <c r="AD325">
        <v>0</v>
      </c>
      <c r="AE325">
        <v>0.6</v>
      </c>
    </row>
    <row r="326" spans="1:31" x14ac:dyDescent="0.15">
      <c r="A326" s="6">
        <v>324</v>
      </c>
      <c r="B326">
        <v>18</v>
      </c>
      <c r="C326">
        <v>2</v>
      </c>
      <c r="D326">
        <v>10</v>
      </c>
      <c r="E326">
        <v>10</v>
      </c>
      <c r="F326">
        <v>10</v>
      </c>
      <c r="G326">
        <v>0</v>
      </c>
      <c r="H326">
        <v>8</v>
      </c>
      <c r="I326">
        <v>2</v>
      </c>
      <c r="J326">
        <v>0.9</v>
      </c>
      <c r="K326" s="3">
        <v>9.3619117736816406</v>
      </c>
      <c r="L326" s="10">
        <v>0.60002517700195301</v>
      </c>
      <c r="M326">
        <v>0.2237548828125</v>
      </c>
      <c r="N326">
        <v>9.0710334777831996</v>
      </c>
      <c r="O326">
        <v>7</v>
      </c>
      <c r="P326">
        <v>7</v>
      </c>
      <c r="Q326">
        <v>16</v>
      </c>
      <c r="R326" s="16">
        <v>0.4375</v>
      </c>
      <c r="S326" s="16">
        <f t="shared" si="5"/>
        <v>0.7</v>
      </c>
      <c r="T326">
        <v>5.0930080413818404</v>
      </c>
      <c r="U326">
        <v>4.5752286911010698</v>
      </c>
      <c r="V326">
        <v>4.5420556068420401</v>
      </c>
      <c r="W326" s="17">
        <v>3.3173084259033203E-2</v>
      </c>
      <c r="X326">
        <v>0.55095243453979503</v>
      </c>
      <c r="Y326">
        <v>0.55095243453979503</v>
      </c>
      <c r="Z326">
        <v>0.7</v>
      </c>
      <c r="AA326">
        <v>0.9</v>
      </c>
      <c r="AB326">
        <v>0.5625</v>
      </c>
      <c r="AC326">
        <v>0.69230769230769196</v>
      </c>
      <c r="AD326">
        <v>0.1</v>
      </c>
      <c r="AE326">
        <v>0.2</v>
      </c>
    </row>
    <row r="327" spans="1:31" x14ac:dyDescent="0.15">
      <c r="A327" s="6">
        <v>325</v>
      </c>
      <c r="B327">
        <v>16</v>
      </c>
      <c r="C327">
        <v>4</v>
      </c>
      <c r="D327">
        <v>10</v>
      </c>
      <c r="E327">
        <v>10</v>
      </c>
      <c r="F327">
        <v>10</v>
      </c>
      <c r="G327">
        <v>0</v>
      </c>
      <c r="H327">
        <v>6</v>
      </c>
      <c r="I327">
        <v>4</v>
      </c>
      <c r="J327">
        <v>0.8</v>
      </c>
      <c r="K327" s="3">
        <v>7.8486690521240199</v>
      </c>
      <c r="L327" s="10">
        <v>4.0500717163085902</v>
      </c>
      <c r="M327">
        <v>3.0804080963134801</v>
      </c>
      <c r="N327">
        <v>3.9068298339843701</v>
      </c>
      <c r="O327">
        <v>2</v>
      </c>
      <c r="P327">
        <v>2</v>
      </c>
      <c r="Q327">
        <v>11</v>
      </c>
      <c r="R327" s="16">
        <v>0.18179999999999999</v>
      </c>
      <c r="S327" s="16">
        <f t="shared" si="5"/>
        <v>0.2</v>
      </c>
      <c r="T327">
        <v>3.2830562591552699</v>
      </c>
      <c r="U327">
        <v>3.1005103588104199</v>
      </c>
      <c r="V327">
        <v>2.78123211860657</v>
      </c>
      <c r="W327" s="17">
        <v>0.31927824020385698</v>
      </c>
      <c r="X327">
        <v>0.50182414054870605</v>
      </c>
      <c r="Y327">
        <v>0.50182414054870605</v>
      </c>
      <c r="Z327">
        <v>0.2</v>
      </c>
      <c r="AA327">
        <v>0.9</v>
      </c>
      <c r="AB327">
        <v>0.81818181818181801</v>
      </c>
      <c r="AC327">
        <v>0.85714285714285698</v>
      </c>
      <c r="AD327">
        <v>0.1</v>
      </c>
      <c r="AE327">
        <v>0.7</v>
      </c>
    </row>
    <row r="328" spans="1:31" x14ac:dyDescent="0.15">
      <c r="A328" s="6">
        <v>326</v>
      </c>
      <c r="B328">
        <v>15</v>
      </c>
      <c r="C328">
        <v>5</v>
      </c>
      <c r="D328">
        <v>10</v>
      </c>
      <c r="E328">
        <v>10</v>
      </c>
      <c r="F328">
        <v>10</v>
      </c>
      <c r="G328">
        <v>0</v>
      </c>
      <c r="H328">
        <v>5</v>
      </c>
      <c r="I328">
        <v>5</v>
      </c>
      <c r="J328">
        <v>0.75</v>
      </c>
      <c r="K328" s="3">
        <v>8.5384082794189506</v>
      </c>
      <c r="L328" s="10">
        <v>2.7803001403808598</v>
      </c>
      <c r="M328">
        <v>0.56219100952148404</v>
      </c>
      <c r="N328">
        <v>7.0799999237060502</v>
      </c>
      <c r="O328">
        <v>4</v>
      </c>
      <c r="P328">
        <v>4</v>
      </c>
      <c r="Q328">
        <v>14</v>
      </c>
      <c r="R328" s="16">
        <v>0.28570000000000001</v>
      </c>
      <c r="S328" s="16">
        <f t="shared" si="5"/>
        <v>0.4</v>
      </c>
      <c r="T328">
        <v>3.5761966705322301</v>
      </c>
      <c r="U328">
        <v>3.12972831726074</v>
      </c>
      <c r="V328">
        <v>3.0091691017150901</v>
      </c>
      <c r="W328" s="17">
        <v>0.12055921554565401</v>
      </c>
      <c r="X328">
        <v>0.567027568817139</v>
      </c>
      <c r="Y328">
        <v>0.567027568817139</v>
      </c>
      <c r="Z328">
        <v>0.4</v>
      </c>
      <c r="AA328">
        <v>1</v>
      </c>
      <c r="AB328">
        <v>0.71428571428571397</v>
      </c>
      <c r="AC328">
        <v>0.83333333333333304</v>
      </c>
      <c r="AD328">
        <v>0</v>
      </c>
      <c r="AE328">
        <v>0.6</v>
      </c>
    </row>
    <row r="329" spans="1:31" x14ac:dyDescent="0.15">
      <c r="A329" s="6">
        <v>327</v>
      </c>
      <c r="B329">
        <v>16</v>
      </c>
      <c r="C329">
        <v>4</v>
      </c>
      <c r="D329">
        <v>10</v>
      </c>
      <c r="E329">
        <v>10</v>
      </c>
      <c r="F329">
        <v>10</v>
      </c>
      <c r="G329">
        <v>0</v>
      </c>
      <c r="H329">
        <v>6</v>
      </c>
      <c r="I329">
        <v>4</v>
      </c>
      <c r="J329">
        <v>0.8</v>
      </c>
      <c r="K329" s="3">
        <v>8.7221698760986293</v>
      </c>
      <c r="L329" s="10">
        <v>1.8220977783203101</v>
      </c>
      <c r="M329">
        <v>0.285903930664062</v>
      </c>
      <c r="N329">
        <v>7.6596450805664098</v>
      </c>
      <c r="O329">
        <v>5</v>
      </c>
      <c r="P329">
        <v>5</v>
      </c>
      <c r="Q329">
        <v>15</v>
      </c>
      <c r="R329" s="16">
        <v>0.33329999999999999</v>
      </c>
      <c r="S329" s="16">
        <f t="shared" si="5"/>
        <v>0.5</v>
      </c>
      <c r="T329">
        <v>3.9355430603027299</v>
      </c>
      <c r="U329">
        <v>3.4455730915069598</v>
      </c>
      <c r="V329">
        <v>3.3615584373474099</v>
      </c>
      <c r="W329" s="17">
        <v>8.4014654159545898E-2</v>
      </c>
      <c r="X329">
        <v>0.57398462295532204</v>
      </c>
      <c r="Y329">
        <v>0.57398462295532204</v>
      </c>
      <c r="Z329">
        <v>0.5</v>
      </c>
      <c r="AA329">
        <v>1</v>
      </c>
      <c r="AB329">
        <v>0.66666666666666696</v>
      </c>
      <c r="AC329">
        <v>0.8</v>
      </c>
      <c r="AD329">
        <v>0</v>
      </c>
      <c r="AE329">
        <v>0.5</v>
      </c>
    </row>
    <row r="330" spans="1:31" x14ac:dyDescent="0.15">
      <c r="A330" s="6">
        <v>328</v>
      </c>
      <c r="B330">
        <v>16</v>
      </c>
      <c r="C330">
        <v>4</v>
      </c>
      <c r="D330">
        <v>10</v>
      </c>
      <c r="E330">
        <v>10</v>
      </c>
      <c r="F330">
        <v>10</v>
      </c>
      <c r="G330">
        <v>0</v>
      </c>
      <c r="H330">
        <v>6</v>
      </c>
      <c r="I330">
        <v>4</v>
      </c>
      <c r="J330">
        <v>0.8</v>
      </c>
      <c r="K330" s="3">
        <v>8.1553688049316406</v>
      </c>
      <c r="L330" s="10">
        <v>1.6735954284668</v>
      </c>
      <c r="M330">
        <v>0.27482986450195301</v>
      </c>
      <c r="N330">
        <v>7.3060321807861301</v>
      </c>
      <c r="O330">
        <v>5</v>
      </c>
      <c r="P330">
        <v>5</v>
      </c>
      <c r="Q330">
        <v>14</v>
      </c>
      <c r="R330" s="16">
        <v>0.35709999999999997</v>
      </c>
      <c r="S330" s="16">
        <f t="shared" si="5"/>
        <v>0.5</v>
      </c>
      <c r="T330">
        <v>4.2488098144531197</v>
      </c>
      <c r="U330">
        <v>3.7537801265716499</v>
      </c>
      <c r="V330">
        <v>3.6958022117614702</v>
      </c>
      <c r="W330" s="17">
        <v>5.7977914810180699E-2</v>
      </c>
      <c r="X330">
        <v>0.55300760269164995</v>
      </c>
      <c r="Y330">
        <v>0.55300760269164995</v>
      </c>
      <c r="Z330">
        <v>0.5</v>
      </c>
      <c r="AA330">
        <v>0.9</v>
      </c>
      <c r="AB330">
        <v>0.64285714285714302</v>
      </c>
      <c r="AC330">
        <v>0.75</v>
      </c>
      <c r="AD330">
        <v>0.1</v>
      </c>
      <c r="AE330">
        <v>0.4</v>
      </c>
    </row>
    <row r="331" spans="1:31" x14ac:dyDescent="0.15">
      <c r="A331" s="6">
        <v>329</v>
      </c>
      <c r="B331">
        <v>17</v>
      </c>
      <c r="C331">
        <v>3</v>
      </c>
      <c r="D331">
        <v>10</v>
      </c>
      <c r="E331">
        <v>10</v>
      </c>
      <c r="F331">
        <v>10</v>
      </c>
      <c r="G331">
        <v>0</v>
      </c>
      <c r="H331">
        <v>7</v>
      </c>
      <c r="I331">
        <v>3</v>
      </c>
      <c r="J331">
        <v>0.85</v>
      </c>
      <c r="K331" s="3">
        <v>9.0605888366699201</v>
      </c>
      <c r="L331" s="10">
        <v>1.5621528625488299</v>
      </c>
      <c r="M331">
        <v>0.55435562133789096</v>
      </c>
      <c r="N331">
        <v>7.3526954650878897</v>
      </c>
      <c r="O331">
        <v>6</v>
      </c>
      <c r="P331">
        <v>6</v>
      </c>
      <c r="Q331">
        <v>16</v>
      </c>
      <c r="R331" s="16">
        <v>0.375</v>
      </c>
      <c r="S331" s="16">
        <f t="shared" si="5"/>
        <v>0.6</v>
      </c>
      <c r="T331">
        <v>4.8238239288330096</v>
      </c>
      <c r="U331">
        <v>4.3281116485595703</v>
      </c>
      <c r="V331">
        <v>4.1753563880920401</v>
      </c>
      <c r="W331" s="17">
        <v>0.15275526046752899</v>
      </c>
      <c r="X331">
        <v>0.64846754074096702</v>
      </c>
      <c r="Y331">
        <v>0.64846754074096702</v>
      </c>
      <c r="Z331">
        <v>0.6</v>
      </c>
      <c r="AA331">
        <v>1</v>
      </c>
      <c r="AB331">
        <v>0.625</v>
      </c>
      <c r="AC331">
        <v>0.76923076923076905</v>
      </c>
      <c r="AD331">
        <v>0</v>
      </c>
      <c r="AE331">
        <v>0.4</v>
      </c>
    </row>
    <row r="332" spans="1:31" x14ac:dyDescent="0.15">
      <c r="A332" s="6">
        <v>330</v>
      </c>
      <c r="B332">
        <v>18</v>
      </c>
      <c r="C332">
        <v>2</v>
      </c>
      <c r="D332">
        <v>10</v>
      </c>
      <c r="E332">
        <v>10</v>
      </c>
      <c r="F332">
        <v>10</v>
      </c>
      <c r="G332">
        <v>0</v>
      </c>
      <c r="H332">
        <v>8</v>
      </c>
      <c r="I332">
        <v>2</v>
      </c>
      <c r="J332">
        <v>0.9</v>
      </c>
      <c r="K332" s="3">
        <v>9.5524997711181605</v>
      </c>
      <c r="L332" s="10">
        <v>1.3775577545166</v>
      </c>
      <c r="M332">
        <v>0.78857421875</v>
      </c>
      <c r="N332">
        <v>7.2737312316894496</v>
      </c>
      <c r="O332">
        <v>5</v>
      </c>
      <c r="P332">
        <v>5</v>
      </c>
      <c r="Q332">
        <v>15</v>
      </c>
      <c r="R332" s="16">
        <v>0.33329999999999999</v>
      </c>
      <c r="S332" s="16">
        <f t="shared" si="5"/>
        <v>0.5</v>
      </c>
      <c r="T332">
        <v>4.40608787536621</v>
      </c>
      <c r="U332">
        <v>4.0526404380798304</v>
      </c>
      <c r="V332">
        <v>3.8541274070739702</v>
      </c>
      <c r="W332" s="17">
        <v>0.19851303100585899</v>
      </c>
      <c r="X332">
        <v>0.551960468292236</v>
      </c>
      <c r="Y332">
        <v>0.551960468292236</v>
      </c>
      <c r="Z332">
        <v>0.5</v>
      </c>
      <c r="AA332">
        <v>1</v>
      </c>
      <c r="AB332">
        <v>0.66666666666666696</v>
      </c>
      <c r="AC332">
        <v>0.8</v>
      </c>
      <c r="AD332">
        <v>0</v>
      </c>
      <c r="AE332">
        <v>0.5</v>
      </c>
    </row>
    <row r="333" spans="1:31" x14ac:dyDescent="0.15">
      <c r="A333" s="6">
        <v>331</v>
      </c>
      <c r="B333">
        <v>17</v>
      </c>
      <c r="C333">
        <v>3</v>
      </c>
      <c r="D333">
        <v>10</v>
      </c>
      <c r="E333">
        <v>10</v>
      </c>
      <c r="F333">
        <v>10</v>
      </c>
      <c r="G333">
        <v>0</v>
      </c>
      <c r="H333">
        <v>7</v>
      </c>
      <c r="I333">
        <v>3</v>
      </c>
      <c r="J333">
        <v>0.85</v>
      </c>
      <c r="K333" s="3">
        <v>8.8274097442627006</v>
      </c>
      <c r="L333" s="10">
        <v>1.9406986236572299</v>
      </c>
      <c r="M333">
        <v>0.84104156494140603</v>
      </c>
      <c r="N333">
        <v>6.1726455688476598</v>
      </c>
      <c r="O333">
        <v>5</v>
      </c>
      <c r="P333">
        <v>5</v>
      </c>
      <c r="Q333">
        <v>15</v>
      </c>
      <c r="R333" s="16">
        <v>0.33329999999999999</v>
      </c>
      <c r="S333" s="16">
        <f t="shared" si="5"/>
        <v>0.5</v>
      </c>
      <c r="T333">
        <v>4.3621444702148402</v>
      </c>
      <c r="U333">
        <v>3.9847567081451398</v>
      </c>
      <c r="V333">
        <v>3.7624542713165301</v>
      </c>
      <c r="W333" s="17">
        <v>0.222302436828613</v>
      </c>
      <c r="X333">
        <v>0.59969019889831499</v>
      </c>
      <c r="Y333">
        <v>0.59969019889831499</v>
      </c>
      <c r="Z333">
        <v>0.5</v>
      </c>
      <c r="AA333">
        <v>1</v>
      </c>
      <c r="AB333">
        <v>0.66666666666666696</v>
      </c>
      <c r="AC333">
        <v>0.8</v>
      </c>
      <c r="AD333">
        <v>0</v>
      </c>
      <c r="AE333">
        <v>0.5</v>
      </c>
    </row>
    <row r="334" spans="1:31" x14ac:dyDescent="0.15">
      <c r="A334" s="6">
        <v>332</v>
      </c>
      <c r="B334">
        <v>17</v>
      </c>
      <c r="C334">
        <v>3</v>
      </c>
      <c r="D334">
        <v>10</v>
      </c>
      <c r="E334">
        <v>10</v>
      </c>
      <c r="F334">
        <v>10</v>
      </c>
      <c r="G334">
        <v>0</v>
      </c>
      <c r="H334">
        <v>7</v>
      </c>
      <c r="I334">
        <v>3</v>
      </c>
      <c r="J334">
        <v>0.85</v>
      </c>
      <c r="K334" s="3">
        <v>7.8888854980468697</v>
      </c>
      <c r="L334" s="10">
        <v>2.1082134246826199</v>
      </c>
      <c r="M334">
        <v>1.4095287322998</v>
      </c>
      <c r="N334">
        <v>5.9291496276855504</v>
      </c>
      <c r="O334">
        <v>4</v>
      </c>
      <c r="P334">
        <v>4</v>
      </c>
      <c r="Q334">
        <v>13</v>
      </c>
      <c r="R334" s="16">
        <v>0.30769999999999997</v>
      </c>
      <c r="S334" s="16">
        <f t="shared" si="5"/>
        <v>0.4</v>
      </c>
      <c r="T334">
        <v>3.8539524078369101</v>
      </c>
      <c r="U334">
        <v>3.5241408348083501</v>
      </c>
      <c r="V334">
        <v>3.3379693031311</v>
      </c>
      <c r="W334" s="17">
        <v>0.18617153167724601</v>
      </c>
      <c r="X334">
        <v>0.51598310470581099</v>
      </c>
      <c r="Y334">
        <v>0.51598310470581099</v>
      </c>
      <c r="Z334">
        <v>0.4</v>
      </c>
      <c r="AA334">
        <v>0.9</v>
      </c>
      <c r="AB334">
        <v>0.69230769230769196</v>
      </c>
      <c r="AC334">
        <v>0.78260869565217395</v>
      </c>
      <c r="AD334">
        <v>0.1</v>
      </c>
      <c r="AE334">
        <v>0.5</v>
      </c>
    </row>
    <row r="335" spans="1:31" x14ac:dyDescent="0.15">
      <c r="A335" s="6">
        <v>333</v>
      </c>
      <c r="B335">
        <v>15</v>
      </c>
      <c r="C335">
        <v>5</v>
      </c>
      <c r="D335">
        <v>10</v>
      </c>
      <c r="E335">
        <v>10</v>
      </c>
      <c r="F335">
        <v>10</v>
      </c>
      <c r="G335">
        <v>0</v>
      </c>
      <c r="H335">
        <v>5</v>
      </c>
      <c r="I335">
        <v>5</v>
      </c>
      <c r="J335">
        <v>0.75</v>
      </c>
      <c r="K335" s="3">
        <v>8.0957393646240199</v>
      </c>
      <c r="L335" s="10">
        <v>3.4925460815429701</v>
      </c>
      <c r="M335">
        <v>1.79521560668945</v>
      </c>
      <c r="N335">
        <v>5.81172752380371</v>
      </c>
      <c r="O335">
        <v>3</v>
      </c>
      <c r="P335">
        <v>3</v>
      </c>
      <c r="Q335">
        <v>12</v>
      </c>
      <c r="R335" s="16">
        <v>0.25</v>
      </c>
      <c r="S335" s="16">
        <f t="shared" si="5"/>
        <v>0.3</v>
      </c>
      <c r="T335">
        <v>2.8281917572021502</v>
      </c>
      <c r="U335">
        <v>2.55274534225464</v>
      </c>
      <c r="V335">
        <v>2.3588681221008301</v>
      </c>
      <c r="W335" s="17">
        <v>0.19387722015380901</v>
      </c>
      <c r="X335">
        <v>0.46932363510131803</v>
      </c>
      <c r="Y335">
        <v>0.46932363510131803</v>
      </c>
      <c r="Z335">
        <v>0.3</v>
      </c>
      <c r="AA335">
        <v>0.9</v>
      </c>
      <c r="AB335">
        <v>0.75</v>
      </c>
      <c r="AC335">
        <v>0.81818181818181801</v>
      </c>
      <c r="AD335">
        <v>0.1</v>
      </c>
      <c r="AE335">
        <v>0.6</v>
      </c>
    </row>
    <row r="336" spans="1:31" x14ac:dyDescent="0.15">
      <c r="A336" s="6">
        <v>334</v>
      </c>
      <c r="B336">
        <v>18</v>
      </c>
      <c r="C336">
        <v>2</v>
      </c>
      <c r="D336">
        <v>10</v>
      </c>
      <c r="E336">
        <v>10</v>
      </c>
      <c r="F336">
        <v>10</v>
      </c>
      <c r="G336">
        <v>0</v>
      </c>
      <c r="H336">
        <v>8</v>
      </c>
      <c r="I336">
        <v>2</v>
      </c>
      <c r="J336">
        <v>0.9</v>
      </c>
      <c r="K336" s="3">
        <v>9.7976722717285192</v>
      </c>
      <c r="L336" s="10">
        <v>3.17732810974121</v>
      </c>
      <c r="M336">
        <v>2.6821994781494101</v>
      </c>
      <c r="N336">
        <v>5.7997856140136701</v>
      </c>
      <c r="O336">
        <v>3</v>
      </c>
      <c r="P336">
        <v>3</v>
      </c>
      <c r="Q336">
        <v>13</v>
      </c>
      <c r="R336" s="16">
        <v>0.23080000000000001</v>
      </c>
      <c r="S336" s="16">
        <f t="shared" si="5"/>
        <v>0.3</v>
      </c>
      <c r="T336">
        <v>3.8663578033447301</v>
      </c>
      <c r="U336">
        <v>3.6644842624664302</v>
      </c>
      <c r="V336">
        <v>3.3028609752654998</v>
      </c>
      <c r="W336" s="17">
        <v>0.36162328720092801</v>
      </c>
      <c r="X336">
        <v>0.56349682807922397</v>
      </c>
      <c r="Y336">
        <v>0.56349682807922397</v>
      </c>
      <c r="Z336">
        <v>0.3</v>
      </c>
      <c r="AA336">
        <v>1</v>
      </c>
      <c r="AB336">
        <v>0.76923076923076905</v>
      </c>
      <c r="AC336">
        <v>0.86956521739130399</v>
      </c>
      <c r="AD336">
        <v>0</v>
      </c>
      <c r="AE336">
        <v>0.7</v>
      </c>
    </row>
    <row r="337" spans="1:31" x14ac:dyDescent="0.15">
      <c r="A337" s="6">
        <v>335</v>
      </c>
      <c r="B337">
        <v>15</v>
      </c>
      <c r="C337">
        <v>5</v>
      </c>
      <c r="D337">
        <v>10</v>
      </c>
      <c r="E337">
        <v>10</v>
      </c>
      <c r="F337">
        <v>10</v>
      </c>
      <c r="G337">
        <v>0</v>
      </c>
      <c r="H337">
        <v>5</v>
      </c>
      <c r="I337">
        <v>5</v>
      </c>
      <c r="J337">
        <v>0.75</v>
      </c>
      <c r="K337" s="3">
        <v>8.1520690917968697</v>
      </c>
      <c r="L337" s="10">
        <v>4.1897354125976598</v>
      </c>
      <c r="M337">
        <v>2.4435253143310498</v>
      </c>
      <c r="N337">
        <v>4.4322452545165998</v>
      </c>
      <c r="O337">
        <v>2</v>
      </c>
      <c r="P337">
        <v>2</v>
      </c>
      <c r="Q337">
        <v>12</v>
      </c>
      <c r="R337" s="16">
        <v>0.16669999999999999</v>
      </c>
      <c r="S337" s="16">
        <f t="shared" si="5"/>
        <v>0.2</v>
      </c>
      <c r="T337">
        <v>2.8813018798828098</v>
      </c>
      <c r="U337">
        <v>2.6755440235137899</v>
      </c>
      <c r="V337">
        <v>2.3734037876129102</v>
      </c>
      <c r="W337" s="17">
        <v>0.30214023590087902</v>
      </c>
      <c r="X337">
        <v>0.50789809226989702</v>
      </c>
      <c r="Y337">
        <v>0.50789809226989702</v>
      </c>
      <c r="Z337">
        <v>0.2</v>
      </c>
      <c r="AA337">
        <v>1</v>
      </c>
      <c r="AB337">
        <v>0.83333333333333304</v>
      </c>
      <c r="AC337">
        <v>0.90909090909090895</v>
      </c>
      <c r="AD337">
        <v>0</v>
      </c>
      <c r="AE337">
        <v>0.8</v>
      </c>
    </row>
    <row r="338" spans="1:31" x14ac:dyDescent="0.15">
      <c r="A338" s="6">
        <v>336</v>
      </c>
      <c r="B338">
        <v>14</v>
      </c>
      <c r="C338">
        <v>6</v>
      </c>
      <c r="D338">
        <v>10</v>
      </c>
      <c r="E338">
        <v>10</v>
      </c>
      <c r="F338">
        <v>10</v>
      </c>
      <c r="G338">
        <v>0</v>
      </c>
      <c r="H338">
        <v>4</v>
      </c>
      <c r="I338">
        <v>6</v>
      </c>
      <c r="J338">
        <v>0.7</v>
      </c>
      <c r="K338" s="3">
        <v>8.10992431640625</v>
      </c>
      <c r="L338" s="10">
        <v>3.7348098754882799</v>
      </c>
      <c r="M338">
        <v>0.77038192749023404</v>
      </c>
      <c r="N338">
        <v>5.9970664978027299</v>
      </c>
      <c r="O338">
        <v>3</v>
      </c>
      <c r="P338">
        <v>3</v>
      </c>
      <c r="Q338">
        <v>13</v>
      </c>
      <c r="R338" s="16">
        <v>0.23080000000000001</v>
      </c>
      <c r="S338" s="16">
        <f t="shared" si="5"/>
        <v>0.3</v>
      </c>
      <c r="T338">
        <v>3.34078788757324</v>
      </c>
      <c r="U338">
        <v>2.9262900352478001</v>
      </c>
      <c r="V338">
        <v>2.7806494235992401</v>
      </c>
      <c r="W338" s="17">
        <v>0.14564061164855999</v>
      </c>
      <c r="X338">
        <v>0.56013846397399902</v>
      </c>
      <c r="Y338">
        <v>0.56013846397399902</v>
      </c>
      <c r="Z338">
        <v>0.3</v>
      </c>
      <c r="AA338">
        <v>1</v>
      </c>
      <c r="AB338">
        <v>0.76923076923076905</v>
      </c>
      <c r="AC338">
        <v>0.86956521739130399</v>
      </c>
      <c r="AD338">
        <v>0</v>
      </c>
      <c r="AE338">
        <v>0.7</v>
      </c>
    </row>
    <row r="339" spans="1:31" x14ac:dyDescent="0.15">
      <c r="A339" s="6">
        <v>337</v>
      </c>
      <c r="B339">
        <v>18</v>
      </c>
      <c r="C339">
        <v>2</v>
      </c>
      <c r="D339">
        <v>10</v>
      </c>
      <c r="E339">
        <v>10</v>
      </c>
      <c r="F339">
        <v>10</v>
      </c>
      <c r="G339">
        <v>0</v>
      </c>
      <c r="H339">
        <v>8</v>
      </c>
      <c r="I339">
        <v>2</v>
      </c>
      <c r="J339">
        <v>0.9</v>
      </c>
      <c r="K339" s="3">
        <v>9.7676258087158203</v>
      </c>
      <c r="L339" s="10">
        <v>0.74655914306640603</v>
      </c>
      <c r="M339">
        <v>0.241783142089844</v>
      </c>
      <c r="N339">
        <v>8.7524642944335902</v>
      </c>
      <c r="O339">
        <v>7</v>
      </c>
      <c r="P339">
        <v>7</v>
      </c>
      <c r="Q339">
        <v>17</v>
      </c>
      <c r="R339" s="16">
        <v>0.4118</v>
      </c>
      <c r="S339" s="16">
        <f t="shared" si="5"/>
        <v>0.7</v>
      </c>
      <c r="T339">
        <v>5.3478622436523402</v>
      </c>
      <c r="U339">
        <v>4.8198900222778303</v>
      </c>
      <c r="V339">
        <v>4.7304625511169398</v>
      </c>
      <c r="W339" s="17">
        <v>8.94274711608887E-2</v>
      </c>
      <c r="X339">
        <v>0.61739969253539995</v>
      </c>
      <c r="Y339">
        <v>0.61739969253539995</v>
      </c>
      <c r="Z339">
        <v>0.7</v>
      </c>
      <c r="AA339">
        <v>1</v>
      </c>
      <c r="AB339">
        <v>0.58823529411764697</v>
      </c>
      <c r="AC339">
        <v>0.74074074074074103</v>
      </c>
      <c r="AD339">
        <v>0</v>
      </c>
      <c r="AE339">
        <v>0.3</v>
      </c>
    </row>
    <row r="340" spans="1:31" x14ac:dyDescent="0.15">
      <c r="A340" s="6">
        <v>338</v>
      </c>
      <c r="B340">
        <v>17</v>
      </c>
      <c r="C340">
        <v>3</v>
      </c>
      <c r="D340">
        <v>10</v>
      </c>
      <c r="E340">
        <v>10</v>
      </c>
      <c r="F340">
        <v>10</v>
      </c>
      <c r="G340">
        <v>0</v>
      </c>
      <c r="H340">
        <v>7</v>
      </c>
      <c r="I340">
        <v>3</v>
      </c>
      <c r="J340">
        <v>0.85</v>
      </c>
      <c r="K340" s="3">
        <v>8.6174030303955096</v>
      </c>
      <c r="L340" s="10">
        <v>1.6650867462158201</v>
      </c>
      <c r="M340">
        <v>0.68247985839843694</v>
      </c>
      <c r="N340">
        <v>6.6565170288085902</v>
      </c>
      <c r="O340">
        <v>5</v>
      </c>
      <c r="P340">
        <v>5</v>
      </c>
      <c r="Q340">
        <v>14</v>
      </c>
      <c r="R340" s="16">
        <v>0.35709999999999997</v>
      </c>
      <c r="S340" s="16">
        <f t="shared" si="5"/>
        <v>0.5</v>
      </c>
      <c r="T340">
        <v>4.4856338500976598</v>
      </c>
      <c r="U340">
        <v>4.0566248893737802</v>
      </c>
      <c r="V340">
        <v>3.8874640464782702</v>
      </c>
      <c r="W340" s="17">
        <v>0.16916084289550801</v>
      </c>
      <c r="X340">
        <v>0.59816980361938499</v>
      </c>
      <c r="Y340">
        <v>0.59816980361938499</v>
      </c>
      <c r="Z340">
        <v>0.5</v>
      </c>
      <c r="AA340">
        <v>0.9</v>
      </c>
      <c r="AB340">
        <v>0.64285714285714302</v>
      </c>
      <c r="AC340">
        <v>0.75</v>
      </c>
      <c r="AD340">
        <v>0.1</v>
      </c>
      <c r="AE340">
        <v>0.4</v>
      </c>
    </row>
    <row r="341" spans="1:31" x14ac:dyDescent="0.15">
      <c r="A341" s="6">
        <v>339</v>
      </c>
      <c r="B341">
        <v>19</v>
      </c>
      <c r="C341">
        <v>1</v>
      </c>
      <c r="D341">
        <v>10</v>
      </c>
      <c r="E341">
        <v>10</v>
      </c>
      <c r="F341">
        <v>10</v>
      </c>
      <c r="G341">
        <v>0</v>
      </c>
      <c r="H341">
        <v>9</v>
      </c>
      <c r="I341">
        <v>1</v>
      </c>
      <c r="J341">
        <v>0.95</v>
      </c>
      <c r="K341" s="3">
        <v>13.1161651611328</v>
      </c>
      <c r="L341" s="10">
        <v>1.14737701416016</v>
      </c>
      <c r="M341">
        <v>0.89725494384765603</v>
      </c>
      <c r="N341">
        <v>10.797456741333001</v>
      </c>
      <c r="O341">
        <v>7</v>
      </c>
      <c r="P341">
        <v>7</v>
      </c>
      <c r="Q341">
        <v>17</v>
      </c>
      <c r="R341" s="16">
        <v>0.4118</v>
      </c>
      <c r="S341" s="16">
        <f t="shared" si="5"/>
        <v>0.7</v>
      </c>
      <c r="T341">
        <v>5.4435863494873002</v>
      </c>
      <c r="U341">
        <v>5.01316595077515</v>
      </c>
      <c r="V341">
        <v>4.7798376083373997</v>
      </c>
      <c r="W341" s="17">
        <v>0.233328342437744</v>
      </c>
      <c r="X341">
        <v>0.66374874114990201</v>
      </c>
      <c r="Y341">
        <v>0.66374874114990201</v>
      </c>
      <c r="Z341">
        <v>0.7</v>
      </c>
      <c r="AA341">
        <v>1</v>
      </c>
      <c r="AB341">
        <v>0.58823529411764697</v>
      </c>
      <c r="AC341">
        <v>0.74074074074074103</v>
      </c>
      <c r="AD341">
        <v>0</v>
      </c>
      <c r="AE341">
        <v>0.3</v>
      </c>
    </row>
    <row r="342" spans="1:31" x14ac:dyDescent="0.15">
      <c r="A342" s="6">
        <v>340</v>
      </c>
      <c r="B342">
        <v>16</v>
      </c>
      <c r="C342">
        <v>4</v>
      </c>
      <c r="D342">
        <v>10</v>
      </c>
      <c r="E342">
        <v>10</v>
      </c>
      <c r="F342">
        <v>10</v>
      </c>
      <c r="G342">
        <v>0</v>
      </c>
      <c r="H342">
        <v>6</v>
      </c>
      <c r="I342">
        <v>4</v>
      </c>
      <c r="J342">
        <v>0.8</v>
      </c>
      <c r="K342" s="3">
        <v>8.4743232727050799</v>
      </c>
      <c r="L342" s="10">
        <v>1.6982879638671899</v>
      </c>
      <c r="M342">
        <v>0.299484252929687</v>
      </c>
      <c r="N342">
        <v>7.7963790893554696</v>
      </c>
      <c r="O342">
        <v>6</v>
      </c>
      <c r="P342">
        <v>6</v>
      </c>
      <c r="Q342">
        <v>16</v>
      </c>
      <c r="R342" s="16">
        <v>0.375</v>
      </c>
      <c r="S342" s="16">
        <f t="shared" si="5"/>
        <v>0.6</v>
      </c>
      <c r="T342">
        <v>4.3938579559326199</v>
      </c>
      <c r="U342">
        <v>3.8487272262573202</v>
      </c>
      <c r="V342">
        <v>3.7890763282775901</v>
      </c>
      <c r="W342" s="17">
        <v>5.96508979797363E-2</v>
      </c>
      <c r="X342">
        <v>0.60478162765502896</v>
      </c>
      <c r="Y342">
        <v>0.60478162765502896</v>
      </c>
      <c r="Z342">
        <v>0.6</v>
      </c>
      <c r="AA342">
        <v>1</v>
      </c>
      <c r="AB342">
        <v>0.625</v>
      </c>
      <c r="AC342">
        <v>0.76923076923076905</v>
      </c>
      <c r="AD342">
        <v>0</v>
      </c>
      <c r="AE342">
        <v>0.4</v>
      </c>
    </row>
    <row r="343" spans="1:31" x14ac:dyDescent="0.15">
      <c r="A343" s="6">
        <v>341</v>
      </c>
      <c r="B343">
        <v>15</v>
      </c>
      <c r="C343">
        <v>5</v>
      </c>
      <c r="D343">
        <v>10</v>
      </c>
      <c r="E343">
        <v>10</v>
      </c>
      <c r="F343">
        <v>10</v>
      </c>
      <c r="G343">
        <v>0</v>
      </c>
      <c r="H343">
        <v>5</v>
      </c>
      <c r="I343">
        <v>5</v>
      </c>
      <c r="J343">
        <v>0.75</v>
      </c>
      <c r="K343" s="3">
        <v>9.2915840148925799</v>
      </c>
      <c r="L343" s="10">
        <v>3.3382911682128902</v>
      </c>
      <c r="M343">
        <v>0.891143798828125</v>
      </c>
      <c r="N343">
        <v>7.0122776031494096</v>
      </c>
      <c r="O343">
        <v>3</v>
      </c>
      <c r="P343">
        <v>3</v>
      </c>
      <c r="Q343">
        <v>13</v>
      </c>
      <c r="R343" s="16">
        <v>0.23080000000000001</v>
      </c>
      <c r="S343" s="16">
        <f t="shared" si="5"/>
        <v>0.3</v>
      </c>
      <c r="T343">
        <v>3.8982982635497998</v>
      </c>
      <c r="U343">
        <v>3.49162745475769</v>
      </c>
      <c r="V343">
        <v>3.3069717884063698</v>
      </c>
      <c r="W343" s="17">
        <v>0.184655666351318</v>
      </c>
      <c r="X343">
        <v>0.59132647514343295</v>
      </c>
      <c r="Y343">
        <v>0.59132647514343295</v>
      </c>
      <c r="Z343">
        <v>0.3</v>
      </c>
      <c r="AA343">
        <v>1</v>
      </c>
      <c r="AB343">
        <v>0.76923076923076905</v>
      </c>
      <c r="AC343">
        <v>0.86956521739130399</v>
      </c>
      <c r="AD343">
        <v>0</v>
      </c>
      <c r="AE343">
        <v>0.7</v>
      </c>
    </row>
    <row r="344" spans="1:31" x14ac:dyDescent="0.15">
      <c r="A344" s="6">
        <v>342</v>
      </c>
      <c r="B344">
        <v>16</v>
      </c>
      <c r="C344">
        <v>4</v>
      </c>
      <c r="D344">
        <v>10</v>
      </c>
      <c r="E344">
        <v>10</v>
      </c>
      <c r="F344">
        <v>10</v>
      </c>
      <c r="G344">
        <v>0</v>
      </c>
      <c r="H344">
        <v>6</v>
      </c>
      <c r="I344">
        <v>4</v>
      </c>
      <c r="J344">
        <v>0.8</v>
      </c>
      <c r="K344" s="3">
        <v>7.34714698791504</v>
      </c>
      <c r="L344" s="10">
        <v>2.0586910247802699</v>
      </c>
      <c r="M344">
        <v>0.840667724609375</v>
      </c>
      <c r="N344">
        <v>5.76904296875</v>
      </c>
      <c r="O344">
        <v>5</v>
      </c>
      <c r="P344">
        <v>5</v>
      </c>
      <c r="Q344">
        <v>15</v>
      </c>
      <c r="R344" s="16">
        <v>0.33329999999999999</v>
      </c>
      <c r="S344" s="16">
        <f t="shared" si="5"/>
        <v>0.5</v>
      </c>
      <c r="T344">
        <v>3.4050369262695299</v>
      </c>
      <c r="U344">
        <v>3.05290722846985</v>
      </c>
      <c r="V344">
        <v>2.9288246631622301</v>
      </c>
      <c r="W344" s="17">
        <v>0.12408256530761699</v>
      </c>
      <c r="X344">
        <v>0.47621226310730003</v>
      </c>
      <c r="Y344">
        <v>0.47621226310730003</v>
      </c>
      <c r="Z344">
        <v>0.5</v>
      </c>
      <c r="AA344">
        <v>1</v>
      </c>
      <c r="AB344">
        <v>0.66666666666666696</v>
      </c>
      <c r="AC344">
        <v>0.8</v>
      </c>
      <c r="AD344">
        <v>0</v>
      </c>
      <c r="AE344">
        <v>0.5</v>
      </c>
    </row>
    <row r="345" spans="1:31" x14ac:dyDescent="0.15">
      <c r="A345" s="6">
        <v>343</v>
      </c>
      <c r="B345">
        <v>17</v>
      </c>
      <c r="C345">
        <v>3</v>
      </c>
      <c r="D345">
        <v>10</v>
      </c>
      <c r="E345">
        <v>10</v>
      </c>
      <c r="F345">
        <v>10</v>
      </c>
      <c r="G345">
        <v>0</v>
      </c>
      <c r="H345">
        <v>7</v>
      </c>
      <c r="I345">
        <v>3</v>
      </c>
      <c r="J345">
        <v>0.85</v>
      </c>
      <c r="K345" s="3">
        <v>8.2068538665771502</v>
      </c>
      <c r="L345" s="10">
        <v>1.84695053100586</v>
      </c>
      <c r="M345">
        <v>0.79230117797851596</v>
      </c>
      <c r="N345">
        <v>5.5700988769531197</v>
      </c>
      <c r="O345">
        <v>5</v>
      </c>
      <c r="P345">
        <v>5</v>
      </c>
      <c r="Q345">
        <v>15</v>
      </c>
      <c r="R345" s="16">
        <v>0.33329999999999999</v>
      </c>
      <c r="S345" s="16">
        <f t="shared" si="5"/>
        <v>0.5</v>
      </c>
      <c r="T345">
        <v>4.1207141876220703</v>
      </c>
      <c r="U345">
        <v>3.76255559921265</v>
      </c>
      <c r="V345">
        <v>3.56229901313782</v>
      </c>
      <c r="W345" s="17">
        <v>0.20025658607482899</v>
      </c>
      <c r="X345">
        <v>0.55841517448425304</v>
      </c>
      <c r="Y345">
        <v>0.55841517448425304</v>
      </c>
      <c r="Z345">
        <v>0.5</v>
      </c>
      <c r="AA345">
        <v>1</v>
      </c>
      <c r="AB345">
        <v>0.66666666666666696</v>
      </c>
      <c r="AC345">
        <v>0.8</v>
      </c>
      <c r="AD345">
        <v>0</v>
      </c>
      <c r="AE345">
        <v>0.5</v>
      </c>
    </row>
    <row r="346" spans="1:31" x14ac:dyDescent="0.15">
      <c r="A346" s="6">
        <v>344</v>
      </c>
      <c r="B346">
        <v>16</v>
      </c>
      <c r="C346">
        <v>4</v>
      </c>
      <c r="D346">
        <v>10</v>
      </c>
      <c r="E346">
        <v>10</v>
      </c>
      <c r="F346">
        <v>10</v>
      </c>
      <c r="G346">
        <v>0</v>
      </c>
      <c r="H346">
        <v>6</v>
      </c>
      <c r="I346">
        <v>4</v>
      </c>
      <c r="J346">
        <v>0.8</v>
      </c>
      <c r="K346" s="3">
        <v>8.3890705108642596</v>
      </c>
      <c r="L346" s="10">
        <v>1.64174461364746</v>
      </c>
      <c r="M346">
        <v>0.31815338134765597</v>
      </c>
      <c r="N346">
        <v>7.9365692138671902</v>
      </c>
      <c r="O346">
        <v>5</v>
      </c>
      <c r="P346">
        <v>5</v>
      </c>
      <c r="Q346">
        <v>15</v>
      </c>
      <c r="R346" s="16">
        <v>0.33329999999999999</v>
      </c>
      <c r="S346" s="16">
        <f t="shared" si="5"/>
        <v>0.5</v>
      </c>
      <c r="T346">
        <v>3.70157814025879</v>
      </c>
      <c r="U346">
        <v>3.2271652221679701</v>
      </c>
      <c r="V346">
        <v>3.1860260963439901</v>
      </c>
      <c r="W346" s="17">
        <v>4.1139125823974602E-2</v>
      </c>
      <c r="X346">
        <v>0.51555204391479503</v>
      </c>
      <c r="Y346">
        <v>0.51555204391479503</v>
      </c>
      <c r="Z346">
        <v>0.5</v>
      </c>
      <c r="AA346">
        <v>1</v>
      </c>
      <c r="AB346">
        <v>0.66666666666666696</v>
      </c>
      <c r="AC346">
        <v>0.8</v>
      </c>
      <c r="AD346">
        <v>0</v>
      </c>
      <c r="AE346">
        <v>0.5</v>
      </c>
    </row>
    <row r="347" spans="1:31" x14ac:dyDescent="0.15">
      <c r="A347" s="6">
        <v>345</v>
      </c>
      <c r="B347">
        <v>14</v>
      </c>
      <c r="C347">
        <v>6</v>
      </c>
      <c r="D347">
        <v>10</v>
      </c>
      <c r="E347">
        <v>10</v>
      </c>
      <c r="F347">
        <v>10</v>
      </c>
      <c r="G347">
        <v>0</v>
      </c>
      <c r="H347">
        <v>4</v>
      </c>
      <c r="I347">
        <v>6</v>
      </c>
      <c r="J347">
        <v>0.7</v>
      </c>
      <c r="K347" s="3">
        <v>7.1087226867675799</v>
      </c>
      <c r="L347" s="10">
        <v>3.5736541748046902</v>
      </c>
      <c r="M347">
        <v>1.87067222595215</v>
      </c>
      <c r="N347">
        <v>5.9993782043456996</v>
      </c>
      <c r="O347">
        <v>3</v>
      </c>
      <c r="P347">
        <v>3</v>
      </c>
      <c r="Q347">
        <v>12</v>
      </c>
      <c r="R347" s="16">
        <v>0.25</v>
      </c>
      <c r="S347" s="16">
        <f t="shared" si="5"/>
        <v>0.3</v>
      </c>
      <c r="T347">
        <v>2.66177558898926</v>
      </c>
      <c r="U347">
        <v>2.3573517799377401</v>
      </c>
      <c r="V347">
        <v>2.2364528179168701</v>
      </c>
      <c r="W347" s="17">
        <v>0.120898962020874</v>
      </c>
      <c r="X347">
        <v>0.42532277107238797</v>
      </c>
      <c r="Y347">
        <v>0.42532277107238797</v>
      </c>
      <c r="Z347">
        <v>0.3</v>
      </c>
      <c r="AA347">
        <v>0.9</v>
      </c>
      <c r="AB347">
        <v>0.75</v>
      </c>
      <c r="AC347">
        <v>0.81818181818181801</v>
      </c>
      <c r="AD347">
        <v>0.1</v>
      </c>
      <c r="AE347">
        <v>0.6</v>
      </c>
    </row>
    <row r="348" spans="1:31" x14ac:dyDescent="0.15">
      <c r="A348" s="6">
        <v>346</v>
      </c>
      <c r="B348">
        <v>17</v>
      </c>
      <c r="C348">
        <v>3</v>
      </c>
      <c r="D348">
        <v>10</v>
      </c>
      <c r="E348">
        <v>10</v>
      </c>
      <c r="F348">
        <v>10</v>
      </c>
      <c r="G348">
        <v>0</v>
      </c>
      <c r="H348">
        <v>7</v>
      </c>
      <c r="I348">
        <v>3</v>
      </c>
      <c r="J348">
        <v>0.85</v>
      </c>
      <c r="K348" s="3">
        <v>9.2520637512206996</v>
      </c>
      <c r="L348" s="10">
        <v>3.5100860595703098</v>
      </c>
      <c r="M348">
        <v>2.6267127990722701</v>
      </c>
      <c r="N348">
        <v>5.2582244873046902</v>
      </c>
      <c r="O348">
        <v>4</v>
      </c>
      <c r="P348">
        <v>4</v>
      </c>
      <c r="Q348">
        <v>14</v>
      </c>
      <c r="R348" s="16">
        <v>0.28570000000000001</v>
      </c>
      <c r="S348" s="16">
        <f t="shared" si="5"/>
        <v>0.4</v>
      </c>
      <c r="T348">
        <v>4.05875587463379</v>
      </c>
      <c r="U348">
        <v>3.8101456165313698</v>
      </c>
      <c r="V348">
        <v>3.4641640186309801</v>
      </c>
      <c r="W348" s="17">
        <v>0.34598159790039101</v>
      </c>
      <c r="X348">
        <v>0.59459185600280795</v>
      </c>
      <c r="Y348">
        <v>0.59459185600280795</v>
      </c>
      <c r="Z348">
        <v>0.4</v>
      </c>
      <c r="AA348">
        <v>1</v>
      </c>
      <c r="AB348">
        <v>0.71428571428571397</v>
      </c>
      <c r="AC348">
        <v>0.83333333333333304</v>
      </c>
      <c r="AD348">
        <v>0</v>
      </c>
      <c r="AE348">
        <v>0.6</v>
      </c>
    </row>
    <row r="349" spans="1:31" x14ac:dyDescent="0.15">
      <c r="A349" s="6">
        <v>347</v>
      </c>
      <c r="B349">
        <v>17</v>
      </c>
      <c r="C349">
        <v>3</v>
      </c>
      <c r="D349">
        <v>10</v>
      </c>
      <c r="E349">
        <v>10</v>
      </c>
      <c r="F349">
        <v>10</v>
      </c>
      <c r="G349">
        <v>0</v>
      </c>
      <c r="H349">
        <v>7</v>
      </c>
      <c r="I349">
        <v>3</v>
      </c>
      <c r="J349">
        <v>0.85</v>
      </c>
      <c r="K349" s="3">
        <v>8.5422458648681605</v>
      </c>
      <c r="L349" s="10">
        <v>1.11917877197266</v>
      </c>
      <c r="M349">
        <v>0.28966140747070301</v>
      </c>
      <c r="N349">
        <v>7.8393249511718697</v>
      </c>
      <c r="O349">
        <v>7</v>
      </c>
      <c r="P349">
        <v>7</v>
      </c>
      <c r="Q349">
        <v>17</v>
      </c>
      <c r="R349" s="16">
        <v>0.4118</v>
      </c>
      <c r="S349" s="16">
        <f t="shared" si="5"/>
        <v>0.7</v>
      </c>
      <c r="T349">
        <v>4.8530902862548801</v>
      </c>
      <c r="U349">
        <v>4.2982110977172896</v>
      </c>
      <c r="V349">
        <v>4.2352571487426802</v>
      </c>
      <c r="W349" s="17">
        <v>6.2953948974609403E-2</v>
      </c>
      <c r="X349">
        <v>0.61783313751220703</v>
      </c>
      <c r="Y349">
        <v>0.61783313751220703</v>
      </c>
      <c r="Z349">
        <v>0.7</v>
      </c>
      <c r="AA349">
        <v>1</v>
      </c>
      <c r="AB349">
        <v>0.58823529411764697</v>
      </c>
      <c r="AC349">
        <v>0.74074074074074103</v>
      </c>
      <c r="AD349">
        <v>0</v>
      </c>
      <c r="AE349">
        <v>0.3</v>
      </c>
    </row>
    <row r="350" spans="1:31" x14ac:dyDescent="0.15">
      <c r="A350" s="6">
        <v>348</v>
      </c>
      <c r="B350">
        <v>19</v>
      </c>
      <c r="C350">
        <v>1</v>
      </c>
      <c r="D350">
        <v>10</v>
      </c>
      <c r="E350">
        <v>10</v>
      </c>
      <c r="F350">
        <v>10</v>
      </c>
      <c r="G350">
        <v>0</v>
      </c>
      <c r="H350">
        <v>9</v>
      </c>
      <c r="I350">
        <v>1</v>
      </c>
      <c r="J350">
        <v>0.95</v>
      </c>
      <c r="K350" s="3">
        <v>12.667484283447299</v>
      </c>
      <c r="L350" s="10">
        <v>0.58145904541015603</v>
      </c>
      <c r="M350">
        <v>0.38654327392578097</v>
      </c>
      <c r="N350">
        <v>11.4797058105469</v>
      </c>
      <c r="O350">
        <v>8</v>
      </c>
      <c r="P350">
        <v>8</v>
      </c>
      <c r="Q350">
        <v>18</v>
      </c>
      <c r="R350" s="16">
        <v>0.44440000000000002</v>
      </c>
      <c r="S350" s="16">
        <f t="shared" si="5"/>
        <v>0.8</v>
      </c>
      <c r="T350">
        <v>5.5114040374755904</v>
      </c>
      <c r="U350">
        <v>5.0303702354431197</v>
      </c>
      <c r="V350">
        <v>4.9127755165100098</v>
      </c>
      <c r="W350" s="17">
        <v>0.117594718933105</v>
      </c>
      <c r="X350">
        <v>0.59862852096557595</v>
      </c>
      <c r="Y350">
        <v>0.59862852096557595</v>
      </c>
      <c r="Z350">
        <v>0.8</v>
      </c>
      <c r="AA350">
        <v>1</v>
      </c>
      <c r="AB350">
        <v>0.55555555555555602</v>
      </c>
      <c r="AC350">
        <v>0.71428571428571397</v>
      </c>
      <c r="AD350">
        <v>0</v>
      </c>
      <c r="AE350">
        <v>0.2</v>
      </c>
    </row>
    <row r="351" spans="1:31" x14ac:dyDescent="0.15">
      <c r="A351" s="6">
        <v>349</v>
      </c>
      <c r="B351">
        <v>14</v>
      </c>
      <c r="C351">
        <v>6</v>
      </c>
      <c r="D351">
        <v>10</v>
      </c>
      <c r="E351">
        <v>10</v>
      </c>
      <c r="F351">
        <v>10</v>
      </c>
      <c r="G351">
        <v>0</v>
      </c>
      <c r="H351">
        <v>4</v>
      </c>
      <c r="I351">
        <v>6</v>
      </c>
      <c r="J351">
        <v>0.7</v>
      </c>
      <c r="K351" s="3">
        <v>8.5923042297363299</v>
      </c>
      <c r="L351" s="10">
        <v>4.0425281524658203</v>
      </c>
      <c r="M351">
        <v>0.82660675048828103</v>
      </c>
      <c r="N351">
        <v>6.0145702362060502</v>
      </c>
      <c r="O351">
        <v>3</v>
      </c>
      <c r="P351">
        <v>3</v>
      </c>
      <c r="Q351">
        <v>13</v>
      </c>
      <c r="R351" s="16">
        <v>0.23080000000000001</v>
      </c>
      <c r="S351" s="16">
        <f t="shared" si="5"/>
        <v>0.3</v>
      </c>
      <c r="T351">
        <v>3.3683948516845699</v>
      </c>
      <c r="U351">
        <v>2.9685811996460001</v>
      </c>
      <c r="V351">
        <v>2.7886581420898402</v>
      </c>
      <c r="W351" s="17">
        <v>0.17992305755615201</v>
      </c>
      <c r="X351">
        <v>0.57973670959472701</v>
      </c>
      <c r="Y351">
        <v>0.57973670959472701</v>
      </c>
      <c r="Z351">
        <v>0.3</v>
      </c>
      <c r="AA351">
        <v>1</v>
      </c>
      <c r="AB351">
        <v>0.76923076923076905</v>
      </c>
      <c r="AC351">
        <v>0.86956521739130399</v>
      </c>
      <c r="AD351">
        <v>0</v>
      </c>
      <c r="AE351">
        <v>0.7</v>
      </c>
    </row>
    <row r="352" spans="1:31" x14ac:dyDescent="0.15">
      <c r="A352" s="6">
        <v>350</v>
      </c>
      <c r="B352">
        <v>17</v>
      </c>
      <c r="C352">
        <v>3</v>
      </c>
      <c r="D352">
        <v>10</v>
      </c>
      <c r="E352">
        <v>10</v>
      </c>
      <c r="F352">
        <v>10</v>
      </c>
      <c r="G352">
        <v>0</v>
      </c>
      <c r="H352">
        <v>7</v>
      </c>
      <c r="I352">
        <v>3</v>
      </c>
      <c r="J352">
        <v>0.85</v>
      </c>
      <c r="K352" s="3">
        <v>9.1723499298095703</v>
      </c>
      <c r="L352" s="10">
        <v>3.2627544403076199</v>
      </c>
      <c r="M352">
        <v>2.29034423828125</v>
      </c>
      <c r="N352">
        <v>5.2009162902831996</v>
      </c>
      <c r="O352">
        <v>4</v>
      </c>
      <c r="P352">
        <v>4</v>
      </c>
      <c r="Q352">
        <v>14</v>
      </c>
      <c r="R352" s="16">
        <v>0.28570000000000001</v>
      </c>
      <c r="S352" s="16">
        <f t="shared" si="5"/>
        <v>0.4</v>
      </c>
      <c r="T352">
        <v>3.6893329620361301</v>
      </c>
      <c r="U352">
        <v>3.47076344490051</v>
      </c>
      <c r="V352">
        <v>3.1286025047302202</v>
      </c>
      <c r="W352" s="17">
        <v>0.34216094017028797</v>
      </c>
      <c r="X352">
        <v>0.56073045730590798</v>
      </c>
      <c r="Y352">
        <v>0.56073045730590798</v>
      </c>
      <c r="Z352">
        <v>0.4</v>
      </c>
      <c r="AA352">
        <v>1</v>
      </c>
      <c r="AB352">
        <v>0.71428571428571397</v>
      </c>
      <c r="AC352">
        <v>0.83333333333333304</v>
      </c>
      <c r="AD352">
        <v>0</v>
      </c>
      <c r="AE352">
        <v>0.6</v>
      </c>
    </row>
    <row r="353" spans="1:31" x14ac:dyDescent="0.15">
      <c r="A353" s="6">
        <v>351</v>
      </c>
      <c r="B353">
        <v>18</v>
      </c>
      <c r="C353">
        <v>2</v>
      </c>
      <c r="D353">
        <v>10</v>
      </c>
      <c r="E353">
        <v>10</v>
      </c>
      <c r="F353">
        <v>10</v>
      </c>
      <c r="G353">
        <v>0</v>
      </c>
      <c r="H353">
        <v>8</v>
      </c>
      <c r="I353">
        <v>2</v>
      </c>
      <c r="J353">
        <v>0.9</v>
      </c>
      <c r="K353" s="3">
        <v>11.1758708953857</v>
      </c>
      <c r="L353" s="10">
        <v>3.0190277099609402</v>
      </c>
      <c r="M353">
        <v>2.4869499206543</v>
      </c>
      <c r="N353">
        <v>7.5356292724609402</v>
      </c>
      <c r="O353">
        <v>6</v>
      </c>
      <c r="P353">
        <v>6</v>
      </c>
      <c r="Q353">
        <v>16</v>
      </c>
      <c r="R353" s="16">
        <v>0.375</v>
      </c>
      <c r="S353" s="16">
        <f t="shared" si="5"/>
        <v>0.6</v>
      </c>
      <c r="T353">
        <v>4.4574546813964799</v>
      </c>
      <c r="U353">
        <v>4.1711406707763699</v>
      </c>
      <c r="V353">
        <v>3.8332390785217298</v>
      </c>
      <c r="W353" s="17">
        <v>0.337901592254639</v>
      </c>
      <c r="X353">
        <v>0.62421560287475597</v>
      </c>
      <c r="Y353">
        <v>0.62421560287475597</v>
      </c>
      <c r="Z353">
        <v>0.6</v>
      </c>
      <c r="AA353">
        <v>1</v>
      </c>
      <c r="AB353">
        <v>0.625</v>
      </c>
      <c r="AC353">
        <v>0.76923076923076905</v>
      </c>
      <c r="AD353">
        <v>0</v>
      </c>
      <c r="AE353">
        <v>0.4</v>
      </c>
    </row>
    <row r="354" spans="1:31" x14ac:dyDescent="0.15">
      <c r="A354" s="6">
        <v>352</v>
      </c>
      <c r="B354">
        <v>19</v>
      </c>
      <c r="C354">
        <v>1</v>
      </c>
      <c r="D354">
        <v>10</v>
      </c>
      <c r="E354">
        <v>10</v>
      </c>
      <c r="F354">
        <v>10</v>
      </c>
      <c r="G354">
        <v>0</v>
      </c>
      <c r="H354">
        <v>9</v>
      </c>
      <c r="I354">
        <v>1</v>
      </c>
      <c r="J354">
        <v>0.95</v>
      </c>
      <c r="K354" s="3">
        <v>11.84055519104</v>
      </c>
      <c r="L354" s="10">
        <v>0.95348548889160201</v>
      </c>
      <c r="M354">
        <v>0.72431373596191395</v>
      </c>
      <c r="N354">
        <v>9.8050613403320295</v>
      </c>
      <c r="O354">
        <v>6</v>
      </c>
      <c r="P354">
        <v>6</v>
      </c>
      <c r="Q354">
        <v>15</v>
      </c>
      <c r="R354" s="16">
        <v>0.4</v>
      </c>
      <c r="S354" s="16">
        <f t="shared" si="5"/>
        <v>0.6</v>
      </c>
      <c r="T354">
        <v>4.44258689880371</v>
      </c>
      <c r="U354">
        <v>4.1120023727417001</v>
      </c>
      <c r="V354">
        <v>3.9460647106170601</v>
      </c>
      <c r="W354" s="17">
        <v>0.16593766212463401</v>
      </c>
      <c r="X354">
        <v>0.49652218818664601</v>
      </c>
      <c r="Y354">
        <v>0.49652218818664601</v>
      </c>
      <c r="Z354">
        <v>0.6</v>
      </c>
      <c r="AA354">
        <v>0.9</v>
      </c>
      <c r="AB354">
        <v>0.6</v>
      </c>
      <c r="AC354">
        <v>0.72</v>
      </c>
      <c r="AD354">
        <v>0.1</v>
      </c>
      <c r="AE354">
        <v>0.3</v>
      </c>
    </row>
    <row r="355" spans="1:31" x14ac:dyDescent="0.15">
      <c r="A355" s="6">
        <v>353</v>
      </c>
      <c r="B355">
        <v>17</v>
      </c>
      <c r="C355">
        <v>3</v>
      </c>
      <c r="D355">
        <v>10</v>
      </c>
      <c r="E355">
        <v>10</v>
      </c>
      <c r="F355">
        <v>10</v>
      </c>
      <c r="G355">
        <v>0</v>
      </c>
      <c r="H355">
        <v>7</v>
      </c>
      <c r="I355">
        <v>3</v>
      </c>
      <c r="J355">
        <v>0.85</v>
      </c>
      <c r="K355" s="3">
        <v>9.9032840728759801</v>
      </c>
      <c r="L355" s="10">
        <v>1.5744552612304701</v>
      </c>
      <c r="M355">
        <v>0.52739334106445301</v>
      </c>
      <c r="N355">
        <v>8.4081363677978498</v>
      </c>
      <c r="O355">
        <v>7</v>
      </c>
      <c r="P355">
        <v>7</v>
      </c>
      <c r="Q355">
        <v>17</v>
      </c>
      <c r="R355" s="16">
        <v>0.4118</v>
      </c>
      <c r="S355" s="16">
        <f t="shared" si="5"/>
        <v>0.7</v>
      </c>
      <c r="T355">
        <v>4.6351547241210902</v>
      </c>
      <c r="U355">
        <v>4.1270632743835396</v>
      </c>
      <c r="V355">
        <v>3.9922955036163299</v>
      </c>
      <c r="W355" s="17">
        <v>0.134767770767212</v>
      </c>
      <c r="X355">
        <v>0.64285922050476096</v>
      </c>
      <c r="Y355">
        <v>0.64285922050476096</v>
      </c>
      <c r="Z355">
        <v>0.7</v>
      </c>
      <c r="AA355">
        <v>1</v>
      </c>
      <c r="AB355">
        <v>0.58823529411764697</v>
      </c>
      <c r="AC355">
        <v>0.74074074074074103</v>
      </c>
      <c r="AD355">
        <v>0</v>
      </c>
      <c r="AE355">
        <v>0.3</v>
      </c>
    </row>
    <row r="356" spans="1:31" x14ac:dyDescent="0.15">
      <c r="A356" s="6">
        <v>354</v>
      </c>
      <c r="B356">
        <v>19</v>
      </c>
      <c r="C356">
        <v>1</v>
      </c>
      <c r="D356">
        <v>10</v>
      </c>
      <c r="E356">
        <v>10</v>
      </c>
      <c r="F356">
        <v>10</v>
      </c>
      <c r="G356">
        <v>0</v>
      </c>
      <c r="H356">
        <v>9</v>
      </c>
      <c r="I356">
        <v>1</v>
      </c>
      <c r="J356">
        <v>0.95</v>
      </c>
      <c r="K356" s="3">
        <v>11.8744087219238</v>
      </c>
      <c r="L356" s="10">
        <v>0.70819473266601596</v>
      </c>
      <c r="M356">
        <v>0.483871459960937</v>
      </c>
      <c r="N356">
        <v>10.163694381713899</v>
      </c>
      <c r="O356">
        <v>8</v>
      </c>
      <c r="P356">
        <v>8</v>
      </c>
      <c r="Q356">
        <v>18</v>
      </c>
      <c r="R356" s="16">
        <v>0.44440000000000002</v>
      </c>
      <c r="S356" s="16">
        <f t="shared" si="5"/>
        <v>0.8</v>
      </c>
      <c r="T356">
        <v>5.0078620910644496</v>
      </c>
      <c r="U356">
        <v>4.6017813682556197</v>
      </c>
      <c r="V356">
        <v>4.4419045448303196</v>
      </c>
      <c r="W356" s="17">
        <v>0.159876823425293</v>
      </c>
      <c r="X356">
        <v>0.56595754623413097</v>
      </c>
      <c r="Y356">
        <v>0.56595754623413097</v>
      </c>
      <c r="Z356">
        <v>0.8</v>
      </c>
      <c r="AA356">
        <v>1</v>
      </c>
      <c r="AB356">
        <v>0.55555555555555602</v>
      </c>
      <c r="AC356">
        <v>0.71428571428571397</v>
      </c>
      <c r="AD356">
        <v>0</v>
      </c>
      <c r="AE356">
        <v>0.2</v>
      </c>
    </row>
    <row r="357" spans="1:31" x14ac:dyDescent="0.15">
      <c r="A357" s="6">
        <v>355</v>
      </c>
      <c r="B357">
        <v>17</v>
      </c>
      <c r="C357">
        <v>3</v>
      </c>
      <c r="D357">
        <v>10</v>
      </c>
      <c r="E357">
        <v>10</v>
      </c>
      <c r="F357">
        <v>10</v>
      </c>
      <c r="G357">
        <v>0</v>
      </c>
      <c r="H357">
        <v>7</v>
      </c>
      <c r="I357">
        <v>3</v>
      </c>
      <c r="J357">
        <v>0.85</v>
      </c>
      <c r="K357" s="3">
        <v>9.7613239288330096</v>
      </c>
      <c r="L357" s="10">
        <v>3.2560501098632799</v>
      </c>
      <c r="M357">
        <v>2.27218818664551</v>
      </c>
      <c r="N357">
        <v>6.0137138366699201</v>
      </c>
      <c r="O357">
        <v>3</v>
      </c>
      <c r="P357">
        <v>3</v>
      </c>
      <c r="Q357">
        <v>13</v>
      </c>
      <c r="R357" s="16">
        <v>0.23080000000000001</v>
      </c>
      <c r="S357" s="16">
        <f t="shared" si="5"/>
        <v>0.3</v>
      </c>
      <c r="T357">
        <v>3.6822776794433598</v>
      </c>
      <c r="U357">
        <v>3.4271712303161599</v>
      </c>
      <c r="V357">
        <v>3.0966672897338898</v>
      </c>
      <c r="W357" s="17">
        <v>0.330503940582275</v>
      </c>
      <c r="X357">
        <v>0.58561038970947299</v>
      </c>
      <c r="Y357">
        <v>0.58561038970947299</v>
      </c>
      <c r="Z357">
        <v>0.3</v>
      </c>
      <c r="AA357">
        <v>1</v>
      </c>
      <c r="AB357">
        <v>0.76923076923076905</v>
      </c>
      <c r="AC357">
        <v>0.86956521739130399</v>
      </c>
      <c r="AD357">
        <v>0</v>
      </c>
      <c r="AE357">
        <v>0.7</v>
      </c>
    </row>
    <row r="358" spans="1:31" x14ac:dyDescent="0.15">
      <c r="A358" s="6">
        <v>356</v>
      </c>
      <c r="B358">
        <v>19</v>
      </c>
      <c r="C358">
        <v>1</v>
      </c>
      <c r="D358">
        <v>10</v>
      </c>
      <c r="E358">
        <v>10</v>
      </c>
      <c r="F358">
        <v>10</v>
      </c>
      <c r="G358">
        <v>0</v>
      </c>
      <c r="H358">
        <v>9</v>
      </c>
      <c r="I358">
        <v>1</v>
      </c>
      <c r="J358">
        <v>0.95</v>
      </c>
      <c r="K358" s="3">
        <v>13.0337867736816</v>
      </c>
      <c r="L358" s="10">
        <v>0.97521209716796897</v>
      </c>
      <c r="M358">
        <v>0.72060394287109397</v>
      </c>
      <c r="N358">
        <v>10.8522796630859</v>
      </c>
      <c r="O358">
        <v>8</v>
      </c>
      <c r="P358">
        <v>8</v>
      </c>
      <c r="Q358">
        <v>18</v>
      </c>
      <c r="R358" s="16">
        <v>0.44440000000000002</v>
      </c>
      <c r="S358" s="16">
        <f t="shared" si="5"/>
        <v>0.8</v>
      </c>
      <c r="T358">
        <v>5.5735645294189498</v>
      </c>
      <c r="U358">
        <v>5.1238565444946298</v>
      </c>
      <c r="V358">
        <v>4.9203748703002903</v>
      </c>
      <c r="W358" s="17">
        <v>0.20348167419433599</v>
      </c>
      <c r="X358">
        <v>0.65318965911865201</v>
      </c>
      <c r="Y358">
        <v>0.65318965911865201</v>
      </c>
      <c r="Z358">
        <v>0.8</v>
      </c>
      <c r="AA358">
        <v>1</v>
      </c>
      <c r="AB358">
        <v>0.55555555555555602</v>
      </c>
      <c r="AC358">
        <v>0.71428571428571397</v>
      </c>
      <c r="AD358">
        <v>0</v>
      </c>
      <c r="AE358">
        <v>0.2</v>
      </c>
    </row>
    <row r="359" spans="1:31" x14ac:dyDescent="0.15">
      <c r="A359" s="6">
        <v>357</v>
      </c>
      <c r="B359">
        <v>15</v>
      </c>
      <c r="C359">
        <v>5</v>
      </c>
      <c r="D359">
        <v>10</v>
      </c>
      <c r="E359">
        <v>10</v>
      </c>
      <c r="F359">
        <v>10</v>
      </c>
      <c r="G359">
        <v>0</v>
      </c>
      <c r="H359">
        <v>5</v>
      </c>
      <c r="I359">
        <v>5</v>
      </c>
      <c r="J359">
        <v>0.75</v>
      </c>
      <c r="K359" s="3">
        <v>8.6068115234375</v>
      </c>
      <c r="L359" s="10">
        <v>3.9097385406494101</v>
      </c>
      <c r="M359">
        <v>1.8372611999511701</v>
      </c>
      <c r="N359">
        <v>5.2491798400878897</v>
      </c>
      <c r="O359">
        <v>2</v>
      </c>
      <c r="P359">
        <v>2</v>
      </c>
      <c r="Q359">
        <v>12</v>
      </c>
      <c r="R359" s="16">
        <v>0.16669999999999999</v>
      </c>
      <c r="S359" s="16">
        <f t="shared" si="5"/>
        <v>0.2</v>
      </c>
      <c r="T359">
        <v>3.50625801086426</v>
      </c>
      <c r="U359">
        <v>3.1938400268554701</v>
      </c>
      <c r="V359">
        <v>2.91675972938538</v>
      </c>
      <c r="W359" s="17">
        <v>0.277080297470093</v>
      </c>
      <c r="X359">
        <v>0.58949828147888195</v>
      </c>
      <c r="Y359">
        <v>0.58949828147888195</v>
      </c>
      <c r="Z359">
        <v>0.2</v>
      </c>
      <c r="AA359">
        <v>1</v>
      </c>
      <c r="AB359">
        <v>0.83333333333333304</v>
      </c>
      <c r="AC359">
        <v>0.90909090909090895</v>
      </c>
      <c r="AD359">
        <v>0</v>
      </c>
      <c r="AE359">
        <v>0.8</v>
      </c>
    </row>
    <row r="360" spans="1:31" x14ac:dyDescent="0.15">
      <c r="A360" s="6">
        <v>358</v>
      </c>
      <c r="B360">
        <v>16</v>
      </c>
      <c r="C360">
        <v>4</v>
      </c>
      <c r="D360">
        <v>10</v>
      </c>
      <c r="E360">
        <v>10</v>
      </c>
      <c r="F360">
        <v>10</v>
      </c>
      <c r="G360">
        <v>0</v>
      </c>
      <c r="H360">
        <v>6</v>
      </c>
      <c r="I360">
        <v>4</v>
      </c>
      <c r="J360">
        <v>0.8</v>
      </c>
      <c r="K360" s="3">
        <v>8.2530384063720703</v>
      </c>
      <c r="L360" s="10">
        <v>1.2930984497070299</v>
      </c>
      <c r="M360">
        <v>0.120105743408203</v>
      </c>
      <c r="N360">
        <v>8.6674137115478498</v>
      </c>
      <c r="O360">
        <v>6</v>
      </c>
      <c r="P360">
        <v>6</v>
      </c>
      <c r="Q360">
        <v>16</v>
      </c>
      <c r="R360" s="16">
        <v>0.375</v>
      </c>
      <c r="S360" s="16">
        <f t="shared" si="5"/>
        <v>0.6</v>
      </c>
      <c r="T360">
        <v>4.5827350616455096</v>
      </c>
      <c r="U360">
        <v>3.9757785797119101</v>
      </c>
      <c r="V360">
        <v>4.00595998764038</v>
      </c>
      <c r="W360" s="17">
        <v>3.01814079284668E-2</v>
      </c>
      <c r="X360">
        <v>0.57677507400512695</v>
      </c>
      <c r="Y360">
        <v>0.57677507400512695</v>
      </c>
      <c r="Z360">
        <v>0.6</v>
      </c>
      <c r="AA360">
        <v>1</v>
      </c>
      <c r="AB360">
        <v>0.625</v>
      </c>
      <c r="AC360">
        <v>0.76923076923076905</v>
      </c>
      <c r="AD360">
        <v>0</v>
      </c>
      <c r="AE360">
        <v>0.4</v>
      </c>
    </row>
    <row r="361" spans="1:31" x14ac:dyDescent="0.15">
      <c r="A361" s="6">
        <v>359</v>
      </c>
      <c r="B361">
        <v>17</v>
      </c>
      <c r="C361">
        <v>3</v>
      </c>
      <c r="D361">
        <v>10</v>
      </c>
      <c r="E361">
        <v>10</v>
      </c>
      <c r="F361">
        <v>10</v>
      </c>
      <c r="G361">
        <v>0</v>
      </c>
      <c r="H361">
        <v>7</v>
      </c>
      <c r="I361">
        <v>3</v>
      </c>
      <c r="J361">
        <v>0.85</v>
      </c>
      <c r="K361" s="3">
        <v>7.8746433258056596</v>
      </c>
      <c r="L361" s="10">
        <v>1.27225494384766</v>
      </c>
      <c r="M361">
        <v>0.428619384765625</v>
      </c>
      <c r="N361">
        <v>6.6198444366455096</v>
      </c>
      <c r="O361">
        <v>5</v>
      </c>
      <c r="P361">
        <v>5</v>
      </c>
      <c r="Q361">
        <v>14</v>
      </c>
      <c r="R361" s="16">
        <v>0.35709999999999997</v>
      </c>
      <c r="S361" s="16">
        <f t="shared" si="5"/>
        <v>0.5</v>
      </c>
      <c r="T361">
        <v>3.9990768432617201</v>
      </c>
      <c r="U361">
        <v>3.5988242626190199</v>
      </c>
      <c r="V361">
        <v>3.5017428398132302</v>
      </c>
      <c r="W361" s="17">
        <v>9.7081422805786105E-2</v>
      </c>
      <c r="X361">
        <v>0.497334003448486</v>
      </c>
      <c r="Y361">
        <v>0.497334003448486</v>
      </c>
      <c r="Z361">
        <v>0.5</v>
      </c>
      <c r="AA361">
        <v>0.9</v>
      </c>
      <c r="AB361">
        <v>0.64285714285714302</v>
      </c>
      <c r="AC361">
        <v>0.75</v>
      </c>
      <c r="AD361">
        <v>0.1</v>
      </c>
      <c r="AE361">
        <v>0.4</v>
      </c>
    </row>
    <row r="362" spans="1:31" x14ac:dyDescent="0.15">
      <c r="A362" s="6">
        <v>360</v>
      </c>
      <c r="B362">
        <v>16</v>
      </c>
      <c r="C362">
        <v>4</v>
      </c>
      <c r="D362">
        <v>10</v>
      </c>
      <c r="E362">
        <v>10</v>
      </c>
      <c r="F362">
        <v>10</v>
      </c>
      <c r="G362">
        <v>0</v>
      </c>
      <c r="H362">
        <v>6</v>
      </c>
      <c r="I362">
        <v>4</v>
      </c>
      <c r="J362">
        <v>0.8</v>
      </c>
      <c r="K362" s="3">
        <v>7.4449195861816397</v>
      </c>
      <c r="L362" s="10">
        <v>2.8489398956298801</v>
      </c>
      <c r="M362">
        <v>1.7384796142578101</v>
      </c>
      <c r="N362">
        <v>4.88381004333496</v>
      </c>
      <c r="O362">
        <v>3</v>
      </c>
      <c r="P362">
        <v>3</v>
      </c>
      <c r="Q362">
        <v>12</v>
      </c>
      <c r="R362" s="16">
        <v>0.25</v>
      </c>
      <c r="S362" s="16">
        <f t="shared" si="5"/>
        <v>0.3</v>
      </c>
      <c r="T362">
        <v>2.9568176269531201</v>
      </c>
      <c r="U362">
        <v>2.70844531059265</v>
      </c>
      <c r="V362">
        <v>2.4986667633056601</v>
      </c>
      <c r="W362" s="17">
        <v>0.209778547286987</v>
      </c>
      <c r="X362">
        <v>0.45815086364746099</v>
      </c>
      <c r="Y362">
        <v>0.45815086364746099</v>
      </c>
      <c r="Z362">
        <v>0.3</v>
      </c>
      <c r="AA362">
        <v>0.9</v>
      </c>
      <c r="AB362">
        <v>0.75</v>
      </c>
      <c r="AC362">
        <v>0.81818181818181801</v>
      </c>
      <c r="AD362">
        <v>0.1</v>
      </c>
      <c r="AE362">
        <v>0.6</v>
      </c>
    </row>
    <row r="363" spans="1:31" x14ac:dyDescent="0.15">
      <c r="A363" s="6">
        <v>361</v>
      </c>
      <c r="B363">
        <v>14</v>
      </c>
      <c r="C363">
        <v>6</v>
      </c>
      <c r="D363">
        <v>10</v>
      </c>
      <c r="E363">
        <v>10</v>
      </c>
      <c r="F363">
        <v>10</v>
      </c>
      <c r="G363">
        <v>0</v>
      </c>
      <c r="H363">
        <v>4</v>
      </c>
      <c r="I363">
        <v>6</v>
      </c>
      <c r="J363">
        <v>0.7</v>
      </c>
      <c r="K363" s="3">
        <v>8.6319065093994105</v>
      </c>
      <c r="L363" s="10">
        <v>5.21282958984375</v>
      </c>
      <c r="M363">
        <v>2.9201965332031201</v>
      </c>
      <c r="N363">
        <v>4.7266502380371103</v>
      </c>
      <c r="O363">
        <v>2</v>
      </c>
      <c r="P363">
        <v>2</v>
      </c>
      <c r="Q363">
        <v>12</v>
      </c>
      <c r="R363" s="16">
        <v>0.16669999999999999</v>
      </c>
      <c r="S363" s="16">
        <f t="shared" si="5"/>
        <v>0.2</v>
      </c>
      <c r="T363">
        <v>2.8808956146240199</v>
      </c>
      <c r="U363">
        <v>2.6655979156494101</v>
      </c>
      <c r="V363">
        <v>2.3369402885436998</v>
      </c>
      <c r="W363" s="17">
        <v>0.328657627105713</v>
      </c>
      <c r="X363">
        <v>0.54395532608032204</v>
      </c>
      <c r="Y363">
        <v>0.54395532608032204</v>
      </c>
      <c r="Z363">
        <v>0.2</v>
      </c>
      <c r="AA363">
        <v>1</v>
      </c>
      <c r="AB363">
        <v>0.83333333333333304</v>
      </c>
      <c r="AC363">
        <v>0.90909090909090895</v>
      </c>
      <c r="AD363">
        <v>0</v>
      </c>
      <c r="AE363">
        <v>0.8</v>
      </c>
    </row>
    <row r="364" spans="1:31" x14ac:dyDescent="0.15">
      <c r="A364" s="6">
        <v>362</v>
      </c>
      <c r="B364">
        <v>15</v>
      </c>
      <c r="C364">
        <v>5</v>
      </c>
      <c r="D364">
        <v>10</v>
      </c>
      <c r="E364">
        <v>10</v>
      </c>
      <c r="F364">
        <v>10</v>
      </c>
      <c r="G364">
        <v>0</v>
      </c>
      <c r="H364">
        <v>5</v>
      </c>
      <c r="I364">
        <v>5</v>
      </c>
      <c r="J364">
        <v>0.75</v>
      </c>
      <c r="K364" s="3">
        <v>7.4266471862793004</v>
      </c>
      <c r="L364" s="10">
        <v>2.65016365051269</v>
      </c>
      <c r="M364">
        <v>0.79006195068359397</v>
      </c>
      <c r="N364">
        <v>5.832763671875</v>
      </c>
      <c r="O364">
        <v>3</v>
      </c>
      <c r="P364">
        <v>3</v>
      </c>
      <c r="Q364">
        <v>12</v>
      </c>
      <c r="R364" s="16">
        <v>0.25</v>
      </c>
      <c r="S364" s="16">
        <f t="shared" si="5"/>
        <v>0.3</v>
      </c>
      <c r="T364">
        <v>2.9501590728759801</v>
      </c>
      <c r="U364">
        <v>2.6197974681854199</v>
      </c>
      <c r="V364">
        <v>2.4874329566955602</v>
      </c>
      <c r="W364" s="17">
        <v>0.132364511489868</v>
      </c>
      <c r="X364">
        <v>0.46272611618041998</v>
      </c>
      <c r="Y364">
        <v>0.46272611618041998</v>
      </c>
      <c r="Z364">
        <v>0.3</v>
      </c>
      <c r="AA364">
        <v>0.9</v>
      </c>
      <c r="AB364">
        <v>0.75</v>
      </c>
      <c r="AC364">
        <v>0.81818181818181801</v>
      </c>
      <c r="AD364">
        <v>0.1</v>
      </c>
      <c r="AE364">
        <v>0.6</v>
      </c>
    </row>
    <row r="365" spans="1:31" x14ac:dyDescent="0.15">
      <c r="A365" s="6">
        <v>363</v>
      </c>
      <c r="B365">
        <v>14</v>
      </c>
      <c r="C365">
        <v>6</v>
      </c>
      <c r="D365">
        <v>10</v>
      </c>
      <c r="E365">
        <v>10</v>
      </c>
      <c r="F365">
        <v>10</v>
      </c>
      <c r="G365">
        <v>0</v>
      </c>
      <c r="H365">
        <v>4</v>
      </c>
      <c r="I365">
        <v>6</v>
      </c>
      <c r="J365">
        <v>0.7</v>
      </c>
      <c r="K365" s="3">
        <v>8.4232196807861293</v>
      </c>
      <c r="L365" s="10">
        <v>4.5388679504394496</v>
      </c>
      <c r="M365">
        <v>2.7661094665527299</v>
      </c>
      <c r="N365">
        <v>6.7562885284423801</v>
      </c>
      <c r="O365">
        <v>3</v>
      </c>
      <c r="P365">
        <v>3</v>
      </c>
      <c r="Q365">
        <v>13</v>
      </c>
      <c r="R365" s="16">
        <v>0.23080000000000001</v>
      </c>
      <c r="S365" s="16">
        <f t="shared" si="5"/>
        <v>0.3</v>
      </c>
      <c r="T365">
        <v>2.6287136077880899</v>
      </c>
      <c r="U365">
        <v>2.3235220909118599</v>
      </c>
      <c r="V365">
        <v>2.1354405879974401</v>
      </c>
      <c r="W365" s="17">
        <v>0.18808150291442899</v>
      </c>
      <c r="X365">
        <v>0.49327301979064903</v>
      </c>
      <c r="Y365">
        <v>0.49327301979064903</v>
      </c>
      <c r="Z365">
        <v>0.3</v>
      </c>
      <c r="AA365">
        <v>1</v>
      </c>
      <c r="AB365">
        <v>0.76923076923076905</v>
      </c>
      <c r="AC365">
        <v>0.86956521739130399</v>
      </c>
      <c r="AD365">
        <v>0</v>
      </c>
      <c r="AE365">
        <v>0.7</v>
      </c>
    </row>
    <row r="366" spans="1:31" x14ac:dyDescent="0.15">
      <c r="A366" s="6">
        <v>364</v>
      </c>
      <c r="B366">
        <v>17</v>
      </c>
      <c r="C366">
        <v>3</v>
      </c>
      <c r="D366">
        <v>10</v>
      </c>
      <c r="E366">
        <v>10</v>
      </c>
      <c r="F366">
        <v>10</v>
      </c>
      <c r="G366">
        <v>0</v>
      </c>
      <c r="H366">
        <v>7</v>
      </c>
      <c r="I366">
        <v>3</v>
      </c>
      <c r="J366">
        <v>0.85</v>
      </c>
      <c r="K366" s="3">
        <v>8.7284259796142596</v>
      </c>
      <c r="L366" s="10">
        <v>1.9228649139404299</v>
      </c>
      <c r="M366">
        <v>0.80744552612304699</v>
      </c>
      <c r="N366">
        <v>6.0041694641113299</v>
      </c>
      <c r="O366">
        <v>5</v>
      </c>
      <c r="P366">
        <v>5</v>
      </c>
      <c r="Q366">
        <v>14</v>
      </c>
      <c r="R366" s="16">
        <v>0.35709999999999997</v>
      </c>
      <c r="S366" s="16">
        <f t="shared" si="5"/>
        <v>0.5</v>
      </c>
      <c r="T366">
        <v>4.2547092437744096</v>
      </c>
      <c r="U366">
        <v>3.88658547401428</v>
      </c>
      <c r="V366">
        <v>3.67853808403015</v>
      </c>
      <c r="W366" s="17">
        <v>0.208047389984131</v>
      </c>
      <c r="X366">
        <v>0.57617115974426303</v>
      </c>
      <c r="Y366">
        <v>0.57617115974426303</v>
      </c>
      <c r="Z366">
        <v>0.5</v>
      </c>
      <c r="AA366">
        <v>0.9</v>
      </c>
      <c r="AB366">
        <v>0.64285714285714302</v>
      </c>
      <c r="AC366">
        <v>0.75</v>
      </c>
      <c r="AD366">
        <v>0.1</v>
      </c>
      <c r="AE366">
        <v>0.4</v>
      </c>
    </row>
    <row r="367" spans="1:31" x14ac:dyDescent="0.15">
      <c r="A367" s="6">
        <v>365</v>
      </c>
      <c r="B367">
        <v>14</v>
      </c>
      <c r="C367">
        <v>6</v>
      </c>
      <c r="D367">
        <v>10</v>
      </c>
      <c r="E367">
        <v>10</v>
      </c>
      <c r="F367">
        <v>10</v>
      </c>
      <c r="G367">
        <v>0</v>
      </c>
      <c r="H367">
        <v>4</v>
      </c>
      <c r="I367">
        <v>6</v>
      </c>
      <c r="J367">
        <v>0.7</v>
      </c>
      <c r="K367" s="3">
        <v>7.97296142578125</v>
      </c>
      <c r="L367" s="10">
        <v>2.8002986907959002</v>
      </c>
      <c r="M367">
        <v>0.1246337890625</v>
      </c>
      <c r="N367">
        <v>8.4722270965576207</v>
      </c>
      <c r="O367">
        <v>4</v>
      </c>
      <c r="P367">
        <v>4</v>
      </c>
      <c r="Q367">
        <v>13</v>
      </c>
      <c r="R367" s="16">
        <v>0.30769999999999997</v>
      </c>
      <c r="S367" s="16">
        <f t="shared" si="5"/>
        <v>0.4</v>
      </c>
      <c r="T367">
        <v>3.2654514312744101</v>
      </c>
      <c r="U367">
        <v>2.70167112350464</v>
      </c>
      <c r="V367">
        <v>2.73349809646606</v>
      </c>
      <c r="W367" s="17">
        <v>3.1826972961425802E-2</v>
      </c>
      <c r="X367">
        <v>0.53195333480835005</v>
      </c>
      <c r="Y367">
        <v>0.53195333480835005</v>
      </c>
      <c r="Z367">
        <v>0.4</v>
      </c>
      <c r="AA367">
        <v>0.9</v>
      </c>
      <c r="AB367">
        <v>0.69230769230769196</v>
      </c>
      <c r="AC367">
        <v>0.78260869565217395</v>
      </c>
      <c r="AD367">
        <v>0.1</v>
      </c>
      <c r="AE367">
        <v>0.5</v>
      </c>
    </row>
    <row r="368" spans="1:31" x14ac:dyDescent="0.15">
      <c r="A368" s="6">
        <v>366</v>
      </c>
      <c r="B368">
        <v>18</v>
      </c>
      <c r="C368">
        <v>2</v>
      </c>
      <c r="D368">
        <v>10</v>
      </c>
      <c r="E368">
        <v>10</v>
      </c>
      <c r="F368">
        <v>10</v>
      </c>
      <c r="G368">
        <v>0</v>
      </c>
      <c r="H368">
        <v>8</v>
      </c>
      <c r="I368">
        <v>2</v>
      </c>
      <c r="J368">
        <v>0.9</v>
      </c>
      <c r="K368" s="3">
        <v>9.9304313659668004</v>
      </c>
      <c r="L368" s="10">
        <v>1.1358566284179701</v>
      </c>
      <c r="M368">
        <v>0.50908660888671897</v>
      </c>
      <c r="N368">
        <v>7.859375</v>
      </c>
      <c r="O368">
        <v>6</v>
      </c>
      <c r="P368">
        <v>6</v>
      </c>
      <c r="Q368">
        <v>16</v>
      </c>
      <c r="R368" s="16">
        <v>0.375</v>
      </c>
      <c r="S368" s="16">
        <f t="shared" si="5"/>
        <v>0.6</v>
      </c>
      <c r="T368">
        <v>4.9387912750244096</v>
      </c>
      <c r="U368">
        <v>4.4998922348022496</v>
      </c>
      <c r="V368">
        <v>4.3147926330566397</v>
      </c>
      <c r="W368" s="17">
        <v>0.185099601745605</v>
      </c>
      <c r="X368">
        <v>0.62399864196777299</v>
      </c>
      <c r="Y368">
        <v>0.62399864196777299</v>
      </c>
      <c r="Z368">
        <v>0.6</v>
      </c>
      <c r="AA368">
        <v>1</v>
      </c>
      <c r="AB368">
        <v>0.625</v>
      </c>
      <c r="AC368">
        <v>0.76923076923076905</v>
      </c>
      <c r="AD368">
        <v>0</v>
      </c>
      <c r="AE368">
        <v>0.4</v>
      </c>
    </row>
    <row r="369" spans="1:31" x14ac:dyDescent="0.15">
      <c r="A369" s="6">
        <v>367</v>
      </c>
      <c r="B369">
        <v>14</v>
      </c>
      <c r="C369">
        <v>6</v>
      </c>
      <c r="D369">
        <v>10</v>
      </c>
      <c r="E369">
        <v>10</v>
      </c>
      <c r="F369">
        <v>10</v>
      </c>
      <c r="G369">
        <v>0</v>
      </c>
      <c r="H369">
        <v>4</v>
      </c>
      <c r="I369">
        <v>6</v>
      </c>
      <c r="J369">
        <v>0.7</v>
      </c>
      <c r="K369" s="3">
        <v>7.2493267059326199</v>
      </c>
      <c r="L369" s="10">
        <v>3.9420070648193399</v>
      </c>
      <c r="M369">
        <v>2.0554904937744101</v>
      </c>
      <c r="N369">
        <v>5.1241016387939498</v>
      </c>
      <c r="O369">
        <v>2</v>
      </c>
      <c r="P369">
        <v>2</v>
      </c>
      <c r="Q369">
        <v>11</v>
      </c>
      <c r="R369" s="16">
        <v>0.18179999999999999</v>
      </c>
      <c r="S369" s="16">
        <f t="shared" si="5"/>
        <v>0.2</v>
      </c>
      <c r="T369">
        <v>2.5717868804931601</v>
      </c>
      <c r="U369">
        <v>2.3105263710021999</v>
      </c>
      <c r="V369">
        <v>2.1209440231323202</v>
      </c>
      <c r="W369" s="17">
        <v>0.18958234786987299</v>
      </c>
      <c r="X369">
        <v>0.45084285736084001</v>
      </c>
      <c r="Y369">
        <v>0.45084285736084001</v>
      </c>
      <c r="Z369">
        <v>0.2</v>
      </c>
      <c r="AA369">
        <v>0.9</v>
      </c>
      <c r="AB369">
        <v>0.81818181818181801</v>
      </c>
      <c r="AC369">
        <v>0.85714285714285698</v>
      </c>
      <c r="AD369">
        <v>0.1</v>
      </c>
      <c r="AE369">
        <v>0.7</v>
      </c>
    </row>
    <row r="370" spans="1:31" x14ac:dyDescent="0.15">
      <c r="A370" s="6">
        <v>368</v>
      </c>
      <c r="B370">
        <v>17</v>
      </c>
      <c r="C370">
        <v>3</v>
      </c>
      <c r="D370">
        <v>10</v>
      </c>
      <c r="E370">
        <v>10</v>
      </c>
      <c r="F370">
        <v>10</v>
      </c>
      <c r="G370">
        <v>0</v>
      </c>
      <c r="H370">
        <v>7</v>
      </c>
      <c r="I370">
        <v>3</v>
      </c>
      <c r="J370">
        <v>0.85</v>
      </c>
      <c r="K370" s="3">
        <v>8.3508358001709002</v>
      </c>
      <c r="L370" s="10">
        <v>2.07277488708496</v>
      </c>
      <c r="M370">
        <v>1.2865447998046899</v>
      </c>
      <c r="N370">
        <v>6.3478755950927699</v>
      </c>
      <c r="O370">
        <v>5</v>
      </c>
      <c r="P370">
        <v>5</v>
      </c>
      <c r="Q370">
        <v>14</v>
      </c>
      <c r="R370" s="16">
        <v>0.35709999999999997</v>
      </c>
      <c r="S370" s="16">
        <f t="shared" si="5"/>
        <v>0.5</v>
      </c>
      <c r="T370">
        <v>3.5908241271972701</v>
      </c>
      <c r="U370">
        <v>3.2647609710693399</v>
      </c>
      <c r="V370">
        <v>3.0838680267334002</v>
      </c>
      <c r="W370" s="17">
        <v>0.180892944335937</v>
      </c>
      <c r="X370">
        <v>0.50695610046386697</v>
      </c>
      <c r="Y370">
        <v>0.50695610046386697</v>
      </c>
      <c r="Z370">
        <v>0.5</v>
      </c>
      <c r="AA370">
        <v>0.9</v>
      </c>
      <c r="AB370">
        <v>0.64285714285714302</v>
      </c>
      <c r="AC370">
        <v>0.75</v>
      </c>
      <c r="AD370">
        <v>0.1</v>
      </c>
      <c r="AE370">
        <v>0.4</v>
      </c>
    </row>
    <row r="371" spans="1:31" x14ac:dyDescent="0.15">
      <c r="A371" s="6">
        <v>369</v>
      </c>
      <c r="B371">
        <v>17</v>
      </c>
      <c r="C371">
        <v>3</v>
      </c>
      <c r="D371">
        <v>10</v>
      </c>
      <c r="E371">
        <v>10</v>
      </c>
      <c r="F371">
        <v>10</v>
      </c>
      <c r="G371">
        <v>0</v>
      </c>
      <c r="H371">
        <v>7</v>
      </c>
      <c r="I371">
        <v>3</v>
      </c>
      <c r="J371">
        <v>0.85</v>
      </c>
      <c r="K371" s="3">
        <v>9.1018295288085902</v>
      </c>
      <c r="L371" s="10">
        <v>2.9575881958007799</v>
      </c>
      <c r="M371">
        <v>1.8714790344238299</v>
      </c>
      <c r="N371">
        <v>5.1571083068847701</v>
      </c>
      <c r="O371">
        <v>4</v>
      </c>
      <c r="P371">
        <v>4</v>
      </c>
      <c r="Q371">
        <v>14</v>
      </c>
      <c r="R371" s="16">
        <v>0.28570000000000001</v>
      </c>
      <c r="S371" s="16">
        <f t="shared" si="5"/>
        <v>0.4</v>
      </c>
      <c r="T371">
        <v>3.9591636657714799</v>
      </c>
      <c r="U371">
        <v>3.7008087635040301</v>
      </c>
      <c r="V371">
        <v>3.3626976013183598</v>
      </c>
      <c r="W371" s="17">
        <v>0.338111162185669</v>
      </c>
      <c r="X371">
        <v>0.596466064453125</v>
      </c>
      <c r="Y371">
        <v>0.596466064453125</v>
      </c>
      <c r="Z371">
        <v>0.4</v>
      </c>
      <c r="AA371">
        <v>1</v>
      </c>
      <c r="AB371">
        <v>0.71428571428571397</v>
      </c>
      <c r="AC371">
        <v>0.83333333333333304</v>
      </c>
      <c r="AD371">
        <v>0</v>
      </c>
      <c r="AE371">
        <v>0.6</v>
      </c>
    </row>
    <row r="372" spans="1:31" x14ac:dyDescent="0.15">
      <c r="A372" s="6">
        <v>370</v>
      </c>
      <c r="B372">
        <v>17</v>
      </c>
      <c r="C372">
        <v>3</v>
      </c>
      <c r="D372">
        <v>10</v>
      </c>
      <c r="E372">
        <v>10</v>
      </c>
      <c r="F372">
        <v>10</v>
      </c>
      <c r="G372">
        <v>0</v>
      </c>
      <c r="H372">
        <v>7</v>
      </c>
      <c r="I372">
        <v>3</v>
      </c>
      <c r="J372">
        <v>0.85</v>
      </c>
      <c r="K372" s="3">
        <v>7.21272850036621</v>
      </c>
      <c r="L372" s="10">
        <v>1.40634346008301</v>
      </c>
      <c r="M372">
        <v>0.78841400146484397</v>
      </c>
      <c r="N372">
        <v>6.2350711822509801</v>
      </c>
      <c r="O372">
        <v>6</v>
      </c>
      <c r="P372">
        <v>6</v>
      </c>
      <c r="Q372">
        <v>15</v>
      </c>
      <c r="R372" s="16">
        <v>0.4</v>
      </c>
      <c r="S372" s="16">
        <f t="shared" si="5"/>
        <v>0.6</v>
      </c>
      <c r="T372">
        <v>3.8519592285156201</v>
      </c>
      <c r="U372">
        <v>3.4715332984924299</v>
      </c>
      <c r="V372">
        <v>3.3766722679138201</v>
      </c>
      <c r="W372" s="17">
        <v>9.4861030578613295E-2</v>
      </c>
      <c r="X372">
        <v>0.47528696060180697</v>
      </c>
      <c r="Y372">
        <v>0.47528696060180697</v>
      </c>
      <c r="Z372">
        <v>0.6</v>
      </c>
      <c r="AA372">
        <v>0.9</v>
      </c>
      <c r="AB372">
        <v>0.6</v>
      </c>
      <c r="AC372">
        <v>0.72</v>
      </c>
      <c r="AD372">
        <v>0.1</v>
      </c>
      <c r="AE372">
        <v>0.3</v>
      </c>
    </row>
    <row r="373" spans="1:31" x14ac:dyDescent="0.15">
      <c r="A373" s="6">
        <v>371</v>
      </c>
      <c r="B373">
        <v>18</v>
      </c>
      <c r="C373">
        <v>2</v>
      </c>
      <c r="D373">
        <v>10</v>
      </c>
      <c r="E373">
        <v>10</v>
      </c>
      <c r="F373">
        <v>10</v>
      </c>
      <c r="G373">
        <v>0</v>
      </c>
      <c r="H373">
        <v>8</v>
      </c>
      <c r="I373">
        <v>2</v>
      </c>
      <c r="J373">
        <v>0.9</v>
      </c>
      <c r="K373" s="3">
        <v>9.5572586059570295</v>
      </c>
      <c r="L373" s="10">
        <v>2.31735038757324</v>
      </c>
      <c r="M373">
        <v>1.7552070617675799</v>
      </c>
      <c r="N373">
        <v>6.2391643524169904</v>
      </c>
      <c r="O373">
        <v>4</v>
      </c>
      <c r="P373">
        <v>4</v>
      </c>
      <c r="Q373">
        <v>13</v>
      </c>
      <c r="R373" s="16">
        <v>0.30769999999999997</v>
      </c>
      <c r="S373" s="16">
        <f t="shared" si="5"/>
        <v>0.4</v>
      </c>
      <c r="T373">
        <v>4.0790176391601598</v>
      </c>
      <c r="U373">
        <v>3.8153157234191899</v>
      </c>
      <c r="V373">
        <v>3.5218338966369598</v>
      </c>
      <c r="W373" s="17">
        <v>0.29348182678222701</v>
      </c>
      <c r="X373">
        <v>0.55718374252319303</v>
      </c>
      <c r="Y373">
        <v>0.55718374252319303</v>
      </c>
      <c r="Z373">
        <v>0.4</v>
      </c>
      <c r="AA373">
        <v>0.9</v>
      </c>
      <c r="AB373">
        <v>0.69230769230769196</v>
      </c>
      <c r="AC373">
        <v>0.78260869565217395</v>
      </c>
      <c r="AD373">
        <v>0.1</v>
      </c>
      <c r="AE373">
        <v>0.5</v>
      </c>
    </row>
    <row r="374" spans="1:31" x14ac:dyDescent="0.15">
      <c r="A374" s="6">
        <v>372</v>
      </c>
      <c r="B374">
        <v>18</v>
      </c>
      <c r="C374">
        <v>2</v>
      </c>
      <c r="D374">
        <v>10</v>
      </c>
      <c r="E374">
        <v>10</v>
      </c>
      <c r="F374">
        <v>10</v>
      </c>
      <c r="G374">
        <v>0</v>
      </c>
      <c r="H374">
        <v>8</v>
      </c>
      <c r="I374">
        <v>2</v>
      </c>
      <c r="J374">
        <v>0.9</v>
      </c>
      <c r="K374" s="3">
        <v>9.7259521484375</v>
      </c>
      <c r="L374" s="10">
        <v>1.8701305389404299</v>
      </c>
      <c r="M374">
        <v>1.30063629150391</v>
      </c>
      <c r="N374">
        <v>6.9722824096679696</v>
      </c>
      <c r="O374">
        <v>7</v>
      </c>
      <c r="P374">
        <v>7</v>
      </c>
      <c r="Q374">
        <v>17</v>
      </c>
      <c r="R374" s="16">
        <v>0.4118</v>
      </c>
      <c r="S374" s="16">
        <f t="shared" si="5"/>
        <v>0.7</v>
      </c>
      <c r="T374">
        <v>4.3793849945068404</v>
      </c>
      <c r="U374">
        <v>4.0353412628173801</v>
      </c>
      <c r="V374">
        <v>3.7894587516784699</v>
      </c>
      <c r="W374" s="17">
        <v>0.24588251113891599</v>
      </c>
      <c r="X374">
        <v>0.58992624282836903</v>
      </c>
      <c r="Y374">
        <v>0.58992624282836903</v>
      </c>
      <c r="Z374">
        <v>0.7</v>
      </c>
      <c r="AA374">
        <v>1</v>
      </c>
      <c r="AB374">
        <v>0.58823529411764697</v>
      </c>
      <c r="AC374">
        <v>0.74074074074074103</v>
      </c>
      <c r="AD374">
        <v>0</v>
      </c>
      <c r="AE374">
        <v>0.3</v>
      </c>
    </row>
    <row r="375" spans="1:31" x14ac:dyDescent="0.15">
      <c r="A375" s="6">
        <v>373</v>
      </c>
      <c r="B375">
        <v>17</v>
      </c>
      <c r="C375">
        <v>3</v>
      </c>
      <c r="D375">
        <v>10</v>
      </c>
      <c r="E375">
        <v>10</v>
      </c>
      <c r="F375">
        <v>10</v>
      </c>
      <c r="G375">
        <v>0</v>
      </c>
      <c r="H375">
        <v>7</v>
      </c>
      <c r="I375">
        <v>3</v>
      </c>
      <c r="J375">
        <v>0.85</v>
      </c>
      <c r="K375" s="3">
        <v>9.1338748931884801</v>
      </c>
      <c r="L375" s="10">
        <v>1.5068435668945299</v>
      </c>
      <c r="M375">
        <v>0.56511688232421897</v>
      </c>
      <c r="N375">
        <v>7.7566661834716797</v>
      </c>
      <c r="O375">
        <v>5</v>
      </c>
      <c r="P375">
        <v>5</v>
      </c>
      <c r="Q375">
        <v>15</v>
      </c>
      <c r="R375" s="16">
        <v>0.33329999999999999</v>
      </c>
      <c r="S375" s="16">
        <f t="shared" si="5"/>
        <v>0.5</v>
      </c>
      <c r="T375">
        <v>4.1417865753173801</v>
      </c>
      <c r="U375">
        <v>3.6964170932769802</v>
      </c>
      <c r="V375">
        <v>3.56946873664856</v>
      </c>
      <c r="W375" s="17">
        <v>0.126948356628418</v>
      </c>
      <c r="X375">
        <v>0.57231783866882302</v>
      </c>
      <c r="Y375">
        <v>0.57231783866882302</v>
      </c>
      <c r="Z375">
        <v>0.5</v>
      </c>
      <c r="AA375">
        <v>1</v>
      </c>
      <c r="AB375">
        <v>0.66666666666666696</v>
      </c>
      <c r="AC375">
        <v>0.8</v>
      </c>
      <c r="AD375">
        <v>0</v>
      </c>
      <c r="AE375">
        <v>0.5</v>
      </c>
    </row>
    <row r="376" spans="1:31" x14ac:dyDescent="0.15">
      <c r="A376" s="6">
        <v>374</v>
      </c>
      <c r="B376">
        <v>17</v>
      </c>
      <c r="C376">
        <v>3</v>
      </c>
      <c r="D376">
        <v>10</v>
      </c>
      <c r="E376">
        <v>10</v>
      </c>
      <c r="F376">
        <v>10</v>
      </c>
      <c r="G376">
        <v>0</v>
      </c>
      <c r="H376">
        <v>7</v>
      </c>
      <c r="I376">
        <v>3</v>
      </c>
      <c r="J376">
        <v>0.85</v>
      </c>
      <c r="K376" s="3">
        <v>7.7560367584228498</v>
      </c>
      <c r="L376" s="10">
        <v>2.1950263977050799</v>
      </c>
      <c r="M376">
        <v>1.2875003814697299</v>
      </c>
      <c r="N376">
        <v>4.9192066192626998</v>
      </c>
      <c r="O376">
        <v>4</v>
      </c>
      <c r="P376">
        <v>4</v>
      </c>
      <c r="Q376">
        <v>13</v>
      </c>
      <c r="R376" s="16">
        <v>0.30769999999999997</v>
      </c>
      <c r="S376" s="16">
        <f t="shared" si="5"/>
        <v>0.4</v>
      </c>
      <c r="T376">
        <v>3.6000995635986301</v>
      </c>
      <c r="U376">
        <v>3.3164036273956299</v>
      </c>
      <c r="V376">
        <v>3.0947585105896001</v>
      </c>
      <c r="W376" s="17">
        <v>0.22164511680603</v>
      </c>
      <c r="X376">
        <v>0.50534105300903298</v>
      </c>
      <c r="Y376">
        <v>0.50534105300903298</v>
      </c>
      <c r="Z376">
        <v>0.4</v>
      </c>
      <c r="AA376">
        <v>0.9</v>
      </c>
      <c r="AB376">
        <v>0.69230769230769196</v>
      </c>
      <c r="AC376">
        <v>0.78260869565217395</v>
      </c>
      <c r="AD376">
        <v>0.1</v>
      </c>
      <c r="AE376">
        <v>0.5</v>
      </c>
    </row>
    <row r="377" spans="1:31" x14ac:dyDescent="0.15">
      <c r="A377" s="6">
        <v>375</v>
      </c>
      <c r="B377">
        <v>15</v>
      </c>
      <c r="C377">
        <v>5</v>
      </c>
      <c r="D377">
        <v>10</v>
      </c>
      <c r="E377">
        <v>10</v>
      </c>
      <c r="F377">
        <v>10</v>
      </c>
      <c r="G377">
        <v>0</v>
      </c>
      <c r="H377">
        <v>5</v>
      </c>
      <c r="I377">
        <v>5</v>
      </c>
      <c r="J377">
        <v>0.75</v>
      </c>
      <c r="K377" s="3">
        <v>8.2417392730712908</v>
      </c>
      <c r="L377" s="10">
        <v>2.9888610839843701</v>
      </c>
      <c r="M377">
        <v>1.03568267822266</v>
      </c>
      <c r="N377">
        <v>6.5994071960449201</v>
      </c>
      <c r="O377">
        <v>4</v>
      </c>
      <c r="P377">
        <v>4</v>
      </c>
      <c r="Q377">
        <v>14</v>
      </c>
      <c r="R377" s="16">
        <v>0.28570000000000001</v>
      </c>
      <c r="S377" s="16">
        <f t="shared" si="5"/>
        <v>0.4</v>
      </c>
      <c r="T377">
        <v>3.4292221069335902</v>
      </c>
      <c r="U377">
        <v>3.0179691314697301</v>
      </c>
      <c r="V377">
        <v>2.8843188285827601</v>
      </c>
      <c r="W377" s="17">
        <v>0.133650302886963</v>
      </c>
      <c r="X377">
        <v>0.54490327835082997</v>
      </c>
      <c r="Y377">
        <v>0.54490327835082997</v>
      </c>
      <c r="Z377">
        <v>0.4</v>
      </c>
      <c r="AA377">
        <v>1</v>
      </c>
      <c r="AB377">
        <v>0.71428571428571397</v>
      </c>
      <c r="AC377">
        <v>0.83333333333333304</v>
      </c>
      <c r="AD377">
        <v>0</v>
      </c>
      <c r="AE377">
        <v>0.6</v>
      </c>
    </row>
    <row r="378" spans="1:31" x14ac:dyDescent="0.15">
      <c r="A378" s="6">
        <v>376</v>
      </c>
      <c r="B378">
        <v>18</v>
      </c>
      <c r="C378">
        <v>2</v>
      </c>
      <c r="D378">
        <v>10</v>
      </c>
      <c r="E378">
        <v>10</v>
      </c>
      <c r="F378">
        <v>10</v>
      </c>
      <c r="G378">
        <v>0</v>
      </c>
      <c r="H378">
        <v>8</v>
      </c>
      <c r="I378">
        <v>2</v>
      </c>
      <c r="J378">
        <v>0.9</v>
      </c>
      <c r="K378" s="3">
        <v>8.8188762664794904</v>
      </c>
      <c r="L378" s="10">
        <v>2.3537178039550799</v>
      </c>
      <c r="M378">
        <v>1.9327430725097701</v>
      </c>
      <c r="N378">
        <v>5.9765701293945304</v>
      </c>
      <c r="O378">
        <v>5</v>
      </c>
      <c r="P378">
        <v>5</v>
      </c>
      <c r="Q378">
        <v>14</v>
      </c>
      <c r="R378" s="16">
        <v>0.35709999999999997</v>
      </c>
      <c r="S378" s="16">
        <f t="shared" si="5"/>
        <v>0.5</v>
      </c>
      <c r="T378">
        <v>3.6042900085449201</v>
      </c>
      <c r="U378">
        <v>3.3706629276275599</v>
      </c>
      <c r="V378">
        <v>3.1067137718200701</v>
      </c>
      <c r="W378" s="17">
        <v>0.26394915580749501</v>
      </c>
      <c r="X378">
        <v>0.49757623672485402</v>
      </c>
      <c r="Y378">
        <v>0.49757623672485402</v>
      </c>
      <c r="Z378">
        <v>0.5</v>
      </c>
      <c r="AA378">
        <v>0.9</v>
      </c>
      <c r="AB378">
        <v>0.64285714285714302</v>
      </c>
      <c r="AC378">
        <v>0.75</v>
      </c>
      <c r="AD378">
        <v>0.1</v>
      </c>
      <c r="AE378">
        <v>0.4</v>
      </c>
    </row>
    <row r="379" spans="1:31" x14ac:dyDescent="0.15">
      <c r="A379" s="6">
        <v>377</v>
      </c>
      <c r="B379">
        <v>16</v>
      </c>
      <c r="C379">
        <v>4</v>
      </c>
      <c r="D379">
        <v>10</v>
      </c>
      <c r="E379">
        <v>10</v>
      </c>
      <c r="F379">
        <v>10</v>
      </c>
      <c r="G379">
        <v>0</v>
      </c>
      <c r="H379">
        <v>6</v>
      </c>
      <c r="I379">
        <v>4</v>
      </c>
      <c r="J379">
        <v>0.8</v>
      </c>
      <c r="K379" s="3">
        <v>8.2505340576171893</v>
      </c>
      <c r="L379" s="10">
        <v>3.88496971130371</v>
      </c>
      <c r="M379">
        <v>2.65253829956055</v>
      </c>
      <c r="N379">
        <v>4.1948738098144496</v>
      </c>
      <c r="O379">
        <v>2</v>
      </c>
      <c r="P379">
        <v>2</v>
      </c>
      <c r="Q379">
        <v>12</v>
      </c>
      <c r="R379" s="16">
        <v>0.16669999999999999</v>
      </c>
      <c r="S379" s="16">
        <f t="shared" si="5"/>
        <v>0.2</v>
      </c>
      <c r="T379">
        <v>3.1810302734375</v>
      </c>
      <c r="U379">
        <v>2.9841549396514901</v>
      </c>
      <c r="V379">
        <v>2.6513941287994398</v>
      </c>
      <c r="W379" s="17">
        <v>0.332760810852051</v>
      </c>
      <c r="X379">
        <v>0.52963614463806197</v>
      </c>
      <c r="Y379">
        <v>0.52963614463806197</v>
      </c>
      <c r="Z379">
        <v>0.2</v>
      </c>
      <c r="AA379">
        <v>1</v>
      </c>
      <c r="AB379">
        <v>0.83333333333333304</v>
      </c>
      <c r="AC379">
        <v>0.90909090909090895</v>
      </c>
      <c r="AD379">
        <v>0</v>
      </c>
      <c r="AE379">
        <v>0.8</v>
      </c>
    </row>
    <row r="380" spans="1:31" x14ac:dyDescent="0.15">
      <c r="A380" s="6">
        <v>378</v>
      </c>
      <c r="B380">
        <v>16</v>
      </c>
      <c r="C380">
        <v>4</v>
      </c>
      <c r="D380">
        <v>10</v>
      </c>
      <c r="E380">
        <v>10</v>
      </c>
      <c r="F380">
        <v>10</v>
      </c>
      <c r="G380">
        <v>0</v>
      </c>
      <c r="H380">
        <v>6</v>
      </c>
      <c r="I380">
        <v>4</v>
      </c>
      <c r="J380">
        <v>0.8</v>
      </c>
      <c r="K380" s="3">
        <v>8.1208152770996094</v>
      </c>
      <c r="L380" s="10">
        <v>3.3277587890625</v>
      </c>
      <c r="M380">
        <v>2.2555408477783199</v>
      </c>
      <c r="N380">
        <v>5.3078804016113299</v>
      </c>
      <c r="O380">
        <v>2</v>
      </c>
      <c r="P380">
        <v>2</v>
      </c>
      <c r="Q380">
        <v>11</v>
      </c>
      <c r="R380" s="16">
        <v>0.18179999999999999</v>
      </c>
      <c r="S380" s="16">
        <f t="shared" si="5"/>
        <v>0.2</v>
      </c>
      <c r="T380">
        <v>3.0836410522460902</v>
      </c>
      <c r="U380">
        <v>2.8451519012451199</v>
      </c>
      <c r="V380">
        <v>2.58598804473877</v>
      </c>
      <c r="W380" s="17">
        <v>0.25916385650634799</v>
      </c>
      <c r="X380">
        <v>0.497653007507324</v>
      </c>
      <c r="Y380">
        <v>0.497653007507324</v>
      </c>
      <c r="Z380">
        <v>0.2</v>
      </c>
      <c r="AA380">
        <v>0.9</v>
      </c>
      <c r="AB380">
        <v>0.81818181818181801</v>
      </c>
      <c r="AC380">
        <v>0.85714285714285698</v>
      </c>
      <c r="AD380">
        <v>0.1</v>
      </c>
      <c r="AE380">
        <v>0.7</v>
      </c>
    </row>
    <row r="381" spans="1:31" x14ac:dyDescent="0.15">
      <c r="A381" s="6">
        <v>379</v>
      </c>
      <c r="B381">
        <v>17</v>
      </c>
      <c r="C381">
        <v>3</v>
      </c>
      <c r="D381">
        <v>10</v>
      </c>
      <c r="E381">
        <v>10</v>
      </c>
      <c r="F381">
        <v>10</v>
      </c>
      <c r="G381">
        <v>0</v>
      </c>
      <c r="H381">
        <v>7</v>
      </c>
      <c r="I381">
        <v>3</v>
      </c>
      <c r="J381">
        <v>0.85</v>
      </c>
      <c r="K381" s="3">
        <v>9.9219417572021502</v>
      </c>
      <c r="L381" s="10">
        <v>4.590576171875</v>
      </c>
      <c r="M381">
        <v>4.0609836578369096</v>
      </c>
      <c r="N381">
        <v>5.8509216308593697</v>
      </c>
      <c r="O381">
        <v>2</v>
      </c>
      <c r="P381">
        <v>2</v>
      </c>
      <c r="Q381">
        <v>12</v>
      </c>
      <c r="R381" s="16">
        <v>0.16669999999999999</v>
      </c>
      <c r="S381" s="16">
        <f t="shared" si="5"/>
        <v>0.2</v>
      </c>
      <c r="T381">
        <v>3.4917297363281201</v>
      </c>
      <c r="U381">
        <v>3.3197002410888699</v>
      </c>
      <c r="V381">
        <v>2.9272942543029798</v>
      </c>
      <c r="W381" s="17">
        <v>0.392405986785889</v>
      </c>
      <c r="X381">
        <v>0.56443548202514604</v>
      </c>
      <c r="Y381">
        <v>0.56443548202514604</v>
      </c>
      <c r="Z381">
        <v>0.2</v>
      </c>
      <c r="AA381">
        <v>1</v>
      </c>
      <c r="AB381">
        <v>0.83333333333333304</v>
      </c>
      <c r="AC381">
        <v>0.90909090909090895</v>
      </c>
      <c r="AD381">
        <v>0</v>
      </c>
      <c r="AE381">
        <v>0.8</v>
      </c>
    </row>
    <row r="382" spans="1:31" x14ac:dyDescent="0.15">
      <c r="A382" s="6">
        <v>380</v>
      </c>
      <c r="B382">
        <v>17</v>
      </c>
      <c r="C382">
        <v>3</v>
      </c>
      <c r="D382">
        <v>10</v>
      </c>
      <c r="E382">
        <v>10</v>
      </c>
      <c r="F382">
        <v>10</v>
      </c>
      <c r="G382">
        <v>0</v>
      </c>
      <c r="H382">
        <v>7</v>
      </c>
      <c r="I382">
        <v>3</v>
      </c>
      <c r="J382">
        <v>0.85</v>
      </c>
      <c r="K382" s="3">
        <v>8.6915359497070295</v>
      </c>
      <c r="L382" s="10">
        <v>0.87253189086914096</v>
      </c>
      <c r="M382">
        <v>0.1077880859375</v>
      </c>
      <c r="N382">
        <v>8.6208534240722692</v>
      </c>
      <c r="O382">
        <v>7</v>
      </c>
      <c r="P382">
        <v>7</v>
      </c>
      <c r="Q382">
        <v>17</v>
      </c>
      <c r="R382" s="16">
        <v>0.4118</v>
      </c>
      <c r="S382" s="16">
        <f t="shared" si="5"/>
        <v>0.7</v>
      </c>
      <c r="T382">
        <v>4.9906425476074201</v>
      </c>
      <c r="U382">
        <v>4.4018864631652797</v>
      </c>
      <c r="V382">
        <v>4.3937959671020499</v>
      </c>
      <c r="W382" s="17">
        <v>8.0904960632324201E-3</v>
      </c>
      <c r="X382">
        <v>0.59684658050537098</v>
      </c>
      <c r="Y382">
        <v>0.59684658050537098</v>
      </c>
      <c r="Z382">
        <v>0.7</v>
      </c>
      <c r="AA382">
        <v>1</v>
      </c>
      <c r="AB382">
        <v>0.58823529411764697</v>
      </c>
      <c r="AC382">
        <v>0.74074074074074103</v>
      </c>
      <c r="AD382">
        <v>0</v>
      </c>
      <c r="AE382">
        <v>0.3</v>
      </c>
    </row>
    <row r="383" spans="1:31" x14ac:dyDescent="0.15">
      <c r="A383" s="6">
        <v>381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 s="3">
        <v>8.4343585968017596</v>
      </c>
      <c r="L383" s="10">
        <v>2.4829654693603498</v>
      </c>
      <c r="M383">
        <v>0.32008743286132801</v>
      </c>
      <c r="N383">
        <v>7.5770339965820304</v>
      </c>
      <c r="O383">
        <v>5</v>
      </c>
      <c r="P383">
        <v>5</v>
      </c>
      <c r="Q383">
        <v>15</v>
      </c>
      <c r="R383" s="16">
        <v>0.33329999999999999</v>
      </c>
      <c r="S383" s="16">
        <f t="shared" si="5"/>
        <v>0.5</v>
      </c>
      <c r="T383">
        <v>3.8176078796386701</v>
      </c>
      <c r="U383">
        <v>3.3234374523162802</v>
      </c>
      <c r="V383">
        <v>3.2520523071289098</v>
      </c>
      <c r="W383" s="17">
        <v>7.1385145187377902E-2</v>
      </c>
      <c r="X383">
        <v>0.56555557250976596</v>
      </c>
      <c r="Y383">
        <v>0.56555557250976596</v>
      </c>
      <c r="Z383">
        <v>0.5</v>
      </c>
      <c r="AA383">
        <v>1</v>
      </c>
      <c r="AB383">
        <v>0.66666666666666696</v>
      </c>
      <c r="AC383">
        <v>0.8</v>
      </c>
      <c r="AD383">
        <v>0</v>
      </c>
      <c r="AE383">
        <v>0.5</v>
      </c>
    </row>
    <row r="384" spans="1:31" x14ac:dyDescent="0.15">
      <c r="A384" s="6">
        <v>382</v>
      </c>
      <c r="B384">
        <v>12</v>
      </c>
      <c r="C384">
        <v>8</v>
      </c>
      <c r="D384">
        <v>10</v>
      </c>
      <c r="E384">
        <v>10</v>
      </c>
      <c r="F384">
        <v>10</v>
      </c>
      <c r="G384">
        <v>0</v>
      </c>
      <c r="H384">
        <v>2</v>
      </c>
      <c r="I384">
        <v>8</v>
      </c>
      <c r="J384">
        <v>0.6</v>
      </c>
      <c r="K384" s="3">
        <v>8.3894462585449201</v>
      </c>
      <c r="L384" s="10">
        <v>6.0538787841796902</v>
      </c>
      <c r="M384">
        <v>1.9577674865722701</v>
      </c>
      <c r="N384">
        <v>6.5577087402343697</v>
      </c>
      <c r="O384">
        <v>1</v>
      </c>
      <c r="P384">
        <v>1</v>
      </c>
      <c r="Q384">
        <v>11</v>
      </c>
      <c r="R384" s="16">
        <v>9.0899999999999995E-2</v>
      </c>
      <c r="S384" s="16">
        <f t="shared" si="5"/>
        <v>0.1</v>
      </c>
      <c r="T384">
        <v>2.78518486022949</v>
      </c>
      <c r="U384">
        <v>2.4400777816772501</v>
      </c>
      <c r="V384">
        <v>2.2554919719696001</v>
      </c>
      <c r="W384" s="17">
        <v>0.18458580970764199</v>
      </c>
      <c r="X384">
        <v>0.52969288825988803</v>
      </c>
      <c r="Y384">
        <v>0.52969288825988803</v>
      </c>
      <c r="Z384">
        <v>0.1</v>
      </c>
      <c r="AA384">
        <v>1</v>
      </c>
      <c r="AB384">
        <v>0.90909090909090895</v>
      </c>
      <c r="AC384">
        <v>0.952380952380952</v>
      </c>
      <c r="AD384">
        <v>0</v>
      </c>
      <c r="AE384">
        <v>0.9</v>
      </c>
    </row>
    <row r="385" spans="1:31" x14ac:dyDescent="0.15">
      <c r="A385" s="6">
        <v>383</v>
      </c>
      <c r="B385">
        <v>16</v>
      </c>
      <c r="C385">
        <v>4</v>
      </c>
      <c r="D385">
        <v>10</v>
      </c>
      <c r="E385">
        <v>10</v>
      </c>
      <c r="F385">
        <v>10</v>
      </c>
      <c r="G385">
        <v>0</v>
      </c>
      <c r="H385">
        <v>6</v>
      </c>
      <c r="I385">
        <v>4</v>
      </c>
      <c r="J385">
        <v>0.8</v>
      </c>
      <c r="K385" s="3">
        <v>8.7357730865478498</v>
      </c>
      <c r="L385" s="10">
        <v>3.0506744384765598</v>
      </c>
      <c r="M385">
        <v>1.4806213378906199</v>
      </c>
      <c r="N385">
        <v>5.5500297546386701</v>
      </c>
      <c r="O385">
        <v>4</v>
      </c>
      <c r="P385">
        <v>4</v>
      </c>
      <c r="Q385">
        <v>14</v>
      </c>
      <c r="R385" s="16">
        <v>0.28570000000000001</v>
      </c>
      <c r="S385" s="16">
        <f t="shared" si="5"/>
        <v>0.4</v>
      </c>
      <c r="T385">
        <v>3.59505271911621</v>
      </c>
      <c r="U385">
        <v>3.2764034271240199</v>
      </c>
      <c r="V385">
        <v>3.0137741565704301</v>
      </c>
      <c r="W385" s="17">
        <v>0.26262927055358898</v>
      </c>
      <c r="X385">
        <v>0.58127856254577603</v>
      </c>
      <c r="Y385">
        <v>0.58127856254577603</v>
      </c>
      <c r="Z385">
        <v>0.4</v>
      </c>
      <c r="AA385">
        <v>1</v>
      </c>
      <c r="AB385">
        <v>0.71428571428571397</v>
      </c>
      <c r="AC385">
        <v>0.83333333333333304</v>
      </c>
      <c r="AD385">
        <v>0</v>
      </c>
      <c r="AE385">
        <v>0.6</v>
      </c>
    </row>
    <row r="386" spans="1:31" x14ac:dyDescent="0.15">
      <c r="A386" s="6">
        <v>384</v>
      </c>
      <c r="B386">
        <v>17</v>
      </c>
      <c r="C386">
        <v>3</v>
      </c>
      <c r="D386">
        <v>10</v>
      </c>
      <c r="E386">
        <v>10</v>
      </c>
      <c r="F386">
        <v>10</v>
      </c>
      <c r="G386">
        <v>0</v>
      </c>
      <c r="H386">
        <v>7</v>
      </c>
      <c r="I386">
        <v>3</v>
      </c>
      <c r="J386">
        <v>0.85</v>
      </c>
      <c r="K386" s="3">
        <v>9.3421154022216797</v>
      </c>
      <c r="L386" s="10">
        <v>3.1673831939697301</v>
      </c>
      <c r="M386">
        <v>2.1409568786621098</v>
      </c>
      <c r="N386">
        <v>5.39961814880371</v>
      </c>
      <c r="O386">
        <v>3</v>
      </c>
      <c r="P386">
        <v>3</v>
      </c>
      <c r="Q386">
        <v>13</v>
      </c>
      <c r="R386" s="16">
        <v>0.23080000000000001</v>
      </c>
      <c r="S386" s="16">
        <f t="shared" ref="S386:S449" si="6">O386/E386</f>
        <v>0.3</v>
      </c>
      <c r="T386">
        <v>3.8941078186035201</v>
      </c>
      <c r="U386">
        <v>3.6524105072021502</v>
      </c>
      <c r="V386">
        <v>3.3144879341125502</v>
      </c>
      <c r="W386" s="17">
        <v>0.3379225730896</v>
      </c>
      <c r="X386">
        <v>0.57961988449096702</v>
      </c>
      <c r="Y386">
        <v>0.57961988449096702</v>
      </c>
      <c r="Z386">
        <v>0.3</v>
      </c>
      <c r="AA386">
        <v>1</v>
      </c>
      <c r="AB386">
        <v>0.76923076923076905</v>
      </c>
      <c r="AC386">
        <v>0.86956521739130399</v>
      </c>
      <c r="AD386">
        <v>0</v>
      </c>
      <c r="AE386">
        <v>0.7</v>
      </c>
    </row>
    <row r="387" spans="1:31" x14ac:dyDescent="0.15">
      <c r="A387" s="6">
        <v>385</v>
      </c>
      <c r="B387">
        <v>20</v>
      </c>
      <c r="C387">
        <v>0</v>
      </c>
      <c r="D387">
        <v>10</v>
      </c>
      <c r="E387">
        <v>10</v>
      </c>
      <c r="F387">
        <v>10</v>
      </c>
      <c r="G387">
        <v>0</v>
      </c>
      <c r="H387">
        <v>10</v>
      </c>
      <c r="I387">
        <v>0</v>
      </c>
      <c r="J387">
        <v>1</v>
      </c>
      <c r="K387" s="3">
        <v>9999</v>
      </c>
      <c r="L387" s="10">
        <v>1.57627105712891</v>
      </c>
      <c r="M387">
        <v>9999</v>
      </c>
      <c r="N387">
        <v>9999</v>
      </c>
      <c r="O387">
        <v>6</v>
      </c>
      <c r="P387">
        <v>6</v>
      </c>
      <c r="Q387">
        <v>16</v>
      </c>
      <c r="R387" s="16">
        <v>0.375</v>
      </c>
      <c r="S387" s="16">
        <f t="shared" si="6"/>
        <v>0.6</v>
      </c>
      <c r="T387">
        <v>5.2552146911621103</v>
      </c>
      <c r="U387">
        <v>4.9526901245117196</v>
      </c>
      <c r="V387">
        <v>4.6283712387084996</v>
      </c>
      <c r="W387" s="17">
        <v>0.32431888580322299</v>
      </c>
      <c r="X387">
        <v>0.62684345245361295</v>
      </c>
      <c r="Y387">
        <v>0.62684345245361295</v>
      </c>
      <c r="Z387">
        <v>0.6</v>
      </c>
      <c r="AA387">
        <v>1</v>
      </c>
      <c r="AB387">
        <v>0.625</v>
      </c>
      <c r="AC387">
        <v>0.76923076923076905</v>
      </c>
      <c r="AD387">
        <v>0</v>
      </c>
      <c r="AE387">
        <v>0.4</v>
      </c>
    </row>
    <row r="388" spans="1:31" x14ac:dyDescent="0.15">
      <c r="A388" s="6">
        <v>386</v>
      </c>
      <c r="B388">
        <v>17</v>
      </c>
      <c r="C388">
        <v>3</v>
      </c>
      <c r="D388">
        <v>10</v>
      </c>
      <c r="E388">
        <v>10</v>
      </c>
      <c r="F388">
        <v>10</v>
      </c>
      <c r="G388">
        <v>0</v>
      </c>
      <c r="H388">
        <v>7</v>
      </c>
      <c r="I388">
        <v>3</v>
      </c>
      <c r="J388">
        <v>0.85</v>
      </c>
      <c r="K388" s="3">
        <v>10.2128200531006</v>
      </c>
      <c r="L388" s="10">
        <v>2.0430221557617201</v>
      </c>
      <c r="M388">
        <v>0.84251785278320301</v>
      </c>
      <c r="N388">
        <v>7.6694469451904297</v>
      </c>
      <c r="O388">
        <v>5</v>
      </c>
      <c r="P388">
        <v>5</v>
      </c>
      <c r="Q388">
        <v>15</v>
      </c>
      <c r="R388" s="16">
        <v>0.33329999999999999</v>
      </c>
      <c r="S388" s="16">
        <f t="shared" si="6"/>
        <v>0.5</v>
      </c>
      <c r="T388">
        <v>4.2202167510986301</v>
      </c>
      <c r="U388">
        <v>3.8170619010925302</v>
      </c>
      <c r="V388">
        <v>3.5947360992431601</v>
      </c>
      <c r="W388" s="17">
        <v>0.22232580184936501</v>
      </c>
      <c r="X388">
        <v>0.62548065185546897</v>
      </c>
      <c r="Y388">
        <v>0.62548065185546897</v>
      </c>
      <c r="Z388">
        <v>0.5</v>
      </c>
      <c r="AA388">
        <v>1</v>
      </c>
      <c r="AB388">
        <v>0.66666666666666696</v>
      </c>
      <c r="AC388">
        <v>0.8</v>
      </c>
      <c r="AD388">
        <v>0</v>
      </c>
      <c r="AE388">
        <v>0.5</v>
      </c>
    </row>
    <row r="389" spans="1:31" x14ac:dyDescent="0.15">
      <c r="A389" s="6">
        <v>387</v>
      </c>
      <c r="B389">
        <v>17</v>
      </c>
      <c r="C389">
        <v>3</v>
      </c>
      <c r="D389">
        <v>10</v>
      </c>
      <c r="E389">
        <v>10</v>
      </c>
      <c r="F389">
        <v>10</v>
      </c>
      <c r="G389">
        <v>0</v>
      </c>
      <c r="H389">
        <v>7</v>
      </c>
      <c r="I389">
        <v>3</v>
      </c>
      <c r="J389">
        <v>0.85</v>
      </c>
      <c r="K389" s="3">
        <v>9.1795406341552699</v>
      </c>
      <c r="L389" s="10">
        <v>1.6706008911132799</v>
      </c>
      <c r="M389">
        <v>0.61669158935546897</v>
      </c>
      <c r="N389">
        <v>7.2140235900878897</v>
      </c>
      <c r="O389">
        <v>5</v>
      </c>
      <c r="P389">
        <v>5</v>
      </c>
      <c r="Q389">
        <v>15</v>
      </c>
      <c r="R389" s="16">
        <v>0.33329999999999999</v>
      </c>
      <c r="S389" s="16">
        <f t="shared" si="6"/>
        <v>0.5</v>
      </c>
      <c r="T389">
        <v>4.4464607238769496</v>
      </c>
      <c r="U389">
        <v>4.0024466514587402</v>
      </c>
      <c r="V389">
        <v>3.8327934741973899</v>
      </c>
      <c r="W389" s="17">
        <v>0.16965317726135301</v>
      </c>
      <c r="X389">
        <v>0.61366724967956499</v>
      </c>
      <c r="Y389">
        <v>0.61366724967956499</v>
      </c>
      <c r="Z389">
        <v>0.5</v>
      </c>
      <c r="AA389">
        <v>1</v>
      </c>
      <c r="AB389">
        <v>0.66666666666666696</v>
      </c>
      <c r="AC389">
        <v>0.8</v>
      </c>
      <c r="AD389">
        <v>0</v>
      </c>
      <c r="AE389">
        <v>0.5</v>
      </c>
    </row>
    <row r="390" spans="1:31" x14ac:dyDescent="0.15">
      <c r="A390" s="6">
        <v>388</v>
      </c>
      <c r="B390">
        <v>15</v>
      </c>
      <c r="C390">
        <v>5</v>
      </c>
      <c r="D390">
        <v>10</v>
      </c>
      <c r="E390">
        <v>10</v>
      </c>
      <c r="F390">
        <v>10</v>
      </c>
      <c r="G390">
        <v>0</v>
      </c>
      <c r="H390">
        <v>5</v>
      </c>
      <c r="I390">
        <v>5</v>
      </c>
      <c r="J390">
        <v>0.75</v>
      </c>
      <c r="K390" s="3">
        <v>8.5895023345947301</v>
      </c>
      <c r="L390" s="10">
        <v>2.3778305053710902</v>
      </c>
      <c r="M390">
        <v>0.202079772949219</v>
      </c>
      <c r="N390">
        <v>8.0718574523925799</v>
      </c>
      <c r="O390">
        <v>5</v>
      </c>
      <c r="P390">
        <v>5</v>
      </c>
      <c r="Q390">
        <v>15</v>
      </c>
      <c r="R390" s="16">
        <v>0.33329999999999999</v>
      </c>
      <c r="S390" s="16">
        <f t="shared" si="6"/>
        <v>0.5</v>
      </c>
      <c r="T390">
        <v>3.9732704162597701</v>
      </c>
      <c r="U390">
        <v>3.4125065803527801</v>
      </c>
      <c r="V390">
        <v>3.3702468872070299</v>
      </c>
      <c r="W390" s="17">
        <v>4.2259693145752002E-2</v>
      </c>
      <c r="X390">
        <v>0.60302352905273404</v>
      </c>
      <c r="Y390">
        <v>0.60302352905273404</v>
      </c>
      <c r="Z390">
        <v>0.5</v>
      </c>
      <c r="AA390">
        <v>1</v>
      </c>
      <c r="AB390">
        <v>0.66666666666666696</v>
      </c>
      <c r="AC390">
        <v>0.8</v>
      </c>
      <c r="AD390">
        <v>0</v>
      </c>
      <c r="AE390">
        <v>0.5</v>
      </c>
    </row>
    <row r="391" spans="1:31" x14ac:dyDescent="0.15">
      <c r="A391" s="6">
        <v>389</v>
      </c>
      <c r="B391">
        <v>18</v>
      </c>
      <c r="C391">
        <v>2</v>
      </c>
      <c r="D391">
        <v>10</v>
      </c>
      <c r="E391">
        <v>10</v>
      </c>
      <c r="F391">
        <v>10</v>
      </c>
      <c r="G391">
        <v>0</v>
      </c>
      <c r="H391">
        <v>8</v>
      </c>
      <c r="I391">
        <v>2</v>
      </c>
      <c r="J391">
        <v>0.9</v>
      </c>
      <c r="K391" s="3">
        <v>9.8403091430664098</v>
      </c>
      <c r="L391" s="10">
        <v>2.99455642700195</v>
      </c>
      <c r="M391">
        <v>2.46992111206055</v>
      </c>
      <c r="N391">
        <v>5.9340286254882804</v>
      </c>
      <c r="O391">
        <v>4</v>
      </c>
      <c r="P391">
        <v>4</v>
      </c>
      <c r="Q391">
        <v>14</v>
      </c>
      <c r="R391" s="16">
        <v>0.28570000000000001</v>
      </c>
      <c r="S391" s="16">
        <f t="shared" si="6"/>
        <v>0.4</v>
      </c>
      <c r="T391">
        <v>3.6995983123779301</v>
      </c>
      <c r="U391">
        <v>3.5086257457733101</v>
      </c>
      <c r="V391">
        <v>3.1915373802185099</v>
      </c>
      <c r="W391" s="17">
        <v>0.31708836555481001</v>
      </c>
      <c r="X391">
        <v>0.50806093215942405</v>
      </c>
      <c r="Y391">
        <v>0.50806093215942405</v>
      </c>
      <c r="Z391">
        <v>0.4</v>
      </c>
      <c r="AA391">
        <v>1</v>
      </c>
      <c r="AB391">
        <v>0.71428571428571397</v>
      </c>
      <c r="AC391">
        <v>0.83333333333333304</v>
      </c>
      <c r="AD391">
        <v>0</v>
      </c>
      <c r="AE391">
        <v>0.6</v>
      </c>
    </row>
    <row r="392" spans="1:31" x14ac:dyDescent="0.15">
      <c r="A392" s="6">
        <v>390</v>
      </c>
      <c r="B392">
        <v>15</v>
      </c>
      <c r="C392">
        <v>5</v>
      </c>
      <c r="D392">
        <v>10</v>
      </c>
      <c r="E392">
        <v>10</v>
      </c>
      <c r="F392">
        <v>10</v>
      </c>
      <c r="G392">
        <v>0</v>
      </c>
      <c r="H392">
        <v>5</v>
      </c>
      <c r="I392">
        <v>5</v>
      </c>
      <c r="J392">
        <v>0.75</v>
      </c>
      <c r="K392" s="3">
        <v>7.9791641235351598</v>
      </c>
      <c r="L392" s="10">
        <v>2.5468788146972701</v>
      </c>
      <c r="M392">
        <v>0.53936386108398404</v>
      </c>
      <c r="N392">
        <v>6.8495445251464799</v>
      </c>
      <c r="O392">
        <v>4</v>
      </c>
      <c r="P392">
        <v>4</v>
      </c>
      <c r="Q392">
        <v>13</v>
      </c>
      <c r="R392" s="16">
        <v>0.30769999999999997</v>
      </c>
      <c r="S392" s="16">
        <f t="shared" si="6"/>
        <v>0.4</v>
      </c>
      <c r="T392">
        <v>3.54753494262695</v>
      </c>
      <c r="U392">
        <v>3.11309742927551</v>
      </c>
      <c r="V392">
        <v>3.0184552669525102</v>
      </c>
      <c r="W392" s="17">
        <v>9.4642162322998005E-2</v>
      </c>
      <c r="X392">
        <v>0.52907967567443803</v>
      </c>
      <c r="Y392">
        <v>0.52907967567443803</v>
      </c>
      <c r="Z392">
        <v>0.4</v>
      </c>
      <c r="AA392">
        <v>0.9</v>
      </c>
      <c r="AB392">
        <v>0.69230769230769196</v>
      </c>
      <c r="AC392">
        <v>0.78260869565217395</v>
      </c>
      <c r="AD392">
        <v>0.1</v>
      </c>
      <c r="AE392">
        <v>0.5</v>
      </c>
    </row>
    <row r="393" spans="1:31" x14ac:dyDescent="0.15">
      <c r="A393" s="6">
        <v>391</v>
      </c>
      <c r="B393">
        <v>19</v>
      </c>
      <c r="C393">
        <v>1</v>
      </c>
      <c r="D393">
        <v>10</v>
      </c>
      <c r="E393">
        <v>10</v>
      </c>
      <c r="F393">
        <v>10</v>
      </c>
      <c r="G393">
        <v>0</v>
      </c>
      <c r="H393">
        <v>9</v>
      </c>
      <c r="I393">
        <v>1</v>
      </c>
      <c r="J393">
        <v>0.95</v>
      </c>
      <c r="K393" s="3">
        <v>11.8219604492187</v>
      </c>
      <c r="L393" s="10">
        <v>2.3571529388427699</v>
      </c>
      <c r="M393">
        <v>2.1991271972656201</v>
      </c>
      <c r="N393">
        <v>8.9361877441406197</v>
      </c>
      <c r="O393">
        <v>4</v>
      </c>
      <c r="P393">
        <v>4</v>
      </c>
      <c r="Q393">
        <v>13</v>
      </c>
      <c r="R393" s="16">
        <v>0.30769999999999997</v>
      </c>
      <c r="S393" s="16">
        <f t="shared" si="6"/>
        <v>0.4</v>
      </c>
      <c r="T393">
        <v>4.1208477020263699</v>
      </c>
      <c r="U393">
        <v>3.8745422363281201</v>
      </c>
      <c r="V393">
        <v>3.6179389953613299</v>
      </c>
      <c r="W393" s="17">
        <v>0.25660324096679699</v>
      </c>
      <c r="X393">
        <v>0.50290870666503895</v>
      </c>
      <c r="Y393">
        <v>0.50290870666503895</v>
      </c>
      <c r="Z393">
        <v>0.4</v>
      </c>
      <c r="AA393">
        <v>0.9</v>
      </c>
      <c r="AB393">
        <v>0.69230769230769196</v>
      </c>
      <c r="AC393">
        <v>0.78260869565217395</v>
      </c>
      <c r="AD393">
        <v>0.1</v>
      </c>
      <c r="AE393">
        <v>0.5</v>
      </c>
    </row>
    <row r="394" spans="1:31" x14ac:dyDescent="0.15">
      <c r="A394" s="6">
        <v>392</v>
      </c>
      <c r="B394">
        <v>15</v>
      </c>
      <c r="C394">
        <v>5</v>
      </c>
      <c r="D394">
        <v>10</v>
      </c>
      <c r="E394">
        <v>10</v>
      </c>
      <c r="F394">
        <v>10</v>
      </c>
      <c r="G394">
        <v>0</v>
      </c>
      <c r="H394">
        <v>5</v>
      </c>
      <c r="I394">
        <v>5</v>
      </c>
      <c r="J394">
        <v>0.75</v>
      </c>
      <c r="K394" s="3">
        <v>8.7397823333740199</v>
      </c>
      <c r="L394" s="10">
        <v>4.9167861938476598</v>
      </c>
      <c r="M394">
        <v>3.5879669189453098</v>
      </c>
      <c r="N394">
        <v>4.9883365631103498</v>
      </c>
      <c r="O394">
        <v>1</v>
      </c>
      <c r="P394">
        <v>1</v>
      </c>
      <c r="Q394">
        <v>11</v>
      </c>
      <c r="R394" s="16">
        <v>9.0899999999999995E-2</v>
      </c>
      <c r="S394" s="16">
        <f t="shared" si="6"/>
        <v>0.1</v>
      </c>
      <c r="T394">
        <v>3.24503517150879</v>
      </c>
      <c r="U394">
        <v>3.0382049083709699</v>
      </c>
      <c r="V394">
        <v>2.68343210220337</v>
      </c>
      <c r="W394" s="17">
        <v>0.35477280616760198</v>
      </c>
      <c r="X394">
        <v>0.56160306930542003</v>
      </c>
      <c r="Y394">
        <v>0.56160306930542003</v>
      </c>
      <c r="Z394">
        <v>0.1</v>
      </c>
      <c r="AA394">
        <v>1</v>
      </c>
      <c r="AB394">
        <v>0.90909090909090895</v>
      </c>
      <c r="AC394">
        <v>0.952380952380952</v>
      </c>
      <c r="AD394">
        <v>0</v>
      </c>
      <c r="AE394">
        <v>0.9</v>
      </c>
    </row>
    <row r="395" spans="1:31" x14ac:dyDescent="0.15">
      <c r="A395" s="6">
        <v>393</v>
      </c>
      <c r="B395">
        <v>17</v>
      </c>
      <c r="C395">
        <v>3</v>
      </c>
      <c r="D395">
        <v>10</v>
      </c>
      <c r="E395">
        <v>10</v>
      </c>
      <c r="F395">
        <v>10</v>
      </c>
      <c r="G395">
        <v>0</v>
      </c>
      <c r="H395">
        <v>7</v>
      </c>
      <c r="I395">
        <v>3</v>
      </c>
      <c r="J395">
        <v>0.85</v>
      </c>
      <c r="K395" s="3">
        <v>9.0137596130371094</v>
      </c>
      <c r="L395" s="10">
        <v>2.0154380798339799</v>
      </c>
      <c r="M395">
        <v>0.97864913940429699</v>
      </c>
      <c r="N395">
        <v>6.5416355133056596</v>
      </c>
      <c r="O395">
        <v>5</v>
      </c>
      <c r="P395">
        <v>5</v>
      </c>
      <c r="Q395">
        <v>15</v>
      </c>
      <c r="R395" s="16">
        <v>0.33329999999999999</v>
      </c>
      <c r="S395" s="16">
        <f t="shared" si="6"/>
        <v>0.5</v>
      </c>
      <c r="T395">
        <v>4.1226081848144496</v>
      </c>
      <c r="U395">
        <v>3.7492263317108101</v>
      </c>
      <c r="V395">
        <v>3.53274297714233</v>
      </c>
      <c r="W395" s="17">
        <v>0.216483354568481</v>
      </c>
      <c r="X395">
        <v>0.58986520767211903</v>
      </c>
      <c r="Y395">
        <v>0.58986520767211903</v>
      </c>
      <c r="Z395">
        <v>0.5</v>
      </c>
      <c r="AA395">
        <v>1</v>
      </c>
      <c r="AB395">
        <v>0.66666666666666696</v>
      </c>
      <c r="AC395">
        <v>0.8</v>
      </c>
      <c r="AD395">
        <v>0</v>
      </c>
      <c r="AE395">
        <v>0.5</v>
      </c>
    </row>
    <row r="396" spans="1:31" x14ac:dyDescent="0.15">
      <c r="A396" s="6">
        <v>394</v>
      </c>
      <c r="B396">
        <v>18</v>
      </c>
      <c r="C396">
        <v>2</v>
      </c>
      <c r="D396">
        <v>10</v>
      </c>
      <c r="E396">
        <v>10</v>
      </c>
      <c r="F396">
        <v>10</v>
      </c>
      <c r="G396">
        <v>0</v>
      </c>
      <c r="H396">
        <v>8</v>
      </c>
      <c r="I396">
        <v>2</v>
      </c>
      <c r="J396">
        <v>0.9</v>
      </c>
      <c r="K396" s="3">
        <v>8.6461200714111293</v>
      </c>
      <c r="L396" s="10">
        <v>0.75197601318359397</v>
      </c>
      <c r="M396">
        <v>0.34392166137695301</v>
      </c>
      <c r="N396">
        <v>7.8274116516113299</v>
      </c>
      <c r="O396">
        <v>7</v>
      </c>
      <c r="P396">
        <v>7</v>
      </c>
      <c r="Q396">
        <v>16</v>
      </c>
      <c r="R396" s="16">
        <v>0.4375</v>
      </c>
      <c r="S396" s="16">
        <f t="shared" si="6"/>
        <v>0.7</v>
      </c>
      <c r="T396">
        <v>4.8341197967529297</v>
      </c>
      <c r="U396">
        <v>4.3734588623046902</v>
      </c>
      <c r="V396">
        <v>4.2902665138244602</v>
      </c>
      <c r="W396" s="17">
        <v>8.3192348480224595E-2</v>
      </c>
      <c r="X396">
        <v>0.54385328292846702</v>
      </c>
      <c r="Y396">
        <v>0.54385328292846702</v>
      </c>
      <c r="Z396">
        <v>0.7</v>
      </c>
      <c r="AA396">
        <v>0.9</v>
      </c>
      <c r="AB396">
        <v>0.5625</v>
      </c>
      <c r="AC396">
        <v>0.69230769230769196</v>
      </c>
      <c r="AD396">
        <v>0.1</v>
      </c>
      <c r="AE396">
        <v>0.2</v>
      </c>
    </row>
    <row r="397" spans="1:31" x14ac:dyDescent="0.15">
      <c r="A397" s="6">
        <v>395</v>
      </c>
      <c r="B397">
        <v>18</v>
      </c>
      <c r="C397">
        <v>2</v>
      </c>
      <c r="D397">
        <v>10</v>
      </c>
      <c r="E397">
        <v>10</v>
      </c>
      <c r="F397">
        <v>10</v>
      </c>
      <c r="G397">
        <v>0</v>
      </c>
      <c r="H397">
        <v>8</v>
      </c>
      <c r="I397">
        <v>2</v>
      </c>
      <c r="J397">
        <v>0.9</v>
      </c>
      <c r="K397" s="3">
        <v>10.428419113159199</v>
      </c>
      <c r="L397" s="10">
        <v>2.0196380615234402</v>
      </c>
      <c r="M397">
        <v>1.41328048706055</v>
      </c>
      <c r="N397">
        <v>7.4791736602783203</v>
      </c>
      <c r="O397">
        <v>4</v>
      </c>
      <c r="P397">
        <v>4</v>
      </c>
      <c r="Q397">
        <v>14</v>
      </c>
      <c r="R397" s="16">
        <v>0.28570000000000001</v>
      </c>
      <c r="S397" s="16">
        <f t="shared" si="6"/>
        <v>0.4</v>
      </c>
      <c r="T397">
        <v>4.3040657043456996</v>
      </c>
      <c r="U397">
        <v>3.9911293983459499</v>
      </c>
      <c r="V397">
        <v>3.7171630859375</v>
      </c>
      <c r="W397" s="17">
        <v>0.27396631240844699</v>
      </c>
      <c r="X397">
        <v>0.58690261840820301</v>
      </c>
      <c r="Y397">
        <v>0.58690261840820301</v>
      </c>
      <c r="Z397">
        <v>0.4</v>
      </c>
      <c r="AA397">
        <v>1</v>
      </c>
      <c r="AB397">
        <v>0.71428571428571397</v>
      </c>
      <c r="AC397">
        <v>0.83333333333333304</v>
      </c>
      <c r="AD397">
        <v>0</v>
      </c>
      <c r="AE397">
        <v>0.6</v>
      </c>
    </row>
    <row r="398" spans="1:31" x14ac:dyDescent="0.15">
      <c r="A398" s="6">
        <v>396</v>
      </c>
      <c r="B398">
        <v>16</v>
      </c>
      <c r="C398">
        <v>4</v>
      </c>
      <c r="D398">
        <v>10</v>
      </c>
      <c r="E398">
        <v>10</v>
      </c>
      <c r="F398">
        <v>10</v>
      </c>
      <c r="G398">
        <v>0</v>
      </c>
      <c r="H398">
        <v>6</v>
      </c>
      <c r="I398">
        <v>4</v>
      </c>
      <c r="J398">
        <v>0.8</v>
      </c>
      <c r="K398" s="3">
        <v>8.1540069580078107</v>
      </c>
      <c r="L398" s="10">
        <v>1.6006011962890601</v>
      </c>
      <c r="M398">
        <v>0.343902587890625</v>
      </c>
      <c r="N398">
        <v>7.78059959411621</v>
      </c>
      <c r="O398">
        <v>5</v>
      </c>
      <c r="P398">
        <v>5</v>
      </c>
      <c r="Q398">
        <v>14</v>
      </c>
      <c r="R398" s="16">
        <v>0.35709999999999997</v>
      </c>
      <c r="S398" s="16">
        <f t="shared" si="6"/>
        <v>0.5</v>
      </c>
      <c r="T398">
        <v>3.7330417633056601</v>
      </c>
      <c r="U398">
        <v>3.2474949359893799</v>
      </c>
      <c r="V398">
        <v>3.21267890930176</v>
      </c>
      <c r="W398" s="17">
        <v>3.4816026687622098E-2</v>
      </c>
      <c r="X398">
        <v>0.52036285400390603</v>
      </c>
      <c r="Y398">
        <v>0.52036285400390603</v>
      </c>
      <c r="Z398">
        <v>0.5</v>
      </c>
      <c r="AA398">
        <v>0.9</v>
      </c>
      <c r="AB398">
        <v>0.64285714285714302</v>
      </c>
      <c r="AC398">
        <v>0.75</v>
      </c>
      <c r="AD398">
        <v>0.1</v>
      </c>
      <c r="AE398">
        <v>0.4</v>
      </c>
    </row>
    <row r="399" spans="1:31" x14ac:dyDescent="0.15">
      <c r="A399" s="6">
        <v>397</v>
      </c>
      <c r="B399">
        <v>15</v>
      </c>
      <c r="C399">
        <v>5</v>
      </c>
      <c r="D399">
        <v>10</v>
      </c>
      <c r="E399">
        <v>10</v>
      </c>
      <c r="F399">
        <v>10</v>
      </c>
      <c r="G399">
        <v>0</v>
      </c>
      <c r="H399">
        <v>5</v>
      </c>
      <c r="I399">
        <v>5</v>
      </c>
      <c r="J399">
        <v>0.75</v>
      </c>
      <c r="K399" s="3">
        <v>7.6912918090820304</v>
      </c>
      <c r="L399" s="10">
        <v>3.3891620635986301</v>
      </c>
      <c r="M399">
        <v>1.4627799987793</v>
      </c>
      <c r="N399">
        <v>4.7514972686767596</v>
      </c>
      <c r="O399">
        <v>3</v>
      </c>
      <c r="P399">
        <v>3</v>
      </c>
      <c r="Q399">
        <v>13</v>
      </c>
      <c r="R399" s="16">
        <v>0.23080000000000001</v>
      </c>
      <c r="S399" s="16">
        <f t="shared" si="6"/>
        <v>0.3</v>
      </c>
      <c r="T399">
        <v>3.3245105743408199</v>
      </c>
      <c r="U399">
        <v>3.02997827529907</v>
      </c>
      <c r="V399">
        <v>2.8116974830627401</v>
      </c>
      <c r="W399" s="17">
        <v>0.21828079223632799</v>
      </c>
      <c r="X399">
        <v>0.51281309127807595</v>
      </c>
      <c r="Y399">
        <v>0.51281309127807595</v>
      </c>
      <c r="Z399">
        <v>0.3</v>
      </c>
      <c r="AA399">
        <v>1</v>
      </c>
      <c r="AB399">
        <v>0.76923076923076905</v>
      </c>
      <c r="AC399">
        <v>0.86956521739130399</v>
      </c>
      <c r="AD399">
        <v>0</v>
      </c>
      <c r="AE399">
        <v>0.7</v>
      </c>
    </row>
    <row r="400" spans="1:31" x14ac:dyDescent="0.15">
      <c r="A400" s="6">
        <v>398</v>
      </c>
      <c r="B400">
        <v>15</v>
      </c>
      <c r="C400">
        <v>5</v>
      </c>
      <c r="D400">
        <v>10</v>
      </c>
      <c r="E400">
        <v>10</v>
      </c>
      <c r="F400">
        <v>10</v>
      </c>
      <c r="G400">
        <v>0</v>
      </c>
      <c r="H400">
        <v>5</v>
      </c>
      <c r="I400">
        <v>5</v>
      </c>
      <c r="J400">
        <v>0.75</v>
      </c>
      <c r="K400" s="3">
        <v>8.1381702423095703</v>
      </c>
      <c r="L400" s="10">
        <v>4.1253604888915998</v>
      </c>
      <c r="M400">
        <v>2.6507339477539098</v>
      </c>
      <c r="N400">
        <v>5.0763721466064498</v>
      </c>
      <c r="O400">
        <v>2</v>
      </c>
      <c r="P400">
        <v>2</v>
      </c>
      <c r="Q400">
        <v>12</v>
      </c>
      <c r="R400" s="16">
        <v>0.16669999999999999</v>
      </c>
      <c r="S400" s="16">
        <f t="shared" si="6"/>
        <v>0.2</v>
      </c>
      <c r="T400">
        <v>3.2886447906494101</v>
      </c>
      <c r="U400">
        <v>3.0384707450866699</v>
      </c>
      <c r="V400">
        <v>2.7574930191039999</v>
      </c>
      <c r="W400" s="17">
        <v>0.28097772598266602</v>
      </c>
      <c r="X400">
        <v>0.53115177154541005</v>
      </c>
      <c r="Y400">
        <v>0.53115177154541005</v>
      </c>
      <c r="Z400">
        <v>0.2</v>
      </c>
      <c r="AA400">
        <v>1</v>
      </c>
      <c r="AB400">
        <v>0.83333333333333304</v>
      </c>
      <c r="AC400">
        <v>0.90909090909090895</v>
      </c>
      <c r="AD400">
        <v>0</v>
      </c>
      <c r="AE400">
        <v>0.8</v>
      </c>
    </row>
    <row r="401" spans="1:31" x14ac:dyDescent="0.15">
      <c r="A401" s="6">
        <v>399</v>
      </c>
      <c r="B401">
        <v>19</v>
      </c>
      <c r="C401">
        <v>1</v>
      </c>
      <c r="D401">
        <v>10</v>
      </c>
      <c r="E401">
        <v>10</v>
      </c>
      <c r="F401">
        <v>10</v>
      </c>
      <c r="G401">
        <v>0</v>
      </c>
      <c r="H401">
        <v>9</v>
      </c>
      <c r="I401">
        <v>1</v>
      </c>
      <c r="J401">
        <v>0.95</v>
      </c>
      <c r="K401" s="3">
        <v>13.0696868896484</v>
      </c>
      <c r="L401" s="10">
        <v>1.7777214050293</v>
      </c>
      <c r="M401">
        <v>1.5230255126953101</v>
      </c>
      <c r="N401">
        <v>9.9996490478515607</v>
      </c>
      <c r="O401">
        <v>7</v>
      </c>
      <c r="P401">
        <v>7</v>
      </c>
      <c r="Q401">
        <v>17</v>
      </c>
      <c r="R401" s="16">
        <v>0.4118</v>
      </c>
      <c r="S401" s="16">
        <f t="shared" si="6"/>
        <v>0.7</v>
      </c>
      <c r="T401">
        <v>5.0788116455078098</v>
      </c>
      <c r="U401">
        <v>4.7300524711608896</v>
      </c>
      <c r="V401">
        <v>4.4413595199584996</v>
      </c>
      <c r="W401" s="17">
        <v>0.28869295120239302</v>
      </c>
      <c r="X401">
        <v>0.63745212554931596</v>
      </c>
      <c r="Y401">
        <v>0.63745212554931596</v>
      </c>
      <c r="Z401">
        <v>0.7</v>
      </c>
      <c r="AA401">
        <v>1</v>
      </c>
      <c r="AB401">
        <v>0.58823529411764697</v>
      </c>
      <c r="AC401">
        <v>0.74074074074074103</v>
      </c>
      <c r="AD401">
        <v>0</v>
      </c>
      <c r="AE401">
        <v>0.3</v>
      </c>
    </row>
    <row r="402" spans="1:31" x14ac:dyDescent="0.15">
      <c r="A402" s="6">
        <v>400</v>
      </c>
      <c r="B402">
        <v>16</v>
      </c>
      <c r="C402">
        <v>4</v>
      </c>
      <c r="D402">
        <v>10</v>
      </c>
      <c r="E402">
        <v>10</v>
      </c>
      <c r="F402">
        <v>10</v>
      </c>
      <c r="G402">
        <v>0</v>
      </c>
      <c r="H402">
        <v>6</v>
      </c>
      <c r="I402">
        <v>4</v>
      </c>
      <c r="J402">
        <v>0.8</v>
      </c>
      <c r="K402" s="3">
        <v>9.0198268890380895</v>
      </c>
      <c r="L402" s="10">
        <v>1.9675998687744101</v>
      </c>
      <c r="M402">
        <v>0.41411972045898399</v>
      </c>
      <c r="N402">
        <v>7.8700199127197301</v>
      </c>
      <c r="O402">
        <v>6</v>
      </c>
      <c r="P402">
        <v>6</v>
      </c>
      <c r="Q402">
        <v>16</v>
      </c>
      <c r="R402" s="16">
        <v>0.375</v>
      </c>
      <c r="S402" s="16">
        <f t="shared" si="6"/>
        <v>0.6</v>
      </c>
      <c r="T402">
        <v>4.0166721343994096</v>
      </c>
      <c r="U402">
        <v>3.5184447765350302</v>
      </c>
      <c r="V402">
        <v>3.41978216171265</v>
      </c>
      <c r="W402" s="17">
        <v>9.8662614822387695E-2</v>
      </c>
      <c r="X402">
        <v>0.59688997268676802</v>
      </c>
      <c r="Y402">
        <v>0.59688997268676802</v>
      </c>
      <c r="Z402">
        <v>0.6</v>
      </c>
      <c r="AA402">
        <v>1</v>
      </c>
      <c r="AB402">
        <v>0.625</v>
      </c>
      <c r="AC402">
        <v>0.76923076923076905</v>
      </c>
      <c r="AD402">
        <v>0</v>
      </c>
      <c r="AE402">
        <v>0.4</v>
      </c>
    </row>
    <row r="403" spans="1:31" x14ac:dyDescent="0.15">
      <c r="A403" s="6">
        <v>401</v>
      </c>
      <c r="B403">
        <v>18</v>
      </c>
      <c r="C403">
        <v>2</v>
      </c>
      <c r="D403">
        <v>10</v>
      </c>
      <c r="E403">
        <v>10</v>
      </c>
      <c r="F403">
        <v>9</v>
      </c>
      <c r="G403">
        <v>1</v>
      </c>
      <c r="H403">
        <v>9</v>
      </c>
      <c r="I403">
        <v>1</v>
      </c>
      <c r="J403">
        <v>0.9</v>
      </c>
      <c r="K403" s="3">
        <v>11.7551879882812</v>
      </c>
      <c r="L403" s="10">
        <v>0.91674995422363303</v>
      </c>
      <c r="M403">
        <v>0.71549224853515603</v>
      </c>
      <c r="N403">
        <v>10.030107498169</v>
      </c>
      <c r="O403">
        <v>7</v>
      </c>
      <c r="P403">
        <v>7</v>
      </c>
      <c r="Q403">
        <v>16</v>
      </c>
      <c r="R403" s="16">
        <v>0.4375</v>
      </c>
      <c r="S403" s="16">
        <f t="shared" si="6"/>
        <v>0.7</v>
      </c>
      <c r="T403">
        <v>4.2224388122558603</v>
      </c>
      <c r="U403">
        <v>3.8508768081664999</v>
      </c>
      <c r="V403">
        <v>3.7722721099853498</v>
      </c>
      <c r="W403" s="17">
        <v>7.8604698181152302E-2</v>
      </c>
      <c r="X403">
        <v>0.45016670227050798</v>
      </c>
      <c r="Y403">
        <v>0.45016670227050798</v>
      </c>
      <c r="Z403">
        <v>0.7</v>
      </c>
      <c r="AA403">
        <v>0.9</v>
      </c>
      <c r="AB403">
        <v>0.5625</v>
      </c>
      <c r="AC403">
        <v>0.69230769230769196</v>
      </c>
      <c r="AD403">
        <v>0.1</v>
      </c>
      <c r="AE403">
        <v>0.2</v>
      </c>
    </row>
    <row r="404" spans="1:31" x14ac:dyDescent="0.15">
      <c r="A404" s="6">
        <v>402</v>
      </c>
      <c r="B404">
        <v>15</v>
      </c>
      <c r="C404">
        <v>5</v>
      </c>
      <c r="D404">
        <v>10</v>
      </c>
      <c r="E404">
        <v>10</v>
      </c>
      <c r="F404">
        <v>10</v>
      </c>
      <c r="G404">
        <v>0</v>
      </c>
      <c r="H404">
        <v>5</v>
      </c>
      <c r="I404">
        <v>5</v>
      </c>
      <c r="J404">
        <v>0.75</v>
      </c>
      <c r="K404" s="3">
        <v>8.3067493438720703</v>
      </c>
      <c r="L404" s="10">
        <v>4.43984031677246</v>
      </c>
      <c r="M404">
        <v>2.7947082519531201</v>
      </c>
      <c r="N404">
        <v>4.4435691833496103</v>
      </c>
      <c r="O404">
        <v>2</v>
      </c>
      <c r="P404">
        <v>2</v>
      </c>
      <c r="Q404">
        <v>12</v>
      </c>
      <c r="R404" s="16">
        <v>0.16669999999999999</v>
      </c>
      <c r="S404" s="16">
        <f t="shared" si="6"/>
        <v>0.2</v>
      </c>
      <c r="T404">
        <v>3.33892822265625</v>
      </c>
      <c r="U404">
        <v>3.1155464649200399</v>
      </c>
      <c r="V404">
        <v>2.8075180053710902</v>
      </c>
      <c r="W404" s="17">
        <v>0.30802845954894997</v>
      </c>
      <c r="X404">
        <v>0.53141021728515603</v>
      </c>
      <c r="Y404">
        <v>0.53141021728515603</v>
      </c>
      <c r="Z404">
        <v>0.2</v>
      </c>
      <c r="AA404">
        <v>1</v>
      </c>
      <c r="AB404">
        <v>0.83333333333333304</v>
      </c>
      <c r="AC404">
        <v>0.90909090909090895</v>
      </c>
      <c r="AD404">
        <v>0</v>
      </c>
      <c r="AE404">
        <v>0.8</v>
      </c>
    </row>
    <row r="405" spans="1:31" x14ac:dyDescent="0.15">
      <c r="A405" s="6">
        <v>403</v>
      </c>
      <c r="B405">
        <v>17</v>
      </c>
      <c r="C405">
        <v>3</v>
      </c>
      <c r="D405">
        <v>10</v>
      </c>
      <c r="E405">
        <v>10</v>
      </c>
      <c r="F405">
        <v>10</v>
      </c>
      <c r="G405">
        <v>0</v>
      </c>
      <c r="H405">
        <v>7</v>
      </c>
      <c r="I405">
        <v>3</v>
      </c>
      <c r="J405">
        <v>0.85</v>
      </c>
      <c r="K405" s="3">
        <v>9.6268596649169904</v>
      </c>
      <c r="L405" s="10">
        <v>1.96689605712891</v>
      </c>
      <c r="M405">
        <v>0.85152435302734397</v>
      </c>
      <c r="N405">
        <v>7.2249011993408203</v>
      </c>
      <c r="O405">
        <v>4</v>
      </c>
      <c r="P405">
        <v>4</v>
      </c>
      <c r="Q405">
        <v>14</v>
      </c>
      <c r="R405" s="16">
        <v>0.28570000000000001</v>
      </c>
      <c r="S405" s="16">
        <f t="shared" si="6"/>
        <v>0.4</v>
      </c>
      <c r="T405">
        <v>3.9190025329589799</v>
      </c>
      <c r="U405">
        <v>3.5609867572784402</v>
      </c>
      <c r="V405">
        <v>3.35468530654907</v>
      </c>
      <c r="W405" s="17">
        <v>0.20630145072937001</v>
      </c>
      <c r="X405">
        <v>0.564317226409912</v>
      </c>
      <c r="Y405">
        <v>0.564317226409912</v>
      </c>
      <c r="Z405">
        <v>0.4</v>
      </c>
      <c r="AA405">
        <v>1</v>
      </c>
      <c r="AB405">
        <v>0.71428571428571397</v>
      </c>
      <c r="AC405">
        <v>0.83333333333333304</v>
      </c>
      <c r="AD405">
        <v>0</v>
      </c>
      <c r="AE405">
        <v>0.6</v>
      </c>
    </row>
    <row r="406" spans="1:31" x14ac:dyDescent="0.15">
      <c r="A406" s="6">
        <v>404</v>
      </c>
      <c r="B406">
        <v>17</v>
      </c>
      <c r="C406">
        <v>3</v>
      </c>
      <c r="D406">
        <v>10</v>
      </c>
      <c r="E406">
        <v>10</v>
      </c>
      <c r="F406">
        <v>10</v>
      </c>
      <c r="G406">
        <v>0</v>
      </c>
      <c r="H406">
        <v>7</v>
      </c>
      <c r="I406">
        <v>3</v>
      </c>
      <c r="J406">
        <v>0.85</v>
      </c>
      <c r="K406" s="3">
        <v>8.6997890472412092</v>
      </c>
      <c r="L406" s="10">
        <v>1.1355895996093699</v>
      </c>
      <c r="M406">
        <v>0.24302291870117201</v>
      </c>
      <c r="N406">
        <v>7.8307666778564498</v>
      </c>
      <c r="O406">
        <v>6</v>
      </c>
      <c r="P406">
        <v>6</v>
      </c>
      <c r="Q406">
        <v>16</v>
      </c>
      <c r="R406" s="16">
        <v>0.375</v>
      </c>
      <c r="S406" s="16">
        <f t="shared" si="6"/>
        <v>0.6</v>
      </c>
      <c r="T406">
        <v>5.0039215087890598</v>
      </c>
      <c r="U406">
        <v>4.46932077407837</v>
      </c>
      <c r="V406">
        <v>4.39162349700928</v>
      </c>
      <c r="W406" s="17">
        <v>7.7697277069091797E-2</v>
      </c>
      <c r="X406">
        <v>0.61229801177978505</v>
      </c>
      <c r="Y406">
        <v>0.61229801177978505</v>
      </c>
      <c r="Z406">
        <v>0.6</v>
      </c>
      <c r="AA406">
        <v>1</v>
      </c>
      <c r="AB406">
        <v>0.625</v>
      </c>
      <c r="AC406">
        <v>0.76923076923076905</v>
      </c>
      <c r="AD406">
        <v>0</v>
      </c>
      <c r="AE406">
        <v>0.4</v>
      </c>
    </row>
    <row r="407" spans="1:31" x14ac:dyDescent="0.15">
      <c r="A407" s="6">
        <v>405</v>
      </c>
      <c r="B407">
        <v>17</v>
      </c>
      <c r="C407">
        <v>3</v>
      </c>
      <c r="D407">
        <v>10</v>
      </c>
      <c r="E407">
        <v>10</v>
      </c>
      <c r="F407">
        <v>10</v>
      </c>
      <c r="G407">
        <v>0</v>
      </c>
      <c r="H407">
        <v>7</v>
      </c>
      <c r="I407">
        <v>3</v>
      </c>
      <c r="J407">
        <v>0.85</v>
      </c>
      <c r="K407" s="3">
        <v>9.1828861236572301</v>
      </c>
      <c r="L407" s="10">
        <v>3.34245681762695</v>
      </c>
      <c r="M407">
        <v>2.59732246398926</v>
      </c>
      <c r="N407">
        <v>5.8596897125244096</v>
      </c>
      <c r="O407">
        <v>3</v>
      </c>
      <c r="P407">
        <v>3</v>
      </c>
      <c r="Q407">
        <v>13</v>
      </c>
      <c r="R407" s="16">
        <v>0.23080000000000001</v>
      </c>
      <c r="S407" s="16">
        <f t="shared" si="6"/>
        <v>0.3</v>
      </c>
      <c r="T407">
        <v>3.63249588012695</v>
      </c>
      <c r="U407">
        <v>3.3842256069183301</v>
      </c>
      <c r="V407">
        <v>3.07127904891968</v>
      </c>
      <c r="W407" s="17">
        <v>0.312946557998657</v>
      </c>
      <c r="X407">
        <v>0.56121683120727495</v>
      </c>
      <c r="Y407">
        <v>0.56121683120727495</v>
      </c>
      <c r="Z407">
        <v>0.3</v>
      </c>
      <c r="AA407">
        <v>1</v>
      </c>
      <c r="AB407">
        <v>0.76923076923076905</v>
      </c>
      <c r="AC407">
        <v>0.86956521739130399</v>
      </c>
      <c r="AD407">
        <v>0</v>
      </c>
      <c r="AE407">
        <v>0.7</v>
      </c>
    </row>
    <row r="408" spans="1:31" x14ac:dyDescent="0.15">
      <c r="A408" s="6">
        <v>406</v>
      </c>
      <c r="B408">
        <v>19</v>
      </c>
      <c r="C408">
        <v>1</v>
      </c>
      <c r="D408">
        <v>10</v>
      </c>
      <c r="E408">
        <v>10</v>
      </c>
      <c r="F408">
        <v>10</v>
      </c>
      <c r="G408">
        <v>0</v>
      </c>
      <c r="H408">
        <v>9</v>
      </c>
      <c r="I408">
        <v>1</v>
      </c>
      <c r="J408">
        <v>0.95</v>
      </c>
      <c r="K408" s="3">
        <v>12.6988468170166</v>
      </c>
      <c r="L408" s="10">
        <v>3.6778545379638699</v>
      </c>
      <c r="M408">
        <v>3.4816932678222701</v>
      </c>
      <c r="N408">
        <v>8.0616893768310494</v>
      </c>
      <c r="O408">
        <v>5</v>
      </c>
      <c r="P408">
        <v>5</v>
      </c>
      <c r="Q408">
        <v>15</v>
      </c>
      <c r="R408" s="16">
        <v>0.33329999999999999</v>
      </c>
      <c r="S408" s="16">
        <f t="shared" si="6"/>
        <v>0.5</v>
      </c>
      <c r="T408">
        <v>4.37786865234375</v>
      </c>
      <c r="U408">
        <v>4.1841707229614302</v>
      </c>
      <c r="V408">
        <v>3.7781066894531201</v>
      </c>
      <c r="W408" s="17">
        <v>0.406064033508301</v>
      </c>
      <c r="X408">
        <v>0.599761962890625</v>
      </c>
      <c r="Y408">
        <v>0.599761962890625</v>
      </c>
      <c r="Z408">
        <v>0.5</v>
      </c>
      <c r="AA408">
        <v>1</v>
      </c>
      <c r="AB408">
        <v>0.66666666666666696</v>
      </c>
      <c r="AC408">
        <v>0.8</v>
      </c>
      <c r="AD408">
        <v>0</v>
      </c>
      <c r="AE408">
        <v>0.5</v>
      </c>
    </row>
    <row r="409" spans="1:31" x14ac:dyDescent="0.15">
      <c r="A409" s="6">
        <v>407</v>
      </c>
      <c r="B409">
        <v>15</v>
      </c>
      <c r="C409">
        <v>5</v>
      </c>
      <c r="D409">
        <v>10</v>
      </c>
      <c r="E409">
        <v>10</v>
      </c>
      <c r="F409">
        <v>10</v>
      </c>
      <c r="G409">
        <v>0</v>
      </c>
      <c r="H409">
        <v>5</v>
      </c>
      <c r="I409">
        <v>5</v>
      </c>
      <c r="J409">
        <v>0.75</v>
      </c>
      <c r="K409" s="3">
        <v>8.1172351837158203</v>
      </c>
      <c r="L409" s="10">
        <v>3.2850189208984402</v>
      </c>
      <c r="M409">
        <v>1.2537155151367201</v>
      </c>
      <c r="N409">
        <v>5.6018428802490199</v>
      </c>
      <c r="O409">
        <v>4</v>
      </c>
      <c r="P409">
        <v>4</v>
      </c>
      <c r="Q409">
        <v>14</v>
      </c>
      <c r="R409" s="16">
        <v>0.28570000000000001</v>
      </c>
      <c r="S409" s="16">
        <f t="shared" si="6"/>
        <v>0.4</v>
      </c>
      <c r="T409">
        <v>3.54386329650879</v>
      </c>
      <c r="U409">
        <v>3.1897933483123802</v>
      </c>
      <c r="V409">
        <v>2.98428535461426</v>
      </c>
      <c r="W409" s="17">
        <v>0.20550799369812001</v>
      </c>
      <c r="X409">
        <v>0.55957794189453103</v>
      </c>
      <c r="Y409">
        <v>0.55957794189453103</v>
      </c>
      <c r="Z409">
        <v>0.4</v>
      </c>
      <c r="AA409">
        <v>1</v>
      </c>
      <c r="AB409">
        <v>0.71428571428571397</v>
      </c>
      <c r="AC409">
        <v>0.83333333333333304</v>
      </c>
      <c r="AD409">
        <v>0</v>
      </c>
      <c r="AE409">
        <v>0.6</v>
      </c>
    </row>
    <row r="410" spans="1:31" x14ac:dyDescent="0.15">
      <c r="A410" s="6">
        <v>408</v>
      </c>
      <c r="B410">
        <v>18</v>
      </c>
      <c r="C410">
        <v>2</v>
      </c>
      <c r="D410">
        <v>10</v>
      </c>
      <c r="E410">
        <v>10</v>
      </c>
      <c r="F410">
        <v>10</v>
      </c>
      <c r="G410">
        <v>0</v>
      </c>
      <c r="H410">
        <v>8</v>
      </c>
      <c r="I410">
        <v>2</v>
      </c>
      <c r="J410">
        <v>0.9</v>
      </c>
      <c r="K410" s="3">
        <v>10.498249053955099</v>
      </c>
      <c r="L410" s="10">
        <v>1.8893241882324201</v>
      </c>
      <c r="M410">
        <v>1.2421913146972701</v>
      </c>
      <c r="N410">
        <v>7.5254993438720703</v>
      </c>
      <c r="O410">
        <v>4</v>
      </c>
      <c r="P410">
        <v>4</v>
      </c>
      <c r="Q410">
        <v>14</v>
      </c>
      <c r="R410" s="16">
        <v>0.28570000000000001</v>
      </c>
      <c r="S410" s="16">
        <f t="shared" si="6"/>
        <v>0.4</v>
      </c>
      <c r="T410">
        <v>4.4369258880615199</v>
      </c>
      <c r="U410">
        <v>4.0983295440673801</v>
      </c>
      <c r="V410">
        <v>3.8247802257537802</v>
      </c>
      <c r="W410" s="17">
        <v>0.27354931831359902</v>
      </c>
      <c r="X410">
        <v>0.61214566230773904</v>
      </c>
      <c r="Y410">
        <v>0.61214566230773904</v>
      </c>
      <c r="Z410">
        <v>0.4</v>
      </c>
      <c r="AA410">
        <v>1</v>
      </c>
      <c r="AB410">
        <v>0.71428571428571397</v>
      </c>
      <c r="AC410">
        <v>0.83333333333333304</v>
      </c>
      <c r="AD410">
        <v>0</v>
      </c>
      <c r="AE410">
        <v>0.6</v>
      </c>
    </row>
    <row r="411" spans="1:31" x14ac:dyDescent="0.15">
      <c r="A411" s="6">
        <v>409</v>
      </c>
      <c r="B411">
        <v>15</v>
      </c>
      <c r="C411">
        <v>5</v>
      </c>
      <c r="D411">
        <v>10</v>
      </c>
      <c r="E411">
        <v>10</v>
      </c>
      <c r="F411">
        <v>10</v>
      </c>
      <c r="G411">
        <v>0</v>
      </c>
      <c r="H411">
        <v>5</v>
      </c>
      <c r="I411">
        <v>5</v>
      </c>
      <c r="J411">
        <v>0.75</v>
      </c>
      <c r="K411" s="3">
        <v>8.4889202117919904</v>
      </c>
      <c r="L411" s="10">
        <v>3.95206642150879</v>
      </c>
      <c r="M411">
        <v>2.1059036254882799</v>
      </c>
      <c r="N411">
        <v>5.3813648223876998</v>
      </c>
      <c r="O411">
        <v>3</v>
      </c>
      <c r="P411">
        <v>3</v>
      </c>
      <c r="Q411">
        <v>13</v>
      </c>
      <c r="R411" s="16">
        <v>0.23080000000000001</v>
      </c>
      <c r="S411" s="16">
        <f t="shared" si="6"/>
        <v>0.3</v>
      </c>
      <c r="T411">
        <v>3.4135494232177699</v>
      </c>
      <c r="U411">
        <v>3.1157593727111799</v>
      </c>
      <c r="V411">
        <v>2.8445248603820801</v>
      </c>
      <c r="W411" s="17">
        <v>0.27123451232910201</v>
      </c>
      <c r="X411">
        <v>0.56902456283569303</v>
      </c>
      <c r="Y411">
        <v>0.56902456283569303</v>
      </c>
      <c r="Z411">
        <v>0.3</v>
      </c>
      <c r="AA411">
        <v>1</v>
      </c>
      <c r="AB411">
        <v>0.76923076923076905</v>
      </c>
      <c r="AC411">
        <v>0.86956521739130399</v>
      </c>
      <c r="AD411">
        <v>0</v>
      </c>
      <c r="AE411">
        <v>0.7</v>
      </c>
    </row>
    <row r="412" spans="1:31" x14ac:dyDescent="0.15">
      <c r="A412" s="6">
        <v>410</v>
      </c>
      <c r="B412">
        <v>15</v>
      </c>
      <c r="C412">
        <v>5</v>
      </c>
      <c r="D412">
        <v>10</v>
      </c>
      <c r="E412">
        <v>10</v>
      </c>
      <c r="F412">
        <v>10</v>
      </c>
      <c r="G412">
        <v>0</v>
      </c>
      <c r="H412">
        <v>5</v>
      </c>
      <c r="I412">
        <v>5</v>
      </c>
      <c r="J412">
        <v>0.75</v>
      </c>
      <c r="K412" s="3">
        <v>9.2018623352050799</v>
      </c>
      <c r="L412" s="10">
        <v>3.75082588195801</v>
      </c>
      <c r="M412">
        <v>1.63460540771484</v>
      </c>
      <c r="N412">
        <v>6.6696300506591797</v>
      </c>
      <c r="O412">
        <v>3</v>
      </c>
      <c r="P412">
        <v>3</v>
      </c>
      <c r="Q412">
        <v>13</v>
      </c>
      <c r="R412" s="16">
        <v>0.23080000000000001</v>
      </c>
      <c r="S412" s="16">
        <f t="shared" si="6"/>
        <v>0.3</v>
      </c>
      <c r="T412">
        <v>3.9823360443115199</v>
      </c>
      <c r="U412">
        <v>3.6126582622528098</v>
      </c>
      <c r="V412">
        <v>3.3846099376678498</v>
      </c>
      <c r="W412" s="17">
        <v>0.22804832458496099</v>
      </c>
      <c r="X412">
        <v>0.59772610664367698</v>
      </c>
      <c r="Y412">
        <v>0.59772610664367698</v>
      </c>
      <c r="Z412">
        <v>0.3</v>
      </c>
      <c r="AA412">
        <v>1</v>
      </c>
      <c r="AB412">
        <v>0.76923076923076905</v>
      </c>
      <c r="AC412">
        <v>0.86956521739130399</v>
      </c>
      <c r="AD412">
        <v>0</v>
      </c>
      <c r="AE412">
        <v>0.7</v>
      </c>
    </row>
    <row r="413" spans="1:31" x14ac:dyDescent="0.15">
      <c r="A413" s="6">
        <v>411</v>
      </c>
      <c r="B413">
        <v>17</v>
      </c>
      <c r="C413">
        <v>3</v>
      </c>
      <c r="D413">
        <v>10</v>
      </c>
      <c r="E413">
        <v>10</v>
      </c>
      <c r="F413">
        <v>10</v>
      </c>
      <c r="G413">
        <v>0</v>
      </c>
      <c r="H413">
        <v>7</v>
      </c>
      <c r="I413">
        <v>3</v>
      </c>
      <c r="J413">
        <v>0.85</v>
      </c>
      <c r="K413" s="3">
        <v>9.6227951049804705</v>
      </c>
      <c r="L413" s="10">
        <v>2.7619571685790998</v>
      </c>
      <c r="M413">
        <v>1.8115882873535201</v>
      </c>
      <c r="N413">
        <v>6.6333045959472701</v>
      </c>
      <c r="O413">
        <v>5</v>
      </c>
      <c r="P413">
        <v>5</v>
      </c>
      <c r="Q413">
        <v>15</v>
      </c>
      <c r="R413" s="16">
        <v>0.33329999999999999</v>
      </c>
      <c r="S413" s="16">
        <f t="shared" si="6"/>
        <v>0.5</v>
      </c>
      <c r="T413">
        <v>3.8156223297119101</v>
      </c>
      <c r="U413">
        <v>3.49936699867248</v>
      </c>
      <c r="V413">
        <v>3.2365984916686998</v>
      </c>
      <c r="W413" s="17">
        <v>0.26276850700378401</v>
      </c>
      <c r="X413">
        <v>0.579023838043213</v>
      </c>
      <c r="Y413">
        <v>0.579023838043213</v>
      </c>
      <c r="Z413">
        <v>0.5</v>
      </c>
      <c r="AA413">
        <v>1</v>
      </c>
      <c r="AB413">
        <v>0.66666666666666696</v>
      </c>
      <c r="AC413">
        <v>0.8</v>
      </c>
      <c r="AD413">
        <v>0</v>
      </c>
      <c r="AE413">
        <v>0.5</v>
      </c>
    </row>
    <row r="414" spans="1:31" x14ac:dyDescent="0.15">
      <c r="A414" s="6">
        <v>412</v>
      </c>
      <c r="B414">
        <v>16</v>
      </c>
      <c r="C414">
        <v>4</v>
      </c>
      <c r="D414">
        <v>10</v>
      </c>
      <c r="E414">
        <v>10</v>
      </c>
      <c r="F414">
        <v>10</v>
      </c>
      <c r="G414">
        <v>0</v>
      </c>
      <c r="H414">
        <v>6</v>
      </c>
      <c r="I414">
        <v>4</v>
      </c>
      <c r="J414">
        <v>0.8</v>
      </c>
      <c r="K414" s="3">
        <v>8.850341796875</v>
      </c>
      <c r="L414" s="10">
        <v>1.6536350250244101</v>
      </c>
      <c r="M414">
        <v>0.181747436523437</v>
      </c>
      <c r="N414">
        <v>8.3147964477539098</v>
      </c>
      <c r="O414">
        <v>6</v>
      </c>
      <c r="P414">
        <v>6</v>
      </c>
      <c r="Q414">
        <v>16</v>
      </c>
      <c r="R414" s="16">
        <v>0.375</v>
      </c>
      <c r="S414" s="16">
        <f t="shared" si="6"/>
        <v>0.6</v>
      </c>
      <c r="T414">
        <v>4.4514961242675799</v>
      </c>
      <c r="U414">
        <v>3.8914918899536102</v>
      </c>
      <c r="V414">
        <v>3.8462326526641801</v>
      </c>
      <c r="W414" s="17">
        <v>4.5259237289428697E-2</v>
      </c>
      <c r="X414">
        <v>0.605263471603394</v>
      </c>
      <c r="Y414">
        <v>0.605263471603394</v>
      </c>
      <c r="Z414">
        <v>0.6</v>
      </c>
      <c r="AA414">
        <v>1</v>
      </c>
      <c r="AB414">
        <v>0.625</v>
      </c>
      <c r="AC414">
        <v>0.76923076923076905</v>
      </c>
      <c r="AD414">
        <v>0</v>
      </c>
      <c r="AE414">
        <v>0.4</v>
      </c>
    </row>
    <row r="415" spans="1:31" x14ac:dyDescent="0.15">
      <c r="A415" s="6">
        <v>413</v>
      </c>
      <c r="B415">
        <v>16</v>
      </c>
      <c r="C415">
        <v>4</v>
      </c>
      <c r="D415">
        <v>10</v>
      </c>
      <c r="E415">
        <v>10</v>
      </c>
      <c r="F415">
        <v>10</v>
      </c>
      <c r="G415">
        <v>0</v>
      </c>
      <c r="H415">
        <v>6</v>
      </c>
      <c r="I415">
        <v>4</v>
      </c>
      <c r="J415">
        <v>0.8</v>
      </c>
      <c r="K415" s="3">
        <v>8.0559730529785192</v>
      </c>
      <c r="L415" s="10">
        <v>1.7736644744873</v>
      </c>
      <c r="M415">
        <v>0.46175765991210899</v>
      </c>
      <c r="N415">
        <v>7.1907444000244096</v>
      </c>
      <c r="O415">
        <v>5</v>
      </c>
      <c r="P415">
        <v>5</v>
      </c>
      <c r="Q415">
        <v>15</v>
      </c>
      <c r="R415" s="16">
        <v>0.33329999999999999</v>
      </c>
      <c r="S415" s="16">
        <f t="shared" si="6"/>
        <v>0.5</v>
      </c>
      <c r="T415">
        <v>3.9491081237793</v>
      </c>
      <c r="U415">
        <v>3.46913743019104</v>
      </c>
      <c r="V415">
        <v>3.3920943737029998</v>
      </c>
      <c r="W415" s="17">
        <v>7.7043056488037095E-2</v>
      </c>
      <c r="X415">
        <v>0.55701375007629395</v>
      </c>
      <c r="Y415">
        <v>0.55701375007629395</v>
      </c>
      <c r="Z415">
        <v>0.5</v>
      </c>
      <c r="AA415">
        <v>1</v>
      </c>
      <c r="AB415">
        <v>0.66666666666666696</v>
      </c>
      <c r="AC415">
        <v>0.8</v>
      </c>
      <c r="AD415">
        <v>0</v>
      </c>
      <c r="AE415">
        <v>0.5</v>
      </c>
    </row>
    <row r="416" spans="1:31" x14ac:dyDescent="0.15">
      <c r="A416" s="6">
        <v>414</v>
      </c>
      <c r="B416">
        <v>18</v>
      </c>
      <c r="C416">
        <v>2</v>
      </c>
      <c r="D416">
        <v>10</v>
      </c>
      <c r="E416">
        <v>10</v>
      </c>
      <c r="F416">
        <v>10</v>
      </c>
      <c r="G416">
        <v>0</v>
      </c>
      <c r="H416">
        <v>8</v>
      </c>
      <c r="I416">
        <v>2</v>
      </c>
      <c r="J416">
        <v>0.9</v>
      </c>
      <c r="K416" s="3">
        <v>9.4700508117675799</v>
      </c>
      <c r="L416" s="10">
        <v>1.0749549865722701</v>
      </c>
      <c r="M416">
        <v>0.56772232055664096</v>
      </c>
      <c r="N416">
        <v>7.9577159881591797</v>
      </c>
      <c r="O416">
        <v>7</v>
      </c>
      <c r="P416">
        <v>7</v>
      </c>
      <c r="Q416">
        <v>17</v>
      </c>
      <c r="R416" s="16">
        <v>0.4118</v>
      </c>
      <c r="S416" s="16">
        <f t="shared" si="6"/>
        <v>0.7</v>
      </c>
      <c r="T416">
        <v>4.6819534301757804</v>
      </c>
      <c r="U416">
        <v>4.2388010025024396</v>
      </c>
      <c r="V416">
        <v>4.0993447303771999</v>
      </c>
      <c r="W416" s="17">
        <v>0.139456272125244</v>
      </c>
      <c r="X416">
        <v>0.58260869979858398</v>
      </c>
      <c r="Y416">
        <v>0.58260869979858398</v>
      </c>
      <c r="Z416">
        <v>0.7</v>
      </c>
      <c r="AA416">
        <v>1</v>
      </c>
      <c r="AB416">
        <v>0.58823529411764697</v>
      </c>
      <c r="AC416">
        <v>0.74074074074074103</v>
      </c>
      <c r="AD416">
        <v>0</v>
      </c>
      <c r="AE416">
        <v>0.3</v>
      </c>
    </row>
    <row r="417" spans="1:31" x14ac:dyDescent="0.15">
      <c r="A417" s="6">
        <v>415</v>
      </c>
      <c r="B417">
        <v>16</v>
      </c>
      <c r="C417">
        <v>4</v>
      </c>
      <c r="D417">
        <v>10</v>
      </c>
      <c r="E417">
        <v>10</v>
      </c>
      <c r="F417">
        <v>10</v>
      </c>
      <c r="G417">
        <v>0</v>
      </c>
      <c r="H417">
        <v>6</v>
      </c>
      <c r="I417">
        <v>4</v>
      </c>
      <c r="J417">
        <v>0.8</v>
      </c>
      <c r="K417" s="3">
        <v>8.7684669494628906</v>
      </c>
      <c r="L417" s="10">
        <v>2.2746315002441402</v>
      </c>
      <c r="M417">
        <v>0.679168701171875</v>
      </c>
      <c r="N417">
        <v>6.8343982696533203</v>
      </c>
      <c r="O417">
        <v>5</v>
      </c>
      <c r="P417">
        <v>5</v>
      </c>
      <c r="Q417">
        <v>15</v>
      </c>
      <c r="R417" s="16">
        <v>0.33329999999999999</v>
      </c>
      <c r="S417" s="16">
        <f t="shared" si="6"/>
        <v>0.5</v>
      </c>
      <c r="T417">
        <v>3.7875728607177699</v>
      </c>
      <c r="U417">
        <v>3.3785581588745099</v>
      </c>
      <c r="V417">
        <v>3.21861004829407</v>
      </c>
      <c r="W417" s="17">
        <v>0.159948110580444</v>
      </c>
      <c r="X417">
        <v>0.56896281242370605</v>
      </c>
      <c r="Y417">
        <v>0.56896281242370605</v>
      </c>
      <c r="Z417">
        <v>0.5</v>
      </c>
      <c r="AA417">
        <v>1</v>
      </c>
      <c r="AB417">
        <v>0.66666666666666696</v>
      </c>
      <c r="AC417">
        <v>0.8</v>
      </c>
      <c r="AD417">
        <v>0</v>
      </c>
      <c r="AE417">
        <v>0.5</v>
      </c>
    </row>
    <row r="418" spans="1:31" x14ac:dyDescent="0.15">
      <c r="A418" s="6">
        <v>416</v>
      </c>
      <c r="B418">
        <v>19</v>
      </c>
      <c r="C418">
        <v>1</v>
      </c>
      <c r="D418">
        <v>10</v>
      </c>
      <c r="E418">
        <v>10</v>
      </c>
      <c r="F418">
        <v>10</v>
      </c>
      <c r="G418">
        <v>0</v>
      </c>
      <c r="H418">
        <v>9</v>
      </c>
      <c r="I418">
        <v>1</v>
      </c>
      <c r="J418">
        <v>0.95</v>
      </c>
      <c r="K418" s="3">
        <v>12.912279129028301</v>
      </c>
      <c r="L418" s="10">
        <v>1.8050498962402299</v>
      </c>
      <c r="M418">
        <v>1.61069488525391</v>
      </c>
      <c r="N418">
        <v>10.397825241088899</v>
      </c>
      <c r="O418">
        <v>8</v>
      </c>
      <c r="P418">
        <v>8</v>
      </c>
      <c r="Q418">
        <v>18</v>
      </c>
      <c r="R418" s="16">
        <v>0.44440000000000002</v>
      </c>
      <c r="S418" s="16">
        <f t="shared" si="6"/>
        <v>0.8</v>
      </c>
      <c r="T418">
        <v>5.0610771179199201</v>
      </c>
      <c r="U418">
        <v>4.6764202117919904</v>
      </c>
      <c r="V418">
        <v>4.4359002113342303</v>
      </c>
      <c r="W418" s="17">
        <v>0.240520000457764</v>
      </c>
      <c r="X418">
        <v>0.62517690658569303</v>
      </c>
      <c r="Y418">
        <v>0.62517690658569303</v>
      </c>
      <c r="Z418">
        <v>0.8</v>
      </c>
      <c r="AA418">
        <v>1</v>
      </c>
      <c r="AB418">
        <v>0.55555555555555602</v>
      </c>
      <c r="AC418">
        <v>0.71428571428571397</v>
      </c>
      <c r="AD418">
        <v>0</v>
      </c>
      <c r="AE418">
        <v>0.2</v>
      </c>
    </row>
    <row r="419" spans="1:31" x14ac:dyDescent="0.15">
      <c r="A419" s="6">
        <v>417</v>
      </c>
      <c r="B419">
        <v>16</v>
      </c>
      <c r="C419">
        <v>4</v>
      </c>
      <c r="D419">
        <v>10</v>
      </c>
      <c r="E419">
        <v>10</v>
      </c>
      <c r="F419">
        <v>10</v>
      </c>
      <c r="G419">
        <v>0</v>
      </c>
      <c r="H419">
        <v>6</v>
      </c>
      <c r="I419">
        <v>4</v>
      </c>
      <c r="J419">
        <v>0.8</v>
      </c>
      <c r="K419" s="3">
        <v>8.0318069458007795</v>
      </c>
      <c r="L419" s="10">
        <v>2.4672260284423801</v>
      </c>
      <c r="M419">
        <v>0.97212982177734397</v>
      </c>
      <c r="N419">
        <v>5.5365543365478498</v>
      </c>
      <c r="O419">
        <v>4</v>
      </c>
      <c r="P419">
        <v>4</v>
      </c>
      <c r="Q419">
        <v>14</v>
      </c>
      <c r="R419" s="16">
        <v>0.28570000000000001</v>
      </c>
      <c r="S419" s="16">
        <f t="shared" si="6"/>
        <v>0.4</v>
      </c>
      <c r="T419">
        <v>3.4855861663818399</v>
      </c>
      <c r="U419">
        <v>3.1618115901946999</v>
      </c>
      <c r="V419">
        <v>2.96557521820068</v>
      </c>
      <c r="W419" s="17">
        <v>0.196236371994019</v>
      </c>
      <c r="X419">
        <v>0.52001094818115201</v>
      </c>
      <c r="Y419">
        <v>0.52001094818115201</v>
      </c>
      <c r="Z419">
        <v>0.4</v>
      </c>
      <c r="AA419">
        <v>1</v>
      </c>
      <c r="AB419">
        <v>0.71428571428571397</v>
      </c>
      <c r="AC419">
        <v>0.83333333333333304</v>
      </c>
      <c r="AD419">
        <v>0</v>
      </c>
      <c r="AE419">
        <v>0.6</v>
      </c>
    </row>
    <row r="420" spans="1:31" x14ac:dyDescent="0.15">
      <c r="A420" s="6">
        <v>418</v>
      </c>
      <c r="B420">
        <v>19</v>
      </c>
      <c r="C420">
        <v>1</v>
      </c>
      <c r="D420">
        <v>10</v>
      </c>
      <c r="E420">
        <v>10</v>
      </c>
      <c r="F420">
        <v>10</v>
      </c>
      <c r="G420">
        <v>0</v>
      </c>
      <c r="H420">
        <v>9</v>
      </c>
      <c r="I420">
        <v>1</v>
      </c>
      <c r="J420">
        <v>0.95</v>
      </c>
      <c r="K420" s="3">
        <v>11.902868270874</v>
      </c>
      <c r="L420" s="10">
        <v>0.75605010986328103</v>
      </c>
      <c r="M420">
        <v>0.54892730712890603</v>
      </c>
      <c r="N420">
        <v>10.314151763916</v>
      </c>
      <c r="O420">
        <v>7</v>
      </c>
      <c r="P420">
        <v>7</v>
      </c>
      <c r="Q420">
        <v>17</v>
      </c>
      <c r="R420" s="16">
        <v>0.4118</v>
      </c>
      <c r="S420" s="16">
        <f t="shared" si="6"/>
        <v>0.7</v>
      </c>
      <c r="T420">
        <v>5.3042507171630904</v>
      </c>
      <c r="U420">
        <v>4.87205266952515</v>
      </c>
      <c r="V420">
        <v>4.7202200889587402</v>
      </c>
      <c r="W420" s="17">
        <v>0.151832580566406</v>
      </c>
      <c r="X420">
        <v>0.58403062820434604</v>
      </c>
      <c r="Y420">
        <v>0.58403062820434604</v>
      </c>
      <c r="Z420">
        <v>0.7</v>
      </c>
      <c r="AA420">
        <v>1</v>
      </c>
      <c r="AB420">
        <v>0.58823529411764697</v>
      </c>
      <c r="AC420">
        <v>0.74074074074074103</v>
      </c>
      <c r="AD420">
        <v>0</v>
      </c>
      <c r="AE420">
        <v>0.3</v>
      </c>
    </row>
    <row r="421" spans="1:31" x14ac:dyDescent="0.15">
      <c r="A421" s="6">
        <v>419</v>
      </c>
      <c r="B421">
        <v>17</v>
      </c>
      <c r="C421">
        <v>3</v>
      </c>
      <c r="D421">
        <v>10</v>
      </c>
      <c r="E421">
        <v>10</v>
      </c>
      <c r="F421">
        <v>10</v>
      </c>
      <c r="G421">
        <v>0</v>
      </c>
      <c r="H421">
        <v>7</v>
      </c>
      <c r="I421">
        <v>3</v>
      </c>
      <c r="J421">
        <v>0.85</v>
      </c>
      <c r="K421" s="3">
        <v>9.0907382965087908</v>
      </c>
      <c r="L421" s="10">
        <v>2.1580924987793</v>
      </c>
      <c r="M421">
        <v>1.1644153594970701</v>
      </c>
      <c r="N421">
        <v>6.5915012359619096</v>
      </c>
      <c r="O421">
        <v>4</v>
      </c>
      <c r="P421">
        <v>4</v>
      </c>
      <c r="Q421">
        <v>14</v>
      </c>
      <c r="R421" s="16">
        <v>0.28570000000000001</v>
      </c>
      <c r="S421" s="16">
        <f t="shared" si="6"/>
        <v>0.4</v>
      </c>
      <c r="T421">
        <v>3.6389312744140598</v>
      </c>
      <c r="U421">
        <v>3.3371138572692902</v>
      </c>
      <c r="V421">
        <v>3.1238765716552699</v>
      </c>
      <c r="W421" s="17">
        <v>0.213237285614014</v>
      </c>
      <c r="X421">
        <v>0.51505470275878895</v>
      </c>
      <c r="Y421">
        <v>0.51505470275878895</v>
      </c>
      <c r="Z421">
        <v>0.4</v>
      </c>
      <c r="AA421">
        <v>1</v>
      </c>
      <c r="AB421">
        <v>0.71428571428571397</v>
      </c>
      <c r="AC421">
        <v>0.83333333333333304</v>
      </c>
      <c r="AD421">
        <v>0</v>
      </c>
      <c r="AE421">
        <v>0.6</v>
      </c>
    </row>
    <row r="422" spans="1:31" x14ac:dyDescent="0.15">
      <c r="A422" s="6">
        <v>420</v>
      </c>
      <c r="B422">
        <v>16</v>
      </c>
      <c r="C422">
        <v>4</v>
      </c>
      <c r="D422">
        <v>10</v>
      </c>
      <c r="E422">
        <v>10</v>
      </c>
      <c r="F422">
        <v>10</v>
      </c>
      <c r="G422">
        <v>0</v>
      </c>
      <c r="H422">
        <v>6</v>
      </c>
      <c r="I422">
        <v>4</v>
      </c>
      <c r="J422">
        <v>0.8</v>
      </c>
      <c r="K422" s="3">
        <v>8.9019279479980504</v>
      </c>
      <c r="L422" s="10">
        <v>4.2809696197509801</v>
      </c>
      <c r="M422">
        <v>3.0007476806640598</v>
      </c>
      <c r="N422">
        <v>4.5010414123535201</v>
      </c>
      <c r="O422">
        <v>2</v>
      </c>
      <c r="P422">
        <v>2</v>
      </c>
      <c r="Q422">
        <v>12</v>
      </c>
      <c r="R422" s="16">
        <v>0.16669999999999999</v>
      </c>
      <c r="S422" s="16">
        <f t="shared" si="6"/>
        <v>0.2</v>
      </c>
      <c r="T422">
        <v>3.5607547760009801</v>
      </c>
      <c r="U422">
        <v>3.3618261814117401</v>
      </c>
      <c r="V422">
        <v>2.9829249382018999</v>
      </c>
      <c r="W422" s="17">
        <v>0.37890124320983898</v>
      </c>
      <c r="X422">
        <v>0.57782983779907204</v>
      </c>
      <c r="Y422">
        <v>0.57782983779907204</v>
      </c>
      <c r="Z422">
        <v>0.2</v>
      </c>
      <c r="AA422">
        <v>1</v>
      </c>
      <c r="AB422">
        <v>0.83333333333333304</v>
      </c>
      <c r="AC422">
        <v>0.90909090909090895</v>
      </c>
      <c r="AD422">
        <v>0</v>
      </c>
      <c r="AE422">
        <v>0.8</v>
      </c>
    </row>
    <row r="423" spans="1:31" x14ac:dyDescent="0.15">
      <c r="A423" s="6">
        <v>421</v>
      </c>
      <c r="B423">
        <v>18</v>
      </c>
      <c r="C423">
        <v>2</v>
      </c>
      <c r="D423">
        <v>10</v>
      </c>
      <c r="E423">
        <v>10</v>
      </c>
      <c r="F423">
        <v>10</v>
      </c>
      <c r="G423">
        <v>0</v>
      </c>
      <c r="H423">
        <v>8</v>
      </c>
      <c r="I423">
        <v>2</v>
      </c>
      <c r="J423">
        <v>0.9</v>
      </c>
      <c r="K423" s="3">
        <v>10.324913024902299</v>
      </c>
      <c r="L423" s="10">
        <v>3.7413082122802699</v>
      </c>
      <c r="M423">
        <v>3.3769016265869101</v>
      </c>
      <c r="N423">
        <v>6.4074726104736301</v>
      </c>
      <c r="O423">
        <v>6</v>
      </c>
      <c r="P423">
        <v>6</v>
      </c>
      <c r="Q423">
        <v>16</v>
      </c>
      <c r="R423" s="16">
        <v>0.375</v>
      </c>
      <c r="S423" s="16">
        <f t="shared" si="6"/>
        <v>0.6</v>
      </c>
      <c r="T423">
        <v>4.0800895690918004</v>
      </c>
      <c r="U423">
        <v>3.8440616130828902</v>
      </c>
      <c r="V423">
        <v>3.4748260974884002</v>
      </c>
      <c r="W423" s="17">
        <v>0.36923551559448198</v>
      </c>
      <c r="X423">
        <v>0.605263471603394</v>
      </c>
      <c r="Y423">
        <v>0.605263471603394</v>
      </c>
      <c r="Z423">
        <v>0.6</v>
      </c>
      <c r="AA423">
        <v>1</v>
      </c>
      <c r="AB423">
        <v>0.625</v>
      </c>
      <c r="AC423">
        <v>0.76923076923076905</v>
      </c>
      <c r="AD423">
        <v>0</v>
      </c>
      <c r="AE423">
        <v>0.4</v>
      </c>
    </row>
    <row r="424" spans="1:31" x14ac:dyDescent="0.15">
      <c r="A424" s="6">
        <v>422</v>
      </c>
      <c r="B424">
        <v>14</v>
      </c>
      <c r="C424">
        <v>6</v>
      </c>
      <c r="D424">
        <v>10</v>
      </c>
      <c r="E424">
        <v>10</v>
      </c>
      <c r="F424">
        <v>10</v>
      </c>
      <c r="G424">
        <v>0</v>
      </c>
      <c r="H424">
        <v>4</v>
      </c>
      <c r="I424">
        <v>6</v>
      </c>
      <c r="J424">
        <v>0.7</v>
      </c>
      <c r="K424" s="3">
        <v>8.6131744384765607</v>
      </c>
      <c r="L424" s="10">
        <v>5.1863765716552699</v>
      </c>
      <c r="M424">
        <v>3.1342964172363299</v>
      </c>
      <c r="N424">
        <v>5.1468639373779297</v>
      </c>
      <c r="O424">
        <v>1</v>
      </c>
      <c r="P424">
        <v>1</v>
      </c>
      <c r="Q424">
        <v>11</v>
      </c>
      <c r="R424" s="16">
        <v>9.0899999999999995E-2</v>
      </c>
      <c r="S424" s="16">
        <f t="shared" si="6"/>
        <v>0.1</v>
      </c>
      <c r="T424">
        <v>2.95077323913574</v>
      </c>
      <c r="U424">
        <v>2.7311739921569802</v>
      </c>
      <c r="V424">
        <v>2.41302490234375</v>
      </c>
      <c r="W424" s="17">
        <v>0.31814908981323198</v>
      </c>
      <c r="X424">
        <v>0.53774833679199197</v>
      </c>
      <c r="Y424">
        <v>0.53774833679199197</v>
      </c>
      <c r="Z424">
        <v>0.1</v>
      </c>
      <c r="AA424">
        <v>1</v>
      </c>
      <c r="AB424">
        <v>0.90909090909090895</v>
      </c>
      <c r="AC424">
        <v>0.952380952380952</v>
      </c>
      <c r="AD424">
        <v>0</v>
      </c>
      <c r="AE424">
        <v>0.9</v>
      </c>
    </row>
    <row r="425" spans="1:31" x14ac:dyDescent="0.15">
      <c r="A425" s="6">
        <v>423</v>
      </c>
      <c r="B425">
        <v>19</v>
      </c>
      <c r="C425">
        <v>1</v>
      </c>
      <c r="D425">
        <v>10</v>
      </c>
      <c r="E425">
        <v>10</v>
      </c>
      <c r="F425">
        <v>10</v>
      </c>
      <c r="G425">
        <v>0</v>
      </c>
      <c r="H425">
        <v>9</v>
      </c>
      <c r="I425">
        <v>1</v>
      </c>
      <c r="J425">
        <v>0.95</v>
      </c>
      <c r="K425" s="3">
        <v>12.7167263031006</v>
      </c>
      <c r="L425" s="10">
        <v>0.750457763671875</v>
      </c>
      <c r="M425">
        <v>0.52469635009765603</v>
      </c>
      <c r="N425">
        <v>11.038276672363301</v>
      </c>
      <c r="O425">
        <v>8</v>
      </c>
      <c r="P425">
        <v>8</v>
      </c>
      <c r="Q425">
        <v>18</v>
      </c>
      <c r="R425" s="16">
        <v>0.44440000000000002</v>
      </c>
      <c r="S425" s="16">
        <f t="shared" si="6"/>
        <v>0.8</v>
      </c>
      <c r="T425">
        <v>5.4363975524902299</v>
      </c>
      <c r="U425">
        <v>4.9653482437133798</v>
      </c>
      <c r="V425">
        <v>4.8048963546752903</v>
      </c>
      <c r="W425" s="17">
        <v>0.16045188903808599</v>
      </c>
      <c r="X425">
        <v>0.63150119781494096</v>
      </c>
      <c r="Y425">
        <v>0.63150119781494096</v>
      </c>
      <c r="Z425">
        <v>0.8</v>
      </c>
      <c r="AA425">
        <v>1</v>
      </c>
      <c r="AB425">
        <v>0.55555555555555602</v>
      </c>
      <c r="AC425">
        <v>0.71428571428571397</v>
      </c>
      <c r="AD425">
        <v>0</v>
      </c>
      <c r="AE425">
        <v>0.2</v>
      </c>
    </row>
    <row r="426" spans="1:31" x14ac:dyDescent="0.15">
      <c r="A426" s="6">
        <v>424</v>
      </c>
      <c r="B426">
        <v>18</v>
      </c>
      <c r="C426">
        <v>2</v>
      </c>
      <c r="D426">
        <v>10</v>
      </c>
      <c r="E426">
        <v>10</v>
      </c>
      <c r="F426">
        <v>10</v>
      </c>
      <c r="G426">
        <v>0</v>
      </c>
      <c r="H426">
        <v>8</v>
      </c>
      <c r="I426">
        <v>2</v>
      </c>
      <c r="J426">
        <v>0.9</v>
      </c>
      <c r="K426" s="3">
        <v>9.0780410766601598</v>
      </c>
      <c r="L426" s="10">
        <v>0.80134582519531194</v>
      </c>
      <c r="M426">
        <v>0.30031967163085899</v>
      </c>
      <c r="N426">
        <v>7.8407230377197301</v>
      </c>
      <c r="O426">
        <v>7</v>
      </c>
      <c r="P426">
        <v>7</v>
      </c>
      <c r="Q426">
        <v>17</v>
      </c>
      <c r="R426" s="16">
        <v>0.4118</v>
      </c>
      <c r="S426" s="16">
        <f t="shared" si="6"/>
        <v>0.7</v>
      </c>
      <c r="T426">
        <v>4.9747390747070304</v>
      </c>
      <c r="U426">
        <v>4.5059680938720703</v>
      </c>
      <c r="V426">
        <v>4.4059338569641104</v>
      </c>
      <c r="W426" s="17">
        <v>0.100034236907959</v>
      </c>
      <c r="X426">
        <v>0.56880521774292003</v>
      </c>
      <c r="Y426">
        <v>0.56880521774292003</v>
      </c>
      <c r="Z426">
        <v>0.7</v>
      </c>
      <c r="AA426">
        <v>1</v>
      </c>
      <c r="AB426">
        <v>0.58823529411764697</v>
      </c>
      <c r="AC426">
        <v>0.74074074074074103</v>
      </c>
      <c r="AD426">
        <v>0</v>
      </c>
      <c r="AE426">
        <v>0.3</v>
      </c>
    </row>
    <row r="427" spans="1:31" x14ac:dyDescent="0.15">
      <c r="A427" s="6">
        <v>425</v>
      </c>
      <c r="B427">
        <v>18</v>
      </c>
      <c r="C427">
        <v>2</v>
      </c>
      <c r="D427">
        <v>10</v>
      </c>
      <c r="E427">
        <v>10</v>
      </c>
      <c r="F427">
        <v>10</v>
      </c>
      <c r="G427">
        <v>0</v>
      </c>
      <c r="H427">
        <v>8</v>
      </c>
      <c r="I427">
        <v>2</v>
      </c>
      <c r="J427">
        <v>0.9</v>
      </c>
      <c r="K427" s="3">
        <v>9.8842582702636701</v>
      </c>
      <c r="L427" s="10">
        <v>1.27828216552734</v>
      </c>
      <c r="M427">
        <v>0.75282287597656194</v>
      </c>
      <c r="N427">
        <v>8.1301689147949201</v>
      </c>
      <c r="O427">
        <v>7</v>
      </c>
      <c r="P427">
        <v>7</v>
      </c>
      <c r="Q427">
        <v>17</v>
      </c>
      <c r="R427" s="16">
        <v>0.4118</v>
      </c>
      <c r="S427" s="16">
        <f t="shared" si="6"/>
        <v>0.7</v>
      </c>
      <c r="T427">
        <v>4.9376811981201199</v>
      </c>
      <c r="U427">
        <v>4.4963254928588903</v>
      </c>
      <c r="V427">
        <v>4.3386306762695304</v>
      </c>
      <c r="W427" s="17">
        <v>0.157694816589355</v>
      </c>
      <c r="X427">
        <v>0.59905052185058605</v>
      </c>
      <c r="Y427">
        <v>0.59905052185058605</v>
      </c>
      <c r="Z427">
        <v>0.7</v>
      </c>
      <c r="AA427">
        <v>1</v>
      </c>
      <c r="AB427">
        <v>0.58823529411764697</v>
      </c>
      <c r="AC427">
        <v>0.74074074074074103</v>
      </c>
      <c r="AD427">
        <v>0</v>
      </c>
      <c r="AE427">
        <v>0.3</v>
      </c>
    </row>
    <row r="428" spans="1:31" x14ac:dyDescent="0.15">
      <c r="A428" s="6">
        <v>426</v>
      </c>
      <c r="B428">
        <v>19</v>
      </c>
      <c r="C428">
        <v>1</v>
      </c>
      <c r="D428">
        <v>10</v>
      </c>
      <c r="E428">
        <v>10</v>
      </c>
      <c r="F428">
        <v>10</v>
      </c>
      <c r="G428">
        <v>0</v>
      </c>
      <c r="H428">
        <v>9</v>
      </c>
      <c r="I428">
        <v>1</v>
      </c>
      <c r="J428">
        <v>0.95</v>
      </c>
      <c r="K428" s="3">
        <v>12.76491355896</v>
      </c>
      <c r="L428" s="10">
        <v>3.09232521057129</v>
      </c>
      <c r="M428">
        <v>2.9012107849121098</v>
      </c>
      <c r="N428">
        <v>8.8361930847168004</v>
      </c>
      <c r="O428">
        <v>4</v>
      </c>
      <c r="P428">
        <v>4</v>
      </c>
      <c r="Q428">
        <v>14</v>
      </c>
      <c r="R428" s="16">
        <v>0.28570000000000001</v>
      </c>
      <c r="S428" s="16">
        <f t="shared" si="6"/>
        <v>0.4</v>
      </c>
      <c r="T428">
        <v>4.0366325378418004</v>
      </c>
      <c r="U428">
        <v>3.8388867378234899</v>
      </c>
      <c r="V428">
        <v>3.4590210914611799</v>
      </c>
      <c r="W428" s="17">
        <v>0.37986564636230502</v>
      </c>
      <c r="X428">
        <v>0.57761144638061501</v>
      </c>
      <c r="Y428">
        <v>0.57761144638061501</v>
      </c>
      <c r="Z428">
        <v>0.4</v>
      </c>
      <c r="AA428">
        <v>1</v>
      </c>
      <c r="AB428">
        <v>0.71428571428571397</v>
      </c>
      <c r="AC428">
        <v>0.83333333333333304</v>
      </c>
      <c r="AD428">
        <v>0</v>
      </c>
      <c r="AE428">
        <v>0.6</v>
      </c>
    </row>
    <row r="429" spans="1:31" x14ac:dyDescent="0.15">
      <c r="A429" s="6">
        <v>427</v>
      </c>
      <c r="B429">
        <v>17</v>
      </c>
      <c r="C429">
        <v>3</v>
      </c>
      <c r="D429">
        <v>10</v>
      </c>
      <c r="E429">
        <v>10</v>
      </c>
      <c r="F429">
        <v>10</v>
      </c>
      <c r="G429">
        <v>0</v>
      </c>
      <c r="H429">
        <v>7</v>
      </c>
      <c r="I429">
        <v>3</v>
      </c>
      <c r="J429">
        <v>0.85</v>
      </c>
      <c r="K429" s="3">
        <v>8.1911239624023402</v>
      </c>
      <c r="L429" s="10">
        <v>2.56850242614746</v>
      </c>
      <c r="M429">
        <v>1.64846992492676</v>
      </c>
      <c r="N429">
        <v>4.9655437469482404</v>
      </c>
      <c r="O429">
        <v>5</v>
      </c>
      <c r="P429">
        <v>5</v>
      </c>
      <c r="Q429">
        <v>15</v>
      </c>
      <c r="R429" s="16">
        <v>0.33329999999999999</v>
      </c>
      <c r="S429" s="16">
        <f t="shared" si="6"/>
        <v>0.5</v>
      </c>
      <c r="T429">
        <v>3.8057518005371098</v>
      </c>
      <c r="U429">
        <v>3.5233826637268102</v>
      </c>
      <c r="V429">
        <v>3.2536056041717498</v>
      </c>
      <c r="W429" s="17">
        <v>0.26977705955505399</v>
      </c>
      <c r="X429">
        <v>0.552146196365356</v>
      </c>
      <c r="Y429">
        <v>0.552146196365356</v>
      </c>
      <c r="Z429">
        <v>0.5</v>
      </c>
      <c r="AA429">
        <v>1</v>
      </c>
      <c r="AB429">
        <v>0.66666666666666696</v>
      </c>
      <c r="AC429">
        <v>0.8</v>
      </c>
      <c r="AD429">
        <v>0</v>
      </c>
      <c r="AE429">
        <v>0.5</v>
      </c>
    </row>
    <row r="430" spans="1:31" x14ac:dyDescent="0.15">
      <c r="A430" s="6">
        <v>428</v>
      </c>
      <c r="B430">
        <v>16</v>
      </c>
      <c r="C430">
        <v>4</v>
      </c>
      <c r="D430">
        <v>10</v>
      </c>
      <c r="E430">
        <v>10</v>
      </c>
      <c r="F430">
        <v>10</v>
      </c>
      <c r="G430">
        <v>0</v>
      </c>
      <c r="H430">
        <v>6</v>
      </c>
      <c r="I430">
        <v>4</v>
      </c>
      <c r="J430">
        <v>0.8</v>
      </c>
      <c r="K430" s="3">
        <v>8.8405055999755895</v>
      </c>
      <c r="L430" s="10">
        <v>2.7987728118896502</v>
      </c>
      <c r="M430">
        <v>1.0931472778320299</v>
      </c>
      <c r="N430">
        <v>5.8054981231689498</v>
      </c>
      <c r="O430">
        <v>4</v>
      </c>
      <c r="P430">
        <v>4</v>
      </c>
      <c r="Q430">
        <v>14</v>
      </c>
      <c r="R430" s="16">
        <v>0.28570000000000001</v>
      </c>
      <c r="S430" s="16">
        <f t="shared" si="6"/>
        <v>0.4</v>
      </c>
      <c r="T430">
        <v>3.6597156524658199</v>
      </c>
      <c r="U430">
        <v>3.3190543651580802</v>
      </c>
      <c r="V430">
        <v>3.07853078842163</v>
      </c>
      <c r="W430" s="17">
        <v>0.24052357673645</v>
      </c>
      <c r="X430">
        <v>0.58118486404418901</v>
      </c>
      <c r="Y430">
        <v>0.58118486404418901</v>
      </c>
      <c r="Z430">
        <v>0.4</v>
      </c>
      <c r="AA430">
        <v>1</v>
      </c>
      <c r="AB430">
        <v>0.71428571428571397</v>
      </c>
      <c r="AC430">
        <v>0.83333333333333304</v>
      </c>
      <c r="AD430">
        <v>0</v>
      </c>
      <c r="AE430">
        <v>0.6</v>
      </c>
    </row>
    <row r="431" spans="1:31" x14ac:dyDescent="0.15">
      <c r="A431" s="6">
        <v>429</v>
      </c>
      <c r="B431">
        <v>18</v>
      </c>
      <c r="C431">
        <v>2</v>
      </c>
      <c r="D431">
        <v>10</v>
      </c>
      <c r="E431">
        <v>10</v>
      </c>
      <c r="F431">
        <v>10</v>
      </c>
      <c r="G431">
        <v>0</v>
      </c>
      <c r="H431">
        <v>8</v>
      </c>
      <c r="I431">
        <v>2</v>
      </c>
      <c r="J431">
        <v>0.9</v>
      </c>
      <c r="K431" s="3">
        <v>10.1026954650879</v>
      </c>
      <c r="L431" s="10">
        <v>2.1424312591552699</v>
      </c>
      <c r="M431">
        <v>1.48140716552734</v>
      </c>
      <c r="N431">
        <v>6.6452274322509801</v>
      </c>
      <c r="O431">
        <v>5</v>
      </c>
      <c r="P431">
        <v>5</v>
      </c>
      <c r="Q431">
        <v>15</v>
      </c>
      <c r="R431" s="16">
        <v>0.33329999999999999</v>
      </c>
      <c r="S431" s="16">
        <f t="shared" si="6"/>
        <v>0.5</v>
      </c>
      <c r="T431">
        <v>4.2912883758544904</v>
      </c>
      <c r="U431">
        <v>4.0109171867370597</v>
      </c>
      <c r="V431">
        <v>3.7211456298828098</v>
      </c>
      <c r="W431" s="17">
        <v>0.28977155685424799</v>
      </c>
      <c r="X431">
        <v>0.57014274597168002</v>
      </c>
      <c r="Y431">
        <v>0.57014274597168002</v>
      </c>
      <c r="Z431">
        <v>0.5</v>
      </c>
      <c r="AA431">
        <v>1</v>
      </c>
      <c r="AB431">
        <v>0.66666666666666696</v>
      </c>
      <c r="AC431">
        <v>0.8</v>
      </c>
      <c r="AD431">
        <v>0</v>
      </c>
      <c r="AE431">
        <v>0.5</v>
      </c>
    </row>
    <row r="432" spans="1:31" x14ac:dyDescent="0.15">
      <c r="A432" s="6">
        <v>430</v>
      </c>
      <c r="B432">
        <v>14</v>
      </c>
      <c r="C432">
        <v>6</v>
      </c>
      <c r="D432">
        <v>10</v>
      </c>
      <c r="E432">
        <v>10</v>
      </c>
      <c r="F432">
        <v>10</v>
      </c>
      <c r="G432">
        <v>0</v>
      </c>
      <c r="H432">
        <v>4</v>
      </c>
      <c r="I432">
        <v>6</v>
      </c>
      <c r="J432">
        <v>0.7</v>
      </c>
      <c r="K432" s="3">
        <v>7.9367332458496103</v>
      </c>
      <c r="L432" s="10">
        <v>4.8377857208251998</v>
      </c>
      <c r="M432">
        <v>2.9575653076171902</v>
      </c>
      <c r="N432">
        <v>4.6136569976806596</v>
      </c>
      <c r="O432">
        <v>1</v>
      </c>
      <c r="P432">
        <v>1</v>
      </c>
      <c r="Q432">
        <v>11</v>
      </c>
      <c r="R432" s="16">
        <v>9.0899999999999995E-2</v>
      </c>
      <c r="S432" s="16">
        <f t="shared" si="6"/>
        <v>0.1</v>
      </c>
      <c r="T432">
        <v>2.5827674865722701</v>
      </c>
      <c r="U432">
        <v>2.3998880386352499</v>
      </c>
      <c r="V432">
        <v>2.1059012413024898</v>
      </c>
      <c r="W432" s="17">
        <v>0.293986797332764</v>
      </c>
      <c r="X432">
        <v>0.476866245269775</v>
      </c>
      <c r="Y432">
        <v>0.476866245269775</v>
      </c>
      <c r="Z432">
        <v>0.1</v>
      </c>
      <c r="AA432">
        <v>1</v>
      </c>
      <c r="AB432">
        <v>0.90909090909090895</v>
      </c>
      <c r="AC432">
        <v>0.952380952380952</v>
      </c>
      <c r="AD432">
        <v>0</v>
      </c>
      <c r="AE432">
        <v>0.9</v>
      </c>
    </row>
    <row r="433" spans="1:31" x14ac:dyDescent="0.15">
      <c r="A433" s="6">
        <v>431</v>
      </c>
      <c r="B433">
        <v>17</v>
      </c>
      <c r="C433">
        <v>3</v>
      </c>
      <c r="D433">
        <v>10</v>
      </c>
      <c r="E433">
        <v>10</v>
      </c>
      <c r="F433">
        <v>10</v>
      </c>
      <c r="G433">
        <v>0</v>
      </c>
      <c r="H433">
        <v>7</v>
      </c>
      <c r="I433">
        <v>3</v>
      </c>
      <c r="J433">
        <v>0.85</v>
      </c>
      <c r="K433" s="3">
        <v>7.6199054718017596</v>
      </c>
      <c r="L433" s="10">
        <v>0.99355697631835904</v>
      </c>
      <c r="M433">
        <v>0.343612670898437</v>
      </c>
      <c r="N433">
        <v>7.2997188568115199</v>
      </c>
      <c r="O433">
        <v>6</v>
      </c>
      <c r="P433">
        <v>6</v>
      </c>
      <c r="Q433">
        <v>15</v>
      </c>
      <c r="R433" s="16">
        <v>0.4</v>
      </c>
      <c r="S433" s="16">
        <f t="shared" si="6"/>
        <v>0.6</v>
      </c>
      <c r="T433">
        <v>4.3857231140136701</v>
      </c>
      <c r="U433">
        <v>3.9048082828521702</v>
      </c>
      <c r="V433">
        <v>3.8763549327850302</v>
      </c>
      <c r="W433" s="17">
        <v>2.84533500671387E-2</v>
      </c>
      <c r="X433">
        <v>0.50936818122863803</v>
      </c>
      <c r="Y433">
        <v>0.50936818122863803</v>
      </c>
      <c r="Z433">
        <v>0.6</v>
      </c>
      <c r="AA433">
        <v>0.9</v>
      </c>
      <c r="AB433">
        <v>0.6</v>
      </c>
      <c r="AC433">
        <v>0.72</v>
      </c>
      <c r="AD433">
        <v>0.1</v>
      </c>
      <c r="AE433">
        <v>0.3</v>
      </c>
    </row>
    <row r="434" spans="1:31" x14ac:dyDescent="0.15">
      <c r="A434" s="6">
        <v>432</v>
      </c>
      <c r="B434">
        <v>17</v>
      </c>
      <c r="C434">
        <v>3</v>
      </c>
      <c r="D434">
        <v>10</v>
      </c>
      <c r="E434">
        <v>10</v>
      </c>
      <c r="F434">
        <v>10</v>
      </c>
      <c r="G434">
        <v>0</v>
      </c>
      <c r="H434">
        <v>7</v>
      </c>
      <c r="I434">
        <v>3</v>
      </c>
      <c r="J434">
        <v>0.85</v>
      </c>
      <c r="K434" s="3">
        <v>8.8667430877685494</v>
      </c>
      <c r="L434" s="10">
        <v>2.0526103973388699</v>
      </c>
      <c r="M434">
        <v>1.0652885437011701</v>
      </c>
      <c r="N434">
        <v>6.4434089660644496</v>
      </c>
      <c r="O434">
        <v>6</v>
      </c>
      <c r="P434">
        <v>6</v>
      </c>
      <c r="Q434">
        <v>16</v>
      </c>
      <c r="R434" s="16">
        <v>0.375</v>
      </c>
      <c r="S434" s="16">
        <f t="shared" si="6"/>
        <v>0.6</v>
      </c>
      <c r="T434">
        <v>3.9832897186279301</v>
      </c>
      <c r="U434">
        <v>3.6399085521697998</v>
      </c>
      <c r="V434">
        <v>3.42966651916504</v>
      </c>
      <c r="W434" s="17">
        <v>0.21024203300476099</v>
      </c>
      <c r="X434">
        <v>0.55362319946289096</v>
      </c>
      <c r="Y434">
        <v>0.55362319946289096</v>
      </c>
      <c r="Z434">
        <v>0.6</v>
      </c>
      <c r="AA434">
        <v>1</v>
      </c>
      <c r="AB434">
        <v>0.625</v>
      </c>
      <c r="AC434">
        <v>0.76923076923076905</v>
      </c>
      <c r="AD434">
        <v>0</v>
      </c>
      <c r="AE434">
        <v>0.4</v>
      </c>
    </row>
    <row r="435" spans="1:31" x14ac:dyDescent="0.15">
      <c r="A435" s="6">
        <v>433</v>
      </c>
      <c r="B435">
        <v>16</v>
      </c>
      <c r="C435">
        <v>4</v>
      </c>
      <c r="D435">
        <v>10</v>
      </c>
      <c r="E435">
        <v>10</v>
      </c>
      <c r="F435">
        <v>10</v>
      </c>
      <c r="G435">
        <v>0</v>
      </c>
      <c r="H435">
        <v>6</v>
      </c>
      <c r="I435">
        <v>4</v>
      </c>
      <c r="J435">
        <v>0.8</v>
      </c>
      <c r="K435" s="3">
        <v>8.4229469299316406</v>
      </c>
      <c r="L435" s="10">
        <v>2.8988990783691402</v>
      </c>
      <c r="M435">
        <v>1.5214900970459</v>
      </c>
      <c r="N435">
        <v>5.7632331848144496</v>
      </c>
      <c r="O435">
        <v>3</v>
      </c>
      <c r="P435">
        <v>3</v>
      </c>
      <c r="Q435">
        <v>13</v>
      </c>
      <c r="R435" s="16">
        <v>0.23080000000000001</v>
      </c>
      <c r="S435" s="16">
        <f t="shared" si="6"/>
        <v>0.3</v>
      </c>
      <c r="T435">
        <v>3.23390769958496</v>
      </c>
      <c r="U435">
        <v>2.9493396282196001</v>
      </c>
      <c r="V435">
        <v>2.7195849418640101</v>
      </c>
      <c r="W435" s="17">
        <v>0.22975468635559099</v>
      </c>
      <c r="X435">
        <v>0.51432275772094704</v>
      </c>
      <c r="Y435">
        <v>0.51432275772094704</v>
      </c>
      <c r="Z435">
        <v>0.3</v>
      </c>
      <c r="AA435">
        <v>1</v>
      </c>
      <c r="AB435">
        <v>0.76923076923076905</v>
      </c>
      <c r="AC435">
        <v>0.86956521739130399</v>
      </c>
      <c r="AD435">
        <v>0</v>
      </c>
      <c r="AE435">
        <v>0.7</v>
      </c>
    </row>
    <row r="436" spans="1:31" x14ac:dyDescent="0.15">
      <c r="A436" s="6">
        <v>434</v>
      </c>
      <c r="B436">
        <v>17</v>
      </c>
      <c r="C436">
        <v>3</v>
      </c>
      <c r="D436">
        <v>10</v>
      </c>
      <c r="E436">
        <v>10</v>
      </c>
      <c r="F436">
        <v>10</v>
      </c>
      <c r="G436">
        <v>0</v>
      </c>
      <c r="H436">
        <v>7</v>
      </c>
      <c r="I436">
        <v>3</v>
      </c>
      <c r="J436">
        <v>0.85</v>
      </c>
      <c r="K436" s="3">
        <v>9.6498718261718697</v>
      </c>
      <c r="L436" s="10">
        <v>1.8878593444824201</v>
      </c>
      <c r="M436">
        <v>0.82209014892578103</v>
      </c>
      <c r="N436">
        <v>7.5360412597656197</v>
      </c>
      <c r="O436">
        <v>5</v>
      </c>
      <c r="P436">
        <v>5</v>
      </c>
      <c r="Q436">
        <v>15</v>
      </c>
      <c r="R436" s="16">
        <v>0.33329999999999999</v>
      </c>
      <c r="S436" s="16">
        <f t="shared" si="6"/>
        <v>0.5</v>
      </c>
      <c r="T436">
        <v>4.3355979919433603</v>
      </c>
      <c r="U436">
        <v>3.9106612205505402</v>
      </c>
      <c r="V436">
        <v>3.71452856063843</v>
      </c>
      <c r="W436" s="17">
        <v>0.19613265991210899</v>
      </c>
      <c r="X436">
        <v>0.62106943130493197</v>
      </c>
      <c r="Y436">
        <v>0.62106943130493197</v>
      </c>
      <c r="Z436">
        <v>0.5</v>
      </c>
      <c r="AA436">
        <v>1</v>
      </c>
      <c r="AB436">
        <v>0.66666666666666696</v>
      </c>
      <c r="AC436">
        <v>0.8</v>
      </c>
      <c r="AD436">
        <v>0</v>
      </c>
      <c r="AE436">
        <v>0.5</v>
      </c>
    </row>
    <row r="437" spans="1:31" x14ac:dyDescent="0.15">
      <c r="A437" s="6">
        <v>435</v>
      </c>
      <c r="B437">
        <v>18</v>
      </c>
      <c r="C437">
        <v>2</v>
      </c>
      <c r="D437">
        <v>10</v>
      </c>
      <c r="E437">
        <v>10</v>
      </c>
      <c r="F437">
        <v>10</v>
      </c>
      <c r="G437">
        <v>0</v>
      </c>
      <c r="H437">
        <v>8</v>
      </c>
      <c r="I437">
        <v>2</v>
      </c>
      <c r="J437">
        <v>0.9</v>
      </c>
      <c r="K437" s="3">
        <v>10.308349609375</v>
      </c>
      <c r="L437" s="10">
        <v>1.1833915710449201</v>
      </c>
      <c r="M437">
        <v>0.59032058715820301</v>
      </c>
      <c r="N437">
        <v>8.4408397674560494</v>
      </c>
      <c r="O437">
        <v>7</v>
      </c>
      <c r="P437">
        <v>7</v>
      </c>
      <c r="Q437">
        <v>17</v>
      </c>
      <c r="R437" s="16">
        <v>0.4118</v>
      </c>
      <c r="S437" s="16">
        <f t="shared" si="6"/>
        <v>0.7</v>
      </c>
      <c r="T437">
        <v>5.3277359008789098</v>
      </c>
      <c r="U437">
        <v>4.8311748504638699</v>
      </c>
      <c r="V437">
        <v>4.6605920791626003</v>
      </c>
      <c r="W437" s="17">
        <v>0.17058277130127</v>
      </c>
      <c r="X437">
        <v>0.66714382171630904</v>
      </c>
      <c r="Y437">
        <v>0.66714382171630904</v>
      </c>
      <c r="Z437">
        <v>0.7</v>
      </c>
      <c r="AA437">
        <v>1</v>
      </c>
      <c r="AB437">
        <v>0.58823529411764697</v>
      </c>
      <c r="AC437">
        <v>0.74074074074074103</v>
      </c>
      <c r="AD437">
        <v>0</v>
      </c>
      <c r="AE437">
        <v>0.3</v>
      </c>
    </row>
    <row r="438" spans="1:31" x14ac:dyDescent="0.15">
      <c r="A438" s="6">
        <v>436</v>
      </c>
      <c r="B438">
        <v>18</v>
      </c>
      <c r="C438">
        <v>2</v>
      </c>
      <c r="D438">
        <v>10</v>
      </c>
      <c r="E438">
        <v>10</v>
      </c>
      <c r="F438">
        <v>10</v>
      </c>
      <c r="G438">
        <v>0</v>
      </c>
      <c r="H438">
        <v>8</v>
      </c>
      <c r="I438">
        <v>2</v>
      </c>
      <c r="J438">
        <v>0.9</v>
      </c>
      <c r="K438" s="3">
        <v>8.8853950500488299</v>
      </c>
      <c r="L438" s="10">
        <v>0.52662277221679699</v>
      </c>
      <c r="M438">
        <v>0.25329208374023399</v>
      </c>
      <c r="N438">
        <v>9.0817947387695295</v>
      </c>
      <c r="O438">
        <v>8</v>
      </c>
      <c r="P438">
        <v>8</v>
      </c>
      <c r="Q438">
        <v>18</v>
      </c>
      <c r="R438" s="16">
        <v>0.44440000000000002</v>
      </c>
      <c r="S438" s="16">
        <f t="shared" si="6"/>
        <v>0.8</v>
      </c>
      <c r="T438">
        <v>4.9948596954345703</v>
      </c>
      <c r="U438">
        <v>4.4540305137634304</v>
      </c>
      <c r="V438">
        <v>4.46761226654053</v>
      </c>
      <c r="W438" s="17">
        <v>1.3581752777099601E-2</v>
      </c>
      <c r="X438">
        <v>0.52724742889404297</v>
      </c>
      <c r="Y438">
        <v>0.52724742889404297</v>
      </c>
      <c r="Z438">
        <v>0.8</v>
      </c>
      <c r="AA438">
        <v>1</v>
      </c>
      <c r="AB438">
        <v>0.55555555555555602</v>
      </c>
      <c r="AC438">
        <v>0.71428571428571397</v>
      </c>
      <c r="AD438">
        <v>0</v>
      </c>
      <c r="AE438">
        <v>0.2</v>
      </c>
    </row>
    <row r="439" spans="1:31" x14ac:dyDescent="0.15">
      <c r="A439" s="6">
        <v>437</v>
      </c>
      <c r="B439">
        <v>18</v>
      </c>
      <c r="C439">
        <v>2</v>
      </c>
      <c r="D439">
        <v>10</v>
      </c>
      <c r="E439">
        <v>10</v>
      </c>
      <c r="F439">
        <v>10</v>
      </c>
      <c r="G439">
        <v>0</v>
      </c>
      <c r="H439">
        <v>8</v>
      </c>
      <c r="I439">
        <v>2</v>
      </c>
      <c r="J439">
        <v>0.9</v>
      </c>
      <c r="K439" s="3">
        <v>10.362770080566399</v>
      </c>
      <c r="L439" s="10">
        <v>0.80359649658203103</v>
      </c>
      <c r="M439">
        <v>0.199333190917969</v>
      </c>
      <c r="N439">
        <v>8.9276485443115199</v>
      </c>
      <c r="O439">
        <v>7</v>
      </c>
      <c r="P439">
        <v>7</v>
      </c>
      <c r="Q439">
        <v>17</v>
      </c>
      <c r="R439" s="16">
        <v>0.4118</v>
      </c>
      <c r="S439" s="16">
        <f t="shared" si="6"/>
        <v>0.7</v>
      </c>
      <c r="T439">
        <v>5.5548152923584002</v>
      </c>
      <c r="U439">
        <v>5.0090694427490199</v>
      </c>
      <c r="V439">
        <v>4.8900384902954102</v>
      </c>
      <c r="W439" s="17">
        <v>0.119030952453613</v>
      </c>
      <c r="X439">
        <v>0.66477680206298795</v>
      </c>
      <c r="Y439">
        <v>0.66477680206298795</v>
      </c>
      <c r="Z439">
        <v>0.7</v>
      </c>
      <c r="AA439">
        <v>1</v>
      </c>
      <c r="AB439">
        <v>0.58823529411764697</v>
      </c>
      <c r="AC439">
        <v>0.74074074074074103</v>
      </c>
      <c r="AD439">
        <v>0</v>
      </c>
      <c r="AE439">
        <v>0.3</v>
      </c>
    </row>
    <row r="440" spans="1:31" x14ac:dyDescent="0.15">
      <c r="A440" s="6">
        <v>438</v>
      </c>
      <c r="B440">
        <v>19</v>
      </c>
      <c r="C440">
        <v>1</v>
      </c>
      <c r="D440">
        <v>10</v>
      </c>
      <c r="E440">
        <v>10</v>
      </c>
      <c r="F440">
        <v>10</v>
      </c>
      <c r="G440">
        <v>0</v>
      </c>
      <c r="H440">
        <v>9</v>
      </c>
      <c r="I440">
        <v>1</v>
      </c>
      <c r="J440">
        <v>0.95</v>
      </c>
      <c r="K440" s="3">
        <v>12.3274631500244</v>
      </c>
      <c r="L440" s="10">
        <v>3.1570472717285201</v>
      </c>
      <c r="M440">
        <v>2.8654975891113299</v>
      </c>
      <c r="N440">
        <v>7.2738151550293004</v>
      </c>
      <c r="O440">
        <v>3</v>
      </c>
      <c r="P440">
        <v>3</v>
      </c>
      <c r="Q440">
        <v>13</v>
      </c>
      <c r="R440" s="16">
        <v>0.23080000000000001</v>
      </c>
      <c r="S440" s="16">
        <f t="shared" si="6"/>
        <v>0.3</v>
      </c>
      <c r="T440">
        <v>4.1711654663085902</v>
      </c>
      <c r="U440">
        <v>4.0008988380432102</v>
      </c>
      <c r="V440">
        <v>3.6034202575683598</v>
      </c>
      <c r="W440" s="17">
        <v>0.39747858047485402</v>
      </c>
      <c r="X440">
        <v>0.56774520874023404</v>
      </c>
      <c r="Y440">
        <v>0.56774520874023404</v>
      </c>
      <c r="Z440">
        <v>0.3</v>
      </c>
      <c r="AA440">
        <v>1</v>
      </c>
      <c r="AB440">
        <v>0.76923076923076905</v>
      </c>
      <c r="AC440">
        <v>0.86956521739130399</v>
      </c>
      <c r="AD440">
        <v>0</v>
      </c>
      <c r="AE440">
        <v>0.7</v>
      </c>
    </row>
    <row r="441" spans="1:31" x14ac:dyDescent="0.15">
      <c r="A441" s="6">
        <v>439</v>
      </c>
      <c r="B441">
        <v>17</v>
      </c>
      <c r="C441">
        <v>3</v>
      </c>
      <c r="D441">
        <v>10</v>
      </c>
      <c r="E441">
        <v>10</v>
      </c>
      <c r="F441">
        <v>10</v>
      </c>
      <c r="G441">
        <v>0</v>
      </c>
      <c r="H441">
        <v>7</v>
      </c>
      <c r="I441">
        <v>3</v>
      </c>
      <c r="J441">
        <v>0.85</v>
      </c>
      <c r="K441" s="3">
        <v>8.2264804840087908</v>
      </c>
      <c r="L441" s="10">
        <v>1.96017646789551</v>
      </c>
      <c r="M441">
        <v>1.01143646240234</v>
      </c>
      <c r="N441">
        <v>5.7893733978271502</v>
      </c>
      <c r="O441">
        <v>4</v>
      </c>
      <c r="P441">
        <v>4</v>
      </c>
      <c r="Q441">
        <v>13</v>
      </c>
      <c r="R441" s="16">
        <v>0.30769999999999997</v>
      </c>
      <c r="S441" s="16">
        <f t="shared" si="6"/>
        <v>0.4</v>
      </c>
      <c r="T441">
        <v>3.8004703521728498</v>
      </c>
      <c r="U441">
        <v>3.4751613140106201</v>
      </c>
      <c r="V441">
        <v>3.2737801074981698</v>
      </c>
      <c r="W441" s="17">
        <v>0.20138120651245101</v>
      </c>
      <c r="X441">
        <v>0.52669024467468295</v>
      </c>
      <c r="Y441">
        <v>0.52669024467468295</v>
      </c>
      <c r="Z441">
        <v>0.4</v>
      </c>
      <c r="AA441">
        <v>0.9</v>
      </c>
      <c r="AB441">
        <v>0.69230769230769196</v>
      </c>
      <c r="AC441">
        <v>0.78260869565217395</v>
      </c>
      <c r="AD441">
        <v>0.1</v>
      </c>
      <c r="AE441">
        <v>0.5</v>
      </c>
    </row>
    <row r="442" spans="1:31" x14ac:dyDescent="0.15">
      <c r="A442" s="6">
        <v>440</v>
      </c>
      <c r="B442">
        <v>16</v>
      </c>
      <c r="C442">
        <v>4</v>
      </c>
      <c r="D442">
        <v>10</v>
      </c>
      <c r="E442">
        <v>10</v>
      </c>
      <c r="F442">
        <v>10</v>
      </c>
      <c r="G442">
        <v>0</v>
      </c>
      <c r="H442">
        <v>6</v>
      </c>
      <c r="I442">
        <v>4</v>
      </c>
      <c r="J442">
        <v>0.8</v>
      </c>
      <c r="K442" s="3">
        <v>7.9610080718994096</v>
      </c>
      <c r="L442" s="10">
        <v>2.6037616729736301</v>
      </c>
      <c r="M442">
        <v>1.20804214477539</v>
      </c>
      <c r="N442">
        <v>5.4394550323486301</v>
      </c>
      <c r="O442">
        <v>4</v>
      </c>
      <c r="P442">
        <v>4</v>
      </c>
      <c r="Q442">
        <v>13</v>
      </c>
      <c r="R442" s="16">
        <v>0.30769999999999997</v>
      </c>
      <c r="S442" s="16">
        <f t="shared" si="6"/>
        <v>0.4</v>
      </c>
      <c r="T442">
        <v>3.4559593200683598</v>
      </c>
      <c r="U442">
        <v>3.1424729824066202</v>
      </c>
      <c r="V442">
        <v>2.94775366783142</v>
      </c>
      <c r="W442" s="17">
        <v>0.19471931457519501</v>
      </c>
      <c r="X442">
        <v>0.50820565223693803</v>
      </c>
      <c r="Y442">
        <v>0.50820565223693803</v>
      </c>
      <c r="Z442">
        <v>0.4</v>
      </c>
      <c r="AA442">
        <v>0.9</v>
      </c>
      <c r="AB442">
        <v>0.69230769230769196</v>
      </c>
      <c r="AC442">
        <v>0.78260869565217395</v>
      </c>
      <c r="AD442">
        <v>0.1</v>
      </c>
      <c r="AE442">
        <v>0.5</v>
      </c>
    </row>
    <row r="443" spans="1:31" x14ac:dyDescent="0.15">
      <c r="A443" s="6">
        <v>441</v>
      </c>
      <c r="B443">
        <v>15</v>
      </c>
      <c r="C443">
        <v>5</v>
      </c>
      <c r="D443">
        <v>10</v>
      </c>
      <c r="E443">
        <v>10</v>
      </c>
      <c r="F443">
        <v>10</v>
      </c>
      <c r="G443">
        <v>0</v>
      </c>
      <c r="H443">
        <v>5</v>
      </c>
      <c r="I443">
        <v>5</v>
      </c>
      <c r="J443">
        <v>0.75</v>
      </c>
      <c r="K443" s="3">
        <v>8.3690395355224592</v>
      </c>
      <c r="L443" s="10">
        <v>3.4027957916259801</v>
      </c>
      <c r="M443">
        <v>1.6312103271484399</v>
      </c>
      <c r="N443">
        <v>6.3893070220947301</v>
      </c>
      <c r="O443">
        <v>4</v>
      </c>
      <c r="P443">
        <v>4</v>
      </c>
      <c r="Q443">
        <v>14</v>
      </c>
      <c r="R443" s="16">
        <v>0.28570000000000001</v>
      </c>
      <c r="S443" s="16">
        <f t="shared" si="6"/>
        <v>0.4</v>
      </c>
      <c r="T443">
        <v>3.6996479034423801</v>
      </c>
      <c r="U443">
        <v>3.2927107810974099</v>
      </c>
      <c r="V443">
        <v>3.1120703220367401</v>
      </c>
      <c r="W443" s="17">
        <v>0.180640459060669</v>
      </c>
      <c r="X443">
        <v>0.58757758140563998</v>
      </c>
      <c r="Y443">
        <v>0.58757758140563998</v>
      </c>
      <c r="Z443">
        <v>0.4</v>
      </c>
      <c r="AA443">
        <v>1</v>
      </c>
      <c r="AB443">
        <v>0.71428571428571397</v>
      </c>
      <c r="AC443">
        <v>0.83333333333333304</v>
      </c>
      <c r="AD443">
        <v>0</v>
      </c>
      <c r="AE443">
        <v>0.6</v>
      </c>
    </row>
    <row r="444" spans="1:31" x14ac:dyDescent="0.15">
      <c r="A444" s="6">
        <v>442</v>
      </c>
      <c r="B444">
        <v>16</v>
      </c>
      <c r="C444">
        <v>4</v>
      </c>
      <c r="D444">
        <v>10</v>
      </c>
      <c r="E444">
        <v>10</v>
      </c>
      <c r="F444">
        <v>10</v>
      </c>
      <c r="G444">
        <v>0</v>
      </c>
      <c r="H444">
        <v>6</v>
      </c>
      <c r="I444">
        <v>4</v>
      </c>
      <c r="J444">
        <v>0.8</v>
      </c>
      <c r="K444" s="3">
        <v>7.8175697326660201</v>
      </c>
      <c r="L444" s="10">
        <v>2.1852436065673801</v>
      </c>
      <c r="M444">
        <v>0.98040008544921897</v>
      </c>
      <c r="N444">
        <v>6.3751068115234402</v>
      </c>
      <c r="O444">
        <v>5</v>
      </c>
      <c r="P444">
        <v>5</v>
      </c>
      <c r="Q444">
        <v>15</v>
      </c>
      <c r="R444" s="16">
        <v>0.33329999999999999</v>
      </c>
      <c r="S444" s="16">
        <f t="shared" si="6"/>
        <v>0.5</v>
      </c>
      <c r="T444">
        <v>4.0853614807128897</v>
      </c>
      <c r="U444">
        <v>3.6581385135650599</v>
      </c>
      <c r="V444">
        <v>3.5264229774475102</v>
      </c>
      <c r="W444" s="17">
        <v>0.13171553611755399</v>
      </c>
      <c r="X444">
        <v>0.55893850326538097</v>
      </c>
      <c r="Y444">
        <v>0.55893850326538097</v>
      </c>
      <c r="Z444">
        <v>0.5</v>
      </c>
      <c r="AA444">
        <v>1</v>
      </c>
      <c r="AB444">
        <v>0.66666666666666696</v>
      </c>
      <c r="AC444">
        <v>0.8</v>
      </c>
      <c r="AD444">
        <v>0</v>
      </c>
      <c r="AE444">
        <v>0.5</v>
      </c>
    </row>
    <row r="445" spans="1:31" x14ac:dyDescent="0.15">
      <c r="A445" s="6">
        <v>443</v>
      </c>
      <c r="B445">
        <v>17</v>
      </c>
      <c r="C445">
        <v>3</v>
      </c>
      <c r="D445">
        <v>10</v>
      </c>
      <c r="E445">
        <v>10</v>
      </c>
      <c r="F445">
        <v>10</v>
      </c>
      <c r="G445">
        <v>0</v>
      </c>
      <c r="H445">
        <v>7</v>
      </c>
      <c r="I445">
        <v>3</v>
      </c>
      <c r="J445">
        <v>0.85</v>
      </c>
      <c r="K445" s="3">
        <v>8.7596340179443395</v>
      </c>
      <c r="L445" s="10">
        <v>1.9931755065918</v>
      </c>
      <c r="M445">
        <v>1.07426834106445</v>
      </c>
      <c r="N445">
        <v>6.6033649444580096</v>
      </c>
      <c r="O445">
        <v>4</v>
      </c>
      <c r="P445">
        <v>4</v>
      </c>
      <c r="Q445">
        <v>14</v>
      </c>
      <c r="R445" s="16">
        <v>0.28570000000000001</v>
      </c>
      <c r="S445" s="16">
        <f t="shared" si="6"/>
        <v>0.4</v>
      </c>
      <c r="T445">
        <v>3.8438682556152299</v>
      </c>
      <c r="U445">
        <v>3.4949810504913299</v>
      </c>
      <c r="V445">
        <v>3.30039286613464</v>
      </c>
      <c r="W445" s="17">
        <v>0.19458818435669001</v>
      </c>
      <c r="X445">
        <v>0.54347538948059104</v>
      </c>
      <c r="Y445">
        <v>0.54347538948059104</v>
      </c>
      <c r="Z445">
        <v>0.4</v>
      </c>
      <c r="AA445">
        <v>1</v>
      </c>
      <c r="AB445">
        <v>0.71428571428571397</v>
      </c>
      <c r="AC445">
        <v>0.83333333333333304</v>
      </c>
      <c r="AD445">
        <v>0</v>
      </c>
      <c r="AE445">
        <v>0.6</v>
      </c>
    </row>
    <row r="446" spans="1:31" x14ac:dyDescent="0.15">
      <c r="A446" s="6">
        <v>444</v>
      </c>
      <c r="B446">
        <v>14</v>
      </c>
      <c r="C446">
        <v>6</v>
      </c>
      <c r="D446">
        <v>10</v>
      </c>
      <c r="E446">
        <v>10</v>
      </c>
      <c r="F446">
        <v>10</v>
      </c>
      <c r="G446">
        <v>0</v>
      </c>
      <c r="H446">
        <v>4</v>
      </c>
      <c r="I446">
        <v>6</v>
      </c>
      <c r="J446">
        <v>0.7</v>
      </c>
      <c r="K446" s="3">
        <v>7.5370140075683603</v>
      </c>
      <c r="L446" s="10">
        <v>3.9338493347168</v>
      </c>
      <c r="M446">
        <v>1.3349761962890601</v>
      </c>
      <c r="N446">
        <v>4.6764469146728498</v>
      </c>
      <c r="O446">
        <v>3</v>
      </c>
      <c r="P446">
        <v>3</v>
      </c>
      <c r="Q446">
        <v>13</v>
      </c>
      <c r="R446" s="16">
        <v>0.23080000000000001</v>
      </c>
      <c r="S446" s="16">
        <f t="shared" si="6"/>
        <v>0.3</v>
      </c>
      <c r="T446">
        <v>3.0100288391113299</v>
      </c>
      <c r="U446">
        <v>2.7005419731140101</v>
      </c>
      <c r="V446">
        <v>2.5030605792999299</v>
      </c>
      <c r="W446" s="17">
        <v>0.197481393814087</v>
      </c>
      <c r="X446">
        <v>0.50696825981140103</v>
      </c>
      <c r="Y446">
        <v>0.50696825981140103</v>
      </c>
      <c r="Z446">
        <v>0.3</v>
      </c>
      <c r="AA446">
        <v>1</v>
      </c>
      <c r="AB446">
        <v>0.76923076923076905</v>
      </c>
      <c r="AC446">
        <v>0.86956521739130399</v>
      </c>
      <c r="AD446">
        <v>0</v>
      </c>
      <c r="AE446">
        <v>0.7</v>
      </c>
    </row>
    <row r="447" spans="1:31" x14ac:dyDescent="0.15">
      <c r="A447" s="6">
        <v>445</v>
      </c>
      <c r="B447">
        <v>18</v>
      </c>
      <c r="C447">
        <v>2</v>
      </c>
      <c r="D447">
        <v>10</v>
      </c>
      <c r="E447">
        <v>10</v>
      </c>
      <c r="F447">
        <v>10</v>
      </c>
      <c r="G447">
        <v>0</v>
      </c>
      <c r="H447">
        <v>8</v>
      </c>
      <c r="I447">
        <v>2</v>
      </c>
      <c r="J447">
        <v>0.9</v>
      </c>
      <c r="K447" s="3">
        <v>9.7948265075683594</v>
      </c>
      <c r="L447" s="10">
        <v>0.95351409912109397</v>
      </c>
      <c r="M447">
        <v>0.37855911254882801</v>
      </c>
      <c r="N447">
        <v>8.1768455505371094</v>
      </c>
      <c r="O447">
        <v>7</v>
      </c>
      <c r="P447">
        <v>7</v>
      </c>
      <c r="Q447">
        <v>17</v>
      </c>
      <c r="R447" s="16">
        <v>0.4118</v>
      </c>
      <c r="S447" s="16">
        <f t="shared" si="6"/>
        <v>0.7</v>
      </c>
      <c r="T447">
        <v>5.1091880798339799</v>
      </c>
      <c r="U447">
        <v>4.6286525726318404</v>
      </c>
      <c r="V447">
        <v>4.4918565750122097</v>
      </c>
      <c r="W447" s="17">
        <v>0.13679599761962899</v>
      </c>
      <c r="X447">
        <v>0.61733150482177701</v>
      </c>
      <c r="Y447">
        <v>0.61733150482177701</v>
      </c>
      <c r="Z447">
        <v>0.7</v>
      </c>
      <c r="AA447">
        <v>1</v>
      </c>
      <c r="AB447">
        <v>0.58823529411764697</v>
      </c>
      <c r="AC447">
        <v>0.74074074074074103</v>
      </c>
      <c r="AD447">
        <v>0</v>
      </c>
      <c r="AE447">
        <v>0.3</v>
      </c>
    </row>
    <row r="448" spans="1:31" x14ac:dyDescent="0.15">
      <c r="A448" s="6">
        <v>446</v>
      </c>
      <c r="B448">
        <v>17</v>
      </c>
      <c r="C448">
        <v>3</v>
      </c>
      <c r="D448">
        <v>10</v>
      </c>
      <c r="E448">
        <v>10</v>
      </c>
      <c r="F448">
        <v>10</v>
      </c>
      <c r="G448">
        <v>0</v>
      </c>
      <c r="H448">
        <v>7</v>
      </c>
      <c r="I448">
        <v>3</v>
      </c>
      <c r="J448">
        <v>0.85</v>
      </c>
      <c r="K448" s="3">
        <v>8.2429790496826207</v>
      </c>
      <c r="L448" s="10">
        <v>2.26055908203125</v>
      </c>
      <c r="M448">
        <v>1.5181465148925799</v>
      </c>
      <c r="N448">
        <v>6.0716114044189498</v>
      </c>
      <c r="O448">
        <v>4</v>
      </c>
      <c r="P448">
        <v>4</v>
      </c>
      <c r="Q448">
        <v>13</v>
      </c>
      <c r="R448" s="16">
        <v>0.30769999999999997</v>
      </c>
      <c r="S448" s="16">
        <f t="shared" si="6"/>
        <v>0.4</v>
      </c>
      <c r="T448">
        <v>3.6840438842773402</v>
      </c>
      <c r="U448">
        <v>3.3704593181610099</v>
      </c>
      <c r="V448">
        <v>3.1725697517395002</v>
      </c>
      <c r="W448" s="17">
        <v>0.19788956642150901</v>
      </c>
      <c r="X448">
        <v>0.51147413253784202</v>
      </c>
      <c r="Y448">
        <v>0.51147413253784202</v>
      </c>
      <c r="Z448">
        <v>0.4</v>
      </c>
      <c r="AA448">
        <v>0.9</v>
      </c>
      <c r="AB448">
        <v>0.69230769230769196</v>
      </c>
      <c r="AC448">
        <v>0.78260869565217395</v>
      </c>
      <c r="AD448">
        <v>0.1</v>
      </c>
      <c r="AE448">
        <v>0.5</v>
      </c>
    </row>
    <row r="449" spans="1:31" x14ac:dyDescent="0.15">
      <c r="A449" s="6">
        <v>447</v>
      </c>
      <c r="B449">
        <v>17</v>
      </c>
      <c r="C449">
        <v>3</v>
      </c>
      <c r="D449">
        <v>10</v>
      </c>
      <c r="E449">
        <v>10</v>
      </c>
      <c r="F449">
        <v>10</v>
      </c>
      <c r="G449">
        <v>0</v>
      </c>
      <c r="H449">
        <v>7</v>
      </c>
      <c r="I449">
        <v>3</v>
      </c>
      <c r="J449">
        <v>0.85</v>
      </c>
      <c r="K449" s="3">
        <v>9.1051177978515607</v>
      </c>
      <c r="L449" s="10">
        <v>4.0541019439697301</v>
      </c>
      <c r="M449">
        <v>3.3755970001220699</v>
      </c>
      <c r="N449">
        <v>4.9540519714355504</v>
      </c>
      <c r="O449">
        <v>2</v>
      </c>
      <c r="P449">
        <v>2</v>
      </c>
      <c r="Q449">
        <v>11</v>
      </c>
      <c r="R449" s="16">
        <v>0.18179999999999999</v>
      </c>
      <c r="S449" s="16">
        <f t="shared" si="6"/>
        <v>0.2</v>
      </c>
      <c r="T449">
        <v>3.4527492523193399</v>
      </c>
      <c r="U449">
        <v>3.28089499473572</v>
      </c>
      <c r="V449">
        <v>2.9209547042846702</v>
      </c>
      <c r="W449" s="17">
        <v>0.35994029045105003</v>
      </c>
      <c r="X449">
        <v>0.53179454803466797</v>
      </c>
      <c r="Y449">
        <v>0.53179454803466797</v>
      </c>
      <c r="Z449">
        <v>0.2</v>
      </c>
      <c r="AA449">
        <v>0.9</v>
      </c>
      <c r="AB449">
        <v>0.81818181818181801</v>
      </c>
      <c r="AC449">
        <v>0.85714285714285698</v>
      </c>
      <c r="AD449">
        <v>0.1</v>
      </c>
      <c r="AE449">
        <v>0.7</v>
      </c>
    </row>
    <row r="450" spans="1:31" x14ac:dyDescent="0.15">
      <c r="A450" s="6">
        <v>448</v>
      </c>
      <c r="B450">
        <v>16</v>
      </c>
      <c r="C450">
        <v>4</v>
      </c>
      <c r="D450">
        <v>10</v>
      </c>
      <c r="E450">
        <v>10</v>
      </c>
      <c r="F450">
        <v>10</v>
      </c>
      <c r="G450">
        <v>0</v>
      </c>
      <c r="H450">
        <v>6</v>
      </c>
      <c r="I450">
        <v>4</v>
      </c>
      <c r="J450">
        <v>0.8</v>
      </c>
      <c r="K450" s="3">
        <v>9.0734901428222692</v>
      </c>
      <c r="L450" s="10">
        <v>2.4778366088867201</v>
      </c>
      <c r="M450">
        <v>0.80912399291992199</v>
      </c>
      <c r="N450">
        <v>6.8209762573242196</v>
      </c>
      <c r="O450">
        <v>4</v>
      </c>
      <c r="P450">
        <v>4</v>
      </c>
      <c r="Q450">
        <v>14</v>
      </c>
      <c r="R450" s="16">
        <v>0.28570000000000001</v>
      </c>
      <c r="S450" s="16">
        <f t="shared" ref="S450:S513" si="7">O450/E450</f>
        <v>0.4</v>
      </c>
      <c r="T450">
        <v>4.0728931427001998</v>
      </c>
      <c r="U450">
        <v>3.6551783084869398</v>
      </c>
      <c r="V450">
        <v>3.46395063400269</v>
      </c>
      <c r="W450" s="17">
        <v>0.19122767448425301</v>
      </c>
      <c r="X450">
        <v>0.60894250869750999</v>
      </c>
      <c r="Y450">
        <v>0.60894250869750999</v>
      </c>
      <c r="Z450">
        <v>0.4</v>
      </c>
      <c r="AA450">
        <v>1</v>
      </c>
      <c r="AB450">
        <v>0.71428571428571397</v>
      </c>
      <c r="AC450">
        <v>0.83333333333333304</v>
      </c>
      <c r="AD450">
        <v>0</v>
      </c>
      <c r="AE450">
        <v>0.6</v>
      </c>
    </row>
    <row r="451" spans="1:31" x14ac:dyDescent="0.15">
      <c r="A451" s="6">
        <v>449</v>
      </c>
      <c r="B451">
        <v>18</v>
      </c>
      <c r="C451">
        <v>2</v>
      </c>
      <c r="D451">
        <v>10</v>
      </c>
      <c r="E451">
        <v>10</v>
      </c>
      <c r="F451">
        <v>10</v>
      </c>
      <c r="G451">
        <v>0</v>
      </c>
      <c r="H451">
        <v>8</v>
      </c>
      <c r="I451">
        <v>2</v>
      </c>
      <c r="J451">
        <v>0.9</v>
      </c>
      <c r="K451" s="3">
        <v>9.2272090911865199</v>
      </c>
      <c r="L451" s="10">
        <v>1.2797088623046899</v>
      </c>
      <c r="M451">
        <v>0.78079986572265603</v>
      </c>
      <c r="N451">
        <v>7.4398536682128897</v>
      </c>
      <c r="O451">
        <v>6</v>
      </c>
      <c r="P451">
        <v>6</v>
      </c>
      <c r="Q451">
        <v>15</v>
      </c>
      <c r="R451" s="16">
        <v>0.4</v>
      </c>
      <c r="S451" s="16">
        <f t="shared" si="7"/>
        <v>0.6</v>
      </c>
      <c r="T451">
        <v>4.0458812713623002</v>
      </c>
      <c r="U451">
        <v>3.6964147090911901</v>
      </c>
      <c r="V451">
        <v>3.53796315193176</v>
      </c>
      <c r="W451" s="17">
        <v>0.15845155715942399</v>
      </c>
      <c r="X451">
        <v>0.50791811943054199</v>
      </c>
      <c r="Y451">
        <v>0.50791811943054199</v>
      </c>
      <c r="Z451">
        <v>0.6</v>
      </c>
      <c r="AA451">
        <v>0.9</v>
      </c>
      <c r="AB451">
        <v>0.6</v>
      </c>
      <c r="AC451">
        <v>0.72</v>
      </c>
      <c r="AD451">
        <v>0.1</v>
      </c>
      <c r="AE451">
        <v>0.3</v>
      </c>
    </row>
    <row r="452" spans="1:31" x14ac:dyDescent="0.15">
      <c r="A452" s="6">
        <v>450</v>
      </c>
      <c r="B452">
        <v>15</v>
      </c>
      <c r="C452">
        <v>5</v>
      </c>
      <c r="D452">
        <v>10</v>
      </c>
      <c r="E452">
        <v>10</v>
      </c>
      <c r="F452">
        <v>10</v>
      </c>
      <c r="G452">
        <v>0</v>
      </c>
      <c r="H452">
        <v>5</v>
      </c>
      <c r="I452">
        <v>5</v>
      </c>
      <c r="J452">
        <v>0.75</v>
      </c>
      <c r="K452" s="3">
        <v>7.1551666259765598</v>
      </c>
      <c r="L452" s="10">
        <v>2.28640556335449</v>
      </c>
      <c r="M452">
        <v>0.63689041137695301</v>
      </c>
      <c r="N452">
        <v>6.4384956359863299</v>
      </c>
      <c r="O452">
        <v>4</v>
      </c>
      <c r="P452">
        <v>4</v>
      </c>
      <c r="Q452">
        <v>14</v>
      </c>
      <c r="R452" s="16">
        <v>0.28570000000000001</v>
      </c>
      <c r="S452" s="16">
        <f t="shared" si="7"/>
        <v>0.4</v>
      </c>
      <c r="T452">
        <v>3.5314579010009801</v>
      </c>
      <c r="U452">
        <v>3.1282513141632098</v>
      </c>
      <c r="V452">
        <v>3.0764431953430198</v>
      </c>
      <c r="W452" s="17">
        <v>5.1808118820190402E-2</v>
      </c>
      <c r="X452">
        <v>0.45501470565795898</v>
      </c>
      <c r="Y452">
        <v>0.45501470565795898</v>
      </c>
      <c r="Z452">
        <v>0.4</v>
      </c>
      <c r="AA452">
        <v>1</v>
      </c>
      <c r="AB452">
        <v>0.71428571428571397</v>
      </c>
      <c r="AC452">
        <v>0.83333333333333304</v>
      </c>
      <c r="AD452">
        <v>0</v>
      </c>
      <c r="AE452">
        <v>0.6</v>
      </c>
    </row>
    <row r="453" spans="1:31" x14ac:dyDescent="0.15">
      <c r="A453" s="6">
        <v>451</v>
      </c>
      <c r="B453">
        <v>19</v>
      </c>
      <c r="C453">
        <v>1</v>
      </c>
      <c r="D453">
        <v>10</v>
      </c>
      <c r="E453">
        <v>10</v>
      </c>
      <c r="F453">
        <v>10</v>
      </c>
      <c r="G453">
        <v>0</v>
      </c>
      <c r="H453">
        <v>9</v>
      </c>
      <c r="I453">
        <v>1</v>
      </c>
      <c r="J453">
        <v>0.95</v>
      </c>
      <c r="K453" s="3">
        <v>12.190019607544</v>
      </c>
      <c r="L453" s="10">
        <v>0.95082855224609397</v>
      </c>
      <c r="M453">
        <v>0.73009872436523404</v>
      </c>
      <c r="N453">
        <v>10.2806720733643</v>
      </c>
      <c r="O453">
        <v>6</v>
      </c>
      <c r="P453">
        <v>6</v>
      </c>
      <c r="Q453">
        <v>16</v>
      </c>
      <c r="R453" s="16">
        <v>0.375</v>
      </c>
      <c r="S453" s="16">
        <f t="shared" si="7"/>
        <v>0.6</v>
      </c>
      <c r="T453">
        <v>4.8340969085693404</v>
      </c>
      <c r="U453">
        <v>4.4434790611267099</v>
      </c>
      <c r="V453">
        <v>4.2598333358764604</v>
      </c>
      <c r="W453" s="17">
        <v>0.183645725250244</v>
      </c>
      <c r="X453">
        <v>0.57426357269287098</v>
      </c>
      <c r="Y453">
        <v>0.57426357269287098</v>
      </c>
      <c r="Z453">
        <v>0.6</v>
      </c>
      <c r="AA453">
        <v>1</v>
      </c>
      <c r="AB453">
        <v>0.625</v>
      </c>
      <c r="AC453">
        <v>0.76923076923076905</v>
      </c>
      <c r="AD453">
        <v>0</v>
      </c>
      <c r="AE453">
        <v>0.4</v>
      </c>
    </row>
    <row r="454" spans="1:31" x14ac:dyDescent="0.15">
      <c r="A454" s="6">
        <v>452</v>
      </c>
      <c r="B454">
        <v>16</v>
      </c>
      <c r="C454">
        <v>4</v>
      </c>
      <c r="D454">
        <v>10</v>
      </c>
      <c r="E454">
        <v>10</v>
      </c>
      <c r="F454">
        <v>10</v>
      </c>
      <c r="G454">
        <v>0</v>
      </c>
      <c r="H454">
        <v>6</v>
      </c>
      <c r="I454">
        <v>4</v>
      </c>
      <c r="J454">
        <v>0.8</v>
      </c>
      <c r="K454" s="3">
        <v>9.2221946716308594</v>
      </c>
      <c r="L454" s="10">
        <v>2.6102981567382799</v>
      </c>
      <c r="M454">
        <v>0.858612060546875</v>
      </c>
      <c r="N454">
        <v>6.6406021118164098</v>
      </c>
      <c r="O454">
        <v>4</v>
      </c>
      <c r="P454">
        <v>4</v>
      </c>
      <c r="Q454">
        <v>14</v>
      </c>
      <c r="R454" s="16">
        <v>0.28570000000000001</v>
      </c>
      <c r="S454" s="16">
        <f t="shared" si="7"/>
        <v>0.4</v>
      </c>
      <c r="T454">
        <v>3.9146537780761701</v>
      </c>
      <c r="U454">
        <v>3.5210485458374001</v>
      </c>
      <c r="V454">
        <v>3.3050370216369598</v>
      </c>
      <c r="W454" s="17">
        <v>0.21601152420044001</v>
      </c>
      <c r="X454">
        <v>0.60961675643920898</v>
      </c>
      <c r="Y454">
        <v>0.60961675643920898</v>
      </c>
      <c r="Z454">
        <v>0.4</v>
      </c>
      <c r="AA454">
        <v>1</v>
      </c>
      <c r="AB454">
        <v>0.71428571428571397</v>
      </c>
      <c r="AC454">
        <v>0.83333333333333304</v>
      </c>
      <c r="AD454">
        <v>0</v>
      </c>
      <c r="AE454">
        <v>0.6</v>
      </c>
    </row>
    <row r="455" spans="1:31" x14ac:dyDescent="0.15">
      <c r="A455" s="6">
        <v>453</v>
      </c>
      <c r="B455">
        <v>20</v>
      </c>
      <c r="C455">
        <v>0</v>
      </c>
      <c r="D455">
        <v>10</v>
      </c>
      <c r="E455">
        <v>10</v>
      </c>
      <c r="F455">
        <v>10</v>
      </c>
      <c r="G455">
        <v>0</v>
      </c>
      <c r="H455">
        <v>10</v>
      </c>
      <c r="I455">
        <v>0</v>
      </c>
      <c r="J455">
        <v>1</v>
      </c>
      <c r="K455" s="3">
        <v>9999</v>
      </c>
      <c r="L455" s="10">
        <v>1.24942398071289</v>
      </c>
      <c r="M455">
        <v>9999</v>
      </c>
      <c r="N455">
        <v>9999</v>
      </c>
      <c r="O455">
        <v>7</v>
      </c>
      <c r="P455">
        <v>7</v>
      </c>
      <c r="Q455">
        <v>17</v>
      </c>
      <c r="R455" s="16">
        <v>0.4118</v>
      </c>
      <c r="S455" s="16">
        <f t="shared" si="7"/>
        <v>0.7</v>
      </c>
      <c r="T455">
        <v>5.3826427459716797</v>
      </c>
      <c r="U455">
        <v>5.0179872512817401</v>
      </c>
      <c r="V455">
        <v>4.79188776016235</v>
      </c>
      <c r="W455" s="17">
        <v>0.22609949111938499</v>
      </c>
      <c r="X455">
        <v>0.59075498580932595</v>
      </c>
      <c r="Y455">
        <v>0.59075498580932595</v>
      </c>
      <c r="Z455">
        <v>0.7</v>
      </c>
      <c r="AA455">
        <v>1</v>
      </c>
      <c r="AB455">
        <v>0.58823529411764697</v>
      </c>
      <c r="AC455">
        <v>0.74074074074074103</v>
      </c>
      <c r="AD455">
        <v>0</v>
      </c>
      <c r="AE455">
        <v>0.3</v>
      </c>
    </row>
    <row r="456" spans="1:31" x14ac:dyDescent="0.15">
      <c r="A456" s="6">
        <v>454</v>
      </c>
      <c r="B456">
        <v>16</v>
      </c>
      <c r="C456">
        <v>4</v>
      </c>
      <c r="D456">
        <v>10</v>
      </c>
      <c r="E456">
        <v>10</v>
      </c>
      <c r="F456">
        <v>10</v>
      </c>
      <c r="G456">
        <v>0</v>
      </c>
      <c r="H456">
        <v>6</v>
      </c>
      <c r="I456">
        <v>4</v>
      </c>
      <c r="J456">
        <v>0.8</v>
      </c>
      <c r="K456" s="3">
        <v>8.2394962310790998</v>
      </c>
      <c r="L456" s="10">
        <v>3.0580978393554701</v>
      </c>
      <c r="M456">
        <v>1.61185455322266</v>
      </c>
      <c r="N456">
        <v>5.0200500488281197</v>
      </c>
      <c r="O456">
        <v>3</v>
      </c>
      <c r="P456">
        <v>3</v>
      </c>
      <c r="Q456">
        <v>13</v>
      </c>
      <c r="R456" s="16">
        <v>0.23080000000000001</v>
      </c>
      <c r="S456" s="16">
        <f t="shared" si="7"/>
        <v>0.3</v>
      </c>
      <c r="T456">
        <v>3.72611427307129</v>
      </c>
      <c r="U456">
        <v>3.4382565021514901</v>
      </c>
      <c r="V456">
        <v>3.1878478527069101</v>
      </c>
      <c r="W456" s="17">
        <v>0.25040864944458002</v>
      </c>
      <c r="X456">
        <v>0.53826642036437999</v>
      </c>
      <c r="Y456">
        <v>0.53826642036437999</v>
      </c>
      <c r="Z456">
        <v>0.3</v>
      </c>
      <c r="AA456">
        <v>1</v>
      </c>
      <c r="AB456">
        <v>0.76923076923076905</v>
      </c>
      <c r="AC456">
        <v>0.86956521739130399</v>
      </c>
      <c r="AD456">
        <v>0</v>
      </c>
      <c r="AE456">
        <v>0.7</v>
      </c>
    </row>
    <row r="457" spans="1:31" x14ac:dyDescent="0.15">
      <c r="A457" s="6">
        <v>455</v>
      </c>
      <c r="B457">
        <v>16</v>
      </c>
      <c r="C457">
        <v>4</v>
      </c>
      <c r="D457">
        <v>10</v>
      </c>
      <c r="E457">
        <v>10</v>
      </c>
      <c r="F457">
        <v>10</v>
      </c>
      <c r="G457">
        <v>0</v>
      </c>
      <c r="H457">
        <v>6</v>
      </c>
      <c r="I457">
        <v>4</v>
      </c>
      <c r="J457">
        <v>0.8</v>
      </c>
      <c r="K457" s="3">
        <v>9.2230758666992205</v>
      </c>
      <c r="L457" s="10">
        <v>3.8256053924560498</v>
      </c>
      <c r="M457">
        <v>2.5362300872802699</v>
      </c>
      <c r="N457">
        <v>5.7723388671875</v>
      </c>
      <c r="O457">
        <v>2</v>
      </c>
      <c r="P457">
        <v>2</v>
      </c>
      <c r="Q457">
        <v>12</v>
      </c>
      <c r="R457" s="16">
        <v>0.16669999999999999</v>
      </c>
      <c r="S457" s="16">
        <f t="shared" si="7"/>
        <v>0.2</v>
      </c>
      <c r="T457">
        <v>3.05283546447754</v>
      </c>
      <c r="U457">
        <v>2.84326076507568</v>
      </c>
      <c r="V457">
        <v>2.5214476585388201</v>
      </c>
      <c r="W457" s="17">
        <v>0.32181310653686501</v>
      </c>
      <c r="X457">
        <v>0.53138780593872104</v>
      </c>
      <c r="Y457">
        <v>0.53138780593872104</v>
      </c>
      <c r="Z457">
        <v>0.2</v>
      </c>
      <c r="AA457">
        <v>1</v>
      </c>
      <c r="AB457">
        <v>0.83333333333333304</v>
      </c>
      <c r="AC457">
        <v>0.90909090909090895</v>
      </c>
      <c r="AD457">
        <v>0</v>
      </c>
      <c r="AE457">
        <v>0.8</v>
      </c>
    </row>
    <row r="458" spans="1:31" x14ac:dyDescent="0.15">
      <c r="A458" s="6">
        <v>456</v>
      </c>
      <c r="B458">
        <v>17</v>
      </c>
      <c r="C458">
        <v>3</v>
      </c>
      <c r="D458">
        <v>10</v>
      </c>
      <c r="E458">
        <v>10</v>
      </c>
      <c r="F458">
        <v>10</v>
      </c>
      <c r="G458">
        <v>0</v>
      </c>
      <c r="H458">
        <v>7</v>
      </c>
      <c r="I458">
        <v>3</v>
      </c>
      <c r="J458">
        <v>0.85</v>
      </c>
      <c r="K458" s="3">
        <v>8.5199012756347692</v>
      </c>
      <c r="L458" s="10">
        <v>2.3428001403808598</v>
      </c>
      <c r="M458">
        <v>1.39116287231445</v>
      </c>
      <c r="N458">
        <v>5.6523208618164098</v>
      </c>
      <c r="O458">
        <v>3</v>
      </c>
      <c r="P458">
        <v>3</v>
      </c>
      <c r="Q458">
        <v>12</v>
      </c>
      <c r="R458" s="16">
        <v>0.25</v>
      </c>
      <c r="S458" s="16">
        <f t="shared" si="7"/>
        <v>0.3</v>
      </c>
      <c r="T458">
        <v>3.8802108764648402</v>
      </c>
      <c r="U458">
        <v>3.5764918327331499</v>
      </c>
      <c r="V458">
        <v>3.3253719806671098</v>
      </c>
      <c r="W458" s="17">
        <v>0.25111985206603998</v>
      </c>
      <c r="X458">
        <v>0.55483889579772905</v>
      </c>
      <c r="Y458">
        <v>0.55483889579772905</v>
      </c>
      <c r="Z458">
        <v>0.3</v>
      </c>
      <c r="AA458">
        <v>0.9</v>
      </c>
      <c r="AB458">
        <v>0.75</v>
      </c>
      <c r="AC458">
        <v>0.81818181818181801</v>
      </c>
      <c r="AD458">
        <v>0.1</v>
      </c>
      <c r="AE458">
        <v>0.6</v>
      </c>
    </row>
    <row r="459" spans="1:31" x14ac:dyDescent="0.15">
      <c r="A459" s="6">
        <v>457</v>
      </c>
      <c r="B459">
        <v>19</v>
      </c>
      <c r="C459">
        <v>1</v>
      </c>
      <c r="D459">
        <v>10</v>
      </c>
      <c r="E459">
        <v>10</v>
      </c>
      <c r="F459">
        <v>10</v>
      </c>
      <c r="G459">
        <v>0</v>
      </c>
      <c r="H459">
        <v>9</v>
      </c>
      <c r="I459">
        <v>1</v>
      </c>
      <c r="J459">
        <v>0.95</v>
      </c>
      <c r="K459" s="3">
        <v>12.789482116699199</v>
      </c>
      <c r="L459" s="10">
        <v>0.89412307739257801</v>
      </c>
      <c r="M459">
        <v>0.66656494140625</v>
      </c>
      <c r="N459">
        <v>10.9414978027344</v>
      </c>
      <c r="O459">
        <v>7</v>
      </c>
      <c r="P459">
        <v>7</v>
      </c>
      <c r="Q459">
        <v>17</v>
      </c>
      <c r="R459" s="16">
        <v>0.4118</v>
      </c>
      <c r="S459" s="16">
        <f t="shared" si="7"/>
        <v>0.7</v>
      </c>
      <c r="T459">
        <v>5.3102855682373002</v>
      </c>
      <c r="U459">
        <v>4.8847026824951199</v>
      </c>
      <c r="V459">
        <v>4.7091102600097701</v>
      </c>
      <c r="W459" s="17">
        <v>0.17559242248535201</v>
      </c>
      <c r="X459">
        <v>0.60117530822753895</v>
      </c>
      <c r="Y459">
        <v>0.60117530822753895</v>
      </c>
      <c r="Z459">
        <v>0.7</v>
      </c>
      <c r="AA459">
        <v>1</v>
      </c>
      <c r="AB459">
        <v>0.58823529411764697</v>
      </c>
      <c r="AC459">
        <v>0.74074074074074103</v>
      </c>
      <c r="AD459">
        <v>0</v>
      </c>
      <c r="AE459">
        <v>0.3</v>
      </c>
    </row>
    <row r="460" spans="1:31" x14ac:dyDescent="0.15">
      <c r="A460" s="6">
        <v>458</v>
      </c>
      <c r="B460">
        <v>16</v>
      </c>
      <c r="C460">
        <v>4</v>
      </c>
      <c r="D460">
        <v>10</v>
      </c>
      <c r="E460">
        <v>10</v>
      </c>
      <c r="F460">
        <v>10</v>
      </c>
      <c r="G460">
        <v>0</v>
      </c>
      <c r="H460">
        <v>6</v>
      </c>
      <c r="I460">
        <v>4</v>
      </c>
      <c r="J460">
        <v>0.8</v>
      </c>
      <c r="K460" s="3">
        <v>8.1400718688964808</v>
      </c>
      <c r="L460" s="10">
        <v>3.0566768646240199</v>
      </c>
      <c r="M460">
        <v>1.5933265686035201</v>
      </c>
      <c r="N460">
        <v>4.8139476776123002</v>
      </c>
      <c r="O460">
        <v>3</v>
      </c>
      <c r="P460">
        <v>3</v>
      </c>
      <c r="Q460">
        <v>13</v>
      </c>
      <c r="R460" s="16">
        <v>0.23080000000000001</v>
      </c>
      <c r="S460" s="16">
        <f t="shared" si="7"/>
        <v>0.3</v>
      </c>
      <c r="T460">
        <v>3.6725311279296902</v>
      </c>
      <c r="U460">
        <v>3.3799407482147199</v>
      </c>
      <c r="V460">
        <v>3.1038677692413299</v>
      </c>
      <c r="W460" s="17">
        <v>0.276072978973389</v>
      </c>
      <c r="X460">
        <v>0.56866335868835405</v>
      </c>
      <c r="Y460">
        <v>0.56866335868835405</v>
      </c>
      <c r="Z460">
        <v>0.3</v>
      </c>
      <c r="AA460">
        <v>1</v>
      </c>
      <c r="AB460">
        <v>0.76923076923076905</v>
      </c>
      <c r="AC460">
        <v>0.86956521739130399</v>
      </c>
      <c r="AD460">
        <v>0</v>
      </c>
      <c r="AE460">
        <v>0.7</v>
      </c>
    </row>
    <row r="461" spans="1:31" x14ac:dyDescent="0.15">
      <c r="A461" s="6">
        <v>459</v>
      </c>
      <c r="B461">
        <v>17</v>
      </c>
      <c r="C461">
        <v>3</v>
      </c>
      <c r="D461">
        <v>10</v>
      </c>
      <c r="E461">
        <v>10</v>
      </c>
      <c r="F461">
        <v>10</v>
      </c>
      <c r="G461">
        <v>0</v>
      </c>
      <c r="H461">
        <v>7</v>
      </c>
      <c r="I461">
        <v>3</v>
      </c>
      <c r="J461">
        <v>0.85</v>
      </c>
      <c r="K461" s="3">
        <v>7.7468109130859402</v>
      </c>
      <c r="L461" s="10">
        <v>1.94387054443359</v>
      </c>
      <c r="M461">
        <v>1.1000499725341799</v>
      </c>
      <c r="N461">
        <v>5.4771881103515598</v>
      </c>
      <c r="O461">
        <v>5</v>
      </c>
      <c r="P461">
        <v>5</v>
      </c>
      <c r="Q461">
        <v>15</v>
      </c>
      <c r="R461" s="16">
        <v>0.33329999999999999</v>
      </c>
      <c r="S461" s="16">
        <f t="shared" si="7"/>
        <v>0.5</v>
      </c>
      <c r="T461">
        <v>3.6643638610839799</v>
      </c>
      <c r="U461">
        <v>3.3480823040008501</v>
      </c>
      <c r="V461">
        <v>3.1616911888122599</v>
      </c>
      <c r="W461" s="17">
        <v>0.18639111518859899</v>
      </c>
      <c r="X461">
        <v>0.50267267227172896</v>
      </c>
      <c r="Y461">
        <v>0.50267267227172896</v>
      </c>
      <c r="Z461">
        <v>0.5</v>
      </c>
      <c r="AA461">
        <v>1</v>
      </c>
      <c r="AB461">
        <v>0.66666666666666696</v>
      </c>
      <c r="AC461">
        <v>0.8</v>
      </c>
      <c r="AD461">
        <v>0</v>
      </c>
      <c r="AE461">
        <v>0.5</v>
      </c>
    </row>
    <row r="462" spans="1:31" x14ac:dyDescent="0.15">
      <c r="A462" s="6">
        <v>460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 s="3">
        <v>6.9733810424804696</v>
      </c>
      <c r="L462" s="10">
        <v>2.4160079956054701</v>
      </c>
      <c r="M462">
        <v>0.81462478637695301</v>
      </c>
      <c r="N462">
        <v>5.9119777679443404</v>
      </c>
      <c r="O462">
        <v>4</v>
      </c>
      <c r="P462">
        <v>4</v>
      </c>
      <c r="Q462">
        <v>13</v>
      </c>
      <c r="R462" s="16">
        <v>0.30769999999999997</v>
      </c>
      <c r="S462" s="16">
        <f t="shared" si="7"/>
        <v>0.4</v>
      </c>
      <c r="T462">
        <v>3.2793884277343701</v>
      </c>
      <c r="U462">
        <v>2.9090919494628902</v>
      </c>
      <c r="V462">
        <v>2.8150904178619398</v>
      </c>
      <c r="W462" s="17">
        <v>9.4001531600952107E-2</v>
      </c>
      <c r="X462">
        <v>0.46429800987243702</v>
      </c>
      <c r="Y462">
        <v>0.46429800987243702</v>
      </c>
      <c r="Z462">
        <v>0.4</v>
      </c>
      <c r="AA462">
        <v>0.9</v>
      </c>
      <c r="AB462">
        <v>0.69230769230769196</v>
      </c>
      <c r="AC462">
        <v>0.78260869565217395</v>
      </c>
      <c r="AD462">
        <v>0.1</v>
      </c>
      <c r="AE462">
        <v>0.5</v>
      </c>
    </row>
    <row r="463" spans="1:31" x14ac:dyDescent="0.15">
      <c r="A463" s="6">
        <v>461</v>
      </c>
      <c r="B463">
        <v>15</v>
      </c>
      <c r="C463">
        <v>5</v>
      </c>
      <c r="D463">
        <v>10</v>
      </c>
      <c r="E463">
        <v>10</v>
      </c>
      <c r="F463">
        <v>10</v>
      </c>
      <c r="G463">
        <v>0</v>
      </c>
      <c r="H463">
        <v>5</v>
      </c>
      <c r="I463">
        <v>5</v>
      </c>
      <c r="J463">
        <v>0.75</v>
      </c>
      <c r="K463" s="3">
        <v>9.2616291046142596</v>
      </c>
      <c r="L463" s="10">
        <v>4.6226501464843697</v>
      </c>
      <c r="M463">
        <v>2.5670814514160201</v>
      </c>
      <c r="N463">
        <v>5.1668167114257804</v>
      </c>
      <c r="O463">
        <v>3</v>
      </c>
      <c r="P463">
        <v>3</v>
      </c>
      <c r="Q463">
        <v>13</v>
      </c>
      <c r="R463" s="16">
        <v>0.23080000000000001</v>
      </c>
      <c r="S463" s="16">
        <f t="shared" si="7"/>
        <v>0.3</v>
      </c>
      <c r="T463">
        <v>3.24592208862305</v>
      </c>
      <c r="U463">
        <v>2.9968285560607901</v>
      </c>
      <c r="V463">
        <v>2.6563353538513201</v>
      </c>
      <c r="W463" s="17">
        <v>0.34049320220947299</v>
      </c>
      <c r="X463">
        <v>0.58958673477172896</v>
      </c>
      <c r="Y463">
        <v>0.58958673477172896</v>
      </c>
      <c r="Z463">
        <v>0.3</v>
      </c>
      <c r="AA463">
        <v>1</v>
      </c>
      <c r="AB463">
        <v>0.76923076923076905</v>
      </c>
      <c r="AC463">
        <v>0.86956521739130399</v>
      </c>
      <c r="AD463">
        <v>0</v>
      </c>
      <c r="AE463">
        <v>0.7</v>
      </c>
    </row>
    <row r="464" spans="1:31" x14ac:dyDescent="0.15">
      <c r="A464" s="6">
        <v>462</v>
      </c>
      <c r="B464">
        <v>17</v>
      </c>
      <c r="C464">
        <v>3</v>
      </c>
      <c r="D464">
        <v>10</v>
      </c>
      <c r="E464">
        <v>10</v>
      </c>
      <c r="F464">
        <v>10</v>
      </c>
      <c r="G464">
        <v>0</v>
      </c>
      <c r="H464">
        <v>7</v>
      </c>
      <c r="I464">
        <v>3</v>
      </c>
      <c r="J464">
        <v>0.85</v>
      </c>
      <c r="K464" s="3">
        <v>9.3393058776855504</v>
      </c>
      <c r="L464" s="10">
        <v>2.8390350341796902</v>
      </c>
      <c r="M464">
        <v>1.8047981262207</v>
      </c>
      <c r="N464">
        <v>5.8386173248290998</v>
      </c>
      <c r="O464">
        <v>4</v>
      </c>
      <c r="P464">
        <v>4</v>
      </c>
      <c r="Q464">
        <v>14</v>
      </c>
      <c r="R464" s="16">
        <v>0.28570000000000001</v>
      </c>
      <c r="S464" s="16">
        <f t="shared" si="7"/>
        <v>0.4</v>
      </c>
      <c r="T464">
        <v>3.7905178070068399</v>
      </c>
      <c r="U464">
        <v>3.5341429710388201</v>
      </c>
      <c r="V464">
        <v>3.2270667552947998</v>
      </c>
      <c r="W464" s="17">
        <v>0.307076215744019</v>
      </c>
      <c r="X464">
        <v>0.56345105171203602</v>
      </c>
      <c r="Y464">
        <v>0.56345105171203602</v>
      </c>
      <c r="Z464">
        <v>0.4</v>
      </c>
      <c r="AA464">
        <v>1</v>
      </c>
      <c r="AB464">
        <v>0.71428571428571397</v>
      </c>
      <c r="AC464">
        <v>0.83333333333333304</v>
      </c>
      <c r="AD464">
        <v>0</v>
      </c>
      <c r="AE464">
        <v>0.6</v>
      </c>
    </row>
    <row r="465" spans="1:31" x14ac:dyDescent="0.15">
      <c r="A465" s="6">
        <v>463</v>
      </c>
      <c r="B465">
        <v>16</v>
      </c>
      <c r="C465">
        <v>4</v>
      </c>
      <c r="D465">
        <v>10</v>
      </c>
      <c r="E465">
        <v>10</v>
      </c>
      <c r="F465">
        <v>10</v>
      </c>
      <c r="G465">
        <v>0</v>
      </c>
      <c r="H465">
        <v>6</v>
      </c>
      <c r="I465">
        <v>4</v>
      </c>
      <c r="J465">
        <v>0.8</v>
      </c>
      <c r="K465" s="3">
        <v>8.0643043518066406</v>
      </c>
      <c r="L465" s="10">
        <v>1.8590278625488299</v>
      </c>
      <c r="M465">
        <v>0.65747451782226596</v>
      </c>
      <c r="N465">
        <v>7.3382492065429696</v>
      </c>
      <c r="O465">
        <v>5</v>
      </c>
      <c r="P465">
        <v>5</v>
      </c>
      <c r="Q465">
        <v>14</v>
      </c>
      <c r="R465" s="16">
        <v>0.35709999999999997</v>
      </c>
      <c r="S465" s="16">
        <f t="shared" si="7"/>
        <v>0.5</v>
      </c>
      <c r="T465">
        <v>4.0287933349609402</v>
      </c>
      <c r="U465">
        <v>3.54688620567322</v>
      </c>
      <c r="V465">
        <v>3.4792900085449201</v>
      </c>
      <c r="W465" s="17">
        <v>6.7596197128295898E-2</v>
      </c>
      <c r="X465">
        <v>0.54950332641601596</v>
      </c>
      <c r="Y465">
        <v>0.54950332641601596</v>
      </c>
      <c r="Z465">
        <v>0.5</v>
      </c>
      <c r="AA465">
        <v>0.9</v>
      </c>
      <c r="AB465">
        <v>0.64285714285714302</v>
      </c>
      <c r="AC465">
        <v>0.75</v>
      </c>
      <c r="AD465">
        <v>0.1</v>
      </c>
      <c r="AE465">
        <v>0.4</v>
      </c>
    </row>
    <row r="466" spans="1:31" x14ac:dyDescent="0.15">
      <c r="A466" s="6">
        <v>464</v>
      </c>
      <c r="B466">
        <v>18</v>
      </c>
      <c r="C466">
        <v>2</v>
      </c>
      <c r="D466">
        <v>10</v>
      </c>
      <c r="E466">
        <v>10</v>
      </c>
      <c r="F466">
        <v>10</v>
      </c>
      <c r="G466">
        <v>0</v>
      </c>
      <c r="H466">
        <v>8</v>
      </c>
      <c r="I466">
        <v>2</v>
      </c>
      <c r="J466">
        <v>0.9</v>
      </c>
      <c r="K466" s="3">
        <v>10.270921707153301</v>
      </c>
      <c r="L466" s="10">
        <v>1.1464309692382799</v>
      </c>
      <c r="M466">
        <v>0.53386688232421897</v>
      </c>
      <c r="N466">
        <v>8.3427925109863299</v>
      </c>
      <c r="O466">
        <v>6</v>
      </c>
      <c r="P466">
        <v>6</v>
      </c>
      <c r="Q466">
        <v>16</v>
      </c>
      <c r="R466" s="16">
        <v>0.375</v>
      </c>
      <c r="S466" s="16">
        <f t="shared" si="7"/>
        <v>0.6</v>
      </c>
      <c r="T466">
        <v>5.3152561187744096</v>
      </c>
      <c r="U466">
        <v>4.8304500579834002</v>
      </c>
      <c r="V466">
        <v>4.6488914489746103</v>
      </c>
      <c r="W466" s="17">
        <v>0.18155860900878901</v>
      </c>
      <c r="X466">
        <v>0.66636466979980502</v>
      </c>
      <c r="Y466">
        <v>0.66636466979980502</v>
      </c>
      <c r="Z466">
        <v>0.6</v>
      </c>
      <c r="AA466">
        <v>1</v>
      </c>
      <c r="AB466">
        <v>0.625</v>
      </c>
      <c r="AC466">
        <v>0.76923076923076905</v>
      </c>
      <c r="AD466">
        <v>0</v>
      </c>
      <c r="AE466">
        <v>0.4</v>
      </c>
    </row>
    <row r="467" spans="1:31" x14ac:dyDescent="0.15">
      <c r="A467" s="6">
        <v>465</v>
      </c>
      <c r="B467">
        <v>15</v>
      </c>
      <c r="C467">
        <v>5</v>
      </c>
      <c r="D467">
        <v>10</v>
      </c>
      <c r="E467">
        <v>10</v>
      </c>
      <c r="F467">
        <v>10</v>
      </c>
      <c r="G467">
        <v>0</v>
      </c>
      <c r="H467">
        <v>5</v>
      </c>
      <c r="I467">
        <v>5</v>
      </c>
      <c r="J467">
        <v>0.75</v>
      </c>
      <c r="K467" s="3">
        <v>7.2475414276123002</v>
      </c>
      <c r="L467" s="10">
        <v>2.6715660095214799</v>
      </c>
      <c r="M467">
        <v>1.10940933227539</v>
      </c>
      <c r="N467">
        <v>6.0276374816894496</v>
      </c>
      <c r="O467">
        <v>3</v>
      </c>
      <c r="P467">
        <v>3</v>
      </c>
      <c r="Q467">
        <v>11</v>
      </c>
      <c r="R467" s="16">
        <v>0.2727</v>
      </c>
      <c r="S467" s="16">
        <f t="shared" si="7"/>
        <v>0.3</v>
      </c>
      <c r="T467">
        <v>3.08828544616699</v>
      </c>
      <c r="U467">
        <v>2.7331199645996098</v>
      </c>
      <c r="V467">
        <v>2.6300811767578098</v>
      </c>
      <c r="W467" s="17">
        <v>0.103038787841797</v>
      </c>
      <c r="X467">
        <v>0.45820426940918002</v>
      </c>
      <c r="Y467">
        <v>0.45820426940918002</v>
      </c>
      <c r="Z467">
        <v>0.3</v>
      </c>
      <c r="AA467">
        <v>0.8</v>
      </c>
      <c r="AB467">
        <v>0.72727272727272696</v>
      </c>
      <c r="AC467">
        <v>0.76190476190476197</v>
      </c>
      <c r="AD467">
        <v>0.2</v>
      </c>
      <c r="AE467">
        <v>0.5</v>
      </c>
    </row>
    <row r="468" spans="1:31" x14ac:dyDescent="0.15">
      <c r="A468" s="6">
        <v>466</v>
      </c>
      <c r="B468">
        <v>18</v>
      </c>
      <c r="C468">
        <v>2</v>
      </c>
      <c r="D468">
        <v>10</v>
      </c>
      <c r="E468">
        <v>10</v>
      </c>
      <c r="F468">
        <v>10</v>
      </c>
      <c r="G468">
        <v>0</v>
      </c>
      <c r="H468">
        <v>8</v>
      </c>
      <c r="I468">
        <v>2</v>
      </c>
      <c r="J468">
        <v>0.9</v>
      </c>
      <c r="K468" s="3">
        <v>9.6659183502197301</v>
      </c>
      <c r="L468" s="10">
        <v>1.19503402709961</v>
      </c>
      <c r="M468">
        <v>0.70213699340820301</v>
      </c>
      <c r="N468">
        <v>8.1241264343261701</v>
      </c>
      <c r="O468">
        <v>8</v>
      </c>
      <c r="P468">
        <v>8</v>
      </c>
      <c r="Q468">
        <v>18</v>
      </c>
      <c r="R468" s="16">
        <v>0.44440000000000002</v>
      </c>
      <c r="S468" s="16">
        <f t="shared" si="7"/>
        <v>0.8</v>
      </c>
      <c r="T468">
        <v>4.7689132690429696</v>
      </c>
      <c r="U468">
        <v>4.3353328704834002</v>
      </c>
      <c r="V468">
        <v>4.1912345886230504</v>
      </c>
      <c r="W468" s="17">
        <v>0.14409828186035201</v>
      </c>
      <c r="X468">
        <v>0.57767868041992199</v>
      </c>
      <c r="Y468">
        <v>0.57767868041992199</v>
      </c>
      <c r="Z468">
        <v>0.8</v>
      </c>
      <c r="AA468">
        <v>1</v>
      </c>
      <c r="AB468">
        <v>0.55555555555555602</v>
      </c>
      <c r="AC468">
        <v>0.71428571428571397</v>
      </c>
      <c r="AD468">
        <v>0</v>
      </c>
      <c r="AE468">
        <v>0.2</v>
      </c>
    </row>
    <row r="469" spans="1:31" x14ac:dyDescent="0.15">
      <c r="A469" s="6">
        <v>467</v>
      </c>
      <c r="B469">
        <v>17</v>
      </c>
      <c r="C469">
        <v>3</v>
      </c>
      <c r="D469">
        <v>10</v>
      </c>
      <c r="E469">
        <v>10</v>
      </c>
      <c r="F469">
        <v>10</v>
      </c>
      <c r="G469">
        <v>0</v>
      </c>
      <c r="H469">
        <v>7</v>
      </c>
      <c r="I469">
        <v>3</v>
      </c>
      <c r="J469">
        <v>0.85</v>
      </c>
      <c r="K469" s="3">
        <v>9.6845302581787092</v>
      </c>
      <c r="L469" s="10">
        <v>2.90005683898926</v>
      </c>
      <c r="M469">
        <v>1.73856353759766</v>
      </c>
      <c r="N469">
        <v>5.82045555114746</v>
      </c>
      <c r="O469">
        <v>4</v>
      </c>
      <c r="P469">
        <v>4</v>
      </c>
      <c r="Q469">
        <v>14</v>
      </c>
      <c r="R469" s="16">
        <v>0.28570000000000001</v>
      </c>
      <c r="S469" s="16">
        <f t="shared" si="7"/>
        <v>0.4</v>
      </c>
      <c r="T469">
        <v>4.0338935852050799</v>
      </c>
      <c r="U469">
        <v>3.7603669166564901</v>
      </c>
      <c r="V469">
        <v>3.4259200096130402</v>
      </c>
      <c r="W469" s="17">
        <v>0.33444690704345698</v>
      </c>
      <c r="X469">
        <v>0.60797357559204102</v>
      </c>
      <c r="Y469">
        <v>0.60797357559204102</v>
      </c>
      <c r="Z469">
        <v>0.4</v>
      </c>
      <c r="AA469">
        <v>1</v>
      </c>
      <c r="AB469">
        <v>0.71428571428571397</v>
      </c>
      <c r="AC469">
        <v>0.83333333333333304</v>
      </c>
      <c r="AD469">
        <v>0</v>
      </c>
      <c r="AE469">
        <v>0.6</v>
      </c>
    </row>
    <row r="470" spans="1:31" x14ac:dyDescent="0.15">
      <c r="A470" s="6">
        <v>468</v>
      </c>
      <c r="B470">
        <v>17</v>
      </c>
      <c r="C470">
        <v>3</v>
      </c>
      <c r="D470">
        <v>10</v>
      </c>
      <c r="E470">
        <v>10</v>
      </c>
      <c r="F470">
        <v>10</v>
      </c>
      <c r="G470">
        <v>0</v>
      </c>
      <c r="H470">
        <v>7</v>
      </c>
      <c r="I470">
        <v>3</v>
      </c>
      <c r="J470">
        <v>0.85</v>
      </c>
      <c r="K470" s="3">
        <v>7.0569381713867196</v>
      </c>
      <c r="L470" s="10">
        <v>0.8834228515625</v>
      </c>
      <c r="M470">
        <v>0.43013381958007801</v>
      </c>
      <c r="N470">
        <v>7.3083171844482404</v>
      </c>
      <c r="O470">
        <v>6</v>
      </c>
      <c r="P470">
        <v>6</v>
      </c>
      <c r="Q470">
        <v>13</v>
      </c>
      <c r="R470" s="16">
        <v>0.46150000000000002</v>
      </c>
      <c r="S470" s="16">
        <f t="shared" si="7"/>
        <v>0.6</v>
      </c>
      <c r="T470">
        <v>4.0829448699951199</v>
      </c>
      <c r="U470">
        <v>3.6318817138671902</v>
      </c>
      <c r="V470">
        <v>3.6434299945831299</v>
      </c>
      <c r="W470" s="17">
        <v>1.15482807159424E-2</v>
      </c>
      <c r="X470">
        <v>0.43951487541198703</v>
      </c>
      <c r="Y470">
        <v>0.43951487541198703</v>
      </c>
      <c r="Z470">
        <v>0.6</v>
      </c>
      <c r="AA470">
        <v>0.7</v>
      </c>
      <c r="AB470">
        <v>0.53846153846153799</v>
      </c>
      <c r="AC470">
        <v>0.60869565217391297</v>
      </c>
      <c r="AD470">
        <v>0.3</v>
      </c>
      <c r="AE470">
        <v>0.1</v>
      </c>
    </row>
    <row r="471" spans="1:31" x14ac:dyDescent="0.15">
      <c r="A471" s="6">
        <v>469</v>
      </c>
      <c r="B471">
        <v>16</v>
      </c>
      <c r="C471">
        <v>4</v>
      </c>
      <c r="D471">
        <v>10</v>
      </c>
      <c r="E471">
        <v>10</v>
      </c>
      <c r="F471">
        <v>10</v>
      </c>
      <c r="G471">
        <v>0</v>
      </c>
      <c r="H471">
        <v>6</v>
      </c>
      <c r="I471">
        <v>4</v>
      </c>
      <c r="J471">
        <v>0.8</v>
      </c>
      <c r="K471" s="3">
        <v>8.36767578125</v>
      </c>
      <c r="L471" s="10">
        <v>4.4767990112304696</v>
      </c>
      <c r="M471">
        <v>3.7649173736572301</v>
      </c>
      <c r="N471">
        <v>4.7050857543945304</v>
      </c>
      <c r="O471">
        <v>2</v>
      </c>
      <c r="P471">
        <v>2</v>
      </c>
      <c r="Q471">
        <v>12</v>
      </c>
      <c r="R471" s="16">
        <v>0.16669999999999999</v>
      </c>
      <c r="S471" s="16">
        <f t="shared" si="7"/>
        <v>0.2</v>
      </c>
      <c r="T471">
        <v>3.1906833648681601</v>
      </c>
      <c r="U471">
        <v>3.0120687484741202</v>
      </c>
      <c r="V471">
        <v>2.6740796566009499</v>
      </c>
      <c r="W471" s="17">
        <v>0.337989091873169</v>
      </c>
      <c r="X471">
        <v>0.51660370826721203</v>
      </c>
      <c r="Y471">
        <v>0.51660370826721203</v>
      </c>
      <c r="Z471">
        <v>0.2</v>
      </c>
      <c r="AA471">
        <v>1</v>
      </c>
      <c r="AB471">
        <v>0.83333333333333304</v>
      </c>
      <c r="AC471">
        <v>0.90909090909090895</v>
      </c>
      <c r="AD471">
        <v>0</v>
      </c>
      <c r="AE471">
        <v>0.8</v>
      </c>
    </row>
    <row r="472" spans="1:31" x14ac:dyDescent="0.15">
      <c r="A472" s="6">
        <v>470</v>
      </c>
      <c r="B472">
        <v>17</v>
      </c>
      <c r="C472">
        <v>3</v>
      </c>
      <c r="D472">
        <v>10</v>
      </c>
      <c r="E472">
        <v>10</v>
      </c>
      <c r="F472">
        <v>10</v>
      </c>
      <c r="G472">
        <v>0</v>
      </c>
      <c r="H472">
        <v>7</v>
      </c>
      <c r="I472">
        <v>3</v>
      </c>
      <c r="J472">
        <v>0.85</v>
      </c>
      <c r="K472" s="3">
        <v>8.5534763336181605</v>
      </c>
      <c r="L472" s="10">
        <v>2.3563823699951199</v>
      </c>
      <c r="M472">
        <v>1.5020065307617201</v>
      </c>
      <c r="N472">
        <v>6.0050640106201199</v>
      </c>
      <c r="O472">
        <v>4</v>
      </c>
      <c r="P472">
        <v>4</v>
      </c>
      <c r="Q472">
        <v>14</v>
      </c>
      <c r="R472" s="16">
        <v>0.28570000000000001</v>
      </c>
      <c r="S472" s="16">
        <f t="shared" si="7"/>
        <v>0.4</v>
      </c>
      <c r="T472">
        <v>3.9342632293701199</v>
      </c>
      <c r="U472">
        <v>3.6075482368469198</v>
      </c>
      <c r="V472">
        <v>3.36776494979858</v>
      </c>
      <c r="W472" s="17">
        <v>0.23978328704834001</v>
      </c>
      <c r="X472">
        <v>0.56649827957153298</v>
      </c>
      <c r="Y472">
        <v>0.56649827957153298</v>
      </c>
      <c r="Z472">
        <v>0.4</v>
      </c>
      <c r="AA472">
        <v>1</v>
      </c>
      <c r="AB472">
        <v>0.71428571428571397</v>
      </c>
      <c r="AC472">
        <v>0.83333333333333304</v>
      </c>
      <c r="AD472">
        <v>0</v>
      </c>
      <c r="AE472">
        <v>0.6</v>
      </c>
    </row>
    <row r="473" spans="1:31" x14ac:dyDescent="0.15">
      <c r="A473" s="6">
        <v>471</v>
      </c>
      <c r="B473">
        <v>18</v>
      </c>
      <c r="C473">
        <v>2</v>
      </c>
      <c r="D473">
        <v>10</v>
      </c>
      <c r="E473">
        <v>10</v>
      </c>
      <c r="F473">
        <v>10</v>
      </c>
      <c r="G473">
        <v>0</v>
      </c>
      <c r="H473">
        <v>8</v>
      </c>
      <c r="I473">
        <v>2</v>
      </c>
      <c r="J473">
        <v>0.9</v>
      </c>
      <c r="K473" s="3">
        <v>9.5644092559814506</v>
      </c>
      <c r="L473" s="10">
        <v>1.7996177673339799</v>
      </c>
      <c r="M473">
        <v>1.2210121154785201</v>
      </c>
      <c r="N473">
        <v>6.8129844665527299</v>
      </c>
      <c r="O473">
        <v>6</v>
      </c>
      <c r="P473">
        <v>6</v>
      </c>
      <c r="Q473">
        <v>16</v>
      </c>
      <c r="R473" s="16">
        <v>0.375</v>
      </c>
      <c r="S473" s="16">
        <f t="shared" si="7"/>
        <v>0.6</v>
      </c>
      <c r="T473">
        <v>4.6843013763427699</v>
      </c>
      <c r="U473">
        <v>4.3179864883422896</v>
      </c>
      <c r="V473">
        <v>4.0765180587768501</v>
      </c>
      <c r="W473" s="17">
        <v>0.24146842956542999</v>
      </c>
      <c r="X473">
        <v>0.60778331756591797</v>
      </c>
      <c r="Y473">
        <v>0.60778331756591797</v>
      </c>
      <c r="Z473">
        <v>0.6</v>
      </c>
      <c r="AA473">
        <v>1</v>
      </c>
      <c r="AB473">
        <v>0.625</v>
      </c>
      <c r="AC473">
        <v>0.76923076923076905</v>
      </c>
      <c r="AD473">
        <v>0</v>
      </c>
      <c r="AE473">
        <v>0.4</v>
      </c>
    </row>
    <row r="474" spans="1:31" x14ac:dyDescent="0.15">
      <c r="A474" s="6">
        <v>472</v>
      </c>
      <c r="B474">
        <v>18</v>
      </c>
      <c r="C474">
        <v>2</v>
      </c>
      <c r="D474">
        <v>10</v>
      </c>
      <c r="E474">
        <v>10</v>
      </c>
      <c r="F474">
        <v>10</v>
      </c>
      <c r="G474">
        <v>0</v>
      </c>
      <c r="H474">
        <v>8</v>
      </c>
      <c r="I474">
        <v>2</v>
      </c>
      <c r="J474">
        <v>0.9</v>
      </c>
      <c r="K474" s="3">
        <v>9.7175426483154297</v>
      </c>
      <c r="L474" s="10">
        <v>0.99108123779296897</v>
      </c>
      <c r="M474">
        <v>0.44316864013671903</v>
      </c>
      <c r="N474">
        <v>8.1685371398925799</v>
      </c>
      <c r="O474">
        <v>6</v>
      </c>
      <c r="P474">
        <v>6</v>
      </c>
      <c r="Q474">
        <v>15</v>
      </c>
      <c r="R474" s="16">
        <v>0.4</v>
      </c>
      <c r="S474" s="16">
        <f t="shared" si="7"/>
        <v>0.6</v>
      </c>
      <c r="T474">
        <v>4.6867103576660201</v>
      </c>
      <c r="U474">
        <v>4.2404689788818404</v>
      </c>
      <c r="V474">
        <v>4.1050338745117196</v>
      </c>
      <c r="W474" s="17">
        <v>0.13543510437011699</v>
      </c>
      <c r="X474">
        <v>0.58167648315429699</v>
      </c>
      <c r="Y474">
        <v>0.58167648315429699</v>
      </c>
      <c r="Z474">
        <v>0.6</v>
      </c>
      <c r="AA474">
        <v>0.9</v>
      </c>
      <c r="AB474">
        <v>0.6</v>
      </c>
      <c r="AC474">
        <v>0.72</v>
      </c>
      <c r="AD474">
        <v>0.1</v>
      </c>
      <c r="AE474">
        <v>0.3</v>
      </c>
    </row>
    <row r="475" spans="1:31" x14ac:dyDescent="0.15">
      <c r="A475" s="6">
        <v>473</v>
      </c>
      <c r="B475">
        <v>15</v>
      </c>
      <c r="C475">
        <v>5</v>
      </c>
      <c r="D475">
        <v>10</v>
      </c>
      <c r="E475">
        <v>10</v>
      </c>
      <c r="F475">
        <v>10</v>
      </c>
      <c r="G475">
        <v>0</v>
      </c>
      <c r="H475">
        <v>5</v>
      </c>
      <c r="I475">
        <v>5</v>
      </c>
      <c r="J475">
        <v>0.75</v>
      </c>
      <c r="K475" s="3">
        <v>7.9275894165039098</v>
      </c>
      <c r="L475" s="10">
        <v>2.6483669281005899</v>
      </c>
      <c r="M475">
        <v>0.66130828857421897</v>
      </c>
      <c r="N475">
        <v>6.5843334197998002</v>
      </c>
      <c r="O475">
        <v>4</v>
      </c>
      <c r="P475">
        <v>4</v>
      </c>
      <c r="Q475">
        <v>14</v>
      </c>
      <c r="R475" s="16">
        <v>0.28570000000000001</v>
      </c>
      <c r="S475" s="16">
        <f t="shared" si="7"/>
        <v>0.4</v>
      </c>
      <c r="T475">
        <v>3.7051258087158199</v>
      </c>
      <c r="U475">
        <v>3.2515168190002401</v>
      </c>
      <c r="V475">
        <v>3.1500170230865501</v>
      </c>
      <c r="W475" s="17">
        <v>0.101499795913696</v>
      </c>
      <c r="X475">
        <v>0.55510878562927202</v>
      </c>
      <c r="Y475">
        <v>0.55510878562927202</v>
      </c>
      <c r="Z475">
        <v>0.4</v>
      </c>
      <c r="AA475">
        <v>1</v>
      </c>
      <c r="AB475">
        <v>0.71428571428571397</v>
      </c>
      <c r="AC475">
        <v>0.83333333333333304</v>
      </c>
      <c r="AD475">
        <v>0</v>
      </c>
      <c r="AE475">
        <v>0.6</v>
      </c>
    </row>
    <row r="476" spans="1:31" x14ac:dyDescent="0.15">
      <c r="A476" s="6">
        <v>474</v>
      </c>
      <c r="B476">
        <v>13</v>
      </c>
      <c r="C476">
        <v>7</v>
      </c>
      <c r="D476">
        <v>10</v>
      </c>
      <c r="E476">
        <v>10</v>
      </c>
      <c r="F476">
        <v>9</v>
      </c>
      <c r="G476">
        <v>1</v>
      </c>
      <c r="H476">
        <v>4</v>
      </c>
      <c r="I476">
        <v>6</v>
      </c>
      <c r="J476">
        <v>0.65</v>
      </c>
      <c r="K476" s="3">
        <v>7.8971233367919904</v>
      </c>
      <c r="L476" s="10">
        <v>3.4597053527832</v>
      </c>
      <c r="M476">
        <v>0.61443710327148404</v>
      </c>
      <c r="N476">
        <v>6.3514308929443404</v>
      </c>
      <c r="O476">
        <v>3</v>
      </c>
      <c r="P476">
        <v>3</v>
      </c>
      <c r="Q476">
        <v>11</v>
      </c>
      <c r="R476" s="16">
        <v>0.2727</v>
      </c>
      <c r="S476" s="16">
        <f t="shared" si="7"/>
        <v>0.3</v>
      </c>
      <c r="T476">
        <v>2.9463424682617201</v>
      </c>
      <c r="U476">
        <v>2.5359339714050302</v>
      </c>
      <c r="V476">
        <v>2.52812623977661</v>
      </c>
      <c r="W476" s="17">
        <v>7.8077316284179696E-3</v>
      </c>
      <c r="X476">
        <v>0.41821622848510698</v>
      </c>
      <c r="Y476">
        <v>0.41821622848510698</v>
      </c>
      <c r="Z476">
        <v>0.3</v>
      </c>
      <c r="AA476">
        <v>0.8</v>
      </c>
      <c r="AB476">
        <v>0.72727272727272696</v>
      </c>
      <c r="AC476">
        <v>0.76190476190476197</v>
      </c>
      <c r="AD476">
        <v>0.2</v>
      </c>
      <c r="AE476">
        <v>0.5</v>
      </c>
    </row>
    <row r="477" spans="1:31" x14ac:dyDescent="0.15">
      <c r="A477" s="6">
        <v>475</v>
      </c>
      <c r="B477">
        <v>16</v>
      </c>
      <c r="C477">
        <v>4</v>
      </c>
      <c r="D477">
        <v>10</v>
      </c>
      <c r="E477">
        <v>10</v>
      </c>
      <c r="F477">
        <v>10</v>
      </c>
      <c r="G477">
        <v>0</v>
      </c>
      <c r="H477">
        <v>6</v>
      </c>
      <c r="I477">
        <v>4</v>
      </c>
      <c r="J477">
        <v>0.8</v>
      </c>
      <c r="K477" s="3">
        <v>8.4565658569335902</v>
      </c>
      <c r="L477" s="10">
        <v>3.0002632141113299</v>
      </c>
      <c r="M477">
        <v>1.4105644226074201</v>
      </c>
      <c r="N477">
        <v>5.1195850372314498</v>
      </c>
      <c r="O477">
        <v>3</v>
      </c>
      <c r="P477">
        <v>3</v>
      </c>
      <c r="Q477">
        <v>13</v>
      </c>
      <c r="R477" s="16">
        <v>0.23080000000000001</v>
      </c>
      <c r="S477" s="16">
        <f t="shared" si="7"/>
        <v>0.3</v>
      </c>
      <c r="T477">
        <v>3.9603786468505899</v>
      </c>
      <c r="U477">
        <v>3.6494953632354701</v>
      </c>
      <c r="V477">
        <v>3.3853027820587198</v>
      </c>
      <c r="W477" s="17">
        <v>0.26419258117675798</v>
      </c>
      <c r="X477">
        <v>0.57507586479187001</v>
      </c>
      <c r="Y477">
        <v>0.57507586479187001</v>
      </c>
      <c r="Z477">
        <v>0.3</v>
      </c>
      <c r="AA477">
        <v>1</v>
      </c>
      <c r="AB477">
        <v>0.76923076923076905</v>
      </c>
      <c r="AC477">
        <v>0.86956521739130399</v>
      </c>
      <c r="AD477">
        <v>0</v>
      </c>
      <c r="AE477">
        <v>0.7</v>
      </c>
    </row>
    <row r="478" spans="1:31" x14ac:dyDescent="0.15">
      <c r="A478" s="6">
        <v>476</v>
      </c>
      <c r="B478">
        <v>19</v>
      </c>
      <c r="C478">
        <v>1</v>
      </c>
      <c r="D478">
        <v>10</v>
      </c>
      <c r="E478">
        <v>10</v>
      </c>
      <c r="F478">
        <v>10</v>
      </c>
      <c r="G478">
        <v>0</v>
      </c>
      <c r="H478">
        <v>9</v>
      </c>
      <c r="I478">
        <v>1</v>
      </c>
      <c r="J478">
        <v>0.95</v>
      </c>
      <c r="K478" s="3">
        <v>12.183815002441399</v>
      </c>
      <c r="L478" s="10">
        <v>1.7520828247070299</v>
      </c>
      <c r="M478">
        <v>1.52590751647949</v>
      </c>
      <c r="N478">
        <v>9.3290176391601598</v>
      </c>
      <c r="O478">
        <v>5</v>
      </c>
      <c r="P478">
        <v>5</v>
      </c>
      <c r="Q478">
        <v>14</v>
      </c>
      <c r="R478" s="16">
        <v>0.35709999999999997</v>
      </c>
      <c r="S478" s="16">
        <f t="shared" si="7"/>
        <v>0.5</v>
      </c>
      <c r="T478">
        <v>4.4409465789794904</v>
      </c>
      <c r="U478">
        <v>4.1580147743225098</v>
      </c>
      <c r="V478">
        <v>3.8953614234924299</v>
      </c>
      <c r="W478" s="17">
        <v>0.26265335083007801</v>
      </c>
      <c r="X478">
        <v>0.54558515548706099</v>
      </c>
      <c r="Y478">
        <v>0.54558515548706099</v>
      </c>
      <c r="Z478">
        <v>0.5</v>
      </c>
      <c r="AA478">
        <v>0.9</v>
      </c>
      <c r="AB478">
        <v>0.64285714285714302</v>
      </c>
      <c r="AC478">
        <v>0.75</v>
      </c>
      <c r="AD478">
        <v>0.1</v>
      </c>
      <c r="AE478">
        <v>0.4</v>
      </c>
    </row>
    <row r="479" spans="1:31" x14ac:dyDescent="0.15">
      <c r="A479" s="6">
        <v>477</v>
      </c>
      <c r="B479">
        <v>16</v>
      </c>
      <c r="C479">
        <v>4</v>
      </c>
      <c r="D479">
        <v>10</v>
      </c>
      <c r="E479">
        <v>10</v>
      </c>
      <c r="F479">
        <v>10</v>
      </c>
      <c r="G479">
        <v>0</v>
      </c>
      <c r="H479">
        <v>6</v>
      </c>
      <c r="I479">
        <v>4</v>
      </c>
      <c r="J479">
        <v>0.8</v>
      </c>
      <c r="K479" s="3">
        <v>8.5217647552490199</v>
      </c>
      <c r="L479" s="10">
        <v>2.3952865600585902</v>
      </c>
      <c r="M479">
        <v>1.3604316711425799</v>
      </c>
      <c r="N479">
        <v>7.6236553192138699</v>
      </c>
      <c r="O479">
        <v>6</v>
      </c>
      <c r="P479">
        <v>6</v>
      </c>
      <c r="Q479">
        <v>16</v>
      </c>
      <c r="R479" s="16">
        <v>0.375</v>
      </c>
      <c r="S479" s="16">
        <f t="shared" si="7"/>
        <v>0.6</v>
      </c>
      <c r="T479">
        <v>4.0984210968017596</v>
      </c>
      <c r="U479">
        <v>3.6420803070068399</v>
      </c>
      <c r="V479">
        <v>3.5496582984924299</v>
      </c>
      <c r="W479" s="17">
        <v>9.2422008514404297E-2</v>
      </c>
      <c r="X479">
        <v>0.54876279830932595</v>
      </c>
      <c r="Y479">
        <v>0.54876279830932595</v>
      </c>
      <c r="Z479">
        <v>0.6</v>
      </c>
      <c r="AA479">
        <v>1</v>
      </c>
      <c r="AB479">
        <v>0.625</v>
      </c>
      <c r="AC479">
        <v>0.76923076923076905</v>
      </c>
      <c r="AD479">
        <v>0</v>
      </c>
      <c r="AE479">
        <v>0.4</v>
      </c>
    </row>
    <row r="480" spans="1:31" x14ac:dyDescent="0.15">
      <c r="A480" s="6">
        <v>478</v>
      </c>
      <c r="B480">
        <v>16</v>
      </c>
      <c r="C480">
        <v>4</v>
      </c>
      <c r="D480">
        <v>10</v>
      </c>
      <c r="E480">
        <v>10</v>
      </c>
      <c r="F480">
        <v>10</v>
      </c>
      <c r="G480">
        <v>0</v>
      </c>
      <c r="H480">
        <v>6</v>
      </c>
      <c r="I480">
        <v>4</v>
      </c>
      <c r="J480">
        <v>0.8</v>
      </c>
      <c r="K480" s="3">
        <v>7.9260540008544904</v>
      </c>
      <c r="L480" s="10">
        <v>3.0113277435302699</v>
      </c>
      <c r="M480">
        <v>1.61297035217285</v>
      </c>
      <c r="N480">
        <v>4.6953182220459002</v>
      </c>
      <c r="O480">
        <v>3</v>
      </c>
      <c r="P480">
        <v>3</v>
      </c>
      <c r="Q480">
        <v>13</v>
      </c>
      <c r="R480" s="16">
        <v>0.23080000000000001</v>
      </c>
      <c r="S480" s="16">
        <f t="shared" si="7"/>
        <v>0.3</v>
      </c>
      <c r="T480">
        <v>3.57649421691894</v>
      </c>
      <c r="U480">
        <v>3.3030436038970898</v>
      </c>
      <c r="V480">
        <v>3.0536046028137198</v>
      </c>
      <c r="W480" s="17">
        <v>0.249439001083374</v>
      </c>
      <c r="X480">
        <v>0.52288961410522505</v>
      </c>
      <c r="Y480">
        <v>0.52288961410522505</v>
      </c>
      <c r="Z480">
        <v>0.3</v>
      </c>
      <c r="AA480">
        <v>1</v>
      </c>
      <c r="AB480">
        <v>0.76923076923076905</v>
      </c>
      <c r="AC480">
        <v>0.86956521739130399</v>
      </c>
      <c r="AD480">
        <v>0</v>
      </c>
      <c r="AE480">
        <v>0.7</v>
      </c>
    </row>
    <row r="481" spans="1:31" x14ac:dyDescent="0.15">
      <c r="A481" s="6">
        <v>479</v>
      </c>
      <c r="B481">
        <v>15</v>
      </c>
      <c r="C481">
        <v>5</v>
      </c>
      <c r="D481">
        <v>10</v>
      </c>
      <c r="E481">
        <v>10</v>
      </c>
      <c r="F481">
        <v>10</v>
      </c>
      <c r="G481">
        <v>0</v>
      </c>
      <c r="H481">
        <v>5</v>
      </c>
      <c r="I481">
        <v>5</v>
      </c>
      <c r="J481">
        <v>0.75</v>
      </c>
      <c r="K481" s="3">
        <v>8.4685764312744105</v>
      </c>
      <c r="L481" s="10">
        <v>5.1287879943847701</v>
      </c>
      <c r="M481">
        <v>3.6624755859375</v>
      </c>
      <c r="N481">
        <v>3.7469463348388699</v>
      </c>
      <c r="O481">
        <v>2</v>
      </c>
      <c r="P481">
        <v>2</v>
      </c>
      <c r="Q481">
        <v>12</v>
      </c>
      <c r="R481" s="16">
        <v>0.16669999999999999</v>
      </c>
      <c r="S481" s="16">
        <f t="shared" si="7"/>
        <v>0.2</v>
      </c>
      <c r="T481">
        <v>3.0307636260986301</v>
      </c>
      <c r="U481">
        <v>2.8745484352111799</v>
      </c>
      <c r="V481">
        <v>2.4898514747619598</v>
      </c>
      <c r="W481" s="17">
        <v>0.38469696044921903</v>
      </c>
      <c r="X481">
        <v>0.54091215133667003</v>
      </c>
      <c r="Y481">
        <v>0.54091215133667003</v>
      </c>
      <c r="Z481">
        <v>0.2</v>
      </c>
      <c r="AA481">
        <v>1</v>
      </c>
      <c r="AB481">
        <v>0.83333333333333304</v>
      </c>
      <c r="AC481">
        <v>0.90909090909090895</v>
      </c>
      <c r="AD481">
        <v>0</v>
      </c>
      <c r="AE481">
        <v>0.8</v>
      </c>
    </row>
    <row r="482" spans="1:31" x14ac:dyDescent="0.15">
      <c r="A482" s="6">
        <v>480</v>
      </c>
      <c r="B482">
        <v>18</v>
      </c>
      <c r="C482">
        <v>2</v>
      </c>
      <c r="D482">
        <v>10</v>
      </c>
      <c r="E482">
        <v>10</v>
      </c>
      <c r="F482">
        <v>10</v>
      </c>
      <c r="G482">
        <v>0</v>
      </c>
      <c r="H482">
        <v>8</v>
      </c>
      <c r="I482">
        <v>2</v>
      </c>
      <c r="J482">
        <v>0.9</v>
      </c>
      <c r="K482" s="3">
        <v>9.5938186645507795</v>
      </c>
      <c r="L482" s="10">
        <v>1.64126777648926</v>
      </c>
      <c r="M482">
        <v>1.03830718994141</v>
      </c>
      <c r="N482">
        <v>6.9258728027343697</v>
      </c>
      <c r="O482">
        <v>6</v>
      </c>
      <c r="P482">
        <v>6</v>
      </c>
      <c r="Q482">
        <v>16</v>
      </c>
      <c r="R482" s="16">
        <v>0.375</v>
      </c>
      <c r="S482" s="16">
        <f t="shared" si="7"/>
        <v>0.6</v>
      </c>
      <c r="T482">
        <v>4.5707302093505904</v>
      </c>
      <c r="U482">
        <v>4.2244691848754901</v>
      </c>
      <c r="V482">
        <v>3.9958221912384002</v>
      </c>
      <c r="W482" s="17">
        <v>0.22864699363708499</v>
      </c>
      <c r="X482">
        <v>0.57490801811218295</v>
      </c>
      <c r="Y482">
        <v>0.57490801811218295</v>
      </c>
      <c r="Z482">
        <v>0.6</v>
      </c>
      <c r="AA482">
        <v>1</v>
      </c>
      <c r="AB482">
        <v>0.625</v>
      </c>
      <c r="AC482">
        <v>0.76923076923076905</v>
      </c>
      <c r="AD482">
        <v>0</v>
      </c>
      <c r="AE482">
        <v>0.4</v>
      </c>
    </row>
    <row r="483" spans="1:31" x14ac:dyDescent="0.15">
      <c r="A483" s="6">
        <v>481</v>
      </c>
      <c r="B483">
        <v>15</v>
      </c>
      <c r="C483">
        <v>5</v>
      </c>
      <c r="D483">
        <v>10</v>
      </c>
      <c r="E483">
        <v>10</v>
      </c>
      <c r="F483">
        <v>10</v>
      </c>
      <c r="G483">
        <v>0</v>
      </c>
      <c r="H483">
        <v>5</v>
      </c>
      <c r="I483">
        <v>5</v>
      </c>
      <c r="J483">
        <v>0.75</v>
      </c>
      <c r="K483" s="3">
        <v>8.1056041717529297</v>
      </c>
      <c r="L483" s="10">
        <v>3.1623420715332</v>
      </c>
      <c r="M483">
        <v>1.04994964599609</v>
      </c>
      <c r="N483">
        <v>5.6617298126220703</v>
      </c>
      <c r="O483">
        <v>3</v>
      </c>
      <c r="P483">
        <v>3</v>
      </c>
      <c r="Q483">
        <v>13</v>
      </c>
      <c r="R483" s="16">
        <v>0.23080000000000001</v>
      </c>
      <c r="S483" s="16">
        <f t="shared" si="7"/>
        <v>0.3</v>
      </c>
      <c r="T483">
        <v>3.3350791931152299</v>
      </c>
      <c r="U483">
        <v>2.9898269176483101</v>
      </c>
      <c r="V483">
        <v>2.7972979545593302</v>
      </c>
      <c r="W483" s="17">
        <v>0.19252896308898901</v>
      </c>
      <c r="X483">
        <v>0.53778123855590798</v>
      </c>
      <c r="Y483">
        <v>0.53778123855590798</v>
      </c>
      <c r="Z483">
        <v>0.3</v>
      </c>
      <c r="AA483">
        <v>1</v>
      </c>
      <c r="AB483">
        <v>0.76923076923076905</v>
      </c>
      <c r="AC483">
        <v>0.86956521739130399</v>
      </c>
      <c r="AD483">
        <v>0</v>
      </c>
      <c r="AE483">
        <v>0.7</v>
      </c>
    </row>
    <row r="484" spans="1:31" x14ac:dyDescent="0.15">
      <c r="A484" s="6">
        <v>482</v>
      </c>
      <c r="B484">
        <v>19</v>
      </c>
      <c r="C484">
        <v>1</v>
      </c>
      <c r="D484">
        <v>10</v>
      </c>
      <c r="E484">
        <v>10</v>
      </c>
      <c r="F484">
        <v>10</v>
      </c>
      <c r="G484">
        <v>0</v>
      </c>
      <c r="H484">
        <v>9</v>
      </c>
      <c r="I484">
        <v>1</v>
      </c>
      <c r="J484">
        <v>0.95</v>
      </c>
      <c r="K484" s="3">
        <v>11.742067337036101</v>
      </c>
      <c r="L484" s="10">
        <v>1.63059234619141</v>
      </c>
      <c r="M484">
        <v>1.34928131103516</v>
      </c>
      <c r="N484">
        <v>8.4218254089355504</v>
      </c>
      <c r="O484">
        <v>5</v>
      </c>
      <c r="P484">
        <v>5</v>
      </c>
      <c r="Q484">
        <v>15</v>
      </c>
      <c r="R484" s="16">
        <v>0.33329999999999999</v>
      </c>
      <c r="S484" s="16">
        <f t="shared" si="7"/>
        <v>0.5</v>
      </c>
      <c r="T484">
        <v>4.3882617950439498</v>
      </c>
      <c r="U484">
        <v>4.1215224266052202</v>
      </c>
      <c r="V484">
        <v>3.8507843017578098</v>
      </c>
      <c r="W484" s="17">
        <v>0.270738124847412</v>
      </c>
      <c r="X484">
        <v>0.53747749328613303</v>
      </c>
      <c r="Y484">
        <v>0.53747749328613303</v>
      </c>
      <c r="Z484">
        <v>0.5</v>
      </c>
      <c r="AA484">
        <v>1</v>
      </c>
      <c r="AB484">
        <v>0.66666666666666696</v>
      </c>
      <c r="AC484">
        <v>0.8</v>
      </c>
      <c r="AD484">
        <v>0</v>
      </c>
      <c r="AE484">
        <v>0.5</v>
      </c>
    </row>
    <row r="485" spans="1:31" x14ac:dyDescent="0.15">
      <c r="A485" s="6">
        <v>483</v>
      </c>
      <c r="B485">
        <v>16</v>
      </c>
      <c r="C485">
        <v>4</v>
      </c>
      <c r="D485">
        <v>10</v>
      </c>
      <c r="E485">
        <v>10</v>
      </c>
      <c r="F485">
        <v>10</v>
      </c>
      <c r="G485">
        <v>0</v>
      </c>
      <c r="H485">
        <v>6</v>
      </c>
      <c r="I485">
        <v>4</v>
      </c>
      <c r="J485">
        <v>0.8</v>
      </c>
      <c r="K485" s="3">
        <v>8.6680335998535192</v>
      </c>
      <c r="L485" s="10">
        <v>3.3229751586914098</v>
      </c>
      <c r="M485">
        <v>2.0213165283203098</v>
      </c>
      <c r="N485">
        <v>5.6542892456054696</v>
      </c>
      <c r="O485">
        <v>5</v>
      </c>
      <c r="P485">
        <v>5</v>
      </c>
      <c r="Q485">
        <v>15</v>
      </c>
      <c r="R485" s="16">
        <v>0.33329999999999999</v>
      </c>
      <c r="S485" s="16">
        <f t="shared" si="7"/>
        <v>0.5</v>
      </c>
      <c r="T485">
        <v>3.7788658142089799</v>
      </c>
      <c r="U485">
        <v>3.4542272090911901</v>
      </c>
      <c r="V485">
        <v>3.1917176246643102</v>
      </c>
      <c r="W485" s="17">
        <v>0.26250958442687999</v>
      </c>
      <c r="X485">
        <v>0.58714818954467796</v>
      </c>
      <c r="Y485">
        <v>0.58714818954467796</v>
      </c>
      <c r="Z485">
        <v>0.5</v>
      </c>
      <c r="AA485">
        <v>1</v>
      </c>
      <c r="AB485">
        <v>0.66666666666666696</v>
      </c>
      <c r="AC485">
        <v>0.8</v>
      </c>
      <c r="AD485">
        <v>0</v>
      </c>
      <c r="AE485">
        <v>0.5</v>
      </c>
    </row>
    <row r="486" spans="1:31" x14ac:dyDescent="0.15">
      <c r="A486" s="6">
        <v>484</v>
      </c>
      <c r="B486">
        <v>16</v>
      </c>
      <c r="C486">
        <v>4</v>
      </c>
      <c r="D486">
        <v>10</v>
      </c>
      <c r="E486">
        <v>10</v>
      </c>
      <c r="F486">
        <v>10</v>
      </c>
      <c r="G486">
        <v>0</v>
      </c>
      <c r="H486">
        <v>6</v>
      </c>
      <c r="I486">
        <v>4</v>
      </c>
      <c r="J486">
        <v>0.8</v>
      </c>
      <c r="K486" s="3">
        <v>8.8144931793212908</v>
      </c>
      <c r="L486" s="10">
        <v>1.7835502624511701</v>
      </c>
      <c r="M486">
        <v>0.373977661132812</v>
      </c>
      <c r="N486">
        <v>8.1943149566650408</v>
      </c>
      <c r="O486">
        <v>6</v>
      </c>
      <c r="P486">
        <v>6</v>
      </c>
      <c r="Q486">
        <v>16</v>
      </c>
      <c r="R486" s="16">
        <v>0.375</v>
      </c>
      <c r="S486" s="16">
        <f t="shared" si="7"/>
        <v>0.6</v>
      </c>
      <c r="T486">
        <v>4.7864646911621103</v>
      </c>
      <c r="U486">
        <v>4.2123579978942898</v>
      </c>
      <c r="V486">
        <v>4.1573114395141602</v>
      </c>
      <c r="W486" s="17">
        <v>5.5046558380127002E-2</v>
      </c>
      <c r="X486">
        <v>0.629153251647949</v>
      </c>
      <c r="Y486">
        <v>0.629153251647949</v>
      </c>
      <c r="Z486">
        <v>0.6</v>
      </c>
      <c r="AA486">
        <v>1</v>
      </c>
      <c r="AB486">
        <v>0.625</v>
      </c>
      <c r="AC486">
        <v>0.76923076923076905</v>
      </c>
      <c r="AD486">
        <v>0</v>
      </c>
      <c r="AE486">
        <v>0.4</v>
      </c>
    </row>
    <row r="487" spans="1:31" x14ac:dyDescent="0.15">
      <c r="A487" s="6">
        <v>485</v>
      </c>
      <c r="B487">
        <v>18</v>
      </c>
      <c r="C487">
        <v>2</v>
      </c>
      <c r="D487">
        <v>10</v>
      </c>
      <c r="E487">
        <v>10</v>
      </c>
      <c r="F487">
        <v>10</v>
      </c>
      <c r="G487">
        <v>0</v>
      </c>
      <c r="H487">
        <v>8</v>
      </c>
      <c r="I487">
        <v>2</v>
      </c>
      <c r="J487">
        <v>0.9</v>
      </c>
      <c r="K487" s="3">
        <v>10.011619567871101</v>
      </c>
      <c r="L487" s="10">
        <v>0.92147445678710904</v>
      </c>
      <c r="M487">
        <v>0.29915618896484403</v>
      </c>
      <c r="N487">
        <v>8.2511005401611293</v>
      </c>
      <c r="O487">
        <v>7</v>
      </c>
      <c r="P487">
        <v>7</v>
      </c>
      <c r="Q487">
        <v>17</v>
      </c>
      <c r="R487" s="16">
        <v>0.4118</v>
      </c>
      <c r="S487" s="16">
        <f t="shared" si="7"/>
        <v>0.7</v>
      </c>
      <c r="T487">
        <v>5.3663597106933603</v>
      </c>
      <c r="U487">
        <v>4.8711075782775897</v>
      </c>
      <c r="V487">
        <v>4.7304716110229501</v>
      </c>
      <c r="W487" s="17">
        <v>0.140635967254639</v>
      </c>
      <c r="X487">
        <v>0.63588809967041005</v>
      </c>
      <c r="Y487">
        <v>0.63588809967041005</v>
      </c>
      <c r="Z487">
        <v>0.7</v>
      </c>
      <c r="AA487">
        <v>1</v>
      </c>
      <c r="AB487">
        <v>0.58823529411764697</v>
      </c>
      <c r="AC487">
        <v>0.74074074074074103</v>
      </c>
      <c r="AD487">
        <v>0</v>
      </c>
      <c r="AE487">
        <v>0.3</v>
      </c>
    </row>
    <row r="488" spans="1:31" x14ac:dyDescent="0.15">
      <c r="A488" s="6">
        <v>486</v>
      </c>
      <c r="B488">
        <v>14</v>
      </c>
      <c r="C488">
        <v>6</v>
      </c>
      <c r="D488">
        <v>10</v>
      </c>
      <c r="E488">
        <v>10</v>
      </c>
      <c r="F488">
        <v>10</v>
      </c>
      <c r="G488">
        <v>0</v>
      </c>
      <c r="H488">
        <v>4</v>
      </c>
      <c r="I488">
        <v>6</v>
      </c>
      <c r="J488">
        <v>0.7</v>
      </c>
      <c r="K488" s="3">
        <v>8.9437408447265607</v>
      </c>
      <c r="L488" s="10">
        <v>4.2277584075927699</v>
      </c>
      <c r="M488">
        <v>1.10456466674805</v>
      </c>
      <c r="N488">
        <v>6.5846385955810502</v>
      </c>
      <c r="O488">
        <v>3</v>
      </c>
      <c r="P488">
        <v>3</v>
      </c>
      <c r="Q488">
        <v>13</v>
      </c>
      <c r="R488" s="16">
        <v>0.23080000000000001</v>
      </c>
      <c r="S488" s="16">
        <f t="shared" si="7"/>
        <v>0.3</v>
      </c>
      <c r="T488">
        <v>3.20710372924805</v>
      </c>
      <c r="U488">
        <v>2.8138980865478498</v>
      </c>
      <c r="V488">
        <v>2.6263279914856001</v>
      </c>
      <c r="W488" s="17">
        <v>0.187570095062256</v>
      </c>
      <c r="X488">
        <v>0.58077573776245095</v>
      </c>
      <c r="Y488">
        <v>0.58077573776245095</v>
      </c>
      <c r="Z488">
        <v>0.3</v>
      </c>
      <c r="AA488">
        <v>1</v>
      </c>
      <c r="AB488">
        <v>0.76923076923076905</v>
      </c>
      <c r="AC488">
        <v>0.86956521739130399</v>
      </c>
      <c r="AD488">
        <v>0</v>
      </c>
      <c r="AE488">
        <v>0.7</v>
      </c>
    </row>
    <row r="489" spans="1:31" x14ac:dyDescent="0.15">
      <c r="A489" s="6">
        <v>487</v>
      </c>
      <c r="B489">
        <v>17</v>
      </c>
      <c r="C489">
        <v>3</v>
      </c>
      <c r="D489">
        <v>10</v>
      </c>
      <c r="E489">
        <v>10</v>
      </c>
      <c r="F489">
        <v>9</v>
      </c>
      <c r="G489">
        <v>1</v>
      </c>
      <c r="H489">
        <v>8</v>
      </c>
      <c r="I489">
        <v>2</v>
      </c>
      <c r="J489">
        <v>0.85</v>
      </c>
      <c r="K489" s="3">
        <v>8.2105407714843697</v>
      </c>
      <c r="L489" s="10">
        <v>0.98712539672851596</v>
      </c>
      <c r="M489">
        <v>0.57294273376464799</v>
      </c>
      <c r="N489">
        <v>6.9583415985107404</v>
      </c>
      <c r="O489">
        <v>6</v>
      </c>
      <c r="P489">
        <v>6</v>
      </c>
      <c r="Q489">
        <v>14</v>
      </c>
      <c r="R489" s="16">
        <v>0.42859999999999998</v>
      </c>
      <c r="S489" s="16">
        <f t="shared" si="7"/>
        <v>0.6</v>
      </c>
      <c r="T489">
        <v>3.7386951446533199</v>
      </c>
      <c r="U489">
        <v>3.3822255134582502</v>
      </c>
      <c r="V489">
        <v>3.3452353477478001</v>
      </c>
      <c r="W489" s="17">
        <v>3.6990165710449198E-2</v>
      </c>
      <c r="X489">
        <v>0.39345979690551802</v>
      </c>
      <c r="Y489">
        <v>0.39345979690551802</v>
      </c>
      <c r="Z489">
        <v>0.6</v>
      </c>
      <c r="AA489">
        <v>0.8</v>
      </c>
      <c r="AB489">
        <v>0.57142857142857095</v>
      </c>
      <c r="AC489">
        <v>0.66666666666666696</v>
      </c>
      <c r="AD489">
        <v>0.2</v>
      </c>
      <c r="AE489">
        <v>0.2</v>
      </c>
    </row>
    <row r="490" spans="1:31" x14ac:dyDescent="0.15">
      <c r="A490" s="6">
        <v>488</v>
      </c>
      <c r="B490">
        <v>14</v>
      </c>
      <c r="C490">
        <v>6</v>
      </c>
      <c r="D490">
        <v>10</v>
      </c>
      <c r="E490">
        <v>10</v>
      </c>
      <c r="F490">
        <v>10</v>
      </c>
      <c r="G490">
        <v>0</v>
      </c>
      <c r="H490">
        <v>4</v>
      </c>
      <c r="I490">
        <v>6</v>
      </c>
      <c r="J490">
        <v>0.7</v>
      </c>
      <c r="K490" s="3">
        <v>8.7065124511718697</v>
      </c>
      <c r="L490" s="10">
        <v>3.7315120697021502</v>
      </c>
      <c r="M490">
        <v>0.52762222290039096</v>
      </c>
      <c r="N490">
        <v>7.09767723083496</v>
      </c>
      <c r="O490">
        <v>3</v>
      </c>
      <c r="P490">
        <v>3</v>
      </c>
      <c r="Q490">
        <v>13</v>
      </c>
      <c r="R490" s="16">
        <v>0.23080000000000001</v>
      </c>
      <c r="S490" s="16">
        <f t="shared" si="7"/>
        <v>0.3</v>
      </c>
      <c r="T490">
        <v>3.4826622009277299</v>
      </c>
      <c r="U490">
        <v>3.00195360183716</v>
      </c>
      <c r="V490">
        <v>2.87187671661377</v>
      </c>
      <c r="W490" s="17">
        <v>0.130076885223389</v>
      </c>
      <c r="X490">
        <v>0.61078548431396495</v>
      </c>
      <c r="Y490">
        <v>0.61078548431396495</v>
      </c>
      <c r="Z490">
        <v>0.3</v>
      </c>
      <c r="AA490">
        <v>1</v>
      </c>
      <c r="AB490">
        <v>0.76923076923076905</v>
      </c>
      <c r="AC490">
        <v>0.86956521739130399</v>
      </c>
      <c r="AD490">
        <v>0</v>
      </c>
      <c r="AE490">
        <v>0.7</v>
      </c>
    </row>
    <row r="491" spans="1:31" x14ac:dyDescent="0.15">
      <c r="A491" s="6">
        <v>489</v>
      </c>
      <c r="B491">
        <v>17</v>
      </c>
      <c r="C491">
        <v>3</v>
      </c>
      <c r="D491">
        <v>10</v>
      </c>
      <c r="E491">
        <v>10</v>
      </c>
      <c r="F491">
        <v>10</v>
      </c>
      <c r="G491">
        <v>0</v>
      </c>
      <c r="H491">
        <v>7</v>
      </c>
      <c r="I491">
        <v>3</v>
      </c>
      <c r="J491">
        <v>0.85</v>
      </c>
      <c r="K491" s="3">
        <v>8.6035575866699201</v>
      </c>
      <c r="L491" s="10">
        <v>2.0525588989257799</v>
      </c>
      <c r="M491">
        <v>1.1381149291992201</v>
      </c>
      <c r="N491">
        <v>6.3104324340820304</v>
      </c>
      <c r="O491">
        <v>5</v>
      </c>
      <c r="P491">
        <v>5</v>
      </c>
      <c r="Q491">
        <v>14</v>
      </c>
      <c r="R491" s="16">
        <v>0.35709999999999997</v>
      </c>
      <c r="S491" s="16">
        <f t="shared" si="7"/>
        <v>0.5</v>
      </c>
      <c r="T491">
        <v>3.82600593566894</v>
      </c>
      <c r="U491">
        <v>3.4896590709686302</v>
      </c>
      <c r="V491">
        <v>3.2885289192199698</v>
      </c>
      <c r="W491" s="17">
        <v>0.201130151748657</v>
      </c>
      <c r="X491">
        <v>0.53747701644897505</v>
      </c>
      <c r="Y491">
        <v>0.53747701644897505</v>
      </c>
      <c r="Z491">
        <v>0.5</v>
      </c>
      <c r="AA491">
        <v>0.9</v>
      </c>
      <c r="AB491">
        <v>0.64285714285714302</v>
      </c>
      <c r="AC491">
        <v>0.75</v>
      </c>
      <c r="AD491">
        <v>0.1</v>
      </c>
      <c r="AE491">
        <v>0.4</v>
      </c>
    </row>
    <row r="492" spans="1:31" x14ac:dyDescent="0.15">
      <c r="A492" s="6">
        <v>490</v>
      </c>
      <c r="B492">
        <v>16</v>
      </c>
      <c r="C492">
        <v>4</v>
      </c>
      <c r="D492">
        <v>10</v>
      </c>
      <c r="E492">
        <v>10</v>
      </c>
      <c r="F492">
        <v>10</v>
      </c>
      <c r="G492">
        <v>0</v>
      </c>
      <c r="H492">
        <v>6</v>
      </c>
      <c r="I492">
        <v>4</v>
      </c>
      <c r="J492">
        <v>0.8</v>
      </c>
      <c r="K492" s="3">
        <v>8.9770469665527308</v>
      </c>
      <c r="L492" s="10">
        <v>2.6830520629882799</v>
      </c>
      <c r="M492">
        <v>1.0594673156738299</v>
      </c>
      <c r="N492">
        <v>6.4310245513915998</v>
      </c>
      <c r="O492">
        <v>5</v>
      </c>
      <c r="P492">
        <v>5</v>
      </c>
      <c r="Q492">
        <v>15</v>
      </c>
      <c r="R492" s="16">
        <v>0.33329999999999999</v>
      </c>
      <c r="S492" s="16">
        <f t="shared" si="7"/>
        <v>0.5</v>
      </c>
      <c r="T492">
        <v>3.5312767028808598</v>
      </c>
      <c r="U492">
        <v>3.1761629581451398</v>
      </c>
      <c r="V492">
        <v>2.9656441211700399</v>
      </c>
      <c r="W492" s="17">
        <v>0.21051883697509799</v>
      </c>
      <c r="X492">
        <v>0.56563258171081499</v>
      </c>
      <c r="Y492">
        <v>0.56563258171081499</v>
      </c>
      <c r="Z492">
        <v>0.5</v>
      </c>
      <c r="AA492">
        <v>1</v>
      </c>
      <c r="AB492">
        <v>0.66666666666666696</v>
      </c>
      <c r="AC492">
        <v>0.8</v>
      </c>
      <c r="AD492">
        <v>0</v>
      </c>
      <c r="AE492">
        <v>0.5</v>
      </c>
    </row>
    <row r="493" spans="1:31" x14ac:dyDescent="0.15">
      <c r="A493" s="6">
        <v>491</v>
      </c>
      <c r="B493">
        <v>19</v>
      </c>
      <c r="C493">
        <v>1</v>
      </c>
      <c r="D493">
        <v>10</v>
      </c>
      <c r="E493">
        <v>10</v>
      </c>
      <c r="F493">
        <v>10</v>
      </c>
      <c r="G493">
        <v>0</v>
      </c>
      <c r="H493">
        <v>9</v>
      </c>
      <c r="I493">
        <v>1</v>
      </c>
      <c r="J493">
        <v>0.95</v>
      </c>
      <c r="K493" s="3">
        <v>11.8796939849853</v>
      </c>
      <c r="L493" s="10">
        <v>0.44884490966796903</v>
      </c>
      <c r="M493">
        <v>0.28238677978515597</v>
      </c>
      <c r="N493">
        <v>11.0363273620606</v>
      </c>
      <c r="O493">
        <v>8</v>
      </c>
      <c r="P493">
        <v>8</v>
      </c>
      <c r="Q493">
        <v>18</v>
      </c>
      <c r="R493" s="16">
        <v>0.44440000000000002</v>
      </c>
      <c r="S493" s="16">
        <f t="shared" si="7"/>
        <v>0.8</v>
      </c>
      <c r="T493">
        <v>5.2113609313964799</v>
      </c>
      <c r="U493">
        <v>4.7402420043945304</v>
      </c>
      <c r="V493">
        <v>4.6642556190490696</v>
      </c>
      <c r="W493" s="17">
        <v>7.5986385345458998E-2</v>
      </c>
      <c r="X493">
        <v>0.547105312347412</v>
      </c>
      <c r="Y493">
        <v>0.547105312347412</v>
      </c>
      <c r="Z493">
        <v>0.8</v>
      </c>
      <c r="AA493">
        <v>1</v>
      </c>
      <c r="AB493">
        <v>0.55555555555555602</v>
      </c>
      <c r="AC493">
        <v>0.71428571428571397</v>
      </c>
      <c r="AD493">
        <v>0</v>
      </c>
      <c r="AE493">
        <v>0.2</v>
      </c>
    </row>
    <row r="494" spans="1:31" x14ac:dyDescent="0.15">
      <c r="A494" s="6">
        <v>492</v>
      </c>
      <c r="B494">
        <v>16</v>
      </c>
      <c r="C494">
        <v>4</v>
      </c>
      <c r="D494">
        <v>10</v>
      </c>
      <c r="E494">
        <v>10</v>
      </c>
      <c r="F494">
        <v>10</v>
      </c>
      <c r="G494">
        <v>0</v>
      </c>
      <c r="H494">
        <v>6</v>
      </c>
      <c r="I494">
        <v>4</v>
      </c>
      <c r="J494">
        <v>0.8</v>
      </c>
      <c r="K494" s="3">
        <v>7.57393455505371</v>
      </c>
      <c r="L494" s="10">
        <v>2.8248882293701199</v>
      </c>
      <c r="M494">
        <v>1.91253662109375</v>
      </c>
      <c r="N494">
        <v>5.6341991424560502</v>
      </c>
      <c r="O494">
        <v>5</v>
      </c>
      <c r="P494">
        <v>5</v>
      </c>
      <c r="Q494">
        <v>15</v>
      </c>
      <c r="R494" s="16">
        <v>0.33329999999999999</v>
      </c>
      <c r="S494" s="16">
        <f t="shared" si="7"/>
        <v>0.5</v>
      </c>
      <c r="T494">
        <v>3.27519607543945</v>
      </c>
      <c r="U494">
        <v>2.98541164398193</v>
      </c>
      <c r="V494">
        <v>2.80075883865356</v>
      </c>
      <c r="W494" s="17">
        <v>0.184652805328369</v>
      </c>
      <c r="X494">
        <v>0.474437236785889</v>
      </c>
      <c r="Y494">
        <v>0.474437236785889</v>
      </c>
      <c r="Z494">
        <v>0.5</v>
      </c>
      <c r="AA494">
        <v>1</v>
      </c>
      <c r="AB494">
        <v>0.66666666666666696</v>
      </c>
      <c r="AC494">
        <v>0.8</v>
      </c>
      <c r="AD494">
        <v>0</v>
      </c>
      <c r="AE494">
        <v>0.5</v>
      </c>
    </row>
    <row r="495" spans="1:31" x14ac:dyDescent="0.15">
      <c r="A495" s="6">
        <v>493</v>
      </c>
      <c r="B495">
        <v>15</v>
      </c>
      <c r="C495">
        <v>5</v>
      </c>
      <c r="D495">
        <v>10</v>
      </c>
      <c r="E495">
        <v>10</v>
      </c>
      <c r="F495">
        <v>10</v>
      </c>
      <c r="G495">
        <v>0</v>
      </c>
      <c r="H495">
        <v>5</v>
      </c>
      <c r="I495">
        <v>5</v>
      </c>
      <c r="J495">
        <v>0.75</v>
      </c>
      <c r="K495" s="3">
        <v>7.8912525177001998</v>
      </c>
      <c r="L495" s="10">
        <v>3.30648612976074</v>
      </c>
      <c r="M495">
        <v>1.63422775268555</v>
      </c>
      <c r="N495">
        <v>5.8250179290771502</v>
      </c>
      <c r="O495">
        <v>3</v>
      </c>
      <c r="P495">
        <v>3</v>
      </c>
      <c r="Q495">
        <v>13</v>
      </c>
      <c r="R495" s="16">
        <v>0.23080000000000001</v>
      </c>
      <c r="S495" s="16">
        <f t="shared" si="7"/>
        <v>0.3</v>
      </c>
      <c r="T495">
        <v>3.1980972290039098</v>
      </c>
      <c r="U495">
        <v>2.8720688819885201</v>
      </c>
      <c r="V495">
        <v>2.6721639633178702</v>
      </c>
      <c r="W495" s="17">
        <v>0.19990491867065399</v>
      </c>
      <c r="X495">
        <v>0.52593326568603505</v>
      </c>
      <c r="Y495">
        <v>0.52593326568603505</v>
      </c>
      <c r="Z495">
        <v>0.3</v>
      </c>
      <c r="AA495">
        <v>1</v>
      </c>
      <c r="AB495">
        <v>0.76923076923076905</v>
      </c>
      <c r="AC495">
        <v>0.86956521739130399</v>
      </c>
      <c r="AD495">
        <v>0</v>
      </c>
      <c r="AE495">
        <v>0.7</v>
      </c>
    </row>
    <row r="496" spans="1:31" x14ac:dyDescent="0.15">
      <c r="A496" s="6">
        <v>494</v>
      </c>
      <c r="B496">
        <v>16</v>
      </c>
      <c r="C496">
        <v>4</v>
      </c>
      <c r="D496">
        <v>10</v>
      </c>
      <c r="E496">
        <v>10</v>
      </c>
      <c r="F496">
        <v>10</v>
      </c>
      <c r="G496">
        <v>0</v>
      </c>
      <c r="H496">
        <v>6</v>
      </c>
      <c r="I496">
        <v>4</v>
      </c>
      <c r="J496">
        <v>0.8</v>
      </c>
      <c r="K496" s="3">
        <v>8.9957275390625</v>
      </c>
      <c r="L496" s="10">
        <v>5.2110691070556596</v>
      </c>
      <c r="M496">
        <v>4.51474952697754</v>
      </c>
      <c r="N496">
        <v>4.5669574737548801</v>
      </c>
      <c r="O496">
        <v>1</v>
      </c>
      <c r="P496">
        <v>1</v>
      </c>
      <c r="Q496">
        <v>11</v>
      </c>
      <c r="R496" s="16">
        <v>9.0899999999999995E-2</v>
      </c>
      <c r="S496" s="16">
        <f t="shared" si="7"/>
        <v>0.1</v>
      </c>
      <c r="T496">
        <v>3.0062236785888699</v>
      </c>
      <c r="U496">
        <v>2.8743541240692099</v>
      </c>
      <c r="V496">
        <v>2.47811627388</v>
      </c>
      <c r="W496" s="17">
        <v>0.39623785018920898</v>
      </c>
      <c r="X496">
        <v>0.52810740470886197</v>
      </c>
      <c r="Y496">
        <v>0.52810740470886197</v>
      </c>
      <c r="Z496">
        <v>0.1</v>
      </c>
      <c r="AA496">
        <v>1</v>
      </c>
      <c r="AB496">
        <v>0.90909090909090895</v>
      </c>
      <c r="AC496">
        <v>0.952380952380952</v>
      </c>
      <c r="AD496">
        <v>0</v>
      </c>
      <c r="AE496">
        <v>0.9</v>
      </c>
    </row>
    <row r="497" spans="1:31" x14ac:dyDescent="0.15">
      <c r="A497" s="6">
        <v>495</v>
      </c>
      <c r="B497">
        <v>16</v>
      </c>
      <c r="C497">
        <v>4</v>
      </c>
      <c r="D497">
        <v>10</v>
      </c>
      <c r="E497">
        <v>10</v>
      </c>
      <c r="F497">
        <v>10</v>
      </c>
      <c r="G497">
        <v>0</v>
      </c>
      <c r="H497">
        <v>6</v>
      </c>
      <c r="I497">
        <v>4</v>
      </c>
      <c r="J497">
        <v>0.8</v>
      </c>
      <c r="K497" s="3">
        <v>7.53220558166504</v>
      </c>
      <c r="L497" s="10">
        <v>1.9029407501220701</v>
      </c>
      <c r="M497">
        <v>0.66777038574218694</v>
      </c>
      <c r="N497">
        <v>6.2941761016845703</v>
      </c>
      <c r="O497">
        <v>4</v>
      </c>
      <c r="P497">
        <v>4</v>
      </c>
      <c r="Q497">
        <v>13</v>
      </c>
      <c r="R497" s="16">
        <v>0.30769999999999997</v>
      </c>
      <c r="S497" s="16">
        <f t="shared" si="7"/>
        <v>0.4</v>
      </c>
      <c r="T497">
        <v>3.5207347869872998</v>
      </c>
      <c r="U497">
        <v>3.13432717323303</v>
      </c>
      <c r="V497">
        <v>3.0329499244689901</v>
      </c>
      <c r="W497" s="17">
        <v>0.101377248764038</v>
      </c>
      <c r="X497">
        <v>0.48778486251830999</v>
      </c>
      <c r="Y497">
        <v>0.48778486251830999</v>
      </c>
      <c r="Z497">
        <v>0.4</v>
      </c>
      <c r="AA497">
        <v>0.9</v>
      </c>
      <c r="AB497">
        <v>0.69230769230769196</v>
      </c>
      <c r="AC497">
        <v>0.78260869565217395</v>
      </c>
      <c r="AD497">
        <v>0.1</v>
      </c>
      <c r="AE497">
        <v>0.5</v>
      </c>
    </row>
    <row r="498" spans="1:31" x14ac:dyDescent="0.15">
      <c r="A498" s="6">
        <v>496</v>
      </c>
      <c r="B498">
        <v>16</v>
      </c>
      <c r="C498">
        <v>4</v>
      </c>
      <c r="D498">
        <v>10</v>
      </c>
      <c r="E498">
        <v>10</v>
      </c>
      <c r="F498">
        <v>10</v>
      </c>
      <c r="G498">
        <v>0</v>
      </c>
      <c r="H498">
        <v>6</v>
      </c>
      <c r="I498">
        <v>4</v>
      </c>
      <c r="J498">
        <v>0.8</v>
      </c>
      <c r="K498" s="3">
        <v>9.3843650817871094</v>
      </c>
      <c r="L498" s="10">
        <v>2.3138694763183598</v>
      </c>
      <c r="M498">
        <v>0.61894226074218694</v>
      </c>
      <c r="N498">
        <v>7.5468311309814498</v>
      </c>
      <c r="O498">
        <v>5</v>
      </c>
      <c r="P498">
        <v>5</v>
      </c>
      <c r="Q498">
        <v>15</v>
      </c>
      <c r="R498" s="16">
        <v>0.33329999999999999</v>
      </c>
      <c r="S498" s="16">
        <f t="shared" si="7"/>
        <v>0.5</v>
      </c>
      <c r="T498">
        <v>3.84512138366699</v>
      </c>
      <c r="U498">
        <v>3.41061615943909</v>
      </c>
      <c r="V498">
        <v>3.2589411735534699</v>
      </c>
      <c r="W498" s="17">
        <v>0.15167498588562001</v>
      </c>
      <c r="X498">
        <v>0.58618021011352495</v>
      </c>
      <c r="Y498">
        <v>0.58618021011352495</v>
      </c>
      <c r="Z498">
        <v>0.5</v>
      </c>
      <c r="AA498">
        <v>1</v>
      </c>
      <c r="AB498">
        <v>0.66666666666666696</v>
      </c>
      <c r="AC498">
        <v>0.8</v>
      </c>
      <c r="AD498">
        <v>0</v>
      </c>
      <c r="AE498">
        <v>0.5</v>
      </c>
    </row>
    <row r="499" spans="1:31" x14ac:dyDescent="0.15">
      <c r="A499" s="6">
        <v>497</v>
      </c>
      <c r="B499">
        <v>16</v>
      </c>
      <c r="C499">
        <v>4</v>
      </c>
      <c r="D499">
        <v>10</v>
      </c>
      <c r="E499">
        <v>10</v>
      </c>
      <c r="F499">
        <v>10</v>
      </c>
      <c r="G499">
        <v>0</v>
      </c>
      <c r="H499">
        <v>6</v>
      </c>
      <c r="I499">
        <v>4</v>
      </c>
      <c r="J499">
        <v>0.8</v>
      </c>
      <c r="K499" s="3">
        <v>8.2943096160888707</v>
      </c>
      <c r="L499" s="10">
        <v>1.8165206909179701</v>
      </c>
      <c r="M499">
        <v>0.331817626953125</v>
      </c>
      <c r="N499">
        <v>7.08455467224121</v>
      </c>
      <c r="O499">
        <v>5</v>
      </c>
      <c r="P499">
        <v>5</v>
      </c>
      <c r="Q499">
        <v>15</v>
      </c>
      <c r="R499" s="16">
        <v>0.33329999999999999</v>
      </c>
      <c r="S499" s="16">
        <f t="shared" si="7"/>
        <v>0.5</v>
      </c>
      <c r="T499">
        <v>4.3002738952636701</v>
      </c>
      <c r="U499">
        <v>3.8012783527374299</v>
      </c>
      <c r="V499">
        <v>3.7155203819274898</v>
      </c>
      <c r="W499" s="17">
        <v>8.5757970809936496E-2</v>
      </c>
      <c r="X499">
        <v>0.58475351333618197</v>
      </c>
      <c r="Y499">
        <v>0.58475351333618197</v>
      </c>
      <c r="Z499">
        <v>0.5</v>
      </c>
      <c r="AA499">
        <v>1</v>
      </c>
      <c r="AB499">
        <v>0.66666666666666696</v>
      </c>
      <c r="AC499">
        <v>0.8</v>
      </c>
      <c r="AD499">
        <v>0</v>
      </c>
      <c r="AE499">
        <v>0.5</v>
      </c>
    </row>
    <row r="500" spans="1:31" x14ac:dyDescent="0.15">
      <c r="A500" s="6">
        <v>498</v>
      </c>
      <c r="B500">
        <v>14</v>
      </c>
      <c r="C500">
        <v>6</v>
      </c>
      <c r="D500">
        <v>10</v>
      </c>
      <c r="E500">
        <v>10</v>
      </c>
      <c r="F500">
        <v>10</v>
      </c>
      <c r="G500">
        <v>0</v>
      </c>
      <c r="H500">
        <v>4</v>
      </c>
      <c r="I500">
        <v>6</v>
      </c>
      <c r="J500">
        <v>0.7</v>
      </c>
      <c r="K500" s="3">
        <v>8.6384239196777308</v>
      </c>
      <c r="L500" s="10">
        <v>4.8532543182373002</v>
      </c>
      <c r="M500">
        <v>2.5015869140625</v>
      </c>
      <c r="N500">
        <v>5.5434799194335902</v>
      </c>
      <c r="O500">
        <v>2</v>
      </c>
      <c r="P500">
        <v>2</v>
      </c>
      <c r="Q500">
        <v>12</v>
      </c>
      <c r="R500" s="16">
        <v>0.16669999999999999</v>
      </c>
      <c r="S500" s="16">
        <f t="shared" si="7"/>
        <v>0.2</v>
      </c>
      <c r="T500">
        <v>2.9077243804931601</v>
      </c>
      <c r="U500">
        <v>2.6402883529663099</v>
      </c>
      <c r="V500">
        <v>2.3659634590148899</v>
      </c>
      <c r="W500" s="17">
        <v>0.27432489395141602</v>
      </c>
      <c r="X500">
        <v>0.54176092147827104</v>
      </c>
      <c r="Y500">
        <v>0.54176092147827104</v>
      </c>
      <c r="Z500">
        <v>0.2</v>
      </c>
      <c r="AA500">
        <v>1</v>
      </c>
      <c r="AB500">
        <v>0.83333333333333304</v>
      </c>
      <c r="AC500">
        <v>0.90909090909090895</v>
      </c>
      <c r="AD500">
        <v>0</v>
      </c>
      <c r="AE500">
        <v>0.8</v>
      </c>
    </row>
    <row r="501" spans="1:31" x14ac:dyDescent="0.15">
      <c r="A501" s="6">
        <v>499</v>
      </c>
      <c r="B501">
        <v>17</v>
      </c>
      <c r="C501">
        <v>3</v>
      </c>
      <c r="D501">
        <v>10</v>
      </c>
      <c r="E501">
        <v>10</v>
      </c>
      <c r="F501">
        <v>10</v>
      </c>
      <c r="G501">
        <v>0</v>
      </c>
      <c r="H501">
        <v>7</v>
      </c>
      <c r="I501">
        <v>3</v>
      </c>
      <c r="J501">
        <v>0.85</v>
      </c>
      <c r="K501" s="3">
        <v>8.1038112640380895</v>
      </c>
      <c r="L501" s="10">
        <v>1.83017158508301</v>
      </c>
      <c r="M501">
        <v>1.02341461181641</v>
      </c>
      <c r="N501">
        <v>6.2731552124023402</v>
      </c>
      <c r="O501">
        <v>6</v>
      </c>
      <c r="P501">
        <v>6</v>
      </c>
      <c r="Q501">
        <v>16</v>
      </c>
      <c r="R501" s="16">
        <v>0.375</v>
      </c>
      <c r="S501" s="16">
        <f t="shared" si="7"/>
        <v>0.6</v>
      </c>
      <c r="T501">
        <v>3.3941345214843701</v>
      </c>
      <c r="U501">
        <v>3.09516382217407</v>
      </c>
      <c r="V501">
        <v>2.93359398841858</v>
      </c>
      <c r="W501" s="17">
        <v>0.161569833755493</v>
      </c>
      <c r="X501">
        <v>0.46054053306579601</v>
      </c>
      <c r="Y501">
        <v>0.46054053306579601</v>
      </c>
      <c r="Z501">
        <v>0.6</v>
      </c>
      <c r="AA501">
        <v>1</v>
      </c>
      <c r="AB501">
        <v>0.625</v>
      </c>
      <c r="AC501">
        <v>0.76923076923076905</v>
      </c>
      <c r="AD501">
        <v>0</v>
      </c>
      <c r="AE501">
        <v>0.4</v>
      </c>
    </row>
    <row r="502" spans="1:31" x14ac:dyDescent="0.15">
      <c r="A502" s="6">
        <v>500</v>
      </c>
      <c r="B502">
        <v>18</v>
      </c>
      <c r="C502">
        <v>2</v>
      </c>
      <c r="D502">
        <v>10</v>
      </c>
      <c r="E502">
        <v>10</v>
      </c>
      <c r="F502">
        <v>10</v>
      </c>
      <c r="G502">
        <v>0</v>
      </c>
      <c r="H502">
        <v>8</v>
      </c>
      <c r="I502">
        <v>2</v>
      </c>
      <c r="J502">
        <v>0.9</v>
      </c>
      <c r="K502" s="3">
        <v>8.8313674926757795</v>
      </c>
      <c r="L502" s="10">
        <v>1.1294364929199201</v>
      </c>
      <c r="M502">
        <v>0.686737060546875</v>
      </c>
      <c r="N502">
        <v>7.4139270782470703</v>
      </c>
      <c r="O502">
        <v>6</v>
      </c>
      <c r="P502">
        <v>6</v>
      </c>
      <c r="Q502">
        <v>14</v>
      </c>
      <c r="R502" s="16">
        <v>0.42859999999999998</v>
      </c>
      <c r="S502" s="16">
        <f t="shared" si="7"/>
        <v>0.6</v>
      </c>
      <c r="T502">
        <v>4.0025100708007804</v>
      </c>
      <c r="U502">
        <v>3.6478140354156499</v>
      </c>
      <c r="V502">
        <v>3.5266463756561302</v>
      </c>
      <c r="W502" s="17">
        <v>0.121167659759521</v>
      </c>
      <c r="X502">
        <v>0.47586369514465299</v>
      </c>
      <c r="Y502">
        <v>0.47586369514465299</v>
      </c>
      <c r="Z502">
        <v>0.6</v>
      </c>
      <c r="AA502">
        <v>0.8</v>
      </c>
      <c r="AB502">
        <v>0.57142857142857095</v>
      </c>
      <c r="AC502">
        <v>0.66666666666666696</v>
      </c>
      <c r="AD502">
        <v>0.2</v>
      </c>
      <c r="AE502">
        <v>0.2</v>
      </c>
    </row>
    <row r="503" spans="1:31" x14ac:dyDescent="0.15">
      <c r="A503" s="6">
        <v>501</v>
      </c>
      <c r="B503">
        <v>17</v>
      </c>
      <c r="C503">
        <v>3</v>
      </c>
      <c r="D503">
        <v>10</v>
      </c>
      <c r="E503">
        <v>10</v>
      </c>
      <c r="F503">
        <v>10</v>
      </c>
      <c r="G503">
        <v>0</v>
      </c>
      <c r="H503">
        <v>7</v>
      </c>
      <c r="I503">
        <v>3</v>
      </c>
      <c r="J503">
        <v>0.85</v>
      </c>
      <c r="K503" s="3">
        <v>9.3316364288330096</v>
      </c>
      <c r="L503" s="10">
        <v>1.93361663818359</v>
      </c>
      <c r="M503">
        <v>0.75198745727539096</v>
      </c>
      <c r="N503">
        <v>6.6298484802246103</v>
      </c>
      <c r="O503">
        <v>6</v>
      </c>
      <c r="P503">
        <v>6</v>
      </c>
      <c r="Q503">
        <v>16</v>
      </c>
      <c r="R503" s="16">
        <v>0.375</v>
      </c>
      <c r="S503" s="16">
        <f t="shared" si="7"/>
        <v>0.6</v>
      </c>
      <c r="T503">
        <v>4.7612457275390598</v>
      </c>
      <c r="U503">
        <v>4.3226838111877397</v>
      </c>
      <c r="V503">
        <v>4.10133981704712</v>
      </c>
      <c r="W503" s="17">
        <v>0.221343994140625</v>
      </c>
      <c r="X503">
        <v>0.65990591049194303</v>
      </c>
      <c r="Y503">
        <v>0.65990591049194303</v>
      </c>
      <c r="Z503">
        <v>0.6</v>
      </c>
      <c r="AA503">
        <v>1</v>
      </c>
      <c r="AB503">
        <v>0.625</v>
      </c>
      <c r="AC503">
        <v>0.76923076923076905</v>
      </c>
      <c r="AD503">
        <v>0</v>
      </c>
      <c r="AE503">
        <v>0.4</v>
      </c>
    </row>
    <row r="504" spans="1:31" x14ac:dyDescent="0.15">
      <c r="A504" s="6">
        <v>502</v>
      </c>
      <c r="B504">
        <v>17</v>
      </c>
      <c r="C504">
        <v>3</v>
      </c>
      <c r="D504">
        <v>10</v>
      </c>
      <c r="E504">
        <v>10</v>
      </c>
      <c r="F504">
        <v>10</v>
      </c>
      <c r="G504">
        <v>0</v>
      </c>
      <c r="H504">
        <v>7</v>
      </c>
      <c r="I504">
        <v>3</v>
      </c>
      <c r="J504">
        <v>0.85</v>
      </c>
      <c r="K504" s="3">
        <v>7.6338081359863299</v>
      </c>
      <c r="L504" s="10">
        <v>0.86256599426269498</v>
      </c>
      <c r="M504">
        <v>0.270553588867187</v>
      </c>
      <c r="N504">
        <v>7.6998424530029297</v>
      </c>
      <c r="O504">
        <v>6</v>
      </c>
      <c r="P504">
        <v>6</v>
      </c>
      <c r="Q504">
        <v>15</v>
      </c>
      <c r="R504" s="16">
        <v>0.4</v>
      </c>
      <c r="S504" s="16">
        <f t="shared" si="7"/>
        <v>0.6</v>
      </c>
      <c r="T504">
        <v>4.24399757385254</v>
      </c>
      <c r="U504">
        <v>3.75453805923462</v>
      </c>
      <c r="V504">
        <v>3.7574028968811</v>
      </c>
      <c r="W504" s="17">
        <v>2.8648376464843802E-3</v>
      </c>
      <c r="X504">
        <v>0.48659467697143499</v>
      </c>
      <c r="Y504">
        <v>0.48659467697143499</v>
      </c>
      <c r="Z504">
        <v>0.6</v>
      </c>
      <c r="AA504">
        <v>0.9</v>
      </c>
      <c r="AB504">
        <v>0.6</v>
      </c>
      <c r="AC504">
        <v>0.72</v>
      </c>
      <c r="AD504">
        <v>0.1</v>
      </c>
      <c r="AE504">
        <v>0.3</v>
      </c>
    </row>
    <row r="505" spans="1:31" x14ac:dyDescent="0.15">
      <c r="A505" s="6">
        <v>503</v>
      </c>
      <c r="B505">
        <v>19</v>
      </c>
      <c r="C505">
        <v>1</v>
      </c>
      <c r="D505">
        <v>10</v>
      </c>
      <c r="E505">
        <v>10</v>
      </c>
      <c r="F505">
        <v>10</v>
      </c>
      <c r="G505">
        <v>0</v>
      </c>
      <c r="H505">
        <v>9</v>
      </c>
      <c r="I505">
        <v>1</v>
      </c>
      <c r="J505">
        <v>0.95</v>
      </c>
      <c r="K505" s="3">
        <v>12.247621536254901</v>
      </c>
      <c r="L505" s="10">
        <v>0.67316055297851596</v>
      </c>
      <c r="M505">
        <v>0.45738601684570301</v>
      </c>
      <c r="N505">
        <v>10.702716827392599</v>
      </c>
      <c r="O505">
        <v>7</v>
      </c>
      <c r="P505">
        <v>7</v>
      </c>
      <c r="Q505">
        <v>17</v>
      </c>
      <c r="R505" s="16">
        <v>0.4118</v>
      </c>
      <c r="S505" s="16">
        <f t="shared" si="7"/>
        <v>0.7</v>
      </c>
      <c r="T505">
        <v>5.0876998901367196</v>
      </c>
      <c r="U505">
        <v>4.6474313735961896</v>
      </c>
      <c r="V505">
        <v>4.4998464584350604</v>
      </c>
      <c r="W505" s="17">
        <v>0.14758491516113301</v>
      </c>
      <c r="X505">
        <v>0.58785343170166005</v>
      </c>
      <c r="Y505">
        <v>0.58785343170166005</v>
      </c>
      <c r="Z505">
        <v>0.7</v>
      </c>
      <c r="AA505">
        <v>1</v>
      </c>
      <c r="AB505">
        <v>0.58823529411764697</v>
      </c>
      <c r="AC505">
        <v>0.74074074074074103</v>
      </c>
      <c r="AD505">
        <v>0</v>
      </c>
      <c r="AE505">
        <v>0.3</v>
      </c>
    </row>
    <row r="506" spans="1:31" x14ac:dyDescent="0.15">
      <c r="A506" s="6">
        <v>504</v>
      </c>
      <c r="B506">
        <v>19</v>
      </c>
      <c r="C506">
        <v>1</v>
      </c>
      <c r="D506">
        <v>10</v>
      </c>
      <c r="E506">
        <v>10</v>
      </c>
      <c r="F506">
        <v>10</v>
      </c>
      <c r="G506">
        <v>0</v>
      </c>
      <c r="H506">
        <v>9</v>
      </c>
      <c r="I506">
        <v>1</v>
      </c>
      <c r="J506">
        <v>0.95</v>
      </c>
      <c r="K506" s="3">
        <v>12.6378479003906</v>
      </c>
      <c r="L506" s="10">
        <v>1.8486232757568399</v>
      </c>
      <c r="M506">
        <v>1.6085166931152299</v>
      </c>
      <c r="N506">
        <v>9.5869503021240199</v>
      </c>
      <c r="O506">
        <v>6</v>
      </c>
      <c r="P506">
        <v>6</v>
      </c>
      <c r="Q506">
        <v>16</v>
      </c>
      <c r="R506" s="16">
        <v>0.375</v>
      </c>
      <c r="S506" s="16">
        <f t="shared" si="7"/>
        <v>0.6</v>
      </c>
      <c r="T506">
        <v>4.7026042938232404</v>
      </c>
      <c r="U506">
        <v>4.3939733505248997</v>
      </c>
      <c r="V506">
        <v>4.1244826316833496</v>
      </c>
      <c r="W506" s="17">
        <v>0.26949071884155301</v>
      </c>
      <c r="X506">
        <v>0.57812166213989302</v>
      </c>
      <c r="Y506">
        <v>0.57812166213989302</v>
      </c>
      <c r="Z506">
        <v>0.6</v>
      </c>
      <c r="AA506">
        <v>1</v>
      </c>
      <c r="AB506">
        <v>0.625</v>
      </c>
      <c r="AC506">
        <v>0.76923076923076905</v>
      </c>
      <c r="AD506">
        <v>0</v>
      </c>
      <c r="AE506">
        <v>0.4</v>
      </c>
    </row>
    <row r="507" spans="1:31" x14ac:dyDescent="0.15">
      <c r="A507" s="6">
        <v>505</v>
      </c>
      <c r="B507">
        <v>16</v>
      </c>
      <c r="C507">
        <v>4</v>
      </c>
      <c r="D507">
        <v>10</v>
      </c>
      <c r="E507">
        <v>10</v>
      </c>
      <c r="F507">
        <v>10</v>
      </c>
      <c r="G507">
        <v>0</v>
      </c>
      <c r="H507">
        <v>6</v>
      </c>
      <c r="I507">
        <v>4</v>
      </c>
      <c r="J507">
        <v>0.8</v>
      </c>
      <c r="K507" s="3">
        <v>8.9658126831054705</v>
      </c>
      <c r="L507" s="10">
        <v>2.6625919342040998</v>
      </c>
      <c r="M507">
        <v>1.1175346374511701</v>
      </c>
      <c r="N507">
        <v>6.6427326202392596</v>
      </c>
      <c r="O507">
        <v>5</v>
      </c>
      <c r="P507">
        <v>5</v>
      </c>
      <c r="Q507">
        <v>15</v>
      </c>
      <c r="R507" s="16">
        <v>0.33329999999999999</v>
      </c>
      <c r="S507" s="16">
        <f t="shared" si="7"/>
        <v>0.5</v>
      </c>
      <c r="T507">
        <v>3.5956668853759801</v>
      </c>
      <c r="U507">
        <v>3.2316920757293701</v>
      </c>
      <c r="V507">
        <v>3.0320971012115501</v>
      </c>
      <c r="W507" s="17">
        <v>0.19959497451782199</v>
      </c>
      <c r="X507">
        <v>0.56356978416442904</v>
      </c>
      <c r="Y507">
        <v>0.56356978416442904</v>
      </c>
      <c r="Z507">
        <v>0.5</v>
      </c>
      <c r="AA507">
        <v>1</v>
      </c>
      <c r="AB507">
        <v>0.66666666666666696</v>
      </c>
      <c r="AC507">
        <v>0.8</v>
      </c>
      <c r="AD507">
        <v>0</v>
      </c>
      <c r="AE507">
        <v>0.5</v>
      </c>
    </row>
    <row r="508" spans="1:31" x14ac:dyDescent="0.15">
      <c r="A508" s="6">
        <v>506</v>
      </c>
      <c r="B508">
        <v>16</v>
      </c>
      <c r="C508">
        <v>4</v>
      </c>
      <c r="D508">
        <v>10</v>
      </c>
      <c r="E508">
        <v>10</v>
      </c>
      <c r="F508">
        <v>10</v>
      </c>
      <c r="G508">
        <v>0</v>
      </c>
      <c r="H508">
        <v>6</v>
      </c>
      <c r="I508">
        <v>4</v>
      </c>
      <c r="J508">
        <v>0.8</v>
      </c>
      <c r="K508" s="3">
        <v>9.1073722839355504</v>
      </c>
      <c r="L508" s="10">
        <v>4.0065002441406197</v>
      </c>
      <c r="M508">
        <v>2.60190773010254</v>
      </c>
      <c r="N508">
        <v>4.9899616241455096</v>
      </c>
      <c r="O508">
        <v>2</v>
      </c>
      <c r="P508">
        <v>2</v>
      </c>
      <c r="Q508">
        <v>12</v>
      </c>
      <c r="R508" s="16">
        <v>0.16669999999999999</v>
      </c>
      <c r="S508" s="16">
        <f t="shared" si="7"/>
        <v>0.2</v>
      </c>
      <c r="T508">
        <v>3.3818607330322301</v>
      </c>
      <c r="U508">
        <v>3.1554019451141402</v>
      </c>
      <c r="V508">
        <v>2.8022875785827601</v>
      </c>
      <c r="W508" s="17">
        <v>0.35311436653137201</v>
      </c>
      <c r="X508">
        <v>0.579573154449463</v>
      </c>
      <c r="Y508">
        <v>0.579573154449463</v>
      </c>
      <c r="Z508">
        <v>0.2</v>
      </c>
      <c r="AA508">
        <v>1</v>
      </c>
      <c r="AB508">
        <v>0.83333333333333304</v>
      </c>
      <c r="AC508">
        <v>0.90909090909090895</v>
      </c>
      <c r="AD508">
        <v>0</v>
      </c>
      <c r="AE508">
        <v>0.8</v>
      </c>
    </row>
    <row r="509" spans="1:31" x14ac:dyDescent="0.15">
      <c r="A509" s="6">
        <v>507</v>
      </c>
      <c r="B509">
        <v>15</v>
      </c>
      <c r="C509">
        <v>5</v>
      </c>
      <c r="D509">
        <v>10</v>
      </c>
      <c r="E509">
        <v>10</v>
      </c>
      <c r="F509">
        <v>10</v>
      </c>
      <c r="G509">
        <v>0</v>
      </c>
      <c r="H509">
        <v>5</v>
      </c>
      <c r="I509">
        <v>5</v>
      </c>
      <c r="J509">
        <v>0.75</v>
      </c>
      <c r="K509" s="3">
        <v>8.0761833190918004</v>
      </c>
      <c r="L509" s="10">
        <v>3.2535152435302699</v>
      </c>
      <c r="M509">
        <v>1.4528160095214799</v>
      </c>
      <c r="N509">
        <v>6.0439472198486301</v>
      </c>
      <c r="O509">
        <v>4</v>
      </c>
      <c r="P509">
        <v>4</v>
      </c>
      <c r="Q509">
        <v>14</v>
      </c>
      <c r="R509" s="16">
        <v>0.28570000000000001</v>
      </c>
      <c r="S509" s="16">
        <f t="shared" si="7"/>
        <v>0.4</v>
      </c>
      <c r="T509">
        <v>3.1535835266113299</v>
      </c>
      <c r="U509">
        <v>2.8117747306823699</v>
      </c>
      <c r="V509">
        <v>2.6275200843811</v>
      </c>
      <c r="W509" s="17">
        <v>0.18425464630127</v>
      </c>
      <c r="X509">
        <v>0.52606344223022505</v>
      </c>
      <c r="Y509">
        <v>0.52606344223022505</v>
      </c>
      <c r="Z509">
        <v>0.4</v>
      </c>
      <c r="AA509">
        <v>1</v>
      </c>
      <c r="AB509">
        <v>0.71428571428571397</v>
      </c>
      <c r="AC509">
        <v>0.83333333333333304</v>
      </c>
      <c r="AD509">
        <v>0</v>
      </c>
      <c r="AE509">
        <v>0.6</v>
      </c>
    </row>
    <row r="510" spans="1:31" x14ac:dyDescent="0.15">
      <c r="A510" s="6">
        <v>508</v>
      </c>
      <c r="B510">
        <v>17</v>
      </c>
      <c r="C510">
        <v>3</v>
      </c>
      <c r="D510">
        <v>10</v>
      </c>
      <c r="E510">
        <v>10</v>
      </c>
      <c r="F510">
        <v>10</v>
      </c>
      <c r="G510">
        <v>0</v>
      </c>
      <c r="H510">
        <v>7</v>
      </c>
      <c r="I510">
        <v>3</v>
      </c>
      <c r="J510">
        <v>0.85</v>
      </c>
      <c r="K510" s="3">
        <v>9.6314258575439506</v>
      </c>
      <c r="L510" s="10">
        <v>2.30801582336426</v>
      </c>
      <c r="M510">
        <v>1.1997871398925799</v>
      </c>
      <c r="N510">
        <v>6.7679176330566397</v>
      </c>
      <c r="O510">
        <v>4</v>
      </c>
      <c r="P510">
        <v>4</v>
      </c>
      <c r="Q510">
        <v>14</v>
      </c>
      <c r="R510" s="16">
        <v>0.28570000000000001</v>
      </c>
      <c r="S510" s="16">
        <f t="shared" si="7"/>
        <v>0.4</v>
      </c>
      <c r="T510">
        <v>3.81185722351074</v>
      </c>
      <c r="U510">
        <v>3.4920165538787802</v>
      </c>
      <c r="V510">
        <v>3.2414290904998802</v>
      </c>
      <c r="W510" s="17">
        <v>0.25058746337890597</v>
      </c>
      <c r="X510">
        <v>0.57042813301086404</v>
      </c>
      <c r="Y510">
        <v>0.57042813301086404</v>
      </c>
      <c r="Z510">
        <v>0.4</v>
      </c>
      <c r="AA510">
        <v>1</v>
      </c>
      <c r="AB510">
        <v>0.71428571428571397</v>
      </c>
      <c r="AC510">
        <v>0.83333333333333304</v>
      </c>
      <c r="AD510">
        <v>0</v>
      </c>
      <c r="AE510">
        <v>0.6</v>
      </c>
    </row>
    <row r="511" spans="1:31" x14ac:dyDescent="0.15">
      <c r="A511" s="6">
        <v>509</v>
      </c>
      <c r="B511">
        <v>15</v>
      </c>
      <c r="C511">
        <v>5</v>
      </c>
      <c r="D511">
        <v>10</v>
      </c>
      <c r="E511">
        <v>10</v>
      </c>
      <c r="F511">
        <v>10</v>
      </c>
      <c r="G511">
        <v>0</v>
      </c>
      <c r="H511">
        <v>5</v>
      </c>
      <c r="I511">
        <v>5</v>
      </c>
      <c r="J511">
        <v>0.75</v>
      </c>
      <c r="K511" s="3">
        <v>7.6871566772460902</v>
      </c>
      <c r="L511" s="10">
        <v>2.8284492492675799</v>
      </c>
      <c r="M511">
        <v>0.94478225708007801</v>
      </c>
      <c r="N511">
        <v>5.9500885009765598</v>
      </c>
      <c r="O511">
        <v>3</v>
      </c>
      <c r="P511">
        <v>3</v>
      </c>
      <c r="Q511">
        <v>12</v>
      </c>
      <c r="R511" s="16">
        <v>0.25</v>
      </c>
      <c r="S511" s="16">
        <f t="shared" si="7"/>
        <v>0.3</v>
      </c>
      <c r="T511">
        <v>3.0567760467529301</v>
      </c>
      <c r="U511">
        <v>2.71122169494629</v>
      </c>
      <c r="V511">
        <v>2.56662774085998</v>
      </c>
      <c r="W511" s="17">
        <v>0.14459395408630399</v>
      </c>
      <c r="X511">
        <v>0.490148305892944</v>
      </c>
      <c r="Y511">
        <v>0.490148305892944</v>
      </c>
      <c r="Z511">
        <v>0.3</v>
      </c>
      <c r="AA511">
        <v>0.9</v>
      </c>
      <c r="AB511">
        <v>0.75</v>
      </c>
      <c r="AC511">
        <v>0.81818181818181801</v>
      </c>
      <c r="AD511">
        <v>0.1</v>
      </c>
      <c r="AE511">
        <v>0.6</v>
      </c>
    </row>
    <row r="512" spans="1:31" x14ac:dyDescent="0.15">
      <c r="A512" s="6">
        <v>510</v>
      </c>
      <c r="B512">
        <v>14</v>
      </c>
      <c r="C512">
        <v>6</v>
      </c>
      <c r="D512">
        <v>10</v>
      </c>
      <c r="E512">
        <v>10</v>
      </c>
      <c r="F512">
        <v>10</v>
      </c>
      <c r="G512">
        <v>0</v>
      </c>
      <c r="H512">
        <v>4</v>
      </c>
      <c r="I512">
        <v>6</v>
      </c>
      <c r="J512">
        <v>0.7</v>
      </c>
      <c r="K512" s="3">
        <v>9.0484294891357404</v>
      </c>
      <c r="L512" s="10">
        <v>5.7164535522460902</v>
      </c>
      <c r="M512">
        <v>3.9285793304443399</v>
      </c>
      <c r="N512">
        <v>5.3501625061035201</v>
      </c>
      <c r="O512">
        <v>1</v>
      </c>
      <c r="P512">
        <v>1</v>
      </c>
      <c r="Q512">
        <v>11</v>
      </c>
      <c r="R512" s="16">
        <v>9.0899999999999995E-2</v>
      </c>
      <c r="S512" s="16">
        <f t="shared" si="7"/>
        <v>0.1</v>
      </c>
      <c r="T512">
        <v>2.37443923950195</v>
      </c>
      <c r="U512">
        <v>2.2341217994689901</v>
      </c>
      <c r="V512">
        <v>1.8844697475433301</v>
      </c>
      <c r="W512" s="17">
        <v>0.34965205192565901</v>
      </c>
      <c r="X512">
        <v>0.489969491958618</v>
      </c>
      <c r="Y512">
        <v>0.489969491958618</v>
      </c>
      <c r="Z512">
        <v>0.1</v>
      </c>
      <c r="AA512">
        <v>1</v>
      </c>
      <c r="AB512">
        <v>0.90909090909090895</v>
      </c>
      <c r="AC512">
        <v>0.952380952380952</v>
      </c>
      <c r="AD512">
        <v>0</v>
      </c>
      <c r="AE512">
        <v>0.9</v>
      </c>
    </row>
    <row r="513" spans="1:31" x14ac:dyDescent="0.15">
      <c r="A513" s="6">
        <v>511</v>
      </c>
      <c r="B513">
        <v>16</v>
      </c>
      <c r="C513">
        <v>4</v>
      </c>
      <c r="D513">
        <v>10</v>
      </c>
      <c r="E513">
        <v>10</v>
      </c>
      <c r="F513">
        <v>10</v>
      </c>
      <c r="G513">
        <v>0</v>
      </c>
      <c r="H513">
        <v>6</v>
      </c>
      <c r="I513">
        <v>4</v>
      </c>
      <c r="J513">
        <v>0.8</v>
      </c>
      <c r="K513" s="3">
        <v>8.3655815124511701</v>
      </c>
      <c r="L513" s="10">
        <v>3.3334693908691402</v>
      </c>
      <c r="M513">
        <v>2.12699699401856</v>
      </c>
      <c r="N513">
        <v>5.3706703186035201</v>
      </c>
      <c r="O513">
        <v>2</v>
      </c>
      <c r="P513">
        <v>2</v>
      </c>
      <c r="Q513">
        <v>11</v>
      </c>
      <c r="R513" s="16">
        <v>0.18179999999999999</v>
      </c>
      <c r="S513" s="16">
        <f t="shared" si="7"/>
        <v>0.2</v>
      </c>
      <c r="T513">
        <v>3.3225078582763699</v>
      </c>
      <c r="U513">
        <v>3.0583703517913801</v>
      </c>
      <c r="V513">
        <v>2.7918970584869398</v>
      </c>
      <c r="W513" s="17">
        <v>0.26647329330444303</v>
      </c>
      <c r="X513">
        <v>0.53061079978942904</v>
      </c>
      <c r="Y513">
        <v>0.53061079978942904</v>
      </c>
      <c r="Z513">
        <v>0.2</v>
      </c>
      <c r="AA513">
        <v>0.9</v>
      </c>
      <c r="AB513">
        <v>0.81818181818181801</v>
      </c>
      <c r="AC513">
        <v>0.85714285714285698</v>
      </c>
      <c r="AD513">
        <v>0.1</v>
      </c>
      <c r="AE513">
        <v>0.7</v>
      </c>
    </row>
    <row r="514" spans="1:31" x14ac:dyDescent="0.15">
      <c r="A514" s="6">
        <v>512</v>
      </c>
      <c r="B514">
        <v>16</v>
      </c>
      <c r="C514">
        <v>4</v>
      </c>
      <c r="D514">
        <v>10</v>
      </c>
      <c r="E514">
        <v>10</v>
      </c>
      <c r="F514">
        <v>10</v>
      </c>
      <c r="G514">
        <v>0</v>
      </c>
      <c r="H514">
        <v>6</v>
      </c>
      <c r="I514">
        <v>4</v>
      </c>
      <c r="J514">
        <v>0.8</v>
      </c>
      <c r="K514" s="3">
        <v>9.1709461212158203</v>
      </c>
      <c r="L514" s="10">
        <v>2.11359786987305</v>
      </c>
      <c r="M514">
        <v>0.449630737304687</v>
      </c>
      <c r="N514">
        <v>7.6023139953613299</v>
      </c>
      <c r="O514">
        <v>5</v>
      </c>
      <c r="P514">
        <v>5</v>
      </c>
      <c r="Q514">
        <v>15</v>
      </c>
      <c r="R514" s="16">
        <v>0.33329999999999999</v>
      </c>
      <c r="S514" s="16">
        <f t="shared" ref="S514:S577" si="8">O514/E514</f>
        <v>0.5</v>
      </c>
      <c r="T514">
        <v>4.2041912078857404</v>
      </c>
      <c r="U514">
        <v>3.7501428127288801</v>
      </c>
      <c r="V514">
        <v>3.6262004375457799</v>
      </c>
      <c r="W514" s="17">
        <v>0.123942375183105</v>
      </c>
      <c r="X514">
        <v>0.57799077033996604</v>
      </c>
      <c r="Y514">
        <v>0.57799077033996604</v>
      </c>
      <c r="Z514">
        <v>0.5</v>
      </c>
      <c r="AA514">
        <v>1</v>
      </c>
      <c r="AB514">
        <v>0.66666666666666696</v>
      </c>
      <c r="AC514">
        <v>0.8</v>
      </c>
      <c r="AD514">
        <v>0</v>
      </c>
      <c r="AE514">
        <v>0.5</v>
      </c>
    </row>
    <row r="515" spans="1:31" x14ac:dyDescent="0.15">
      <c r="A515" s="6">
        <v>513</v>
      </c>
      <c r="B515">
        <v>17</v>
      </c>
      <c r="C515">
        <v>3</v>
      </c>
      <c r="D515">
        <v>10</v>
      </c>
      <c r="E515">
        <v>10</v>
      </c>
      <c r="F515">
        <v>10</v>
      </c>
      <c r="G515">
        <v>0</v>
      </c>
      <c r="H515">
        <v>7</v>
      </c>
      <c r="I515">
        <v>3</v>
      </c>
      <c r="J515">
        <v>0.85</v>
      </c>
      <c r="K515" s="3">
        <v>9.1736221313476598</v>
      </c>
      <c r="L515" s="10">
        <v>2.1296730041503902</v>
      </c>
      <c r="M515">
        <v>1.0684127807617201</v>
      </c>
      <c r="N515">
        <v>6.5252399444580096</v>
      </c>
      <c r="O515">
        <v>5</v>
      </c>
      <c r="P515">
        <v>5</v>
      </c>
      <c r="Q515">
        <v>15</v>
      </c>
      <c r="R515" s="16">
        <v>0.33329999999999999</v>
      </c>
      <c r="S515" s="16">
        <f t="shared" si="8"/>
        <v>0.5</v>
      </c>
      <c r="T515">
        <v>3.8444671630859402</v>
      </c>
      <c r="U515">
        <v>3.5123307704925502</v>
      </c>
      <c r="V515">
        <v>3.2820446491241499</v>
      </c>
      <c r="W515" s="17">
        <v>0.23028612136840801</v>
      </c>
      <c r="X515">
        <v>0.56242251396179199</v>
      </c>
      <c r="Y515">
        <v>0.56242251396179199</v>
      </c>
      <c r="Z515">
        <v>0.5</v>
      </c>
      <c r="AA515">
        <v>1</v>
      </c>
      <c r="AB515">
        <v>0.66666666666666696</v>
      </c>
      <c r="AC515">
        <v>0.8</v>
      </c>
      <c r="AD515">
        <v>0</v>
      </c>
      <c r="AE515">
        <v>0.5</v>
      </c>
    </row>
    <row r="516" spans="1:31" x14ac:dyDescent="0.15">
      <c r="A516" s="6">
        <v>514</v>
      </c>
      <c r="B516">
        <v>18</v>
      </c>
      <c r="C516">
        <v>2</v>
      </c>
      <c r="D516">
        <v>10</v>
      </c>
      <c r="E516">
        <v>10</v>
      </c>
      <c r="F516">
        <v>10</v>
      </c>
      <c r="G516">
        <v>0</v>
      </c>
      <c r="H516">
        <v>8</v>
      </c>
      <c r="I516">
        <v>2</v>
      </c>
      <c r="J516">
        <v>0.9</v>
      </c>
      <c r="K516" s="3">
        <v>10.2146511077881</v>
      </c>
      <c r="L516" s="10">
        <v>1.19314956665039</v>
      </c>
      <c r="M516">
        <v>0.51422119140625</v>
      </c>
      <c r="N516">
        <v>7.8822479248046902</v>
      </c>
      <c r="O516">
        <v>6</v>
      </c>
      <c r="P516">
        <v>6</v>
      </c>
      <c r="Q516">
        <v>16</v>
      </c>
      <c r="R516" s="16">
        <v>0.375</v>
      </c>
      <c r="S516" s="16">
        <f t="shared" si="8"/>
        <v>0.6</v>
      </c>
      <c r="T516">
        <v>5.1848068237304696</v>
      </c>
      <c r="U516">
        <v>4.7410554885864302</v>
      </c>
      <c r="V516">
        <v>4.5409212112426802</v>
      </c>
      <c r="W516" s="17">
        <v>0.20013427734375</v>
      </c>
      <c r="X516">
        <v>0.64388561248779297</v>
      </c>
      <c r="Y516">
        <v>0.64388561248779297</v>
      </c>
      <c r="Z516">
        <v>0.6</v>
      </c>
      <c r="AA516">
        <v>1</v>
      </c>
      <c r="AB516">
        <v>0.625</v>
      </c>
      <c r="AC516">
        <v>0.76923076923076905</v>
      </c>
      <c r="AD516">
        <v>0</v>
      </c>
      <c r="AE516">
        <v>0.4</v>
      </c>
    </row>
    <row r="517" spans="1:31" x14ac:dyDescent="0.15">
      <c r="A517" s="6">
        <v>515</v>
      </c>
      <c r="B517">
        <v>17</v>
      </c>
      <c r="C517">
        <v>3</v>
      </c>
      <c r="D517">
        <v>10</v>
      </c>
      <c r="E517">
        <v>10</v>
      </c>
      <c r="F517">
        <v>10</v>
      </c>
      <c r="G517">
        <v>0</v>
      </c>
      <c r="H517">
        <v>7</v>
      </c>
      <c r="I517">
        <v>3</v>
      </c>
      <c r="J517">
        <v>0.85</v>
      </c>
      <c r="K517" s="3">
        <v>8.3903846740722692</v>
      </c>
      <c r="L517" s="10">
        <v>3.53280448913574</v>
      </c>
      <c r="M517">
        <v>3.05914306640625</v>
      </c>
      <c r="N517">
        <v>5.3605194091796902</v>
      </c>
      <c r="O517">
        <v>5</v>
      </c>
      <c r="P517">
        <v>5</v>
      </c>
      <c r="Q517">
        <v>15</v>
      </c>
      <c r="R517" s="16">
        <v>0.33329999999999999</v>
      </c>
      <c r="S517" s="16">
        <f t="shared" si="8"/>
        <v>0.5</v>
      </c>
      <c r="T517">
        <v>3.1875705718994101</v>
      </c>
      <c r="U517">
        <v>2.99262571334839</v>
      </c>
      <c r="V517">
        <v>2.7002604007721001</v>
      </c>
      <c r="W517" s="17">
        <v>0.292365312576294</v>
      </c>
      <c r="X517">
        <v>0.487310171127319</v>
      </c>
      <c r="Y517">
        <v>0.487310171127319</v>
      </c>
      <c r="Z517">
        <v>0.5</v>
      </c>
      <c r="AA517">
        <v>1</v>
      </c>
      <c r="AB517">
        <v>0.66666666666666696</v>
      </c>
      <c r="AC517">
        <v>0.8</v>
      </c>
      <c r="AD517">
        <v>0</v>
      </c>
      <c r="AE517">
        <v>0.5</v>
      </c>
    </row>
    <row r="518" spans="1:31" x14ac:dyDescent="0.15">
      <c r="A518" s="6">
        <v>516</v>
      </c>
      <c r="B518">
        <v>17</v>
      </c>
      <c r="C518">
        <v>3</v>
      </c>
      <c r="D518">
        <v>10</v>
      </c>
      <c r="E518">
        <v>10</v>
      </c>
      <c r="F518">
        <v>10</v>
      </c>
      <c r="G518">
        <v>0</v>
      </c>
      <c r="H518">
        <v>7</v>
      </c>
      <c r="I518">
        <v>3</v>
      </c>
      <c r="J518">
        <v>0.85</v>
      </c>
      <c r="K518" s="3">
        <v>9.7350654602050799</v>
      </c>
      <c r="L518" s="10">
        <v>2.70782470703125</v>
      </c>
      <c r="M518">
        <v>1.74441909790039</v>
      </c>
      <c r="N518">
        <v>6.8275585174560502</v>
      </c>
      <c r="O518">
        <v>3</v>
      </c>
      <c r="P518">
        <v>3</v>
      </c>
      <c r="Q518">
        <v>13</v>
      </c>
      <c r="R518" s="16">
        <v>0.23080000000000001</v>
      </c>
      <c r="S518" s="16">
        <f t="shared" si="8"/>
        <v>0.3</v>
      </c>
      <c r="T518">
        <v>4.0109367370605504</v>
      </c>
      <c r="U518">
        <v>3.67718505859375</v>
      </c>
      <c r="V518">
        <v>3.4018530845642099</v>
      </c>
      <c r="W518" s="17">
        <v>0.27533197402954102</v>
      </c>
      <c r="X518">
        <v>0.609083652496338</v>
      </c>
      <c r="Y518">
        <v>0.609083652496338</v>
      </c>
      <c r="Z518">
        <v>0.3</v>
      </c>
      <c r="AA518">
        <v>1</v>
      </c>
      <c r="AB518">
        <v>0.76923076923076905</v>
      </c>
      <c r="AC518">
        <v>0.86956521739130399</v>
      </c>
      <c r="AD518">
        <v>0</v>
      </c>
      <c r="AE518">
        <v>0.7</v>
      </c>
    </row>
    <row r="519" spans="1:31" x14ac:dyDescent="0.15">
      <c r="A519" s="6">
        <v>517</v>
      </c>
      <c r="B519">
        <v>17</v>
      </c>
      <c r="C519">
        <v>3</v>
      </c>
      <c r="D519">
        <v>10</v>
      </c>
      <c r="E519">
        <v>10</v>
      </c>
      <c r="F519">
        <v>10</v>
      </c>
      <c r="G519">
        <v>0</v>
      </c>
      <c r="H519">
        <v>7</v>
      </c>
      <c r="I519">
        <v>3</v>
      </c>
      <c r="J519">
        <v>0.85</v>
      </c>
      <c r="K519" s="3">
        <v>9.1231307983398402</v>
      </c>
      <c r="L519" s="10">
        <v>1.67024993896484</v>
      </c>
      <c r="M519">
        <v>0.63208389282226596</v>
      </c>
      <c r="N519">
        <v>7.1864337921142596</v>
      </c>
      <c r="O519">
        <v>5</v>
      </c>
      <c r="P519">
        <v>5</v>
      </c>
      <c r="Q519">
        <v>15</v>
      </c>
      <c r="R519" s="16">
        <v>0.33329999999999999</v>
      </c>
      <c r="S519" s="16">
        <f t="shared" si="8"/>
        <v>0.5</v>
      </c>
      <c r="T519">
        <v>3.8676643371582</v>
      </c>
      <c r="U519">
        <v>3.4829962253570601</v>
      </c>
      <c r="V519">
        <v>3.3182685375213601</v>
      </c>
      <c r="W519" s="17">
        <v>0.164727687835693</v>
      </c>
      <c r="X519">
        <v>0.54939579963684104</v>
      </c>
      <c r="Y519">
        <v>0.54939579963684104</v>
      </c>
      <c r="Z519">
        <v>0.5</v>
      </c>
      <c r="AA519">
        <v>1</v>
      </c>
      <c r="AB519">
        <v>0.66666666666666696</v>
      </c>
      <c r="AC519">
        <v>0.8</v>
      </c>
      <c r="AD519">
        <v>0</v>
      </c>
      <c r="AE519">
        <v>0.5</v>
      </c>
    </row>
    <row r="520" spans="1:31" x14ac:dyDescent="0.15">
      <c r="A520" s="6">
        <v>518</v>
      </c>
      <c r="B520">
        <v>16</v>
      </c>
      <c r="C520">
        <v>4</v>
      </c>
      <c r="D520">
        <v>10</v>
      </c>
      <c r="E520">
        <v>10</v>
      </c>
      <c r="F520">
        <v>10</v>
      </c>
      <c r="G520">
        <v>0</v>
      </c>
      <c r="H520">
        <v>6</v>
      </c>
      <c r="I520">
        <v>4</v>
      </c>
      <c r="J520">
        <v>0.8</v>
      </c>
      <c r="K520" s="3">
        <v>8.3404712677002006</v>
      </c>
      <c r="L520" s="10">
        <v>2.2270126342773402</v>
      </c>
      <c r="M520">
        <v>0.67320251464843694</v>
      </c>
      <c r="N520">
        <v>6.3045654296875</v>
      </c>
      <c r="O520">
        <v>4</v>
      </c>
      <c r="P520">
        <v>4</v>
      </c>
      <c r="Q520">
        <v>14</v>
      </c>
      <c r="R520" s="16">
        <v>0.28570000000000001</v>
      </c>
      <c r="S520" s="16">
        <f t="shared" si="8"/>
        <v>0.4</v>
      </c>
      <c r="T520">
        <v>3.8799018859863299</v>
      </c>
      <c r="U520">
        <v>3.4744060039520299</v>
      </c>
      <c r="V520">
        <v>3.30686259269714</v>
      </c>
      <c r="W520" s="17">
        <v>0.16754341125488301</v>
      </c>
      <c r="X520">
        <v>0.57303929328918501</v>
      </c>
      <c r="Y520">
        <v>0.57303929328918501</v>
      </c>
      <c r="Z520">
        <v>0.4</v>
      </c>
      <c r="AA520">
        <v>1</v>
      </c>
      <c r="AB520">
        <v>0.71428571428571397</v>
      </c>
      <c r="AC520">
        <v>0.83333333333333304</v>
      </c>
      <c r="AD520">
        <v>0</v>
      </c>
      <c r="AE520">
        <v>0.6</v>
      </c>
    </row>
    <row r="521" spans="1:31" x14ac:dyDescent="0.15">
      <c r="A521" s="6">
        <v>519</v>
      </c>
      <c r="B521">
        <v>16</v>
      </c>
      <c r="C521">
        <v>4</v>
      </c>
      <c r="D521">
        <v>10</v>
      </c>
      <c r="E521">
        <v>10</v>
      </c>
      <c r="F521">
        <v>10</v>
      </c>
      <c r="G521">
        <v>0</v>
      </c>
      <c r="H521">
        <v>6</v>
      </c>
      <c r="I521">
        <v>4</v>
      </c>
      <c r="J521">
        <v>0.8</v>
      </c>
      <c r="K521" s="3">
        <v>8.8664207458496094</v>
      </c>
      <c r="L521" s="10">
        <v>2.5117168426513699</v>
      </c>
      <c r="M521">
        <v>0.98136520385742199</v>
      </c>
      <c r="N521">
        <v>6.7652969360351598</v>
      </c>
      <c r="O521">
        <v>5</v>
      </c>
      <c r="P521">
        <v>5</v>
      </c>
      <c r="Q521">
        <v>15</v>
      </c>
      <c r="R521" s="16">
        <v>0.33329999999999999</v>
      </c>
      <c r="S521" s="16">
        <f t="shared" si="8"/>
        <v>0.5</v>
      </c>
      <c r="T521">
        <v>3.7759838104247998</v>
      </c>
      <c r="U521">
        <v>3.38934326171875</v>
      </c>
      <c r="V521">
        <v>3.2134921550750701</v>
      </c>
      <c r="W521" s="17">
        <v>0.17585110664367701</v>
      </c>
      <c r="X521">
        <v>0.562491655349731</v>
      </c>
      <c r="Y521">
        <v>0.562491655349731</v>
      </c>
      <c r="Z521">
        <v>0.5</v>
      </c>
      <c r="AA521">
        <v>1</v>
      </c>
      <c r="AB521">
        <v>0.66666666666666696</v>
      </c>
      <c r="AC521">
        <v>0.8</v>
      </c>
      <c r="AD521">
        <v>0</v>
      </c>
      <c r="AE521">
        <v>0.5</v>
      </c>
    </row>
    <row r="522" spans="1:31" x14ac:dyDescent="0.15">
      <c r="A522" s="6">
        <v>520</v>
      </c>
      <c r="B522">
        <v>15</v>
      </c>
      <c r="C522">
        <v>5</v>
      </c>
      <c r="D522">
        <v>10</v>
      </c>
      <c r="E522">
        <v>10</v>
      </c>
      <c r="F522">
        <v>10</v>
      </c>
      <c r="G522">
        <v>0</v>
      </c>
      <c r="H522">
        <v>5</v>
      </c>
      <c r="I522">
        <v>5</v>
      </c>
      <c r="J522">
        <v>0.75</v>
      </c>
      <c r="K522" s="3">
        <v>7.6624507904052699</v>
      </c>
      <c r="L522" s="10">
        <v>3.14229393005371</v>
      </c>
      <c r="M522">
        <v>1.2149906158447299</v>
      </c>
      <c r="N522">
        <v>5.1857070922851598</v>
      </c>
      <c r="O522">
        <v>3</v>
      </c>
      <c r="P522">
        <v>3</v>
      </c>
      <c r="Q522">
        <v>12</v>
      </c>
      <c r="R522" s="16">
        <v>0.25</v>
      </c>
      <c r="S522" s="16">
        <f t="shared" si="8"/>
        <v>0.3</v>
      </c>
      <c r="T522">
        <v>3.0483531951904301</v>
      </c>
      <c r="U522">
        <v>2.7497973442077601</v>
      </c>
      <c r="V522">
        <v>2.5647993087768501</v>
      </c>
      <c r="W522" s="17">
        <v>0.18499803543090801</v>
      </c>
      <c r="X522">
        <v>0.483553886413574</v>
      </c>
      <c r="Y522">
        <v>0.483553886413574</v>
      </c>
      <c r="Z522">
        <v>0.3</v>
      </c>
      <c r="AA522">
        <v>0.9</v>
      </c>
      <c r="AB522">
        <v>0.75</v>
      </c>
      <c r="AC522">
        <v>0.81818181818181801</v>
      </c>
      <c r="AD522">
        <v>0.1</v>
      </c>
      <c r="AE522">
        <v>0.6</v>
      </c>
    </row>
    <row r="523" spans="1:31" x14ac:dyDescent="0.15">
      <c r="A523" s="6">
        <v>521</v>
      </c>
      <c r="B523">
        <v>15</v>
      </c>
      <c r="C523">
        <v>5</v>
      </c>
      <c r="D523">
        <v>10</v>
      </c>
      <c r="E523">
        <v>10</v>
      </c>
      <c r="F523">
        <v>10</v>
      </c>
      <c r="G523">
        <v>0</v>
      </c>
      <c r="H523">
        <v>5</v>
      </c>
      <c r="I523">
        <v>5</v>
      </c>
      <c r="J523">
        <v>0.75</v>
      </c>
      <c r="K523" s="3">
        <v>6.8177566528320304</v>
      </c>
      <c r="L523" s="10">
        <v>2.2020149230957</v>
      </c>
      <c r="M523">
        <v>0.59191131591796897</v>
      </c>
      <c r="N523">
        <v>6.0112800598144496</v>
      </c>
      <c r="O523">
        <v>4</v>
      </c>
      <c r="P523">
        <v>4</v>
      </c>
      <c r="Q523">
        <v>14</v>
      </c>
      <c r="R523" s="16">
        <v>0.28570000000000001</v>
      </c>
      <c r="S523" s="16">
        <f t="shared" si="8"/>
        <v>0.4</v>
      </c>
      <c r="T523">
        <v>3.2612056732177699</v>
      </c>
      <c r="U523">
        <v>2.8719031810760498</v>
      </c>
      <c r="V523">
        <v>2.8120932579040501</v>
      </c>
      <c r="W523" s="17">
        <v>5.9809923171997098E-2</v>
      </c>
      <c r="X523">
        <v>0.44911241531372098</v>
      </c>
      <c r="Y523">
        <v>0.44911241531372098</v>
      </c>
      <c r="Z523">
        <v>0.4</v>
      </c>
      <c r="AA523">
        <v>1</v>
      </c>
      <c r="AB523">
        <v>0.71428571428571397</v>
      </c>
      <c r="AC523">
        <v>0.83333333333333304</v>
      </c>
      <c r="AD523">
        <v>0</v>
      </c>
      <c r="AE523">
        <v>0.6</v>
      </c>
    </row>
    <row r="524" spans="1:31" x14ac:dyDescent="0.15">
      <c r="A524" s="6">
        <v>522</v>
      </c>
      <c r="B524">
        <v>18</v>
      </c>
      <c r="C524">
        <v>2</v>
      </c>
      <c r="D524">
        <v>10</v>
      </c>
      <c r="E524">
        <v>10</v>
      </c>
      <c r="F524">
        <v>10</v>
      </c>
      <c r="G524">
        <v>0</v>
      </c>
      <c r="H524">
        <v>8</v>
      </c>
      <c r="I524">
        <v>2</v>
      </c>
      <c r="J524">
        <v>0.9</v>
      </c>
      <c r="K524" s="3">
        <v>9.7061634063720703</v>
      </c>
      <c r="L524" s="10">
        <v>1.9716968536377</v>
      </c>
      <c r="M524">
        <v>1.37361907958984</v>
      </c>
      <c r="N524">
        <v>6.6777267456054696</v>
      </c>
      <c r="O524">
        <v>5</v>
      </c>
      <c r="P524">
        <v>5</v>
      </c>
      <c r="Q524">
        <v>14</v>
      </c>
      <c r="R524" s="16">
        <v>0.35709999999999997</v>
      </c>
      <c r="S524" s="16">
        <f t="shared" si="8"/>
        <v>0.5</v>
      </c>
      <c r="T524">
        <v>4.1701889038085902</v>
      </c>
      <c r="U524">
        <v>3.8697781562805198</v>
      </c>
      <c r="V524">
        <v>3.6039681434631401</v>
      </c>
      <c r="W524" s="17">
        <v>0.26581001281738298</v>
      </c>
      <c r="X524">
        <v>0.56622076034545898</v>
      </c>
      <c r="Y524">
        <v>0.56622076034545898</v>
      </c>
      <c r="Z524">
        <v>0.5</v>
      </c>
      <c r="AA524">
        <v>0.9</v>
      </c>
      <c r="AB524">
        <v>0.64285714285714302</v>
      </c>
      <c r="AC524">
        <v>0.75</v>
      </c>
      <c r="AD524">
        <v>0.1</v>
      </c>
      <c r="AE524">
        <v>0.4</v>
      </c>
    </row>
    <row r="525" spans="1:31" x14ac:dyDescent="0.15">
      <c r="A525" s="6">
        <v>523</v>
      </c>
      <c r="B525">
        <v>15</v>
      </c>
      <c r="C525">
        <v>5</v>
      </c>
      <c r="D525">
        <v>10</v>
      </c>
      <c r="E525">
        <v>10</v>
      </c>
      <c r="F525">
        <v>9</v>
      </c>
      <c r="G525">
        <v>1</v>
      </c>
      <c r="H525">
        <v>6</v>
      </c>
      <c r="I525">
        <v>4</v>
      </c>
      <c r="J525">
        <v>0.75</v>
      </c>
      <c r="K525" s="3">
        <v>7.95646095275879</v>
      </c>
      <c r="L525" s="10">
        <v>2.79928779602051</v>
      </c>
      <c r="M525">
        <v>1.62091064453125</v>
      </c>
      <c r="N525">
        <v>5.6493225097656197</v>
      </c>
      <c r="O525">
        <v>5</v>
      </c>
      <c r="P525">
        <v>5</v>
      </c>
      <c r="Q525">
        <v>14</v>
      </c>
      <c r="R525" s="16">
        <v>0.35709999999999997</v>
      </c>
      <c r="S525" s="16">
        <f t="shared" si="8"/>
        <v>0.5</v>
      </c>
      <c r="T525">
        <v>3.3187294006347701</v>
      </c>
      <c r="U525">
        <v>3.0012328624725302</v>
      </c>
      <c r="V525">
        <v>2.8874719142913801</v>
      </c>
      <c r="W525" s="17">
        <v>0.113760948181152</v>
      </c>
      <c r="X525">
        <v>0.43125748634338401</v>
      </c>
      <c r="Y525">
        <v>0.43125748634338401</v>
      </c>
      <c r="Z525">
        <v>0.5</v>
      </c>
      <c r="AA525">
        <v>0.9</v>
      </c>
      <c r="AB525">
        <v>0.64285714285714302</v>
      </c>
      <c r="AC525">
        <v>0.75</v>
      </c>
      <c r="AD525">
        <v>0.1</v>
      </c>
      <c r="AE525">
        <v>0.4</v>
      </c>
    </row>
    <row r="526" spans="1:31" x14ac:dyDescent="0.15">
      <c r="A526" s="6">
        <v>524</v>
      </c>
      <c r="B526">
        <v>18</v>
      </c>
      <c r="C526">
        <v>2</v>
      </c>
      <c r="D526">
        <v>10</v>
      </c>
      <c r="E526">
        <v>10</v>
      </c>
      <c r="F526">
        <v>10</v>
      </c>
      <c r="G526">
        <v>0</v>
      </c>
      <c r="H526">
        <v>8</v>
      </c>
      <c r="I526">
        <v>2</v>
      </c>
      <c r="J526">
        <v>0.9</v>
      </c>
      <c r="K526" s="3">
        <v>9.8586711883544904</v>
      </c>
      <c r="L526" s="10">
        <v>1.31509017944336</v>
      </c>
      <c r="M526">
        <v>0.68877792358398404</v>
      </c>
      <c r="N526">
        <v>7.5478954315185502</v>
      </c>
      <c r="O526">
        <v>6</v>
      </c>
      <c r="P526">
        <v>6</v>
      </c>
      <c r="Q526">
        <v>16</v>
      </c>
      <c r="R526" s="16">
        <v>0.375</v>
      </c>
      <c r="S526" s="16">
        <f t="shared" si="8"/>
        <v>0.6</v>
      </c>
      <c r="T526">
        <v>4.7864208221435502</v>
      </c>
      <c r="U526">
        <v>4.3702192306518501</v>
      </c>
      <c r="V526">
        <v>4.1623697280883798</v>
      </c>
      <c r="W526" s="17">
        <v>0.20784950256347701</v>
      </c>
      <c r="X526">
        <v>0.624051094055176</v>
      </c>
      <c r="Y526">
        <v>0.624051094055176</v>
      </c>
      <c r="Z526">
        <v>0.6</v>
      </c>
      <c r="AA526">
        <v>1</v>
      </c>
      <c r="AB526">
        <v>0.625</v>
      </c>
      <c r="AC526">
        <v>0.76923076923076905</v>
      </c>
      <c r="AD526">
        <v>0</v>
      </c>
      <c r="AE526">
        <v>0.4</v>
      </c>
    </row>
    <row r="527" spans="1:31" x14ac:dyDescent="0.15">
      <c r="A527" s="6">
        <v>525</v>
      </c>
      <c r="B527">
        <v>18</v>
      </c>
      <c r="C527">
        <v>2</v>
      </c>
      <c r="D527">
        <v>10</v>
      </c>
      <c r="E527">
        <v>10</v>
      </c>
      <c r="F527">
        <v>10</v>
      </c>
      <c r="G527">
        <v>0</v>
      </c>
      <c r="H527">
        <v>8</v>
      </c>
      <c r="I527">
        <v>2</v>
      </c>
      <c r="J527">
        <v>0.9</v>
      </c>
      <c r="K527" s="3">
        <v>10.4091300964356</v>
      </c>
      <c r="L527" s="10">
        <v>2.2461204528808598</v>
      </c>
      <c r="M527">
        <v>1.6515083312988299</v>
      </c>
      <c r="N527">
        <v>7.2306842803955096</v>
      </c>
      <c r="O527">
        <v>5</v>
      </c>
      <c r="P527">
        <v>5</v>
      </c>
      <c r="Q527">
        <v>15</v>
      </c>
      <c r="R527" s="16">
        <v>0.33329999999999999</v>
      </c>
      <c r="S527" s="16">
        <f t="shared" si="8"/>
        <v>0.5</v>
      </c>
      <c r="T527">
        <v>4.5163688659668004</v>
      </c>
      <c r="U527">
        <v>4.1969671249389604</v>
      </c>
      <c r="V527">
        <v>3.89863085746765</v>
      </c>
      <c r="W527" s="17">
        <v>0.29833626747131298</v>
      </c>
      <c r="X527">
        <v>0.61773800849914595</v>
      </c>
      <c r="Y527">
        <v>0.61773800849914595</v>
      </c>
      <c r="Z527">
        <v>0.5</v>
      </c>
      <c r="AA527">
        <v>1</v>
      </c>
      <c r="AB527">
        <v>0.66666666666666696</v>
      </c>
      <c r="AC527">
        <v>0.8</v>
      </c>
      <c r="AD527">
        <v>0</v>
      </c>
      <c r="AE527">
        <v>0.5</v>
      </c>
    </row>
    <row r="528" spans="1:31" x14ac:dyDescent="0.15">
      <c r="A528" s="6">
        <v>526</v>
      </c>
      <c r="B528">
        <v>17</v>
      </c>
      <c r="C528">
        <v>3</v>
      </c>
      <c r="D528">
        <v>10</v>
      </c>
      <c r="E528">
        <v>10</v>
      </c>
      <c r="F528">
        <v>10</v>
      </c>
      <c r="G528">
        <v>0</v>
      </c>
      <c r="H528">
        <v>7</v>
      </c>
      <c r="I528">
        <v>3</v>
      </c>
      <c r="J528">
        <v>0.85</v>
      </c>
      <c r="K528" s="3">
        <v>9.5055789947509801</v>
      </c>
      <c r="L528" s="10">
        <v>2.8469009399414098</v>
      </c>
      <c r="M528">
        <v>1.7687530517578101</v>
      </c>
      <c r="N528">
        <v>5.9185714721679696</v>
      </c>
      <c r="O528">
        <v>5</v>
      </c>
      <c r="P528">
        <v>5</v>
      </c>
      <c r="Q528">
        <v>15</v>
      </c>
      <c r="R528" s="16">
        <v>0.33329999999999999</v>
      </c>
      <c r="S528" s="16">
        <f t="shared" si="8"/>
        <v>0.5</v>
      </c>
      <c r="T528">
        <v>4.2794418334960902</v>
      </c>
      <c r="U528">
        <v>3.9733026027679399</v>
      </c>
      <c r="V528">
        <v>3.6648375988006601</v>
      </c>
      <c r="W528" s="17">
        <v>0.30846500396728499</v>
      </c>
      <c r="X528">
        <v>0.61460423469543501</v>
      </c>
      <c r="Y528">
        <v>0.61460423469543501</v>
      </c>
      <c r="Z528">
        <v>0.5</v>
      </c>
      <c r="AA528">
        <v>1</v>
      </c>
      <c r="AB528">
        <v>0.66666666666666696</v>
      </c>
      <c r="AC528">
        <v>0.8</v>
      </c>
      <c r="AD528">
        <v>0</v>
      </c>
      <c r="AE528">
        <v>0.5</v>
      </c>
    </row>
    <row r="529" spans="1:31" x14ac:dyDescent="0.15">
      <c r="A529" s="6">
        <v>527</v>
      </c>
      <c r="B529">
        <v>15</v>
      </c>
      <c r="C529">
        <v>5</v>
      </c>
      <c r="D529">
        <v>10</v>
      </c>
      <c r="E529">
        <v>10</v>
      </c>
      <c r="F529">
        <v>10</v>
      </c>
      <c r="G529">
        <v>0</v>
      </c>
      <c r="H529">
        <v>5</v>
      </c>
      <c r="I529">
        <v>5</v>
      </c>
      <c r="J529">
        <v>0.75</v>
      </c>
      <c r="K529" s="3">
        <v>7.5849647521972701</v>
      </c>
      <c r="L529" s="10">
        <v>4.2265453338623002</v>
      </c>
      <c r="M529">
        <v>2.8944072723388699</v>
      </c>
      <c r="N529">
        <v>4.05257225036621</v>
      </c>
      <c r="O529">
        <v>2</v>
      </c>
      <c r="P529">
        <v>2</v>
      </c>
      <c r="Q529">
        <v>12</v>
      </c>
      <c r="R529" s="16">
        <v>0.16669999999999999</v>
      </c>
      <c r="S529" s="16">
        <f t="shared" si="8"/>
        <v>0.2</v>
      </c>
      <c r="T529">
        <v>2.9290847778320299</v>
      </c>
      <c r="U529">
        <v>2.7376651763915998</v>
      </c>
      <c r="V529">
        <v>2.4389052391052202</v>
      </c>
      <c r="W529" s="17">
        <v>0.29875993728637701</v>
      </c>
      <c r="X529">
        <v>0.49017953872680697</v>
      </c>
      <c r="Y529">
        <v>0.49017953872680697</v>
      </c>
      <c r="Z529">
        <v>0.2</v>
      </c>
      <c r="AA529">
        <v>1</v>
      </c>
      <c r="AB529">
        <v>0.83333333333333304</v>
      </c>
      <c r="AC529">
        <v>0.90909090909090895</v>
      </c>
      <c r="AD529">
        <v>0</v>
      </c>
      <c r="AE529">
        <v>0.8</v>
      </c>
    </row>
    <row r="530" spans="1:31" x14ac:dyDescent="0.15">
      <c r="A530" s="6">
        <v>528</v>
      </c>
      <c r="B530">
        <v>17</v>
      </c>
      <c r="C530">
        <v>3</v>
      </c>
      <c r="D530">
        <v>10</v>
      </c>
      <c r="E530">
        <v>10</v>
      </c>
      <c r="F530">
        <v>10</v>
      </c>
      <c r="G530">
        <v>0</v>
      </c>
      <c r="H530">
        <v>7</v>
      </c>
      <c r="I530">
        <v>3</v>
      </c>
      <c r="J530">
        <v>0.85</v>
      </c>
      <c r="K530" s="3">
        <v>9.1898670196533203</v>
      </c>
      <c r="L530" s="10">
        <v>1.82729339599609</v>
      </c>
      <c r="M530">
        <v>0.697998046875</v>
      </c>
      <c r="N530">
        <v>6.7536468505859402</v>
      </c>
      <c r="O530">
        <v>5</v>
      </c>
      <c r="P530">
        <v>5</v>
      </c>
      <c r="Q530">
        <v>15</v>
      </c>
      <c r="R530" s="16">
        <v>0.33329999999999999</v>
      </c>
      <c r="S530" s="16">
        <f t="shared" si="8"/>
        <v>0.5</v>
      </c>
      <c r="T530">
        <v>4.3052940368652299</v>
      </c>
      <c r="U530">
        <v>3.90358209609985</v>
      </c>
      <c r="V530">
        <v>3.6931998729705802</v>
      </c>
      <c r="W530" s="17">
        <v>0.21038222312927199</v>
      </c>
      <c r="X530">
        <v>0.61209416389465299</v>
      </c>
      <c r="Y530">
        <v>0.61209416389465299</v>
      </c>
      <c r="Z530">
        <v>0.5</v>
      </c>
      <c r="AA530">
        <v>1</v>
      </c>
      <c r="AB530">
        <v>0.66666666666666696</v>
      </c>
      <c r="AC530">
        <v>0.8</v>
      </c>
      <c r="AD530">
        <v>0</v>
      </c>
      <c r="AE530">
        <v>0.5</v>
      </c>
    </row>
    <row r="531" spans="1:31" x14ac:dyDescent="0.15">
      <c r="A531" s="6">
        <v>529</v>
      </c>
      <c r="B531">
        <v>18</v>
      </c>
      <c r="C531">
        <v>2</v>
      </c>
      <c r="D531">
        <v>10</v>
      </c>
      <c r="E531">
        <v>10</v>
      </c>
      <c r="F531">
        <v>10</v>
      </c>
      <c r="G531">
        <v>0</v>
      </c>
      <c r="H531">
        <v>8</v>
      </c>
      <c r="I531">
        <v>2</v>
      </c>
      <c r="J531">
        <v>0.9</v>
      </c>
      <c r="K531" s="3">
        <v>11.5277290344238</v>
      </c>
      <c r="L531" s="10">
        <v>2.7787723541259801</v>
      </c>
      <c r="M531">
        <v>2.1110267639160201</v>
      </c>
      <c r="N531">
        <v>7.5974636077880904</v>
      </c>
      <c r="O531">
        <v>3</v>
      </c>
      <c r="P531">
        <v>3</v>
      </c>
      <c r="Q531">
        <v>13</v>
      </c>
      <c r="R531" s="16">
        <v>0.23080000000000001</v>
      </c>
      <c r="S531" s="16">
        <f t="shared" si="8"/>
        <v>0.3</v>
      </c>
      <c r="T531">
        <v>4.1621055603027299</v>
      </c>
      <c r="U531">
        <v>3.9118816852569598</v>
      </c>
      <c r="V531">
        <v>3.5439484119415301</v>
      </c>
      <c r="W531" s="17">
        <v>0.36793327331543002</v>
      </c>
      <c r="X531">
        <v>0.61815714836120605</v>
      </c>
      <c r="Y531">
        <v>0.61815714836120605</v>
      </c>
      <c r="Z531">
        <v>0.3</v>
      </c>
      <c r="AA531">
        <v>1</v>
      </c>
      <c r="AB531">
        <v>0.76923076923076905</v>
      </c>
      <c r="AC531">
        <v>0.86956521739130399</v>
      </c>
      <c r="AD531">
        <v>0</v>
      </c>
      <c r="AE531">
        <v>0.7</v>
      </c>
    </row>
    <row r="532" spans="1:31" x14ac:dyDescent="0.15">
      <c r="A532" s="6">
        <v>530</v>
      </c>
      <c r="B532">
        <v>19</v>
      </c>
      <c r="C532">
        <v>1</v>
      </c>
      <c r="D532">
        <v>10</v>
      </c>
      <c r="E532">
        <v>10</v>
      </c>
      <c r="F532">
        <v>10</v>
      </c>
      <c r="G532">
        <v>0</v>
      </c>
      <c r="H532">
        <v>9</v>
      </c>
      <c r="I532">
        <v>1</v>
      </c>
      <c r="J532">
        <v>0.95</v>
      </c>
      <c r="K532" s="3">
        <v>13.0725746154785</v>
      </c>
      <c r="L532" s="10">
        <v>1.9138488769531199</v>
      </c>
      <c r="M532">
        <v>1.68550872802734</v>
      </c>
      <c r="N532">
        <v>10.1151885986328</v>
      </c>
      <c r="O532">
        <v>7</v>
      </c>
      <c r="P532">
        <v>7</v>
      </c>
      <c r="Q532">
        <v>17</v>
      </c>
      <c r="R532" s="16">
        <v>0.4118</v>
      </c>
      <c r="S532" s="16">
        <f t="shared" si="8"/>
        <v>0.7</v>
      </c>
      <c r="T532">
        <v>4.7995872497558603</v>
      </c>
      <c r="U532">
        <v>4.4854669570922896</v>
      </c>
      <c r="V532">
        <v>4.2099537849426296</v>
      </c>
      <c r="W532" s="17">
        <v>0.27551317214965798</v>
      </c>
      <c r="X532">
        <v>0.58963346481323198</v>
      </c>
      <c r="Y532">
        <v>0.58963346481323198</v>
      </c>
      <c r="Z532">
        <v>0.7</v>
      </c>
      <c r="AA532">
        <v>1</v>
      </c>
      <c r="AB532">
        <v>0.58823529411764697</v>
      </c>
      <c r="AC532">
        <v>0.74074074074074103</v>
      </c>
      <c r="AD532">
        <v>0</v>
      </c>
      <c r="AE532">
        <v>0.3</v>
      </c>
    </row>
    <row r="533" spans="1:31" x14ac:dyDescent="0.15">
      <c r="A533" s="6">
        <v>531</v>
      </c>
      <c r="B533">
        <v>14</v>
      </c>
      <c r="C533">
        <v>6</v>
      </c>
      <c r="D533">
        <v>10</v>
      </c>
      <c r="E533">
        <v>10</v>
      </c>
      <c r="F533">
        <v>10</v>
      </c>
      <c r="G533">
        <v>0</v>
      </c>
      <c r="H533">
        <v>4</v>
      </c>
      <c r="I533">
        <v>6</v>
      </c>
      <c r="J533">
        <v>0.7</v>
      </c>
      <c r="K533" s="3">
        <v>8.5826892852783203</v>
      </c>
      <c r="L533" s="10">
        <v>4.29248046875</v>
      </c>
      <c r="M533">
        <v>1.9749679565429701</v>
      </c>
      <c r="N533">
        <v>6.8630084991455096</v>
      </c>
      <c r="O533">
        <v>4</v>
      </c>
      <c r="P533">
        <v>4</v>
      </c>
      <c r="Q533">
        <v>14</v>
      </c>
      <c r="R533" s="16">
        <v>0.28570000000000001</v>
      </c>
      <c r="S533" s="16">
        <f t="shared" si="8"/>
        <v>0.4</v>
      </c>
      <c r="T533">
        <v>3.41282081604004</v>
      </c>
      <c r="U533">
        <v>3.0024070739746098</v>
      </c>
      <c r="V533">
        <v>2.8293726444244398</v>
      </c>
      <c r="W533" s="17">
        <v>0.17303442955017101</v>
      </c>
      <c r="X533">
        <v>0.58344817161560103</v>
      </c>
      <c r="Y533">
        <v>0.58344817161560103</v>
      </c>
      <c r="Z533">
        <v>0.4</v>
      </c>
      <c r="AA533">
        <v>1</v>
      </c>
      <c r="AB533">
        <v>0.71428571428571397</v>
      </c>
      <c r="AC533">
        <v>0.83333333333333304</v>
      </c>
      <c r="AD533">
        <v>0</v>
      </c>
      <c r="AE533">
        <v>0.6</v>
      </c>
    </row>
    <row r="534" spans="1:31" x14ac:dyDescent="0.15">
      <c r="A534" s="6">
        <v>532</v>
      </c>
      <c r="B534">
        <v>18</v>
      </c>
      <c r="C534">
        <v>2</v>
      </c>
      <c r="D534">
        <v>10</v>
      </c>
      <c r="E534">
        <v>10</v>
      </c>
      <c r="F534">
        <v>10</v>
      </c>
      <c r="G534">
        <v>0</v>
      </c>
      <c r="H534">
        <v>8</v>
      </c>
      <c r="I534">
        <v>2</v>
      </c>
      <c r="J534">
        <v>0.9</v>
      </c>
      <c r="K534" s="3">
        <v>9.6175632476806605</v>
      </c>
      <c r="L534" s="10">
        <v>1.9014892578125</v>
      </c>
      <c r="M534">
        <v>1.4356002807617201</v>
      </c>
      <c r="N534">
        <v>7.315673828125</v>
      </c>
      <c r="O534">
        <v>4</v>
      </c>
      <c r="P534">
        <v>4</v>
      </c>
      <c r="Q534">
        <v>13</v>
      </c>
      <c r="R534" s="16">
        <v>0.30769999999999997</v>
      </c>
      <c r="S534" s="16">
        <f t="shared" si="8"/>
        <v>0.4</v>
      </c>
      <c r="T534">
        <v>4.1075992584228498</v>
      </c>
      <c r="U534">
        <v>3.81423759460449</v>
      </c>
      <c r="V534">
        <v>3.5993456840515101</v>
      </c>
      <c r="W534" s="17">
        <v>0.21489191055297799</v>
      </c>
      <c r="X534">
        <v>0.508253574371338</v>
      </c>
      <c r="Y534">
        <v>0.508253574371338</v>
      </c>
      <c r="Z534">
        <v>0.4</v>
      </c>
      <c r="AA534">
        <v>0.9</v>
      </c>
      <c r="AB534">
        <v>0.69230769230769196</v>
      </c>
      <c r="AC534">
        <v>0.78260869565217395</v>
      </c>
      <c r="AD534">
        <v>0.1</v>
      </c>
      <c r="AE534">
        <v>0.5</v>
      </c>
    </row>
    <row r="535" spans="1:31" x14ac:dyDescent="0.15">
      <c r="A535" s="6">
        <v>533</v>
      </c>
      <c r="B535">
        <v>19</v>
      </c>
      <c r="C535">
        <v>1</v>
      </c>
      <c r="D535">
        <v>10</v>
      </c>
      <c r="E535">
        <v>10</v>
      </c>
      <c r="F535">
        <v>10</v>
      </c>
      <c r="G535">
        <v>0</v>
      </c>
      <c r="H535">
        <v>9</v>
      </c>
      <c r="I535">
        <v>1</v>
      </c>
      <c r="J535">
        <v>0.95</v>
      </c>
      <c r="K535" s="3">
        <v>12.4168815612793</v>
      </c>
      <c r="L535" s="10">
        <v>1.8768482208252</v>
      </c>
      <c r="M535">
        <v>1.6374874114990201</v>
      </c>
      <c r="N535">
        <v>9.3175468444824201</v>
      </c>
      <c r="O535">
        <v>5</v>
      </c>
      <c r="P535">
        <v>5</v>
      </c>
      <c r="Q535">
        <v>15</v>
      </c>
      <c r="R535" s="16">
        <v>0.33329999999999999</v>
      </c>
      <c r="S535" s="16">
        <f t="shared" si="8"/>
        <v>0.5</v>
      </c>
      <c r="T535">
        <v>4.5146732330322301</v>
      </c>
      <c r="U535">
        <v>4.2346105575561497</v>
      </c>
      <c r="V535">
        <v>3.9387907981872599</v>
      </c>
      <c r="W535" s="17">
        <v>0.29581975936889598</v>
      </c>
      <c r="X535">
        <v>0.57588243484497104</v>
      </c>
      <c r="Y535">
        <v>0.57588243484497104</v>
      </c>
      <c r="Z535">
        <v>0.5</v>
      </c>
      <c r="AA535">
        <v>1</v>
      </c>
      <c r="AB535">
        <v>0.66666666666666696</v>
      </c>
      <c r="AC535">
        <v>0.8</v>
      </c>
      <c r="AD535">
        <v>0</v>
      </c>
      <c r="AE535">
        <v>0.5</v>
      </c>
    </row>
    <row r="536" spans="1:31" x14ac:dyDescent="0.15">
      <c r="A536" s="6">
        <v>534</v>
      </c>
      <c r="B536">
        <v>17</v>
      </c>
      <c r="C536">
        <v>3</v>
      </c>
      <c r="D536">
        <v>10</v>
      </c>
      <c r="E536">
        <v>10</v>
      </c>
      <c r="F536">
        <v>10</v>
      </c>
      <c r="G536">
        <v>0</v>
      </c>
      <c r="H536">
        <v>7</v>
      </c>
      <c r="I536">
        <v>3</v>
      </c>
      <c r="J536">
        <v>0.85</v>
      </c>
      <c r="K536" s="3">
        <v>9.6313228607177699</v>
      </c>
      <c r="L536" s="10">
        <v>2.81527900695801</v>
      </c>
      <c r="M536">
        <v>1.5942535400390601</v>
      </c>
      <c r="N536">
        <v>5.6671161651611301</v>
      </c>
      <c r="O536">
        <v>4</v>
      </c>
      <c r="P536">
        <v>4</v>
      </c>
      <c r="Q536">
        <v>14</v>
      </c>
      <c r="R536" s="16">
        <v>0.28570000000000001</v>
      </c>
      <c r="S536" s="16">
        <f t="shared" si="8"/>
        <v>0.4</v>
      </c>
      <c r="T536">
        <v>4.1572589874267596</v>
      </c>
      <c r="U536">
        <v>3.8546435832977299</v>
      </c>
      <c r="V536">
        <v>3.5190665721893302</v>
      </c>
      <c r="W536" s="17">
        <v>0.33557701110839799</v>
      </c>
      <c r="X536">
        <v>0.63819241523742698</v>
      </c>
      <c r="Y536">
        <v>0.63819241523742698</v>
      </c>
      <c r="Z536">
        <v>0.4</v>
      </c>
      <c r="AA536">
        <v>1</v>
      </c>
      <c r="AB536">
        <v>0.71428571428571397</v>
      </c>
      <c r="AC536">
        <v>0.83333333333333304</v>
      </c>
      <c r="AD536">
        <v>0</v>
      </c>
      <c r="AE536">
        <v>0.6</v>
      </c>
    </row>
    <row r="537" spans="1:31" x14ac:dyDescent="0.15">
      <c r="A537" s="6">
        <v>535</v>
      </c>
      <c r="B537">
        <v>16</v>
      </c>
      <c r="C537">
        <v>4</v>
      </c>
      <c r="D537">
        <v>10</v>
      </c>
      <c r="E537">
        <v>10</v>
      </c>
      <c r="F537">
        <v>10</v>
      </c>
      <c r="G537">
        <v>0</v>
      </c>
      <c r="H537">
        <v>6</v>
      </c>
      <c r="I537">
        <v>4</v>
      </c>
      <c r="J537">
        <v>0.8</v>
      </c>
      <c r="K537" s="3">
        <v>9.2053279876709002</v>
      </c>
      <c r="L537" s="10">
        <v>3.2250862121582</v>
      </c>
      <c r="M537">
        <v>1.58920669555664</v>
      </c>
      <c r="N537">
        <v>5.8773708343505904</v>
      </c>
      <c r="O537">
        <v>4</v>
      </c>
      <c r="P537">
        <v>4</v>
      </c>
      <c r="Q537">
        <v>14</v>
      </c>
      <c r="R537" s="16">
        <v>0.28570000000000001</v>
      </c>
      <c r="S537" s="16">
        <f t="shared" si="8"/>
        <v>0.4</v>
      </c>
      <c r="T537">
        <v>3.7218055725097701</v>
      </c>
      <c r="U537">
        <v>3.4048004150390598</v>
      </c>
      <c r="V537">
        <v>3.1231415271759002</v>
      </c>
      <c r="W537" s="17">
        <v>0.28165888786315901</v>
      </c>
      <c r="X537">
        <v>0.59866404533386197</v>
      </c>
      <c r="Y537">
        <v>0.59866404533386197</v>
      </c>
      <c r="Z537">
        <v>0.4</v>
      </c>
      <c r="AA537">
        <v>1</v>
      </c>
      <c r="AB537">
        <v>0.71428571428571397</v>
      </c>
      <c r="AC537">
        <v>0.83333333333333304</v>
      </c>
      <c r="AD537">
        <v>0</v>
      </c>
      <c r="AE537">
        <v>0.6</v>
      </c>
    </row>
    <row r="538" spans="1:31" x14ac:dyDescent="0.15">
      <c r="A538" s="6">
        <v>536</v>
      </c>
      <c r="B538">
        <v>15</v>
      </c>
      <c r="C538">
        <v>5</v>
      </c>
      <c r="D538">
        <v>10</v>
      </c>
      <c r="E538">
        <v>10</v>
      </c>
      <c r="F538">
        <v>10</v>
      </c>
      <c r="G538">
        <v>0</v>
      </c>
      <c r="H538">
        <v>5</v>
      </c>
      <c r="I538">
        <v>5</v>
      </c>
      <c r="J538">
        <v>0.75</v>
      </c>
      <c r="K538" s="3">
        <v>8.4814891815185494</v>
      </c>
      <c r="L538" s="10">
        <v>4.2169094085693404</v>
      </c>
      <c r="M538">
        <v>2.74720954895019</v>
      </c>
      <c r="N538">
        <v>5.5897750854492196</v>
      </c>
      <c r="O538">
        <v>4</v>
      </c>
      <c r="P538">
        <v>4</v>
      </c>
      <c r="Q538">
        <v>14</v>
      </c>
      <c r="R538" s="16">
        <v>0.28570000000000001</v>
      </c>
      <c r="S538" s="16">
        <f t="shared" si="8"/>
        <v>0.4</v>
      </c>
      <c r="T538">
        <v>3.4804096221923801</v>
      </c>
      <c r="U538">
        <v>3.1805896759033199</v>
      </c>
      <c r="V538">
        <v>2.9126815795898402</v>
      </c>
      <c r="W538" s="17">
        <v>0.26790809631347701</v>
      </c>
      <c r="X538">
        <v>0.56772804260253895</v>
      </c>
      <c r="Y538">
        <v>0.56772804260253895</v>
      </c>
      <c r="Z538">
        <v>0.4</v>
      </c>
      <c r="AA538">
        <v>1</v>
      </c>
      <c r="AB538">
        <v>0.71428571428571397</v>
      </c>
      <c r="AC538">
        <v>0.83333333333333304</v>
      </c>
      <c r="AD538">
        <v>0</v>
      </c>
      <c r="AE538">
        <v>0.6</v>
      </c>
    </row>
    <row r="539" spans="1:31" x14ac:dyDescent="0.15">
      <c r="A539" s="6">
        <v>537</v>
      </c>
      <c r="B539">
        <v>16</v>
      </c>
      <c r="C539">
        <v>4</v>
      </c>
      <c r="D539">
        <v>10</v>
      </c>
      <c r="E539">
        <v>10</v>
      </c>
      <c r="F539">
        <v>10</v>
      </c>
      <c r="G539">
        <v>0</v>
      </c>
      <c r="H539">
        <v>6</v>
      </c>
      <c r="I539">
        <v>4</v>
      </c>
      <c r="J539">
        <v>0.8</v>
      </c>
      <c r="K539" s="3">
        <v>8.5740776062011701</v>
      </c>
      <c r="L539" s="10">
        <v>2.5545711517334002</v>
      </c>
      <c r="M539">
        <v>0.87226486206054699</v>
      </c>
      <c r="N539">
        <v>5.8267345428466797</v>
      </c>
      <c r="O539">
        <v>4</v>
      </c>
      <c r="P539">
        <v>4</v>
      </c>
      <c r="Q539">
        <v>14</v>
      </c>
      <c r="R539" s="16">
        <v>0.28570000000000001</v>
      </c>
      <c r="S539" s="16">
        <f t="shared" si="8"/>
        <v>0.4</v>
      </c>
      <c r="T539">
        <v>4.0616588592529297</v>
      </c>
      <c r="U539">
        <v>3.6896822452545202</v>
      </c>
      <c r="V539">
        <v>3.4774239063262899</v>
      </c>
      <c r="W539" s="17">
        <v>0.21225833892822299</v>
      </c>
      <c r="X539">
        <v>0.58423495292663596</v>
      </c>
      <c r="Y539">
        <v>0.58423495292663596</v>
      </c>
      <c r="Z539">
        <v>0.4</v>
      </c>
      <c r="AA539">
        <v>1</v>
      </c>
      <c r="AB539">
        <v>0.71428571428571397</v>
      </c>
      <c r="AC539">
        <v>0.83333333333333304</v>
      </c>
      <c r="AD539">
        <v>0</v>
      </c>
      <c r="AE539">
        <v>0.6</v>
      </c>
    </row>
    <row r="540" spans="1:31" x14ac:dyDescent="0.15">
      <c r="A540" s="6">
        <v>538</v>
      </c>
      <c r="B540">
        <v>19</v>
      </c>
      <c r="C540">
        <v>1</v>
      </c>
      <c r="D540">
        <v>10</v>
      </c>
      <c r="E540">
        <v>10</v>
      </c>
      <c r="F540">
        <v>10</v>
      </c>
      <c r="G540">
        <v>0</v>
      </c>
      <c r="H540">
        <v>9</v>
      </c>
      <c r="I540">
        <v>1</v>
      </c>
      <c r="J540">
        <v>0.95</v>
      </c>
      <c r="K540" s="3">
        <v>13.0384979248047</v>
      </c>
      <c r="L540" s="10">
        <v>2.5367488861084002</v>
      </c>
      <c r="M540">
        <v>2.3458824157714799</v>
      </c>
      <c r="N540">
        <v>9.7599239349365199</v>
      </c>
      <c r="O540">
        <v>6</v>
      </c>
      <c r="P540">
        <v>6</v>
      </c>
      <c r="Q540">
        <v>16</v>
      </c>
      <c r="R540" s="16">
        <v>0.375</v>
      </c>
      <c r="S540" s="16">
        <f t="shared" si="8"/>
        <v>0.6</v>
      </c>
      <c r="T540">
        <v>4.6303787231445304</v>
      </c>
      <c r="U540">
        <v>4.3344349861145002</v>
      </c>
      <c r="V540">
        <v>4.0118227005004901</v>
      </c>
      <c r="W540" s="17">
        <v>0.322612285614014</v>
      </c>
      <c r="X540">
        <v>0.61855602264404297</v>
      </c>
      <c r="Y540">
        <v>0.61855602264404297</v>
      </c>
      <c r="Z540">
        <v>0.6</v>
      </c>
      <c r="AA540">
        <v>1</v>
      </c>
      <c r="AB540">
        <v>0.625</v>
      </c>
      <c r="AC540">
        <v>0.76923076923076905</v>
      </c>
      <c r="AD540">
        <v>0</v>
      </c>
      <c r="AE540">
        <v>0.4</v>
      </c>
    </row>
    <row r="541" spans="1:31" x14ac:dyDescent="0.15">
      <c r="A541" s="6">
        <v>539</v>
      </c>
      <c r="B541">
        <v>19</v>
      </c>
      <c r="C541">
        <v>1</v>
      </c>
      <c r="D541">
        <v>10</v>
      </c>
      <c r="E541">
        <v>10</v>
      </c>
      <c r="F541">
        <v>10</v>
      </c>
      <c r="G541">
        <v>0</v>
      </c>
      <c r="H541">
        <v>9</v>
      </c>
      <c r="I541">
        <v>1</v>
      </c>
      <c r="J541">
        <v>0.95</v>
      </c>
      <c r="K541" s="3">
        <v>12.797636032104499</v>
      </c>
      <c r="L541" s="10">
        <v>3.1951885223388699</v>
      </c>
      <c r="M541">
        <v>2.98256111145019</v>
      </c>
      <c r="N541">
        <v>8.5430927276611293</v>
      </c>
      <c r="O541">
        <v>4</v>
      </c>
      <c r="P541">
        <v>4</v>
      </c>
      <c r="Q541">
        <v>14</v>
      </c>
      <c r="R541" s="16">
        <v>0.28570000000000001</v>
      </c>
      <c r="S541" s="16">
        <f t="shared" si="8"/>
        <v>0.4</v>
      </c>
      <c r="T541">
        <v>4.14190673828125</v>
      </c>
      <c r="U541">
        <v>3.9596066474914502</v>
      </c>
      <c r="V541">
        <v>3.5663313865661599</v>
      </c>
      <c r="W541" s="17">
        <v>0.39327526092529302</v>
      </c>
      <c r="X541">
        <v>0.575575351715088</v>
      </c>
      <c r="Y541">
        <v>0.575575351715088</v>
      </c>
      <c r="Z541">
        <v>0.4</v>
      </c>
      <c r="AA541">
        <v>1</v>
      </c>
      <c r="AB541">
        <v>0.71428571428571397</v>
      </c>
      <c r="AC541">
        <v>0.83333333333333304</v>
      </c>
      <c r="AD541">
        <v>0</v>
      </c>
      <c r="AE541">
        <v>0.6</v>
      </c>
    </row>
    <row r="542" spans="1:31" x14ac:dyDescent="0.15">
      <c r="A542" s="6">
        <v>540</v>
      </c>
      <c r="B542">
        <v>16</v>
      </c>
      <c r="C542">
        <v>4</v>
      </c>
      <c r="D542">
        <v>10</v>
      </c>
      <c r="E542">
        <v>10</v>
      </c>
      <c r="F542">
        <v>10</v>
      </c>
      <c r="G542">
        <v>0</v>
      </c>
      <c r="H542">
        <v>6</v>
      </c>
      <c r="I542">
        <v>4</v>
      </c>
      <c r="J542">
        <v>0.8</v>
      </c>
      <c r="K542" s="3">
        <v>9.7411289215087908</v>
      </c>
      <c r="L542" s="10">
        <v>2.94868087768555</v>
      </c>
      <c r="M542">
        <v>1.3354301452636701</v>
      </c>
      <c r="N542">
        <v>7.2876205444335902</v>
      </c>
      <c r="O542">
        <v>5</v>
      </c>
      <c r="P542">
        <v>5</v>
      </c>
      <c r="Q542">
        <v>15</v>
      </c>
      <c r="R542" s="16">
        <v>0.33329999999999999</v>
      </c>
      <c r="S542" s="16">
        <f t="shared" si="8"/>
        <v>0.5</v>
      </c>
      <c r="T542">
        <v>3.65993309020996</v>
      </c>
      <c r="U542">
        <v>3.2906217575073202</v>
      </c>
      <c r="V542">
        <v>3.0686097145080602</v>
      </c>
      <c r="W542" s="17">
        <v>0.22201204299926799</v>
      </c>
      <c r="X542">
        <v>0.59132337570190396</v>
      </c>
      <c r="Y542">
        <v>0.59132337570190396</v>
      </c>
      <c r="Z542">
        <v>0.5</v>
      </c>
      <c r="AA542">
        <v>1</v>
      </c>
      <c r="AB542">
        <v>0.66666666666666696</v>
      </c>
      <c r="AC542">
        <v>0.8</v>
      </c>
      <c r="AD542">
        <v>0</v>
      </c>
      <c r="AE542">
        <v>0.5</v>
      </c>
    </row>
    <row r="543" spans="1:31" x14ac:dyDescent="0.15">
      <c r="A543" s="6">
        <v>541</v>
      </c>
      <c r="B543">
        <v>15</v>
      </c>
      <c r="C543">
        <v>5</v>
      </c>
      <c r="D543">
        <v>10</v>
      </c>
      <c r="E543">
        <v>10</v>
      </c>
      <c r="F543">
        <v>10</v>
      </c>
      <c r="G543">
        <v>0</v>
      </c>
      <c r="H543">
        <v>5</v>
      </c>
      <c r="I543">
        <v>5</v>
      </c>
      <c r="J543">
        <v>0.75</v>
      </c>
      <c r="K543" s="3">
        <v>9.2156772613525408</v>
      </c>
      <c r="L543" s="10">
        <v>4.3437938690185502</v>
      </c>
      <c r="M543">
        <v>2.3093852996826199</v>
      </c>
      <c r="N543">
        <v>5.6749572753906197</v>
      </c>
      <c r="O543">
        <v>2</v>
      </c>
      <c r="P543">
        <v>2</v>
      </c>
      <c r="Q543">
        <v>12</v>
      </c>
      <c r="R543" s="16">
        <v>0.16669999999999999</v>
      </c>
      <c r="S543" s="16">
        <f t="shared" si="8"/>
        <v>0.2</v>
      </c>
      <c r="T543">
        <v>2.8553447723388699</v>
      </c>
      <c r="U543">
        <v>2.6237995624542201</v>
      </c>
      <c r="V543">
        <v>2.3159270286560099</v>
      </c>
      <c r="W543" s="17">
        <v>0.307872533798218</v>
      </c>
      <c r="X543">
        <v>0.539417743682861</v>
      </c>
      <c r="Y543">
        <v>0.539417743682861</v>
      </c>
      <c r="Z543">
        <v>0.2</v>
      </c>
      <c r="AA543">
        <v>1</v>
      </c>
      <c r="AB543">
        <v>0.83333333333333304</v>
      </c>
      <c r="AC543">
        <v>0.90909090909090895</v>
      </c>
      <c r="AD543">
        <v>0</v>
      </c>
      <c r="AE543">
        <v>0.8</v>
      </c>
    </row>
    <row r="544" spans="1:31" x14ac:dyDescent="0.15">
      <c r="A544" s="6">
        <v>542</v>
      </c>
      <c r="B544">
        <v>17</v>
      </c>
      <c r="C544">
        <v>3</v>
      </c>
      <c r="D544">
        <v>10</v>
      </c>
      <c r="E544">
        <v>10</v>
      </c>
      <c r="F544">
        <v>10</v>
      </c>
      <c r="G544">
        <v>0</v>
      </c>
      <c r="H544">
        <v>7</v>
      </c>
      <c r="I544">
        <v>3</v>
      </c>
      <c r="J544">
        <v>0.85</v>
      </c>
      <c r="K544" s="3">
        <v>8.8737983703613299</v>
      </c>
      <c r="L544" s="10">
        <v>2.94257736206055</v>
      </c>
      <c r="M544">
        <v>1.8657855987548799</v>
      </c>
      <c r="N544">
        <v>4.8838615417480504</v>
      </c>
      <c r="O544">
        <v>3</v>
      </c>
      <c r="P544">
        <v>3</v>
      </c>
      <c r="Q544">
        <v>13</v>
      </c>
      <c r="R544" s="16">
        <v>0.23080000000000001</v>
      </c>
      <c r="S544" s="16">
        <f t="shared" si="8"/>
        <v>0.3</v>
      </c>
      <c r="T544">
        <v>3.9666213989257799</v>
      </c>
      <c r="U544">
        <v>3.7125279903411901</v>
      </c>
      <c r="V544">
        <v>3.3866553306579599</v>
      </c>
      <c r="W544" s="17">
        <v>0.32587265968322698</v>
      </c>
      <c r="X544">
        <v>0.57996606826782204</v>
      </c>
      <c r="Y544">
        <v>0.57996606826782204</v>
      </c>
      <c r="Z544">
        <v>0.3</v>
      </c>
      <c r="AA544">
        <v>1</v>
      </c>
      <c r="AB544">
        <v>0.76923076923076905</v>
      </c>
      <c r="AC544">
        <v>0.86956521739130399</v>
      </c>
      <c r="AD544">
        <v>0</v>
      </c>
      <c r="AE544">
        <v>0.7</v>
      </c>
    </row>
    <row r="545" spans="1:31" x14ac:dyDescent="0.15">
      <c r="A545" s="6">
        <v>543</v>
      </c>
      <c r="B545">
        <v>19</v>
      </c>
      <c r="C545">
        <v>1</v>
      </c>
      <c r="D545">
        <v>10</v>
      </c>
      <c r="E545">
        <v>10</v>
      </c>
      <c r="F545">
        <v>10</v>
      </c>
      <c r="G545">
        <v>0</v>
      </c>
      <c r="H545">
        <v>9</v>
      </c>
      <c r="I545">
        <v>1</v>
      </c>
      <c r="J545">
        <v>0.95</v>
      </c>
      <c r="K545" s="3">
        <v>11.3244895935059</v>
      </c>
      <c r="L545" s="10">
        <v>1.32077980041504</v>
      </c>
      <c r="M545">
        <v>1.14920806884766</v>
      </c>
      <c r="N545">
        <v>9.3995494842529297</v>
      </c>
      <c r="O545">
        <v>6</v>
      </c>
      <c r="P545">
        <v>6</v>
      </c>
      <c r="Q545">
        <v>15</v>
      </c>
      <c r="R545" s="16">
        <v>0.4</v>
      </c>
      <c r="S545" s="16">
        <f t="shared" si="8"/>
        <v>0.6</v>
      </c>
      <c r="T545">
        <v>4.4683666229248002</v>
      </c>
      <c r="U545">
        <v>4.1400995254516602</v>
      </c>
      <c r="V545">
        <v>3.9589104652404798</v>
      </c>
      <c r="W545" s="17">
        <v>0.181189060211182</v>
      </c>
      <c r="X545">
        <v>0.50945615768432595</v>
      </c>
      <c r="Y545">
        <v>0.50945615768432595</v>
      </c>
      <c r="Z545">
        <v>0.6</v>
      </c>
      <c r="AA545">
        <v>0.9</v>
      </c>
      <c r="AB545">
        <v>0.6</v>
      </c>
      <c r="AC545">
        <v>0.72</v>
      </c>
      <c r="AD545">
        <v>0.1</v>
      </c>
      <c r="AE545">
        <v>0.3</v>
      </c>
    </row>
    <row r="546" spans="1:31" x14ac:dyDescent="0.15">
      <c r="A546" s="6">
        <v>544</v>
      </c>
      <c r="B546">
        <v>16</v>
      </c>
      <c r="C546">
        <v>4</v>
      </c>
      <c r="D546">
        <v>10</v>
      </c>
      <c r="E546">
        <v>10</v>
      </c>
      <c r="F546">
        <v>10</v>
      </c>
      <c r="G546">
        <v>0</v>
      </c>
      <c r="H546">
        <v>6</v>
      </c>
      <c r="I546">
        <v>4</v>
      </c>
      <c r="J546">
        <v>0.8</v>
      </c>
      <c r="K546" s="3">
        <v>7.8772621154785201</v>
      </c>
      <c r="L546" s="10">
        <v>2.6921443939209002</v>
      </c>
      <c r="M546">
        <v>1.2576274871826201</v>
      </c>
      <c r="N546">
        <v>5.0555725097656197</v>
      </c>
      <c r="O546">
        <v>4</v>
      </c>
      <c r="P546">
        <v>4</v>
      </c>
      <c r="Q546">
        <v>14</v>
      </c>
      <c r="R546" s="16">
        <v>0.28570000000000001</v>
      </c>
      <c r="S546" s="16">
        <f t="shared" si="8"/>
        <v>0.4</v>
      </c>
      <c r="T546">
        <v>3.40272712707519</v>
      </c>
      <c r="U546">
        <v>3.1059045791625999</v>
      </c>
      <c r="V546">
        <v>2.8864624500274698</v>
      </c>
      <c r="W546" s="17">
        <v>0.219442129135132</v>
      </c>
      <c r="X546">
        <v>0.51626467704772905</v>
      </c>
      <c r="Y546">
        <v>0.51626467704772905</v>
      </c>
      <c r="Z546">
        <v>0.4</v>
      </c>
      <c r="AA546">
        <v>1</v>
      </c>
      <c r="AB546">
        <v>0.71428571428571397</v>
      </c>
      <c r="AC546">
        <v>0.83333333333333304</v>
      </c>
      <c r="AD546">
        <v>0</v>
      </c>
      <c r="AE546">
        <v>0.6</v>
      </c>
    </row>
    <row r="547" spans="1:31" x14ac:dyDescent="0.15">
      <c r="A547" s="6">
        <v>545</v>
      </c>
      <c r="B547">
        <v>17</v>
      </c>
      <c r="C547">
        <v>3</v>
      </c>
      <c r="D547">
        <v>10</v>
      </c>
      <c r="E547">
        <v>10</v>
      </c>
      <c r="F547">
        <v>10</v>
      </c>
      <c r="G547">
        <v>0</v>
      </c>
      <c r="H547">
        <v>7</v>
      </c>
      <c r="I547">
        <v>3</v>
      </c>
      <c r="J547">
        <v>0.85</v>
      </c>
      <c r="K547" s="3">
        <v>8.5743122100830096</v>
      </c>
      <c r="L547" s="10">
        <v>1.1834602355957</v>
      </c>
      <c r="M547">
        <v>0.34921646118164101</v>
      </c>
      <c r="N547">
        <v>7.77754783630371</v>
      </c>
      <c r="O547">
        <v>6</v>
      </c>
      <c r="P547">
        <v>6</v>
      </c>
      <c r="Q547">
        <v>16</v>
      </c>
      <c r="R547" s="16">
        <v>0.375</v>
      </c>
      <c r="S547" s="16">
        <f t="shared" si="8"/>
        <v>0.6</v>
      </c>
      <c r="T547">
        <v>4.0595111846923801</v>
      </c>
      <c r="U547">
        <v>3.6107013225555402</v>
      </c>
      <c r="V547">
        <v>3.5416305065154998</v>
      </c>
      <c r="W547" s="17">
        <v>6.9070816040039104E-2</v>
      </c>
      <c r="X547">
        <v>0.51788067817687999</v>
      </c>
      <c r="Y547">
        <v>0.51788067817687999</v>
      </c>
      <c r="Z547">
        <v>0.6</v>
      </c>
      <c r="AA547">
        <v>1</v>
      </c>
      <c r="AB547">
        <v>0.625</v>
      </c>
      <c r="AC547">
        <v>0.76923076923076905</v>
      </c>
      <c r="AD547">
        <v>0</v>
      </c>
      <c r="AE547">
        <v>0.4</v>
      </c>
    </row>
    <row r="548" spans="1:31" x14ac:dyDescent="0.15">
      <c r="A548" s="6">
        <v>546</v>
      </c>
      <c r="B548">
        <v>16</v>
      </c>
      <c r="C548">
        <v>4</v>
      </c>
      <c r="D548">
        <v>10</v>
      </c>
      <c r="E548">
        <v>10</v>
      </c>
      <c r="F548">
        <v>10</v>
      </c>
      <c r="G548">
        <v>0</v>
      </c>
      <c r="H548">
        <v>6</v>
      </c>
      <c r="I548">
        <v>4</v>
      </c>
      <c r="J548">
        <v>0.8</v>
      </c>
      <c r="K548" s="3">
        <v>8.1508350372314506</v>
      </c>
      <c r="L548" s="10">
        <v>2.9941463470459002</v>
      </c>
      <c r="M548">
        <v>1.88302993774414</v>
      </c>
      <c r="N548">
        <v>5.8166790008544904</v>
      </c>
      <c r="O548">
        <v>3</v>
      </c>
      <c r="P548">
        <v>3</v>
      </c>
      <c r="Q548">
        <v>13</v>
      </c>
      <c r="R548" s="16">
        <v>0.23080000000000001</v>
      </c>
      <c r="S548" s="16">
        <f t="shared" si="8"/>
        <v>0.3</v>
      </c>
      <c r="T548">
        <v>3.2070579528808598</v>
      </c>
      <c r="U548">
        <v>2.9427673816680899</v>
      </c>
      <c r="V548">
        <v>2.7242865562439</v>
      </c>
      <c r="W548" s="17">
        <v>0.218480825424194</v>
      </c>
      <c r="X548">
        <v>0.482771396636963</v>
      </c>
      <c r="Y548">
        <v>0.482771396636963</v>
      </c>
      <c r="Z548">
        <v>0.3</v>
      </c>
      <c r="AA548">
        <v>1</v>
      </c>
      <c r="AB548">
        <v>0.76923076923076905</v>
      </c>
      <c r="AC548">
        <v>0.86956521739130399</v>
      </c>
      <c r="AD548">
        <v>0</v>
      </c>
      <c r="AE548">
        <v>0.7</v>
      </c>
    </row>
    <row r="549" spans="1:31" x14ac:dyDescent="0.15">
      <c r="A549" s="6">
        <v>547</v>
      </c>
      <c r="B549">
        <v>18</v>
      </c>
      <c r="C549">
        <v>2</v>
      </c>
      <c r="D549">
        <v>10</v>
      </c>
      <c r="E549">
        <v>10</v>
      </c>
      <c r="F549">
        <v>10</v>
      </c>
      <c r="G549">
        <v>0</v>
      </c>
      <c r="H549">
        <v>8</v>
      </c>
      <c r="I549">
        <v>2</v>
      </c>
      <c r="J549">
        <v>0.9</v>
      </c>
      <c r="K549" s="3">
        <v>11.005033493041999</v>
      </c>
      <c r="L549" s="10">
        <v>1.4361381530761701</v>
      </c>
      <c r="M549">
        <v>0.89216995239257801</v>
      </c>
      <c r="N549">
        <v>9.2412834167480504</v>
      </c>
      <c r="O549">
        <v>7</v>
      </c>
      <c r="P549">
        <v>7</v>
      </c>
      <c r="Q549">
        <v>17</v>
      </c>
      <c r="R549" s="16">
        <v>0.4118</v>
      </c>
      <c r="S549" s="16">
        <f t="shared" si="8"/>
        <v>0.7</v>
      </c>
      <c r="T549">
        <v>5.1018753051757804</v>
      </c>
      <c r="U549">
        <v>4.6242842674255398</v>
      </c>
      <c r="V549">
        <v>4.4573349952697798</v>
      </c>
      <c r="W549" s="17">
        <v>0.166949272155762</v>
      </c>
      <c r="X549">
        <v>0.64454030990600597</v>
      </c>
      <c r="Y549">
        <v>0.64454030990600597</v>
      </c>
      <c r="Z549">
        <v>0.7</v>
      </c>
      <c r="AA549">
        <v>1</v>
      </c>
      <c r="AB549">
        <v>0.58823529411764697</v>
      </c>
      <c r="AC549">
        <v>0.74074074074074103</v>
      </c>
      <c r="AD549">
        <v>0</v>
      </c>
      <c r="AE549">
        <v>0.3</v>
      </c>
    </row>
    <row r="550" spans="1:31" x14ac:dyDescent="0.15">
      <c r="A550" s="6">
        <v>548</v>
      </c>
      <c r="B550">
        <v>16</v>
      </c>
      <c r="C550">
        <v>4</v>
      </c>
      <c r="D550">
        <v>10</v>
      </c>
      <c r="E550">
        <v>10</v>
      </c>
      <c r="F550">
        <v>10</v>
      </c>
      <c r="G550">
        <v>0</v>
      </c>
      <c r="H550">
        <v>6</v>
      </c>
      <c r="I550">
        <v>4</v>
      </c>
      <c r="J550">
        <v>0.8</v>
      </c>
      <c r="K550" s="3">
        <v>8.9298553466796893</v>
      </c>
      <c r="L550" s="10">
        <v>2.7839126586914098</v>
      </c>
      <c r="M550">
        <v>1.17550277709961</v>
      </c>
      <c r="N550">
        <v>6.2222137451171902</v>
      </c>
      <c r="O550">
        <v>5</v>
      </c>
      <c r="P550">
        <v>5</v>
      </c>
      <c r="Q550">
        <v>15</v>
      </c>
      <c r="R550" s="16">
        <v>0.33329999999999999</v>
      </c>
      <c r="S550" s="16">
        <f t="shared" si="8"/>
        <v>0.5</v>
      </c>
      <c r="T550">
        <v>4.2257061004638699</v>
      </c>
      <c r="U550">
        <v>3.8171699047088601</v>
      </c>
      <c r="V550">
        <v>3.5984511375427202</v>
      </c>
      <c r="W550" s="17">
        <v>0.218718767166138</v>
      </c>
      <c r="X550">
        <v>0.62725496292114302</v>
      </c>
      <c r="Y550">
        <v>0.62725496292114302</v>
      </c>
      <c r="Z550">
        <v>0.5</v>
      </c>
      <c r="AA550">
        <v>1</v>
      </c>
      <c r="AB550">
        <v>0.66666666666666696</v>
      </c>
      <c r="AC550">
        <v>0.8</v>
      </c>
      <c r="AD550">
        <v>0</v>
      </c>
      <c r="AE550">
        <v>0.5</v>
      </c>
    </row>
    <row r="551" spans="1:31" x14ac:dyDescent="0.15">
      <c r="A551" s="6">
        <v>549</v>
      </c>
      <c r="B551">
        <v>15</v>
      </c>
      <c r="C551">
        <v>5</v>
      </c>
      <c r="D551">
        <v>10</v>
      </c>
      <c r="E551">
        <v>10</v>
      </c>
      <c r="F551">
        <v>10</v>
      </c>
      <c r="G551">
        <v>0</v>
      </c>
      <c r="H551">
        <v>5</v>
      </c>
      <c r="I551">
        <v>5</v>
      </c>
      <c r="J551">
        <v>0.75</v>
      </c>
      <c r="K551" s="3">
        <v>7.7353839874267596</v>
      </c>
      <c r="L551" s="10">
        <v>2.4009819030761701</v>
      </c>
      <c r="M551">
        <v>0.498153686523437</v>
      </c>
      <c r="N551">
        <v>6.8631515502929696</v>
      </c>
      <c r="O551">
        <v>4</v>
      </c>
      <c r="P551">
        <v>4</v>
      </c>
      <c r="Q551">
        <v>14</v>
      </c>
      <c r="R551" s="16">
        <v>0.28570000000000001</v>
      </c>
      <c r="S551" s="16">
        <f t="shared" si="8"/>
        <v>0.4</v>
      </c>
      <c r="T551">
        <v>3.7578601837158199</v>
      </c>
      <c r="U551">
        <v>3.3118636608123802</v>
      </c>
      <c r="V551">
        <v>3.2321610450744598</v>
      </c>
      <c r="W551" s="17">
        <v>7.9702615737914997E-2</v>
      </c>
      <c r="X551">
        <v>0.52569913864135698</v>
      </c>
      <c r="Y551">
        <v>0.52569913864135698</v>
      </c>
      <c r="Z551">
        <v>0.4</v>
      </c>
      <c r="AA551">
        <v>1</v>
      </c>
      <c r="AB551">
        <v>0.71428571428571397</v>
      </c>
      <c r="AC551">
        <v>0.83333333333333304</v>
      </c>
      <c r="AD551">
        <v>0</v>
      </c>
      <c r="AE551">
        <v>0.6</v>
      </c>
    </row>
    <row r="552" spans="1:31" x14ac:dyDescent="0.15">
      <c r="A552" s="6">
        <v>550</v>
      </c>
      <c r="B552">
        <v>16</v>
      </c>
      <c r="C552">
        <v>4</v>
      </c>
      <c r="D552">
        <v>10</v>
      </c>
      <c r="E552">
        <v>10</v>
      </c>
      <c r="F552">
        <v>10</v>
      </c>
      <c r="G552">
        <v>0</v>
      </c>
      <c r="H552">
        <v>6</v>
      </c>
      <c r="I552">
        <v>4</v>
      </c>
      <c r="J552">
        <v>0.8</v>
      </c>
      <c r="K552" s="3">
        <v>8.6461982727050799</v>
      </c>
      <c r="L552" s="10">
        <v>1.7879829406738299</v>
      </c>
      <c r="M552">
        <v>0.401031494140625</v>
      </c>
      <c r="N552">
        <v>7.96299171447754</v>
      </c>
      <c r="O552">
        <v>5</v>
      </c>
      <c r="P552">
        <v>5</v>
      </c>
      <c r="Q552">
        <v>14</v>
      </c>
      <c r="R552" s="16">
        <v>0.35709999999999997</v>
      </c>
      <c r="S552" s="16">
        <f t="shared" si="8"/>
        <v>0.5</v>
      </c>
      <c r="T552">
        <v>3.7097034454345699</v>
      </c>
      <c r="U552">
        <v>3.2565262317657502</v>
      </c>
      <c r="V552">
        <v>3.1910443305969198</v>
      </c>
      <c r="W552" s="17">
        <v>6.5481901168823201E-2</v>
      </c>
      <c r="X552">
        <v>0.51865911483764604</v>
      </c>
      <c r="Y552">
        <v>0.51865911483764604</v>
      </c>
      <c r="Z552">
        <v>0.5</v>
      </c>
      <c r="AA552">
        <v>0.9</v>
      </c>
      <c r="AB552">
        <v>0.64285714285714302</v>
      </c>
      <c r="AC552">
        <v>0.75</v>
      </c>
      <c r="AD552">
        <v>0.1</v>
      </c>
      <c r="AE552">
        <v>0.4</v>
      </c>
    </row>
    <row r="553" spans="1:31" x14ac:dyDescent="0.15">
      <c r="A553" s="6">
        <v>551</v>
      </c>
      <c r="B553">
        <v>17</v>
      </c>
      <c r="C553">
        <v>3</v>
      </c>
      <c r="D553">
        <v>10</v>
      </c>
      <c r="E553">
        <v>10</v>
      </c>
      <c r="F553">
        <v>10</v>
      </c>
      <c r="G553">
        <v>0</v>
      </c>
      <c r="H553">
        <v>7</v>
      </c>
      <c r="I553">
        <v>3</v>
      </c>
      <c r="J553">
        <v>0.85</v>
      </c>
      <c r="K553" s="3">
        <v>8.7166786193847692</v>
      </c>
      <c r="L553" s="10">
        <v>1.7918949127197299</v>
      </c>
      <c r="M553">
        <v>0.91920852661132801</v>
      </c>
      <c r="N553">
        <v>6.9835739135742196</v>
      </c>
      <c r="O553">
        <v>7</v>
      </c>
      <c r="P553">
        <v>7</v>
      </c>
      <c r="Q553">
        <v>17</v>
      </c>
      <c r="R553" s="16">
        <v>0.4118</v>
      </c>
      <c r="S553" s="16">
        <f t="shared" si="8"/>
        <v>0.7</v>
      </c>
      <c r="T553">
        <v>4.4346828460693404</v>
      </c>
      <c r="U553">
        <v>3.99613261222839</v>
      </c>
      <c r="V553">
        <v>3.8356132507324201</v>
      </c>
      <c r="W553" s="17">
        <v>0.16051936149597201</v>
      </c>
      <c r="X553">
        <v>0.59906959533691395</v>
      </c>
      <c r="Y553">
        <v>0.59906959533691395</v>
      </c>
      <c r="Z553">
        <v>0.7</v>
      </c>
      <c r="AA553">
        <v>1</v>
      </c>
      <c r="AB553">
        <v>0.58823529411764697</v>
      </c>
      <c r="AC553">
        <v>0.74074074074074103</v>
      </c>
      <c r="AD553">
        <v>0</v>
      </c>
      <c r="AE553">
        <v>0.3</v>
      </c>
    </row>
    <row r="554" spans="1:31" x14ac:dyDescent="0.15">
      <c r="A554" s="6">
        <v>552</v>
      </c>
      <c r="B554">
        <v>16</v>
      </c>
      <c r="C554">
        <v>4</v>
      </c>
      <c r="D554">
        <v>10</v>
      </c>
      <c r="E554">
        <v>10</v>
      </c>
      <c r="F554">
        <v>10</v>
      </c>
      <c r="G554">
        <v>0</v>
      </c>
      <c r="H554">
        <v>6</v>
      </c>
      <c r="I554">
        <v>4</v>
      </c>
      <c r="J554">
        <v>0.8</v>
      </c>
      <c r="K554" s="3">
        <v>9.2559547424316406</v>
      </c>
      <c r="L554" s="10">
        <v>4.1378879547119096</v>
      </c>
      <c r="M554">
        <v>2.82206153869629</v>
      </c>
      <c r="N554">
        <v>5.2405490875244096</v>
      </c>
      <c r="O554">
        <v>3</v>
      </c>
      <c r="P554">
        <v>3</v>
      </c>
      <c r="Q554">
        <v>13</v>
      </c>
      <c r="R554" s="16">
        <v>0.23080000000000001</v>
      </c>
      <c r="S554" s="16">
        <f t="shared" si="8"/>
        <v>0.3</v>
      </c>
      <c r="T554">
        <v>3.5596675872802699</v>
      </c>
      <c r="U554">
        <v>3.3212480545043901</v>
      </c>
      <c r="V554">
        <v>2.9677696228027299</v>
      </c>
      <c r="W554" s="17">
        <v>0.35347843170165999</v>
      </c>
      <c r="X554">
        <v>0.59189796447753895</v>
      </c>
      <c r="Y554">
        <v>0.59189796447753895</v>
      </c>
      <c r="Z554">
        <v>0.3</v>
      </c>
      <c r="AA554">
        <v>1</v>
      </c>
      <c r="AB554">
        <v>0.76923076923076905</v>
      </c>
      <c r="AC554">
        <v>0.86956521739130399</v>
      </c>
      <c r="AD554">
        <v>0</v>
      </c>
      <c r="AE554">
        <v>0.7</v>
      </c>
    </row>
    <row r="555" spans="1:31" x14ac:dyDescent="0.15">
      <c r="A555" s="6">
        <v>553</v>
      </c>
      <c r="B555">
        <v>17</v>
      </c>
      <c r="C555">
        <v>3</v>
      </c>
      <c r="D555">
        <v>10</v>
      </c>
      <c r="E555">
        <v>10</v>
      </c>
      <c r="F555">
        <v>10</v>
      </c>
      <c r="G555">
        <v>0</v>
      </c>
      <c r="H555">
        <v>7</v>
      </c>
      <c r="I555">
        <v>3</v>
      </c>
      <c r="J555">
        <v>0.85</v>
      </c>
      <c r="K555" s="3">
        <v>9.3506202697753906</v>
      </c>
      <c r="L555" s="10">
        <v>3.4300975799560498</v>
      </c>
      <c r="M555">
        <v>2.4258232116699201</v>
      </c>
      <c r="N555">
        <v>5.1102981567382804</v>
      </c>
      <c r="O555">
        <v>3</v>
      </c>
      <c r="P555">
        <v>3</v>
      </c>
      <c r="Q555">
        <v>13</v>
      </c>
      <c r="R555" s="16">
        <v>0.23080000000000001</v>
      </c>
      <c r="S555" s="16">
        <f t="shared" si="8"/>
        <v>0.3</v>
      </c>
      <c r="T555">
        <v>4.0341033935546902</v>
      </c>
      <c r="U555">
        <v>3.7965404987335201</v>
      </c>
      <c r="V555">
        <v>3.4373080730438201</v>
      </c>
      <c r="W555" s="17">
        <v>0.35923242568969699</v>
      </c>
      <c r="X555">
        <v>0.59679532051086404</v>
      </c>
      <c r="Y555">
        <v>0.59679532051086404</v>
      </c>
      <c r="Z555">
        <v>0.3</v>
      </c>
      <c r="AA555">
        <v>1</v>
      </c>
      <c r="AB555">
        <v>0.76923076923076905</v>
      </c>
      <c r="AC555">
        <v>0.86956521739130399</v>
      </c>
      <c r="AD555">
        <v>0</v>
      </c>
      <c r="AE555">
        <v>0.7</v>
      </c>
    </row>
    <row r="556" spans="1:31" x14ac:dyDescent="0.15">
      <c r="A556" s="6">
        <v>554</v>
      </c>
      <c r="B556">
        <v>16</v>
      </c>
      <c r="C556">
        <v>4</v>
      </c>
      <c r="D556">
        <v>10</v>
      </c>
      <c r="E556">
        <v>10</v>
      </c>
      <c r="F556">
        <v>10</v>
      </c>
      <c r="G556">
        <v>0</v>
      </c>
      <c r="H556">
        <v>6</v>
      </c>
      <c r="I556">
        <v>4</v>
      </c>
      <c r="J556">
        <v>0.8</v>
      </c>
      <c r="K556" s="3">
        <v>8.4410076141357404</v>
      </c>
      <c r="L556" s="10">
        <v>1.95944595336914</v>
      </c>
      <c r="M556">
        <v>0.66926574707031194</v>
      </c>
      <c r="N556">
        <v>7.5771484375</v>
      </c>
      <c r="O556">
        <v>6</v>
      </c>
      <c r="P556">
        <v>6</v>
      </c>
      <c r="Q556">
        <v>16</v>
      </c>
      <c r="R556" s="16">
        <v>0.375</v>
      </c>
      <c r="S556" s="16">
        <f t="shared" si="8"/>
        <v>0.6</v>
      </c>
      <c r="T556">
        <v>4.3319568634033203</v>
      </c>
      <c r="U556">
        <v>3.8177587985992401</v>
      </c>
      <c r="V556">
        <v>3.7387061119079599</v>
      </c>
      <c r="W556" s="17">
        <v>7.9052686691284194E-2</v>
      </c>
      <c r="X556">
        <v>0.593250751495361</v>
      </c>
      <c r="Y556">
        <v>0.593250751495361</v>
      </c>
      <c r="Z556">
        <v>0.6</v>
      </c>
      <c r="AA556">
        <v>1</v>
      </c>
      <c r="AB556">
        <v>0.625</v>
      </c>
      <c r="AC556">
        <v>0.76923076923076905</v>
      </c>
      <c r="AD556">
        <v>0</v>
      </c>
      <c r="AE556">
        <v>0.4</v>
      </c>
    </row>
    <row r="557" spans="1:31" x14ac:dyDescent="0.15">
      <c r="A557" s="6">
        <v>555</v>
      </c>
      <c r="B557">
        <v>17</v>
      </c>
      <c r="C557">
        <v>3</v>
      </c>
      <c r="D557">
        <v>10</v>
      </c>
      <c r="E557">
        <v>10</v>
      </c>
      <c r="F557">
        <v>10</v>
      </c>
      <c r="G557">
        <v>0</v>
      </c>
      <c r="H557">
        <v>7</v>
      </c>
      <c r="I557">
        <v>3</v>
      </c>
      <c r="J557">
        <v>0.85</v>
      </c>
      <c r="K557" s="3">
        <v>8.4778385162353498</v>
      </c>
      <c r="L557" s="10">
        <v>1.9882049560546899</v>
      </c>
      <c r="M557">
        <v>1.1320114135742201</v>
      </c>
      <c r="N557">
        <v>6.4169387817382804</v>
      </c>
      <c r="O557">
        <v>6</v>
      </c>
      <c r="P557">
        <v>6</v>
      </c>
      <c r="Q557">
        <v>16</v>
      </c>
      <c r="R557" s="16">
        <v>0.375</v>
      </c>
      <c r="S557" s="16">
        <f t="shared" si="8"/>
        <v>0.6</v>
      </c>
      <c r="T557">
        <v>4.0295429229736301</v>
      </c>
      <c r="U557">
        <v>3.66877245903015</v>
      </c>
      <c r="V557">
        <v>3.4851615428924601</v>
      </c>
      <c r="W557" s="17">
        <v>0.18361091613769501</v>
      </c>
      <c r="X557">
        <v>0.54438138008117698</v>
      </c>
      <c r="Y557">
        <v>0.54438138008117698</v>
      </c>
      <c r="Z557">
        <v>0.6</v>
      </c>
      <c r="AA557">
        <v>1</v>
      </c>
      <c r="AB557">
        <v>0.625</v>
      </c>
      <c r="AC557">
        <v>0.76923076923076905</v>
      </c>
      <c r="AD557">
        <v>0</v>
      </c>
      <c r="AE557">
        <v>0.4</v>
      </c>
    </row>
    <row r="558" spans="1:31" x14ac:dyDescent="0.15">
      <c r="A558" s="6">
        <v>556</v>
      </c>
      <c r="B558">
        <v>16</v>
      </c>
      <c r="C558">
        <v>4</v>
      </c>
      <c r="D558">
        <v>10</v>
      </c>
      <c r="E558">
        <v>10</v>
      </c>
      <c r="F558">
        <v>10</v>
      </c>
      <c r="G558">
        <v>0</v>
      </c>
      <c r="H558">
        <v>6</v>
      </c>
      <c r="I558">
        <v>4</v>
      </c>
      <c r="J558">
        <v>0.8</v>
      </c>
      <c r="K558" s="3">
        <v>8.8879737854003906</v>
      </c>
      <c r="L558" s="10">
        <v>2.2914886474609402</v>
      </c>
      <c r="M558">
        <v>0.70874786376953103</v>
      </c>
      <c r="N558">
        <v>7.0372867584228498</v>
      </c>
      <c r="O558">
        <v>5</v>
      </c>
      <c r="P558">
        <v>5</v>
      </c>
      <c r="Q558">
        <v>15</v>
      </c>
      <c r="R558" s="16">
        <v>0.33329999999999999</v>
      </c>
      <c r="S558" s="16">
        <f t="shared" si="8"/>
        <v>0.5</v>
      </c>
      <c r="T558">
        <v>4.1405620574951199</v>
      </c>
      <c r="U558">
        <v>3.68980860710144</v>
      </c>
      <c r="V558">
        <v>3.5302505493164098</v>
      </c>
      <c r="W558" s="17">
        <v>0.15955805778503401</v>
      </c>
      <c r="X558">
        <v>0.61031150817871105</v>
      </c>
      <c r="Y558">
        <v>0.61031150817871105</v>
      </c>
      <c r="Z558">
        <v>0.5</v>
      </c>
      <c r="AA558">
        <v>1</v>
      </c>
      <c r="AB558">
        <v>0.66666666666666696</v>
      </c>
      <c r="AC558">
        <v>0.8</v>
      </c>
      <c r="AD558">
        <v>0</v>
      </c>
      <c r="AE558">
        <v>0.5</v>
      </c>
    </row>
    <row r="559" spans="1:31" x14ac:dyDescent="0.15">
      <c r="A559" s="6">
        <v>557</v>
      </c>
      <c r="B559">
        <v>17</v>
      </c>
      <c r="C559">
        <v>3</v>
      </c>
      <c r="D559">
        <v>10</v>
      </c>
      <c r="E559">
        <v>10</v>
      </c>
      <c r="F559">
        <v>10</v>
      </c>
      <c r="G559">
        <v>0</v>
      </c>
      <c r="H559">
        <v>7</v>
      </c>
      <c r="I559">
        <v>3</v>
      </c>
      <c r="J559">
        <v>0.85</v>
      </c>
      <c r="K559" s="3">
        <v>8.6429004669189506</v>
      </c>
      <c r="L559" s="10">
        <v>3.4898815155029301</v>
      </c>
      <c r="M559">
        <v>3.3616695404052699</v>
      </c>
      <c r="N559">
        <v>6.9340877532959002</v>
      </c>
      <c r="O559">
        <v>6</v>
      </c>
      <c r="P559">
        <v>6</v>
      </c>
      <c r="Q559">
        <v>15</v>
      </c>
      <c r="R559" s="16">
        <v>0.4</v>
      </c>
      <c r="S559" s="16">
        <f t="shared" si="8"/>
        <v>0.6</v>
      </c>
      <c r="T559">
        <v>3.9486217498779301</v>
      </c>
      <c r="U559">
        <v>3.5956997871398899</v>
      </c>
      <c r="V559">
        <v>3.4285111427307098</v>
      </c>
      <c r="W559" s="17">
        <v>0.16718864440917999</v>
      </c>
      <c r="X559">
        <v>0.52011060714721702</v>
      </c>
      <c r="Y559">
        <v>0.52011060714721702</v>
      </c>
      <c r="Z559">
        <v>0.6</v>
      </c>
      <c r="AA559">
        <v>0.9</v>
      </c>
      <c r="AB559">
        <v>0.6</v>
      </c>
      <c r="AC559">
        <v>0.72</v>
      </c>
      <c r="AD559">
        <v>0.1</v>
      </c>
      <c r="AE559">
        <v>0.3</v>
      </c>
    </row>
    <row r="560" spans="1:31" x14ac:dyDescent="0.15">
      <c r="A560" s="6">
        <v>558</v>
      </c>
      <c r="B560">
        <v>15</v>
      </c>
      <c r="C560">
        <v>5</v>
      </c>
      <c r="D560">
        <v>10</v>
      </c>
      <c r="E560">
        <v>10</v>
      </c>
      <c r="F560">
        <v>10</v>
      </c>
      <c r="G560">
        <v>0</v>
      </c>
      <c r="H560">
        <v>5</v>
      </c>
      <c r="I560">
        <v>5</v>
      </c>
      <c r="J560">
        <v>0.75</v>
      </c>
      <c r="K560" s="3">
        <v>8.1867713928222692</v>
      </c>
      <c r="L560" s="10">
        <v>3.6859092712402299</v>
      </c>
      <c r="M560">
        <v>2.3165664672851598</v>
      </c>
      <c r="N560">
        <v>6.2630443572998002</v>
      </c>
      <c r="O560">
        <v>5</v>
      </c>
      <c r="P560">
        <v>5</v>
      </c>
      <c r="Q560">
        <v>15</v>
      </c>
      <c r="R560" s="16">
        <v>0.33329999999999999</v>
      </c>
      <c r="S560" s="16">
        <f t="shared" si="8"/>
        <v>0.5</v>
      </c>
      <c r="T560">
        <v>3.44070243835449</v>
      </c>
      <c r="U560">
        <v>3.0950894355773899</v>
      </c>
      <c r="V560">
        <v>2.9002957344055198</v>
      </c>
      <c r="W560" s="17">
        <v>0.194793701171875</v>
      </c>
      <c r="X560">
        <v>0.54040670394897505</v>
      </c>
      <c r="Y560">
        <v>0.54040670394897505</v>
      </c>
      <c r="Z560">
        <v>0.5</v>
      </c>
      <c r="AA560">
        <v>1</v>
      </c>
      <c r="AB560">
        <v>0.66666666666666696</v>
      </c>
      <c r="AC560">
        <v>0.8</v>
      </c>
      <c r="AD560">
        <v>0</v>
      </c>
      <c r="AE560">
        <v>0.5</v>
      </c>
    </row>
    <row r="561" spans="1:31" x14ac:dyDescent="0.15">
      <c r="A561" s="6">
        <v>559</v>
      </c>
      <c r="B561">
        <v>17</v>
      </c>
      <c r="C561">
        <v>3</v>
      </c>
      <c r="D561">
        <v>10</v>
      </c>
      <c r="E561">
        <v>10</v>
      </c>
      <c r="F561">
        <v>10</v>
      </c>
      <c r="G561">
        <v>0</v>
      </c>
      <c r="H561">
        <v>7</v>
      </c>
      <c r="I561">
        <v>3</v>
      </c>
      <c r="J561">
        <v>0.85</v>
      </c>
      <c r="K561" s="3">
        <v>9.1870040893554705</v>
      </c>
      <c r="L561" s="10">
        <v>1.4182548522949201</v>
      </c>
      <c r="M561">
        <v>0.390975952148437</v>
      </c>
      <c r="N561">
        <v>7.6739597320556596</v>
      </c>
      <c r="O561">
        <v>6</v>
      </c>
      <c r="P561">
        <v>6</v>
      </c>
      <c r="Q561">
        <v>16</v>
      </c>
      <c r="R561" s="16">
        <v>0.375</v>
      </c>
      <c r="S561" s="16">
        <f t="shared" si="8"/>
        <v>0.6</v>
      </c>
      <c r="T561">
        <v>5.0910453796386701</v>
      </c>
      <c r="U561">
        <v>4.5576481819152797</v>
      </c>
      <c r="V561">
        <v>4.42270755767822</v>
      </c>
      <c r="W561" s="17">
        <v>0.13494062423705999</v>
      </c>
      <c r="X561">
        <v>0.668337821960449</v>
      </c>
      <c r="Y561">
        <v>0.668337821960449</v>
      </c>
      <c r="Z561">
        <v>0.6</v>
      </c>
      <c r="AA561">
        <v>1</v>
      </c>
      <c r="AB561">
        <v>0.625</v>
      </c>
      <c r="AC561">
        <v>0.76923076923076905</v>
      </c>
      <c r="AD561">
        <v>0</v>
      </c>
      <c r="AE561">
        <v>0.4</v>
      </c>
    </row>
    <row r="562" spans="1:31" x14ac:dyDescent="0.15">
      <c r="A562" s="6">
        <v>560</v>
      </c>
      <c r="B562">
        <v>18</v>
      </c>
      <c r="C562">
        <v>2</v>
      </c>
      <c r="D562">
        <v>10</v>
      </c>
      <c r="E562">
        <v>10</v>
      </c>
      <c r="F562">
        <v>10</v>
      </c>
      <c r="G562">
        <v>0</v>
      </c>
      <c r="H562">
        <v>8</v>
      </c>
      <c r="I562">
        <v>2</v>
      </c>
      <c r="J562">
        <v>0.9</v>
      </c>
      <c r="K562" s="3">
        <v>10.261106491088899</v>
      </c>
      <c r="L562" s="10">
        <v>3.1597480773925799</v>
      </c>
      <c r="M562">
        <v>2.6344470977783199</v>
      </c>
      <c r="N562">
        <v>6.2502002716064498</v>
      </c>
      <c r="O562">
        <v>4</v>
      </c>
      <c r="P562">
        <v>4</v>
      </c>
      <c r="Q562">
        <v>14</v>
      </c>
      <c r="R562" s="16">
        <v>0.28570000000000001</v>
      </c>
      <c r="S562" s="16">
        <f t="shared" si="8"/>
        <v>0.4</v>
      </c>
      <c r="T562">
        <v>4.0092296600341797</v>
      </c>
      <c r="U562">
        <v>3.7924528121948202</v>
      </c>
      <c r="V562">
        <v>3.4356625080108598</v>
      </c>
      <c r="W562" s="17">
        <v>0.35679030418396002</v>
      </c>
      <c r="X562">
        <v>0.57356715202331499</v>
      </c>
      <c r="Y562">
        <v>0.57356715202331499</v>
      </c>
      <c r="Z562">
        <v>0.4</v>
      </c>
      <c r="AA562">
        <v>1</v>
      </c>
      <c r="AB562">
        <v>0.71428571428571397</v>
      </c>
      <c r="AC562">
        <v>0.83333333333333304</v>
      </c>
      <c r="AD562">
        <v>0</v>
      </c>
      <c r="AE562">
        <v>0.6</v>
      </c>
    </row>
    <row r="563" spans="1:31" x14ac:dyDescent="0.15">
      <c r="A563" s="6">
        <v>561</v>
      </c>
      <c r="B563">
        <v>17</v>
      </c>
      <c r="C563">
        <v>3</v>
      </c>
      <c r="D563">
        <v>10</v>
      </c>
      <c r="E563">
        <v>10</v>
      </c>
      <c r="F563">
        <v>10</v>
      </c>
      <c r="G563">
        <v>0</v>
      </c>
      <c r="H563">
        <v>7</v>
      </c>
      <c r="I563">
        <v>3</v>
      </c>
      <c r="J563">
        <v>0.85</v>
      </c>
      <c r="K563" s="3">
        <v>9.3536796569824201</v>
      </c>
      <c r="L563" s="10">
        <v>1.4017753601074201</v>
      </c>
      <c r="M563">
        <v>0.43492507934570301</v>
      </c>
      <c r="N563">
        <v>8.13702392578125</v>
      </c>
      <c r="O563">
        <v>6</v>
      </c>
      <c r="P563">
        <v>6</v>
      </c>
      <c r="Q563">
        <v>16</v>
      </c>
      <c r="R563" s="16">
        <v>0.375</v>
      </c>
      <c r="S563" s="16">
        <f t="shared" si="8"/>
        <v>0.6</v>
      </c>
      <c r="T563">
        <v>4.1536064147949201</v>
      </c>
      <c r="U563">
        <v>3.6947340965271001</v>
      </c>
      <c r="V563">
        <v>3.58487176895142</v>
      </c>
      <c r="W563" s="17">
        <v>0.109862327575684</v>
      </c>
      <c r="X563">
        <v>0.56873464584350597</v>
      </c>
      <c r="Y563">
        <v>0.56873464584350597</v>
      </c>
      <c r="Z563">
        <v>0.6</v>
      </c>
      <c r="AA563">
        <v>1</v>
      </c>
      <c r="AB563">
        <v>0.625</v>
      </c>
      <c r="AC563">
        <v>0.76923076923076905</v>
      </c>
      <c r="AD563">
        <v>0</v>
      </c>
      <c r="AE563">
        <v>0.4</v>
      </c>
    </row>
    <row r="564" spans="1:31" x14ac:dyDescent="0.15">
      <c r="A564" s="6">
        <v>562</v>
      </c>
      <c r="B564">
        <v>16</v>
      </c>
      <c r="C564">
        <v>4</v>
      </c>
      <c r="D564">
        <v>10</v>
      </c>
      <c r="E564">
        <v>10</v>
      </c>
      <c r="F564">
        <v>10</v>
      </c>
      <c r="G564">
        <v>0</v>
      </c>
      <c r="H564">
        <v>6</v>
      </c>
      <c r="I564">
        <v>4</v>
      </c>
      <c r="J564">
        <v>0.8</v>
      </c>
      <c r="K564" s="3">
        <v>8.1943950653076207</v>
      </c>
      <c r="L564" s="10">
        <v>1.5858402252197299</v>
      </c>
      <c r="M564">
        <v>0.289749145507812</v>
      </c>
      <c r="N564">
        <v>7.7740345001220703</v>
      </c>
      <c r="O564">
        <v>5</v>
      </c>
      <c r="P564">
        <v>5</v>
      </c>
      <c r="Q564">
        <v>15</v>
      </c>
      <c r="R564" s="16">
        <v>0.33329999999999999</v>
      </c>
      <c r="S564" s="16">
        <f t="shared" si="8"/>
        <v>0.5</v>
      </c>
      <c r="T564">
        <v>3.9068489074707</v>
      </c>
      <c r="U564">
        <v>3.4167623519897501</v>
      </c>
      <c r="V564">
        <v>3.37409591674805</v>
      </c>
      <c r="W564" s="17">
        <v>4.2666435241699198E-2</v>
      </c>
      <c r="X564">
        <v>0.53275299072265603</v>
      </c>
      <c r="Y564">
        <v>0.53275299072265603</v>
      </c>
      <c r="Z564">
        <v>0.5</v>
      </c>
      <c r="AA564">
        <v>1</v>
      </c>
      <c r="AB564">
        <v>0.66666666666666696</v>
      </c>
      <c r="AC564">
        <v>0.8</v>
      </c>
      <c r="AD564">
        <v>0</v>
      </c>
      <c r="AE564">
        <v>0.5</v>
      </c>
    </row>
    <row r="565" spans="1:31" x14ac:dyDescent="0.15">
      <c r="A565" s="6">
        <v>563</v>
      </c>
      <c r="B565">
        <v>14</v>
      </c>
      <c r="C565">
        <v>6</v>
      </c>
      <c r="D565">
        <v>10</v>
      </c>
      <c r="E565">
        <v>10</v>
      </c>
      <c r="F565">
        <v>10</v>
      </c>
      <c r="G565">
        <v>0</v>
      </c>
      <c r="H565">
        <v>4</v>
      </c>
      <c r="I565">
        <v>6</v>
      </c>
      <c r="J565">
        <v>0.7</v>
      </c>
      <c r="K565" s="3">
        <v>8.5498504638671893</v>
      </c>
      <c r="L565" s="10">
        <v>5.67376708984375</v>
      </c>
      <c r="M565">
        <v>4.30523681640625</v>
      </c>
      <c r="N565">
        <v>4.9093284606933603</v>
      </c>
      <c r="O565">
        <v>1</v>
      </c>
      <c r="P565">
        <v>1</v>
      </c>
      <c r="Q565">
        <v>11</v>
      </c>
      <c r="R565" s="16">
        <v>9.0899999999999995E-2</v>
      </c>
      <c r="S565" s="16">
        <f t="shared" si="8"/>
        <v>0.1</v>
      </c>
      <c r="T565">
        <v>3.0093879699707</v>
      </c>
      <c r="U565">
        <v>2.82489061355591</v>
      </c>
      <c r="V565">
        <v>2.47087574005127</v>
      </c>
      <c r="W565" s="17">
        <v>0.354014873504639</v>
      </c>
      <c r="X565">
        <v>0.53851222991943404</v>
      </c>
      <c r="Y565">
        <v>0.53851222991943404</v>
      </c>
      <c r="Z565">
        <v>0.1</v>
      </c>
      <c r="AA565">
        <v>1</v>
      </c>
      <c r="AB565">
        <v>0.90909090909090895</v>
      </c>
      <c r="AC565">
        <v>0.952380952380952</v>
      </c>
      <c r="AD565">
        <v>0</v>
      </c>
      <c r="AE565">
        <v>0.9</v>
      </c>
    </row>
    <row r="566" spans="1:31" x14ac:dyDescent="0.15">
      <c r="A566" s="6">
        <v>564</v>
      </c>
      <c r="B566">
        <v>14</v>
      </c>
      <c r="C566">
        <v>6</v>
      </c>
      <c r="D566">
        <v>10</v>
      </c>
      <c r="E566">
        <v>10</v>
      </c>
      <c r="F566">
        <v>10</v>
      </c>
      <c r="G566">
        <v>0</v>
      </c>
      <c r="H566">
        <v>4</v>
      </c>
      <c r="I566">
        <v>6</v>
      </c>
      <c r="J566">
        <v>0.7</v>
      </c>
      <c r="K566" s="3">
        <v>9.2657775878906197</v>
      </c>
      <c r="L566" s="10">
        <v>5.2757301330566397</v>
      </c>
      <c r="M566">
        <v>2.9213771820068399</v>
      </c>
      <c r="N566">
        <v>6.0512104034423801</v>
      </c>
      <c r="O566">
        <v>2</v>
      </c>
      <c r="P566">
        <v>2</v>
      </c>
      <c r="Q566">
        <v>12</v>
      </c>
      <c r="R566" s="16">
        <v>0.16669999999999999</v>
      </c>
      <c r="S566" s="16">
        <f t="shared" si="8"/>
        <v>0.2</v>
      </c>
      <c r="T566">
        <v>2.56439208984375</v>
      </c>
      <c r="U566">
        <v>2.3354539871215798</v>
      </c>
      <c r="V566">
        <v>2.0398206710815399</v>
      </c>
      <c r="W566" s="17">
        <v>0.29563331604003901</v>
      </c>
      <c r="X566">
        <v>0.52457141876220703</v>
      </c>
      <c r="Y566">
        <v>0.52457141876220703</v>
      </c>
      <c r="Z566">
        <v>0.2</v>
      </c>
      <c r="AA566">
        <v>1</v>
      </c>
      <c r="AB566">
        <v>0.83333333333333304</v>
      </c>
      <c r="AC566">
        <v>0.90909090909090895</v>
      </c>
      <c r="AD566">
        <v>0</v>
      </c>
      <c r="AE566">
        <v>0.8</v>
      </c>
    </row>
    <row r="567" spans="1:31" x14ac:dyDescent="0.15">
      <c r="A567" s="6">
        <v>565</v>
      </c>
      <c r="B567">
        <v>14</v>
      </c>
      <c r="C567">
        <v>6</v>
      </c>
      <c r="D567">
        <v>10</v>
      </c>
      <c r="E567">
        <v>10</v>
      </c>
      <c r="F567">
        <v>10</v>
      </c>
      <c r="G567">
        <v>0</v>
      </c>
      <c r="H567">
        <v>4</v>
      </c>
      <c r="I567">
        <v>6</v>
      </c>
      <c r="J567">
        <v>0.7</v>
      </c>
      <c r="K567" s="3">
        <v>8.7530879974365199</v>
      </c>
      <c r="L567" s="10">
        <v>5.0434207916259801</v>
      </c>
      <c r="M567">
        <v>2.7324600219726598</v>
      </c>
      <c r="N567">
        <v>5.4225711822509801</v>
      </c>
      <c r="O567">
        <v>2</v>
      </c>
      <c r="P567">
        <v>2</v>
      </c>
      <c r="Q567">
        <v>12</v>
      </c>
      <c r="R567" s="16">
        <v>0.16669999999999999</v>
      </c>
      <c r="S567" s="16">
        <f t="shared" si="8"/>
        <v>0.2</v>
      </c>
      <c r="T567">
        <v>3.3161754608154301</v>
      </c>
      <c r="U567">
        <v>3.0609316825866699</v>
      </c>
      <c r="V567">
        <v>2.7582886219024698</v>
      </c>
      <c r="W567" s="17">
        <v>0.30264306068420399</v>
      </c>
      <c r="X567">
        <v>0.55788683891296398</v>
      </c>
      <c r="Y567">
        <v>0.55788683891296398</v>
      </c>
      <c r="Z567">
        <v>0.2</v>
      </c>
      <c r="AA567">
        <v>1</v>
      </c>
      <c r="AB567">
        <v>0.83333333333333304</v>
      </c>
      <c r="AC567">
        <v>0.90909090909090895</v>
      </c>
      <c r="AD567">
        <v>0</v>
      </c>
      <c r="AE567">
        <v>0.8</v>
      </c>
    </row>
    <row r="568" spans="1:31" x14ac:dyDescent="0.15">
      <c r="A568" s="6">
        <v>566</v>
      </c>
      <c r="B568">
        <v>15</v>
      </c>
      <c r="C568">
        <v>5</v>
      </c>
      <c r="D568">
        <v>10</v>
      </c>
      <c r="E568">
        <v>10</v>
      </c>
      <c r="F568">
        <v>10</v>
      </c>
      <c r="G568">
        <v>0</v>
      </c>
      <c r="H568">
        <v>5</v>
      </c>
      <c r="I568">
        <v>5</v>
      </c>
      <c r="J568">
        <v>0.75</v>
      </c>
      <c r="K568" s="3">
        <v>8.6669692993164098</v>
      </c>
      <c r="L568" s="10">
        <v>3.7744369506835902</v>
      </c>
      <c r="M568">
        <v>1.73469161987305</v>
      </c>
      <c r="N568">
        <v>5.7055931091308603</v>
      </c>
      <c r="O568">
        <v>4</v>
      </c>
      <c r="P568">
        <v>4</v>
      </c>
      <c r="Q568">
        <v>14</v>
      </c>
      <c r="R568" s="16">
        <v>0.28570000000000001</v>
      </c>
      <c r="S568" s="16">
        <f t="shared" si="8"/>
        <v>0.4</v>
      </c>
      <c r="T568">
        <v>3.7712020874023402</v>
      </c>
      <c r="U568">
        <v>3.4261507987976101</v>
      </c>
      <c r="V568">
        <v>3.1825811862945601</v>
      </c>
      <c r="W568" s="17">
        <v>0.24356961250305201</v>
      </c>
      <c r="X568">
        <v>0.58862090110778797</v>
      </c>
      <c r="Y568">
        <v>0.58862090110778797</v>
      </c>
      <c r="Z568">
        <v>0.4</v>
      </c>
      <c r="AA568">
        <v>1</v>
      </c>
      <c r="AB568">
        <v>0.71428571428571397</v>
      </c>
      <c r="AC568">
        <v>0.83333333333333304</v>
      </c>
      <c r="AD568">
        <v>0</v>
      </c>
      <c r="AE568">
        <v>0.6</v>
      </c>
    </row>
    <row r="569" spans="1:31" x14ac:dyDescent="0.15">
      <c r="A569" s="6">
        <v>567</v>
      </c>
      <c r="B569">
        <v>17</v>
      </c>
      <c r="C569">
        <v>3</v>
      </c>
      <c r="D569">
        <v>10</v>
      </c>
      <c r="E569">
        <v>10</v>
      </c>
      <c r="F569">
        <v>10</v>
      </c>
      <c r="G569">
        <v>0</v>
      </c>
      <c r="H569">
        <v>7</v>
      </c>
      <c r="I569">
        <v>3</v>
      </c>
      <c r="J569">
        <v>0.85</v>
      </c>
      <c r="K569" s="3">
        <v>8.4013347625732404</v>
      </c>
      <c r="L569" s="10">
        <v>1.89981842041016</v>
      </c>
      <c r="M569">
        <v>1.0454025268554701</v>
      </c>
      <c r="N569">
        <v>6.4398326873779297</v>
      </c>
      <c r="O569">
        <v>6</v>
      </c>
      <c r="P569">
        <v>6</v>
      </c>
      <c r="Q569">
        <v>16</v>
      </c>
      <c r="R569" s="16">
        <v>0.375</v>
      </c>
      <c r="S569" s="16">
        <f t="shared" si="8"/>
        <v>0.6</v>
      </c>
      <c r="T569">
        <v>4.1472434997558603</v>
      </c>
      <c r="U569">
        <v>3.7769830226898198</v>
      </c>
      <c r="V569">
        <v>3.61122393608093</v>
      </c>
      <c r="W569" s="17">
        <v>0.165759086608887</v>
      </c>
      <c r="X569">
        <v>0.53601956367492698</v>
      </c>
      <c r="Y569">
        <v>0.53601956367492698</v>
      </c>
      <c r="Z569">
        <v>0.6</v>
      </c>
      <c r="AA569">
        <v>1</v>
      </c>
      <c r="AB569">
        <v>0.625</v>
      </c>
      <c r="AC569">
        <v>0.76923076923076905</v>
      </c>
      <c r="AD569">
        <v>0</v>
      </c>
      <c r="AE569">
        <v>0.4</v>
      </c>
    </row>
    <row r="570" spans="1:31" x14ac:dyDescent="0.15">
      <c r="A570" s="6">
        <v>568</v>
      </c>
      <c r="B570">
        <v>18</v>
      </c>
      <c r="C570">
        <v>2</v>
      </c>
      <c r="D570">
        <v>10</v>
      </c>
      <c r="E570">
        <v>10</v>
      </c>
      <c r="F570">
        <v>10</v>
      </c>
      <c r="G570">
        <v>0</v>
      </c>
      <c r="H570">
        <v>8</v>
      </c>
      <c r="I570">
        <v>2</v>
      </c>
      <c r="J570">
        <v>0.9</v>
      </c>
      <c r="K570" s="3">
        <v>9.3716735839843697</v>
      </c>
      <c r="L570" s="10">
        <v>1.1026153564453101</v>
      </c>
      <c r="M570">
        <v>0.53197479248046897</v>
      </c>
      <c r="N570">
        <v>7.4831428527831996</v>
      </c>
      <c r="O570">
        <v>6</v>
      </c>
      <c r="P570">
        <v>6</v>
      </c>
      <c r="Q570">
        <v>16</v>
      </c>
      <c r="R570" s="16">
        <v>0.375</v>
      </c>
      <c r="S570" s="16">
        <f t="shared" si="8"/>
        <v>0.6</v>
      </c>
      <c r="T570">
        <v>4.7386512756347701</v>
      </c>
      <c r="U570">
        <v>4.3290586471557599</v>
      </c>
      <c r="V570">
        <v>4.1681928634643501</v>
      </c>
      <c r="W570" s="17">
        <v>0.160865783691406</v>
      </c>
      <c r="X570">
        <v>0.57045841217041005</v>
      </c>
      <c r="Y570">
        <v>0.57045841217041005</v>
      </c>
      <c r="Z570">
        <v>0.6</v>
      </c>
      <c r="AA570">
        <v>1</v>
      </c>
      <c r="AB570">
        <v>0.625</v>
      </c>
      <c r="AC570">
        <v>0.76923076923076905</v>
      </c>
      <c r="AD570">
        <v>0</v>
      </c>
      <c r="AE570">
        <v>0.4</v>
      </c>
    </row>
    <row r="571" spans="1:31" x14ac:dyDescent="0.15">
      <c r="A571" s="6">
        <v>569</v>
      </c>
      <c r="B571">
        <v>17</v>
      </c>
      <c r="C571">
        <v>3</v>
      </c>
      <c r="D571">
        <v>10</v>
      </c>
      <c r="E571">
        <v>10</v>
      </c>
      <c r="F571">
        <v>10</v>
      </c>
      <c r="G571">
        <v>0</v>
      </c>
      <c r="H571">
        <v>7</v>
      </c>
      <c r="I571">
        <v>3</v>
      </c>
      <c r="J571">
        <v>0.85</v>
      </c>
      <c r="K571" s="3">
        <v>8.8859119415283203</v>
      </c>
      <c r="L571" s="10">
        <v>1.72646713256836</v>
      </c>
      <c r="M571">
        <v>1.0403633117675799</v>
      </c>
      <c r="N571">
        <v>7.9407691955566397</v>
      </c>
      <c r="O571">
        <v>7</v>
      </c>
      <c r="P571">
        <v>7</v>
      </c>
      <c r="Q571">
        <v>16</v>
      </c>
      <c r="R571" s="16">
        <v>0.4375</v>
      </c>
      <c r="S571" s="16">
        <f t="shared" si="8"/>
        <v>0.7</v>
      </c>
      <c r="T571">
        <v>4.21138572692871</v>
      </c>
      <c r="U571">
        <v>3.7698805332183798</v>
      </c>
      <c r="V571">
        <v>3.6780929565429701</v>
      </c>
      <c r="W571" s="17">
        <v>9.1787576675414997E-2</v>
      </c>
      <c r="X571">
        <v>0.53329277038574197</v>
      </c>
      <c r="Y571">
        <v>0.53329277038574197</v>
      </c>
      <c r="Z571">
        <v>0.7</v>
      </c>
      <c r="AA571">
        <v>0.9</v>
      </c>
      <c r="AB571">
        <v>0.5625</v>
      </c>
      <c r="AC571">
        <v>0.69230769230769196</v>
      </c>
      <c r="AD571">
        <v>0.1</v>
      </c>
      <c r="AE571">
        <v>0.2</v>
      </c>
    </row>
    <row r="572" spans="1:31" x14ac:dyDescent="0.15">
      <c r="A572" s="6">
        <v>570</v>
      </c>
      <c r="B572">
        <v>18</v>
      </c>
      <c r="C572">
        <v>2</v>
      </c>
      <c r="D572">
        <v>10</v>
      </c>
      <c r="E572">
        <v>10</v>
      </c>
      <c r="F572">
        <v>10</v>
      </c>
      <c r="G572">
        <v>0</v>
      </c>
      <c r="H572">
        <v>8</v>
      </c>
      <c r="I572">
        <v>2</v>
      </c>
      <c r="J572">
        <v>0.9</v>
      </c>
      <c r="K572" s="3">
        <v>10.107200622558601</v>
      </c>
      <c r="L572" s="10">
        <v>2.6826114654540998</v>
      </c>
      <c r="M572">
        <v>2.0718727111816402</v>
      </c>
      <c r="N572">
        <v>6.2270374298095703</v>
      </c>
      <c r="O572">
        <v>4</v>
      </c>
      <c r="P572">
        <v>4</v>
      </c>
      <c r="Q572">
        <v>14</v>
      </c>
      <c r="R572" s="16">
        <v>0.28570000000000001</v>
      </c>
      <c r="S572" s="16">
        <f t="shared" si="8"/>
        <v>0.4</v>
      </c>
      <c r="T572">
        <v>4.0491065979003897</v>
      </c>
      <c r="U572">
        <v>3.80079221725464</v>
      </c>
      <c r="V572">
        <v>3.4570014476776101</v>
      </c>
      <c r="W572" s="17">
        <v>0.34379076957702598</v>
      </c>
      <c r="X572">
        <v>0.59210515022277799</v>
      </c>
      <c r="Y572">
        <v>0.59210515022277799</v>
      </c>
      <c r="Z572">
        <v>0.4</v>
      </c>
      <c r="AA572">
        <v>1</v>
      </c>
      <c r="AB572">
        <v>0.71428571428571397</v>
      </c>
      <c r="AC572">
        <v>0.83333333333333304</v>
      </c>
      <c r="AD572">
        <v>0</v>
      </c>
      <c r="AE572">
        <v>0.6</v>
      </c>
    </row>
    <row r="573" spans="1:31" x14ac:dyDescent="0.15">
      <c r="A573" s="6">
        <v>571</v>
      </c>
      <c r="B573">
        <v>15</v>
      </c>
      <c r="C573">
        <v>5</v>
      </c>
      <c r="D573">
        <v>10</v>
      </c>
      <c r="E573">
        <v>10</v>
      </c>
      <c r="F573">
        <v>10</v>
      </c>
      <c r="G573">
        <v>0</v>
      </c>
      <c r="H573">
        <v>5</v>
      </c>
      <c r="I573">
        <v>5</v>
      </c>
      <c r="J573">
        <v>0.75</v>
      </c>
      <c r="K573" s="3">
        <v>8.9176368713378906</v>
      </c>
      <c r="L573" s="10">
        <v>2.97793388366699</v>
      </c>
      <c r="M573">
        <v>0.78678894042968694</v>
      </c>
      <c r="N573">
        <v>7.4971160888671902</v>
      </c>
      <c r="O573">
        <v>5</v>
      </c>
      <c r="P573">
        <v>5</v>
      </c>
      <c r="Q573">
        <v>15</v>
      </c>
      <c r="R573" s="16">
        <v>0.33329999999999999</v>
      </c>
      <c r="S573" s="16">
        <f t="shared" si="8"/>
        <v>0.5</v>
      </c>
      <c r="T573">
        <v>3.6961498260497998</v>
      </c>
      <c r="U573">
        <v>3.2113220691680899</v>
      </c>
      <c r="V573">
        <v>3.0879595279693599</v>
      </c>
      <c r="W573" s="17">
        <v>0.12336254119873</v>
      </c>
      <c r="X573">
        <v>0.608190298080444</v>
      </c>
      <c r="Y573">
        <v>0.608190298080444</v>
      </c>
      <c r="Z573">
        <v>0.5</v>
      </c>
      <c r="AA573">
        <v>1</v>
      </c>
      <c r="AB573">
        <v>0.66666666666666696</v>
      </c>
      <c r="AC573">
        <v>0.8</v>
      </c>
      <c r="AD573">
        <v>0</v>
      </c>
      <c r="AE573">
        <v>0.5</v>
      </c>
    </row>
    <row r="574" spans="1:31" x14ac:dyDescent="0.15">
      <c r="A574" s="6">
        <v>572</v>
      </c>
      <c r="B574">
        <v>19</v>
      </c>
      <c r="C574">
        <v>1</v>
      </c>
      <c r="D574">
        <v>10</v>
      </c>
      <c r="E574">
        <v>10</v>
      </c>
      <c r="F574">
        <v>10</v>
      </c>
      <c r="G574">
        <v>0</v>
      </c>
      <c r="H574">
        <v>9</v>
      </c>
      <c r="I574">
        <v>1</v>
      </c>
      <c r="J574">
        <v>0.95</v>
      </c>
      <c r="K574" s="3">
        <v>12.7640056610107</v>
      </c>
      <c r="L574" s="10">
        <v>0.73766708374023404</v>
      </c>
      <c r="M574">
        <v>0.48704910278320301</v>
      </c>
      <c r="N574">
        <v>10.8563938140869</v>
      </c>
      <c r="O574">
        <v>7</v>
      </c>
      <c r="P574">
        <v>7</v>
      </c>
      <c r="Q574">
        <v>17</v>
      </c>
      <c r="R574" s="16">
        <v>0.4118</v>
      </c>
      <c r="S574" s="16">
        <f t="shared" si="8"/>
        <v>0.7</v>
      </c>
      <c r="T574">
        <v>5.5027923583984402</v>
      </c>
      <c r="U574">
        <v>5.0524420738220197</v>
      </c>
      <c r="V574">
        <v>4.8725714683532697</v>
      </c>
      <c r="W574" s="17">
        <v>0.17987060546875</v>
      </c>
      <c r="X574">
        <v>0.63022089004516602</v>
      </c>
      <c r="Y574">
        <v>0.63022089004516602</v>
      </c>
      <c r="Z574">
        <v>0.7</v>
      </c>
      <c r="AA574">
        <v>1</v>
      </c>
      <c r="AB574">
        <v>0.58823529411764697</v>
      </c>
      <c r="AC574">
        <v>0.74074074074074103</v>
      </c>
      <c r="AD574">
        <v>0</v>
      </c>
      <c r="AE574">
        <v>0.3</v>
      </c>
    </row>
    <row r="575" spans="1:31" x14ac:dyDescent="0.15">
      <c r="A575" s="6">
        <v>573</v>
      </c>
      <c r="B575">
        <v>17</v>
      </c>
      <c r="C575">
        <v>3</v>
      </c>
      <c r="D575">
        <v>10</v>
      </c>
      <c r="E575">
        <v>10</v>
      </c>
      <c r="F575">
        <v>10</v>
      </c>
      <c r="G575">
        <v>0</v>
      </c>
      <c r="H575">
        <v>7</v>
      </c>
      <c r="I575">
        <v>3</v>
      </c>
      <c r="J575">
        <v>0.85</v>
      </c>
      <c r="K575" s="3">
        <v>7.7861976623535201</v>
      </c>
      <c r="L575" s="10">
        <v>2.38701248168945</v>
      </c>
      <c r="M575">
        <v>1.50172996520996</v>
      </c>
      <c r="N575">
        <v>4.7621803283691397</v>
      </c>
      <c r="O575">
        <v>4</v>
      </c>
      <c r="P575">
        <v>4</v>
      </c>
      <c r="Q575">
        <v>13</v>
      </c>
      <c r="R575" s="16">
        <v>0.30769999999999997</v>
      </c>
      <c r="S575" s="16">
        <f t="shared" si="8"/>
        <v>0.4</v>
      </c>
      <c r="T575">
        <v>3.1709365844726598</v>
      </c>
      <c r="U575">
        <v>2.9400973320007302</v>
      </c>
      <c r="V575">
        <v>2.70842504501343</v>
      </c>
      <c r="W575" s="17">
        <v>0.23167228698730499</v>
      </c>
      <c r="X575">
        <v>0.46251153945922902</v>
      </c>
      <c r="Y575">
        <v>0.46251153945922902</v>
      </c>
      <c r="Z575">
        <v>0.4</v>
      </c>
      <c r="AA575">
        <v>0.9</v>
      </c>
      <c r="AB575">
        <v>0.69230769230769196</v>
      </c>
      <c r="AC575">
        <v>0.78260869565217395</v>
      </c>
      <c r="AD575">
        <v>0.1</v>
      </c>
      <c r="AE575">
        <v>0.5</v>
      </c>
    </row>
    <row r="576" spans="1:31" x14ac:dyDescent="0.15">
      <c r="A576" s="6">
        <v>574</v>
      </c>
      <c r="B576">
        <v>14</v>
      </c>
      <c r="C576">
        <v>6</v>
      </c>
      <c r="D576">
        <v>10</v>
      </c>
      <c r="E576">
        <v>10</v>
      </c>
      <c r="F576">
        <v>10</v>
      </c>
      <c r="G576">
        <v>0</v>
      </c>
      <c r="H576">
        <v>4</v>
      </c>
      <c r="I576">
        <v>6</v>
      </c>
      <c r="J576">
        <v>0.7</v>
      </c>
      <c r="K576" s="3">
        <v>8.5182151794433594</v>
      </c>
      <c r="L576" s="10">
        <v>4.8193511962890598</v>
      </c>
      <c r="M576">
        <v>2.7782020568847701</v>
      </c>
      <c r="N576">
        <v>5.8452396392822301</v>
      </c>
      <c r="O576">
        <v>2</v>
      </c>
      <c r="P576">
        <v>2</v>
      </c>
      <c r="Q576">
        <v>12</v>
      </c>
      <c r="R576" s="16">
        <v>0.16669999999999999</v>
      </c>
      <c r="S576" s="16">
        <f t="shared" si="8"/>
        <v>0.2</v>
      </c>
      <c r="T576">
        <v>3.1886501312255899</v>
      </c>
      <c r="U576">
        <v>2.8772964477539098</v>
      </c>
      <c r="V576">
        <v>2.6102390289306601</v>
      </c>
      <c r="W576" s="17">
        <v>0.26705741882324202</v>
      </c>
      <c r="X576">
        <v>0.57841110229492199</v>
      </c>
      <c r="Y576">
        <v>0.57841110229492199</v>
      </c>
      <c r="Z576">
        <v>0.2</v>
      </c>
      <c r="AA576">
        <v>1</v>
      </c>
      <c r="AB576">
        <v>0.83333333333333304</v>
      </c>
      <c r="AC576">
        <v>0.90909090909090895</v>
      </c>
      <c r="AD576">
        <v>0</v>
      </c>
      <c r="AE576">
        <v>0.8</v>
      </c>
    </row>
    <row r="577" spans="1:31" x14ac:dyDescent="0.15">
      <c r="A577" s="6">
        <v>575</v>
      </c>
      <c r="B577">
        <v>18</v>
      </c>
      <c r="C577">
        <v>2</v>
      </c>
      <c r="D577">
        <v>10</v>
      </c>
      <c r="E577">
        <v>10</v>
      </c>
      <c r="F577">
        <v>10</v>
      </c>
      <c r="G577">
        <v>0</v>
      </c>
      <c r="H577">
        <v>8</v>
      </c>
      <c r="I577">
        <v>2</v>
      </c>
      <c r="J577">
        <v>0.9</v>
      </c>
      <c r="K577" s="3">
        <v>9.3824081420898402</v>
      </c>
      <c r="L577" s="10">
        <v>2.4036560058593701</v>
      </c>
      <c r="M577">
        <v>1.78212547302246</v>
      </c>
      <c r="N577">
        <v>5.6157817840576199</v>
      </c>
      <c r="O577">
        <v>4</v>
      </c>
      <c r="P577">
        <v>4</v>
      </c>
      <c r="Q577">
        <v>13</v>
      </c>
      <c r="R577" s="16">
        <v>0.30769999999999997</v>
      </c>
      <c r="S577" s="16">
        <f t="shared" si="8"/>
        <v>0.4</v>
      </c>
      <c r="T577">
        <v>4.1572189331054696</v>
      </c>
      <c r="U577">
        <v>3.90777516365051</v>
      </c>
      <c r="V577">
        <v>3.5910561084747301</v>
      </c>
      <c r="W577" s="17">
        <v>0.31671905517578097</v>
      </c>
      <c r="X577">
        <v>0.56616282463073697</v>
      </c>
      <c r="Y577">
        <v>0.56616282463073697</v>
      </c>
      <c r="Z577">
        <v>0.4</v>
      </c>
      <c r="AA577">
        <v>0.9</v>
      </c>
      <c r="AB577">
        <v>0.69230769230769196</v>
      </c>
      <c r="AC577">
        <v>0.78260869565217395</v>
      </c>
      <c r="AD577">
        <v>0.1</v>
      </c>
      <c r="AE577">
        <v>0.5</v>
      </c>
    </row>
    <row r="578" spans="1:31" x14ac:dyDescent="0.15">
      <c r="A578" s="6">
        <v>576</v>
      </c>
      <c r="B578">
        <v>18</v>
      </c>
      <c r="C578">
        <v>2</v>
      </c>
      <c r="D578">
        <v>10</v>
      </c>
      <c r="E578">
        <v>10</v>
      </c>
      <c r="F578">
        <v>10</v>
      </c>
      <c r="G578">
        <v>0</v>
      </c>
      <c r="H578">
        <v>8</v>
      </c>
      <c r="I578">
        <v>2</v>
      </c>
      <c r="J578">
        <v>0.9</v>
      </c>
      <c r="K578" s="3">
        <v>10.0654296875</v>
      </c>
      <c r="L578" s="10">
        <v>2.1596164703369101</v>
      </c>
      <c r="M578">
        <v>1.60601806640625</v>
      </c>
      <c r="N578">
        <v>7.1142730712890598</v>
      </c>
      <c r="O578">
        <v>7</v>
      </c>
      <c r="P578">
        <v>7</v>
      </c>
      <c r="Q578">
        <v>17</v>
      </c>
      <c r="R578" s="16">
        <v>0.4118</v>
      </c>
      <c r="S578" s="16">
        <f t="shared" ref="S578:S641" si="9">O578/E578</f>
        <v>0.7</v>
      </c>
      <c r="T578">
        <v>4.7743911743164098</v>
      </c>
      <c r="U578">
        <v>4.42250633239746</v>
      </c>
      <c r="V578">
        <v>4.16098928451538</v>
      </c>
      <c r="W578" s="17">
        <v>0.26151704788208002</v>
      </c>
      <c r="X578">
        <v>0.61340188980102495</v>
      </c>
      <c r="Y578">
        <v>0.61340188980102495</v>
      </c>
      <c r="Z578">
        <v>0.7</v>
      </c>
      <c r="AA578">
        <v>1</v>
      </c>
      <c r="AB578">
        <v>0.58823529411764697</v>
      </c>
      <c r="AC578">
        <v>0.74074074074074103</v>
      </c>
      <c r="AD578">
        <v>0</v>
      </c>
      <c r="AE578">
        <v>0.3</v>
      </c>
    </row>
    <row r="579" spans="1:31" x14ac:dyDescent="0.15">
      <c r="A579" s="6">
        <v>577</v>
      </c>
      <c r="B579">
        <v>19</v>
      </c>
      <c r="C579">
        <v>1</v>
      </c>
      <c r="D579">
        <v>10</v>
      </c>
      <c r="E579">
        <v>10</v>
      </c>
      <c r="F579">
        <v>10</v>
      </c>
      <c r="G579">
        <v>0</v>
      </c>
      <c r="H579">
        <v>9</v>
      </c>
      <c r="I579">
        <v>1</v>
      </c>
      <c r="J579">
        <v>0.95</v>
      </c>
      <c r="K579" s="3">
        <v>12.5681343078613</v>
      </c>
      <c r="L579" s="10">
        <v>1.6681442260742201</v>
      </c>
      <c r="M579">
        <v>1.4499664306640601</v>
      </c>
      <c r="N579">
        <v>9.9293594360351598</v>
      </c>
      <c r="O579">
        <v>8</v>
      </c>
      <c r="P579">
        <v>8</v>
      </c>
      <c r="Q579">
        <v>18</v>
      </c>
      <c r="R579" s="16">
        <v>0.44440000000000002</v>
      </c>
      <c r="S579" s="16">
        <f t="shared" si="9"/>
        <v>0.8</v>
      </c>
      <c r="T579">
        <v>5.2424602508544904</v>
      </c>
      <c r="U579">
        <v>4.8652920722961399</v>
      </c>
      <c r="V579">
        <v>4.61120510101318</v>
      </c>
      <c r="W579" s="17">
        <v>0.25408697128295898</v>
      </c>
      <c r="X579">
        <v>0.63125514984130904</v>
      </c>
      <c r="Y579">
        <v>0.63125514984130904</v>
      </c>
      <c r="Z579">
        <v>0.8</v>
      </c>
      <c r="AA579">
        <v>1</v>
      </c>
      <c r="AB579">
        <v>0.55555555555555602</v>
      </c>
      <c r="AC579">
        <v>0.71428571428571397</v>
      </c>
      <c r="AD579">
        <v>0</v>
      </c>
      <c r="AE579">
        <v>0.2</v>
      </c>
    </row>
    <row r="580" spans="1:31" x14ac:dyDescent="0.15">
      <c r="A580" s="6">
        <v>578</v>
      </c>
      <c r="B580">
        <v>20</v>
      </c>
      <c r="C580">
        <v>0</v>
      </c>
      <c r="D580">
        <v>10</v>
      </c>
      <c r="E580">
        <v>10</v>
      </c>
      <c r="F580">
        <v>10</v>
      </c>
      <c r="G580">
        <v>0</v>
      </c>
      <c r="H580">
        <v>10</v>
      </c>
      <c r="I580">
        <v>0</v>
      </c>
      <c r="J580">
        <v>1</v>
      </c>
      <c r="K580" s="3">
        <v>9999</v>
      </c>
      <c r="L580" s="10">
        <v>1.38002777099609</v>
      </c>
      <c r="M580">
        <v>9999</v>
      </c>
      <c r="N580">
        <v>9999</v>
      </c>
      <c r="O580">
        <v>7</v>
      </c>
      <c r="P580">
        <v>7</v>
      </c>
      <c r="Q580">
        <v>17</v>
      </c>
      <c r="R580" s="16">
        <v>0.4118</v>
      </c>
      <c r="S580" s="16">
        <f t="shared" si="9"/>
        <v>0.7</v>
      </c>
      <c r="T580">
        <v>5.3295555114746103</v>
      </c>
      <c r="U580">
        <v>5.0252656936645499</v>
      </c>
      <c r="V580">
        <v>4.6884260177612296</v>
      </c>
      <c r="W580" s="17">
        <v>0.33683967590331998</v>
      </c>
      <c r="X580">
        <v>0.64112949371337902</v>
      </c>
      <c r="Y580">
        <v>0.64112949371337902</v>
      </c>
      <c r="Z580">
        <v>0.7</v>
      </c>
      <c r="AA580">
        <v>1</v>
      </c>
      <c r="AB580">
        <v>0.58823529411764697</v>
      </c>
      <c r="AC580">
        <v>0.74074074074074103</v>
      </c>
      <c r="AD580">
        <v>0</v>
      </c>
      <c r="AE580">
        <v>0.3</v>
      </c>
    </row>
    <row r="581" spans="1:31" x14ac:dyDescent="0.15">
      <c r="A581" s="6">
        <v>579</v>
      </c>
      <c r="B581">
        <v>15</v>
      </c>
      <c r="C581">
        <v>5</v>
      </c>
      <c r="D581">
        <v>10</v>
      </c>
      <c r="E581">
        <v>10</v>
      </c>
      <c r="F581">
        <v>10</v>
      </c>
      <c r="G581">
        <v>0</v>
      </c>
      <c r="H581">
        <v>5</v>
      </c>
      <c r="I581">
        <v>5</v>
      </c>
      <c r="J581">
        <v>0.75</v>
      </c>
      <c r="K581" s="3">
        <v>8.2938251495361293</v>
      </c>
      <c r="L581" s="10">
        <v>2.7973766326904301</v>
      </c>
      <c r="M581">
        <v>0.57436752319335904</v>
      </c>
      <c r="N581">
        <v>6.5468673706054696</v>
      </c>
      <c r="O581">
        <v>4</v>
      </c>
      <c r="P581">
        <v>4</v>
      </c>
      <c r="Q581">
        <v>14</v>
      </c>
      <c r="R581" s="16">
        <v>0.28570000000000001</v>
      </c>
      <c r="S581" s="16">
        <f t="shared" si="9"/>
        <v>0.4</v>
      </c>
      <c r="T581">
        <v>3.5668888092040998</v>
      </c>
      <c r="U581">
        <v>3.12872385978699</v>
      </c>
      <c r="V581">
        <v>2.9969449043273899</v>
      </c>
      <c r="W581" s="17">
        <v>0.131778955459595</v>
      </c>
      <c r="X581">
        <v>0.56994390487670898</v>
      </c>
      <c r="Y581">
        <v>0.56994390487670898</v>
      </c>
      <c r="Z581">
        <v>0.4</v>
      </c>
      <c r="AA581">
        <v>1</v>
      </c>
      <c r="AB581">
        <v>0.71428571428571397</v>
      </c>
      <c r="AC581">
        <v>0.83333333333333304</v>
      </c>
      <c r="AD581">
        <v>0</v>
      </c>
      <c r="AE581">
        <v>0.6</v>
      </c>
    </row>
    <row r="582" spans="1:31" x14ac:dyDescent="0.15">
      <c r="A582" s="6">
        <v>580</v>
      </c>
      <c r="B582">
        <v>17</v>
      </c>
      <c r="C582">
        <v>3</v>
      </c>
      <c r="D582">
        <v>10</v>
      </c>
      <c r="E582">
        <v>10</v>
      </c>
      <c r="F582">
        <v>10</v>
      </c>
      <c r="G582">
        <v>0</v>
      </c>
      <c r="H582">
        <v>7</v>
      </c>
      <c r="I582">
        <v>3</v>
      </c>
      <c r="J582">
        <v>0.85</v>
      </c>
      <c r="K582" s="3">
        <v>8.4309158325195295</v>
      </c>
      <c r="L582" s="10">
        <v>2.7274227142334002</v>
      </c>
      <c r="M582">
        <v>2.0186672210693399</v>
      </c>
      <c r="N582">
        <v>5.7853221893310502</v>
      </c>
      <c r="O582">
        <v>3</v>
      </c>
      <c r="P582">
        <v>3</v>
      </c>
      <c r="Q582">
        <v>12</v>
      </c>
      <c r="R582" s="16">
        <v>0.25</v>
      </c>
      <c r="S582" s="16">
        <f t="shared" si="9"/>
        <v>0.3</v>
      </c>
      <c r="T582">
        <v>3.19611740112305</v>
      </c>
      <c r="U582">
        <v>2.95768475532532</v>
      </c>
      <c r="V582">
        <v>2.7212998867034899</v>
      </c>
      <c r="W582" s="17">
        <v>0.23638486862182601</v>
      </c>
      <c r="X582">
        <v>0.474817514419556</v>
      </c>
      <c r="Y582">
        <v>0.474817514419556</v>
      </c>
      <c r="Z582">
        <v>0.3</v>
      </c>
      <c r="AA582">
        <v>0.9</v>
      </c>
      <c r="AB582">
        <v>0.75</v>
      </c>
      <c r="AC582">
        <v>0.81818181818181801</v>
      </c>
      <c r="AD582">
        <v>0.1</v>
      </c>
      <c r="AE582">
        <v>0.6</v>
      </c>
    </row>
    <row r="583" spans="1:31" x14ac:dyDescent="0.15">
      <c r="A583" s="6">
        <v>581</v>
      </c>
      <c r="B583">
        <v>17</v>
      </c>
      <c r="C583">
        <v>3</v>
      </c>
      <c r="D583">
        <v>10</v>
      </c>
      <c r="E583">
        <v>10</v>
      </c>
      <c r="F583">
        <v>10</v>
      </c>
      <c r="G583">
        <v>0</v>
      </c>
      <c r="H583">
        <v>7</v>
      </c>
      <c r="I583">
        <v>3</v>
      </c>
      <c r="J583">
        <v>0.85</v>
      </c>
      <c r="K583" s="3">
        <v>8.6514358520507795</v>
      </c>
      <c r="L583" s="10">
        <v>2.00840187072754</v>
      </c>
      <c r="M583">
        <v>1.07573318481445</v>
      </c>
      <c r="N583">
        <v>6.3811569213867196</v>
      </c>
      <c r="O583">
        <v>5</v>
      </c>
      <c r="P583">
        <v>5</v>
      </c>
      <c r="Q583">
        <v>15</v>
      </c>
      <c r="R583" s="16">
        <v>0.33329999999999999</v>
      </c>
      <c r="S583" s="16">
        <f t="shared" si="9"/>
        <v>0.5</v>
      </c>
      <c r="T583">
        <v>4.30572509765625</v>
      </c>
      <c r="U583">
        <v>3.9156088829040501</v>
      </c>
      <c r="V583">
        <v>3.7208366394043</v>
      </c>
      <c r="W583" s="17">
        <v>0.194772243499756</v>
      </c>
      <c r="X583">
        <v>0.58488845825195301</v>
      </c>
      <c r="Y583">
        <v>0.58488845825195301</v>
      </c>
      <c r="Z583">
        <v>0.5</v>
      </c>
      <c r="AA583">
        <v>1</v>
      </c>
      <c r="AB583">
        <v>0.66666666666666696</v>
      </c>
      <c r="AC583">
        <v>0.8</v>
      </c>
      <c r="AD583">
        <v>0</v>
      </c>
      <c r="AE583">
        <v>0.5</v>
      </c>
    </row>
    <row r="584" spans="1:31" x14ac:dyDescent="0.15">
      <c r="A584" s="6">
        <v>582</v>
      </c>
      <c r="B584">
        <v>17</v>
      </c>
      <c r="C584">
        <v>3</v>
      </c>
      <c r="D584">
        <v>10</v>
      </c>
      <c r="E584">
        <v>10</v>
      </c>
      <c r="F584">
        <v>10</v>
      </c>
      <c r="G584">
        <v>0</v>
      </c>
      <c r="H584">
        <v>7</v>
      </c>
      <c r="I584">
        <v>3</v>
      </c>
      <c r="J584">
        <v>0.85</v>
      </c>
      <c r="K584" s="3">
        <v>10.237333297729499</v>
      </c>
      <c r="L584" s="10">
        <v>2.39279365539551</v>
      </c>
      <c r="M584">
        <v>1.32973480224609</v>
      </c>
      <c r="N584">
        <v>7.6629505157470703</v>
      </c>
      <c r="O584">
        <v>5</v>
      </c>
      <c r="P584">
        <v>5</v>
      </c>
      <c r="Q584">
        <v>15</v>
      </c>
      <c r="R584" s="16">
        <v>0.33329999999999999</v>
      </c>
      <c r="S584" s="16">
        <f t="shared" si="9"/>
        <v>0.5</v>
      </c>
      <c r="T584">
        <v>3.8714351654052699</v>
      </c>
      <c r="U584">
        <v>3.5270068645477299</v>
      </c>
      <c r="V584">
        <v>3.29490995407104</v>
      </c>
      <c r="W584" s="17">
        <v>0.23209691047668499</v>
      </c>
      <c r="X584">
        <v>0.57652521133422896</v>
      </c>
      <c r="Y584">
        <v>0.57652521133422896</v>
      </c>
      <c r="Z584">
        <v>0.5</v>
      </c>
      <c r="AA584">
        <v>1</v>
      </c>
      <c r="AB584">
        <v>0.66666666666666696</v>
      </c>
      <c r="AC584">
        <v>0.8</v>
      </c>
      <c r="AD584">
        <v>0</v>
      </c>
      <c r="AE584">
        <v>0.5</v>
      </c>
    </row>
    <row r="585" spans="1:31" x14ac:dyDescent="0.15">
      <c r="A585" s="6">
        <v>583</v>
      </c>
      <c r="B585">
        <v>14</v>
      </c>
      <c r="C585">
        <v>6</v>
      </c>
      <c r="D585">
        <v>10</v>
      </c>
      <c r="E585">
        <v>10</v>
      </c>
      <c r="F585">
        <v>10</v>
      </c>
      <c r="G585">
        <v>0</v>
      </c>
      <c r="H585">
        <v>4</v>
      </c>
      <c r="I585">
        <v>6</v>
      </c>
      <c r="J585">
        <v>0.7</v>
      </c>
      <c r="K585" s="3">
        <v>8.1968231201171893</v>
      </c>
      <c r="L585" s="10">
        <v>5.1071681976318404</v>
      </c>
      <c r="M585">
        <v>3.5682277679443399</v>
      </c>
      <c r="N585">
        <v>5.15924072265625</v>
      </c>
      <c r="O585">
        <v>2</v>
      </c>
      <c r="P585">
        <v>2</v>
      </c>
      <c r="Q585">
        <v>12</v>
      </c>
      <c r="R585" s="16">
        <v>0.16669999999999999</v>
      </c>
      <c r="S585" s="16">
        <f t="shared" si="9"/>
        <v>0.2</v>
      </c>
      <c r="T585">
        <v>2.5549850463867201</v>
      </c>
      <c r="U585">
        <v>2.36149978637695</v>
      </c>
      <c r="V585">
        <v>2.0639939308166499</v>
      </c>
      <c r="W585" s="17">
        <v>0.29750585556030301</v>
      </c>
      <c r="X585">
        <v>0.49099111557006803</v>
      </c>
      <c r="Y585">
        <v>0.49099111557006803</v>
      </c>
      <c r="Z585">
        <v>0.2</v>
      </c>
      <c r="AA585">
        <v>1</v>
      </c>
      <c r="AB585">
        <v>0.83333333333333304</v>
      </c>
      <c r="AC585">
        <v>0.90909090909090895</v>
      </c>
      <c r="AD585">
        <v>0</v>
      </c>
      <c r="AE585">
        <v>0.8</v>
      </c>
    </row>
    <row r="586" spans="1:31" x14ac:dyDescent="0.15">
      <c r="A586" s="6">
        <v>584</v>
      </c>
      <c r="B586">
        <v>16</v>
      </c>
      <c r="C586">
        <v>4</v>
      </c>
      <c r="D586">
        <v>10</v>
      </c>
      <c r="E586">
        <v>10</v>
      </c>
      <c r="F586">
        <v>10</v>
      </c>
      <c r="G586">
        <v>0</v>
      </c>
      <c r="H586">
        <v>6</v>
      </c>
      <c r="I586">
        <v>4</v>
      </c>
      <c r="J586">
        <v>0.8</v>
      </c>
      <c r="K586" s="3">
        <v>8.0690231323242205</v>
      </c>
      <c r="L586" s="10">
        <v>2.8404674530029301</v>
      </c>
      <c r="M586">
        <v>1.6393394470214799</v>
      </c>
      <c r="N586">
        <v>5.7114505767822301</v>
      </c>
      <c r="O586">
        <v>3</v>
      </c>
      <c r="P586">
        <v>3</v>
      </c>
      <c r="Q586">
        <v>13</v>
      </c>
      <c r="R586" s="16">
        <v>0.23080000000000001</v>
      </c>
      <c r="S586" s="16">
        <f t="shared" si="9"/>
        <v>0.3</v>
      </c>
      <c r="T586">
        <v>3.7794570922851598</v>
      </c>
      <c r="U586">
        <v>3.4538991451263401</v>
      </c>
      <c r="V586">
        <v>3.2357697486877401</v>
      </c>
      <c r="W586" s="17">
        <v>0.21812939643859899</v>
      </c>
      <c r="X586">
        <v>0.543687343597412</v>
      </c>
      <c r="Y586">
        <v>0.543687343597412</v>
      </c>
      <c r="Z586">
        <v>0.3</v>
      </c>
      <c r="AA586">
        <v>1</v>
      </c>
      <c r="AB586">
        <v>0.76923076923076905</v>
      </c>
      <c r="AC586">
        <v>0.86956521739130399</v>
      </c>
      <c r="AD586">
        <v>0</v>
      </c>
      <c r="AE586">
        <v>0.7</v>
      </c>
    </row>
    <row r="587" spans="1:31" x14ac:dyDescent="0.15">
      <c r="A587" s="6">
        <v>585</v>
      </c>
      <c r="B587">
        <v>17</v>
      </c>
      <c r="C587">
        <v>3</v>
      </c>
      <c r="D587">
        <v>10</v>
      </c>
      <c r="E587">
        <v>10</v>
      </c>
      <c r="F587">
        <v>10</v>
      </c>
      <c r="G587">
        <v>0</v>
      </c>
      <c r="H587">
        <v>7</v>
      </c>
      <c r="I587">
        <v>3</v>
      </c>
      <c r="J587">
        <v>0.85</v>
      </c>
      <c r="K587" s="3">
        <v>9.2794609069824201</v>
      </c>
      <c r="L587" s="10">
        <v>1.8876895904541</v>
      </c>
      <c r="M587">
        <v>1.0300750732421899</v>
      </c>
      <c r="N587">
        <v>7.7009811401367196</v>
      </c>
      <c r="O587">
        <v>6</v>
      </c>
      <c r="P587">
        <v>6</v>
      </c>
      <c r="Q587">
        <v>15</v>
      </c>
      <c r="R587" s="16">
        <v>0.4</v>
      </c>
      <c r="S587" s="16">
        <f t="shared" si="9"/>
        <v>0.6</v>
      </c>
      <c r="T587">
        <v>3.9908638000488299</v>
      </c>
      <c r="U587">
        <v>3.5782923698425302</v>
      </c>
      <c r="V587">
        <v>3.4365584850311302</v>
      </c>
      <c r="W587" s="17">
        <v>0.14173388481140101</v>
      </c>
      <c r="X587">
        <v>0.55430531501769997</v>
      </c>
      <c r="Y587">
        <v>0.55430531501769997</v>
      </c>
      <c r="Z587">
        <v>0.6</v>
      </c>
      <c r="AA587">
        <v>0.9</v>
      </c>
      <c r="AB587">
        <v>0.6</v>
      </c>
      <c r="AC587">
        <v>0.72</v>
      </c>
      <c r="AD587">
        <v>0.1</v>
      </c>
      <c r="AE587">
        <v>0.3</v>
      </c>
    </row>
    <row r="588" spans="1:31" x14ac:dyDescent="0.15">
      <c r="A588" s="6">
        <v>586</v>
      </c>
      <c r="B588">
        <v>16</v>
      </c>
      <c r="C588">
        <v>4</v>
      </c>
      <c r="D588">
        <v>10</v>
      </c>
      <c r="E588">
        <v>10</v>
      </c>
      <c r="F588">
        <v>10</v>
      </c>
      <c r="G588">
        <v>0</v>
      </c>
      <c r="H588">
        <v>6</v>
      </c>
      <c r="I588">
        <v>4</v>
      </c>
      <c r="J588">
        <v>0.8</v>
      </c>
      <c r="K588" s="3">
        <v>9.3117942810058594</v>
      </c>
      <c r="L588" s="10">
        <v>4.6318988800048801</v>
      </c>
      <c r="M588">
        <v>3.45662117004394</v>
      </c>
      <c r="N588">
        <v>4.8616313934326199</v>
      </c>
      <c r="O588">
        <v>3</v>
      </c>
      <c r="P588">
        <v>3</v>
      </c>
      <c r="Q588">
        <v>13</v>
      </c>
      <c r="R588" s="16">
        <v>0.23080000000000001</v>
      </c>
      <c r="S588" s="16">
        <f t="shared" si="9"/>
        <v>0.3</v>
      </c>
      <c r="T588">
        <v>3.4407215118408199</v>
      </c>
      <c r="U588">
        <v>3.2556953430175799</v>
      </c>
      <c r="V588">
        <v>2.8629810810089098</v>
      </c>
      <c r="W588" s="17">
        <v>0.39271426200866699</v>
      </c>
      <c r="X588">
        <v>0.57774043083190896</v>
      </c>
      <c r="Y588">
        <v>0.57774043083190896</v>
      </c>
      <c r="Z588">
        <v>0.3</v>
      </c>
      <c r="AA588">
        <v>1</v>
      </c>
      <c r="AB588">
        <v>0.76923076923076905</v>
      </c>
      <c r="AC588">
        <v>0.86956521739130399</v>
      </c>
      <c r="AD588">
        <v>0</v>
      </c>
      <c r="AE588">
        <v>0.7</v>
      </c>
    </row>
    <row r="589" spans="1:31" x14ac:dyDescent="0.15">
      <c r="A589" s="6">
        <v>587</v>
      </c>
      <c r="B589">
        <v>15</v>
      </c>
      <c r="C589">
        <v>5</v>
      </c>
      <c r="D589">
        <v>10</v>
      </c>
      <c r="E589">
        <v>10</v>
      </c>
      <c r="F589">
        <v>10</v>
      </c>
      <c r="G589">
        <v>0</v>
      </c>
      <c r="H589">
        <v>5</v>
      </c>
      <c r="I589">
        <v>5</v>
      </c>
      <c r="J589">
        <v>0.75</v>
      </c>
      <c r="K589" s="3">
        <v>8.2319660186767596</v>
      </c>
      <c r="L589" s="10">
        <v>5.0684471130371103</v>
      </c>
      <c r="M589">
        <v>3.7462863922119101</v>
      </c>
      <c r="N589">
        <v>3.6827239990234402</v>
      </c>
      <c r="O589">
        <v>2</v>
      </c>
      <c r="P589">
        <v>2</v>
      </c>
      <c r="Q589">
        <v>11</v>
      </c>
      <c r="R589" s="16">
        <v>0.18179999999999999</v>
      </c>
      <c r="S589" s="16">
        <f t="shared" si="9"/>
        <v>0.2</v>
      </c>
      <c r="T589">
        <v>2.89594650268555</v>
      </c>
      <c r="U589">
        <v>2.7373065948486301</v>
      </c>
      <c r="V589">
        <v>2.3844659328460698</v>
      </c>
      <c r="W589" s="17">
        <v>0.35284066200256298</v>
      </c>
      <c r="X589">
        <v>0.51148056983947798</v>
      </c>
      <c r="Y589">
        <v>0.51148056983947798</v>
      </c>
      <c r="Z589">
        <v>0.2</v>
      </c>
      <c r="AA589">
        <v>0.9</v>
      </c>
      <c r="AB589">
        <v>0.81818181818181801</v>
      </c>
      <c r="AC589">
        <v>0.85714285714285698</v>
      </c>
      <c r="AD589">
        <v>0.1</v>
      </c>
      <c r="AE589">
        <v>0.7</v>
      </c>
    </row>
    <row r="590" spans="1:31" x14ac:dyDescent="0.15">
      <c r="A590" s="6">
        <v>588</v>
      </c>
      <c r="B590">
        <v>14</v>
      </c>
      <c r="C590">
        <v>6</v>
      </c>
      <c r="D590">
        <v>10</v>
      </c>
      <c r="E590">
        <v>10</v>
      </c>
      <c r="F590">
        <v>10</v>
      </c>
      <c r="G590">
        <v>0</v>
      </c>
      <c r="H590">
        <v>4</v>
      </c>
      <c r="I590">
        <v>6</v>
      </c>
      <c r="J590">
        <v>0.7</v>
      </c>
      <c r="K590" s="3">
        <v>9.0789337158203107</v>
      </c>
      <c r="L590" s="10">
        <v>3.9120616912841801</v>
      </c>
      <c r="M590">
        <v>0.77730941772460904</v>
      </c>
      <c r="N590">
        <v>7.6925945281982404</v>
      </c>
      <c r="O590">
        <v>3</v>
      </c>
      <c r="P590">
        <v>3</v>
      </c>
      <c r="Q590">
        <v>13</v>
      </c>
      <c r="R590" s="16">
        <v>0.23080000000000001</v>
      </c>
      <c r="S590" s="16">
        <f t="shared" si="9"/>
        <v>0.3</v>
      </c>
      <c r="T590">
        <v>2.72343826293945</v>
      </c>
      <c r="U590">
        <v>2.3298029899597199</v>
      </c>
      <c r="V590">
        <v>2.21990990638733</v>
      </c>
      <c r="W590" s="17">
        <v>0.109893083572388</v>
      </c>
      <c r="X590">
        <v>0.50352835655212402</v>
      </c>
      <c r="Y590">
        <v>0.50352835655212402</v>
      </c>
      <c r="Z590">
        <v>0.3</v>
      </c>
      <c r="AA590">
        <v>1</v>
      </c>
      <c r="AB590">
        <v>0.76923076923076905</v>
      </c>
      <c r="AC590">
        <v>0.86956521739130399</v>
      </c>
      <c r="AD590">
        <v>0</v>
      </c>
      <c r="AE590">
        <v>0.7</v>
      </c>
    </row>
    <row r="591" spans="1:31" x14ac:dyDescent="0.15">
      <c r="A591" s="6">
        <v>589</v>
      </c>
      <c r="B591">
        <v>18</v>
      </c>
      <c r="C591">
        <v>2</v>
      </c>
      <c r="D591">
        <v>10</v>
      </c>
      <c r="E591">
        <v>10</v>
      </c>
      <c r="F591">
        <v>10</v>
      </c>
      <c r="G591">
        <v>0</v>
      </c>
      <c r="H591">
        <v>8</v>
      </c>
      <c r="I591">
        <v>2</v>
      </c>
      <c r="J591">
        <v>0.9</v>
      </c>
      <c r="K591" s="3">
        <v>10.0416755676269</v>
      </c>
      <c r="L591" s="10">
        <v>0.920135498046875</v>
      </c>
      <c r="M591">
        <v>0.37519454956054699</v>
      </c>
      <c r="N591">
        <v>8.6772289276122994</v>
      </c>
      <c r="O591">
        <v>8</v>
      </c>
      <c r="P591">
        <v>8</v>
      </c>
      <c r="Q591">
        <v>18</v>
      </c>
      <c r="R591" s="16">
        <v>0.44440000000000002</v>
      </c>
      <c r="S591" s="16">
        <f t="shared" si="9"/>
        <v>0.8</v>
      </c>
      <c r="T591">
        <v>5.3582286834716797</v>
      </c>
      <c r="U591">
        <v>4.8393239974975604</v>
      </c>
      <c r="V591">
        <v>4.7130088806152299</v>
      </c>
      <c r="W591" s="17">
        <v>0.126315116882324</v>
      </c>
      <c r="X591">
        <v>0.64521980285644498</v>
      </c>
      <c r="Y591">
        <v>0.64521980285644498</v>
      </c>
      <c r="Z591">
        <v>0.8</v>
      </c>
      <c r="AA591">
        <v>1</v>
      </c>
      <c r="AB591">
        <v>0.55555555555555602</v>
      </c>
      <c r="AC591">
        <v>0.71428571428571397</v>
      </c>
      <c r="AD591">
        <v>0</v>
      </c>
      <c r="AE591">
        <v>0.2</v>
      </c>
    </row>
    <row r="592" spans="1:31" x14ac:dyDescent="0.15">
      <c r="A592" s="6">
        <v>590</v>
      </c>
      <c r="B592">
        <v>14</v>
      </c>
      <c r="C592">
        <v>6</v>
      </c>
      <c r="D592">
        <v>10</v>
      </c>
      <c r="E592">
        <v>10</v>
      </c>
      <c r="F592">
        <v>10</v>
      </c>
      <c r="G592">
        <v>0</v>
      </c>
      <c r="H592">
        <v>4</v>
      </c>
      <c r="I592">
        <v>6</v>
      </c>
      <c r="J592">
        <v>0.7</v>
      </c>
      <c r="K592" s="3">
        <v>8.3735904693603498</v>
      </c>
      <c r="L592" s="10">
        <v>4.0404186248779297</v>
      </c>
      <c r="M592">
        <v>1.5608711242675799</v>
      </c>
      <c r="N592">
        <v>6.7003517150878897</v>
      </c>
      <c r="O592">
        <v>3</v>
      </c>
      <c r="P592">
        <v>3</v>
      </c>
      <c r="Q592">
        <v>13</v>
      </c>
      <c r="R592" s="16">
        <v>0.23080000000000001</v>
      </c>
      <c r="S592" s="16">
        <f t="shared" si="9"/>
        <v>0.3</v>
      </c>
      <c r="T592">
        <v>2.7432899475097701</v>
      </c>
      <c r="U592">
        <v>2.4260277748107901</v>
      </c>
      <c r="V592">
        <v>2.2642667293548602</v>
      </c>
      <c r="W592" s="17">
        <v>0.16176104545593301</v>
      </c>
      <c r="X592">
        <v>0.479023218154907</v>
      </c>
      <c r="Y592">
        <v>0.479023218154907</v>
      </c>
      <c r="Z592">
        <v>0.3</v>
      </c>
      <c r="AA592">
        <v>1</v>
      </c>
      <c r="AB592">
        <v>0.76923076923076905</v>
      </c>
      <c r="AC592">
        <v>0.86956521739130399</v>
      </c>
      <c r="AD592">
        <v>0</v>
      </c>
      <c r="AE592">
        <v>0.7</v>
      </c>
    </row>
    <row r="593" spans="1:31" x14ac:dyDescent="0.15">
      <c r="A593" s="6">
        <v>591</v>
      </c>
      <c r="B593">
        <v>15</v>
      </c>
      <c r="C593">
        <v>5</v>
      </c>
      <c r="D593">
        <v>10</v>
      </c>
      <c r="E593">
        <v>10</v>
      </c>
      <c r="F593">
        <v>10</v>
      </c>
      <c r="G593">
        <v>0</v>
      </c>
      <c r="H593">
        <v>5</v>
      </c>
      <c r="I593">
        <v>5</v>
      </c>
      <c r="J593">
        <v>0.75</v>
      </c>
      <c r="K593" s="3">
        <v>8.76611328125</v>
      </c>
      <c r="L593" s="10">
        <v>5.0750255584716797</v>
      </c>
      <c r="M593">
        <v>3.61763572692871</v>
      </c>
      <c r="N593">
        <v>4.4674015045165998</v>
      </c>
      <c r="O593">
        <v>1</v>
      </c>
      <c r="P593">
        <v>1</v>
      </c>
      <c r="Q593">
        <v>11</v>
      </c>
      <c r="R593" s="16">
        <v>9.0899999999999995E-2</v>
      </c>
      <c r="S593" s="16">
        <f t="shared" si="9"/>
        <v>0.1</v>
      </c>
      <c r="T593">
        <v>3.1106719970703098</v>
      </c>
      <c r="U593">
        <v>2.9294884204864502</v>
      </c>
      <c r="V593">
        <v>2.5516297817230198</v>
      </c>
      <c r="W593" s="17">
        <v>0.37785863876342801</v>
      </c>
      <c r="X593">
        <v>0.55904221534729004</v>
      </c>
      <c r="Y593">
        <v>0.55904221534729004</v>
      </c>
      <c r="Z593">
        <v>0.1</v>
      </c>
      <c r="AA593">
        <v>1</v>
      </c>
      <c r="AB593">
        <v>0.90909090909090895</v>
      </c>
      <c r="AC593">
        <v>0.952380952380952</v>
      </c>
      <c r="AD593">
        <v>0</v>
      </c>
      <c r="AE593">
        <v>0.9</v>
      </c>
    </row>
    <row r="594" spans="1:31" x14ac:dyDescent="0.15">
      <c r="A594" s="6">
        <v>592</v>
      </c>
      <c r="B594">
        <v>16</v>
      </c>
      <c r="C594">
        <v>4</v>
      </c>
      <c r="D594">
        <v>10</v>
      </c>
      <c r="E594">
        <v>10</v>
      </c>
      <c r="F594">
        <v>10</v>
      </c>
      <c r="G594">
        <v>0</v>
      </c>
      <c r="H594">
        <v>6</v>
      </c>
      <c r="I594">
        <v>4</v>
      </c>
      <c r="J594">
        <v>0.8</v>
      </c>
      <c r="K594" s="3">
        <v>7.8087482452392596</v>
      </c>
      <c r="L594" s="10">
        <v>1.8650951385498</v>
      </c>
      <c r="M594">
        <v>0.5152587890625</v>
      </c>
      <c r="N594">
        <v>6.5314846038818404</v>
      </c>
      <c r="O594">
        <v>5</v>
      </c>
      <c r="P594">
        <v>5</v>
      </c>
      <c r="Q594">
        <v>15</v>
      </c>
      <c r="R594" s="16">
        <v>0.33329999999999999</v>
      </c>
      <c r="S594" s="16">
        <f t="shared" si="9"/>
        <v>0.5</v>
      </c>
      <c r="T594">
        <v>4.0378532409668004</v>
      </c>
      <c r="U594">
        <v>3.59596824645996</v>
      </c>
      <c r="V594">
        <v>3.4883148670196502</v>
      </c>
      <c r="W594" s="17">
        <v>0.10765337944030801</v>
      </c>
      <c r="X594">
        <v>0.549538373947144</v>
      </c>
      <c r="Y594">
        <v>0.549538373947144</v>
      </c>
      <c r="Z594">
        <v>0.5</v>
      </c>
      <c r="AA594">
        <v>1</v>
      </c>
      <c r="AB594">
        <v>0.66666666666666696</v>
      </c>
      <c r="AC594">
        <v>0.8</v>
      </c>
      <c r="AD594">
        <v>0</v>
      </c>
      <c r="AE594">
        <v>0.5</v>
      </c>
    </row>
    <row r="595" spans="1:31" x14ac:dyDescent="0.15">
      <c r="A595" s="6">
        <v>593</v>
      </c>
      <c r="B595">
        <v>16</v>
      </c>
      <c r="C595">
        <v>4</v>
      </c>
      <c r="D595">
        <v>10</v>
      </c>
      <c r="E595">
        <v>10</v>
      </c>
      <c r="F595">
        <v>10</v>
      </c>
      <c r="G595">
        <v>0</v>
      </c>
      <c r="H595">
        <v>6</v>
      </c>
      <c r="I595">
        <v>4</v>
      </c>
      <c r="J595">
        <v>0.8</v>
      </c>
      <c r="K595" s="3">
        <v>8.7701759338378906</v>
      </c>
      <c r="L595" s="10">
        <v>3.0999679565429701</v>
      </c>
      <c r="M595">
        <v>1.6364841461181601</v>
      </c>
      <c r="N595">
        <v>5.7916412353515598</v>
      </c>
      <c r="O595">
        <v>3</v>
      </c>
      <c r="P595">
        <v>3</v>
      </c>
      <c r="Q595">
        <v>13</v>
      </c>
      <c r="R595" s="16">
        <v>0.23080000000000001</v>
      </c>
      <c r="S595" s="16">
        <f t="shared" si="9"/>
        <v>0.3</v>
      </c>
      <c r="T595">
        <v>3.22085762023926</v>
      </c>
      <c r="U595">
        <v>2.9539482593536399</v>
      </c>
      <c r="V595">
        <v>2.6973681449890101</v>
      </c>
      <c r="W595" s="17">
        <v>0.25658011436462402</v>
      </c>
      <c r="X595">
        <v>0.52348947525024403</v>
      </c>
      <c r="Y595">
        <v>0.52348947525024403</v>
      </c>
      <c r="Z595">
        <v>0.3</v>
      </c>
      <c r="AA595">
        <v>1</v>
      </c>
      <c r="AB595">
        <v>0.76923076923076905</v>
      </c>
      <c r="AC595">
        <v>0.86956521739130399</v>
      </c>
      <c r="AD595">
        <v>0</v>
      </c>
      <c r="AE595">
        <v>0.7</v>
      </c>
    </row>
    <row r="596" spans="1:31" x14ac:dyDescent="0.15">
      <c r="A596" s="6">
        <v>594</v>
      </c>
      <c r="B596">
        <v>17</v>
      </c>
      <c r="C596">
        <v>3</v>
      </c>
      <c r="D596">
        <v>10</v>
      </c>
      <c r="E596">
        <v>10</v>
      </c>
      <c r="F596">
        <v>10</v>
      </c>
      <c r="G596">
        <v>0</v>
      </c>
      <c r="H596">
        <v>7</v>
      </c>
      <c r="I596">
        <v>3</v>
      </c>
      <c r="J596">
        <v>0.85</v>
      </c>
      <c r="K596" s="3">
        <v>9.1741390228271502</v>
      </c>
      <c r="L596" s="10">
        <v>1.35235595703125</v>
      </c>
      <c r="M596">
        <v>0.36530303955078097</v>
      </c>
      <c r="N596">
        <v>7.8837947845459002</v>
      </c>
      <c r="O596">
        <v>6</v>
      </c>
      <c r="P596">
        <v>6</v>
      </c>
      <c r="Q596">
        <v>16</v>
      </c>
      <c r="R596" s="16">
        <v>0.375</v>
      </c>
      <c r="S596" s="16">
        <f t="shared" si="9"/>
        <v>0.6</v>
      </c>
      <c r="T596">
        <v>4.9078598022460902</v>
      </c>
      <c r="U596">
        <v>4.3942012786865199</v>
      </c>
      <c r="V596">
        <v>4.2799344062805202</v>
      </c>
      <c r="W596" s="17">
        <v>0.114266872406006</v>
      </c>
      <c r="X596">
        <v>0.62792539596557595</v>
      </c>
      <c r="Y596">
        <v>0.62792539596557595</v>
      </c>
      <c r="Z596">
        <v>0.6</v>
      </c>
      <c r="AA596">
        <v>1</v>
      </c>
      <c r="AB596">
        <v>0.625</v>
      </c>
      <c r="AC596">
        <v>0.76923076923076905</v>
      </c>
      <c r="AD596">
        <v>0</v>
      </c>
      <c r="AE596">
        <v>0.4</v>
      </c>
    </row>
    <row r="597" spans="1:31" x14ac:dyDescent="0.15">
      <c r="A597" s="6">
        <v>595</v>
      </c>
      <c r="B597">
        <v>18</v>
      </c>
      <c r="C597">
        <v>2</v>
      </c>
      <c r="D597">
        <v>10</v>
      </c>
      <c r="E597">
        <v>10</v>
      </c>
      <c r="F597">
        <v>10</v>
      </c>
      <c r="G597">
        <v>0</v>
      </c>
      <c r="H597">
        <v>8</v>
      </c>
      <c r="I597">
        <v>2</v>
      </c>
      <c r="J597">
        <v>0.9</v>
      </c>
      <c r="K597" s="3">
        <v>9.4087867736816406</v>
      </c>
      <c r="L597" s="10">
        <v>2.0114154815673801</v>
      </c>
      <c r="M597">
        <v>1.6462936401367201</v>
      </c>
      <c r="N597">
        <v>7.4210968017578098</v>
      </c>
      <c r="O597">
        <v>8</v>
      </c>
      <c r="P597">
        <v>8</v>
      </c>
      <c r="Q597">
        <v>18</v>
      </c>
      <c r="R597" s="16">
        <v>0.44440000000000002</v>
      </c>
      <c r="S597" s="16">
        <f t="shared" si="9"/>
        <v>0.8</v>
      </c>
      <c r="T597">
        <v>4.7072658538818404</v>
      </c>
      <c r="U597">
        <v>4.2948460578918501</v>
      </c>
      <c r="V597">
        <v>4.1059942245483398</v>
      </c>
      <c r="W597" s="17">
        <v>0.188851833343506</v>
      </c>
      <c r="X597">
        <v>0.60127162933349598</v>
      </c>
      <c r="Y597">
        <v>0.60127162933349598</v>
      </c>
      <c r="Z597">
        <v>0.8</v>
      </c>
      <c r="AA597">
        <v>1</v>
      </c>
      <c r="AB597">
        <v>0.55555555555555602</v>
      </c>
      <c r="AC597">
        <v>0.71428571428571397</v>
      </c>
      <c r="AD597">
        <v>0</v>
      </c>
      <c r="AE597">
        <v>0.2</v>
      </c>
    </row>
    <row r="598" spans="1:31" x14ac:dyDescent="0.15">
      <c r="A598" s="6">
        <v>596</v>
      </c>
      <c r="B598">
        <v>18</v>
      </c>
      <c r="C598">
        <v>2</v>
      </c>
      <c r="D598">
        <v>10</v>
      </c>
      <c r="E598">
        <v>10</v>
      </c>
      <c r="F598">
        <v>10</v>
      </c>
      <c r="G598">
        <v>0</v>
      </c>
      <c r="H598">
        <v>8</v>
      </c>
      <c r="I598">
        <v>2</v>
      </c>
      <c r="J598">
        <v>0.9</v>
      </c>
      <c r="K598" s="3">
        <v>10.7400779724121</v>
      </c>
      <c r="L598" s="10">
        <v>1.1930084228515601</v>
      </c>
      <c r="M598">
        <v>0.54419708251953103</v>
      </c>
      <c r="N598">
        <v>8.6897945404052699</v>
      </c>
      <c r="O598">
        <v>6</v>
      </c>
      <c r="P598">
        <v>6</v>
      </c>
      <c r="Q598">
        <v>16</v>
      </c>
      <c r="R598" s="16">
        <v>0.375</v>
      </c>
      <c r="S598" s="16">
        <f t="shared" si="9"/>
        <v>0.6</v>
      </c>
      <c r="T598">
        <v>5.08858299255371</v>
      </c>
      <c r="U598">
        <v>4.6192522048950204</v>
      </c>
      <c r="V598">
        <v>4.4305267333984402</v>
      </c>
      <c r="W598" s="17">
        <v>0.188725471496582</v>
      </c>
      <c r="X598">
        <v>0.65805625915527299</v>
      </c>
      <c r="Y598">
        <v>0.65805625915527299</v>
      </c>
      <c r="Z598">
        <v>0.6</v>
      </c>
      <c r="AA598">
        <v>1</v>
      </c>
      <c r="AB598">
        <v>0.625</v>
      </c>
      <c r="AC598">
        <v>0.76923076923076905</v>
      </c>
      <c r="AD598">
        <v>0</v>
      </c>
      <c r="AE598">
        <v>0.4</v>
      </c>
    </row>
    <row r="599" spans="1:31" x14ac:dyDescent="0.15">
      <c r="A599" s="6">
        <v>597</v>
      </c>
      <c r="B599">
        <v>20</v>
      </c>
      <c r="C599">
        <v>0</v>
      </c>
      <c r="D599">
        <v>10</v>
      </c>
      <c r="E599">
        <v>10</v>
      </c>
      <c r="F599">
        <v>10</v>
      </c>
      <c r="G599">
        <v>0</v>
      </c>
      <c r="H599">
        <v>10</v>
      </c>
      <c r="I599">
        <v>0</v>
      </c>
      <c r="J599">
        <v>1</v>
      </c>
      <c r="K599" s="3">
        <v>9999</v>
      </c>
      <c r="L599" s="10">
        <v>1.51375961303711</v>
      </c>
      <c r="M599">
        <v>9999</v>
      </c>
      <c r="N599">
        <v>9999</v>
      </c>
      <c r="O599">
        <v>6</v>
      </c>
      <c r="P599">
        <v>6</v>
      </c>
      <c r="Q599">
        <v>16</v>
      </c>
      <c r="R599" s="16">
        <v>0.375</v>
      </c>
      <c r="S599" s="16">
        <f t="shared" si="9"/>
        <v>0.6</v>
      </c>
      <c r="T599">
        <v>5.5073699951171902</v>
      </c>
      <c r="U599">
        <v>5.1733651161193803</v>
      </c>
      <c r="V599">
        <v>4.8597078323364302</v>
      </c>
      <c r="W599" s="17">
        <v>0.31365728378295898</v>
      </c>
      <c r="X599">
        <v>0.64766216278076205</v>
      </c>
      <c r="Y599">
        <v>0.64766216278076205</v>
      </c>
      <c r="Z599">
        <v>0.6</v>
      </c>
      <c r="AA599">
        <v>1</v>
      </c>
      <c r="AB599">
        <v>0.625</v>
      </c>
      <c r="AC599">
        <v>0.76923076923076905</v>
      </c>
      <c r="AD599">
        <v>0</v>
      </c>
      <c r="AE599">
        <v>0.4</v>
      </c>
    </row>
    <row r="600" spans="1:31" x14ac:dyDescent="0.15">
      <c r="A600" s="6">
        <v>598</v>
      </c>
      <c r="B600">
        <v>16</v>
      </c>
      <c r="C600">
        <v>4</v>
      </c>
      <c r="D600">
        <v>10</v>
      </c>
      <c r="E600">
        <v>10</v>
      </c>
      <c r="F600">
        <v>10</v>
      </c>
      <c r="G600">
        <v>0</v>
      </c>
      <c r="H600">
        <v>6</v>
      </c>
      <c r="I600">
        <v>4</v>
      </c>
      <c r="J600">
        <v>0.8</v>
      </c>
      <c r="K600" s="3">
        <v>8.8119716644287092</v>
      </c>
      <c r="L600" s="10">
        <v>3.1180801391601598</v>
      </c>
      <c r="M600">
        <v>1.6601638793945299</v>
      </c>
      <c r="N600">
        <v>5.8450279235839799</v>
      </c>
      <c r="O600">
        <v>4</v>
      </c>
      <c r="P600">
        <v>4</v>
      </c>
      <c r="Q600">
        <v>14</v>
      </c>
      <c r="R600" s="16">
        <v>0.28570000000000001</v>
      </c>
      <c r="S600" s="16">
        <f t="shared" si="9"/>
        <v>0.4</v>
      </c>
      <c r="T600">
        <v>3.55461502075195</v>
      </c>
      <c r="U600">
        <v>3.2463276386261</v>
      </c>
      <c r="V600">
        <v>2.99024534225464</v>
      </c>
      <c r="W600" s="17">
        <v>0.25608229637146002</v>
      </c>
      <c r="X600">
        <v>0.56436967849731401</v>
      </c>
      <c r="Y600">
        <v>0.56436967849731401</v>
      </c>
      <c r="Z600">
        <v>0.4</v>
      </c>
      <c r="AA600">
        <v>1</v>
      </c>
      <c r="AB600">
        <v>0.71428571428571397</v>
      </c>
      <c r="AC600">
        <v>0.83333333333333304</v>
      </c>
      <c r="AD600">
        <v>0</v>
      </c>
      <c r="AE600">
        <v>0.6</v>
      </c>
    </row>
    <row r="601" spans="1:31" x14ac:dyDescent="0.15">
      <c r="A601" s="6">
        <v>599</v>
      </c>
      <c r="B601">
        <v>15</v>
      </c>
      <c r="C601">
        <v>5</v>
      </c>
      <c r="D601">
        <v>10</v>
      </c>
      <c r="E601">
        <v>10</v>
      </c>
      <c r="F601">
        <v>10</v>
      </c>
      <c r="G601">
        <v>0</v>
      </c>
      <c r="H601">
        <v>5</v>
      </c>
      <c r="I601">
        <v>5</v>
      </c>
      <c r="J601">
        <v>0.75</v>
      </c>
      <c r="K601" s="3">
        <v>7.93453025817871</v>
      </c>
      <c r="L601" s="10">
        <v>3.5479393005371098</v>
      </c>
      <c r="M601">
        <v>1.82697677612305</v>
      </c>
      <c r="N601">
        <v>5.3312625885009801</v>
      </c>
      <c r="O601">
        <v>2</v>
      </c>
      <c r="P601">
        <v>2</v>
      </c>
      <c r="Q601">
        <v>12</v>
      </c>
      <c r="R601" s="16">
        <v>0.16669999999999999</v>
      </c>
      <c r="S601" s="16">
        <f t="shared" si="9"/>
        <v>0.2</v>
      </c>
      <c r="T601">
        <v>3.0086040496826199</v>
      </c>
      <c r="U601">
        <v>2.74033498764038</v>
      </c>
      <c r="V601">
        <v>2.5099325180053702</v>
      </c>
      <c r="W601" s="17">
        <v>0.23040246963500999</v>
      </c>
      <c r="X601">
        <v>0.49867153167724598</v>
      </c>
      <c r="Y601">
        <v>0.49867153167724598</v>
      </c>
      <c r="Z601">
        <v>0.2</v>
      </c>
      <c r="AA601">
        <v>1</v>
      </c>
      <c r="AB601">
        <v>0.83333333333333304</v>
      </c>
      <c r="AC601">
        <v>0.90909090909090895</v>
      </c>
      <c r="AD601">
        <v>0</v>
      </c>
      <c r="AE601">
        <v>0.8</v>
      </c>
    </row>
    <row r="602" spans="1:31" x14ac:dyDescent="0.15">
      <c r="A602" s="6">
        <v>600</v>
      </c>
      <c r="B602">
        <v>20</v>
      </c>
      <c r="C602">
        <v>0</v>
      </c>
      <c r="D602">
        <v>10</v>
      </c>
      <c r="E602">
        <v>10</v>
      </c>
      <c r="F602">
        <v>10</v>
      </c>
      <c r="G602">
        <v>0</v>
      </c>
      <c r="H602">
        <v>10</v>
      </c>
      <c r="I602">
        <v>0</v>
      </c>
      <c r="J602">
        <v>1</v>
      </c>
      <c r="K602" s="3">
        <v>9999</v>
      </c>
      <c r="L602" s="10">
        <v>1.60916519165039</v>
      </c>
      <c r="M602">
        <v>9999</v>
      </c>
      <c r="N602">
        <v>9999</v>
      </c>
      <c r="O602">
        <v>6</v>
      </c>
      <c r="P602">
        <v>6</v>
      </c>
      <c r="Q602">
        <v>16</v>
      </c>
      <c r="R602" s="16">
        <v>0.375</v>
      </c>
      <c r="S602" s="16">
        <f t="shared" si="9"/>
        <v>0.6</v>
      </c>
      <c r="T602">
        <v>5.15582275390625</v>
      </c>
      <c r="U602">
        <v>4.8863143920898402</v>
      </c>
      <c r="V602">
        <v>4.5162019729614302</v>
      </c>
      <c r="W602" s="17">
        <v>0.37011241912841802</v>
      </c>
      <c r="X602">
        <v>0.639620780944824</v>
      </c>
      <c r="Y602">
        <v>0.639620780944824</v>
      </c>
      <c r="Z602">
        <v>0.6</v>
      </c>
      <c r="AA602">
        <v>1</v>
      </c>
      <c r="AB602">
        <v>0.625</v>
      </c>
      <c r="AC602">
        <v>0.76923076923076905</v>
      </c>
      <c r="AD602">
        <v>0</v>
      </c>
      <c r="AE602">
        <v>0.4</v>
      </c>
    </row>
    <row r="603" spans="1:31" x14ac:dyDescent="0.15">
      <c r="A603" s="6">
        <v>601</v>
      </c>
      <c r="B603">
        <v>17</v>
      </c>
      <c r="C603">
        <v>3</v>
      </c>
      <c r="D603">
        <v>10</v>
      </c>
      <c r="E603">
        <v>10</v>
      </c>
      <c r="F603">
        <v>10</v>
      </c>
      <c r="G603">
        <v>0</v>
      </c>
      <c r="H603">
        <v>7</v>
      </c>
      <c r="I603">
        <v>3</v>
      </c>
      <c r="J603">
        <v>0.85</v>
      </c>
      <c r="K603" s="3">
        <v>9.3935241699218697</v>
      </c>
      <c r="L603" s="10">
        <v>1.8650646209716799</v>
      </c>
      <c r="M603">
        <v>0.86614608764648404</v>
      </c>
      <c r="N603">
        <v>7.4251976013183603</v>
      </c>
      <c r="O603">
        <v>6</v>
      </c>
      <c r="P603">
        <v>6</v>
      </c>
      <c r="Q603">
        <v>16</v>
      </c>
      <c r="R603" s="16">
        <v>0.375</v>
      </c>
      <c r="S603" s="16">
        <f t="shared" si="9"/>
        <v>0.6</v>
      </c>
      <c r="T603">
        <v>4.8314342498779297</v>
      </c>
      <c r="U603">
        <v>4.3727712631225604</v>
      </c>
      <c r="V603">
        <v>4.2068681716918999</v>
      </c>
      <c r="W603" s="17">
        <v>0.16590309143066401</v>
      </c>
      <c r="X603">
        <v>0.62456607818603505</v>
      </c>
      <c r="Y603">
        <v>0.62456607818603505</v>
      </c>
      <c r="Z603">
        <v>0.6</v>
      </c>
      <c r="AA603">
        <v>1</v>
      </c>
      <c r="AB603">
        <v>0.625</v>
      </c>
      <c r="AC603">
        <v>0.76923076923076905</v>
      </c>
      <c r="AD603">
        <v>0</v>
      </c>
      <c r="AE603">
        <v>0.4</v>
      </c>
    </row>
    <row r="604" spans="1:31" x14ac:dyDescent="0.15">
      <c r="A604" s="6">
        <v>602</v>
      </c>
      <c r="B604">
        <v>18</v>
      </c>
      <c r="C604">
        <v>2</v>
      </c>
      <c r="D604">
        <v>10</v>
      </c>
      <c r="E604">
        <v>10</v>
      </c>
      <c r="F604">
        <v>10</v>
      </c>
      <c r="G604">
        <v>0</v>
      </c>
      <c r="H604">
        <v>8</v>
      </c>
      <c r="I604">
        <v>2</v>
      </c>
      <c r="J604">
        <v>0.9</v>
      </c>
      <c r="K604" s="3">
        <v>10.192476272583001</v>
      </c>
      <c r="L604" s="10">
        <v>2.9104270935058598</v>
      </c>
      <c r="M604">
        <v>2.3252792358398402</v>
      </c>
      <c r="N604">
        <v>6.1768379211425799</v>
      </c>
      <c r="O604">
        <v>5</v>
      </c>
      <c r="P604">
        <v>5</v>
      </c>
      <c r="Q604">
        <v>15</v>
      </c>
      <c r="R604" s="16">
        <v>0.33329999999999999</v>
      </c>
      <c r="S604" s="16">
        <f t="shared" si="9"/>
        <v>0.5</v>
      </c>
      <c r="T604">
        <v>4.1273612976074201</v>
      </c>
      <c r="U604">
        <v>3.8802869319915798</v>
      </c>
      <c r="V604">
        <v>3.5175795555114702</v>
      </c>
      <c r="W604" s="17">
        <v>0.36270737648010198</v>
      </c>
      <c r="X604">
        <v>0.60978174209594704</v>
      </c>
      <c r="Y604">
        <v>0.60978174209594704</v>
      </c>
      <c r="Z604">
        <v>0.5</v>
      </c>
      <c r="AA604">
        <v>1</v>
      </c>
      <c r="AB604">
        <v>0.66666666666666696</v>
      </c>
      <c r="AC604">
        <v>0.8</v>
      </c>
      <c r="AD604">
        <v>0</v>
      </c>
      <c r="AE604">
        <v>0.5</v>
      </c>
    </row>
    <row r="605" spans="1:31" x14ac:dyDescent="0.15">
      <c r="A605" s="6">
        <v>603</v>
      </c>
      <c r="B605">
        <v>16</v>
      </c>
      <c r="C605">
        <v>4</v>
      </c>
      <c r="D605">
        <v>10</v>
      </c>
      <c r="E605">
        <v>10</v>
      </c>
      <c r="F605">
        <v>10</v>
      </c>
      <c r="G605">
        <v>0</v>
      </c>
      <c r="H605">
        <v>6</v>
      </c>
      <c r="I605">
        <v>4</v>
      </c>
      <c r="J605">
        <v>0.8</v>
      </c>
      <c r="K605" s="3">
        <v>8.5958461761474592</v>
      </c>
      <c r="L605" s="10">
        <v>2.9016571044921902</v>
      </c>
      <c r="M605">
        <v>1.3127555847168</v>
      </c>
      <c r="N605">
        <v>5.5180530548095703</v>
      </c>
      <c r="O605">
        <v>4</v>
      </c>
      <c r="P605">
        <v>4</v>
      </c>
      <c r="Q605">
        <v>14</v>
      </c>
      <c r="R605" s="16">
        <v>0.28570000000000001</v>
      </c>
      <c r="S605" s="16">
        <f t="shared" si="9"/>
        <v>0.4</v>
      </c>
      <c r="T605">
        <v>3.7827453613281201</v>
      </c>
      <c r="U605">
        <v>3.4741151332855198</v>
      </c>
      <c r="V605">
        <v>3.2357971668243399</v>
      </c>
      <c r="W605" s="17">
        <v>0.238317966461182</v>
      </c>
      <c r="X605">
        <v>0.54694819450378396</v>
      </c>
      <c r="Y605">
        <v>0.54694819450378396</v>
      </c>
      <c r="Z605">
        <v>0.4</v>
      </c>
      <c r="AA605">
        <v>1</v>
      </c>
      <c r="AB605">
        <v>0.71428571428571397</v>
      </c>
      <c r="AC605">
        <v>0.83333333333333304</v>
      </c>
      <c r="AD605">
        <v>0</v>
      </c>
      <c r="AE605">
        <v>0.6</v>
      </c>
    </row>
    <row r="606" spans="1:31" x14ac:dyDescent="0.15">
      <c r="A606" s="6">
        <v>604</v>
      </c>
      <c r="B606">
        <v>17</v>
      </c>
      <c r="C606">
        <v>3</v>
      </c>
      <c r="D606">
        <v>10</v>
      </c>
      <c r="E606">
        <v>10</v>
      </c>
      <c r="F606">
        <v>10</v>
      </c>
      <c r="G606">
        <v>0</v>
      </c>
      <c r="H606">
        <v>7</v>
      </c>
      <c r="I606">
        <v>3</v>
      </c>
      <c r="J606">
        <v>0.85</v>
      </c>
      <c r="K606" s="3">
        <v>9.6251373291015607</v>
      </c>
      <c r="L606" s="10">
        <v>2.0566482543945299</v>
      </c>
      <c r="M606">
        <v>0.89582824707031194</v>
      </c>
      <c r="N606">
        <v>6.9427394866943404</v>
      </c>
      <c r="O606">
        <v>5</v>
      </c>
      <c r="P606">
        <v>5</v>
      </c>
      <c r="Q606">
        <v>15</v>
      </c>
      <c r="R606" s="16">
        <v>0.33329999999999999</v>
      </c>
      <c r="S606" s="16">
        <f t="shared" si="9"/>
        <v>0.5</v>
      </c>
      <c r="T606">
        <v>4.5360679626464799</v>
      </c>
      <c r="U606">
        <v>4.1404991149902299</v>
      </c>
      <c r="V606">
        <v>3.9084415435790998</v>
      </c>
      <c r="W606" s="17">
        <v>0.23205757141113301</v>
      </c>
      <c r="X606">
        <v>0.62762641906738303</v>
      </c>
      <c r="Y606">
        <v>0.62762641906738303</v>
      </c>
      <c r="Z606">
        <v>0.5</v>
      </c>
      <c r="AA606">
        <v>1</v>
      </c>
      <c r="AB606">
        <v>0.66666666666666696</v>
      </c>
      <c r="AC606">
        <v>0.8</v>
      </c>
      <c r="AD606">
        <v>0</v>
      </c>
      <c r="AE606">
        <v>0.5</v>
      </c>
    </row>
    <row r="607" spans="1:31" x14ac:dyDescent="0.15">
      <c r="A607" s="6">
        <v>605</v>
      </c>
      <c r="B607">
        <v>19</v>
      </c>
      <c r="C607">
        <v>1</v>
      </c>
      <c r="D607">
        <v>10</v>
      </c>
      <c r="E607">
        <v>10</v>
      </c>
      <c r="F607">
        <v>10</v>
      </c>
      <c r="G607">
        <v>0</v>
      </c>
      <c r="H607">
        <v>9</v>
      </c>
      <c r="I607">
        <v>1</v>
      </c>
      <c r="J607">
        <v>0.95</v>
      </c>
      <c r="K607" s="3">
        <v>12.234582901001</v>
      </c>
      <c r="L607" s="10">
        <v>1.4849395751953101</v>
      </c>
      <c r="M607">
        <v>1.1470413208007799</v>
      </c>
      <c r="N607">
        <v>8.5650405883789098</v>
      </c>
      <c r="O607">
        <v>6</v>
      </c>
      <c r="P607">
        <v>6</v>
      </c>
      <c r="Q607">
        <v>16</v>
      </c>
      <c r="R607" s="16">
        <v>0.375</v>
      </c>
      <c r="S607" s="16">
        <f t="shared" si="9"/>
        <v>0.6</v>
      </c>
      <c r="T607">
        <v>4.8164787292480504</v>
      </c>
      <c r="U607">
        <v>4.51497507095337</v>
      </c>
      <c r="V607">
        <v>4.22275638580322</v>
      </c>
      <c r="W607" s="17">
        <v>0.29221868515014598</v>
      </c>
      <c r="X607">
        <v>0.593722343444824</v>
      </c>
      <c r="Y607">
        <v>0.593722343444824</v>
      </c>
      <c r="Z607">
        <v>0.6</v>
      </c>
      <c r="AA607">
        <v>1</v>
      </c>
      <c r="AB607">
        <v>0.625</v>
      </c>
      <c r="AC607">
        <v>0.76923076923076905</v>
      </c>
      <c r="AD607">
        <v>0</v>
      </c>
      <c r="AE607">
        <v>0.4</v>
      </c>
    </row>
    <row r="608" spans="1:31" x14ac:dyDescent="0.15">
      <c r="A608" s="6">
        <v>606</v>
      </c>
      <c r="B608">
        <v>13</v>
      </c>
      <c r="C608">
        <v>7</v>
      </c>
      <c r="D608">
        <v>10</v>
      </c>
      <c r="E608">
        <v>10</v>
      </c>
      <c r="F608">
        <v>10</v>
      </c>
      <c r="G608">
        <v>0</v>
      </c>
      <c r="H608">
        <v>3</v>
      </c>
      <c r="I608">
        <v>7</v>
      </c>
      <c r="J608">
        <v>0.65</v>
      </c>
      <c r="K608" s="3">
        <v>8.4685020446777308</v>
      </c>
      <c r="L608" s="10">
        <v>5.9465026855468697</v>
      </c>
      <c r="M608">
        <v>3.25703048706055</v>
      </c>
      <c r="N608">
        <v>4.5645465850830096</v>
      </c>
      <c r="O608">
        <v>1</v>
      </c>
      <c r="P608">
        <v>1</v>
      </c>
      <c r="Q608">
        <v>11</v>
      </c>
      <c r="R608" s="16">
        <v>9.0899999999999995E-2</v>
      </c>
      <c r="S608" s="16">
        <f t="shared" si="9"/>
        <v>0.1</v>
      </c>
      <c r="T608">
        <v>2.76801681518555</v>
      </c>
      <c r="U608">
        <v>2.5805613994598402</v>
      </c>
      <c r="V608">
        <v>2.2478957176208501</v>
      </c>
      <c r="W608" s="17">
        <v>0.33266568183898898</v>
      </c>
      <c r="X608">
        <v>0.52012109756469704</v>
      </c>
      <c r="Y608">
        <v>0.52012109756469704</v>
      </c>
      <c r="Z608">
        <v>0.1</v>
      </c>
      <c r="AA608">
        <v>1</v>
      </c>
      <c r="AB608">
        <v>0.90909090909090895</v>
      </c>
      <c r="AC608">
        <v>0.952380952380952</v>
      </c>
      <c r="AD608">
        <v>0</v>
      </c>
      <c r="AE608">
        <v>0.9</v>
      </c>
    </row>
    <row r="609" spans="1:31" x14ac:dyDescent="0.15">
      <c r="A609" s="6">
        <v>607</v>
      </c>
      <c r="B609">
        <v>14</v>
      </c>
      <c r="C609">
        <v>6</v>
      </c>
      <c r="D609">
        <v>10</v>
      </c>
      <c r="E609">
        <v>10</v>
      </c>
      <c r="F609">
        <v>10</v>
      </c>
      <c r="G609">
        <v>0</v>
      </c>
      <c r="H609">
        <v>4</v>
      </c>
      <c r="I609">
        <v>6</v>
      </c>
      <c r="J609">
        <v>0.7</v>
      </c>
      <c r="K609" s="3">
        <v>7.9064579010009801</v>
      </c>
      <c r="L609" s="10">
        <v>4.1059303283691397</v>
      </c>
      <c r="M609">
        <v>1.6172676086425799</v>
      </c>
      <c r="N609">
        <v>5.3535537719726598</v>
      </c>
      <c r="O609">
        <v>2</v>
      </c>
      <c r="P609">
        <v>2</v>
      </c>
      <c r="Q609">
        <v>11</v>
      </c>
      <c r="R609" s="16">
        <v>0.18179999999999999</v>
      </c>
      <c r="S609" s="16">
        <f t="shared" si="9"/>
        <v>0.2</v>
      </c>
      <c r="T609">
        <v>2.8518943786621098</v>
      </c>
      <c r="U609">
        <v>2.5530815124511701</v>
      </c>
      <c r="V609">
        <v>2.3434176445007302</v>
      </c>
      <c r="W609" s="17">
        <v>0.20966386795044001</v>
      </c>
      <c r="X609">
        <v>0.50847673416137695</v>
      </c>
      <c r="Y609">
        <v>0.50847673416137695</v>
      </c>
      <c r="Z609">
        <v>0.2</v>
      </c>
      <c r="AA609">
        <v>0.9</v>
      </c>
      <c r="AB609">
        <v>0.81818181818181801</v>
      </c>
      <c r="AC609">
        <v>0.85714285714285698</v>
      </c>
      <c r="AD609">
        <v>0.1</v>
      </c>
      <c r="AE609">
        <v>0.7</v>
      </c>
    </row>
    <row r="610" spans="1:31" x14ac:dyDescent="0.15">
      <c r="A610" s="6">
        <v>608</v>
      </c>
      <c r="B610">
        <v>16</v>
      </c>
      <c r="C610">
        <v>4</v>
      </c>
      <c r="D610">
        <v>10</v>
      </c>
      <c r="E610">
        <v>10</v>
      </c>
      <c r="F610">
        <v>10</v>
      </c>
      <c r="G610">
        <v>0</v>
      </c>
      <c r="H610">
        <v>6</v>
      </c>
      <c r="I610">
        <v>4</v>
      </c>
      <c r="J610">
        <v>0.8</v>
      </c>
      <c r="K610" s="3">
        <v>8.4217014312744105</v>
      </c>
      <c r="L610" s="10">
        <v>3.0600948333740199</v>
      </c>
      <c r="M610">
        <v>2.0581016540527299</v>
      </c>
      <c r="N610">
        <v>6.4310226440429696</v>
      </c>
      <c r="O610">
        <v>5</v>
      </c>
      <c r="P610">
        <v>5</v>
      </c>
      <c r="Q610">
        <v>15</v>
      </c>
      <c r="R610" s="16">
        <v>0.33329999999999999</v>
      </c>
      <c r="S610" s="16">
        <f t="shared" si="9"/>
        <v>0.5</v>
      </c>
      <c r="T610">
        <v>3.7421360015869101</v>
      </c>
      <c r="U610">
        <v>3.3851985931396502</v>
      </c>
      <c r="V610">
        <v>3.19155073165894</v>
      </c>
      <c r="W610" s="17">
        <v>0.193647861480713</v>
      </c>
      <c r="X610">
        <v>0.55058526992797896</v>
      </c>
      <c r="Y610">
        <v>0.55058526992797896</v>
      </c>
      <c r="Z610">
        <v>0.5</v>
      </c>
      <c r="AA610">
        <v>1</v>
      </c>
      <c r="AB610">
        <v>0.66666666666666696</v>
      </c>
      <c r="AC610">
        <v>0.8</v>
      </c>
      <c r="AD610">
        <v>0</v>
      </c>
      <c r="AE610">
        <v>0.5</v>
      </c>
    </row>
    <row r="611" spans="1:31" x14ac:dyDescent="0.15">
      <c r="A611" s="6">
        <v>609</v>
      </c>
      <c r="B611">
        <v>19</v>
      </c>
      <c r="C611">
        <v>1</v>
      </c>
      <c r="D611">
        <v>10</v>
      </c>
      <c r="E611">
        <v>10</v>
      </c>
      <c r="F611">
        <v>10</v>
      </c>
      <c r="G611">
        <v>0</v>
      </c>
      <c r="H611">
        <v>9</v>
      </c>
      <c r="I611">
        <v>1</v>
      </c>
      <c r="J611">
        <v>0.95</v>
      </c>
      <c r="K611" s="3">
        <v>11.9637565612793</v>
      </c>
      <c r="L611" s="10">
        <v>2.6877517700195299</v>
      </c>
      <c r="M611">
        <v>2.5766620635986301</v>
      </c>
      <c r="N611">
        <v>9.1958084106445295</v>
      </c>
      <c r="O611">
        <v>9</v>
      </c>
      <c r="P611">
        <v>9</v>
      </c>
      <c r="Q611">
        <v>19</v>
      </c>
      <c r="R611" s="16">
        <v>0.47370000000000001</v>
      </c>
      <c r="S611" s="16">
        <f t="shared" si="9"/>
        <v>0.9</v>
      </c>
      <c r="T611">
        <v>4.2207813262939498</v>
      </c>
      <c r="U611">
        <v>3.9645810127258301</v>
      </c>
      <c r="V611">
        <v>3.6949272155761701</v>
      </c>
      <c r="W611" s="17">
        <v>0.26965379714965798</v>
      </c>
      <c r="X611">
        <v>0.52585411071777299</v>
      </c>
      <c r="Y611">
        <v>0.52585411071777299</v>
      </c>
      <c r="Z611">
        <v>0.9</v>
      </c>
      <c r="AA611">
        <v>1</v>
      </c>
      <c r="AB611">
        <v>0.52631578947368396</v>
      </c>
      <c r="AC611">
        <v>0.68965517241379304</v>
      </c>
      <c r="AD611">
        <v>0</v>
      </c>
      <c r="AE611">
        <v>0.1</v>
      </c>
    </row>
    <row r="612" spans="1:31" x14ac:dyDescent="0.15">
      <c r="A612" s="6">
        <v>610</v>
      </c>
      <c r="B612">
        <v>17</v>
      </c>
      <c r="C612">
        <v>3</v>
      </c>
      <c r="D612">
        <v>10</v>
      </c>
      <c r="E612">
        <v>10</v>
      </c>
      <c r="F612">
        <v>10</v>
      </c>
      <c r="G612">
        <v>0</v>
      </c>
      <c r="H612">
        <v>7</v>
      </c>
      <c r="I612">
        <v>3</v>
      </c>
      <c r="J612">
        <v>0.85</v>
      </c>
      <c r="K612" s="3">
        <v>8.8428153991699201</v>
      </c>
      <c r="L612" s="10">
        <v>1.7884502410888701</v>
      </c>
      <c r="M612">
        <v>0.71620941162109397</v>
      </c>
      <c r="N612">
        <v>6.5035285949706996</v>
      </c>
      <c r="O612">
        <v>5</v>
      </c>
      <c r="P612">
        <v>5</v>
      </c>
      <c r="Q612">
        <v>15</v>
      </c>
      <c r="R612" s="16">
        <v>0.33329999999999999</v>
      </c>
      <c r="S612" s="16">
        <f t="shared" si="9"/>
        <v>0.5</v>
      </c>
      <c r="T612">
        <v>4.2027168273925799</v>
      </c>
      <c r="U612">
        <v>3.81581330299377</v>
      </c>
      <c r="V612">
        <v>3.6104609966278098</v>
      </c>
      <c r="W612" s="17">
        <v>0.20535230636596699</v>
      </c>
      <c r="X612">
        <v>0.59225583076477095</v>
      </c>
      <c r="Y612">
        <v>0.59225583076477095</v>
      </c>
      <c r="Z612">
        <v>0.5</v>
      </c>
      <c r="AA612">
        <v>1</v>
      </c>
      <c r="AB612">
        <v>0.66666666666666696</v>
      </c>
      <c r="AC612">
        <v>0.8</v>
      </c>
      <c r="AD612">
        <v>0</v>
      </c>
      <c r="AE612">
        <v>0.5</v>
      </c>
    </row>
    <row r="613" spans="1:31" x14ac:dyDescent="0.15">
      <c r="A613" s="6">
        <v>611</v>
      </c>
      <c r="B613">
        <v>16</v>
      </c>
      <c r="C613">
        <v>4</v>
      </c>
      <c r="D613">
        <v>10</v>
      </c>
      <c r="E613">
        <v>10</v>
      </c>
      <c r="F613">
        <v>10</v>
      </c>
      <c r="G613">
        <v>0</v>
      </c>
      <c r="H613">
        <v>6</v>
      </c>
      <c r="I613">
        <v>4</v>
      </c>
      <c r="J613">
        <v>0.8</v>
      </c>
      <c r="K613" s="3">
        <v>8.5197029113769496</v>
      </c>
      <c r="L613" s="10">
        <v>2.7211761474609402</v>
      </c>
      <c r="M613">
        <v>1.17047119140625</v>
      </c>
      <c r="N613">
        <v>5.78745460510254</v>
      </c>
      <c r="O613">
        <v>4</v>
      </c>
      <c r="P613">
        <v>4</v>
      </c>
      <c r="Q613">
        <v>14</v>
      </c>
      <c r="R613" s="16">
        <v>0.28570000000000001</v>
      </c>
      <c r="S613" s="16">
        <f t="shared" si="9"/>
        <v>0.4</v>
      </c>
      <c r="T613">
        <v>4.1503734588623002</v>
      </c>
      <c r="U613">
        <v>3.7720191478729199</v>
      </c>
      <c r="V613">
        <v>3.5380928516387899</v>
      </c>
      <c r="W613" s="17">
        <v>0.233926296234131</v>
      </c>
      <c r="X613">
        <v>0.61228060722351096</v>
      </c>
      <c r="Y613">
        <v>0.61228060722351096</v>
      </c>
      <c r="Z613">
        <v>0.4</v>
      </c>
      <c r="AA613">
        <v>1</v>
      </c>
      <c r="AB613">
        <v>0.71428571428571397</v>
      </c>
      <c r="AC613">
        <v>0.83333333333333304</v>
      </c>
      <c r="AD613">
        <v>0</v>
      </c>
      <c r="AE613">
        <v>0.6</v>
      </c>
    </row>
    <row r="614" spans="1:31" x14ac:dyDescent="0.15">
      <c r="A614" s="6">
        <v>612</v>
      </c>
      <c r="B614">
        <v>15</v>
      </c>
      <c r="C614">
        <v>5</v>
      </c>
      <c r="D614">
        <v>10</v>
      </c>
      <c r="E614">
        <v>10</v>
      </c>
      <c r="F614">
        <v>10</v>
      </c>
      <c r="G614">
        <v>0</v>
      </c>
      <c r="H614">
        <v>5</v>
      </c>
      <c r="I614">
        <v>5</v>
      </c>
      <c r="J614">
        <v>0.75</v>
      </c>
      <c r="K614" s="3">
        <v>7.8333072662353498</v>
      </c>
      <c r="L614" s="10">
        <v>4.5414981842040998</v>
      </c>
      <c r="M614">
        <v>3.2815036773681601</v>
      </c>
      <c r="N614">
        <v>4.0636501312255904</v>
      </c>
      <c r="O614">
        <v>1</v>
      </c>
      <c r="P614">
        <v>1</v>
      </c>
      <c r="Q614">
        <v>11</v>
      </c>
      <c r="R614" s="16">
        <v>9.0899999999999995E-2</v>
      </c>
      <c r="S614" s="16">
        <f t="shared" si="9"/>
        <v>0.1</v>
      </c>
      <c r="T614">
        <v>2.71305274963379</v>
      </c>
      <c r="U614">
        <v>2.56166648864746</v>
      </c>
      <c r="V614">
        <v>2.2400808334350599</v>
      </c>
      <c r="W614" s="17">
        <v>0.32158565521240201</v>
      </c>
      <c r="X614">
        <v>0.47297191619873102</v>
      </c>
      <c r="Y614">
        <v>0.47297191619873102</v>
      </c>
      <c r="Z614">
        <v>0.1</v>
      </c>
      <c r="AA614">
        <v>1</v>
      </c>
      <c r="AB614">
        <v>0.90909090909090895</v>
      </c>
      <c r="AC614">
        <v>0.952380952380952</v>
      </c>
      <c r="AD614">
        <v>0</v>
      </c>
      <c r="AE614">
        <v>0.9</v>
      </c>
    </row>
    <row r="615" spans="1:31" x14ac:dyDescent="0.15">
      <c r="A615" s="6">
        <v>613</v>
      </c>
      <c r="B615">
        <v>16</v>
      </c>
      <c r="C615">
        <v>4</v>
      </c>
      <c r="D615">
        <v>10</v>
      </c>
      <c r="E615">
        <v>10</v>
      </c>
      <c r="F615">
        <v>10</v>
      </c>
      <c r="G615">
        <v>0</v>
      </c>
      <c r="H615">
        <v>6</v>
      </c>
      <c r="I615">
        <v>4</v>
      </c>
      <c r="J615">
        <v>0.8</v>
      </c>
      <c r="K615" s="3">
        <v>8.9966316223144496</v>
      </c>
      <c r="L615" s="10">
        <v>5.2555179595947301</v>
      </c>
      <c r="M615">
        <v>4.5550270080566397</v>
      </c>
      <c r="N615">
        <v>4.4839649200439498</v>
      </c>
      <c r="O615">
        <v>3</v>
      </c>
      <c r="P615">
        <v>3</v>
      </c>
      <c r="Q615">
        <v>13</v>
      </c>
      <c r="R615" s="16">
        <v>0.23080000000000001</v>
      </c>
      <c r="S615" s="16">
        <f t="shared" si="9"/>
        <v>0.3</v>
      </c>
      <c r="T615">
        <v>3.2579421997070299</v>
      </c>
      <c r="U615">
        <v>3.11495757102966</v>
      </c>
      <c r="V615">
        <v>2.7076179981231698</v>
      </c>
      <c r="W615" s="17">
        <v>0.40733957290649397</v>
      </c>
      <c r="X615">
        <v>0.55032420158386197</v>
      </c>
      <c r="Y615">
        <v>0.55032420158386197</v>
      </c>
      <c r="Z615">
        <v>0.3</v>
      </c>
      <c r="AA615">
        <v>1</v>
      </c>
      <c r="AB615">
        <v>0.76923076923076905</v>
      </c>
      <c r="AC615">
        <v>0.86956521739130399</v>
      </c>
      <c r="AD615">
        <v>0</v>
      </c>
      <c r="AE615">
        <v>0.7</v>
      </c>
    </row>
    <row r="616" spans="1:31" x14ac:dyDescent="0.15">
      <c r="A616" s="6">
        <v>614</v>
      </c>
      <c r="B616">
        <v>16</v>
      </c>
      <c r="C616">
        <v>4</v>
      </c>
      <c r="D616">
        <v>10</v>
      </c>
      <c r="E616">
        <v>10</v>
      </c>
      <c r="F616">
        <v>10</v>
      </c>
      <c r="G616">
        <v>0</v>
      </c>
      <c r="H616">
        <v>6</v>
      </c>
      <c r="I616">
        <v>4</v>
      </c>
      <c r="J616">
        <v>0.8</v>
      </c>
      <c r="K616" s="3">
        <v>8.8925533294677699</v>
      </c>
      <c r="L616" s="10">
        <v>2.60295486450195</v>
      </c>
      <c r="M616">
        <v>1.0347099304199201</v>
      </c>
      <c r="N616">
        <v>6.5620594024658203</v>
      </c>
      <c r="O616">
        <v>4</v>
      </c>
      <c r="P616">
        <v>4</v>
      </c>
      <c r="Q616">
        <v>14</v>
      </c>
      <c r="R616" s="16">
        <v>0.28570000000000001</v>
      </c>
      <c r="S616" s="16">
        <f t="shared" si="9"/>
        <v>0.4</v>
      </c>
      <c r="T616">
        <v>3.9543094635009801</v>
      </c>
      <c r="U616">
        <v>3.5536766052246098</v>
      </c>
      <c r="V616">
        <v>3.3475203514099099</v>
      </c>
      <c r="W616" s="17">
        <v>0.20615625381469699</v>
      </c>
      <c r="X616">
        <v>0.60678911209106401</v>
      </c>
      <c r="Y616">
        <v>0.60678911209106401</v>
      </c>
      <c r="Z616">
        <v>0.4</v>
      </c>
      <c r="AA616">
        <v>1</v>
      </c>
      <c r="AB616">
        <v>0.71428571428571397</v>
      </c>
      <c r="AC616">
        <v>0.83333333333333304</v>
      </c>
      <c r="AD616">
        <v>0</v>
      </c>
      <c r="AE616">
        <v>0.6</v>
      </c>
    </row>
    <row r="617" spans="1:31" x14ac:dyDescent="0.15">
      <c r="A617" s="6">
        <v>615</v>
      </c>
      <c r="B617">
        <v>15</v>
      </c>
      <c r="C617">
        <v>5</v>
      </c>
      <c r="D617">
        <v>10</v>
      </c>
      <c r="E617">
        <v>10</v>
      </c>
      <c r="F617">
        <v>10</v>
      </c>
      <c r="G617">
        <v>0</v>
      </c>
      <c r="H617">
        <v>5</v>
      </c>
      <c r="I617">
        <v>5</v>
      </c>
      <c r="J617">
        <v>0.75</v>
      </c>
      <c r="K617" s="3">
        <v>7.7363338470459002</v>
      </c>
      <c r="L617" s="10">
        <v>2.8632545471191402</v>
      </c>
      <c r="M617">
        <v>0.89956283569335904</v>
      </c>
      <c r="N617">
        <v>5.8187713623046902</v>
      </c>
      <c r="O617">
        <v>3</v>
      </c>
      <c r="P617">
        <v>3</v>
      </c>
      <c r="Q617">
        <v>12</v>
      </c>
      <c r="R617" s="16">
        <v>0.25</v>
      </c>
      <c r="S617" s="16">
        <f t="shared" si="9"/>
        <v>0.3</v>
      </c>
      <c r="T617">
        <v>3.1233978271484402</v>
      </c>
      <c r="U617">
        <v>2.7785613536834699</v>
      </c>
      <c r="V617">
        <v>2.62391209602356</v>
      </c>
      <c r="W617" s="17">
        <v>0.154649257659912</v>
      </c>
      <c r="X617">
        <v>0.49948573112487799</v>
      </c>
      <c r="Y617">
        <v>0.49948573112487799</v>
      </c>
      <c r="Z617">
        <v>0.3</v>
      </c>
      <c r="AA617">
        <v>0.9</v>
      </c>
      <c r="AB617">
        <v>0.75</v>
      </c>
      <c r="AC617">
        <v>0.81818181818181801</v>
      </c>
      <c r="AD617">
        <v>0.1</v>
      </c>
      <c r="AE617">
        <v>0.6</v>
      </c>
    </row>
    <row r="618" spans="1:31" x14ac:dyDescent="0.15">
      <c r="A618" s="6">
        <v>616</v>
      </c>
      <c r="B618">
        <v>14</v>
      </c>
      <c r="C618">
        <v>6</v>
      </c>
      <c r="D618">
        <v>10</v>
      </c>
      <c r="E618">
        <v>10</v>
      </c>
      <c r="F618">
        <v>10</v>
      </c>
      <c r="G618">
        <v>0</v>
      </c>
      <c r="H618">
        <v>4</v>
      </c>
      <c r="I618">
        <v>6</v>
      </c>
      <c r="J618">
        <v>0.7</v>
      </c>
      <c r="K618" s="3">
        <v>8.7890281677246094</v>
      </c>
      <c r="L618" s="10">
        <v>6.4778995513915998</v>
      </c>
      <c r="M618">
        <v>5.6865520477294904</v>
      </c>
      <c r="N618">
        <v>4.4588947296142596</v>
      </c>
      <c r="O618">
        <v>0</v>
      </c>
      <c r="P618">
        <v>0</v>
      </c>
      <c r="Q618">
        <v>10</v>
      </c>
      <c r="R618" s="16">
        <v>0</v>
      </c>
      <c r="S618" s="16">
        <f t="shared" si="9"/>
        <v>0</v>
      </c>
      <c r="T618">
        <v>2.5340843200683598</v>
      </c>
      <c r="U618">
        <v>2.4535269737243599</v>
      </c>
      <c r="V618">
        <v>2.0244913101196298</v>
      </c>
      <c r="W618" s="17">
        <v>0.429035663604736</v>
      </c>
      <c r="X618">
        <v>0.50959300994873002</v>
      </c>
      <c r="Y618">
        <v>0.50959300994873002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</row>
    <row r="619" spans="1:31" x14ac:dyDescent="0.15">
      <c r="A619" s="6">
        <v>617</v>
      </c>
      <c r="B619">
        <v>16</v>
      </c>
      <c r="C619">
        <v>4</v>
      </c>
      <c r="D619">
        <v>10</v>
      </c>
      <c r="E619">
        <v>10</v>
      </c>
      <c r="F619">
        <v>10</v>
      </c>
      <c r="G619">
        <v>0</v>
      </c>
      <c r="H619">
        <v>6</v>
      </c>
      <c r="I619">
        <v>4</v>
      </c>
      <c r="J619">
        <v>0.8</v>
      </c>
      <c r="K619" s="3">
        <v>10.565208435058601</v>
      </c>
      <c r="L619" s="10">
        <v>3.4449901580810498</v>
      </c>
      <c r="M619">
        <v>1.94963455200195</v>
      </c>
      <c r="N619">
        <v>8.1286315917968697</v>
      </c>
      <c r="O619">
        <v>6</v>
      </c>
      <c r="P619">
        <v>6</v>
      </c>
      <c r="Q619">
        <v>16</v>
      </c>
      <c r="R619" s="16">
        <v>0.375</v>
      </c>
      <c r="S619" s="16">
        <f t="shared" si="9"/>
        <v>0.6</v>
      </c>
      <c r="T619">
        <v>3.6621036529540998</v>
      </c>
      <c r="U619">
        <v>3.3062231540679901</v>
      </c>
      <c r="V619">
        <v>3.0747036933898899</v>
      </c>
      <c r="W619" s="17">
        <v>0.231519460678101</v>
      </c>
      <c r="X619">
        <v>0.58739995956420898</v>
      </c>
      <c r="Y619">
        <v>0.58739995956420898</v>
      </c>
      <c r="Z619">
        <v>0.6</v>
      </c>
      <c r="AA619">
        <v>1</v>
      </c>
      <c r="AB619">
        <v>0.625</v>
      </c>
      <c r="AC619">
        <v>0.76923076923076905</v>
      </c>
      <c r="AD619">
        <v>0</v>
      </c>
      <c r="AE619">
        <v>0.4</v>
      </c>
    </row>
    <row r="620" spans="1:31" x14ac:dyDescent="0.15">
      <c r="A620" s="6">
        <v>618</v>
      </c>
      <c r="B620">
        <v>17</v>
      </c>
      <c r="C620">
        <v>3</v>
      </c>
      <c r="D620">
        <v>10</v>
      </c>
      <c r="E620">
        <v>10</v>
      </c>
      <c r="F620">
        <v>10</v>
      </c>
      <c r="G620">
        <v>0</v>
      </c>
      <c r="H620">
        <v>7</v>
      </c>
      <c r="I620">
        <v>3</v>
      </c>
      <c r="J620">
        <v>0.85</v>
      </c>
      <c r="K620" s="3">
        <v>8.9803905487060494</v>
      </c>
      <c r="L620" s="10">
        <v>2.6199645996093701</v>
      </c>
      <c r="M620">
        <v>1.5433921813964799</v>
      </c>
      <c r="N620">
        <v>5.49774169921875</v>
      </c>
      <c r="O620">
        <v>4</v>
      </c>
      <c r="P620">
        <v>4</v>
      </c>
      <c r="Q620">
        <v>13</v>
      </c>
      <c r="R620" s="16">
        <v>0.30769999999999997</v>
      </c>
      <c r="S620" s="16">
        <f t="shared" si="9"/>
        <v>0.4</v>
      </c>
      <c r="T620">
        <v>3.7188663482665998</v>
      </c>
      <c r="U620">
        <v>3.4423961639404301</v>
      </c>
      <c r="V620">
        <v>3.1496415138244598</v>
      </c>
      <c r="W620" s="17">
        <v>0.29275465011596702</v>
      </c>
      <c r="X620">
        <v>0.569224834442139</v>
      </c>
      <c r="Y620">
        <v>0.569224834442139</v>
      </c>
      <c r="Z620">
        <v>0.4</v>
      </c>
      <c r="AA620">
        <v>0.9</v>
      </c>
      <c r="AB620">
        <v>0.69230769230769196</v>
      </c>
      <c r="AC620">
        <v>0.78260869565217395</v>
      </c>
      <c r="AD620">
        <v>0.1</v>
      </c>
      <c r="AE620">
        <v>0.5</v>
      </c>
    </row>
    <row r="621" spans="1:31" x14ac:dyDescent="0.15">
      <c r="A621" s="6">
        <v>619</v>
      </c>
      <c r="B621">
        <v>18</v>
      </c>
      <c r="C621">
        <v>2</v>
      </c>
      <c r="D621">
        <v>10</v>
      </c>
      <c r="E621">
        <v>10</v>
      </c>
      <c r="F621">
        <v>10</v>
      </c>
      <c r="G621">
        <v>0</v>
      </c>
      <c r="H621">
        <v>8</v>
      </c>
      <c r="I621">
        <v>2</v>
      </c>
      <c r="J621">
        <v>0.9</v>
      </c>
      <c r="K621" s="3">
        <v>12.819276809692401</v>
      </c>
      <c r="L621" s="10">
        <v>1.61916351318359</v>
      </c>
      <c r="M621">
        <v>0.90814590454101596</v>
      </c>
      <c r="N621">
        <v>10.445060729980501</v>
      </c>
      <c r="O621">
        <v>5</v>
      </c>
      <c r="P621">
        <v>5</v>
      </c>
      <c r="Q621">
        <v>15</v>
      </c>
      <c r="R621" s="16">
        <v>0.33329999999999999</v>
      </c>
      <c r="S621" s="16">
        <f t="shared" si="9"/>
        <v>0.5</v>
      </c>
      <c r="T621">
        <v>4.5958900451660201</v>
      </c>
      <c r="U621">
        <v>4.1914644241332999</v>
      </c>
      <c r="V621">
        <v>3.9670157432556099</v>
      </c>
      <c r="W621" s="17">
        <v>0.22444868087768499</v>
      </c>
      <c r="X621">
        <v>0.62887430191039995</v>
      </c>
      <c r="Y621">
        <v>0.62887430191039995</v>
      </c>
      <c r="Z621">
        <v>0.5</v>
      </c>
      <c r="AA621">
        <v>1</v>
      </c>
      <c r="AB621">
        <v>0.66666666666666696</v>
      </c>
      <c r="AC621">
        <v>0.8</v>
      </c>
      <c r="AD621">
        <v>0</v>
      </c>
      <c r="AE621">
        <v>0.5</v>
      </c>
    </row>
    <row r="622" spans="1:31" x14ac:dyDescent="0.15">
      <c r="A622" s="6">
        <v>620</v>
      </c>
      <c r="B622">
        <v>17</v>
      </c>
      <c r="C622">
        <v>3</v>
      </c>
      <c r="D622">
        <v>10</v>
      </c>
      <c r="E622">
        <v>10</v>
      </c>
      <c r="F622">
        <v>10</v>
      </c>
      <c r="G622">
        <v>0</v>
      </c>
      <c r="H622">
        <v>7</v>
      </c>
      <c r="I622">
        <v>3</v>
      </c>
      <c r="J622">
        <v>0.85</v>
      </c>
      <c r="K622" s="3">
        <v>8.0192432403564506</v>
      </c>
      <c r="L622" s="10">
        <v>1.4088001251220701</v>
      </c>
      <c r="M622">
        <v>0.57040023803710904</v>
      </c>
      <c r="N622">
        <v>6.6488227844238299</v>
      </c>
      <c r="O622">
        <v>6</v>
      </c>
      <c r="P622">
        <v>6</v>
      </c>
      <c r="Q622">
        <v>16</v>
      </c>
      <c r="R622" s="16">
        <v>0.375</v>
      </c>
      <c r="S622" s="16">
        <f t="shared" si="9"/>
        <v>0.6</v>
      </c>
      <c r="T622">
        <v>4.2280654907226598</v>
      </c>
      <c r="U622">
        <v>3.79380559921265</v>
      </c>
      <c r="V622">
        <v>3.6751632690429701</v>
      </c>
      <c r="W622" s="17">
        <v>0.118642330169678</v>
      </c>
      <c r="X622">
        <v>0.55290222167968694</v>
      </c>
      <c r="Y622">
        <v>0.55290222167968694</v>
      </c>
      <c r="Z622">
        <v>0.6</v>
      </c>
      <c r="AA622">
        <v>1</v>
      </c>
      <c r="AB622">
        <v>0.625</v>
      </c>
      <c r="AC622">
        <v>0.76923076923076905</v>
      </c>
      <c r="AD622">
        <v>0</v>
      </c>
      <c r="AE622">
        <v>0.4</v>
      </c>
    </row>
    <row r="623" spans="1:31" x14ac:dyDescent="0.15">
      <c r="A623" s="6">
        <v>621</v>
      </c>
      <c r="B623">
        <v>16</v>
      </c>
      <c r="C623">
        <v>4</v>
      </c>
      <c r="D623">
        <v>10</v>
      </c>
      <c r="E623">
        <v>10</v>
      </c>
      <c r="F623">
        <v>10</v>
      </c>
      <c r="G623">
        <v>0</v>
      </c>
      <c r="H623">
        <v>6</v>
      </c>
      <c r="I623">
        <v>4</v>
      </c>
      <c r="J623">
        <v>0.8</v>
      </c>
      <c r="K623" s="3">
        <v>8.7120342254638707</v>
      </c>
      <c r="L623" s="10">
        <v>3.40500831604004</v>
      </c>
      <c r="M623">
        <v>1.9325408935546899</v>
      </c>
      <c r="N623">
        <v>5.1638660430908203</v>
      </c>
      <c r="O623">
        <v>3</v>
      </c>
      <c r="P623">
        <v>3</v>
      </c>
      <c r="Q623">
        <v>13</v>
      </c>
      <c r="R623" s="16">
        <v>0.23080000000000001</v>
      </c>
      <c r="S623" s="16">
        <f t="shared" si="9"/>
        <v>0.3</v>
      </c>
      <c r="T623">
        <v>3.6658897399902299</v>
      </c>
      <c r="U623">
        <v>3.3823013305664098</v>
      </c>
      <c r="V623">
        <v>3.0812335014343302</v>
      </c>
      <c r="W623" s="17">
        <v>0.30106782913208002</v>
      </c>
      <c r="X623">
        <v>0.58465623855590798</v>
      </c>
      <c r="Y623">
        <v>0.58465623855590798</v>
      </c>
      <c r="Z623">
        <v>0.3</v>
      </c>
      <c r="AA623">
        <v>1</v>
      </c>
      <c r="AB623">
        <v>0.76923076923076905</v>
      </c>
      <c r="AC623">
        <v>0.86956521739130399</v>
      </c>
      <c r="AD623">
        <v>0</v>
      </c>
      <c r="AE623">
        <v>0.7</v>
      </c>
    </row>
    <row r="624" spans="1:31" x14ac:dyDescent="0.15">
      <c r="A624" s="6">
        <v>622</v>
      </c>
      <c r="B624">
        <v>17</v>
      </c>
      <c r="C624">
        <v>3</v>
      </c>
      <c r="D624">
        <v>10</v>
      </c>
      <c r="E624">
        <v>10</v>
      </c>
      <c r="F624">
        <v>10</v>
      </c>
      <c r="G624">
        <v>0</v>
      </c>
      <c r="H624">
        <v>7</v>
      </c>
      <c r="I624">
        <v>3</v>
      </c>
      <c r="J624">
        <v>0.85</v>
      </c>
      <c r="K624" s="3">
        <v>7.8081207275390598</v>
      </c>
      <c r="L624" s="10">
        <v>1.7637920379638701</v>
      </c>
      <c r="M624">
        <v>1.19497299194336</v>
      </c>
      <c r="N624">
        <v>6.73870849609375</v>
      </c>
      <c r="O624">
        <v>7</v>
      </c>
      <c r="P624">
        <v>7</v>
      </c>
      <c r="Q624">
        <v>16</v>
      </c>
      <c r="R624" s="16">
        <v>0.4375</v>
      </c>
      <c r="S624" s="16">
        <f t="shared" si="9"/>
        <v>0.7</v>
      </c>
      <c r="T624">
        <v>3.85150146484375</v>
      </c>
      <c r="U624">
        <v>3.4511082172393799</v>
      </c>
      <c r="V624">
        <v>3.3478217124939</v>
      </c>
      <c r="W624" s="17">
        <v>0.103286504745483</v>
      </c>
      <c r="X624">
        <v>0.50367975234985396</v>
      </c>
      <c r="Y624">
        <v>0.50367975234985396</v>
      </c>
      <c r="Z624">
        <v>0.7</v>
      </c>
      <c r="AA624">
        <v>0.9</v>
      </c>
      <c r="AB624">
        <v>0.5625</v>
      </c>
      <c r="AC624">
        <v>0.69230769230769196</v>
      </c>
      <c r="AD624">
        <v>0.1</v>
      </c>
      <c r="AE624">
        <v>0.2</v>
      </c>
    </row>
    <row r="625" spans="1:31" x14ac:dyDescent="0.15">
      <c r="A625" s="6">
        <v>623</v>
      </c>
      <c r="B625">
        <v>16</v>
      </c>
      <c r="C625">
        <v>4</v>
      </c>
      <c r="D625">
        <v>10</v>
      </c>
      <c r="E625">
        <v>10</v>
      </c>
      <c r="F625">
        <v>10</v>
      </c>
      <c r="G625">
        <v>0</v>
      </c>
      <c r="H625">
        <v>6</v>
      </c>
      <c r="I625">
        <v>4</v>
      </c>
      <c r="J625">
        <v>0.8</v>
      </c>
      <c r="K625" s="3">
        <v>9.8162384033203107</v>
      </c>
      <c r="L625" s="10">
        <v>2.95509529113769</v>
      </c>
      <c r="M625">
        <v>1.3126296997070299</v>
      </c>
      <c r="N625">
        <v>7.3290710449218697</v>
      </c>
      <c r="O625">
        <v>4</v>
      </c>
      <c r="P625">
        <v>4</v>
      </c>
      <c r="Q625">
        <v>14</v>
      </c>
      <c r="R625" s="16">
        <v>0.28570000000000001</v>
      </c>
      <c r="S625" s="16">
        <f t="shared" si="9"/>
        <v>0.4</v>
      </c>
      <c r="T625">
        <v>3.8753776550293</v>
      </c>
      <c r="U625">
        <v>3.4747726917266801</v>
      </c>
      <c r="V625">
        <v>3.2498104572296098</v>
      </c>
      <c r="W625" s="17">
        <v>0.22496223449707001</v>
      </c>
      <c r="X625">
        <v>0.62556719779968295</v>
      </c>
      <c r="Y625">
        <v>0.62556719779968295</v>
      </c>
      <c r="Z625">
        <v>0.4</v>
      </c>
      <c r="AA625">
        <v>1</v>
      </c>
      <c r="AB625">
        <v>0.71428571428571397</v>
      </c>
      <c r="AC625">
        <v>0.83333333333333304</v>
      </c>
      <c r="AD625">
        <v>0</v>
      </c>
      <c r="AE625">
        <v>0.6</v>
      </c>
    </row>
    <row r="626" spans="1:31" x14ac:dyDescent="0.15">
      <c r="A626" s="6">
        <v>624</v>
      </c>
      <c r="B626">
        <v>17</v>
      </c>
      <c r="C626">
        <v>3</v>
      </c>
      <c r="D626">
        <v>10</v>
      </c>
      <c r="E626">
        <v>10</v>
      </c>
      <c r="F626">
        <v>10</v>
      </c>
      <c r="G626">
        <v>0</v>
      </c>
      <c r="H626">
        <v>7</v>
      </c>
      <c r="I626">
        <v>3</v>
      </c>
      <c r="J626">
        <v>0.85</v>
      </c>
      <c r="K626" s="3">
        <v>7.8241863250732404</v>
      </c>
      <c r="L626" s="10">
        <v>1.5873336791992201</v>
      </c>
      <c r="M626">
        <v>0.73539733886718694</v>
      </c>
      <c r="N626">
        <v>6.0700168609619096</v>
      </c>
      <c r="O626">
        <v>5</v>
      </c>
      <c r="P626">
        <v>5</v>
      </c>
      <c r="Q626">
        <v>15</v>
      </c>
      <c r="R626" s="16">
        <v>0.33329999999999999</v>
      </c>
      <c r="S626" s="16">
        <f t="shared" si="9"/>
        <v>0.5</v>
      </c>
      <c r="T626">
        <v>3.7366886138915998</v>
      </c>
      <c r="U626">
        <v>3.3884088993072501</v>
      </c>
      <c r="V626">
        <v>3.2396500110626198</v>
      </c>
      <c r="W626" s="17">
        <v>0.14875888824462899</v>
      </c>
      <c r="X626">
        <v>0.49703860282897899</v>
      </c>
      <c r="Y626">
        <v>0.49703860282897899</v>
      </c>
      <c r="Z626">
        <v>0.5</v>
      </c>
      <c r="AA626">
        <v>1</v>
      </c>
      <c r="AB626">
        <v>0.66666666666666696</v>
      </c>
      <c r="AC626">
        <v>0.8</v>
      </c>
      <c r="AD626">
        <v>0</v>
      </c>
      <c r="AE626">
        <v>0.5</v>
      </c>
    </row>
    <row r="627" spans="1:31" x14ac:dyDescent="0.15">
      <c r="A627" s="6">
        <v>625</v>
      </c>
      <c r="B627">
        <v>15</v>
      </c>
      <c r="C627">
        <v>5</v>
      </c>
      <c r="D627">
        <v>10</v>
      </c>
      <c r="E627">
        <v>10</v>
      </c>
      <c r="F627">
        <v>10</v>
      </c>
      <c r="G627">
        <v>0</v>
      </c>
      <c r="H627">
        <v>5</v>
      </c>
      <c r="I627">
        <v>5</v>
      </c>
      <c r="J627">
        <v>0.75</v>
      </c>
      <c r="K627" s="3">
        <v>9.2096900939941406</v>
      </c>
      <c r="L627" s="10">
        <v>2.85905838012695</v>
      </c>
      <c r="M627">
        <v>0.52288818359375</v>
      </c>
      <c r="N627">
        <v>8.0289115905761701</v>
      </c>
      <c r="O627">
        <v>4</v>
      </c>
      <c r="P627">
        <v>4</v>
      </c>
      <c r="Q627">
        <v>14</v>
      </c>
      <c r="R627" s="16">
        <v>0.28570000000000001</v>
      </c>
      <c r="S627" s="16">
        <f t="shared" si="9"/>
        <v>0.4</v>
      </c>
      <c r="T627">
        <v>3.3103942871093701</v>
      </c>
      <c r="U627">
        <v>2.8554091453552202</v>
      </c>
      <c r="V627">
        <v>2.7563230991363499</v>
      </c>
      <c r="W627" s="17">
        <v>9.9086046218872098E-2</v>
      </c>
      <c r="X627">
        <v>0.55407118797302202</v>
      </c>
      <c r="Y627">
        <v>0.55407118797302202</v>
      </c>
      <c r="Z627">
        <v>0.4</v>
      </c>
      <c r="AA627">
        <v>1</v>
      </c>
      <c r="AB627">
        <v>0.71428571428571397</v>
      </c>
      <c r="AC627">
        <v>0.83333333333333304</v>
      </c>
      <c r="AD627">
        <v>0</v>
      </c>
      <c r="AE627">
        <v>0.6</v>
      </c>
    </row>
    <row r="628" spans="1:31" x14ac:dyDescent="0.15">
      <c r="A628" s="6">
        <v>626</v>
      </c>
      <c r="B628">
        <v>18</v>
      </c>
      <c r="C628">
        <v>2</v>
      </c>
      <c r="D628">
        <v>10</v>
      </c>
      <c r="E628">
        <v>10</v>
      </c>
      <c r="F628">
        <v>10</v>
      </c>
      <c r="G628">
        <v>0</v>
      </c>
      <c r="H628">
        <v>8</v>
      </c>
      <c r="I628">
        <v>2</v>
      </c>
      <c r="J628">
        <v>0.9</v>
      </c>
      <c r="K628" s="3">
        <v>8.8836765289306605</v>
      </c>
      <c r="L628" s="10">
        <v>1.1337318420410201</v>
      </c>
      <c r="M628">
        <v>0.68516921997070301</v>
      </c>
      <c r="N628">
        <v>7.4446392059326199</v>
      </c>
      <c r="O628">
        <v>7</v>
      </c>
      <c r="P628">
        <v>7</v>
      </c>
      <c r="Q628">
        <v>17</v>
      </c>
      <c r="R628" s="16">
        <v>0.4118</v>
      </c>
      <c r="S628" s="16">
        <f t="shared" si="9"/>
        <v>0.7</v>
      </c>
      <c r="T628">
        <v>4.5585517883300799</v>
      </c>
      <c r="U628">
        <v>4.1450624465942401</v>
      </c>
      <c r="V628">
        <v>4.0210900306701696</v>
      </c>
      <c r="W628" s="17">
        <v>0.123972415924072</v>
      </c>
      <c r="X628">
        <v>0.537461757659912</v>
      </c>
      <c r="Y628">
        <v>0.537461757659912</v>
      </c>
      <c r="Z628">
        <v>0.7</v>
      </c>
      <c r="AA628">
        <v>1</v>
      </c>
      <c r="AB628">
        <v>0.58823529411764697</v>
      </c>
      <c r="AC628">
        <v>0.74074074074074103</v>
      </c>
      <c r="AD628">
        <v>0</v>
      </c>
      <c r="AE628">
        <v>0.3</v>
      </c>
    </row>
    <row r="629" spans="1:31" x14ac:dyDescent="0.15">
      <c r="A629" s="6">
        <v>627</v>
      </c>
      <c r="B629">
        <v>15</v>
      </c>
      <c r="C629">
        <v>5</v>
      </c>
      <c r="D629">
        <v>10</v>
      </c>
      <c r="E629">
        <v>10</v>
      </c>
      <c r="F629">
        <v>10</v>
      </c>
      <c r="G629">
        <v>0</v>
      </c>
      <c r="H629">
        <v>5</v>
      </c>
      <c r="I629">
        <v>5</v>
      </c>
      <c r="J629">
        <v>0.75</v>
      </c>
      <c r="K629" s="3">
        <v>9.0328903198242205</v>
      </c>
      <c r="L629" s="10">
        <v>3.56332206726074</v>
      </c>
      <c r="M629">
        <v>1.3673553466796899</v>
      </c>
      <c r="N629">
        <v>6.5472145080566397</v>
      </c>
      <c r="O629">
        <v>4</v>
      </c>
      <c r="P629">
        <v>4</v>
      </c>
      <c r="Q629">
        <v>14</v>
      </c>
      <c r="R629" s="16">
        <v>0.28570000000000001</v>
      </c>
      <c r="S629" s="16">
        <f t="shared" si="9"/>
        <v>0.4</v>
      </c>
      <c r="T629">
        <v>2.9811477661132799</v>
      </c>
      <c r="U629">
        <v>2.66263651847839</v>
      </c>
      <c r="V629">
        <v>2.4581284523010201</v>
      </c>
      <c r="W629" s="17">
        <v>0.204508066177368</v>
      </c>
      <c r="X629">
        <v>0.52301931381225597</v>
      </c>
      <c r="Y629">
        <v>0.52301931381225597</v>
      </c>
      <c r="Z629">
        <v>0.4</v>
      </c>
      <c r="AA629">
        <v>1</v>
      </c>
      <c r="AB629">
        <v>0.71428571428571397</v>
      </c>
      <c r="AC629">
        <v>0.83333333333333304</v>
      </c>
      <c r="AD629">
        <v>0</v>
      </c>
      <c r="AE629">
        <v>0.6</v>
      </c>
    </row>
    <row r="630" spans="1:31" x14ac:dyDescent="0.15">
      <c r="A630" s="6">
        <v>628</v>
      </c>
      <c r="B630">
        <v>15</v>
      </c>
      <c r="C630">
        <v>5</v>
      </c>
      <c r="D630">
        <v>10</v>
      </c>
      <c r="E630">
        <v>10</v>
      </c>
      <c r="F630">
        <v>9</v>
      </c>
      <c r="G630">
        <v>1</v>
      </c>
      <c r="H630">
        <v>6</v>
      </c>
      <c r="I630">
        <v>4</v>
      </c>
      <c r="J630">
        <v>0.75</v>
      </c>
      <c r="K630" s="3">
        <v>9.0153293609619105</v>
      </c>
      <c r="L630" s="10">
        <v>4.6390075683593697</v>
      </c>
      <c r="M630">
        <v>3.6120967864990199</v>
      </c>
      <c r="N630">
        <v>4.7265911102294904</v>
      </c>
      <c r="O630">
        <v>1</v>
      </c>
      <c r="P630">
        <v>1</v>
      </c>
      <c r="Q630">
        <v>10</v>
      </c>
      <c r="R630" s="16">
        <v>0.1</v>
      </c>
      <c r="S630" s="16">
        <f t="shared" si="9"/>
        <v>0.1</v>
      </c>
      <c r="T630">
        <v>2.7710952758789098</v>
      </c>
      <c r="U630">
        <v>2.5856094360351598</v>
      </c>
      <c r="V630">
        <v>2.3143668174743599</v>
      </c>
      <c r="W630" s="17">
        <v>0.27124261856079102</v>
      </c>
      <c r="X630">
        <v>0.45672845840454102</v>
      </c>
      <c r="Y630">
        <v>0.45672845840454102</v>
      </c>
      <c r="Z630">
        <v>0.1</v>
      </c>
      <c r="AA630">
        <v>0.9</v>
      </c>
      <c r="AB630">
        <v>0.9</v>
      </c>
      <c r="AC630">
        <v>0.9</v>
      </c>
      <c r="AD630">
        <v>0.1</v>
      </c>
      <c r="AE630">
        <v>0.8</v>
      </c>
    </row>
    <row r="631" spans="1:31" x14ac:dyDescent="0.15">
      <c r="A631" s="6">
        <v>629</v>
      </c>
      <c r="B631">
        <v>16</v>
      </c>
      <c r="C631">
        <v>4</v>
      </c>
      <c r="D631">
        <v>10</v>
      </c>
      <c r="E631">
        <v>10</v>
      </c>
      <c r="F631">
        <v>10</v>
      </c>
      <c r="G631">
        <v>0</v>
      </c>
      <c r="H631">
        <v>6</v>
      </c>
      <c r="I631">
        <v>4</v>
      </c>
      <c r="J631">
        <v>0.8</v>
      </c>
      <c r="K631" s="3">
        <v>7.9921684265136701</v>
      </c>
      <c r="L631" s="10">
        <v>2.3210144042968701</v>
      </c>
      <c r="M631">
        <v>0.87099075317382801</v>
      </c>
      <c r="N631">
        <v>5.8268661499023402</v>
      </c>
      <c r="O631">
        <v>4</v>
      </c>
      <c r="P631">
        <v>4</v>
      </c>
      <c r="Q631">
        <v>14</v>
      </c>
      <c r="R631" s="16">
        <v>0.28570000000000001</v>
      </c>
      <c r="S631" s="16">
        <f t="shared" si="9"/>
        <v>0.4</v>
      </c>
      <c r="T631">
        <v>3.4185943603515598</v>
      </c>
      <c r="U631">
        <v>3.0780611038207999</v>
      </c>
      <c r="V631">
        <v>2.9046254158020002</v>
      </c>
      <c r="W631" s="17">
        <v>0.17343568801879899</v>
      </c>
      <c r="X631">
        <v>0.51396894454956099</v>
      </c>
      <c r="Y631">
        <v>0.51396894454956099</v>
      </c>
      <c r="Z631">
        <v>0.4</v>
      </c>
      <c r="AA631">
        <v>1</v>
      </c>
      <c r="AB631">
        <v>0.71428571428571397</v>
      </c>
      <c r="AC631">
        <v>0.83333333333333304</v>
      </c>
      <c r="AD631">
        <v>0</v>
      </c>
      <c r="AE631">
        <v>0.6</v>
      </c>
    </row>
    <row r="632" spans="1:31" x14ac:dyDescent="0.15">
      <c r="A632" s="6">
        <v>630</v>
      </c>
      <c r="B632">
        <v>15</v>
      </c>
      <c r="C632">
        <v>5</v>
      </c>
      <c r="D632">
        <v>10</v>
      </c>
      <c r="E632">
        <v>10</v>
      </c>
      <c r="F632">
        <v>10</v>
      </c>
      <c r="G632">
        <v>0</v>
      </c>
      <c r="H632">
        <v>5</v>
      </c>
      <c r="I632">
        <v>5</v>
      </c>
      <c r="J632">
        <v>0.75</v>
      </c>
      <c r="K632" s="3">
        <v>6.8969154357910201</v>
      </c>
      <c r="L632" s="10">
        <v>1.93256759643555</v>
      </c>
      <c r="M632">
        <v>0.42118072509765597</v>
      </c>
      <c r="N632">
        <v>6.9059143066406197</v>
      </c>
      <c r="O632">
        <v>5</v>
      </c>
      <c r="P632">
        <v>5</v>
      </c>
      <c r="Q632">
        <v>14</v>
      </c>
      <c r="R632" s="16">
        <v>0.35709999999999997</v>
      </c>
      <c r="S632" s="16">
        <f t="shared" si="9"/>
        <v>0.5</v>
      </c>
      <c r="T632">
        <v>3.3645935058593701</v>
      </c>
      <c r="U632">
        <v>2.9196457862853999</v>
      </c>
      <c r="V632">
        <v>2.9069902896881099</v>
      </c>
      <c r="W632" s="17">
        <v>1.2655496597289999E-2</v>
      </c>
      <c r="X632">
        <v>0.45760321617126498</v>
      </c>
      <c r="Y632">
        <v>0.45760321617126498</v>
      </c>
      <c r="Z632">
        <v>0.5</v>
      </c>
      <c r="AA632">
        <v>0.9</v>
      </c>
      <c r="AB632">
        <v>0.64285714285714302</v>
      </c>
      <c r="AC632">
        <v>0.75</v>
      </c>
      <c r="AD632">
        <v>0.1</v>
      </c>
      <c r="AE632">
        <v>0.4</v>
      </c>
    </row>
    <row r="633" spans="1:31" x14ac:dyDescent="0.15">
      <c r="A633" s="6">
        <v>631</v>
      </c>
      <c r="B633">
        <v>18</v>
      </c>
      <c r="C633">
        <v>2</v>
      </c>
      <c r="D633">
        <v>10</v>
      </c>
      <c r="E633">
        <v>10</v>
      </c>
      <c r="F633">
        <v>10</v>
      </c>
      <c r="G633">
        <v>0</v>
      </c>
      <c r="H633">
        <v>8</v>
      </c>
      <c r="I633">
        <v>2</v>
      </c>
      <c r="J633">
        <v>0.9</v>
      </c>
      <c r="K633" s="3">
        <v>11.4818897247315</v>
      </c>
      <c r="L633" s="10">
        <v>1.2112617492675799</v>
      </c>
      <c r="M633">
        <v>0.52546691894531194</v>
      </c>
      <c r="N633">
        <v>9.4093208312988299</v>
      </c>
      <c r="O633">
        <v>6</v>
      </c>
      <c r="P633">
        <v>6</v>
      </c>
      <c r="Q633">
        <v>16</v>
      </c>
      <c r="R633" s="16">
        <v>0.375</v>
      </c>
      <c r="S633" s="16">
        <f t="shared" si="9"/>
        <v>0.6</v>
      </c>
      <c r="T633">
        <v>5.1281147003173801</v>
      </c>
      <c r="U633">
        <v>4.6491894721984899</v>
      </c>
      <c r="V633">
        <v>4.4547815322876003</v>
      </c>
      <c r="W633" s="17">
        <v>0.194407939910889</v>
      </c>
      <c r="X633">
        <v>0.67333316802978505</v>
      </c>
      <c r="Y633">
        <v>0.67333316802978505</v>
      </c>
      <c r="Z633">
        <v>0.6</v>
      </c>
      <c r="AA633">
        <v>1</v>
      </c>
      <c r="AB633">
        <v>0.625</v>
      </c>
      <c r="AC633">
        <v>0.76923076923076905</v>
      </c>
      <c r="AD633">
        <v>0</v>
      </c>
      <c r="AE633">
        <v>0.4</v>
      </c>
    </row>
    <row r="634" spans="1:31" x14ac:dyDescent="0.15">
      <c r="A634" s="6">
        <v>632</v>
      </c>
      <c r="B634">
        <v>18</v>
      </c>
      <c r="C634">
        <v>2</v>
      </c>
      <c r="D634">
        <v>10</v>
      </c>
      <c r="E634">
        <v>10</v>
      </c>
      <c r="F634">
        <v>10</v>
      </c>
      <c r="G634">
        <v>0</v>
      </c>
      <c r="H634">
        <v>8</v>
      </c>
      <c r="I634">
        <v>2</v>
      </c>
      <c r="J634">
        <v>0.9</v>
      </c>
      <c r="K634" s="3">
        <v>8.7741603851318395</v>
      </c>
      <c r="L634" s="10">
        <v>1.2196140289306601</v>
      </c>
      <c r="M634">
        <v>0.78828430175781194</v>
      </c>
      <c r="N634">
        <v>7.2865142822265598</v>
      </c>
      <c r="O634">
        <v>5</v>
      </c>
      <c r="P634">
        <v>5</v>
      </c>
      <c r="Q634">
        <v>14</v>
      </c>
      <c r="R634" s="16">
        <v>0.35709999999999997</v>
      </c>
      <c r="S634" s="16">
        <f t="shared" si="9"/>
        <v>0.5</v>
      </c>
      <c r="T634">
        <v>4.2951679229736301</v>
      </c>
      <c r="U634">
        <v>3.9162836074829102</v>
      </c>
      <c r="V634">
        <v>3.7895100116729701</v>
      </c>
      <c r="W634" s="17">
        <v>0.126773595809936</v>
      </c>
      <c r="X634">
        <v>0.50565791130065896</v>
      </c>
      <c r="Y634">
        <v>0.50565791130065896</v>
      </c>
      <c r="Z634">
        <v>0.5</v>
      </c>
      <c r="AA634">
        <v>0.9</v>
      </c>
      <c r="AB634">
        <v>0.64285714285714302</v>
      </c>
      <c r="AC634">
        <v>0.75</v>
      </c>
      <c r="AD634">
        <v>0.1</v>
      </c>
      <c r="AE634">
        <v>0.4</v>
      </c>
    </row>
    <row r="635" spans="1:31" x14ac:dyDescent="0.15">
      <c r="A635" s="6">
        <v>633</v>
      </c>
      <c r="B635">
        <v>18</v>
      </c>
      <c r="C635">
        <v>2</v>
      </c>
      <c r="D635">
        <v>10</v>
      </c>
      <c r="E635">
        <v>10</v>
      </c>
      <c r="F635">
        <v>10</v>
      </c>
      <c r="G635">
        <v>0</v>
      </c>
      <c r="H635">
        <v>8</v>
      </c>
      <c r="I635">
        <v>2</v>
      </c>
      <c r="J635">
        <v>0.9</v>
      </c>
      <c r="K635" s="3">
        <v>8.2508087158203107</v>
      </c>
      <c r="L635" s="10">
        <v>1.04587745666504</v>
      </c>
      <c r="M635">
        <v>0.57809066772460904</v>
      </c>
      <c r="N635">
        <v>6.6672248840331996</v>
      </c>
      <c r="O635">
        <v>6</v>
      </c>
      <c r="P635">
        <v>6</v>
      </c>
      <c r="Q635">
        <v>15</v>
      </c>
      <c r="R635" s="16">
        <v>0.4</v>
      </c>
      <c r="S635" s="16">
        <f t="shared" si="9"/>
        <v>0.6</v>
      </c>
      <c r="T635">
        <v>4.0192737579345703</v>
      </c>
      <c r="U635">
        <v>3.6780142784118599</v>
      </c>
      <c r="V635">
        <v>3.5432167053222701</v>
      </c>
      <c r="W635" s="17">
        <v>0.1347975730896</v>
      </c>
      <c r="X635">
        <v>0.47605705261230502</v>
      </c>
      <c r="Y635">
        <v>0.47605705261230502</v>
      </c>
      <c r="Z635">
        <v>0.6</v>
      </c>
      <c r="AA635">
        <v>0.9</v>
      </c>
      <c r="AB635">
        <v>0.6</v>
      </c>
      <c r="AC635">
        <v>0.72</v>
      </c>
      <c r="AD635">
        <v>0.1</v>
      </c>
      <c r="AE635">
        <v>0.3</v>
      </c>
    </row>
    <row r="636" spans="1:31" x14ac:dyDescent="0.15">
      <c r="A636" s="6">
        <v>634</v>
      </c>
      <c r="B636">
        <v>17</v>
      </c>
      <c r="C636">
        <v>3</v>
      </c>
      <c r="D636">
        <v>10</v>
      </c>
      <c r="E636">
        <v>10</v>
      </c>
      <c r="F636">
        <v>10</v>
      </c>
      <c r="G636">
        <v>0</v>
      </c>
      <c r="H636">
        <v>7</v>
      </c>
      <c r="I636">
        <v>3</v>
      </c>
      <c r="J636">
        <v>0.85</v>
      </c>
      <c r="K636" s="3">
        <v>7.4858646392822301</v>
      </c>
      <c r="L636" s="10">
        <v>1.3989410400390601</v>
      </c>
      <c r="M636">
        <v>0.75075912475585904</v>
      </c>
      <c r="N636">
        <v>6.5349845886230504</v>
      </c>
      <c r="O636">
        <v>7</v>
      </c>
      <c r="P636">
        <v>7</v>
      </c>
      <c r="Q636">
        <v>17</v>
      </c>
      <c r="R636" s="16">
        <v>0.4118</v>
      </c>
      <c r="S636" s="16">
        <f t="shared" si="9"/>
        <v>0.7</v>
      </c>
      <c r="T636">
        <v>3.7268524169921902</v>
      </c>
      <c r="U636">
        <v>3.3504865169525102</v>
      </c>
      <c r="V636">
        <v>3.25383520126343</v>
      </c>
      <c r="W636" s="17">
        <v>9.66513156890869E-2</v>
      </c>
      <c r="X636">
        <v>0.47301721572875999</v>
      </c>
      <c r="Y636">
        <v>0.47301721572875999</v>
      </c>
      <c r="Z636">
        <v>0.7</v>
      </c>
      <c r="AA636">
        <v>1</v>
      </c>
      <c r="AB636">
        <v>0.58823529411764697</v>
      </c>
      <c r="AC636">
        <v>0.74074074074074103</v>
      </c>
      <c r="AD636">
        <v>0</v>
      </c>
      <c r="AE636">
        <v>0.3</v>
      </c>
    </row>
    <row r="637" spans="1:31" x14ac:dyDescent="0.15">
      <c r="A637" s="6">
        <v>635</v>
      </c>
      <c r="B637">
        <v>18</v>
      </c>
      <c r="C637">
        <v>2</v>
      </c>
      <c r="D637">
        <v>10</v>
      </c>
      <c r="E637">
        <v>10</v>
      </c>
      <c r="F637">
        <v>10</v>
      </c>
      <c r="G637">
        <v>0</v>
      </c>
      <c r="H637">
        <v>8</v>
      </c>
      <c r="I637">
        <v>2</v>
      </c>
      <c r="J637">
        <v>0.9</v>
      </c>
      <c r="K637" s="3">
        <v>10.704750061035201</v>
      </c>
      <c r="L637" s="10">
        <v>2.6428642272949201</v>
      </c>
      <c r="M637">
        <v>2.0233459472656201</v>
      </c>
      <c r="N637">
        <v>6.9797782897949201</v>
      </c>
      <c r="O637">
        <v>4</v>
      </c>
      <c r="P637">
        <v>4</v>
      </c>
      <c r="Q637">
        <v>14</v>
      </c>
      <c r="R637" s="16">
        <v>0.28570000000000001</v>
      </c>
      <c r="S637" s="16">
        <f t="shared" si="9"/>
        <v>0.4</v>
      </c>
      <c r="T637">
        <v>4.0976791381835902</v>
      </c>
      <c r="U637">
        <v>3.8487484455108598</v>
      </c>
      <c r="V637">
        <v>3.5037872791290301</v>
      </c>
      <c r="W637" s="17">
        <v>0.34496116638183599</v>
      </c>
      <c r="X637">
        <v>0.59389185905456499</v>
      </c>
      <c r="Y637">
        <v>0.59389185905456499</v>
      </c>
      <c r="Z637">
        <v>0.4</v>
      </c>
      <c r="AA637">
        <v>1</v>
      </c>
      <c r="AB637">
        <v>0.71428571428571397</v>
      </c>
      <c r="AC637">
        <v>0.83333333333333304</v>
      </c>
      <c r="AD637">
        <v>0</v>
      </c>
      <c r="AE637">
        <v>0.6</v>
      </c>
    </row>
    <row r="638" spans="1:31" x14ac:dyDescent="0.15">
      <c r="A638" s="6">
        <v>636</v>
      </c>
      <c r="B638">
        <v>17</v>
      </c>
      <c r="C638">
        <v>3</v>
      </c>
      <c r="D638">
        <v>10</v>
      </c>
      <c r="E638">
        <v>10</v>
      </c>
      <c r="F638">
        <v>10</v>
      </c>
      <c r="G638">
        <v>0</v>
      </c>
      <c r="H638">
        <v>7</v>
      </c>
      <c r="I638">
        <v>3</v>
      </c>
      <c r="J638">
        <v>0.85</v>
      </c>
      <c r="K638" s="3">
        <v>9.5679016113281197</v>
      </c>
      <c r="L638" s="10">
        <v>2.04042243957519</v>
      </c>
      <c r="M638">
        <v>0.84602737426757801</v>
      </c>
      <c r="N638">
        <v>6.7722415924072301</v>
      </c>
      <c r="O638">
        <v>5</v>
      </c>
      <c r="P638">
        <v>5</v>
      </c>
      <c r="Q638">
        <v>15</v>
      </c>
      <c r="R638" s="16">
        <v>0.33329999999999999</v>
      </c>
      <c r="S638" s="16">
        <f t="shared" si="9"/>
        <v>0.5</v>
      </c>
      <c r="T638">
        <v>4.6366424560546902</v>
      </c>
      <c r="U638">
        <v>4.2364048957824698</v>
      </c>
      <c r="V638">
        <v>4.0123186111450204</v>
      </c>
      <c r="W638" s="17">
        <v>0.22408628463745101</v>
      </c>
      <c r="X638">
        <v>0.62432384490966797</v>
      </c>
      <c r="Y638">
        <v>0.62432384490966797</v>
      </c>
      <c r="Z638">
        <v>0.5</v>
      </c>
      <c r="AA638">
        <v>1</v>
      </c>
      <c r="AB638">
        <v>0.66666666666666696</v>
      </c>
      <c r="AC638">
        <v>0.8</v>
      </c>
      <c r="AD638">
        <v>0</v>
      </c>
      <c r="AE638">
        <v>0.5</v>
      </c>
    </row>
    <row r="639" spans="1:31" x14ac:dyDescent="0.15">
      <c r="A639" s="6">
        <v>637</v>
      </c>
      <c r="B639">
        <v>15</v>
      </c>
      <c r="C639">
        <v>5</v>
      </c>
      <c r="D639">
        <v>10</v>
      </c>
      <c r="E639">
        <v>10</v>
      </c>
      <c r="F639">
        <v>10</v>
      </c>
      <c r="G639">
        <v>0</v>
      </c>
      <c r="H639">
        <v>5</v>
      </c>
      <c r="I639">
        <v>5</v>
      </c>
      <c r="J639">
        <v>0.75</v>
      </c>
      <c r="K639" s="3">
        <v>8.3590946197509801</v>
      </c>
      <c r="L639" s="10">
        <v>2.7022609710693399</v>
      </c>
      <c r="M639">
        <v>0.47758865356445301</v>
      </c>
      <c r="N639">
        <v>6.8643245697021502</v>
      </c>
      <c r="O639">
        <v>4</v>
      </c>
      <c r="P639">
        <v>4</v>
      </c>
      <c r="Q639">
        <v>14</v>
      </c>
      <c r="R639" s="16">
        <v>0.28570000000000001</v>
      </c>
      <c r="S639" s="16">
        <f t="shared" si="9"/>
        <v>0.4</v>
      </c>
      <c r="T639">
        <v>3.7901134490966801</v>
      </c>
      <c r="U639">
        <v>3.3169093132018999</v>
      </c>
      <c r="V639">
        <v>3.20951151847839</v>
      </c>
      <c r="W639" s="17">
        <v>0.10739779472351101</v>
      </c>
      <c r="X639">
        <v>0.58060193061828602</v>
      </c>
      <c r="Y639">
        <v>0.58060193061828602</v>
      </c>
      <c r="Z639">
        <v>0.4</v>
      </c>
      <c r="AA639">
        <v>1</v>
      </c>
      <c r="AB639">
        <v>0.71428571428571397</v>
      </c>
      <c r="AC639">
        <v>0.83333333333333304</v>
      </c>
      <c r="AD639">
        <v>0</v>
      </c>
      <c r="AE639">
        <v>0.6</v>
      </c>
    </row>
    <row r="640" spans="1:31" x14ac:dyDescent="0.15">
      <c r="A640" s="6">
        <v>638</v>
      </c>
      <c r="B640">
        <v>15</v>
      </c>
      <c r="C640">
        <v>5</v>
      </c>
      <c r="D640">
        <v>10</v>
      </c>
      <c r="E640">
        <v>10</v>
      </c>
      <c r="F640">
        <v>10</v>
      </c>
      <c r="G640">
        <v>0</v>
      </c>
      <c r="H640">
        <v>5</v>
      </c>
      <c r="I640">
        <v>5</v>
      </c>
      <c r="J640">
        <v>0.75</v>
      </c>
      <c r="K640" s="3">
        <v>8.5881671905517596</v>
      </c>
      <c r="L640" s="10">
        <v>5.4736576080322301</v>
      </c>
      <c r="M640">
        <v>4.4607830047607404</v>
      </c>
      <c r="N640">
        <v>4.2032775878906197</v>
      </c>
      <c r="O640">
        <v>2</v>
      </c>
      <c r="P640">
        <v>2</v>
      </c>
      <c r="Q640">
        <v>12</v>
      </c>
      <c r="R640" s="16">
        <v>0.16669999999999999</v>
      </c>
      <c r="S640" s="16">
        <f t="shared" si="9"/>
        <v>0.2</v>
      </c>
      <c r="T640">
        <v>2.98781394958496</v>
      </c>
      <c r="U640">
        <v>2.8401694297790501</v>
      </c>
      <c r="V640">
        <v>2.45045042037964</v>
      </c>
      <c r="W640" s="17">
        <v>0.38971900939941401</v>
      </c>
      <c r="X640">
        <v>0.53736352920532204</v>
      </c>
      <c r="Y640">
        <v>0.53736352920532204</v>
      </c>
      <c r="Z640">
        <v>0.2</v>
      </c>
      <c r="AA640">
        <v>1</v>
      </c>
      <c r="AB640">
        <v>0.83333333333333304</v>
      </c>
      <c r="AC640">
        <v>0.90909090909090895</v>
      </c>
      <c r="AD640">
        <v>0</v>
      </c>
      <c r="AE640">
        <v>0.8</v>
      </c>
    </row>
    <row r="641" spans="1:31" x14ac:dyDescent="0.15">
      <c r="A641" s="6">
        <v>639</v>
      </c>
      <c r="B641">
        <v>17</v>
      </c>
      <c r="C641">
        <v>3</v>
      </c>
      <c r="D641">
        <v>10</v>
      </c>
      <c r="E641">
        <v>10</v>
      </c>
      <c r="F641">
        <v>10</v>
      </c>
      <c r="G641">
        <v>0</v>
      </c>
      <c r="H641">
        <v>7</v>
      </c>
      <c r="I641">
        <v>3</v>
      </c>
      <c r="J641">
        <v>0.85</v>
      </c>
      <c r="K641" s="3">
        <v>9.0630569458007795</v>
      </c>
      <c r="L641" s="10">
        <v>2.2993106842040998</v>
      </c>
      <c r="M641">
        <v>1.3845100402832</v>
      </c>
      <c r="N641">
        <v>6.6131668090820304</v>
      </c>
      <c r="O641">
        <v>6</v>
      </c>
      <c r="P641">
        <v>6</v>
      </c>
      <c r="Q641">
        <v>16</v>
      </c>
      <c r="R641" s="16">
        <v>0.375</v>
      </c>
      <c r="S641" s="16">
        <f t="shared" si="9"/>
        <v>0.6</v>
      </c>
      <c r="T641">
        <v>3.9917640686035201</v>
      </c>
      <c r="U641">
        <v>3.6321241855621298</v>
      </c>
      <c r="V641">
        <v>3.4148266315460201</v>
      </c>
      <c r="W641" s="17">
        <v>0.217297554016113</v>
      </c>
      <c r="X641">
        <v>0.57693743705749501</v>
      </c>
      <c r="Y641">
        <v>0.57693743705749501</v>
      </c>
      <c r="Z641">
        <v>0.6</v>
      </c>
      <c r="AA641">
        <v>1</v>
      </c>
      <c r="AB641">
        <v>0.625</v>
      </c>
      <c r="AC641">
        <v>0.76923076923076905</v>
      </c>
      <c r="AD641">
        <v>0</v>
      </c>
      <c r="AE641">
        <v>0.4</v>
      </c>
    </row>
    <row r="642" spans="1:31" x14ac:dyDescent="0.15">
      <c r="A642" s="6">
        <v>640</v>
      </c>
      <c r="B642">
        <v>17</v>
      </c>
      <c r="C642">
        <v>3</v>
      </c>
      <c r="D642">
        <v>10</v>
      </c>
      <c r="E642">
        <v>10</v>
      </c>
      <c r="F642">
        <v>10</v>
      </c>
      <c r="G642">
        <v>0</v>
      </c>
      <c r="H642">
        <v>7</v>
      </c>
      <c r="I642">
        <v>3</v>
      </c>
      <c r="J642">
        <v>0.85</v>
      </c>
      <c r="K642" s="3">
        <v>8.8783264160156197</v>
      </c>
      <c r="L642" s="10">
        <v>1.5380153656005899</v>
      </c>
      <c r="M642">
        <v>0.60976791381835904</v>
      </c>
      <c r="N642">
        <v>7.3920059204101598</v>
      </c>
      <c r="O642">
        <v>5</v>
      </c>
      <c r="P642">
        <v>5</v>
      </c>
      <c r="Q642">
        <v>15</v>
      </c>
      <c r="R642" s="16">
        <v>0.33329999999999999</v>
      </c>
      <c r="S642" s="16">
        <f t="shared" ref="S642:S705" si="10">O642/E642</f>
        <v>0.5</v>
      </c>
      <c r="T642">
        <v>4.36258888244629</v>
      </c>
      <c r="U642">
        <v>3.9420580863952601</v>
      </c>
      <c r="V642">
        <v>3.8085594177246098</v>
      </c>
      <c r="W642" s="17">
        <v>0.13349866867065399</v>
      </c>
      <c r="X642">
        <v>0.55402946472168002</v>
      </c>
      <c r="Y642">
        <v>0.55402946472168002</v>
      </c>
      <c r="Z642">
        <v>0.5</v>
      </c>
      <c r="AA642">
        <v>1</v>
      </c>
      <c r="AB642">
        <v>0.66666666666666696</v>
      </c>
      <c r="AC642">
        <v>0.8</v>
      </c>
      <c r="AD642">
        <v>0</v>
      </c>
      <c r="AE642">
        <v>0.5</v>
      </c>
    </row>
    <row r="643" spans="1:31" x14ac:dyDescent="0.15">
      <c r="A643" s="6">
        <v>641</v>
      </c>
      <c r="B643">
        <v>15</v>
      </c>
      <c r="C643">
        <v>5</v>
      </c>
      <c r="D643">
        <v>10</v>
      </c>
      <c r="E643">
        <v>10</v>
      </c>
      <c r="F643">
        <v>10</v>
      </c>
      <c r="G643">
        <v>0</v>
      </c>
      <c r="H643">
        <v>5</v>
      </c>
      <c r="I643">
        <v>5</v>
      </c>
      <c r="J643">
        <v>0.75</v>
      </c>
      <c r="K643" s="3">
        <v>8.7626209259033203</v>
      </c>
      <c r="L643" s="10">
        <v>3.4150981903076199</v>
      </c>
      <c r="M643">
        <v>1.1622009277343699</v>
      </c>
      <c r="N643">
        <v>6.1892375946044904</v>
      </c>
      <c r="O643">
        <v>3</v>
      </c>
      <c r="P643">
        <v>3</v>
      </c>
      <c r="Q643">
        <v>13</v>
      </c>
      <c r="R643" s="16">
        <v>0.23080000000000001</v>
      </c>
      <c r="S643" s="16">
        <f t="shared" si="10"/>
        <v>0.3</v>
      </c>
      <c r="T643">
        <v>3.6883354187011701</v>
      </c>
      <c r="U643">
        <v>3.29071116447449</v>
      </c>
      <c r="V643">
        <v>3.0683741569518999</v>
      </c>
      <c r="W643" s="17">
        <v>0.22233700752258301</v>
      </c>
      <c r="X643">
        <v>0.61996126174926802</v>
      </c>
      <c r="Y643">
        <v>0.61996126174926802</v>
      </c>
      <c r="Z643">
        <v>0.3</v>
      </c>
      <c r="AA643">
        <v>1</v>
      </c>
      <c r="AB643">
        <v>0.76923076923076905</v>
      </c>
      <c r="AC643">
        <v>0.86956521739130399</v>
      </c>
      <c r="AD643">
        <v>0</v>
      </c>
      <c r="AE643">
        <v>0.7</v>
      </c>
    </row>
    <row r="644" spans="1:31" x14ac:dyDescent="0.15">
      <c r="A644" s="6">
        <v>642</v>
      </c>
      <c r="B644">
        <v>14</v>
      </c>
      <c r="C644">
        <v>6</v>
      </c>
      <c r="D644">
        <v>10</v>
      </c>
      <c r="E644">
        <v>10</v>
      </c>
      <c r="F644">
        <v>10</v>
      </c>
      <c r="G644">
        <v>0</v>
      </c>
      <c r="H644">
        <v>4</v>
      </c>
      <c r="I644">
        <v>6</v>
      </c>
      <c r="J644">
        <v>0.7</v>
      </c>
      <c r="K644" s="3">
        <v>8.2491436004638707</v>
      </c>
      <c r="L644" s="10">
        <v>4.6044292449951199</v>
      </c>
      <c r="M644">
        <v>2.0677585601806601</v>
      </c>
      <c r="N644">
        <v>4.8840045928955096</v>
      </c>
      <c r="O644">
        <v>2</v>
      </c>
      <c r="P644">
        <v>2</v>
      </c>
      <c r="Q644">
        <v>12</v>
      </c>
      <c r="R644" s="16">
        <v>0.16669999999999999</v>
      </c>
      <c r="S644" s="16">
        <f t="shared" si="10"/>
        <v>0.2</v>
      </c>
      <c r="T644">
        <v>2.98447608947754</v>
      </c>
      <c r="U644">
        <v>2.7169127464294398</v>
      </c>
      <c r="V644">
        <v>2.4534752368927002</v>
      </c>
      <c r="W644" s="17">
        <v>0.263437509536743</v>
      </c>
      <c r="X644">
        <v>0.53100085258483898</v>
      </c>
      <c r="Y644">
        <v>0.53100085258483898</v>
      </c>
      <c r="Z644">
        <v>0.2</v>
      </c>
      <c r="AA644">
        <v>1</v>
      </c>
      <c r="AB644">
        <v>0.83333333333333304</v>
      </c>
      <c r="AC644">
        <v>0.90909090909090895</v>
      </c>
      <c r="AD644">
        <v>0</v>
      </c>
      <c r="AE644">
        <v>0.8</v>
      </c>
    </row>
    <row r="645" spans="1:31" x14ac:dyDescent="0.15">
      <c r="A645" s="6">
        <v>643</v>
      </c>
      <c r="B645">
        <v>18</v>
      </c>
      <c r="C645">
        <v>2</v>
      </c>
      <c r="D645">
        <v>10</v>
      </c>
      <c r="E645">
        <v>10</v>
      </c>
      <c r="F645">
        <v>10</v>
      </c>
      <c r="G645">
        <v>0</v>
      </c>
      <c r="H645">
        <v>8</v>
      </c>
      <c r="I645">
        <v>2</v>
      </c>
      <c r="J645">
        <v>0.9</v>
      </c>
      <c r="K645" s="3">
        <v>9.4739933013915998</v>
      </c>
      <c r="L645" s="10">
        <v>2.4208908081054701</v>
      </c>
      <c r="M645">
        <v>1.8413391113281199</v>
      </c>
      <c r="N645">
        <v>5.9186210632324201</v>
      </c>
      <c r="O645">
        <v>4</v>
      </c>
      <c r="P645">
        <v>4</v>
      </c>
      <c r="Q645">
        <v>14</v>
      </c>
      <c r="R645" s="16">
        <v>0.28570000000000001</v>
      </c>
      <c r="S645" s="16">
        <f t="shared" si="10"/>
        <v>0.4</v>
      </c>
      <c r="T645">
        <v>4.3844013214111301</v>
      </c>
      <c r="U645">
        <v>4.1026039123535201</v>
      </c>
      <c r="V645">
        <v>3.7823348045349099</v>
      </c>
      <c r="W645" s="17">
        <v>0.32026910781860402</v>
      </c>
      <c r="X645">
        <v>0.60206651687622104</v>
      </c>
      <c r="Y645">
        <v>0.60206651687622104</v>
      </c>
      <c r="Z645">
        <v>0.4</v>
      </c>
      <c r="AA645">
        <v>1</v>
      </c>
      <c r="AB645">
        <v>0.71428571428571397</v>
      </c>
      <c r="AC645">
        <v>0.83333333333333304</v>
      </c>
      <c r="AD645">
        <v>0</v>
      </c>
      <c r="AE645">
        <v>0.6</v>
      </c>
    </row>
    <row r="646" spans="1:31" x14ac:dyDescent="0.15">
      <c r="A646" s="6">
        <v>644</v>
      </c>
      <c r="B646">
        <v>15</v>
      </c>
      <c r="C646">
        <v>5</v>
      </c>
      <c r="D646">
        <v>10</v>
      </c>
      <c r="E646">
        <v>10</v>
      </c>
      <c r="F646">
        <v>10</v>
      </c>
      <c r="G646">
        <v>0</v>
      </c>
      <c r="H646">
        <v>5</v>
      </c>
      <c r="I646">
        <v>5</v>
      </c>
      <c r="J646">
        <v>0.75</v>
      </c>
      <c r="K646" s="3">
        <v>7.9133949279785201</v>
      </c>
      <c r="L646" s="10">
        <v>4.3684997558593697</v>
      </c>
      <c r="M646">
        <v>3.0951404571533199</v>
      </c>
      <c r="N646">
        <v>4.5430526733398402</v>
      </c>
      <c r="O646">
        <v>2</v>
      </c>
      <c r="P646">
        <v>2</v>
      </c>
      <c r="Q646">
        <v>12</v>
      </c>
      <c r="R646" s="16">
        <v>0.16669999999999999</v>
      </c>
      <c r="S646" s="16">
        <f t="shared" si="10"/>
        <v>0.2</v>
      </c>
      <c r="T646">
        <v>3.1319427490234402</v>
      </c>
      <c r="U646">
        <v>2.9096665382385201</v>
      </c>
      <c r="V646">
        <v>2.6178505420684801</v>
      </c>
      <c r="W646" s="17">
        <v>0.291815996170044</v>
      </c>
      <c r="X646">
        <v>0.51409220695495605</v>
      </c>
      <c r="Y646">
        <v>0.51409220695495605</v>
      </c>
      <c r="Z646">
        <v>0.2</v>
      </c>
      <c r="AA646">
        <v>1</v>
      </c>
      <c r="AB646">
        <v>0.83333333333333304</v>
      </c>
      <c r="AC646">
        <v>0.90909090909090895</v>
      </c>
      <c r="AD646">
        <v>0</v>
      </c>
      <c r="AE646">
        <v>0.8</v>
      </c>
    </row>
    <row r="647" spans="1:31" x14ac:dyDescent="0.15">
      <c r="A647" s="6">
        <v>645</v>
      </c>
      <c r="B647">
        <v>15</v>
      </c>
      <c r="C647">
        <v>5</v>
      </c>
      <c r="D647">
        <v>10</v>
      </c>
      <c r="E647">
        <v>10</v>
      </c>
      <c r="F647">
        <v>10</v>
      </c>
      <c r="G647">
        <v>0</v>
      </c>
      <c r="H647">
        <v>5</v>
      </c>
      <c r="I647">
        <v>5</v>
      </c>
      <c r="J647">
        <v>0.75</v>
      </c>
      <c r="K647" s="3">
        <v>8.6603298187255895</v>
      </c>
      <c r="L647" s="10">
        <v>3.4367218017578098</v>
      </c>
      <c r="M647">
        <v>1.40293121337891</v>
      </c>
      <c r="N647">
        <v>6.3796310424804696</v>
      </c>
      <c r="O647">
        <v>3</v>
      </c>
      <c r="P647">
        <v>3</v>
      </c>
      <c r="Q647">
        <v>13</v>
      </c>
      <c r="R647" s="16">
        <v>0.23080000000000001</v>
      </c>
      <c r="S647" s="16">
        <f t="shared" si="10"/>
        <v>0.3</v>
      </c>
      <c r="T647">
        <v>3.54470634460449</v>
      </c>
      <c r="U647">
        <v>3.18924832344055</v>
      </c>
      <c r="V647">
        <v>2.9831023216247599</v>
      </c>
      <c r="W647" s="17">
        <v>0.20614600181579601</v>
      </c>
      <c r="X647">
        <v>0.561604022979736</v>
      </c>
      <c r="Y647">
        <v>0.561604022979736</v>
      </c>
      <c r="Z647">
        <v>0.3</v>
      </c>
      <c r="AA647">
        <v>1</v>
      </c>
      <c r="AB647">
        <v>0.76923076923076905</v>
      </c>
      <c r="AC647">
        <v>0.86956521739130399</v>
      </c>
      <c r="AD647">
        <v>0</v>
      </c>
      <c r="AE647">
        <v>0.7</v>
      </c>
    </row>
    <row r="648" spans="1:31" x14ac:dyDescent="0.15">
      <c r="A648" s="6">
        <v>646</v>
      </c>
      <c r="B648">
        <v>17</v>
      </c>
      <c r="C648">
        <v>3</v>
      </c>
      <c r="D648">
        <v>10</v>
      </c>
      <c r="E648">
        <v>10</v>
      </c>
      <c r="F648">
        <v>10</v>
      </c>
      <c r="G648">
        <v>0</v>
      </c>
      <c r="H648">
        <v>7</v>
      </c>
      <c r="I648">
        <v>3</v>
      </c>
      <c r="J648">
        <v>0.85</v>
      </c>
      <c r="K648" s="3">
        <v>9.3516960144043004</v>
      </c>
      <c r="L648" s="10">
        <v>2.9591655731201199</v>
      </c>
      <c r="M648">
        <v>2.2698936462402299</v>
      </c>
      <c r="N648">
        <v>6.8346118927001998</v>
      </c>
      <c r="O648">
        <v>5</v>
      </c>
      <c r="P648">
        <v>5</v>
      </c>
      <c r="Q648">
        <v>15</v>
      </c>
      <c r="R648" s="16">
        <v>0.33329999999999999</v>
      </c>
      <c r="S648" s="16">
        <f t="shared" si="10"/>
        <v>0.5</v>
      </c>
      <c r="T648">
        <v>3.9323215484619101</v>
      </c>
      <c r="U648">
        <v>3.6056103706359899</v>
      </c>
      <c r="V648">
        <v>3.3658995628356898</v>
      </c>
      <c r="W648" s="17">
        <v>0.239710807800293</v>
      </c>
      <c r="X648">
        <v>0.56642198562622104</v>
      </c>
      <c r="Y648">
        <v>0.56642198562622104</v>
      </c>
      <c r="Z648">
        <v>0.5</v>
      </c>
      <c r="AA648">
        <v>1</v>
      </c>
      <c r="AB648">
        <v>0.66666666666666696</v>
      </c>
      <c r="AC648">
        <v>0.8</v>
      </c>
      <c r="AD648">
        <v>0</v>
      </c>
      <c r="AE648">
        <v>0.5</v>
      </c>
    </row>
    <row r="649" spans="1:31" x14ac:dyDescent="0.15">
      <c r="A649" s="6">
        <v>647</v>
      </c>
      <c r="B649">
        <v>18</v>
      </c>
      <c r="C649">
        <v>2</v>
      </c>
      <c r="D649">
        <v>10</v>
      </c>
      <c r="E649">
        <v>10</v>
      </c>
      <c r="F649">
        <v>10</v>
      </c>
      <c r="G649">
        <v>0</v>
      </c>
      <c r="H649">
        <v>8</v>
      </c>
      <c r="I649">
        <v>2</v>
      </c>
      <c r="J649">
        <v>0.9</v>
      </c>
      <c r="K649" s="3">
        <v>9.5322151184081996</v>
      </c>
      <c r="L649" s="10">
        <v>0.96229171752929699</v>
      </c>
      <c r="M649">
        <v>0.446945190429687</v>
      </c>
      <c r="N649">
        <v>8.1356830596923793</v>
      </c>
      <c r="O649">
        <v>7</v>
      </c>
      <c r="P649">
        <v>7</v>
      </c>
      <c r="Q649">
        <v>17</v>
      </c>
      <c r="R649" s="16">
        <v>0.4118</v>
      </c>
      <c r="S649" s="16">
        <f t="shared" si="10"/>
        <v>0.7</v>
      </c>
      <c r="T649">
        <v>4.8914337158203098</v>
      </c>
      <c r="U649">
        <v>4.42026615142822</v>
      </c>
      <c r="V649">
        <v>4.3021445274353001</v>
      </c>
      <c r="W649" s="17">
        <v>0.11812162399292001</v>
      </c>
      <c r="X649">
        <v>0.58928918838500999</v>
      </c>
      <c r="Y649">
        <v>0.58928918838500999</v>
      </c>
      <c r="Z649">
        <v>0.7</v>
      </c>
      <c r="AA649">
        <v>1</v>
      </c>
      <c r="AB649">
        <v>0.58823529411764697</v>
      </c>
      <c r="AC649">
        <v>0.74074074074074103</v>
      </c>
      <c r="AD649">
        <v>0</v>
      </c>
      <c r="AE649">
        <v>0.3</v>
      </c>
    </row>
    <row r="650" spans="1:31" x14ac:dyDescent="0.15">
      <c r="A650" s="6">
        <v>648</v>
      </c>
      <c r="B650">
        <v>15</v>
      </c>
      <c r="C650">
        <v>5</v>
      </c>
      <c r="D650">
        <v>10</v>
      </c>
      <c r="E650">
        <v>10</v>
      </c>
      <c r="F650">
        <v>10</v>
      </c>
      <c r="G650">
        <v>0</v>
      </c>
      <c r="H650">
        <v>5</v>
      </c>
      <c r="I650">
        <v>5</v>
      </c>
      <c r="J650">
        <v>0.75</v>
      </c>
      <c r="K650" s="3">
        <v>7.3701820373535201</v>
      </c>
      <c r="L650" s="10">
        <v>2.8359832763671902</v>
      </c>
      <c r="M650">
        <v>1.3932571411132799</v>
      </c>
      <c r="N650">
        <v>6.1829357147216797</v>
      </c>
      <c r="O650">
        <v>4</v>
      </c>
      <c r="P650">
        <v>4</v>
      </c>
      <c r="Q650">
        <v>13</v>
      </c>
      <c r="R650" s="16">
        <v>0.30769999999999997</v>
      </c>
      <c r="S650" s="16">
        <f t="shared" si="10"/>
        <v>0.4</v>
      </c>
      <c r="T650">
        <v>3.3757514953613299</v>
      </c>
      <c r="U650">
        <v>2.9928612709045401</v>
      </c>
      <c r="V650">
        <v>2.8697154521942099</v>
      </c>
      <c r="W650" s="17">
        <v>0.123145818710327</v>
      </c>
      <c r="X650">
        <v>0.50603604316711404</v>
      </c>
      <c r="Y650">
        <v>0.50603604316711404</v>
      </c>
      <c r="Z650">
        <v>0.4</v>
      </c>
      <c r="AA650">
        <v>0.9</v>
      </c>
      <c r="AB650">
        <v>0.69230769230769196</v>
      </c>
      <c r="AC650">
        <v>0.78260869565217395</v>
      </c>
      <c r="AD650">
        <v>0.1</v>
      </c>
      <c r="AE650">
        <v>0.5</v>
      </c>
    </row>
    <row r="651" spans="1:31" x14ac:dyDescent="0.15">
      <c r="A651" s="6">
        <v>649</v>
      </c>
      <c r="B651">
        <v>14</v>
      </c>
      <c r="C651">
        <v>6</v>
      </c>
      <c r="D651">
        <v>10</v>
      </c>
      <c r="E651">
        <v>10</v>
      </c>
      <c r="F651">
        <v>10</v>
      </c>
      <c r="G651">
        <v>0</v>
      </c>
      <c r="H651">
        <v>4</v>
      </c>
      <c r="I651">
        <v>6</v>
      </c>
      <c r="J651">
        <v>0.7</v>
      </c>
      <c r="K651" s="3">
        <v>8.677734375</v>
      </c>
      <c r="L651" s="10">
        <v>5.3892650604248002</v>
      </c>
      <c r="M651">
        <v>3.44552803039551</v>
      </c>
      <c r="N651">
        <v>4.9816207885742196</v>
      </c>
      <c r="O651">
        <v>1</v>
      </c>
      <c r="P651">
        <v>1</v>
      </c>
      <c r="Q651">
        <v>11</v>
      </c>
      <c r="R651" s="16">
        <v>9.0899999999999995E-2</v>
      </c>
      <c r="S651" s="16">
        <f t="shared" si="10"/>
        <v>0.1</v>
      </c>
      <c r="T651">
        <v>2.6295738220214799</v>
      </c>
      <c r="U651">
        <v>2.4621748924255402</v>
      </c>
      <c r="V651">
        <v>2.1216468811035201</v>
      </c>
      <c r="W651" s="17">
        <v>0.34052801132202098</v>
      </c>
      <c r="X651">
        <v>0.50792694091796897</v>
      </c>
      <c r="Y651">
        <v>0.50792694091796897</v>
      </c>
      <c r="Z651">
        <v>0.1</v>
      </c>
      <c r="AA651">
        <v>1</v>
      </c>
      <c r="AB651">
        <v>0.90909090909090895</v>
      </c>
      <c r="AC651">
        <v>0.952380952380952</v>
      </c>
      <c r="AD651">
        <v>0</v>
      </c>
      <c r="AE651">
        <v>0.9</v>
      </c>
    </row>
    <row r="652" spans="1:31" x14ac:dyDescent="0.15">
      <c r="A652" s="6">
        <v>650</v>
      </c>
      <c r="B652">
        <v>18</v>
      </c>
      <c r="C652">
        <v>2</v>
      </c>
      <c r="D652">
        <v>10</v>
      </c>
      <c r="E652">
        <v>10</v>
      </c>
      <c r="F652">
        <v>10</v>
      </c>
      <c r="G652">
        <v>0</v>
      </c>
      <c r="H652">
        <v>8</v>
      </c>
      <c r="I652">
        <v>2</v>
      </c>
      <c r="J652">
        <v>0.9</v>
      </c>
      <c r="K652" s="3">
        <v>10.4459686279297</v>
      </c>
      <c r="L652" s="10">
        <v>2.49098777770996</v>
      </c>
      <c r="M652">
        <v>1.87667465209961</v>
      </c>
      <c r="N652">
        <v>6.8721752166748002</v>
      </c>
      <c r="O652">
        <v>4</v>
      </c>
      <c r="P652">
        <v>4</v>
      </c>
      <c r="Q652">
        <v>14</v>
      </c>
      <c r="R652" s="16">
        <v>0.28570000000000001</v>
      </c>
      <c r="S652" s="16">
        <f t="shared" si="10"/>
        <v>0.4</v>
      </c>
      <c r="T652">
        <v>4.5496177673339799</v>
      </c>
      <c r="U652">
        <v>4.2510433197021502</v>
      </c>
      <c r="V652">
        <v>3.9183669090271001</v>
      </c>
      <c r="W652" s="17">
        <v>0.33267641067504899</v>
      </c>
      <c r="X652">
        <v>0.63125085830688499</v>
      </c>
      <c r="Y652">
        <v>0.63125085830688499</v>
      </c>
      <c r="Z652">
        <v>0.4</v>
      </c>
      <c r="AA652">
        <v>1</v>
      </c>
      <c r="AB652">
        <v>0.71428571428571397</v>
      </c>
      <c r="AC652">
        <v>0.83333333333333304</v>
      </c>
      <c r="AD652">
        <v>0</v>
      </c>
      <c r="AE652">
        <v>0.6</v>
      </c>
    </row>
    <row r="653" spans="1:31" x14ac:dyDescent="0.15">
      <c r="A653" s="6">
        <v>651</v>
      </c>
      <c r="B653">
        <v>13</v>
      </c>
      <c r="C653">
        <v>7</v>
      </c>
      <c r="D653">
        <v>10</v>
      </c>
      <c r="E653">
        <v>10</v>
      </c>
      <c r="F653">
        <v>10</v>
      </c>
      <c r="G653">
        <v>0</v>
      </c>
      <c r="H653">
        <v>3</v>
      </c>
      <c r="I653">
        <v>7</v>
      </c>
      <c r="J653">
        <v>0.65</v>
      </c>
      <c r="K653" s="3">
        <v>7.64687156677246</v>
      </c>
      <c r="L653" s="10">
        <v>4.2193698883056596</v>
      </c>
      <c r="M653">
        <v>0.87535095214843694</v>
      </c>
      <c r="N653">
        <v>6.6478328704834002</v>
      </c>
      <c r="O653">
        <v>2</v>
      </c>
      <c r="P653">
        <v>2</v>
      </c>
      <c r="Q653">
        <v>12</v>
      </c>
      <c r="R653" s="16">
        <v>0.16669999999999999</v>
      </c>
      <c r="S653" s="16">
        <f t="shared" si="10"/>
        <v>0.2</v>
      </c>
      <c r="T653">
        <v>2.4450054168701199</v>
      </c>
      <c r="U653">
        <v>2.0833942890167201</v>
      </c>
      <c r="V653">
        <v>1.98368191719055</v>
      </c>
      <c r="W653" s="17">
        <v>9.9712371826171903E-2</v>
      </c>
      <c r="X653">
        <v>0.46132349967956499</v>
      </c>
      <c r="Y653">
        <v>0.46132349967956499</v>
      </c>
      <c r="Z653">
        <v>0.2</v>
      </c>
      <c r="AA653">
        <v>1</v>
      </c>
      <c r="AB653">
        <v>0.83333333333333304</v>
      </c>
      <c r="AC653">
        <v>0.90909090909090895</v>
      </c>
      <c r="AD653">
        <v>0</v>
      </c>
      <c r="AE653">
        <v>0.8</v>
      </c>
    </row>
    <row r="654" spans="1:31" x14ac:dyDescent="0.15">
      <c r="A654" s="6">
        <v>652</v>
      </c>
      <c r="B654">
        <v>14</v>
      </c>
      <c r="C654">
        <v>6</v>
      </c>
      <c r="D654">
        <v>10</v>
      </c>
      <c r="E654">
        <v>10</v>
      </c>
      <c r="F654">
        <v>10</v>
      </c>
      <c r="G654">
        <v>0</v>
      </c>
      <c r="H654">
        <v>4</v>
      </c>
      <c r="I654">
        <v>6</v>
      </c>
      <c r="J654">
        <v>0.7</v>
      </c>
      <c r="K654" s="3">
        <v>8.3784980773925799</v>
      </c>
      <c r="L654" s="10">
        <v>4.9991760253906197</v>
      </c>
      <c r="M654">
        <v>2.9762001037597701</v>
      </c>
      <c r="N654">
        <v>5.0766792297363299</v>
      </c>
      <c r="O654">
        <v>2</v>
      </c>
      <c r="P654">
        <v>2</v>
      </c>
      <c r="Q654">
        <v>12</v>
      </c>
      <c r="R654" s="16">
        <v>0.16669999999999999</v>
      </c>
      <c r="S654" s="16">
        <f t="shared" si="10"/>
        <v>0.2</v>
      </c>
      <c r="T654">
        <v>2.58784675598144</v>
      </c>
      <c r="U654">
        <v>2.3757157325744598</v>
      </c>
      <c r="V654">
        <v>2.08537101745606</v>
      </c>
      <c r="W654" s="17">
        <v>0.29034471511840798</v>
      </c>
      <c r="X654">
        <v>0.50247573852539096</v>
      </c>
      <c r="Y654">
        <v>0.50247573852539096</v>
      </c>
      <c r="Z654">
        <v>0.2</v>
      </c>
      <c r="AA654">
        <v>1</v>
      </c>
      <c r="AB654">
        <v>0.83333333333333304</v>
      </c>
      <c r="AC654">
        <v>0.90909090909090895</v>
      </c>
      <c r="AD654">
        <v>0</v>
      </c>
      <c r="AE654">
        <v>0.8</v>
      </c>
    </row>
    <row r="655" spans="1:31" x14ac:dyDescent="0.15">
      <c r="A655" s="6">
        <v>653</v>
      </c>
      <c r="B655">
        <v>15</v>
      </c>
      <c r="C655">
        <v>5</v>
      </c>
      <c r="D655">
        <v>10</v>
      </c>
      <c r="E655">
        <v>10</v>
      </c>
      <c r="F655">
        <v>10</v>
      </c>
      <c r="G655">
        <v>0</v>
      </c>
      <c r="H655">
        <v>5</v>
      </c>
      <c r="I655">
        <v>5</v>
      </c>
      <c r="J655">
        <v>0.75</v>
      </c>
      <c r="K655" s="3">
        <v>8.1527938842773402</v>
      </c>
      <c r="L655" s="10">
        <v>2.31557273864746</v>
      </c>
      <c r="M655">
        <v>0.247383117675781</v>
      </c>
      <c r="N655">
        <v>7.5380725860595703</v>
      </c>
      <c r="O655">
        <v>5</v>
      </c>
      <c r="P655">
        <v>5</v>
      </c>
      <c r="Q655">
        <v>15</v>
      </c>
      <c r="R655" s="16">
        <v>0.33329999999999999</v>
      </c>
      <c r="S655" s="16">
        <f t="shared" si="10"/>
        <v>0.5</v>
      </c>
      <c r="T655">
        <v>4.1106548309326199</v>
      </c>
      <c r="U655">
        <v>3.5686156749725302</v>
      </c>
      <c r="V655">
        <v>3.5180110931396502</v>
      </c>
      <c r="W655" s="17">
        <v>5.0604581832885701E-2</v>
      </c>
      <c r="X655">
        <v>0.59264373779296897</v>
      </c>
      <c r="Y655">
        <v>0.59264373779296897</v>
      </c>
      <c r="Z655">
        <v>0.5</v>
      </c>
      <c r="AA655">
        <v>1</v>
      </c>
      <c r="AB655">
        <v>0.66666666666666696</v>
      </c>
      <c r="AC655">
        <v>0.8</v>
      </c>
      <c r="AD655">
        <v>0</v>
      </c>
      <c r="AE655">
        <v>0.5</v>
      </c>
    </row>
    <row r="656" spans="1:31" x14ac:dyDescent="0.15">
      <c r="A656" s="6">
        <v>654</v>
      </c>
      <c r="B656">
        <v>16</v>
      </c>
      <c r="C656">
        <v>4</v>
      </c>
      <c r="D656">
        <v>10</v>
      </c>
      <c r="E656">
        <v>10</v>
      </c>
      <c r="F656">
        <v>10</v>
      </c>
      <c r="G656">
        <v>0</v>
      </c>
      <c r="H656">
        <v>6</v>
      </c>
      <c r="I656">
        <v>4</v>
      </c>
      <c r="J656">
        <v>0.8</v>
      </c>
      <c r="K656" s="3">
        <v>8.5700531005859393</v>
      </c>
      <c r="L656" s="10">
        <v>3.2578773498535201</v>
      </c>
      <c r="M656">
        <v>2.0247802734375</v>
      </c>
      <c r="N656">
        <v>5.7708759307861301</v>
      </c>
      <c r="O656">
        <v>3</v>
      </c>
      <c r="P656">
        <v>3</v>
      </c>
      <c r="Q656">
        <v>13</v>
      </c>
      <c r="R656" s="16">
        <v>0.23080000000000001</v>
      </c>
      <c r="S656" s="16">
        <f t="shared" si="10"/>
        <v>0.3</v>
      </c>
      <c r="T656">
        <v>4.0165061950683603</v>
      </c>
      <c r="U656">
        <v>3.6891520023345898</v>
      </c>
      <c r="V656">
        <v>3.4194412231445299</v>
      </c>
      <c r="W656" s="17">
        <v>0.26971077919006298</v>
      </c>
      <c r="X656">
        <v>0.59706497192382801</v>
      </c>
      <c r="Y656">
        <v>0.59706497192382801</v>
      </c>
      <c r="Z656">
        <v>0.3</v>
      </c>
      <c r="AA656">
        <v>1</v>
      </c>
      <c r="AB656">
        <v>0.76923076923076905</v>
      </c>
      <c r="AC656">
        <v>0.86956521739130399</v>
      </c>
      <c r="AD656">
        <v>0</v>
      </c>
      <c r="AE656">
        <v>0.7</v>
      </c>
    </row>
    <row r="657" spans="1:31" x14ac:dyDescent="0.15">
      <c r="A657" s="6">
        <v>655</v>
      </c>
      <c r="B657">
        <v>16</v>
      </c>
      <c r="C657">
        <v>4</v>
      </c>
      <c r="D657">
        <v>10</v>
      </c>
      <c r="E657">
        <v>10</v>
      </c>
      <c r="F657">
        <v>10</v>
      </c>
      <c r="G657">
        <v>0</v>
      </c>
      <c r="H657">
        <v>6</v>
      </c>
      <c r="I657">
        <v>4</v>
      </c>
      <c r="J657">
        <v>0.8</v>
      </c>
      <c r="K657" s="3">
        <v>8.1380214691162092</v>
      </c>
      <c r="L657" s="10">
        <v>1.7541408538818399</v>
      </c>
      <c r="M657">
        <v>0.421371459960937</v>
      </c>
      <c r="N657">
        <v>7.3078708648681596</v>
      </c>
      <c r="O657">
        <v>5</v>
      </c>
      <c r="P657">
        <v>5</v>
      </c>
      <c r="Q657">
        <v>15</v>
      </c>
      <c r="R657" s="16">
        <v>0.33329999999999999</v>
      </c>
      <c r="S657" s="16">
        <f t="shared" si="10"/>
        <v>0.5</v>
      </c>
      <c r="T657">
        <v>3.7046566009521502</v>
      </c>
      <c r="U657">
        <v>3.2441484928131099</v>
      </c>
      <c r="V657">
        <v>3.1797206401824898</v>
      </c>
      <c r="W657" s="17">
        <v>6.4427852630615207E-2</v>
      </c>
      <c r="X657">
        <v>0.52493596076965299</v>
      </c>
      <c r="Y657">
        <v>0.52493596076965299</v>
      </c>
      <c r="Z657">
        <v>0.5</v>
      </c>
      <c r="AA657">
        <v>1</v>
      </c>
      <c r="AB657">
        <v>0.66666666666666696</v>
      </c>
      <c r="AC657">
        <v>0.8</v>
      </c>
      <c r="AD657">
        <v>0</v>
      </c>
      <c r="AE657">
        <v>0.5</v>
      </c>
    </row>
    <row r="658" spans="1:31" x14ac:dyDescent="0.15">
      <c r="A658" s="6">
        <v>656</v>
      </c>
      <c r="B658">
        <v>17</v>
      </c>
      <c r="C658">
        <v>3</v>
      </c>
      <c r="D658">
        <v>10</v>
      </c>
      <c r="E658">
        <v>10</v>
      </c>
      <c r="F658">
        <v>10</v>
      </c>
      <c r="G658">
        <v>0</v>
      </c>
      <c r="H658">
        <v>7</v>
      </c>
      <c r="I658">
        <v>3</v>
      </c>
      <c r="J658">
        <v>0.85</v>
      </c>
      <c r="K658" s="3">
        <v>9.3403644561767596</v>
      </c>
      <c r="L658" s="10">
        <v>3.2749061584472701</v>
      </c>
      <c r="M658">
        <v>2.4480113983154301</v>
      </c>
      <c r="N658">
        <v>5.9086227416992196</v>
      </c>
      <c r="O658">
        <v>5</v>
      </c>
      <c r="P658">
        <v>5</v>
      </c>
      <c r="Q658">
        <v>15</v>
      </c>
      <c r="R658" s="16">
        <v>0.33329999999999999</v>
      </c>
      <c r="S658" s="16">
        <f t="shared" si="10"/>
        <v>0.5</v>
      </c>
      <c r="T658">
        <v>3.83151054382324</v>
      </c>
      <c r="U658">
        <v>3.5607926845550502</v>
      </c>
      <c r="V658">
        <v>3.2447917461395299</v>
      </c>
      <c r="W658" s="17">
        <v>0.31600093841552701</v>
      </c>
      <c r="X658">
        <v>0.58671879768371604</v>
      </c>
      <c r="Y658">
        <v>0.58671879768371604</v>
      </c>
      <c r="Z658">
        <v>0.5</v>
      </c>
      <c r="AA658">
        <v>1</v>
      </c>
      <c r="AB658">
        <v>0.66666666666666696</v>
      </c>
      <c r="AC658">
        <v>0.8</v>
      </c>
      <c r="AD658">
        <v>0</v>
      </c>
      <c r="AE658">
        <v>0.5</v>
      </c>
    </row>
    <row r="659" spans="1:31" x14ac:dyDescent="0.15">
      <c r="A659" s="6">
        <v>657</v>
      </c>
      <c r="B659">
        <v>15</v>
      </c>
      <c r="C659">
        <v>5</v>
      </c>
      <c r="D659">
        <v>10</v>
      </c>
      <c r="E659">
        <v>10</v>
      </c>
      <c r="F659">
        <v>10</v>
      </c>
      <c r="G659">
        <v>0</v>
      </c>
      <c r="H659">
        <v>5</v>
      </c>
      <c r="I659">
        <v>5</v>
      </c>
      <c r="J659">
        <v>0.75</v>
      </c>
      <c r="K659" s="3">
        <v>7.6539688110351598</v>
      </c>
      <c r="L659" s="10">
        <v>4.0388374328613299</v>
      </c>
      <c r="M659">
        <v>2.3485240936279301</v>
      </c>
      <c r="N659">
        <v>3.8496398925781201</v>
      </c>
      <c r="O659">
        <v>2</v>
      </c>
      <c r="P659">
        <v>2</v>
      </c>
      <c r="Q659">
        <v>12</v>
      </c>
      <c r="R659" s="16">
        <v>0.16669999999999999</v>
      </c>
      <c r="S659" s="16">
        <f t="shared" si="10"/>
        <v>0.2</v>
      </c>
      <c r="T659">
        <v>3.14459228515625</v>
      </c>
      <c r="U659">
        <v>2.9365990161895801</v>
      </c>
      <c r="V659">
        <v>2.6473927497863801</v>
      </c>
      <c r="W659" s="17">
        <v>0.28920626640319802</v>
      </c>
      <c r="X659">
        <v>0.49719953536987299</v>
      </c>
      <c r="Y659">
        <v>0.49719953536987299</v>
      </c>
      <c r="Z659">
        <v>0.2</v>
      </c>
      <c r="AA659">
        <v>1</v>
      </c>
      <c r="AB659">
        <v>0.83333333333333304</v>
      </c>
      <c r="AC659">
        <v>0.90909090909090895</v>
      </c>
      <c r="AD659">
        <v>0</v>
      </c>
      <c r="AE659">
        <v>0.8</v>
      </c>
    </row>
    <row r="660" spans="1:31" x14ac:dyDescent="0.15">
      <c r="A660" s="6">
        <v>658</v>
      </c>
      <c r="B660">
        <v>16</v>
      </c>
      <c r="C660">
        <v>4</v>
      </c>
      <c r="D660">
        <v>10</v>
      </c>
      <c r="E660">
        <v>10</v>
      </c>
      <c r="F660">
        <v>10</v>
      </c>
      <c r="G660">
        <v>0</v>
      </c>
      <c r="H660">
        <v>6</v>
      </c>
      <c r="I660">
        <v>4</v>
      </c>
      <c r="J660">
        <v>0.8</v>
      </c>
      <c r="K660" s="3">
        <v>8.6104774475097692</v>
      </c>
      <c r="L660" s="10">
        <v>2.8848781585693399</v>
      </c>
      <c r="M660">
        <v>1.1301689147949201</v>
      </c>
      <c r="N660">
        <v>5.1558895111084002</v>
      </c>
      <c r="O660">
        <v>4</v>
      </c>
      <c r="P660">
        <v>4</v>
      </c>
      <c r="Q660">
        <v>14</v>
      </c>
      <c r="R660" s="16">
        <v>0.28570000000000001</v>
      </c>
      <c r="S660" s="16">
        <f t="shared" si="10"/>
        <v>0.4</v>
      </c>
      <c r="T660">
        <v>4.0587291717529297</v>
      </c>
      <c r="U660">
        <v>3.7011597156524698</v>
      </c>
      <c r="V660">
        <v>3.4527893066406201</v>
      </c>
      <c r="W660" s="17">
        <v>0.24837040901184099</v>
      </c>
      <c r="X660">
        <v>0.60593986511230502</v>
      </c>
      <c r="Y660">
        <v>0.60593986511230502</v>
      </c>
      <c r="Z660">
        <v>0.4</v>
      </c>
      <c r="AA660">
        <v>1</v>
      </c>
      <c r="AB660">
        <v>0.71428571428571397</v>
      </c>
      <c r="AC660">
        <v>0.83333333333333304</v>
      </c>
      <c r="AD660">
        <v>0</v>
      </c>
      <c r="AE660">
        <v>0.6</v>
      </c>
    </row>
    <row r="661" spans="1:31" x14ac:dyDescent="0.15">
      <c r="A661" s="6">
        <v>659</v>
      </c>
      <c r="B661">
        <v>16</v>
      </c>
      <c r="C661">
        <v>4</v>
      </c>
      <c r="D661">
        <v>10</v>
      </c>
      <c r="E661">
        <v>10</v>
      </c>
      <c r="F661">
        <v>10</v>
      </c>
      <c r="G661">
        <v>0</v>
      </c>
      <c r="H661">
        <v>6</v>
      </c>
      <c r="I661">
        <v>4</v>
      </c>
      <c r="J661">
        <v>0.8</v>
      </c>
      <c r="K661" s="3">
        <v>8.8414745330810494</v>
      </c>
      <c r="L661" s="10">
        <v>3.2109413146972701</v>
      </c>
      <c r="M661">
        <v>1.8352203369140601</v>
      </c>
      <c r="N661">
        <v>5.9449234008789098</v>
      </c>
      <c r="O661">
        <v>4</v>
      </c>
      <c r="P661">
        <v>4</v>
      </c>
      <c r="Q661">
        <v>14</v>
      </c>
      <c r="R661" s="16">
        <v>0.28570000000000001</v>
      </c>
      <c r="S661" s="16">
        <f t="shared" si="10"/>
        <v>0.4</v>
      </c>
      <c r="T661">
        <v>4.0766983032226598</v>
      </c>
      <c r="U661">
        <v>3.7409391403198202</v>
      </c>
      <c r="V661">
        <v>3.4871013164520299</v>
      </c>
      <c r="W661" s="17">
        <v>0.25383782386779802</v>
      </c>
      <c r="X661">
        <v>0.58959698677062999</v>
      </c>
      <c r="Y661">
        <v>0.58959698677062999</v>
      </c>
      <c r="Z661">
        <v>0.4</v>
      </c>
      <c r="AA661">
        <v>1</v>
      </c>
      <c r="AB661">
        <v>0.71428571428571397</v>
      </c>
      <c r="AC661">
        <v>0.83333333333333304</v>
      </c>
      <c r="AD661">
        <v>0</v>
      </c>
      <c r="AE661">
        <v>0.6</v>
      </c>
    </row>
    <row r="662" spans="1:31" x14ac:dyDescent="0.15">
      <c r="A662" s="6">
        <v>660</v>
      </c>
      <c r="B662">
        <v>18</v>
      </c>
      <c r="C662">
        <v>2</v>
      </c>
      <c r="D662">
        <v>10</v>
      </c>
      <c r="E662">
        <v>10</v>
      </c>
      <c r="F662">
        <v>10</v>
      </c>
      <c r="G662">
        <v>0</v>
      </c>
      <c r="H662">
        <v>8</v>
      </c>
      <c r="I662">
        <v>2</v>
      </c>
      <c r="J662">
        <v>0.9</v>
      </c>
      <c r="K662" s="3">
        <v>10.6142921447754</v>
      </c>
      <c r="L662" s="10">
        <v>3.2020072937011701</v>
      </c>
      <c r="M662">
        <v>2.5925750732421902</v>
      </c>
      <c r="N662">
        <v>6.2181873321533203</v>
      </c>
      <c r="O662">
        <v>5</v>
      </c>
      <c r="P662">
        <v>5</v>
      </c>
      <c r="Q662">
        <v>15</v>
      </c>
      <c r="R662" s="16">
        <v>0.33329999999999999</v>
      </c>
      <c r="S662" s="16">
        <f t="shared" si="10"/>
        <v>0.5</v>
      </c>
      <c r="T662">
        <v>4.3932571411132804</v>
      </c>
      <c r="U662">
        <v>4.15511226654053</v>
      </c>
      <c r="V662">
        <v>3.76865577697754</v>
      </c>
      <c r="W662" s="17">
        <v>0.386456489562988</v>
      </c>
      <c r="X662">
        <v>0.62460136413574197</v>
      </c>
      <c r="Y662">
        <v>0.62460136413574197</v>
      </c>
      <c r="Z662">
        <v>0.5</v>
      </c>
      <c r="AA662">
        <v>1</v>
      </c>
      <c r="AB662">
        <v>0.66666666666666696</v>
      </c>
      <c r="AC662">
        <v>0.8</v>
      </c>
      <c r="AD662">
        <v>0</v>
      </c>
      <c r="AE662">
        <v>0.5</v>
      </c>
    </row>
    <row r="663" spans="1:31" x14ac:dyDescent="0.15">
      <c r="A663" s="6">
        <v>661</v>
      </c>
      <c r="B663">
        <v>17</v>
      </c>
      <c r="C663">
        <v>3</v>
      </c>
      <c r="D663">
        <v>10</v>
      </c>
      <c r="E663">
        <v>10</v>
      </c>
      <c r="F663">
        <v>10</v>
      </c>
      <c r="G663">
        <v>0</v>
      </c>
      <c r="H663">
        <v>7</v>
      </c>
      <c r="I663">
        <v>3</v>
      </c>
      <c r="J663">
        <v>0.85</v>
      </c>
      <c r="K663" s="3">
        <v>8.7279930114746094</v>
      </c>
      <c r="L663" s="10">
        <v>1.0829391479492201</v>
      </c>
      <c r="M663">
        <v>0.19642257690429701</v>
      </c>
      <c r="N663">
        <v>7.9664554595947301</v>
      </c>
      <c r="O663">
        <v>6</v>
      </c>
      <c r="P663">
        <v>6</v>
      </c>
      <c r="Q663">
        <v>16</v>
      </c>
      <c r="R663" s="16">
        <v>0.375</v>
      </c>
      <c r="S663" s="16">
        <f t="shared" si="10"/>
        <v>0.6</v>
      </c>
      <c r="T663">
        <v>4.7782096862793004</v>
      </c>
      <c r="U663">
        <v>4.2460188865661603</v>
      </c>
      <c r="V663">
        <v>4.1772184371948198</v>
      </c>
      <c r="W663" s="17">
        <v>6.8800449371337905E-2</v>
      </c>
      <c r="X663">
        <v>0.60099124908447299</v>
      </c>
      <c r="Y663">
        <v>0.60099124908447299</v>
      </c>
      <c r="Z663">
        <v>0.6</v>
      </c>
      <c r="AA663">
        <v>1</v>
      </c>
      <c r="AB663">
        <v>0.625</v>
      </c>
      <c r="AC663">
        <v>0.76923076923076905</v>
      </c>
      <c r="AD663">
        <v>0</v>
      </c>
      <c r="AE663">
        <v>0.4</v>
      </c>
    </row>
    <row r="664" spans="1:31" x14ac:dyDescent="0.15">
      <c r="A664" s="6">
        <v>662</v>
      </c>
      <c r="B664">
        <v>18</v>
      </c>
      <c r="C664">
        <v>2</v>
      </c>
      <c r="D664">
        <v>10</v>
      </c>
      <c r="E664">
        <v>10</v>
      </c>
      <c r="F664">
        <v>10</v>
      </c>
      <c r="G664">
        <v>0</v>
      </c>
      <c r="H664">
        <v>8</v>
      </c>
      <c r="I664">
        <v>2</v>
      </c>
      <c r="J664">
        <v>0.9</v>
      </c>
      <c r="K664" s="3">
        <v>9.0630798339843697</v>
      </c>
      <c r="L664" s="10">
        <v>0.69129943847656194</v>
      </c>
      <c r="M664">
        <v>0.214241027832031</v>
      </c>
      <c r="N664">
        <v>8.0794696807861293</v>
      </c>
      <c r="O664">
        <v>7</v>
      </c>
      <c r="P664">
        <v>7</v>
      </c>
      <c r="Q664">
        <v>17</v>
      </c>
      <c r="R664" s="16">
        <v>0.4118</v>
      </c>
      <c r="S664" s="16">
        <f t="shared" si="10"/>
        <v>0.7</v>
      </c>
      <c r="T664">
        <v>4.9468879699706996</v>
      </c>
      <c r="U664">
        <v>4.4549541473388699</v>
      </c>
      <c r="V664">
        <v>4.3756690025329599</v>
      </c>
      <c r="W664" s="17">
        <v>7.9285144805908203E-2</v>
      </c>
      <c r="X664">
        <v>0.57121896743774403</v>
      </c>
      <c r="Y664">
        <v>0.57121896743774403</v>
      </c>
      <c r="Z664">
        <v>0.7</v>
      </c>
      <c r="AA664">
        <v>1</v>
      </c>
      <c r="AB664">
        <v>0.58823529411764697</v>
      </c>
      <c r="AC664">
        <v>0.74074074074074103</v>
      </c>
      <c r="AD664">
        <v>0</v>
      </c>
      <c r="AE664">
        <v>0.3</v>
      </c>
    </row>
    <row r="665" spans="1:31" x14ac:dyDescent="0.15">
      <c r="A665" s="6">
        <v>663</v>
      </c>
      <c r="B665">
        <v>17</v>
      </c>
      <c r="C665">
        <v>3</v>
      </c>
      <c r="D665">
        <v>10</v>
      </c>
      <c r="E665">
        <v>10</v>
      </c>
      <c r="F665">
        <v>10</v>
      </c>
      <c r="G665">
        <v>0</v>
      </c>
      <c r="H665">
        <v>7</v>
      </c>
      <c r="I665">
        <v>3</v>
      </c>
      <c r="J665">
        <v>0.85</v>
      </c>
      <c r="K665" s="3">
        <v>9.3950023651122994</v>
      </c>
      <c r="L665" s="10">
        <v>2.8394851684570299</v>
      </c>
      <c r="M665">
        <v>1.7565670013427701</v>
      </c>
      <c r="N665">
        <v>5.7552909851074201</v>
      </c>
      <c r="O665">
        <v>3</v>
      </c>
      <c r="P665">
        <v>3</v>
      </c>
      <c r="Q665">
        <v>12</v>
      </c>
      <c r="R665" s="16">
        <v>0.25</v>
      </c>
      <c r="S665" s="16">
        <f t="shared" si="10"/>
        <v>0.3</v>
      </c>
      <c r="T665">
        <v>3.6185035705566402</v>
      </c>
      <c r="U665">
        <v>3.3733639717102002</v>
      </c>
      <c r="V665">
        <v>3.0570359230041499</v>
      </c>
      <c r="W665" s="17">
        <v>0.31632804870605502</v>
      </c>
      <c r="X665">
        <v>0.56146764755249001</v>
      </c>
      <c r="Y665">
        <v>0.56146764755249001</v>
      </c>
      <c r="Z665">
        <v>0.3</v>
      </c>
      <c r="AA665">
        <v>0.9</v>
      </c>
      <c r="AB665">
        <v>0.75</v>
      </c>
      <c r="AC665">
        <v>0.81818181818181801</v>
      </c>
      <c r="AD665">
        <v>0.1</v>
      </c>
      <c r="AE665">
        <v>0.6</v>
      </c>
    </row>
    <row r="666" spans="1:31" x14ac:dyDescent="0.15">
      <c r="A666" s="6">
        <v>664</v>
      </c>
      <c r="B666">
        <v>17</v>
      </c>
      <c r="C666">
        <v>3</v>
      </c>
      <c r="D666">
        <v>10</v>
      </c>
      <c r="E666">
        <v>10</v>
      </c>
      <c r="F666">
        <v>10</v>
      </c>
      <c r="G666">
        <v>0</v>
      </c>
      <c r="H666">
        <v>7</v>
      </c>
      <c r="I666">
        <v>3</v>
      </c>
      <c r="J666">
        <v>0.85</v>
      </c>
      <c r="K666" s="3">
        <v>8.9440002441406197</v>
      </c>
      <c r="L666" s="10">
        <v>2.26729011535644</v>
      </c>
      <c r="M666">
        <v>1.25271224975586</v>
      </c>
      <c r="N666">
        <v>6.1562232971191397</v>
      </c>
      <c r="O666">
        <v>4</v>
      </c>
      <c r="P666">
        <v>4</v>
      </c>
      <c r="Q666">
        <v>14</v>
      </c>
      <c r="R666" s="16">
        <v>0.28570000000000001</v>
      </c>
      <c r="S666" s="16">
        <f t="shared" si="10"/>
        <v>0.4</v>
      </c>
      <c r="T666">
        <v>4.22882080078125</v>
      </c>
      <c r="U666">
        <v>3.87713646888733</v>
      </c>
      <c r="V666">
        <v>3.63890528678894</v>
      </c>
      <c r="W666" s="17">
        <v>0.238231182098389</v>
      </c>
      <c r="X666">
        <v>0.58991551399231001</v>
      </c>
      <c r="Y666">
        <v>0.58991551399231001</v>
      </c>
      <c r="Z666">
        <v>0.4</v>
      </c>
      <c r="AA666">
        <v>1</v>
      </c>
      <c r="AB666">
        <v>0.71428571428571397</v>
      </c>
      <c r="AC666">
        <v>0.83333333333333304</v>
      </c>
      <c r="AD666">
        <v>0</v>
      </c>
      <c r="AE666">
        <v>0.6</v>
      </c>
    </row>
    <row r="667" spans="1:31" x14ac:dyDescent="0.15">
      <c r="A667" s="6">
        <v>665</v>
      </c>
      <c r="B667">
        <v>16</v>
      </c>
      <c r="C667">
        <v>4</v>
      </c>
      <c r="D667">
        <v>10</v>
      </c>
      <c r="E667">
        <v>10</v>
      </c>
      <c r="F667">
        <v>10</v>
      </c>
      <c r="G667">
        <v>0</v>
      </c>
      <c r="H667">
        <v>6</v>
      </c>
      <c r="I667">
        <v>4</v>
      </c>
      <c r="J667">
        <v>0.8</v>
      </c>
      <c r="K667" s="3">
        <v>9.8043975830078107</v>
      </c>
      <c r="L667" s="10">
        <v>2.8414535522460902</v>
      </c>
      <c r="M667">
        <v>1.2517623901367201</v>
      </c>
      <c r="N667">
        <v>7.6306629180908203</v>
      </c>
      <c r="O667">
        <v>5</v>
      </c>
      <c r="P667">
        <v>5</v>
      </c>
      <c r="Q667">
        <v>15</v>
      </c>
      <c r="R667" s="16">
        <v>0.33329999999999999</v>
      </c>
      <c r="S667" s="16">
        <f t="shared" si="10"/>
        <v>0.5</v>
      </c>
      <c r="T667">
        <v>3.2105064392089799</v>
      </c>
      <c r="U667">
        <v>2.88125443458557</v>
      </c>
      <c r="V667">
        <v>2.6906335353851301</v>
      </c>
      <c r="W667" s="17">
        <v>0.19062089920044001</v>
      </c>
      <c r="X667">
        <v>0.51987290382385298</v>
      </c>
      <c r="Y667">
        <v>0.51987290382385298</v>
      </c>
      <c r="Z667">
        <v>0.5</v>
      </c>
      <c r="AA667">
        <v>1</v>
      </c>
      <c r="AB667">
        <v>0.66666666666666696</v>
      </c>
      <c r="AC667">
        <v>0.8</v>
      </c>
      <c r="AD667">
        <v>0</v>
      </c>
      <c r="AE667">
        <v>0.5</v>
      </c>
    </row>
    <row r="668" spans="1:31" x14ac:dyDescent="0.15">
      <c r="A668" s="6">
        <v>666</v>
      </c>
      <c r="B668">
        <v>16</v>
      </c>
      <c r="C668">
        <v>4</v>
      </c>
      <c r="D668">
        <v>10</v>
      </c>
      <c r="E668">
        <v>10</v>
      </c>
      <c r="F668">
        <v>10</v>
      </c>
      <c r="G668">
        <v>0</v>
      </c>
      <c r="H668">
        <v>6</v>
      </c>
      <c r="I668">
        <v>4</v>
      </c>
      <c r="J668">
        <v>0.8</v>
      </c>
      <c r="K668" s="3">
        <v>8.2833442687988299</v>
      </c>
      <c r="L668" s="10">
        <v>3.0254459381103498</v>
      </c>
      <c r="M668">
        <v>1.75009918212891</v>
      </c>
      <c r="N668">
        <v>5.5747966766357404</v>
      </c>
      <c r="O668">
        <v>3</v>
      </c>
      <c r="P668">
        <v>3</v>
      </c>
      <c r="Q668">
        <v>13</v>
      </c>
      <c r="R668" s="16">
        <v>0.23080000000000001</v>
      </c>
      <c r="S668" s="16">
        <f t="shared" si="10"/>
        <v>0.3</v>
      </c>
      <c r="T668">
        <v>3.4095649719238299</v>
      </c>
      <c r="U668">
        <v>3.1139774322509801</v>
      </c>
      <c r="V668">
        <v>2.8698601722717298</v>
      </c>
      <c r="W668" s="17">
        <v>0.24411725997924799</v>
      </c>
      <c r="X668">
        <v>0.53970479965210005</v>
      </c>
      <c r="Y668">
        <v>0.53970479965210005</v>
      </c>
      <c r="Z668">
        <v>0.3</v>
      </c>
      <c r="AA668">
        <v>1</v>
      </c>
      <c r="AB668">
        <v>0.76923076923076905</v>
      </c>
      <c r="AC668">
        <v>0.86956521739130399</v>
      </c>
      <c r="AD668">
        <v>0</v>
      </c>
      <c r="AE668">
        <v>0.7</v>
      </c>
    </row>
    <row r="669" spans="1:31" x14ac:dyDescent="0.15">
      <c r="A669" s="6">
        <v>667</v>
      </c>
      <c r="B669">
        <v>14</v>
      </c>
      <c r="C669">
        <v>6</v>
      </c>
      <c r="D669">
        <v>10</v>
      </c>
      <c r="E669">
        <v>10</v>
      </c>
      <c r="F669">
        <v>9</v>
      </c>
      <c r="G669">
        <v>1</v>
      </c>
      <c r="H669">
        <v>5</v>
      </c>
      <c r="I669">
        <v>5</v>
      </c>
      <c r="J669">
        <v>0.7</v>
      </c>
      <c r="K669" s="3">
        <v>8.5581188201904297</v>
      </c>
      <c r="L669" s="10">
        <v>3.83038330078125</v>
      </c>
      <c r="M669">
        <v>1.64736175537109</v>
      </c>
      <c r="N669">
        <v>5.0894241333007804</v>
      </c>
      <c r="O669">
        <v>3</v>
      </c>
      <c r="P669">
        <v>3</v>
      </c>
      <c r="Q669">
        <v>12</v>
      </c>
      <c r="R669" s="16">
        <v>0.25</v>
      </c>
      <c r="S669" s="16">
        <f t="shared" si="10"/>
        <v>0.3</v>
      </c>
      <c r="T669">
        <v>2.9897003173828098</v>
      </c>
      <c r="U669">
        <v>2.69706034660339</v>
      </c>
      <c r="V669">
        <v>2.5115180015564</v>
      </c>
      <c r="W669" s="17">
        <v>0.18554234504699699</v>
      </c>
      <c r="X669">
        <v>0.47818231582641602</v>
      </c>
      <c r="Y669">
        <v>0.47818231582641602</v>
      </c>
      <c r="Z669">
        <v>0.3</v>
      </c>
      <c r="AA669">
        <v>0.9</v>
      </c>
      <c r="AB669">
        <v>0.75</v>
      </c>
      <c r="AC669">
        <v>0.81818181818181801</v>
      </c>
      <c r="AD669">
        <v>0.1</v>
      </c>
      <c r="AE669">
        <v>0.6</v>
      </c>
    </row>
    <row r="670" spans="1:31" x14ac:dyDescent="0.15">
      <c r="A670" s="6">
        <v>668</v>
      </c>
      <c r="B670">
        <v>19</v>
      </c>
      <c r="C670">
        <v>1</v>
      </c>
      <c r="D670">
        <v>10</v>
      </c>
      <c r="E670">
        <v>10</v>
      </c>
      <c r="F670">
        <v>10</v>
      </c>
      <c r="G670">
        <v>0</v>
      </c>
      <c r="H670">
        <v>9</v>
      </c>
      <c r="I670">
        <v>1</v>
      </c>
      <c r="J670">
        <v>0.95</v>
      </c>
      <c r="K670" s="3">
        <v>12.4697608947754</v>
      </c>
      <c r="L670" s="10">
        <v>2.2100162506103498</v>
      </c>
      <c r="M670">
        <v>1.9326705932617201</v>
      </c>
      <c r="N670">
        <v>8.6262435913085902</v>
      </c>
      <c r="O670">
        <v>4</v>
      </c>
      <c r="P670">
        <v>4</v>
      </c>
      <c r="Q670">
        <v>14</v>
      </c>
      <c r="R670" s="16">
        <v>0.28570000000000001</v>
      </c>
      <c r="S670" s="16">
        <f t="shared" si="10"/>
        <v>0.4</v>
      </c>
      <c r="T670">
        <v>4.5913066864013699</v>
      </c>
      <c r="U670">
        <v>4.33756351470947</v>
      </c>
      <c r="V670">
        <v>3.9905815124511701</v>
      </c>
      <c r="W670" s="17">
        <v>0.346982002258301</v>
      </c>
      <c r="X670">
        <v>0.60072517395019498</v>
      </c>
      <c r="Y670">
        <v>0.60072517395019498</v>
      </c>
      <c r="Z670">
        <v>0.4</v>
      </c>
      <c r="AA670">
        <v>1</v>
      </c>
      <c r="AB670">
        <v>0.71428571428571397</v>
      </c>
      <c r="AC670">
        <v>0.83333333333333304</v>
      </c>
      <c r="AD670">
        <v>0</v>
      </c>
      <c r="AE670">
        <v>0.6</v>
      </c>
    </row>
    <row r="671" spans="1:31" x14ac:dyDescent="0.15">
      <c r="A671" s="6">
        <v>669</v>
      </c>
      <c r="B671">
        <v>17</v>
      </c>
      <c r="C671">
        <v>3</v>
      </c>
      <c r="D671">
        <v>10</v>
      </c>
      <c r="E671">
        <v>10</v>
      </c>
      <c r="F671">
        <v>10</v>
      </c>
      <c r="G671">
        <v>0</v>
      </c>
      <c r="H671">
        <v>7</v>
      </c>
      <c r="I671">
        <v>3</v>
      </c>
      <c r="J671">
        <v>0.85</v>
      </c>
      <c r="K671" s="3">
        <v>9.5439910888671893</v>
      </c>
      <c r="L671" s="10">
        <v>1.9733963012695299</v>
      </c>
      <c r="M671">
        <v>0.88309097290039096</v>
      </c>
      <c r="N671">
        <v>7.1808013916015598</v>
      </c>
      <c r="O671">
        <v>6</v>
      </c>
      <c r="P671">
        <v>6</v>
      </c>
      <c r="Q671">
        <v>16</v>
      </c>
      <c r="R671" s="16">
        <v>0.375</v>
      </c>
      <c r="S671" s="16">
        <f t="shared" si="10"/>
        <v>0.6</v>
      </c>
      <c r="T671">
        <v>4.8610649108886701</v>
      </c>
      <c r="U671">
        <v>4.4115953445434597</v>
      </c>
      <c r="V671">
        <v>4.2088646888732901</v>
      </c>
      <c r="W671" s="17">
        <v>0.20273065567016599</v>
      </c>
      <c r="X671">
        <v>0.65220022201538097</v>
      </c>
      <c r="Y671">
        <v>0.65220022201538097</v>
      </c>
      <c r="Z671">
        <v>0.6</v>
      </c>
      <c r="AA671">
        <v>1</v>
      </c>
      <c r="AB671">
        <v>0.625</v>
      </c>
      <c r="AC671">
        <v>0.76923076923076905</v>
      </c>
      <c r="AD671">
        <v>0</v>
      </c>
      <c r="AE671">
        <v>0.4</v>
      </c>
    </row>
    <row r="672" spans="1:31" x14ac:dyDescent="0.15">
      <c r="A672" s="6">
        <v>670</v>
      </c>
      <c r="B672">
        <v>18</v>
      </c>
      <c r="C672">
        <v>2</v>
      </c>
      <c r="D672">
        <v>10</v>
      </c>
      <c r="E672">
        <v>10</v>
      </c>
      <c r="F672">
        <v>10</v>
      </c>
      <c r="G672">
        <v>0</v>
      </c>
      <c r="H672">
        <v>8</v>
      </c>
      <c r="I672">
        <v>2</v>
      </c>
      <c r="J672">
        <v>0.9</v>
      </c>
      <c r="K672" s="3">
        <v>11.4275016784668</v>
      </c>
      <c r="L672" s="10">
        <v>3.4490318298339799</v>
      </c>
      <c r="M672">
        <v>2.9004650115966801</v>
      </c>
      <c r="N672">
        <v>7.2302360534668004</v>
      </c>
      <c r="O672">
        <v>3</v>
      </c>
      <c r="P672">
        <v>3</v>
      </c>
      <c r="Q672">
        <v>13</v>
      </c>
      <c r="R672" s="16">
        <v>0.23080000000000001</v>
      </c>
      <c r="S672" s="16">
        <f t="shared" si="10"/>
        <v>0.3</v>
      </c>
      <c r="T672">
        <v>3.5594825744628902</v>
      </c>
      <c r="U672">
        <v>3.3868663311004599</v>
      </c>
      <c r="V672">
        <v>2.9915952682495099</v>
      </c>
      <c r="W672" s="17">
        <v>0.39527106285095198</v>
      </c>
      <c r="X672">
        <v>0.56788730621337902</v>
      </c>
      <c r="Y672">
        <v>0.56788730621337902</v>
      </c>
      <c r="Z672">
        <v>0.3</v>
      </c>
      <c r="AA672">
        <v>1</v>
      </c>
      <c r="AB672">
        <v>0.76923076923076905</v>
      </c>
      <c r="AC672">
        <v>0.86956521739130399</v>
      </c>
      <c r="AD672">
        <v>0</v>
      </c>
      <c r="AE672">
        <v>0.7</v>
      </c>
    </row>
    <row r="673" spans="1:31" x14ac:dyDescent="0.15">
      <c r="A673" s="6">
        <v>671</v>
      </c>
      <c r="B673">
        <v>18</v>
      </c>
      <c r="C673">
        <v>2</v>
      </c>
      <c r="D673">
        <v>10</v>
      </c>
      <c r="E673">
        <v>10</v>
      </c>
      <c r="F673">
        <v>10</v>
      </c>
      <c r="G673">
        <v>0</v>
      </c>
      <c r="H673">
        <v>8</v>
      </c>
      <c r="I673">
        <v>2</v>
      </c>
      <c r="J673">
        <v>0.9</v>
      </c>
      <c r="K673" s="3">
        <v>9.5926742553710902</v>
      </c>
      <c r="L673" s="10">
        <v>1.3702697753906199</v>
      </c>
      <c r="M673">
        <v>0.77827072143554699</v>
      </c>
      <c r="N673">
        <v>7.3180065155029297</v>
      </c>
      <c r="O673">
        <v>6</v>
      </c>
      <c r="P673">
        <v>6</v>
      </c>
      <c r="Q673">
        <v>16</v>
      </c>
      <c r="R673" s="16">
        <v>0.375</v>
      </c>
      <c r="S673" s="16">
        <f t="shared" si="10"/>
        <v>0.6</v>
      </c>
      <c r="T673">
        <v>4.6911659240722701</v>
      </c>
      <c r="U673">
        <v>4.2926778793334996</v>
      </c>
      <c r="V673">
        <v>4.0886888504028303</v>
      </c>
      <c r="W673" s="17">
        <v>0.20398902893066401</v>
      </c>
      <c r="X673">
        <v>0.60247707366943404</v>
      </c>
      <c r="Y673">
        <v>0.60247707366943404</v>
      </c>
      <c r="Z673">
        <v>0.6</v>
      </c>
      <c r="AA673">
        <v>1</v>
      </c>
      <c r="AB673">
        <v>0.625</v>
      </c>
      <c r="AC673">
        <v>0.76923076923076905</v>
      </c>
      <c r="AD673">
        <v>0</v>
      </c>
      <c r="AE673">
        <v>0.4</v>
      </c>
    </row>
    <row r="674" spans="1:31" x14ac:dyDescent="0.15">
      <c r="A674" s="6">
        <v>672</v>
      </c>
      <c r="B674">
        <v>16</v>
      </c>
      <c r="C674">
        <v>4</v>
      </c>
      <c r="D674">
        <v>10</v>
      </c>
      <c r="E674">
        <v>10</v>
      </c>
      <c r="F674">
        <v>10</v>
      </c>
      <c r="G674">
        <v>0</v>
      </c>
      <c r="H674">
        <v>6</v>
      </c>
      <c r="I674">
        <v>4</v>
      </c>
      <c r="J674">
        <v>0.8</v>
      </c>
      <c r="K674" s="3">
        <v>9.1706352233886701</v>
      </c>
      <c r="L674" s="10">
        <v>2.1295356750488299</v>
      </c>
      <c r="M674">
        <v>0.72742462158203103</v>
      </c>
      <c r="N674">
        <v>8.2298793792724592</v>
      </c>
      <c r="O674">
        <v>6</v>
      </c>
      <c r="P674">
        <v>6</v>
      </c>
      <c r="Q674">
        <v>16</v>
      </c>
      <c r="R674" s="16">
        <v>0.375</v>
      </c>
      <c r="S674" s="16">
        <f t="shared" si="10"/>
        <v>0.6</v>
      </c>
      <c r="T674">
        <v>3.96907615661621</v>
      </c>
      <c r="U674">
        <v>3.4698469638824498</v>
      </c>
      <c r="V674">
        <v>3.38294529914856</v>
      </c>
      <c r="W674" s="17">
        <v>8.6901664733886705E-2</v>
      </c>
      <c r="X674">
        <v>0.58613085746765103</v>
      </c>
      <c r="Y674">
        <v>0.58613085746765103</v>
      </c>
      <c r="Z674">
        <v>0.6</v>
      </c>
      <c r="AA674">
        <v>1</v>
      </c>
      <c r="AB674">
        <v>0.625</v>
      </c>
      <c r="AC674">
        <v>0.76923076923076905</v>
      </c>
      <c r="AD674">
        <v>0</v>
      </c>
      <c r="AE674">
        <v>0.4</v>
      </c>
    </row>
    <row r="675" spans="1:31" x14ac:dyDescent="0.15">
      <c r="A675" s="6">
        <v>673</v>
      </c>
      <c r="B675">
        <v>16</v>
      </c>
      <c r="C675">
        <v>4</v>
      </c>
      <c r="D675">
        <v>10</v>
      </c>
      <c r="E675">
        <v>10</v>
      </c>
      <c r="F675">
        <v>10</v>
      </c>
      <c r="G675">
        <v>0</v>
      </c>
      <c r="H675">
        <v>6</v>
      </c>
      <c r="I675">
        <v>4</v>
      </c>
      <c r="J675">
        <v>0.8</v>
      </c>
      <c r="K675" s="3">
        <v>8.5554542541503906</v>
      </c>
      <c r="L675" s="10">
        <v>3.1125965118408199</v>
      </c>
      <c r="M675">
        <v>1.7402763366699201</v>
      </c>
      <c r="N675">
        <v>5.6406211853027299</v>
      </c>
      <c r="O675">
        <v>4</v>
      </c>
      <c r="P675">
        <v>4</v>
      </c>
      <c r="Q675">
        <v>14</v>
      </c>
      <c r="R675" s="16">
        <v>0.28570000000000001</v>
      </c>
      <c r="S675" s="16">
        <f t="shared" si="10"/>
        <v>0.4</v>
      </c>
      <c r="T675">
        <v>3.42026710510254</v>
      </c>
      <c r="U675">
        <v>3.1458337306976301</v>
      </c>
      <c r="V675">
        <v>2.9016473293304399</v>
      </c>
      <c r="W675" s="17">
        <v>0.244186401367187</v>
      </c>
      <c r="X675">
        <v>0.51861977577209495</v>
      </c>
      <c r="Y675">
        <v>0.51861977577209495</v>
      </c>
      <c r="Z675">
        <v>0.4</v>
      </c>
      <c r="AA675">
        <v>1</v>
      </c>
      <c r="AB675">
        <v>0.71428571428571397</v>
      </c>
      <c r="AC675">
        <v>0.83333333333333304</v>
      </c>
      <c r="AD675">
        <v>0</v>
      </c>
      <c r="AE675">
        <v>0.6</v>
      </c>
    </row>
    <row r="676" spans="1:31" x14ac:dyDescent="0.15">
      <c r="A676" s="6">
        <v>674</v>
      </c>
      <c r="B676">
        <v>17</v>
      </c>
      <c r="C676">
        <v>3</v>
      </c>
      <c r="D676">
        <v>10</v>
      </c>
      <c r="E676">
        <v>10</v>
      </c>
      <c r="F676">
        <v>10</v>
      </c>
      <c r="G676">
        <v>0</v>
      </c>
      <c r="H676">
        <v>7</v>
      </c>
      <c r="I676">
        <v>3</v>
      </c>
      <c r="J676">
        <v>0.85</v>
      </c>
      <c r="K676" s="3">
        <v>8.9343605041503906</v>
      </c>
      <c r="L676" s="10">
        <v>1.6519527435302701</v>
      </c>
      <c r="M676">
        <v>0.84281539916992199</v>
      </c>
      <c r="N676">
        <v>7.7063007354736301</v>
      </c>
      <c r="O676">
        <v>7</v>
      </c>
      <c r="P676">
        <v>7</v>
      </c>
      <c r="Q676">
        <v>16</v>
      </c>
      <c r="R676" s="16">
        <v>0.4375</v>
      </c>
      <c r="S676" s="16">
        <f t="shared" si="10"/>
        <v>0.7</v>
      </c>
      <c r="T676">
        <v>4.3894939422607404</v>
      </c>
      <c r="U676">
        <v>3.9259016513824498</v>
      </c>
      <c r="V676">
        <v>3.81553030014038</v>
      </c>
      <c r="W676" s="17">
        <v>0.110371351242065</v>
      </c>
      <c r="X676">
        <v>0.573963642120361</v>
      </c>
      <c r="Y676">
        <v>0.573963642120361</v>
      </c>
      <c r="Z676">
        <v>0.7</v>
      </c>
      <c r="AA676">
        <v>0.9</v>
      </c>
      <c r="AB676">
        <v>0.5625</v>
      </c>
      <c r="AC676">
        <v>0.69230769230769196</v>
      </c>
      <c r="AD676">
        <v>0.1</v>
      </c>
      <c r="AE676">
        <v>0.2</v>
      </c>
    </row>
    <row r="677" spans="1:31" x14ac:dyDescent="0.15">
      <c r="A677" s="6">
        <v>675</v>
      </c>
      <c r="B677">
        <v>15</v>
      </c>
      <c r="C677">
        <v>5</v>
      </c>
      <c r="D677">
        <v>10</v>
      </c>
      <c r="E677">
        <v>10</v>
      </c>
      <c r="F677">
        <v>9</v>
      </c>
      <c r="G677">
        <v>1</v>
      </c>
      <c r="H677">
        <v>6</v>
      </c>
      <c r="I677">
        <v>4</v>
      </c>
      <c r="J677">
        <v>0.75</v>
      </c>
      <c r="K677" s="3">
        <v>8.2255935668945295</v>
      </c>
      <c r="L677" s="10">
        <v>4.04166603088379</v>
      </c>
      <c r="M677">
        <v>2.92131423950195</v>
      </c>
      <c r="N677">
        <v>4.1723251342773402</v>
      </c>
      <c r="O677">
        <v>2</v>
      </c>
      <c r="P677">
        <v>2</v>
      </c>
      <c r="Q677">
        <v>11</v>
      </c>
      <c r="R677" s="16">
        <v>0.18179999999999999</v>
      </c>
      <c r="S677" s="16">
        <f t="shared" si="10"/>
        <v>0.2</v>
      </c>
      <c r="T677">
        <v>2.9559211730957</v>
      </c>
      <c r="U677">
        <v>2.7484648227691602</v>
      </c>
      <c r="V677">
        <v>2.5043489933013898</v>
      </c>
      <c r="W677" s="17">
        <v>0.24411582946777299</v>
      </c>
      <c r="X677">
        <v>0.45157217979431202</v>
      </c>
      <c r="Y677">
        <v>0.45157217979431202</v>
      </c>
      <c r="Z677">
        <v>0.2</v>
      </c>
      <c r="AA677">
        <v>0.9</v>
      </c>
      <c r="AB677">
        <v>0.81818181818181801</v>
      </c>
      <c r="AC677">
        <v>0.85714285714285698</v>
      </c>
      <c r="AD677">
        <v>0.1</v>
      </c>
      <c r="AE677">
        <v>0.7</v>
      </c>
    </row>
    <row r="678" spans="1:31" x14ac:dyDescent="0.15">
      <c r="A678" s="6">
        <v>676</v>
      </c>
      <c r="B678">
        <v>17</v>
      </c>
      <c r="C678">
        <v>3</v>
      </c>
      <c r="D678">
        <v>10</v>
      </c>
      <c r="E678">
        <v>10</v>
      </c>
      <c r="F678">
        <v>10</v>
      </c>
      <c r="G678">
        <v>0</v>
      </c>
      <c r="H678">
        <v>7</v>
      </c>
      <c r="I678">
        <v>3</v>
      </c>
      <c r="J678">
        <v>0.85</v>
      </c>
      <c r="K678" s="3">
        <v>9.6824073791503906</v>
      </c>
      <c r="L678" s="10">
        <v>2.2777175903320299</v>
      </c>
      <c r="M678">
        <v>1.1242256164550799</v>
      </c>
      <c r="N678">
        <v>6.733154296875</v>
      </c>
      <c r="O678">
        <v>5</v>
      </c>
      <c r="P678">
        <v>5</v>
      </c>
      <c r="Q678">
        <v>15</v>
      </c>
      <c r="R678" s="16">
        <v>0.33329999999999999</v>
      </c>
      <c r="S678" s="16">
        <f t="shared" si="10"/>
        <v>0.5</v>
      </c>
      <c r="T678">
        <v>4.2813663482665998</v>
      </c>
      <c r="U678">
        <v>3.9203622341156001</v>
      </c>
      <c r="V678">
        <v>3.6644737720489502</v>
      </c>
      <c r="W678" s="17">
        <v>0.25588846206665</v>
      </c>
      <c r="X678">
        <v>0.61689257621765103</v>
      </c>
      <c r="Y678">
        <v>0.61689257621765103</v>
      </c>
      <c r="Z678">
        <v>0.5</v>
      </c>
      <c r="AA678">
        <v>1</v>
      </c>
      <c r="AB678">
        <v>0.66666666666666696</v>
      </c>
      <c r="AC678">
        <v>0.8</v>
      </c>
      <c r="AD678">
        <v>0</v>
      </c>
      <c r="AE678">
        <v>0.5</v>
      </c>
    </row>
    <row r="679" spans="1:31" x14ac:dyDescent="0.15">
      <c r="A679" s="6">
        <v>677</v>
      </c>
      <c r="B679">
        <v>16</v>
      </c>
      <c r="C679">
        <v>4</v>
      </c>
      <c r="D679">
        <v>10</v>
      </c>
      <c r="E679">
        <v>10</v>
      </c>
      <c r="F679">
        <v>10</v>
      </c>
      <c r="G679">
        <v>0</v>
      </c>
      <c r="H679">
        <v>6</v>
      </c>
      <c r="I679">
        <v>4</v>
      </c>
      <c r="J679">
        <v>0.8</v>
      </c>
      <c r="K679" s="3">
        <v>9.2551898956298793</v>
      </c>
      <c r="L679" s="10">
        <v>4.9342117309570304</v>
      </c>
      <c r="M679">
        <v>4.1494674682617196</v>
      </c>
      <c r="N679">
        <v>5.2397689819335902</v>
      </c>
      <c r="O679">
        <v>2</v>
      </c>
      <c r="P679">
        <v>2</v>
      </c>
      <c r="Q679">
        <v>12</v>
      </c>
      <c r="R679" s="16">
        <v>0.16669999999999999</v>
      </c>
      <c r="S679" s="16">
        <f t="shared" si="10"/>
        <v>0.2</v>
      </c>
      <c r="T679">
        <v>3.0286159515380899</v>
      </c>
      <c r="U679">
        <v>2.8630344867706299</v>
      </c>
      <c r="V679">
        <v>2.4851291179657</v>
      </c>
      <c r="W679" s="17">
        <v>0.37790536880493197</v>
      </c>
      <c r="X679">
        <v>0.54348683357238803</v>
      </c>
      <c r="Y679">
        <v>0.54348683357238803</v>
      </c>
      <c r="Z679">
        <v>0.2</v>
      </c>
      <c r="AA679">
        <v>1</v>
      </c>
      <c r="AB679">
        <v>0.83333333333333304</v>
      </c>
      <c r="AC679">
        <v>0.90909090909090895</v>
      </c>
      <c r="AD679">
        <v>0</v>
      </c>
      <c r="AE679">
        <v>0.8</v>
      </c>
    </row>
    <row r="680" spans="1:31" x14ac:dyDescent="0.15">
      <c r="A680" s="6">
        <v>678</v>
      </c>
      <c r="B680">
        <v>16</v>
      </c>
      <c r="C680">
        <v>4</v>
      </c>
      <c r="D680">
        <v>10</v>
      </c>
      <c r="E680">
        <v>10</v>
      </c>
      <c r="F680">
        <v>10</v>
      </c>
      <c r="G680">
        <v>0</v>
      </c>
      <c r="H680">
        <v>6</v>
      </c>
      <c r="I680">
        <v>4</v>
      </c>
      <c r="J680">
        <v>0.8</v>
      </c>
      <c r="K680" s="3">
        <v>8.3358917236328107</v>
      </c>
      <c r="L680" s="10">
        <v>2.1082992553710902</v>
      </c>
      <c r="M680">
        <v>0.64064025878906194</v>
      </c>
      <c r="N680">
        <v>6.7101669311523402</v>
      </c>
      <c r="O680">
        <v>4</v>
      </c>
      <c r="P680">
        <v>4</v>
      </c>
      <c r="Q680">
        <v>14</v>
      </c>
      <c r="R680" s="16">
        <v>0.28570000000000001</v>
      </c>
      <c r="S680" s="16">
        <f t="shared" si="10"/>
        <v>0.4</v>
      </c>
      <c r="T680">
        <v>4.1559600830078098</v>
      </c>
      <c r="U680">
        <v>3.7061645984649698</v>
      </c>
      <c r="V680">
        <v>3.5613868236541699</v>
      </c>
      <c r="W680" s="17">
        <v>0.14477777481079099</v>
      </c>
      <c r="X680">
        <v>0.59457325935363803</v>
      </c>
      <c r="Y680">
        <v>0.59457325935363803</v>
      </c>
      <c r="Z680">
        <v>0.4</v>
      </c>
      <c r="AA680">
        <v>1</v>
      </c>
      <c r="AB680">
        <v>0.71428571428571397</v>
      </c>
      <c r="AC680">
        <v>0.83333333333333304</v>
      </c>
      <c r="AD680">
        <v>0</v>
      </c>
      <c r="AE680">
        <v>0.6</v>
      </c>
    </row>
    <row r="681" spans="1:31" x14ac:dyDescent="0.15">
      <c r="A681" s="6">
        <v>679</v>
      </c>
      <c r="B681">
        <v>15</v>
      </c>
      <c r="C681">
        <v>5</v>
      </c>
      <c r="D681">
        <v>10</v>
      </c>
      <c r="E681">
        <v>10</v>
      </c>
      <c r="F681">
        <v>10</v>
      </c>
      <c r="G681">
        <v>0</v>
      </c>
      <c r="H681">
        <v>5</v>
      </c>
      <c r="I681">
        <v>5</v>
      </c>
      <c r="J681">
        <v>0.75</v>
      </c>
      <c r="K681" s="3">
        <v>8.2593364715576207</v>
      </c>
      <c r="L681" s="10">
        <v>2.9689884185790998</v>
      </c>
      <c r="M681">
        <v>0.86197662353515603</v>
      </c>
      <c r="N681">
        <v>6.3666553497314498</v>
      </c>
      <c r="O681">
        <v>4</v>
      </c>
      <c r="P681">
        <v>4</v>
      </c>
      <c r="Q681">
        <v>14</v>
      </c>
      <c r="R681" s="16">
        <v>0.28570000000000001</v>
      </c>
      <c r="S681" s="16">
        <f t="shared" si="10"/>
        <v>0.4</v>
      </c>
      <c r="T681">
        <v>3.7768020629882799</v>
      </c>
      <c r="U681">
        <v>3.37341237068176</v>
      </c>
      <c r="V681">
        <v>3.2141983509063698</v>
      </c>
      <c r="W681" s="17">
        <v>0.15921401977539101</v>
      </c>
      <c r="X681">
        <v>0.56260371208190896</v>
      </c>
      <c r="Y681">
        <v>0.56260371208190896</v>
      </c>
      <c r="Z681">
        <v>0.4</v>
      </c>
      <c r="AA681">
        <v>1</v>
      </c>
      <c r="AB681">
        <v>0.71428571428571397</v>
      </c>
      <c r="AC681">
        <v>0.83333333333333304</v>
      </c>
      <c r="AD681">
        <v>0</v>
      </c>
      <c r="AE681">
        <v>0.6</v>
      </c>
    </row>
    <row r="682" spans="1:31" x14ac:dyDescent="0.15">
      <c r="A682" s="6">
        <v>680</v>
      </c>
      <c r="B682">
        <v>19</v>
      </c>
      <c r="C682">
        <v>1</v>
      </c>
      <c r="D682">
        <v>10</v>
      </c>
      <c r="E682">
        <v>10</v>
      </c>
      <c r="F682">
        <v>10</v>
      </c>
      <c r="G682">
        <v>0</v>
      </c>
      <c r="H682">
        <v>9</v>
      </c>
      <c r="I682">
        <v>1</v>
      </c>
      <c r="J682">
        <v>0.95</v>
      </c>
      <c r="K682" s="3">
        <v>12.677793502807599</v>
      </c>
      <c r="L682" s="10">
        <v>1.7241325378418</v>
      </c>
      <c r="M682">
        <v>1.41609954833984</v>
      </c>
      <c r="N682">
        <v>9.0904026031494105</v>
      </c>
      <c r="O682">
        <v>5</v>
      </c>
      <c r="P682">
        <v>5</v>
      </c>
      <c r="Q682">
        <v>15</v>
      </c>
      <c r="R682" s="16">
        <v>0.33329999999999999</v>
      </c>
      <c r="S682" s="16">
        <f t="shared" si="10"/>
        <v>0.5</v>
      </c>
      <c r="T682">
        <v>5.0513935089111301</v>
      </c>
      <c r="U682">
        <v>4.7370834350585902</v>
      </c>
      <c r="V682">
        <v>4.409912109375</v>
      </c>
      <c r="W682" s="17">
        <v>0.32717132568359403</v>
      </c>
      <c r="X682">
        <v>0.64148139953613303</v>
      </c>
      <c r="Y682">
        <v>0.64148139953613303</v>
      </c>
      <c r="Z682">
        <v>0.5</v>
      </c>
      <c r="AA682">
        <v>1</v>
      </c>
      <c r="AB682">
        <v>0.66666666666666696</v>
      </c>
      <c r="AC682">
        <v>0.8</v>
      </c>
      <c r="AD682">
        <v>0</v>
      </c>
      <c r="AE682">
        <v>0.5</v>
      </c>
    </row>
    <row r="683" spans="1:31" x14ac:dyDescent="0.15">
      <c r="A683" s="6">
        <v>681</v>
      </c>
      <c r="B683">
        <v>17</v>
      </c>
      <c r="C683">
        <v>3</v>
      </c>
      <c r="D683">
        <v>10</v>
      </c>
      <c r="E683">
        <v>10</v>
      </c>
      <c r="F683">
        <v>10</v>
      </c>
      <c r="G683">
        <v>0</v>
      </c>
      <c r="H683">
        <v>7</v>
      </c>
      <c r="I683">
        <v>3</v>
      </c>
      <c r="J683">
        <v>0.85</v>
      </c>
      <c r="K683" s="3">
        <v>8.6375408172607404</v>
      </c>
      <c r="L683" s="10">
        <v>0.97304534912109397</v>
      </c>
      <c r="M683">
        <v>0.36217117309570301</v>
      </c>
      <c r="N683">
        <v>8.9130477905273402</v>
      </c>
      <c r="O683">
        <v>7</v>
      </c>
      <c r="P683">
        <v>7</v>
      </c>
      <c r="Q683">
        <v>17</v>
      </c>
      <c r="R683" s="16">
        <v>0.4118</v>
      </c>
      <c r="S683" s="16">
        <f t="shared" si="10"/>
        <v>0.7</v>
      </c>
      <c r="T683">
        <v>5.1826133728027299</v>
      </c>
      <c r="U683">
        <v>4.54726266860962</v>
      </c>
      <c r="V683">
        <v>4.5645203590393102</v>
      </c>
      <c r="W683" s="17">
        <v>1.72576904296875E-2</v>
      </c>
      <c r="X683">
        <v>0.61809301376342796</v>
      </c>
      <c r="Y683">
        <v>0.61809301376342796</v>
      </c>
      <c r="Z683">
        <v>0.7</v>
      </c>
      <c r="AA683">
        <v>1</v>
      </c>
      <c r="AB683">
        <v>0.58823529411764697</v>
      </c>
      <c r="AC683">
        <v>0.74074074074074103</v>
      </c>
      <c r="AD683">
        <v>0</v>
      </c>
      <c r="AE683">
        <v>0.3</v>
      </c>
    </row>
    <row r="684" spans="1:31" x14ac:dyDescent="0.15">
      <c r="A684" s="6">
        <v>682</v>
      </c>
      <c r="B684">
        <v>18</v>
      </c>
      <c r="C684">
        <v>2</v>
      </c>
      <c r="D684">
        <v>10</v>
      </c>
      <c r="E684">
        <v>10</v>
      </c>
      <c r="F684">
        <v>10</v>
      </c>
      <c r="G684">
        <v>0</v>
      </c>
      <c r="H684">
        <v>8</v>
      </c>
      <c r="I684">
        <v>2</v>
      </c>
      <c r="J684">
        <v>0.9</v>
      </c>
      <c r="K684" s="3">
        <v>10.768314361572299</v>
      </c>
      <c r="L684" s="10">
        <v>2.4762840270996098</v>
      </c>
      <c r="M684">
        <v>1.8694534301757799</v>
      </c>
      <c r="N684">
        <v>7.3308639526367196</v>
      </c>
      <c r="O684">
        <v>4</v>
      </c>
      <c r="P684">
        <v>4</v>
      </c>
      <c r="Q684">
        <v>14</v>
      </c>
      <c r="R684" s="16">
        <v>0.28570000000000001</v>
      </c>
      <c r="S684" s="16">
        <f t="shared" si="10"/>
        <v>0.4</v>
      </c>
      <c r="T684">
        <v>4.4071083068847701</v>
      </c>
      <c r="U684">
        <v>4.1228580474853498</v>
      </c>
      <c r="V684">
        <v>3.8104205131530802</v>
      </c>
      <c r="W684" s="17">
        <v>0.312437534332275</v>
      </c>
      <c r="X684">
        <v>0.59668779373168901</v>
      </c>
      <c r="Y684">
        <v>0.59668779373168901</v>
      </c>
      <c r="Z684">
        <v>0.4</v>
      </c>
      <c r="AA684">
        <v>1</v>
      </c>
      <c r="AB684">
        <v>0.71428571428571397</v>
      </c>
      <c r="AC684">
        <v>0.83333333333333304</v>
      </c>
      <c r="AD684">
        <v>0</v>
      </c>
      <c r="AE684">
        <v>0.6</v>
      </c>
    </row>
    <row r="685" spans="1:31" x14ac:dyDescent="0.15">
      <c r="A685" s="6">
        <v>683</v>
      </c>
      <c r="B685">
        <v>18</v>
      </c>
      <c r="C685">
        <v>2</v>
      </c>
      <c r="D685">
        <v>10</v>
      </c>
      <c r="E685">
        <v>10</v>
      </c>
      <c r="F685">
        <v>10</v>
      </c>
      <c r="G685">
        <v>0</v>
      </c>
      <c r="H685">
        <v>8</v>
      </c>
      <c r="I685">
        <v>2</v>
      </c>
      <c r="J685">
        <v>0.9</v>
      </c>
      <c r="K685" s="3">
        <v>9.7066001892089808</v>
      </c>
      <c r="L685" s="10">
        <v>2.5342216491699201</v>
      </c>
      <c r="M685">
        <v>2.0012359619140598</v>
      </c>
      <c r="N685">
        <v>6.3005638122558603</v>
      </c>
      <c r="O685">
        <v>5</v>
      </c>
      <c r="P685">
        <v>5</v>
      </c>
      <c r="Q685">
        <v>15</v>
      </c>
      <c r="R685" s="16">
        <v>0.33329999999999999</v>
      </c>
      <c r="S685" s="16">
        <f t="shared" si="10"/>
        <v>0.5</v>
      </c>
      <c r="T685">
        <v>4.3522033691406197</v>
      </c>
      <c r="U685">
        <v>4.0658607482910201</v>
      </c>
      <c r="V685">
        <v>3.76070356369019</v>
      </c>
      <c r="W685" s="17">
        <v>0.30515718460083002</v>
      </c>
      <c r="X685">
        <v>0.59149980545043901</v>
      </c>
      <c r="Y685">
        <v>0.59149980545043901</v>
      </c>
      <c r="Z685">
        <v>0.5</v>
      </c>
      <c r="AA685">
        <v>1</v>
      </c>
      <c r="AB685">
        <v>0.66666666666666696</v>
      </c>
      <c r="AC685">
        <v>0.8</v>
      </c>
      <c r="AD685">
        <v>0</v>
      </c>
      <c r="AE685">
        <v>0.5</v>
      </c>
    </row>
    <row r="686" spans="1:31" x14ac:dyDescent="0.15">
      <c r="A686" s="6">
        <v>684</v>
      </c>
      <c r="B686">
        <v>17</v>
      </c>
      <c r="C686">
        <v>3</v>
      </c>
      <c r="D686">
        <v>10</v>
      </c>
      <c r="E686">
        <v>10</v>
      </c>
      <c r="F686">
        <v>10</v>
      </c>
      <c r="G686">
        <v>0</v>
      </c>
      <c r="H686">
        <v>7</v>
      </c>
      <c r="I686">
        <v>3</v>
      </c>
      <c r="J686">
        <v>0.85</v>
      </c>
      <c r="K686" s="3">
        <v>9.2298812866210902</v>
      </c>
      <c r="L686" s="10">
        <v>1.9600982666015601</v>
      </c>
      <c r="M686">
        <v>0.85786819458007801</v>
      </c>
      <c r="N686">
        <v>6.7113227844238299</v>
      </c>
      <c r="O686">
        <v>6</v>
      </c>
      <c r="P686">
        <v>6</v>
      </c>
      <c r="Q686">
        <v>16</v>
      </c>
      <c r="R686" s="16">
        <v>0.375</v>
      </c>
      <c r="S686" s="16">
        <f t="shared" si="10"/>
        <v>0.6</v>
      </c>
      <c r="T686">
        <v>4.3901271820068404</v>
      </c>
      <c r="U686">
        <v>3.9918463230133101</v>
      </c>
      <c r="V686">
        <v>3.7786667346954301</v>
      </c>
      <c r="W686" s="17">
        <v>0.21317958831787101</v>
      </c>
      <c r="X686">
        <v>0.61146044731140103</v>
      </c>
      <c r="Y686">
        <v>0.61146044731140103</v>
      </c>
      <c r="Z686">
        <v>0.6</v>
      </c>
      <c r="AA686">
        <v>1</v>
      </c>
      <c r="AB686">
        <v>0.625</v>
      </c>
      <c r="AC686">
        <v>0.76923076923076905</v>
      </c>
      <c r="AD686">
        <v>0</v>
      </c>
      <c r="AE686">
        <v>0.4</v>
      </c>
    </row>
    <row r="687" spans="1:31" x14ac:dyDescent="0.15">
      <c r="A687" s="6">
        <v>685</v>
      </c>
      <c r="B687">
        <v>17</v>
      </c>
      <c r="C687">
        <v>3</v>
      </c>
      <c r="D687">
        <v>10</v>
      </c>
      <c r="E687">
        <v>10</v>
      </c>
      <c r="F687">
        <v>10</v>
      </c>
      <c r="G687">
        <v>0</v>
      </c>
      <c r="H687">
        <v>7</v>
      </c>
      <c r="I687">
        <v>3</v>
      </c>
      <c r="J687">
        <v>0.85</v>
      </c>
      <c r="K687" s="3">
        <v>10.0048332214356</v>
      </c>
      <c r="L687" s="10">
        <v>2.4777755737304701</v>
      </c>
      <c r="M687">
        <v>1.3803558349609399</v>
      </c>
      <c r="N687">
        <v>7.0949001312255904</v>
      </c>
      <c r="O687">
        <v>4</v>
      </c>
      <c r="P687">
        <v>4</v>
      </c>
      <c r="Q687">
        <v>14</v>
      </c>
      <c r="R687" s="16">
        <v>0.28570000000000001</v>
      </c>
      <c r="S687" s="16">
        <f t="shared" si="10"/>
        <v>0.4</v>
      </c>
      <c r="T687">
        <v>3.7399997711181601</v>
      </c>
      <c r="U687">
        <v>3.4251444339752202</v>
      </c>
      <c r="V687">
        <v>3.1657726764678999</v>
      </c>
      <c r="W687" s="17">
        <v>0.259371757507324</v>
      </c>
      <c r="X687">
        <v>0.574227094650269</v>
      </c>
      <c r="Y687">
        <v>0.574227094650269</v>
      </c>
      <c r="Z687">
        <v>0.4</v>
      </c>
      <c r="AA687">
        <v>1</v>
      </c>
      <c r="AB687">
        <v>0.71428571428571397</v>
      </c>
      <c r="AC687">
        <v>0.83333333333333304</v>
      </c>
      <c r="AD687">
        <v>0</v>
      </c>
      <c r="AE687">
        <v>0.6</v>
      </c>
    </row>
    <row r="688" spans="1:31" x14ac:dyDescent="0.15">
      <c r="A688" s="6">
        <v>686</v>
      </c>
      <c r="B688">
        <v>14</v>
      </c>
      <c r="C688">
        <v>6</v>
      </c>
      <c r="D688">
        <v>10</v>
      </c>
      <c r="E688">
        <v>10</v>
      </c>
      <c r="F688">
        <v>9</v>
      </c>
      <c r="G688">
        <v>1</v>
      </c>
      <c r="H688">
        <v>5</v>
      </c>
      <c r="I688">
        <v>5</v>
      </c>
      <c r="J688">
        <v>0.7</v>
      </c>
      <c r="K688" s="3">
        <v>8.5101070404052699</v>
      </c>
      <c r="L688" s="10">
        <v>3.6526260375976598</v>
      </c>
      <c r="M688">
        <v>1.3950080871582</v>
      </c>
      <c r="N688">
        <v>5.1997261047363299</v>
      </c>
      <c r="O688">
        <v>3</v>
      </c>
      <c r="P688">
        <v>3</v>
      </c>
      <c r="Q688">
        <v>12</v>
      </c>
      <c r="R688" s="16">
        <v>0.25</v>
      </c>
      <c r="S688" s="16">
        <f t="shared" si="10"/>
        <v>0.3</v>
      </c>
      <c r="T688">
        <v>2.9942722320556601</v>
      </c>
      <c r="U688">
        <v>2.6814846992492698</v>
      </c>
      <c r="V688">
        <v>2.5469164848327601</v>
      </c>
      <c r="W688" s="17">
        <v>0.13456821441650399</v>
      </c>
      <c r="X688">
        <v>0.4473557472229</v>
      </c>
      <c r="Y688">
        <v>0.4473557472229</v>
      </c>
      <c r="Z688">
        <v>0.3</v>
      </c>
      <c r="AA688">
        <v>0.9</v>
      </c>
      <c r="AB688">
        <v>0.75</v>
      </c>
      <c r="AC688">
        <v>0.81818181818181801</v>
      </c>
      <c r="AD688">
        <v>0.1</v>
      </c>
      <c r="AE688">
        <v>0.6</v>
      </c>
    </row>
    <row r="689" spans="1:31" x14ac:dyDescent="0.15">
      <c r="A689" s="6">
        <v>687</v>
      </c>
      <c r="B689">
        <v>14</v>
      </c>
      <c r="C689">
        <v>6</v>
      </c>
      <c r="D689">
        <v>10</v>
      </c>
      <c r="E689">
        <v>10</v>
      </c>
      <c r="F689">
        <v>10</v>
      </c>
      <c r="G689">
        <v>0</v>
      </c>
      <c r="H689">
        <v>4</v>
      </c>
      <c r="I689">
        <v>6</v>
      </c>
      <c r="J689">
        <v>0.7</v>
      </c>
      <c r="K689" s="3">
        <v>8.3900222778320295</v>
      </c>
      <c r="L689" s="10">
        <v>5.8916149139404297</v>
      </c>
      <c r="M689">
        <v>4.6129894256591797</v>
      </c>
      <c r="N689">
        <v>4.1149749755859402</v>
      </c>
      <c r="O689">
        <v>1</v>
      </c>
      <c r="P689">
        <v>1</v>
      </c>
      <c r="Q689">
        <v>11</v>
      </c>
      <c r="R689" s="16">
        <v>9.0899999999999995E-2</v>
      </c>
      <c r="S689" s="16">
        <f t="shared" si="10"/>
        <v>0.1</v>
      </c>
      <c r="T689">
        <v>2.75750732421875</v>
      </c>
      <c r="U689">
        <v>2.6343932151794398</v>
      </c>
      <c r="V689">
        <v>2.2495560646057098</v>
      </c>
      <c r="W689" s="17">
        <v>0.38483715057373102</v>
      </c>
      <c r="X689">
        <v>0.507951259613037</v>
      </c>
      <c r="Y689">
        <v>0.507951259613037</v>
      </c>
      <c r="Z689">
        <v>0.1</v>
      </c>
      <c r="AA689">
        <v>1</v>
      </c>
      <c r="AB689">
        <v>0.90909090909090895</v>
      </c>
      <c r="AC689">
        <v>0.952380952380952</v>
      </c>
      <c r="AD689">
        <v>0</v>
      </c>
      <c r="AE689">
        <v>0.9</v>
      </c>
    </row>
    <row r="690" spans="1:31" x14ac:dyDescent="0.15">
      <c r="A690" s="6">
        <v>688</v>
      </c>
      <c r="B690">
        <v>16</v>
      </c>
      <c r="C690">
        <v>4</v>
      </c>
      <c r="D690">
        <v>10</v>
      </c>
      <c r="E690">
        <v>10</v>
      </c>
      <c r="F690">
        <v>10</v>
      </c>
      <c r="G690">
        <v>0</v>
      </c>
      <c r="H690">
        <v>6</v>
      </c>
      <c r="I690">
        <v>4</v>
      </c>
      <c r="J690">
        <v>0.8</v>
      </c>
      <c r="K690" s="3">
        <v>7.9709243774414098</v>
      </c>
      <c r="L690" s="10">
        <v>1.6041717529296899</v>
      </c>
      <c r="M690">
        <v>0.33562088012695301</v>
      </c>
      <c r="N690">
        <v>7.4398937225341797</v>
      </c>
      <c r="O690">
        <v>5</v>
      </c>
      <c r="P690">
        <v>5</v>
      </c>
      <c r="Q690">
        <v>13</v>
      </c>
      <c r="R690" s="16">
        <v>0.3846</v>
      </c>
      <c r="S690" s="16">
        <f t="shared" si="10"/>
        <v>0.5</v>
      </c>
      <c r="T690">
        <v>3.7078723907470699</v>
      </c>
      <c r="U690">
        <v>3.2339270114898699</v>
      </c>
      <c r="V690">
        <v>3.1989583969116202</v>
      </c>
      <c r="W690" s="17">
        <v>3.4968614578247098E-2</v>
      </c>
      <c r="X690">
        <v>0.508913993835449</v>
      </c>
      <c r="Y690">
        <v>0.508913993835449</v>
      </c>
      <c r="Z690">
        <v>0.5</v>
      </c>
      <c r="AA690">
        <v>0.8</v>
      </c>
      <c r="AB690">
        <v>0.61538461538461497</v>
      </c>
      <c r="AC690">
        <v>0.69565217391304301</v>
      </c>
      <c r="AD690">
        <v>0.2</v>
      </c>
      <c r="AE690">
        <v>0.3</v>
      </c>
    </row>
    <row r="691" spans="1:31" x14ac:dyDescent="0.15">
      <c r="A691" s="6">
        <v>689</v>
      </c>
      <c r="B691">
        <v>15</v>
      </c>
      <c r="C691">
        <v>5</v>
      </c>
      <c r="D691">
        <v>10</v>
      </c>
      <c r="E691">
        <v>10</v>
      </c>
      <c r="F691">
        <v>10</v>
      </c>
      <c r="G691">
        <v>0</v>
      </c>
      <c r="H691">
        <v>5</v>
      </c>
      <c r="I691">
        <v>5</v>
      </c>
      <c r="J691">
        <v>0.75</v>
      </c>
      <c r="K691" s="3">
        <v>8.3701667785644496</v>
      </c>
      <c r="L691" s="10">
        <v>3.5632762908935498</v>
      </c>
      <c r="M691">
        <v>1.56231689453125</v>
      </c>
      <c r="N691">
        <v>5.6118679046630904</v>
      </c>
      <c r="O691">
        <v>3</v>
      </c>
      <c r="P691">
        <v>3</v>
      </c>
      <c r="Q691">
        <v>13</v>
      </c>
      <c r="R691" s="16">
        <v>0.23080000000000001</v>
      </c>
      <c r="S691" s="16">
        <f t="shared" si="10"/>
        <v>0.3</v>
      </c>
      <c r="T691">
        <v>3.46083259582519</v>
      </c>
      <c r="U691">
        <v>3.12393999099731</v>
      </c>
      <c r="V691">
        <v>2.87826704978943</v>
      </c>
      <c r="W691" s="17">
        <v>0.24567294120788599</v>
      </c>
      <c r="X691">
        <v>0.58256554603576705</v>
      </c>
      <c r="Y691">
        <v>0.58256554603576705</v>
      </c>
      <c r="Z691">
        <v>0.3</v>
      </c>
      <c r="AA691">
        <v>1</v>
      </c>
      <c r="AB691">
        <v>0.76923076923076905</v>
      </c>
      <c r="AC691">
        <v>0.86956521739130399</v>
      </c>
      <c r="AD691">
        <v>0</v>
      </c>
      <c r="AE691">
        <v>0.7</v>
      </c>
    </row>
    <row r="692" spans="1:31" x14ac:dyDescent="0.15">
      <c r="A692" s="6">
        <v>690</v>
      </c>
      <c r="B692">
        <v>15</v>
      </c>
      <c r="C692">
        <v>5</v>
      </c>
      <c r="D692">
        <v>10</v>
      </c>
      <c r="E692">
        <v>10</v>
      </c>
      <c r="F692">
        <v>10</v>
      </c>
      <c r="G692">
        <v>0</v>
      </c>
      <c r="H692">
        <v>5</v>
      </c>
      <c r="I692">
        <v>5</v>
      </c>
      <c r="J692">
        <v>0.75</v>
      </c>
      <c r="K692" s="3">
        <v>7.2086696624755904</v>
      </c>
      <c r="L692" s="10">
        <v>2.1912612915039098</v>
      </c>
      <c r="M692">
        <v>0.60709381103515603</v>
      </c>
      <c r="N692">
        <v>6.8664932250976598</v>
      </c>
      <c r="O692">
        <v>4</v>
      </c>
      <c r="P692">
        <v>4</v>
      </c>
      <c r="Q692">
        <v>13</v>
      </c>
      <c r="R692" s="16">
        <v>0.30769999999999997</v>
      </c>
      <c r="S692" s="16">
        <f t="shared" si="10"/>
        <v>0.4</v>
      </c>
      <c r="T692">
        <v>3.0159358978271502</v>
      </c>
      <c r="U692">
        <v>2.6021556854247998</v>
      </c>
      <c r="V692">
        <v>2.5527789592742902</v>
      </c>
      <c r="W692" s="17">
        <v>4.9376726150512702E-2</v>
      </c>
      <c r="X692">
        <v>0.463156938552856</v>
      </c>
      <c r="Y692">
        <v>0.463156938552856</v>
      </c>
      <c r="Z692">
        <v>0.4</v>
      </c>
      <c r="AA692">
        <v>0.9</v>
      </c>
      <c r="AB692">
        <v>0.69230769230769196</v>
      </c>
      <c r="AC692">
        <v>0.78260869565217395</v>
      </c>
      <c r="AD692">
        <v>0.1</v>
      </c>
      <c r="AE692">
        <v>0.5</v>
      </c>
    </row>
    <row r="693" spans="1:31" x14ac:dyDescent="0.15">
      <c r="A693" s="6">
        <v>691</v>
      </c>
      <c r="B693">
        <v>16</v>
      </c>
      <c r="C693">
        <v>4</v>
      </c>
      <c r="D693">
        <v>10</v>
      </c>
      <c r="E693">
        <v>10</v>
      </c>
      <c r="F693">
        <v>10</v>
      </c>
      <c r="G693">
        <v>0</v>
      </c>
      <c r="H693">
        <v>6</v>
      </c>
      <c r="I693">
        <v>4</v>
      </c>
      <c r="J693">
        <v>0.8</v>
      </c>
      <c r="K693" s="3">
        <v>7.9493179321289098</v>
      </c>
      <c r="L693" s="10">
        <v>2.4725875854492201</v>
      </c>
      <c r="M693">
        <v>1.1137008666992201</v>
      </c>
      <c r="N693">
        <v>5.7306690216064498</v>
      </c>
      <c r="O693">
        <v>3</v>
      </c>
      <c r="P693">
        <v>3</v>
      </c>
      <c r="Q693">
        <v>12</v>
      </c>
      <c r="R693" s="16">
        <v>0.25</v>
      </c>
      <c r="S693" s="16">
        <f t="shared" si="10"/>
        <v>0.3</v>
      </c>
      <c r="T693">
        <v>3.40252685546875</v>
      </c>
      <c r="U693">
        <v>3.0742228031158398</v>
      </c>
      <c r="V693">
        <v>2.8833880424499498</v>
      </c>
      <c r="W693" s="17">
        <v>0.190834760665894</v>
      </c>
      <c r="X693">
        <v>0.51913881301879905</v>
      </c>
      <c r="Y693">
        <v>0.51913881301879905</v>
      </c>
      <c r="Z693">
        <v>0.3</v>
      </c>
      <c r="AA693">
        <v>0.9</v>
      </c>
      <c r="AB693">
        <v>0.75</v>
      </c>
      <c r="AC693">
        <v>0.81818181818181801</v>
      </c>
      <c r="AD693">
        <v>0.1</v>
      </c>
      <c r="AE693">
        <v>0.6</v>
      </c>
    </row>
    <row r="694" spans="1:31" x14ac:dyDescent="0.15">
      <c r="A694" s="6">
        <v>692</v>
      </c>
      <c r="B694">
        <v>16</v>
      </c>
      <c r="C694">
        <v>4</v>
      </c>
      <c r="D694">
        <v>10</v>
      </c>
      <c r="E694">
        <v>10</v>
      </c>
      <c r="F694">
        <v>10</v>
      </c>
      <c r="G694">
        <v>0</v>
      </c>
      <c r="H694">
        <v>6</v>
      </c>
      <c r="I694">
        <v>4</v>
      </c>
      <c r="J694">
        <v>0.8</v>
      </c>
      <c r="K694" s="3">
        <v>8.0935935974121094</v>
      </c>
      <c r="L694" s="10">
        <v>3.3581619262695299</v>
      </c>
      <c r="M694">
        <v>2.0220088958740199</v>
      </c>
      <c r="N694">
        <v>4.5520057678222701</v>
      </c>
      <c r="O694">
        <v>3</v>
      </c>
      <c r="P694">
        <v>3</v>
      </c>
      <c r="Q694">
        <v>13</v>
      </c>
      <c r="R694" s="16">
        <v>0.23080000000000001</v>
      </c>
      <c r="S694" s="16">
        <f t="shared" si="10"/>
        <v>0.3</v>
      </c>
      <c r="T694">
        <v>3.3151950836181601</v>
      </c>
      <c r="U694">
        <v>3.08435130119324</v>
      </c>
      <c r="V694">
        <v>2.7902734279632599</v>
      </c>
      <c r="W694" s="17">
        <v>0.29407787322998102</v>
      </c>
      <c r="X694">
        <v>0.524921655654907</v>
      </c>
      <c r="Y694">
        <v>0.524921655654907</v>
      </c>
      <c r="Z694">
        <v>0.3</v>
      </c>
      <c r="AA694">
        <v>1</v>
      </c>
      <c r="AB694">
        <v>0.76923076923076905</v>
      </c>
      <c r="AC694">
        <v>0.86956521739130399</v>
      </c>
      <c r="AD694">
        <v>0</v>
      </c>
      <c r="AE694">
        <v>0.7</v>
      </c>
    </row>
    <row r="695" spans="1:31" x14ac:dyDescent="0.15">
      <c r="A695" s="6">
        <v>693</v>
      </c>
      <c r="B695">
        <v>15</v>
      </c>
      <c r="C695">
        <v>5</v>
      </c>
      <c r="D695">
        <v>10</v>
      </c>
      <c r="E695">
        <v>10</v>
      </c>
      <c r="F695">
        <v>10</v>
      </c>
      <c r="G695">
        <v>0</v>
      </c>
      <c r="H695">
        <v>5</v>
      </c>
      <c r="I695">
        <v>5</v>
      </c>
      <c r="J695">
        <v>0.75</v>
      </c>
      <c r="K695" s="3">
        <v>7.1633815765380904</v>
      </c>
      <c r="L695" s="10">
        <v>2.07832527160644</v>
      </c>
      <c r="M695">
        <v>0.38042831420898399</v>
      </c>
      <c r="N695">
        <v>6.7743206024169904</v>
      </c>
      <c r="O695">
        <v>4</v>
      </c>
      <c r="P695">
        <v>4</v>
      </c>
      <c r="Q695">
        <v>13</v>
      </c>
      <c r="R695" s="16">
        <v>0.30769999999999997</v>
      </c>
      <c r="S695" s="16">
        <f t="shared" si="10"/>
        <v>0.4</v>
      </c>
      <c r="T695">
        <v>3.3563613891601598</v>
      </c>
      <c r="U695">
        <v>2.9106068611145002</v>
      </c>
      <c r="V695">
        <v>2.8721439838409402</v>
      </c>
      <c r="W695" s="17">
        <v>3.8462877273559598E-2</v>
      </c>
      <c r="X695">
        <v>0.48421740531921398</v>
      </c>
      <c r="Y695">
        <v>0.48421740531921398</v>
      </c>
      <c r="Z695">
        <v>0.4</v>
      </c>
      <c r="AA695">
        <v>0.9</v>
      </c>
      <c r="AB695">
        <v>0.69230769230769196</v>
      </c>
      <c r="AC695">
        <v>0.78260869565217395</v>
      </c>
      <c r="AD695">
        <v>0.1</v>
      </c>
      <c r="AE695">
        <v>0.5</v>
      </c>
    </row>
    <row r="696" spans="1:31" x14ac:dyDescent="0.15">
      <c r="A696" s="6">
        <v>694</v>
      </c>
      <c r="B696">
        <v>19</v>
      </c>
      <c r="C696">
        <v>1</v>
      </c>
      <c r="D696">
        <v>10</v>
      </c>
      <c r="E696">
        <v>10</v>
      </c>
      <c r="F696">
        <v>10</v>
      </c>
      <c r="G696">
        <v>0</v>
      </c>
      <c r="H696">
        <v>9</v>
      </c>
      <c r="I696">
        <v>1</v>
      </c>
      <c r="J696">
        <v>0.95</v>
      </c>
      <c r="K696" s="3">
        <v>11.305910110473601</v>
      </c>
      <c r="L696" s="10">
        <v>1.3516082763671899</v>
      </c>
      <c r="M696">
        <v>1.11557388305664</v>
      </c>
      <c r="N696">
        <v>8.6999645233154297</v>
      </c>
      <c r="O696">
        <v>6</v>
      </c>
      <c r="P696">
        <v>6</v>
      </c>
      <c r="Q696">
        <v>15</v>
      </c>
      <c r="R696" s="16">
        <v>0.4</v>
      </c>
      <c r="S696" s="16">
        <f t="shared" si="10"/>
        <v>0.6</v>
      </c>
      <c r="T696">
        <v>4.3728122711181596</v>
      </c>
      <c r="U696">
        <v>4.0774874687194798</v>
      </c>
      <c r="V696">
        <v>3.8651390075683598</v>
      </c>
      <c r="W696" s="17">
        <v>0.21234846115112299</v>
      </c>
      <c r="X696">
        <v>0.50767326354980502</v>
      </c>
      <c r="Y696">
        <v>0.50767326354980502</v>
      </c>
      <c r="Z696">
        <v>0.6</v>
      </c>
      <c r="AA696">
        <v>0.9</v>
      </c>
      <c r="AB696">
        <v>0.6</v>
      </c>
      <c r="AC696">
        <v>0.72</v>
      </c>
      <c r="AD696">
        <v>0.1</v>
      </c>
      <c r="AE696">
        <v>0.3</v>
      </c>
    </row>
    <row r="697" spans="1:31" x14ac:dyDescent="0.15">
      <c r="A697" s="6">
        <v>695</v>
      </c>
      <c r="B697">
        <v>15</v>
      </c>
      <c r="C697">
        <v>5</v>
      </c>
      <c r="D697">
        <v>10</v>
      </c>
      <c r="E697">
        <v>10</v>
      </c>
      <c r="F697">
        <v>10</v>
      </c>
      <c r="G697">
        <v>0</v>
      </c>
      <c r="H697">
        <v>5</v>
      </c>
      <c r="I697">
        <v>5</v>
      </c>
      <c r="J697">
        <v>0.75</v>
      </c>
      <c r="K697" s="3">
        <v>9.0404605865478498</v>
      </c>
      <c r="L697" s="10">
        <v>3.3712730407714799</v>
      </c>
      <c r="M697">
        <v>0.99119949340820301</v>
      </c>
      <c r="N697">
        <v>6.5782318115234402</v>
      </c>
      <c r="O697">
        <v>3</v>
      </c>
      <c r="P697">
        <v>3</v>
      </c>
      <c r="Q697">
        <v>13</v>
      </c>
      <c r="R697" s="16">
        <v>0.23080000000000001</v>
      </c>
      <c r="S697" s="16">
        <f t="shared" si="10"/>
        <v>0.3</v>
      </c>
      <c r="T697">
        <v>3.35915184020996</v>
      </c>
      <c r="U697">
        <v>2.9874114990234402</v>
      </c>
      <c r="V697">
        <v>2.7862920761108398</v>
      </c>
      <c r="W697" s="17">
        <v>0.20111942291259799</v>
      </c>
      <c r="X697">
        <v>0.57285976409912098</v>
      </c>
      <c r="Y697">
        <v>0.57285976409912098</v>
      </c>
      <c r="Z697">
        <v>0.3</v>
      </c>
      <c r="AA697">
        <v>1</v>
      </c>
      <c r="AB697">
        <v>0.76923076923076905</v>
      </c>
      <c r="AC697">
        <v>0.86956521739130399</v>
      </c>
      <c r="AD697">
        <v>0</v>
      </c>
      <c r="AE697">
        <v>0.7</v>
      </c>
    </row>
    <row r="698" spans="1:31" x14ac:dyDescent="0.15">
      <c r="A698" s="6">
        <v>696</v>
      </c>
      <c r="B698">
        <v>19</v>
      </c>
      <c r="C698">
        <v>1</v>
      </c>
      <c r="D698">
        <v>10</v>
      </c>
      <c r="E698">
        <v>10</v>
      </c>
      <c r="F698">
        <v>10</v>
      </c>
      <c r="G698">
        <v>0</v>
      </c>
      <c r="H698">
        <v>9</v>
      </c>
      <c r="I698">
        <v>1</v>
      </c>
      <c r="J698">
        <v>0.95</v>
      </c>
      <c r="K698" s="3">
        <v>11.557004928588899</v>
      </c>
      <c r="L698" s="10">
        <v>2.10552978515625</v>
      </c>
      <c r="M698">
        <v>1.8621940612793</v>
      </c>
      <c r="N698">
        <v>8.0682544708252006</v>
      </c>
      <c r="O698">
        <v>5</v>
      </c>
      <c r="P698">
        <v>5</v>
      </c>
      <c r="Q698">
        <v>15</v>
      </c>
      <c r="R698" s="16">
        <v>0.33329999999999999</v>
      </c>
      <c r="S698" s="16">
        <f t="shared" si="10"/>
        <v>0.5</v>
      </c>
      <c r="T698">
        <v>3.9785842895507799</v>
      </c>
      <c r="U698">
        <v>3.7728855609893799</v>
      </c>
      <c r="V698">
        <v>3.4656283855438201</v>
      </c>
      <c r="W698" s="17">
        <v>0.30725717544555697</v>
      </c>
      <c r="X698">
        <v>0.51295590400695801</v>
      </c>
      <c r="Y698">
        <v>0.51295590400695801</v>
      </c>
      <c r="Z698">
        <v>0.5</v>
      </c>
      <c r="AA698">
        <v>1</v>
      </c>
      <c r="AB698">
        <v>0.66666666666666696</v>
      </c>
      <c r="AC698">
        <v>0.8</v>
      </c>
      <c r="AD698">
        <v>0</v>
      </c>
      <c r="AE698">
        <v>0.5</v>
      </c>
    </row>
    <row r="699" spans="1:31" x14ac:dyDescent="0.15">
      <c r="A699" s="6">
        <v>697</v>
      </c>
      <c r="B699">
        <v>16</v>
      </c>
      <c r="C699">
        <v>4</v>
      </c>
      <c r="D699">
        <v>10</v>
      </c>
      <c r="E699">
        <v>10</v>
      </c>
      <c r="F699">
        <v>10</v>
      </c>
      <c r="G699">
        <v>0</v>
      </c>
      <c r="H699">
        <v>6</v>
      </c>
      <c r="I699">
        <v>4</v>
      </c>
      <c r="J699">
        <v>0.8</v>
      </c>
      <c r="K699" s="3">
        <v>9.1894912719726598</v>
      </c>
      <c r="L699" s="10">
        <v>2.5975360870361301</v>
      </c>
      <c r="M699">
        <v>0.80964279174804699</v>
      </c>
      <c r="N699">
        <v>6.51686668395996</v>
      </c>
      <c r="O699">
        <v>4</v>
      </c>
      <c r="P699">
        <v>4</v>
      </c>
      <c r="Q699">
        <v>14</v>
      </c>
      <c r="R699" s="16">
        <v>0.28570000000000001</v>
      </c>
      <c r="S699" s="16">
        <f t="shared" si="10"/>
        <v>0.4</v>
      </c>
      <c r="T699">
        <v>3.79562568664551</v>
      </c>
      <c r="U699">
        <v>3.42073631286621</v>
      </c>
      <c r="V699">
        <v>3.2003471851348899</v>
      </c>
      <c r="W699" s="17">
        <v>0.22038912773132299</v>
      </c>
      <c r="X699">
        <v>0.59527850151062001</v>
      </c>
      <c r="Y699">
        <v>0.59527850151062001</v>
      </c>
      <c r="Z699">
        <v>0.4</v>
      </c>
      <c r="AA699">
        <v>1</v>
      </c>
      <c r="AB699">
        <v>0.71428571428571397</v>
      </c>
      <c r="AC699">
        <v>0.83333333333333304</v>
      </c>
      <c r="AD699">
        <v>0</v>
      </c>
      <c r="AE699">
        <v>0.6</v>
      </c>
    </row>
    <row r="700" spans="1:31" x14ac:dyDescent="0.15">
      <c r="A700" s="6">
        <v>698</v>
      </c>
      <c r="B700">
        <v>15</v>
      </c>
      <c r="C700">
        <v>5</v>
      </c>
      <c r="D700">
        <v>10</v>
      </c>
      <c r="E700">
        <v>10</v>
      </c>
      <c r="F700">
        <v>10</v>
      </c>
      <c r="G700">
        <v>0</v>
      </c>
      <c r="H700">
        <v>5</v>
      </c>
      <c r="I700">
        <v>5</v>
      </c>
      <c r="J700">
        <v>0.75</v>
      </c>
      <c r="K700" s="3">
        <v>8.0581130981445295</v>
      </c>
      <c r="L700" s="10">
        <v>2.8542957305908199</v>
      </c>
      <c r="M700">
        <v>0.80971527099609397</v>
      </c>
      <c r="N700">
        <v>6.3184852600097701</v>
      </c>
      <c r="O700">
        <v>4</v>
      </c>
      <c r="P700">
        <v>4</v>
      </c>
      <c r="Q700">
        <v>13</v>
      </c>
      <c r="R700" s="16">
        <v>0.30769999999999997</v>
      </c>
      <c r="S700" s="16">
        <f t="shared" si="10"/>
        <v>0.4</v>
      </c>
      <c r="T700">
        <v>3.1939716339111301</v>
      </c>
      <c r="U700">
        <v>2.8159756660461399</v>
      </c>
      <c r="V700">
        <v>2.6805729866027801</v>
      </c>
      <c r="W700" s="17">
        <v>0.13540267944335899</v>
      </c>
      <c r="X700">
        <v>0.51339864730835005</v>
      </c>
      <c r="Y700">
        <v>0.51339864730835005</v>
      </c>
      <c r="Z700">
        <v>0.4</v>
      </c>
      <c r="AA700">
        <v>0.9</v>
      </c>
      <c r="AB700">
        <v>0.69230769230769196</v>
      </c>
      <c r="AC700">
        <v>0.78260869565217395</v>
      </c>
      <c r="AD700">
        <v>0.1</v>
      </c>
      <c r="AE700">
        <v>0.5</v>
      </c>
    </row>
    <row r="701" spans="1:31" x14ac:dyDescent="0.15">
      <c r="A701" s="6">
        <v>699</v>
      </c>
      <c r="B701">
        <v>18</v>
      </c>
      <c r="C701">
        <v>2</v>
      </c>
      <c r="D701">
        <v>10</v>
      </c>
      <c r="E701">
        <v>10</v>
      </c>
      <c r="F701">
        <v>10</v>
      </c>
      <c r="G701">
        <v>0</v>
      </c>
      <c r="H701">
        <v>8</v>
      </c>
      <c r="I701">
        <v>2</v>
      </c>
      <c r="J701">
        <v>0.9</v>
      </c>
      <c r="K701" s="3">
        <v>9.7548618316650408</v>
      </c>
      <c r="L701" s="10">
        <v>1.5489921569824201</v>
      </c>
      <c r="M701">
        <v>0.91944885253906194</v>
      </c>
      <c r="N701">
        <v>7.1096172332763699</v>
      </c>
      <c r="O701">
        <v>6</v>
      </c>
      <c r="P701">
        <v>6</v>
      </c>
      <c r="Q701">
        <v>16</v>
      </c>
      <c r="R701" s="16">
        <v>0.375</v>
      </c>
      <c r="S701" s="16">
        <f t="shared" si="10"/>
        <v>0.6</v>
      </c>
      <c r="T701">
        <v>4.3346214294433603</v>
      </c>
      <c r="U701">
        <v>3.9862933158874498</v>
      </c>
      <c r="V701">
        <v>3.7536025047302202</v>
      </c>
      <c r="W701" s="17">
        <v>0.23269081115722701</v>
      </c>
      <c r="X701">
        <v>0.58101892471313499</v>
      </c>
      <c r="Y701">
        <v>0.58101892471313499</v>
      </c>
      <c r="Z701">
        <v>0.6</v>
      </c>
      <c r="AA701">
        <v>1</v>
      </c>
      <c r="AB701">
        <v>0.625</v>
      </c>
      <c r="AC701">
        <v>0.76923076923076905</v>
      </c>
      <c r="AD701">
        <v>0</v>
      </c>
      <c r="AE701">
        <v>0.4</v>
      </c>
    </row>
    <row r="702" spans="1:31" x14ac:dyDescent="0.15">
      <c r="A702" s="6">
        <v>700</v>
      </c>
      <c r="B702">
        <v>16</v>
      </c>
      <c r="C702">
        <v>4</v>
      </c>
      <c r="D702">
        <v>10</v>
      </c>
      <c r="E702">
        <v>10</v>
      </c>
      <c r="F702">
        <v>10</v>
      </c>
      <c r="G702">
        <v>0</v>
      </c>
      <c r="H702">
        <v>6</v>
      </c>
      <c r="I702">
        <v>4</v>
      </c>
      <c r="J702">
        <v>0.8</v>
      </c>
      <c r="K702" s="3">
        <v>8.8416919708252006</v>
      </c>
      <c r="L702" s="10">
        <v>3.2001285552978498</v>
      </c>
      <c r="M702">
        <v>1.89556312561035</v>
      </c>
      <c r="N702">
        <v>6.1412029266357404</v>
      </c>
      <c r="O702">
        <v>2</v>
      </c>
      <c r="P702">
        <v>2</v>
      </c>
      <c r="Q702">
        <v>11</v>
      </c>
      <c r="R702" s="16">
        <v>0.18179999999999999</v>
      </c>
      <c r="S702" s="16">
        <f t="shared" si="10"/>
        <v>0.2</v>
      </c>
      <c r="T702">
        <v>2.91379737854004</v>
      </c>
      <c r="U702">
        <v>2.66618728637695</v>
      </c>
      <c r="V702">
        <v>2.4243786334991499</v>
      </c>
      <c r="W702" s="17">
        <v>0.24180865287780801</v>
      </c>
      <c r="X702">
        <v>0.489418745040894</v>
      </c>
      <c r="Y702">
        <v>0.489418745040894</v>
      </c>
      <c r="Z702">
        <v>0.2</v>
      </c>
      <c r="AA702">
        <v>0.9</v>
      </c>
      <c r="AB702">
        <v>0.81818181818181801</v>
      </c>
      <c r="AC702">
        <v>0.85714285714285698</v>
      </c>
      <c r="AD702">
        <v>0.1</v>
      </c>
      <c r="AE702">
        <v>0.7</v>
      </c>
    </row>
    <row r="703" spans="1:31" x14ac:dyDescent="0.15">
      <c r="A703" s="6">
        <v>701</v>
      </c>
      <c r="B703">
        <v>17</v>
      </c>
      <c r="C703">
        <v>3</v>
      </c>
      <c r="D703">
        <v>10</v>
      </c>
      <c r="E703">
        <v>10</v>
      </c>
      <c r="F703">
        <v>10</v>
      </c>
      <c r="G703">
        <v>0</v>
      </c>
      <c r="H703">
        <v>7</v>
      </c>
      <c r="I703">
        <v>3</v>
      </c>
      <c r="J703">
        <v>0.85</v>
      </c>
      <c r="K703" s="3">
        <v>10.555299758911101</v>
      </c>
      <c r="L703" s="10">
        <v>2.5632019042968701</v>
      </c>
      <c r="M703">
        <v>1.4490203857421899</v>
      </c>
      <c r="N703">
        <v>7.7033424377441397</v>
      </c>
      <c r="O703">
        <v>4</v>
      </c>
      <c r="P703">
        <v>4</v>
      </c>
      <c r="Q703">
        <v>14</v>
      </c>
      <c r="R703" s="16">
        <v>0.28570000000000001</v>
      </c>
      <c r="S703" s="16">
        <f t="shared" si="10"/>
        <v>0.4</v>
      </c>
      <c r="T703">
        <v>3.58205223083496</v>
      </c>
      <c r="U703">
        <v>3.2806689739227299</v>
      </c>
      <c r="V703">
        <v>3.0275206565856898</v>
      </c>
      <c r="W703" s="17">
        <v>0.25314831733703602</v>
      </c>
      <c r="X703">
        <v>0.55453157424926802</v>
      </c>
      <c r="Y703">
        <v>0.55453157424926802</v>
      </c>
      <c r="Z703">
        <v>0.4</v>
      </c>
      <c r="AA703">
        <v>1</v>
      </c>
      <c r="AB703">
        <v>0.71428571428571397</v>
      </c>
      <c r="AC703">
        <v>0.83333333333333304</v>
      </c>
      <c r="AD703">
        <v>0</v>
      </c>
      <c r="AE703">
        <v>0.6</v>
      </c>
    </row>
    <row r="704" spans="1:31" x14ac:dyDescent="0.15">
      <c r="A704" s="6">
        <v>702</v>
      </c>
      <c r="B704">
        <v>19</v>
      </c>
      <c r="C704">
        <v>1</v>
      </c>
      <c r="D704">
        <v>10</v>
      </c>
      <c r="E704">
        <v>10</v>
      </c>
      <c r="F704">
        <v>10</v>
      </c>
      <c r="G704">
        <v>0</v>
      </c>
      <c r="H704">
        <v>9</v>
      </c>
      <c r="I704">
        <v>1</v>
      </c>
      <c r="J704">
        <v>0.95</v>
      </c>
      <c r="K704" s="3">
        <v>13.035551071166999</v>
      </c>
      <c r="L704" s="10">
        <v>1.8518524169921899</v>
      </c>
      <c r="M704">
        <v>1.5735511779785201</v>
      </c>
      <c r="N704">
        <v>9.6432857513427699</v>
      </c>
      <c r="O704">
        <v>6</v>
      </c>
      <c r="P704">
        <v>6</v>
      </c>
      <c r="Q704">
        <v>16</v>
      </c>
      <c r="R704" s="16">
        <v>0.375</v>
      </c>
      <c r="S704" s="16">
        <f t="shared" si="10"/>
        <v>0.6</v>
      </c>
      <c r="T704">
        <v>5.0322628021240199</v>
      </c>
      <c r="U704">
        <v>4.7077298164367702</v>
      </c>
      <c r="V704">
        <v>4.3833518028259304</v>
      </c>
      <c r="W704" s="17">
        <v>0.32437801361084001</v>
      </c>
      <c r="X704">
        <v>0.64891099929809604</v>
      </c>
      <c r="Y704">
        <v>0.64891099929809604</v>
      </c>
      <c r="Z704">
        <v>0.6</v>
      </c>
      <c r="AA704">
        <v>1</v>
      </c>
      <c r="AB704">
        <v>0.625</v>
      </c>
      <c r="AC704">
        <v>0.76923076923076905</v>
      </c>
      <c r="AD704">
        <v>0</v>
      </c>
      <c r="AE704">
        <v>0.4</v>
      </c>
    </row>
    <row r="705" spans="1:31" x14ac:dyDescent="0.15">
      <c r="A705" s="6">
        <v>703</v>
      </c>
      <c r="B705">
        <v>18</v>
      </c>
      <c r="C705">
        <v>2</v>
      </c>
      <c r="D705">
        <v>10</v>
      </c>
      <c r="E705">
        <v>10</v>
      </c>
      <c r="F705">
        <v>10</v>
      </c>
      <c r="G705">
        <v>0</v>
      </c>
      <c r="H705">
        <v>8</v>
      </c>
      <c r="I705">
        <v>2</v>
      </c>
      <c r="J705">
        <v>0.9</v>
      </c>
      <c r="K705" s="3">
        <v>10.502403259277299</v>
      </c>
      <c r="L705" s="10">
        <v>1.91311454772949</v>
      </c>
      <c r="M705">
        <v>1.4577445983886701</v>
      </c>
      <c r="N705">
        <v>8.4597473144531197</v>
      </c>
      <c r="O705">
        <v>6</v>
      </c>
      <c r="P705">
        <v>6</v>
      </c>
      <c r="Q705">
        <v>16</v>
      </c>
      <c r="R705" s="16">
        <v>0.375</v>
      </c>
      <c r="S705" s="16">
        <f t="shared" si="10"/>
        <v>0.6</v>
      </c>
      <c r="T705">
        <v>4.2322654724121103</v>
      </c>
      <c r="U705">
        <v>3.86691045761108</v>
      </c>
      <c r="V705">
        <v>3.6686854362487802</v>
      </c>
      <c r="W705" s="17">
        <v>0.19822502136230499</v>
      </c>
      <c r="X705">
        <v>0.56358003616332997</v>
      </c>
      <c r="Y705">
        <v>0.56358003616332997</v>
      </c>
      <c r="Z705">
        <v>0.6</v>
      </c>
      <c r="AA705">
        <v>1</v>
      </c>
      <c r="AB705">
        <v>0.625</v>
      </c>
      <c r="AC705">
        <v>0.76923076923076905</v>
      </c>
      <c r="AD705">
        <v>0</v>
      </c>
      <c r="AE705">
        <v>0.4</v>
      </c>
    </row>
    <row r="706" spans="1:31" x14ac:dyDescent="0.15">
      <c r="A706" s="6">
        <v>704</v>
      </c>
      <c r="B706">
        <v>18</v>
      </c>
      <c r="C706">
        <v>2</v>
      </c>
      <c r="D706">
        <v>10</v>
      </c>
      <c r="E706">
        <v>10</v>
      </c>
      <c r="F706">
        <v>10</v>
      </c>
      <c r="G706">
        <v>0</v>
      </c>
      <c r="H706">
        <v>8</v>
      </c>
      <c r="I706">
        <v>2</v>
      </c>
      <c r="J706">
        <v>0.9</v>
      </c>
      <c r="K706" s="3">
        <v>10.0881690979004</v>
      </c>
      <c r="L706" s="10">
        <v>0.95921325683593694</v>
      </c>
      <c r="M706">
        <v>0.46197509765625</v>
      </c>
      <c r="N706">
        <v>8.9249973297119105</v>
      </c>
      <c r="O706">
        <v>8</v>
      </c>
      <c r="P706">
        <v>8</v>
      </c>
      <c r="Q706">
        <v>18</v>
      </c>
      <c r="R706" s="16">
        <v>0.44440000000000002</v>
      </c>
      <c r="S706" s="16">
        <f t="shared" ref="S706:S769" si="11">O706/E706</f>
        <v>0.8</v>
      </c>
      <c r="T706">
        <v>4.8395233154296902</v>
      </c>
      <c r="U706">
        <v>4.3516135215759304</v>
      </c>
      <c r="V706">
        <v>4.2429437637329102</v>
      </c>
      <c r="W706" s="17">
        <v>0.10866975784301799</v>
      </c>
      <c r="X706">
        <v>0.59657955169677701</v>
      </c>
      <c r="Y706">
        <v>0.59657955169677701</v>
      </c>
      <c r="Z706">
        <v>0.8</v>
      </c>
      <c r="AA706">
        <v>1</v>
      </c>
      <c r="AB706">
        <v>0.55555555555555602</v>
      </c>
      <c r="AC706">
        <v>0.71428571428571397</v>
      </c>
      <c r="AD706">
        <v>0</v>
      </c>
      <c r="AE706">
        <v>0.2</v>
      </c>
    </row>
    <row r="707" spans="1:31" x14ac:dyDescent="0.15">
      <c r="A707" s="6">
        <v>705</v>
      </c>
      <c r="B707">
        <v>17</v>
      </c>
      <c r="C707">
        <v>3</v>
      </c>
      <c r="D707">
        <v>10</v>
      </c>
      <c r="E707">
        <v>10</v>
      </c>
      <c r="F707">
        <v>10</v>
      </c>
      <c r="G707">
        <v>0</v>
      </c>
      <c r="H707">
        <v>7</v>
      </c>
      <c r="I707">
        <v>3</v>
      </c>
      <c r="J707">
        <v>0.85</v>
      </c>
      <c r="K707" s="3">
        <v>10.305772781372101</v>
      </c>
      <c r="L707" s="10">
        <v>1.6620559692382799</v>
      </c>
      <c r="M707">
        <v>0.52077102661132801</v>
      </c>
      <c r="N707">
        <v>8.5438823699951207</v>
      </c>
      <c r="O707">
        <v>5</v>
      </c>
      <c r="P707">
        <v>5</v>
      </c>
      <c r="Q707">
        <v>15</v>
      </c>
      <c r="R707" s="16">
        <v>0.33329999999999999</v>
      </c>
      <c r="S707" s="16">
        <f t="shared" si="11"/>
        <v>0.5</v>
      </c>
      <c r="T707">
        <v>4.6060619354248002</v>
      </c>
      <c r="U707">
        <v>4.1203784942626998</v>
      </c>
      <c r="V707">
        <v>3.96128606796265</v>
      </c>
      <c r="W707" s="17">
        <v>0.15909242630004899</v>
      </c>
      <c r="X707">
        <v>0.64477586746215798</v>
      </c>
      <c r="Y707">
        <v>0.64477586746215798</v>
      </c>
      <c r="Z707">
        <v>0.5</v>
      </c>
      <c r="AA707">
        <v>1</v>
      </c>
      <c r="AB707">
        <v>0.66666666666666696</v>
      </c>
      <c r="AC707">
        <v>0.8</v>
      </c>
      <c r="AD707">
        <v>0</v>
      </c>
      <c r="AE707">
        <v>0.5</v>
      </c>
    </row>
    <row r="708" spans="1:31" x14ac:dyDescent="0.15">
      <c r="A708" s="6">
        <v>706</v>
      </c>
      <c r="B708">
        <v>15</v>
      </c>
      <c r="C708">
        <v>5</v>
      </c>
      <c r="D708">
        <v>10</v>
      </c>
      <c r="E708">
        <v>10</v>
      </c>
      <c r="F708">
        <v>10</v>
      </c>
      <c r="G708">
        <v>0</v>
      </c>
      <c r="H708">
        <v>5</v>
      </c>
      <c r="I708">
        <v>5</v>
      </c>
      <c r="J708">
        <v>0.75</v>
      </c>
      <c r="K708" s="3">
        <v>8.3719978332519496</v>
      </c>
      <c r="L708" s="10">
        <v>3.50216865539551</v>
      </c>
      <c r="M708">
        <v>1.48310470581055</v>
      </c>
      <c r="N708">
        <v>5.7015380859375</v>
      </c>
      <c r="O708">
        <v>3</v>
      </c>
      <c r="P708">
        <v>3</v>
      </c>
      <c r="Q708">
        <v>13</v>
      </c>
      <c r="R708" s="16">
        <v>0.23080000000000001</v>
      </c>
      <c r="S708" s="16">
        <f t="shared" si="11"/>
        <v>0.3</v>
      </c>
      <c r="T708">
        <v>3.6610755920410201</v>
      </c>
      <c r="U708">
        <v>3.3353500366210902</v>
      </c>
      <c r="V708">
        <v>3.1281661987304701</v>
      </c>
      <c r="W708" s="17">
        <v>0.207183837890625</v>
      </c>
      <c r="X708">
        <v>0.53290939331054699</v>
      </c>
      <c r="Y708">
        <v>0.53290939331054699</v>
      </c>
      <c r="Z708">
        <v>0.3</v>
      </c>
      <c r="AA708">
        <v>1</v>
      </c>
      <c r="AB708">
        <v>0.76923076923076905</v>
      </c>
      <c r="AC708">
        <v>0.86956521739130399</v>
      </c>
      <c r="AD708">
        <v>0</v>
      </c>
      <c r="AE708">
        <v>0.7</v>
      </c>
    </row>
    <row r="709" spans="1:31" x14ac:dyDescent="0.15">
      <c r="A709" s="6">
        <v>707</v>
      </c>
      <c r="B709">
        <v>18</v>
      </c>
      <c r="C709">
        <v>2</v>
      </c>
      <c r="D709">
        <v>10</v>
      </c>
      <c r="E709">
        <v>10</v>
      </c>
      <c r="F709">
        <v>10</v>
      </c>
      <c r="G709">
        <v>0</v>
      </c>
      <c r="H709">
        <v>8</v>
      </c>
      <c r="I709">
        <v>2</v>
      </c>
      <c r="J709">
        <v>0.9</v>
      </c>
      <c r="K709" s="3">
        <v>8.8200187683105504</v>
      </c>
      <c r="L709" s="10">
        <v>1.35524749755859</v>
      </c>
      <c r="M709">
        <v>0.95606994628906194</v>
      </c>
      <c r="N709">
        <v>7.3350734710693404</v>
      </c>
      <c r="O709">
        <v>7</v>
      </c>
      <c r="P709">
        <v>7</v>
      </c>
      <c r="Q709">
        <v>17</v>
      </c>
      <c r="R709" s="16">
        <v>0.4118</v>
      </c>
      <c r="S709" s="16">
        <f t="shared" si="11"/>
        <v>0.7</v>
      </c>
      <c r="T709">
        <v>4.6154003143310502</v>
      </c>
      <c r="U709">
        <v>4.19578313827515</v>
      </c>
      <c r="V709">
        <v>4.0578680038452104</v>
      </c>
      <c r="W709" s="17">
        <v>0.137915134429932</v>
      </c>
      <c r="X709">
        <v>0.55753231048583995</v>
      </c>
      <c r="Y709">
        <v>0.55753231048583995</v>
      </c>
      <c r="Z709">
        <v>0.7</v>
      </c>
      <c r="AA709">
        <v>1</v>
      </c>
      <c r="AB709">
        <v>0.58823529411764697</v>
      </c>
      <c r="AC709">
        <v>0.74074074074074103</v>
      </c>
      <c r="AD709">
        <v>0</v>
      </c>
      <c r="AE709">
        <v>0.3</v>
      </c>
    </row>
    <row r="710" spans="1:31" x14ac:dyDescent="0.15">
      <c r="A710" s="6">
        <v>708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 s="3">
        <v>8.7745628356933594</v>
      </c>
      <c r="L710" s="10">
        <v>5.1227645874023402</v>
      </c>
      <c r="M710">
        <v>3.5468273162841801</v>
      </c>
      <c r="N710">
        <v>4.1517295837402299</v>
      </c>
      <c r="O710">
        <v>2</v>
      </c>
      <c r="P710">
        <v>2</v>
      </c>
      <c r="Q710">
        <v>12</v>
      </c>
      <c r="R710" s="16">
        <v>0.16669999999999999</v>
      </c>
      <c r="S710" s="16">
        <f t="shared" si="11"/>
        <v>0.2</v>
      </c>
      <c r="T710">
        <v>2.9684677124023402</v>
      </c>
      <c r="U710">
        <v>2.8054153919220002</v>
      </c>
      <c r="V710">
        <v>2.4249863624572701</v>
      </c>
      <c r="W710" s="17">
        <v>0.38042902946472201</v>
      </c>
      <c r="X710">
        <v>0.54348134994506803</v>
      </c>
      <c r="Y710">
        <v>0.54348134994506803</v>
      </c>
      <c r="Z710">
        <v>0.2</v>
      </c>
      <c r="AA710">
        <v>1</v>
      </c>
      <c r="AB710">
        <v>0.83333333333333304</v>
      </c>
      <c r="AC710">
        <v>0.90909090909090895</v>
      </c>
      <c r="AD710">
        <v>0</v>
      </c>
      <c r="AE710">
        <v>0.8</v>
      </c>
    </row>
    <row r="711" spans="1:31" x14ac:dyDescent="0.15">
      <c r="A711" s="6">
        <v>709</v>
      </c>
      <c r="B711">
        <v>16</v>
      </c>
      <c r="C711">
        <v>4</v>
      </c>
      <c r="D711">
        <v>10</v>
      </c>
      <c r="E711">
        <v>10</v>
      </c>
      <c r="F711">
        <v>10</v>
      </c>
      <c r="G711">
        <v>0</v>
      </c>
      <c r="H711">
        <v>6</v>
      </c>
      <c r="I711">
        <v>4</v>
      </c>
      <c r="J711">
        <v>0.8</v>
      </c>
      <c r="K711" s="3">
        <v>8.9718894958496094</v>
      </c>
      <c r="L711" s="10">
        <v>1.94748306274414</v>
      </c>
      <c r="M711">
        <v>0.35483932495117199</v>
      </c>
      <c r="N711">
        <v>7.7257366180419904</v>
      </c>
      <c r="O711">
        <v>5</v>
      </c>
      <c r="P711">
        <v>5</v>
      </c>
      <c r="Q711">
        <v>15</v>
      </c>
      <c r="R711" s="16">
        <v>0.33329999999999999</v>
      </c>
      <c r="S711" s="16">
        <f t="shared" si="11"/>
        <v>0.5</v>
      </c>
      <c r="T711">
        <v>4.0207748413085902</v>
      </c>
      <c r="U711">
        <v>3.5301249027252202</v>
      </c>
      <c r="V711">
        <v>3.4264342784881601</v>
      </c>
      <c r="W711" s="17">
        <v>0.103690624237061</v>
      </c>
      <c r="X711">
        <v>0.59434056282043501</v>
      </c>
      <c r="Y711">
        <v>0.59434056282043501</v>
      </c>
      <c r="Z711">
        <v>0.5</v>
      </c>
      <c r="AA711">
        <v>1</v>
      </c>
      <c r="AB711">
        <v>0.66666666666666696</v>
      </c>
      <c r="AC711">
        <v>0.8</v>
      </c>
      <c r="AD711">
        <v>0</v>
      </c>
      <c r="AE711">
        <v>0.5</v>
      </c>
    </row>
    <row r="712" spans="1:31" x14ac:dyDescent="0.15">
      <c r="A712" s="6">
        <v>710</v>
      </c>
      <c r="B712">
        <v>18</v>
      </c>
      <c r="C712">
        <v>2</v>
      </c>
      <c r="D712">
        <v>10</v>
      </c>
      <c r="E712">
        <v>10</v>
      </c>
      <c r="F712">
        <v>10</v>
      </c>
      <c r="G712">
        <v>0</v>
      </c>
      <c r="H712">
        <v>8</v>
      </c>
      <c r="I712">
        <v>2</v>
      </c>
      <c r="J712">
        <v>0.9</v>
      </c>
      <c r="K712" s="3">
        <v>9.7632961273193395</v>
      </c>
      <c r="L712" s="10">
        <v>2.7619781494140598</v>
      </c>
      <c r="M712">
        <v>2.3325347900390598</v>
      </c>
      <c r="N712">
        <v>6.6044216156005904</v>
      </c>
      <c r="O712">
        <v>4</v>
      </c>
      <c r="P712">
        <v>4</v>
      </c>
      <c r="Q712">
        <v>14</v>
      </c>
      <c r="R712" s="16">
        <v>0.28570000000000001</v>
      </c>
      <c r="S712" s="16">
        <f t="shared" si="11"/>
        <v>0.4</v>
      </c>
      <c r="T712">
        <v>3.9605350494384801</v>
      </c>
      <c r="U712">
        <v>3.7044758796691899</v>
      </c>
      <c r="V712">
        <v>3.4088828563690199</v>
      </c>
      <c r="W712" s="17">
        <v>0.29559302330017101</v>
      </c>
      <c r="X712">
        <v>0.55165219306945801</v>
      </c>
      <c r="Y712">
        <v>0.55165219306945801</v>
      </c>
      <c r="Z712">
        <v>0.4</v>
      </c>
      <c r="AA712">
        <v>1</v>
      </c>
      <c r="AB712">
        <v>0.71428571428571397</v>
      </c>
      <c r="AC712">
        <v>0.83333333333333304</v>
      </c>
      <c r="AD712">
        <v>0</v>
      </c>
      <c r="AE712">
        <v>0.6</v>
      </c>
    </row>
    <row r="713" spans="1:31" x14ac:dyDescent="0.15">
      <c r="A713" s="6">
        <v>711</v>
      </c>
      <c r="B713">
        <v>18</v>
      </c>
      <c r="C713">
        <v>2</v>
      </c>
      <c r="D713">
        <v>10</v>
      </c>
      <c r="E713">
        <v>10</v>
      </c>
      <c r="F713">
        <v>10</v>
      </c>
      <c r="G713">
        <v>0</v>
      </c>
      <c r="H713">
        <v>8</v>
      </c>
      <c r="I713">
        <v>2</v>
      </c>
      <c r="J713">
        <v>0.9</v>
      </c>
      <c r="K713" s="3">
        <v>10.683576583862299</v>
      </c>
      <c r="L713" s="10">
        <v>1.8358058929443399</v>
      </c>
      <c r="M713">
        <v>1.24728775024414</v>
      </c>
      <c r="N713">
        <v>8.1171150207519496</v>
      </c>
      <c r="O713">
        <v>6</v>
      </c>
      <c r="P713">
        <v>6</v>
      </c>
      <c r="Q713">
        <v>16</v>
      </c>
      <c r="R713" s="16">
        <v>0.375</v>
      </c>
      <c r="S713" s="16">
        <f t="shared" si="11"/>
        <v>0.6</v>
      </c>
      <c r="T713">
        <v>4.3262882232665998</v>
      </c>
      <c r="U713">
        <v>3.9705049991607702</v>
      </c>
      <c r="V713">
        <v>3.7372391223907502</v>
      </c>
      <c r="W713" s="17">
        <v>0.23326587677002</v>
      </c>
      <c r="X713">
        <v>0.58904910087585405</v>
      </c>
      <c r="Y713">
        <v>0.58904910087585405</v>
      </c>
      <c r="Z713">
        <v>0.6</v>
      </c>
      <c r="AA713">
        <v>1</v>
      </c>
      <c r="AB713">
        <v>0.625</v>
      </c>
      <c r="AC713">
        <v>0.76923076923076905</v>
      </c>
      <c r="AD713">
        <v>0</v>
      </c>
      <c r="AE713">
        <v>0.4</v>
      </c>
    </row>
    <row r="714" spans="1:31" x14ac:dyDescent="0.15">
      <c r="A714" s="6">
        <v>712</v>
      </c>
      <c r="B714">
        <v>18</v>
      </c>
      <c r="C714">
        <v>2</v>
      </c>
      <c r="D714">
        <v>10</v>
      </c>
      <c r="E714">
        <v>10</v>
      </c>
      <c r="F714">
        <v>10</v>
      </c>
      <c r="G714">
        <v>0</v>
      </c>
      <c r="H714">
        <v>8</v>
      </c>
      <c r="I714">
        <v>2</v>
      </c>
      <c r="J714">
        <v>0.9</v>
      </c>
      <c r="K714" s="3">
        <v>9.6322612762451207</v>
      </c>
      <c r="L714" s="10">
        <v>2.1474685668945299</v>
      </c>
      <c r="M714">
        <v>1.529052734375</v>
      </c>
      <c r="N714">
        <v>6.263916015625</v>
      </c>
      <c r="O714">
        <v>4</v>
      </c>
      <c r="P714">
        <v>4</v>
      </c>
      <c r="Q714">
        <v>14</v>
      </c>
      <c r="R714" s="16">
        <v>0.28570000000000001</v>
      </c>
      <c r="S714" s="16">
        <f t="shared" si="11"/>
        <v>0.4</v>
      </c>
      <c r="T714">
        <v>4.0794773101806596</v>
      </c>
      <c r="U714">
        <v>3.8034794330596902</v>
      </c>
      <c r="V714">
        <v>3.5078749656677202</v>
      </c>
      <c r="W714" s="17">
        <v>0.295604467391968</v>
      </c>
      <c r="X714">
        <v>0.57160234451293901</v>
      </c>
      <c r="Y714">
        <v>0.57160234451293901</v>
      </c>
      <c r="Z714">
        <v>0.4</v>
      </c>
      <c r="AA714">
        <v>1</v>
      </c>
      <c r="AB714">
        <v>0.71428571428571397</v>
      </c>
      <c r="AC714">
        <v>0.83333333333333304</v>
      </c>
      <c r="AD714">
        <v>0</v>
      </c>
      <c r="AE714">
        <v>0.6</v>
      </c>
    </row>
    <row r="715" spans="1:31" x14ac:dyDescent="0.15">
      <c r="A715" s="6">
        <v>713</v>
      </c>
      <c r="B715">
        <v>17</v>
      </c>
      <c r="C715">
        <v>3</v>
      </c>
      <c r="D715">
        <v>10</v>
      </c>
      <c r="E715">
        <v>10</v>
      </c>
      <c r="F715">
        <v>10</v>
      </c>
      <c r="G715">
        <v>0</v>
      </c>
      <c r="H715">
        <v>7</v>
      </c>
      <c r="I715">
        <v>3</v>
      </c>
      <c r="J715">
        <v>0.85</v>
      </c>
      <c r="K715" s="3">
        <v>8.9437141418456996</v>
      </c>
      <c r="L715" s="10">
        <v>2.7918815612793</v>
      </c>
      <c r="M715">
        <v>1.89877700805664</v>
      </c>
      <c r="N715">
        <v>5.8113059997558603</v>
      </c>
      <c r="O715">
        <v>4</v>
      </c>
      <c r="P715">
        <v>4</v>
      </c>
      <c r="Q715">
        <v>14</v>
      </c>
      <c r="R715" s="16">
        <v>0.28570000000000001</v>
      </c>
      <c r="S715" s="16">
        <f t="shared" si="11"/>
        <v>0.4</v>
      </c>
      <c r="T715">
        <v>3.94326972961426</v>
      </c>
      <c r="U715">
        <v>3.6454269886016801</v>
      </c>
      <c r="V715">
        <v>3.3654205799102801</v>
      </c>
      <c r="W715" s="17">
        <v>0.28000640869140597</v>
      </c>
      <c r="X715">
        <v>0.57784914970397905</v>
      </c>
      <c r="Y715">
        <v>0.57784914970397905</v>
      </c>
      <c r="Z715">
        <v>0.4</v>
      </c>
      <c r="AA715">
        <v>1</v>
      </c>
      <c r="AB715">
        <v>0.71428571428571397</v>
      </c>
      <c r="AC715">
        <v>0.83333333333333304</v>
      </c>
      <c r="AD715">
        <v>0</v>
      </c>
      <c r="AE715">
        <v>0.6</v>
      </c>
    </row>
    <row r="716" spans="1:31" x14ac:dyDescent="0.15">
      <c r="A716" s="6">
        <v>714</v>
      </c>
      <c r="B716">
        <v>19</v>
      </c>
      <c r="C716">
        <v>1</v>
      </c>
      <c r="D716">
        <v>10</v>
      </c>
      <c r="E716">
        <v>10</v>
      </c>
      <c r="F716">
        <v>10</v>
      </c>
      <c r="G716">
        <v>0</v>
      </c>
      <c r="H716">
        <v>9</v>
      </c>
      <c r="I716">
        <v>1</v>
      </c>
      <c r="J716">
        <v>0.95</v>
      </c>
      <c r="K716" s="3">
        <v>13.255451202392599</v>
      </c>
      <c r="L716" s="10">
        <v>2.7501449584960902</v>
      </c>
      <c r="M716">
        <v>2.50296974182129</v>
      </c>
      <c r="N716">
        <v>9.2007598876953107</v>
      </c>
      <c r="O716">
        <v>4</v>
      </c>
      <c r="P716">
        <v>4</v>
      </c>
      <c r="Q716">
        <v>14</v>
      </c>
      <c r="R716" s="16">
        <v>0.28570000000000001</v>
      </c>
      <c r="S716" s="16">
        <f t="shared" si="11"/>
        <v>0.4</v>
      </c>
      <c r="T716">
        <v>4.4799461364746103</v>
      </c>
      <c r="U716">
        <v>4.2444767951965297</v>
      </c>
      <c r="V716">
        <v>3.8443617820739702</v>
      </c>
      <c r="W716" s="17">
        <v>0.40011501312255898</v>
      </c>
      <c r="X716">
        <v>0.63558435440063499</v>
      </c>
      <c r="Y716">
        <v>0.63558435440063499</v>
      </c>
      <c r="Z716">
        <v>0.4</v>
      </c>
      <c r="AA716">
        <v>1</v>
      </c>
      <c r="AB716">
        <v>0.71428571428571397</v>
      </c>
      <c r="AC716">
        <v>0.83333333333333304</v>
      </c>
      <c r="AD716">
        <v>0</v>
      </c>
      <c r="AE716">
        <v>0.6</v>
      </c>
    </row>
    <row r="717" spans="1:31" x14ac:dyDescent="0.15">
      <c r="A717" s="6">
        <v>715</v>
      </c>
      <c r="B717">
        <v>17</v>
      </c>
      <c r="C717">
        <v>3</v>
      </c>
      <c r="D717">
        <v>10</v>
      </c>
      <c r="E717">
        <v>10</v>
      </c>
      <c r="F717">
        <v>10</v>
      </c>
      <c r="G717">
        <v>0</v>
      </c>
      <c r="H717">
        <v>7</v>
      </c>
      <c r="I717">
        <v>3</v>
      </c>
      <c r="J717">
        <v>0.85</v>
      </c>
      <c r="K717" s="3">
        <v>9.5674629211425799</v>
      </c>
      <c r="L717" s="10">
        <v>3.8139095306396502</v>
      </c>
      <c r="M717">
        <v>3.18080329895019</v>
      </c>
      <c r="N717">
        <v>6.1090106964111301</v>
      </c>
      <c r="O717">
        <v>3</v>
      </c>
      <c r="P717">
        <v>3</v>
      </c>
      <c r="Q717">
        <v>13</v>
      </c>
      <c r="R717" s="16">
        <v>0.23080000000000001</v>
      </c>
      <c r="S717" s="16">
        <f t="shared" si="11"/>
        <v>0.3</v>
      </c>
      <c r="T717">
        <v>3.7163944244384801</v>
      </c>
      <c r="U717">
        <v>3.4742794036865199</v>
      </c>
      <c r="V717">
        <v>3.1432590484619101</v>
      </c>
      <c r="W717" s="17">
        <v>0.33102035522460899</v>
      </c>
      <c r="X717">
        <v>0.57313537597656194</v>
      </c>
      <c r="Y717">
        <v>0.57313537597656194</v>
      </c>
      <c r="Z717">
        <v>0.3</v>
      </c>
      <c r="AA717">
        <v>1</v>
      </c>
      <c r="AB717">
        <v>0.76923076923076905</v>
      </c>
      <c r="AC717">
        <v>0.86956521739130399</v>
      </c>
      <c r="AD717">
        <v>0</v>
      </c>
      <c r="AE717">
        <v>0.7</v>
      </c>
    </row>
    <row r="718" spans="1:31" x14ac:dyDescent="0.15">
      <c r="A718" s="6">
        <v>716</v>
      </c>
      <c r="B718">
        <v>18</v>
      </c>
      <c r="C718">
        <v>2</v>
      </c>
      <c r="D718">
        <v>10</v>
      </c>
      <c r="E718">
        <v>10</v>
      </c>
      <c r="F718">
        <v>10</v>
      </c>
      <c r="G718">
        <v>0</v>
      </c>
      <c r="H718">
        <v>8</v>
      </c>
      <c r="I718">
        <v>2</v>
      </c>
      <c r="J718">
        <v>0.9</v>
      </c>
      <c r="K718" s="3">
        <v>9.4345703125</v>
      </c>
      <c r="L718" s="10">
        <v>2.0255966186523402</v>
      </c>
      <c r="M718">
        <v>1.3853015899658201</v>
      </c>
      <c r="N718">
        <v>6.0597553253173801</v>
      </c>
      <c r="O718">
        <v>5</v>
      </c>
      <c r="P718">
        <v>5</v>
      </c>
      <c r="Q718">
        <v>15</v>
      </c>
      <c r="R718" s="16">
        <v>0.33329999999999999</v>
      </c>
      <c r="S718" s="16">
        <f t="shared" si="11"/>
        <v>0.5</v>
      </c>
      <c r="T718">
        <v>4.3376636505126998</v>
      </c>
      <c r="U718">
        <v>4.0459394454956001</v>
      </c>
      <c r="V718">
        <v>3.7680420875549299</v>
      </c>
      <c r="W718" s="17">
        <v>0.27789735794067399</v>
      </c>
      <c r="X718">
        <v>0.569621562957764</v>
      </c>
      <c r="Y718">
        <v>0.569621562957764</v>
      </c>
      <c r="Z718">
        <v>0.5</v>
      </c>
      <c r="AA718">
        <v>1</v>
      </c>
      <c r="AB718">
        <v>0.66666666666666696</v>
      </c>
      <c r="AC718">
        <v>0.8</v>
      </c>
      <c r="AD718">
        <v>0</v>
      </c>
      <c r="AE718">
        <v>0.5</v>
      </c>
    </row>
    <row r="719" spans="1:31" x14ac:dyDescent="0.15">
      <c r="A719" s="6">
        <v>717</v>
      </c>
      <c r="B719">
        <v>15</v>
      </c>
      <c r="C719">
        <v>5</v>
      </c>
      <c r="D719">
        <v>10</v>
      </c>
      <c r="E719">
        <v>10</v>
      </c>
      <c r="F719">
        <v>10</v>
      </c>
      <c r="G719">
        <v>0</v>
      </c>
      <c r="H719">
        <v>5</v>
      </c>
      <c r="I719">
        <v>5</v>
      </c>
      <c r="J719">
        <v>0.75</v>
      </c>
      <c r="K719" s="3">
        <v>8.2835903167724592</v>
      </c>
      <c r="L719" s="10">
        <v>3.7286453247070299</v>
      </c>
      <c r="M719">
        <v>1.9377021789550799</v>
      </c>
      <c r="N719">
        <v>5.5280113220214799</v>
      </c>
      <c r="O719">
        <v>3</v>
      </c>
      <c r="P719">
        <v>3</v>
      </c>
      <c r="Q719">
        <v>13</v>
      </c>
      <c r="R719" s="16">
        <v>0.23080000000000001</v>
      </c>
      <c r="S719" s="16">
        <f t="shared" si="11"/>
        <v>0.3</v>
      </c>
      <c r="T719">
        <v>2.8681507110595699</v>
      </c>
      <c r="U719">
        <v>2.60428667068481</v>
      </c>
      <c r="V719">
        <v>2.3725152015686</v>
      </c>
      <c r="W719" s="17">
        <v>0.23177146911621099</v>
      </c>
      <c r="X719">
        <v>0.49563550949096702</v>
      </c>
      <c r="Y719">
        <v>0.49563550949096702</v>
      </c>
      <c r="Z719">
        <v>0.3</v>
      </c>
      <c r="AA719">
        <v>1</v>
      </c>
      <c r="AB719">
        <v>0.76923076923076905</v>
      </c>
      <c r="AC719">
        <v>0.86956521739130399</v>
      </c>
      <c r="AD719">
        <v>0</v>
      </c>
      <c r="AE719">
        <v>0.7</v>
      </c>
    </row>
    <row r="720" spans="1:31" x14ac:dyDescent="0.15">
      <c r="A720" s="6">
        <v>718</v>
      </c>
      <c r="B720">
        <v>17</v>
      </c>
      <c r="C720">
        <v>3</v>
      </c>
      <c r="D720">
        <v>10</v>
      </c>
      <c r="E720">
        <v>10</v>
      </c>
      <c r="F720">
        <v>10</v>
      </c>
      <c r="G720">
        <v>0</v>
      </c>
      <c r="H720">
        <v>7</v>
      </c>
      <c r="I720">
        <v>3</v>
      </c>
      <c r="J720">
        <v>0.85</v>
      </c>
      <c r="K720" s="3">
        <v>9.0520076751709002</v>
      </c>
      <c r="L720" s="10">
        <v>2.3049507141113299</v>
      </c>
      <c r="M720">
        <v>1.1307563781738299</v>
      </c>
      <c r="N720">
        <v>5.7246627807617196</v>
      </c>
      <c r="O720">
        <v>4</v>
      </c>
      <c r="P720">
        <v>4</v>
      </c>
      <c r="Q720">
        <v>14</v>
      </c>
      <c r="R720" s="16">
        <v>0.28570000000000001</v>
      </c>
      <c r="S720" s="16">
        <f t="shared" si="11"/>
        <v>0.4</v>
      </c>
      <c r="T720">
        <v>4.2245559692382804</v>
      </c>
      <c r="U720">
        <v>3.8786818981170601</v>
      </c>
      <c r="V720">
        <v>3.6022038459777801</v>
      </c>
      <c r="W720" s="17">
        <v>0.276478052139282</v>
      </c>
      <c r="X720">
        <v>0.62235212326049805</v>
      </c>
      <c r="Y720">
        <v>0.62235212326049805</v>
      </c>
      <c r="Z720">
        <v>0.4</v>
      </c>
      <c r="AA720">
        <v>1</v>
      </c>
      <c r="AB720">
        <v>0.71428571428571397</v>
      </c>
      <c r="AC720">
        <v>0.83333333333333304</v>
      </c>
      <c r="AD720">
        <v>0</v>
      </c>
      <c r="AE720">
        <v>0.6</v>
      </c>
    </row>
    <row r="721" spans="1:31" x14ac:dyDescent="0.15">
      <c r="A721" s="6">
        <v>719</v>
      </c>
      <c r="B721">
        <v>19</v>
      </c>
      <c r="C721">
        <v>1</v>
      </c>
      <c r="D721">
        <v>10</v>
      </c>
      <c r="E721">
        <v>10</v>
      </c>
      <c r="F721">
        <v>10</v>
      </c>
      <c r="G721">
        <v>0</v>
      </c>
      <c r="H721">
        <v>9</v>
      </c>
      <c r="I721">
        <v>1</v>
      </c>
      <c r="J721">
        <v>0.95</v>
      </c>
      <c r="K721" s="3">
        <v>12.4679870605469</v>
      </c>
      <c r="L721" s="10">
        <v>0.9932861328125</v>
      </c>
      <c r="M721">
        <v>0.73222351074218694</v>
      </c>
      <c r="N721">
        <v>10.1390686035156</v>
      </c>
      <c r="O721">
        <v>8</v>
      </c>
      <c r="P721">
        <v>8</v>
      </c>
      <c r="Q721">
        <v>18</v>
      </c>
      <c r="R721" s="16">
        <v>0.44440000000000002</v>
      </c>
      <c r="S721" s="16">
        <f t="shared" si="11"/>
        <v>0.8</v>
      </c>
      <c r="T721">
        <v>5.5025005340576199</v>
      </c>
      <c r="U721">
        <v>5.0746541023254403</v>
      </c>
      <c r="V721">
        <v>4.8636293411254901</v>
      </c>
      <c r="W721" s="17">
        <v>0.21102476119995101</v>
      </c>
      <c r="X721">
        <v>0.63887119293212902</v>
      </c>
      <c r="Y721">
        <v>0.63887119293212902</v>
      </c>
      <c r="Z721">
        <v>0.8</v>
      </c>
      <c r="AA721">
        <v>1</v>
      </c>
      <c r="AB721">
        <v>0.55555555555555602</v>
      </c>
      <c r="AC721">
        <v>0.71428571428571397</v>
      </c>
      <c r="AD721">
        <v>0</v>
      </c>
      <c r="AE721">
        <v>0.2</v>
      </c>
    </row>
    <row r="722" spans="1:31" x14ac:dyDescent="0.15">
      <c r="A722" s="6">
        <v>720</v>
      </c>
      <c r="B722">
        <v>18</v>
      </c>
      <c r="C722">
        <v>2</v>
      </c>
      <c r="D722">
        <v>10</v>
      </c>
      <c r="E722">
        <v>10</v>
      </c>
      <c r="F722">
        <v>10</v>
      </c>
      <c r="G722">
        <v>0</v>
      </c>
      <c r="H722">
        <v>8</v>
      </c>
      <c r="I722">
        <v>2</v>
      </c>
      <c r="J722">
        <v>0.9</v>
      </c>
      <c r="K722" s="3">
        <v>9.3670597076415998</v>
      </c>
      <c r="L722" s="10">
        <v>0.84754180908203103</v>
      </c>
      <c r="M722">
        <v>0.40575027465820301</v>
      </c>
      <c r="N722">
        <v>8.4404621124267596</v>
      </c>
      <c r="O722">
        <v>8</v>
      </c>
      <c r="P722">
        <v>8</v>
      </c>
      <c r="Q722">
        <v>18</v>
      </c>
      <c r="R722" s="16">
        <v>0.44440000000000002</v>
      </c>
      <c r="S722" s="16">
        <f t="shared" si="11"/>
        <v>0.8</v>
      </c>
      <c r="T722">
        <v>5.1437206268310502</v>
      </c>
      <c r="U722">
        <v>4.6301898956298801</v>
      </c>
      <c r="V722">
        <v>4.5435256958007804</v>
      </c>
      <c r="W722" s="17">
        <v>8.6664199829101604E-2</v>
      </c>
      <c r="X722">
        <v>0.60019493103027299</v>
      </c>
      <c r="Y722">
        <v>0.60019493103027299</v>
      </c>
      <c r="Z722">
        <v>0.8</v>
      </c>
      <c r="AA722">
        <v>1</v>
      </c>
      <c r="AB722">
        <v>0.55555555555555602</v>
      </c>
      <c r="AC722">
        <v>0.71428571428571397</v>
      </c>
      <c r="AD722">
        <v>0</v>
      </c>
      <c r="AE722">
        <v>0.2</v>
      </c>
    </row>
    <row r="723" spans="1:31" x14ac:dyDescent="0.15">
      <c r="A723" s="6">
        <v>721</v>
      </c>
      <c r="B723">
        <v>15</v>
      </c>
      <c r="C723">
        <v>5</v>
      </c>
      <c r="D723">
        <v>10</v>
      </c>
      <c r="E723">
        <v>10</v>
      </c>
      <c r="F723">
        <v>9</v>
      </c>
      <c r="G723">
        <v>1</v>
      </c>
      <c r="H723">
        <v>6</v>
      </c>
      <c r="I723">
        <v>4</v>
      </c>
      <c r="J723">
        <v>0.75</v>
      </c>
      <c r="K723" s="3">
        <v>9.7213115692138707</v>
      </c>
      <c r="L723" s="10">
        <v>3.7231922149658199</v>
      </c>
      <c r="M723">
        <v>2.3304786682128902</v>
      </c>
      <c r="N723">
        <v>6.5150814056396502</v>
      </c>
      <c r="O723">
        <v>2</v>
      </c>
      <c r="P723">
        <v>2</v>
      </c>
      <c r="Q723">
        <v>11</v>
      </c>
      <c r="R723" s="16">
        <v>0.18179999999999999</v>
      </c>
      <c r="S723" s="16">
        <f t="shared" si="11"/>
        <v>0.2</v>
      </c>
      <c r="T723">
        <v>3.1499767303466801</v>
      </c>
      <c r="U723">
        <v>2.84801197052002</v>
      </c>
      <c r="V723">
        <v>2.65669822692871</v>
      </c>
      <c r="W723" s="17">
        <v>0.19131374359130901</v>
      </c>
      <c r="X723">
        <v>0.49327850341796903</v>
      </c>
      <c r="Y723">
        <v>0.49327850341796903</v>
      </c>
      <c r="Z723">
        <v>0.2</v>
      </c>
      <c r="AA723">
        <v>0.9</v>
      </c>
      <c r="AB723">
        <v>0.81818181818181801</v>
      </c>
      <c r="AC723">
        <v>0.85714285714285698</v>
      </c>
      <c r="AD723">
        <v>0.1</v>
      </c>
      <c r="AE723">
        <v>0.7</v>
      </c>
    </row>
    <row r="724" spans="1:31" x14ac:dyDescent="0.15">
      <c r="A724" s="6">
        <v>722</v>
      </c>
      <c r="B724">
        <v>16</v>
      </c>
      <c r="C724">
        <v>4</v>
      </c>
      <c r="D724">
        <v>10</v>
      </c>
      <c r="E724">
        <v>10</v>
      </c>
      <c r="F724">
        <v>10</v>
      </c>
      <c r="G724">
        <v>0</v>
      </c>
      <c r="H724">
        <v>6</v>
      </c>
      <c r="I724">
        <v>4</v>
      </c>
      <c r="J724">
        <v>0.8</v>
      </c>
      <c r="K724" s="3">
        <v>8.5924758911132795</v>
      </c>
      <c r="L724" s="10">
        <v>3.43356132507324</v>
      </c>
      <c r="M724">
        <v>2.3405990600585902</v>
      </c>
      <c r="N724">
        <v>5.8657951354980504</v>
      </c>
      <c r="O724">
        <v>3</v>
      </c>
      <c r="P724">
        <v>3</v>
      </c>
      <c r="Q724">
        <v>13</v>
      </c>
      <c r="R724" s="16">
        <v>0.23080000000000001</v>
      </c>
      <c r="S724" s="16">
        <f t="shared" si="11"/>
        <v>0.3</v>
      </c>
      <c r="T724">
        <v>3.22920799255371</v>
      </c>
      <c r="U724">
        <v>2.96181321144104</v>
      </c>
      <c r="V724">
        <v>2.7018067836761501</v>
      </c>
      <c r="W724" s="17">
        <v>0.26000642776489302</v>
      </c>
      <c r="X724">
        <v>0.52740120887756303</v>
      </c>
      <c r="Y724">
        <v>0.52740120887756303</v>
      </c>
      <c r="Z724">
        <v>0.3</v>
      </c>
      <c r="AA724">
        <v>1</v>
      </c>
      <c r="AB724">
        <v>0.76923076923076905</v>
      </c>
      <c r="AC724">
        <v>0.86956521739130399</v>
      </c>
      <c r="AD724">
        <v>0</v>
      </c>
      <c r="AE724">
        <v>0.7</v>
      </c>
    </row>
    <row r="725" spans="1:31" x14ac:dyDescent="0.15">
      <c r="A725" s="6">
        <v>723</v>
      </c>
      <c r="B725">
        <v>17</v>
      </c>
      <c r="C725">
        <v>3</v>
      </c>
      <c r="D725">
        <v>10</v>
      </c>
      <c r="E725">
        <v>10</v>
      </c>
      <c r="F725">
        <v>10</v>
      </c>
      <c r="G725">
        <v>0</v>
      </c>
      <c r="H725">
        <v>7</v>
      </c>
      <c r="I725">
        <v>3</v>
      </c>
      <c r="J725">
        <v>0.85</v>
      </c>
      <c r="K725" s="3">
        <v>8.1853656768798793</v>
      </c>
      <c r="L725" s="10">
        <v>1.2578163146972701</v>
      </c>
      <c r="M725">
        <v>0.50675582885742199</v>
      </c>
      <c r="N725">
        <v>7.3929557800293004</v>
      </c>
      <c r="O725">
        <v>7</v>
      </c>
      <c r="P725">
        <v>7</v>
      </c>
      <c r="Q725">
        <v>17</v>
      </c>
      <c r="R725" s="16">
        <v>0.4118</v>
      </c>
      <c r="S725" s="16">
        <f t="shared" si="11"/>
        <v>0.7</v>
      </c>
      <c r="T725">
        <v>4.2234725952148402</v>
      </c>
      <c r="U725">
        <v>3.7582573890686</v>
      </c>
      <c r="V725">
        <v>3.6856658458709699</v>
      </c>
      <c r="W725" s="17">
        <v>7.2591543197631794E-2</v>
      </c>
      <c r="X725">
        <v>0.53780674934387196</v>
      </c>
      <c r="Y725">
        <v>0.53780674934387196</v>
      </c>
      <c r="Z725">
        <v>0.7</v>
      </c>
      <c r="AA725">
        <v>1</v>
      </c>
      <c r="AB725">
        <v>0.58823529411764697</v>
      </c>
      <c r="AC725">
        <v>0.74074074074074103</v>
      </c>
      <c r="AD725">
        <v>0</v>
      </c>
      <c r="AE725">
        <v>0.3</v>
      </c>
    </row>
    <row r="726" spans="1:31" x14ac:dyDescent="0.15">
      <c r="A726" s="6">
        <v>724</v>
      </c>
      <c r="B726">
        <v>16</v>
      </c>
      <c r="C726">
        <v>4</v>
      </c>
      <c r="D726">
        <v>10</v>
      </c>
      <c r="E726">
        <v>10</v>
      </c>
      <c r="F726">
        <v>10</v>
      </c>
      <c r="G726">
        <v>0</v>
      </c>
      <c r="H726">
        <v>6</v>
      </c>
      <c r="I726">
        <v>4</v>
      </c>
      <c r="J726">
        <v>0.8</v>
      </c>
      <c r="K726" s="3">
        <v>8.4444427490234393</v>
      </c>
      <c r="L726" s="10">
        <v>2.5630035400390598</v>
      </c>
      <c r="M726">
        <v>1.2227630615234399</v>
      </c>
      <c r="N726">
        <v>6.4517955780029297</v>
      </c>
      <c r="O726">
        <v>3</v>
      </c>
      <c r="P726">
        <v>3</v>
      </c>
      <c r="Q726">
        <v>13</v>
      </c>
      <c r="R726" s="16">
        <v>0.23080000000000001</v>
      </c>
      <c r="S726" s="16">
        <f t="shared" si="11"/>
        <v>0.3</v>
      </c>
      <c r="T726">
        <v>3.3656883239746098</v>
      </c>
      <c r="U726">
        <v>3.0281753540039098</v>
      </c>
      <c r="V726">
        <v>2.8456511497497599</v>
      </c>
      <c r="W726" s="17">
        <v>0.18252420425415</v>
      </c>
      <c r="X726">
        <v>0.52003717422485396</v>
      </c>
      <c r="Y726">
        <v>0.52003717422485396</v>
      </c>
      <c r="Z726">
        <v>0.3</v>
      </c>
      <c r="AA726">
        <v>1</v>
      </c>
      <c r="AB726">
        <v>0.76923076923076905</v>
      </c>
      <c r="AC726">
        <v>0.86956521739130399</v>
      </c>
      <c r="AD726">
        <v>0</v>
      </c>
      <c r="AE726">
        <v>0.7</v>
      </c>
    </row>
    <row r="727" spans="1:31" x14ac:dyDescent="0.15">
      <c r="A727" s="6">
        <v>725</v>
      </c>
      <c r="B727">
        <v>16</v>
      </c>
      <c r="C727">
        <v>4</v>
      </c>
      <c r="D727">
        <v>10</v>
      </c>
      <c r="E727">
        <v>10</v>
      </c>
      <c r="F727">
        <v>10</v>
      </c>
      <c r="G727">
        <v>0</v>
      </c>
      <c r="H727">
        <v>6</v>
      </c>
      <c r="I727">
        <v>4</v>
      </c>
      <c r="J727">
        <v>0.8</v>
      </c>
      <c r="K727" s="3">
        <v>8.3501110076904297</v>
      </c>
      <c r="L727" s="10">
        <v>1.52585029602051</v>
      </c>
      <c r="M727">
        <v>0.20401382446289101</v>
      </c>
      <c r="N727">
        <v>8.0691909790039098</v>
      </c>
      <c r="O727">
        <v>6</v>
      </c>
      <c r="P727">
        <v>6</v>
      </c>
      <c r="Q727">
        <v>16</v>
      </c>
      <c r="R727" s="16">
        <v>0.375</v>
      </c>
      <c r="S727" s="16">
        <f t="shared" si="11"/>
        <v>0.6</v>
      </c>
      <c r="T727">
        <v>4.5539226531982404</v>
      </c>
      <c r="U727">
        <v>3.9813394546508798</v>
      </c>
      <c r="V727">
        <v>3.9541468620300302</v>
      </c>
      <c r="W727" s="17">
        <v>2.7192592620849599E-2</v>
      </c>
      <c r="X727">
        <v>0.599775791168213</v>
      </c>
      <c r="Y727">
        <v>0.599775791168213</v>
      </c>
      <c r="Z727">
        <v>0.6</v>
      </c>
      <c r="AA727">
        <v>1</v>
      </c>
      <c r="AB727">
        <v>0.625</v>
      </c>
      <c r="AC727">
        <v>0.76923076923076905</v>
      </c>
      <c r="AD727">
        <v>0</v>
      </c>
      <c r="AE727">
        <v>0.4</v>
      </c>
    </row>
    <row r="728" spans="1:31" x14ac:dyDescent="0.15">
      <c r="A728" s="6">
        <v>726</v>
      </c>
      <c r="B728">
        <v>16</v>
      </c>
      <c r="C728">
        <v>4</v>
      </c>
      <c r="D728">
        <v>10</v>
      </c>
      <c r="E728">
        <v>10</v>
      </c>
      <c r="F728">
        <v>10</v>
      </c>
      <c r="G728">
        <v>0</v>
      </c>
      <c r="H728">
        <v>6</v>
      </c>
      <c r="I728">
        <v>4</v>
      </c>
      <c r="J728">
        <v>0.8</v>
      </c>
      <c r="K728" s="3">
        <v>8.6868381500244105</v>
      </c>
      <c r="L728" s="10">
        <v>5.0645408630371103</v>
      </c>
      <c r="M728">
        <v>4.42893409729004</v>
      </c>
      <c r="N728">
        <v>4.4481468200683603</v>
      </c>
      <c r="O728">
        <v>2</v>
      </c>
      <c r="P728">
        <v>2</v>
      </c>
      <c r="Q728">
        <v>12</v>
      </c>
      <c r="R728" s="16">
        <v>0.16669999999999999</v>
      </c>
      <c r="S728" s="16">
        <f t="shared" si="11"/>
        <v>0.2</v>
      </c>
      <c r="T728">
        <v>3.0638561248779301</v>
      </c>
      <c r="U728">
        <v>2.9203443527221702</v>
      </c>
      <c r="V728">
        <v>2.5284399986267099</v>
      </c>
      <c r="W728" s="17">
        <v>0.39190435409545898</v>
      </c>
      <c r="X728">
        <v>0.53541612625122104</v>
      </c>
      <c r="Y728">
        <v>0.53541612625122104</v>
      </c>
      <c r="Z728">
        <v>0.2</v>
      </c>
      <c r="AA728">
        <v>1</v>
      </c>
      <c r="AB728">
        <v>0.83333333333333304</v>
      </c>
      <c r="AC728">
        <v>0.90909090909090895</v>
      </c>
      <c r="AD728">
        <v>0</v>
      </c>
      <c r="AE728">
        <v>0.8</v>
      </c>
    </row>
    <row r="729" spans="1:31" x14ac:dyDescent="0.15">
      <c r="A729" s="6">
        <v>727</v>
      </c>
      <c r="B729">
        <v>18</v>
      </c>
      <c r="C729">
        <v>2</v>
      </c>
      <c r="D729">
        <v>10</v>
      </c>
      <c r="E729">
        <v>10</v>
      </c>
      <c r="F729">
        <v>10</v>
      </c>
      <c r="G729">
        <v>0</v>
      </c>
      <c r="H729">
        <v>8</v>
      </c>
      <c r="I729">
        <v>2</v>
      </c>
      <c r="J729">
        <v>0.9</v>
      </c>
      <c r="K729" s="3">
        <v>9.0595874786377006</v>
      </c>
      <c r="L729" s="10">
        <v>1.0023326873779299</v>
      </c>
      <c r="M729">
        <v>0.51774978637695301</v>
      </c>
      <c r="N729">
        <v>7.6486663818359402</v>
      </c>
      <c r="O729">
        <v>6</v>
      </c>
      <c r="P729">
        <v>6</v>
      </c>
      <c r="Q729">
        <v>16</v>
      </c>
      <c r="R729" s="16">
        <v>0.375</v>
      </c>
      <c r="S729" s="16">
        <f t="shared" si="11"/>
        <v>0.6</v>
      </c>
      <c r="T729">
        <v>4.6061134338378897</v>
      </c>
      <c r="U729">
        <v>4.1914787292480504</v>
      </c>
      <c r="V729">
        <v>4.0630016326904297</v>
      </c>
      <c r="W729" s="17">
        <v>0.12847709655761699</v>
      </c>
      <c r="X729">
        <v>0.54311180114746105</v>
      </c>
      <c r="Y729">
        <v>0.54311180114746105</v>
      </c>
      <c r="Z729">
        <v>0.6</v>
      </c>
      <c r="AA729">
        <v>1</v>
      </c>
      <c r="AB729">
        <v>0.625</v>
      </c>
      <c r="AC729">
        <v>0.76923076923076905</v>
      </c>
      <c r="AD729">
        <v>0</v>
      </c>
      <c r="AE729">
        <v>0.4</v>
      </c>
    </row>
    <row r="730" spans="1:31" x14ac:dyDescent="0.15">
      <c r="A730" s="6">
        <v>728</v>
      </c>
      <c r="B730">
        <v>14</v>
      </c>
      <c r="C730">
        <v>6</v>
      </c>
      <c r="D730">
        <v>10</v>
      </c>
      <c r="E730">
        <v>10</v>
      </c>
      <c r="F730">
        <v>9</v>
      </c>
      <c r="G730">
        <v>1</v>
      </c>
      <c r="H730">
        <v>5</v>
      </c>
      <c r="I730">
        <v>5</v>
      </c>
      <c r="J730">
        <v>0.7</v>
      </c>
      <c r="K730" s="3">
        <v>8.311279296875</v>
      </c>
      <c r="L730" s="10">
        <v>3.40718269348144</v>
      </c>
      <c r="M730">
        <v>1.7891731262207</v>
      </c>
      <c r="N730">
        <v>6.5721664428710902</v>
      </c>
      <c r="O730">
        <v>5</v>
      </c>
      <c r="P730">
        <v>5</v>
      </c>
      <c r="Q730">
        <v>14</v>
      </c>
      <c r="R730" s="16">
        <v>0.35709999999999997</v>
      </c>
      <c r="S730" s="16">
        <f t="shared" si="11"/>
        <v>0.5</v>
      </c>
      <c r="T730">
        <v>2.6091175079345699</v>
      </c>
      <c r="U730">
        <v>2.2884228229522701</v>
      </c>
      <c r="V730">
        <v>2.1918892860412602</v>
      </c>
      <c r="W730" s="17">
        <v>9.6533536911010701E-2</v>
      </c>
      <c r="X730">
        <v>0.41722822189330999</v>
      </c>
      <c r="Y730">
        <v>0.41722822189330999</v>
      </c>
      <c r="Z730">
        <v>0.5</v>
      </c>
      <c r="AA730">
        <v>0.9</v>
      </c>
      <c r="AB730">
        <v>0.64285714285714302</v>
      </c>
      <c r="AC730">
        <v>0.75</v>
      </c>
      <c r="AD730">
        <v>0.1</v>
      </c>
      <c r="AE730">
        <v>0.4</v>
      </c>
    </row>
    <row r="731" spans="1:31" x14ac:dyDescent="0.15">
      <c r="A731" s="6">
        <v>729</v>
      </c>
      <c r="B731">
        <v>15</v>
      </c>
      <c r="C731">
        <v>5</v>
      </c>
      <c r="D731">
        <v>10</v>
      </c>
      <c r="E731">
        <v>10</v>
      </c>
      <c r="F731">
        <v>10</v>
      </c>
      <c r="G731">
        <v>0</v>
      </c>
      <c r="H731">
        <v>5</v>
      </c>
      <c r="I731">
        <v>5</v>
      </c>
      <c r="J731">
        <v>0.75</v>
      </c>
      <c r="K731" s="3">
        <v>8.7124385833740199</v>
      </c>
      <c r="L731" s="10">
        <v>2.1867809295654301</v>
      </c>
      <c r="M731">
        <v>1.190185546875E-3</v>
      </c>
      <c r="N731">
        <v>8.6801414489746094</v>
      </c>
      <c r="O731">
        <v>5</v>
      </c>
      <c r="P731">
        <v>5</v>
      </c>
      <c r="Q731">
        <v>15</v>
      </c>
      <c r="R731" s="16">
        <v>0.33329999999999999</v>
      </c>
      <c r="S731" s="16">
        <f t="shared" si="11"/>
        <v>0.5</v>
      </c>
      <c r="T731">
        <v>4.5547218322753897</v>
      </c>
      <c r="U731">
        <v>3.91522216796875</v>
      </c>
      <c r="V731">
        <v>3.9126772880554199</v>
      </c>
      <c r="W731" s="17">
        <v>2.5448799133300799E-3</v>
      </c>
      <c r="X731">
        <v>0.64204454421997104</v>
      </c>
      <c r="Y731">
        <v>0.64204454421997104</v>
      </c>
      <c r="Z731">
        <v>0.5</v>
      </c>
      <c r="AA731">
        <v>1</v>
      </c>
      <c r="AB731">
        <v>0.66666666666666696</v>
      </c>
      <c r="AC731">
        <v>0.8</v>
      </c>
      <c r="AD731">
        <v>0</v>
      </c>
      <c r="AE731">
        <v>0.5</v>
      </c>
    </row>
    <row r="732" spans="1:31" x14ac:dyDescent="0.15">
      <c r="A732" s="6">
        <v>730</v>
      </c>
      <c r="B732">
        <v>18</v>
      </c>
      <c r="C732">
        <v>2</v>
      </c>
      <c r="D732">
        <v>10</v>
      </c>
      <c r="E732">
        <v>10</v>
      </c>
      <c r="F732">
        <v>10</v>
      </c>
      <c r="G732">
        <v>0</v>
      </c>
      <c r="H732">
        <v>8</v>
      </c>
      <c r="I732">
        <v>2</v>
      </c>
      <c r="J732">
        <v>0.9</v>
      </c>
      <c r="K732" s="3">
        <v>9.22979736328125</v>
      </c>
      <c r="L732" s="10">
        <v>0.79234123229980502</v>
      </c>
      <c r="M732">
        <v>0.33351898193359403</v>
      </c>
      <c r="N732">
        <v>8.2526779174804705</v>
      </c>
      <c r="O732">
        <v>6</v>
      </c>
      <c r="P732">
        <v>6</v>
      </c>
      <c r="Q732">
        <v>15</v>
      </c>
      <c r="R732" s="16">
        <v>0.4</v>
      </c>
      <c r="S732" s="16">
        <f t="shared" si="11"/>
        <v>0.6</v>
      </c>
      <c r="T732">
        <v>4.6311798095703098</v>
      </c>
      <c r="U732">
        <v>4.1882486343383798</v>
      </c>
      <c r="V732">
        <v>4.1018190383911097</v>
      </c>
      <c r="W732" s="17">
        <v>8.6429595947265597E-2</v>
      </c>
      <c r="X732">
        <v>0.529360771179199</v>
      </c>
      <c r="Y732">
        <v>0.529360771179199</v>
      </c>
      <c r="Z732">
        <v>0.6</v>
      </c>
      <c r="AA732">
        <v>0.9</v>
      </c>
      <c r="AB732">
        <v>0.6</v>
      </c>
      <c r="AC732">
        <v>0.72</v>
      </c>
      <c r="AD732">
        <v>0.1</v>
      </c>
      <c r="AE732">
        <v>0.3</v>
      </c>
    </row>
    <row r="733" spans="1:31" x14ac:dyDescent="0.15">
      <c r="A733" s="6">
        <v>731</v>
      </c>
      <c r="B733">
        <v>17</v>
      </c>
      <c r="C733">
        <v>3</v>
      </c>
      <c r="D733">
        <v>10</v>
      </c>
      <c r="E733">
        <v>10</v>
      </c>
      <c r="F733">
        <v>10</v>
      </c>
      <c r="G733">
        <v>0</v>
      </c>
      <c r="H733">
        <v>7</v>
      </c>
      <c r="I733">
        <v>3</v>
      </c>
      <c r="J733">
        <v>0.85</v>
      </c>
      <c r="K733" s="3">
        <v>8.9168510437011701</v>
      </c>
      <c r="L733" s="10">
        <v>2.2602882385253902</v>
      </c>
      <c r="M733">
        <v>1.2565002441406199</v>
      </c>
      <c r="N733">
        <v>6.1634082794189498</v>
      </c>
      <c r="O733">
        <v>4</v>
      </c>
      <c r="P733">
        <v>4</v>
      </c>
      <c r="Q733">
        <v>14</v>
      </c>
      <c r="R733" s="16">
        <v>0.28570000000000001</v>
      </c>
      <c r="S733" s="16">
        <f t="shared" si="11"/>
        <v>0.4</v>
      </c>
      <c r="T733">
        <v>4.2050399780273402</v>
      </c>
      <c r="U733">
        <v>3.8617472648620601</v>
      </c>
      <c r="V733">
        <v>3.6188914775848402</v>
      </c>
      <c r="W733" s="17">
        <v>0.24285578727722201</v>
      </c>
      <c r="X733">
        <v>0.58614850044250499</v>
      </c>
      <c r="Y733">
        <v>0.58614850044250499</v>
      </c>
      <c r="Z733">
        <v>0.4</v>
      </c>
      <c r="AA733">
        <v>1</v>
      </c>
      <c r="AB733">
        <v>0.71428571428571397</v>
      </c>
      <c r="AC733">
        <v>0.83333333333333304</v>
      </c>
      <c r="AD733">
        <v>0</v>
      </c>
      <c r="AE733">
        <v>0.6</v>
      </c>
    </row>
    <row r="734" spans="1:31" x14ac:dyDescent="0.15">
      <c r="A734" s="6">
        <v>732</v>
      </c>
      <c r="B734">
        <v>19</v>
      </c>
      <c r="C734">
        <v>1</v>
      </c>
      <c r="D734">
        <v>10</v>
      </c>
      <c r="E734">
        <v>10</v>
      </c>
      <c r="F734">
        <v>10</v>
      </c>
      <c r="G734">
        <v>0</v>
      </c>
      <c r="H734">
        <v>9</v>
      </c>
      <c r="I734">
        <v>1</v>
      </c>
      <c r="J734">
        <v>0.95</v>
      </c>
      <c r="K734" s="3">
        <v>11.7474555969238</v>
      </c>
      <c r="L734" s="10">
        <v>0.843597412109375</v>
      </c>
      <c r="M734">
        <v>0.61731719970703103</v>
      </c>
      <c r="N734">
        <v>9.8525810241699201</v>
      </c>
      <c r="O734">
        <v>6</v>
      </c>
      <c r="P734">
        <v>6</v>
      </c>
      <c r="Q734">
        <v>16</v>
      </c>
      <c r="R734" s="16">
        <v>0.375</v>
      </c>
      <c r="S734" s="16">
        <f t="shared" si="11"/>
        <v>0.6</v>
      </c>
      <c r="T734">
        <v>4.9229850769043004</v>
      </c>
      <c r="U734">
        <v>4.5402994155883798</v>
      </c>
      <c r="V734">
        <v>4.3609862327575701</v>
      </c>
      <c r="W734" s="17">
        <v>0.17931318283080999</v>
      </c>
      <c r="X734">
        <v>0.56199884414672896</v>
      </c>
      <c r="Y734">
        <v>0.56199884414672896</v>
      </c>
      <c r="Z734">
        <v>0.6</v>
      </c>
      <c r="AA734">
        <v>1</v>
      </c>
      <c r="AB734">
        <v>0.625</v>
      </c>
      <c r="AC734">
        <v>0.76923076923076905</v>
      </c>
      <c r="AD734">
        <v>0</v>
      </c>
      <c r="AE734">
        <v>0.4</v>
      </c>
    </row>
    <row r="735" spans="1:31" x14ac:dyDescent="0.15">
      <c r="A735" s="6">
        <v>733</v>
      </c>
      <c r="B735">
        <v>19</v>
      </c>
      <c r="C735">
        <v>1</v>
      </c>
      <c r="D735">
        <v>10</v>
      </c>
      <c r="E735">
        <v>10</v>
      </c>
      <c r="F735">
        <v>10</v>
      </c>
      <c r="G735">
        <v>0</v>
      </c>
      <c r="H735">
        <v>9</v>
      </c>
      <c r="I735">
        <v>1</v>
      </c>
      <c r="J735">
        <v>0.95</v>
      </c>
      <c r="K735" s="3">
        <v>11.8653621673584</v>
      </c>
      <c r="L735" s="10">
        <v>1.68826484680176</v>
      </c>
      <c r="M735">
        <v>1.46877670288086</v>
      </c>
      <c r="N735">
        <v>9.1130142211914098</v>
      </c>
      <c r="O735">
        <v>6</v>
      </c>
      <c r="P735">
        <v>6</v>
      </c>
      <c r="Q735">
        <v>16</v>
      </c>
      <c r="R735" s="16">
        <v>0.375</v>
      </c>
      <c r="S735" s="16">
        <f t="shared" si="11"/>
        <v>0.6</v>
      </c>
      <c r="T735">
        <v>4.6890087127685502</v>
      </c>
      <c r="U735">
        <v>4.3773121833801296</v>
      </c>
      <c r="V735">
        <v>4.1230134963989302</v>
      </c>
      <c r="W735" s="17">
        <v>0.25429868698120101</v>
      </c>
      <c r="X735">
        <v>0.56599521636962902</v>
      </c>
      <c r="Y735">
        <v>0.56599521636962902</v>
      </c>
      <c r="Z735">
        <v>0.6</v>
      </c>
      <c r="AA735">
        <v>1</v>
      </c>
      <c r="AB735">
        <v>0.625</v>
      </c>
      <c r="AC735">
        <v>0.76923076923076905</v>
      </c>
      <c r="AD735">
        <v>0</v>
      </c>
      <c r="AE735">
        <v>0.4</v>
      </c>
    </row>
    <row r="736" spans="1:31" x14ac:dyDescent="0.15">
      <c r="A736" s="6">
        <v>734</v>
      </c>
      <c r="B736">
        <v>17</v>
      </c>
      <c r="C736">
        <v>3</v>
      </c>
      <c r="D736">
        <v>10</v>
      </c>
      <c r="E736">
        <v>10</v>
      </c>
      <c r="F736">
        <v>10</v>
      </c>
      <c r="G736">
        <v>0</v>
      </c>
      <c r="H736">
        <v>7</v>
      </c>
      <c r="I736">
        <v>3</v>
      </c>
      <c r="J736">
        <v>0.85</v>
      </c>
      <c r="K736" s="3">
        <v>9.1020622253418004</v>
      </c>
      <c r="L736" s="10">
        <v>2.5423316955566402</v>
      </c>
      <c r="M736">
        <v>1.6814155578613299</v>
      </c>
      <c r="N736">
        <v>6.5013236999511701</v>
      </c>
      <c r="O736">
        <v>6</v>
      </c>
      <c r="P736">
        <v>6</v>
      </c>
      <c r="Q736">
        <v>16</v>
      </c>
      <c r="R736" s="16">
        <v>0.375</v>
      </c>
      <c r="S736" s="16">
        <f t="shared" si="11"/>
        <v>0.6</v>
      </c>
      <c r="T736">
        <v>4.5665626525878897</v>
      </c>
      <c r="U736">
        <v>4.1865158081054696</v>
      </c>
      <c r="V736">
        <v>3.942626953125</v>
      </c>
      <c r="W736" s="17">
        <v>0.243888854980469</v>
      </c>
      <c r="X736">
        <v>0.62393569946289096</v>
      </c>
      <c r="Y736">
        <v>0.62393569946289096</v>
      </c>
      <c r="Z736">
        <v>0.6</v>
      </c>
      <c r="AA736">
        <v>1</v>
      </c>
      <c r="AB736">
        <v>0.625</v>
      </c>
      <c r="AC736">
        <v>0.76923076923076905</v>
      </c>
      <c r="AD736">
        <v>0</v>
      </c>
      <c r="AE736">
        <v>0.4</v>
      </c>
    </row>
    <row r="737" spans="1:31" x14ac:dyDescent="0.15">
      <c r="A737" s="6">
        <v>735</v>
      </c>
      <c r="B737">
        <v>17</v>
      </c>
      <c r="C737">
        <v>3</v>
      </c>
      <c r="D737">
        <v>10</v>
      </c>
      <c r="E737">
        <v>10</v>
      </c>
      <c r="F737">
        <v>10</v>
      </c>
      <c r="G737">
        <v>0</v>
      </c>
      <c r="H737">
        <v>7</v>
      </c>
      <c r="I737">
        <v>3</v>
      </c>
      <c r="J737">
        <v>0.85</v>
      </c>
      <c r="K737" s="3">
        <v>8.9780960083007795</v>
      </c>
      <c r="L737" s="10">
        <v>1.4248466491699201</v>
      </c>
      <c r="M737">
        <v>0.42969512939453097</v>
      </c>
      <c r="N737">
        <v>7.4731826782226598</v>
      </c>
      <c r="O737">
        <v>5</v>
      </c>
      <c r="P737">
        <v>5</v>
      </c>
      <c r="Q737">
        <v>14</v>
      </c>
      <c r="R737" s="16">
        <v>0.35709999999999997</v>
      </c>
      <c r="S737" s="16">
        <f t="shared" si="11"/>
        <v>0.5</v>
      </c>
      <c r="T737">
        <v>4.57857322692871</v>
      </c>
      <c r="U737">
        <v>4.1142892837524396</v>
      </c>
      <c r="V737">
        <v>3.9803719520568799</v>
      </c>
      <c r="W737" s="17">
        <v>0.133917331695557</v>
      </c>
      <c r="X737">
        <v>0.59820127487182595</v>
      </c>
      <c r="Y737">
        <v>0.59820127487182595</v>
      </c>
      <c r="Z737">
        <v>0.5</v>
      </c>
      <c r="AA737">
        <v>0.9</v>
      </c>
      <c r="AB737">
        <v>0.64285714285714302</v>
      </c>
      <c r="AC737">
        <v>0.75</v>
      </c>
      <c r="AD737">
        <v>0.1</v>
      </c>
      <c r="AE737">
        <v>0.4</v>
      </c>
    </row>
    <row r="738" spans="1:31" x14ac:dyDescent="0.15">
      <c r="A738" s="6">
        <v>736</v>
      </c>
      <c r="B738">
        <v>16</v>
      </c>
      <c r="C738">
        <v>4</v>
      </c>
      <c r="D738">
        <v>10</v>
      </c>
      <c r="E738">
        <v>10</v>
      </c>
      <c r="F738">
        <v>10</v>
      </c>
      <c r="G738">
        <v>0</v>
      </c>
      <c r="H738">
        <v>6</v>
      </c>
      <c r="I738">
        <v>4</v>
      </c>
      <c r="J738">
        <v>0.8</v>
      </c>
      <c r="K738" s="3">
        <v>8.1535377502441406</v>
      </c>
      <c r="L738" s="10">
        <v>1.85500717163086</v>
      </c>
      <c r="M738">
        <v>0.37674713134765597</v>
      </c>
      <c r="N738">
        <v>6.8018989562988299</v>
      </c>
      <c r="O738">
        <v>5</v>
      </c>
      <c r="P738">
        <v>5</v>
      </c>
      <c r="Q738">
        <v>15</v>
      </c>
      <c r="R738" s="16">
        <v>0.33329999999999999</v>
      </c>
      <c r="S738" s="16">
        <f t="shared" si="11"/>
        <v>0.5</v>
      </c>
      <c r="T738">
        <v>4.0009040832519496</v>
      </c>
      <c r="U738">
        <v>3.5430097579956001</v>
      </c>
      <c r="V738">
        <v>3.4393687248229998</v>
      </c>
      <c r="W738" s="17">
        <v>0.10364103317260701</v>
      </c>
      <c r="X738">
        <v>0.56153535842895497</v>
      </c>
      <c r="Y738">
        <v>0.56153535842895497</v>
      </c>
      <c r="Z738">
        <v>0.5</v>
      </c>
      <c r="AA738">
        <v>1</v>
      </c>
      <c r="AB738">
        <v>0.66666666666666696</v>
      </c>
      <c r="AC738">
        <v>0.8</v>
      </c>
      <c r="AD738">
        <v>0</v>
      </c>
      <c r="AE738">
        <v>0.5</v>
      </c>
    </row>
    <row r="739" spans="1:31" x14ac:dyDescent="0.15">
      <c r="A739" s="6">
        <v>737</v>
      </c>
      <c r="B739">
        <v>14</v>
      </c>
      <c r="C739">
        <v>6</v>
      </c>
      <c r="D739">
        <v>10</v>
      </c>
      <c r="E739">
        <v>10</v>
      </c>
      <c r="F739">
        <v>10</v>
      </c>
      <c r="G739">
        <v>0</v>
      </c>
      <c r="H739">
        <v>4</v>
      </c>
      <c r="I739">
        <v>6</v>
      </c>
      <c r="J739">
        <v>0.7</v>
      </c>
      <c r="K739" s="3">
        <v>8.6100807189941406</v>
      </c>
      <c r="L739" s="10">
        <v>4.4069919586181596</v>
      </c>
      <c r="M739">
        <v>2.1795730590820299</v>
      </c>
      <c r="N739">
        <v>6.7953548431396502</v>
      </c>
      <c r="O739">
        <v>4</v>
      </c>
      <c r="P739">
        <v>4</v>
      </c>
      <c r="Q739">
        <v>14</v>
      </c>
      <c r="R739" s="16">
        <v>0.28570000000000001</v>
      </c>
      <c r="S739" s="16">
        <f t="shared" si="11"/>
        <v>0.4</v>
      </c>
      <c r="T739">
        <v>3.45321464538574</v>
      </c>
      <c r="U739">
        <v>3.05386114120483</v>
      </c>
      <c r="V739">
        <v>2.8686435222625701</v>
      </c>
      <c r="W739" s="17">
        <v>0.18521761894226099</v>
      </c>
      <c r="X739">
        <v>0.58457112312316895</v>
      </c>
      <c r="Y739">
        <v>0.58457112312316895</v>
      </c>
      <c r="Z739">
        <v>0.4</v>
      </c>
      <c r="AA739">
        <v>1</v>
      </c>
      <c r="AB739">
        <v>0.71428571428571397</v>
      </c>
      <c r="AC739">
        <v>0.83333333333333304</v>
      </c>
      <c r="AD739">
        <v>0</v>
      </c>
      <c r="AE739">
        <v>0.6</v>
      </c>
    </row>
    <row r="740" spans="1:31" x14ac:dyDescent="0.15">
      <c r="A740" s="6">
        <v>738</v>
      </c>
      <c r="B740">
        <v>18</v>
      </c>
      <c r="C740">
        <v>2</v>
      </c>
      <c r="D740">
        <v>10</v>
      </c>
      <c r="E740">
        <v>10</v>
      </c>
      <c r="F740">
        <v>10</v>
      </c>
      <c r="G740">
        <v>0</v>
      </c>
      <c r="H740">
        <v>8</v>
      </c>
      <c r="I740">
        <v>2</v>
      </c>
      <c r="J740">
        <v>0.9</v>
      </c>
      <c r="K740" s="3">
        <v>10.526350021362299</v>
      </c>
      <c r="L740" s="10">
        <v>4.0360393524169904</v>
      </c>
      <c r="M740">
        <v>3.4618988037109402</v>
      </c>
      <c r="N740">
        <v>5.2421836853027299</v>
      </c>
      <c r="O740">
        <v>2</v>
      </c>
      <c r="P740">
        <v>2</v>
      </c>
      <c r="Q740">
        <v>12</v>
      </c>
      <c r="R740" s="16">
        <v>0.16669999999999999</v>
      </c>
      <c r="S740" s="16">
        <f t="shared" si="11"/>
        <v>0.2</v>
      </c>
      <c r="T740">
        <v>4.0297908782959002</v>
      </c>
      <c r="U740">
        <v>3.87283563613892</v>
      </c>
      <c r="V740">
        <v>3.4242961406707799</v>
      </c>
      <c r="W740" s="17">
        <v>0.44853949546813998</v>
      </c>
      <c r="X740">
        <v>0.60549473762512196</v>
      </c>
      <c r="Y740">
        <v>0.60549473762512196</v>
      </c>
      <c r="Z740">
        <v>0.2</v>
      </c>
      <c r="AA740">
        <v>1</v>
      </c>
      <c r="AB740">
        <v>0.83333333333333304</v>
      </c>
      <c r="AC740">
        <v>0.90909090909090895</v>
      </c>
      <c r="AD740">
        <v>0</v>
      </c>
      <c r="AE740">
        <v>0.8</v>
      </c>
    </row>
    <row r="741" spans="1:31" x14ac:dyDescent="0.15">
      <c r="A741" s="6">
        <v>739</v>
      </c>
      <c r="B741">
        <v>20</v>
      </c>
      <c r="C741">
        <v>0</v>
      </c>
      <c r="D741">
        <v>10</v>
      </c>
      <c r="E741">
        <v>10</v>
      </c>
      <c r="F741">
        <v>10</v>
      </c>
      <c r="G741">
        <v>0</v>
      </c>
      <c r="H741">
        <v>10</v>
      </c>
      <c r="I741">
        <v>0</v>
      </c>
      <c r="J741">
        <v>1</v>
      </c>
      <c r="K741" s="3">
        <v>9999</v>
      </c>
      <c r="L741" s="10">
        <v>1.6501522064209</v>
      </c>
      <c r="M741">
        <v>9999</v>
      </c>
      <c r="N741">
        <v>9999</v>
      </c>
      <c r="O741">
        <v>5</v>
      </c>
      <c r="P741">
        <v>5</v>
      </c>
      <c r="Q741">
        <v>14</v>
      </c>
      <c r="R741" s="16">
        <v>0.35709999999999997</v>
      </c>
      <c r="S741" s="16">
        <f t="shared" si="11"/>
        <v>0.5</v>
      </c>
      <c r="T741">
        <v>4.4673652648925799</v>
      </c>
      <c r="U741">
        <v>4.240966796875</v>
      </c>
      <c r="V741">
        <v>3.9269156455993599</v>
      </c>
      <c r="W741" s="17">
        <v>0.31405115127563499</v>
      </c>
      <c r="X741">
        <v>0.540449619293213</v>
      </c>
      <c r="Y741">
        <v>0.540449619293213</v>
      </c>
      <c r="Z741">
        <v>0.5</v>
      </c>
      <c r="AA741">
        <v>0.9</v>
      </c>
      <c r="AB741">
        <v>0.64285714285714302</v>
      </c>
      <c r="AC741">
        <v>0.75</v>
      </c>
      <c r="AD741">
        <v>0.1</v>
      </c>
      <c r="AE741">
        <v>0.4</v>
      </c>
    </row>
    <row r="742" spans="1:31" x14ac:dyDescent="0.15">
      <c r="A742" s="6">
        <v>740</v>
      </c>
      <c r="B742">
        <v>15</v>
      </c>
      <c r="C742">
        <v>5</v>
      </c>
      <c r="D742">
        <v>10</v>
      </c>
      <c r="E742">
        <v>10</v>
      </c>
      <c r="F742">
        <v>10</v>
      </c>
      <c r="G742">
        <v>0</v>
      </c>
      <c r="H742">
        <v>5</v>
      </c>
      <c r="I742">
        <v>5</v>
      </c>
      <c r="J742">
        <v>0.75</v>
      </c>
      <c r="K742" s="3">
        <v>8.2492771148681605</v>
      </c>
      <c r="L742" s="10">
        <v>1.9752120971679701</v>
      </c>
      <c r="M742">
        <v>0.19199752807617201</v>
      </c>
      <c r="N742">
        <v>8.9816913604736293</v>
      </c>
      <c r="O742">
        <v>5</v>
      </c>
      <c r="P742">
        <v>5</v>
      </c>
      <c r="Q742">
        <v>15</v>
      </c>
      <c r="R742" s="16">
        <v>0.33329999999999999</v>
      </c>
      <c r="S742" s="16">
        <f t="shared" si="11"/>
        <v>0.5</v>
      </c>
      <c r="T742">
        <v>4.0929069519043004</v>
      </c>
      <c r="U742">
        <v>3.4600181579589799</v>
      </c>
      <c r="V742">
        <v>3.5099792480468701</v>
      </c>
      <c r="W742" s="17">
        <v>4.9961090087890597E-2</v>
      </c>
      <c r="X742">
        <v>0.58292770385742199</v>
      </c>
      <c r="Y742">
        <v>0.58292770385742199</v>
      </c>
      <c r="Z742">
        <v>0.5</v>
      </c>
      <c r="AA742">
        <v>1</v>
      </c>
      <c r="AB742">
        <v>0.66666666666666696</v>
      </c>
      <c r="AC742">
        <v>0.8</v>
      </c>
      <c r="AD742">
        <v>0</v>
      </c>
      <c r="AE742">
        <v>0.5</v>
      </c>
    </row>
    <row r="743" spans="1:31" x14ac:dyDescent="0.15">
      <c r="A743" s="6">
        <v>741</v>
      </c>
      <c r="B743">
        <v>16</v>
      </c>
      <c r="C743">
        <v>4</v>
      </c>
      <c r="D743">
        <v>10</v>
      </c>
      <c r="E743">
        <v>10</v>
      </c>
      <c r="F743">
        <v>10</v>
      </c>
      <c r="G743">
        <v>0</v>
      </c>
      <c r="H743">
        <v>6</v>
      </c>
      <c r="I743">
        <v>4</v>
      </c>
      <c r="J743">
        <v>0.8</v>
      </c>
      <c r="K743" s="3">
        <v>7.8732261657714799</v>
      </c>
      <c r="L743" s="10">
        <v>2.3893070220947301</v>
      </c>
      <c r="M743">
        <v>1.5041046142578101</v>
      </c>
      <c r="N743">
        <v>6.9268531799316397</v>
      </c>
      <c r="O743">
        <v>6</v>
      </c>
      <c r="P743">
        <v>6</v>
      </c>
      <c r="Q743">
        <v>16</v>
      </c>
      <c r="R743" s="16">
        <v>0.375</v>
      </c>
      <c r="S743" s="16">
        <f t="shared" si="11"/>
        <v>0.6</v>
      </c>
      <c r="T743">
        <v>3.6089420318603498</v>
      </c>
      <c r="U743">
        <v>3.2022559642791699</v>
      </c>
      <c r="V743">
        <v>3.1033778190612802</v>
      </c>
      <c r="W743" s="17">
        <v>9.8878145217895494E-2</v>
      </c>
      <c r="X743">
        <v>0.50556421279907204</v>
      </c>
      <c r="Y743">
        <v>0.50556421279907204</v>
      </c>
      <c r="Z743">
        <v>0.6</v>
      </c>
      <c r="AA743">
        <v>1</v>
      </c>
      <c r="AB743">
        <v>0.625</v>
      </c>
      <c r="AC743">
        <v>0.76923076923076905</v>
      </c>
      <c r="AD743">
        <v>0</v>
      </c>
      <c r="AE743">
        <v>0.4</v>
      </c>
    </row>
    <row r="744" spans="1:31" x14ac:dyDescent="0.15">
      <c r="A744" s="6">
        <v>742</v>
      </c>
      <c r="B744">
        <v>18</v>
      </c>
      <c r="C744">
        <v>2</v>
      </c>
      <c r="D744">
        <v>10</v>
      </c>
      <c r="E744">
        <v>10</v>
      </c>
      <c r="F744">
        <v>10</v>
      </c>
      <c r="G744">
        <v>0</v>
      </c>
      <c r="H744">
        <v>8</v>
      </c>
      <c r="I744">
        <v>2</v>
      </c>
      <c r="J744">
        <v>0.9</v>
      </c>
      <c r="K744" s="3">
        <v>11.146726608276399</v>
      </c>
      <c r="L744" s="10">
        <v>2.74745368957519</v>
      </c>
      <c r="M744">
        <v>2.2007484436035201</v>
      </c>
      <c r="N744">
        <v>7.7655715942382804</v>
      </c>
      <c r="O744">
        <v>4</v>
      </c>
      <c r="P744">
        <v>4</v>
      </c>
      <c r="Q744">
        <v>14</v>
      </c>
      <c r="R744" s="16">
        <v>0.28570000000000001</v>
      </c>
      <c r="S744" s="16">
        <f t="shared" si="11"/>
        <v>0.4</v>
      </c>
      <c r="T744">
        <v>3.6692962646484402</v>
      </c>
      <c r="U744">
        <v>3.4325420856475799</v>
      </c>
      <c r="V744">
        <v>3.12099981307983</v>
      </c>
      <c r="W744" s="17">
        <v>0.31154227256774902</v>
      </c>
      <c r="X744">
        <v>0.54829645156860396</v>
      </c>
      <c r="Y744">
        <v>0.54829645156860396</v>
      </c>
      <c r="Z744">
        <v>0.4</v>
      </c>
      <c r="AA744">
        <v>1</v>
      </c>
      <c r="AB744">
        <v>0.71428571428571397</v>
      </c>
      <c r="AC744">
        <v>0.83333333333333304</v>
      </c>
      <c r="AD744">
        <v>0</v>
      </c>
      <c r="AE744">
        <v>0.6</v>
      </c>
    </row>
    <row r="745" spans="1:31" x14ac:dyDescent="0.15">
      <c r="A745" s="6">
        <v>743</v>
      </c>
      <c r="B745">
        <v>17</v>
      </c>
      <c r="C745">
        <v>3</v>
      </c>
      <c r="D745">
        <v>10</v>
      </c>
      <c r="E745">
        <v>10</v>
      </c>
      <c r="F745">
        <v>10</v>
      </c>
      <c r="G745">
        <v>0</v>
      </c>
      <c r="H745">
        <v>7</v>
      </c>
      <c r="I745">
        <v>3</v>
      </c>
      <c r="J745">
        <v>0.85</v>
      </c>
      <c r="K745" s="3">
        <v>9.4373378753662092</v>
      </c>
      <c r="L745" s="10">
        <v>2.72964668273926</v>
      </c>
      <c r="M745">
        <v>1.7939643859863299</v>
      </c>
      <c r="N745">
        <v>6.4634933471679696</v>
      </c>
      <c r="O745">
        <v>6</v>
      </c>
      <c r="P745">
        <v>6</v>
      </c>
      <c r="Q745">
        <v>16</v>
      </c>
      <c r="R745" s="16">
        <v>0.375</v>
      </c>
      <c r="S745" s="16">
        <f t="shared" si="11"/>
        <v>0.6</v>
      </c>
      <c r="T745">
        <v>4.0400638580322301</v>
      </c>
      <c r="U745">
        <v>3.7040257453918501</v>
      </c>
      <c r="V745">
        <v>3.4366691112518302</v>
      </c>
      <c r="W745" s="17">
        <v>0.26735663414001498</v>
      </c>
      <c r="X745">
        <v>0.60339474678039595</v>
      </c>
      <c r="Y745">
        <v>0.60339474678039595</v>
      </c>
      <c r="Z745">
        <v>0.6</v>
      </c>
      <c r="AA745">
        <v>1</v>
      </c>
      <c r="AB745">
        <v>0.625</v>
      </c>
      <c r="AC745">
        <v>0.76923076923076905</v>
      </c>
      <c r="AD745">
        <v>0</v>
      </c>
      <c r="AE745">
        <v>0.4</v>
      </c>
    </row>
    <row r="746" spans="1:31" x14ac:dyDescent="0.15">
      <c r="A746" s="6">
        <v>744</v>
      </c>
      <c r="B746">
        <v>13</v>
      </c>
      <c r="C746">
        <v>7</v>
      </c>
      <c r="D746">
        <v>10</v>
      </c>
      <c r="E746">
        <v>10</v>
      </c>
      <c r="F746">
        <v>10</v>
      </c>
      <c r="G746">
        <v>0</v>
      </c>
      <c r="H746">
        <v>3</v>
      </c>
      <c r="I746">
        <v>7</v>
      </c>
      <c r="J746">
        <v>0.65</v>
      </c>
      <c r="K746" s="3">
        <v>7.8934020996093697</v>
      </c>
      <c r="L746" s="10">
        <v>4.43668556213379</v>
      </c>
      <c r="M746">
        <v>1.1073760986328101</v>
      </c>
      <c r="N746">
        <v>6.7662315368652299</v>
      </c>
      <c r="O746">
        <v>2</v>
      </c>
      <c r="P746">
        <v>2</v>
      </c>
      <c r="Q746">
        <v>11</v>
      </c>
      <c r="R746" s="16">
        <v>0.18179999999999999</v>
      </c>
      <c r="S746" s="16">
        <f t="shared" si="11"/>
        <v>0.2</v>
      </c>
      <c r="T746">
        <v>2.3625583648681601</v>
      </c>
      <c r="U746">
        <v>2.0127480030059801</v>
      </c>
      <c r="V746">
        <v>1.8998495340347299</v>
      </c>
      <c r="W746" s="17">
        <v>0.112898468971252</v>
      </c>
      <c r="X746">
        <v>0.462708830833435</v>
      </c>
      <c r="Y746">
        <v>0.462708830833435</v>
      </c>
      <c r="Z746">
        <v>0.2</v>
      </c>
      <c r="AA746">
        <v>0.9</v>
      </c>
      <c r="AB746">
        <v>0.81818181818181801</v>
      </c>
      <c r="AC746">
        <v>0.85714285714285698</v>
      </c>
      <c r="AD746">
        <v>0.1</v>
      </c>
      <c r="AE746">
        <v>0.7</v>
      </c>
    </row>
    <row r="747" spans="1:31" x14ac:dyDescent="0.15">
      <c r="A747" s="6">
        <v>745</v>
      </c>
      <c r="B747">
        <v>15</v>
      </c>
      <c r="C747">
        <v>5</v>
      </c>
      <c r="D747">
        <v>10</v>
      </c>
      <c r="E747">
        <v>10</v>
      </c>
      <c r="F747">
        <v>10</v>
      </c>
      <c r="G747">
        <v>0</v>
      </c>
      <c r="H747">
        <v>5</v>
      </c>
      <c r="I747">
        <v>5</v>
      </c>
      <c r="J747">
        <v>0.75</v>
      </c>
      <c r="K747" s="3">
        <v>8.3796195983886701</v>
      </c>
      <c r="L747" s="10">
        <v>3.3549060821533199</v>
      </c>
      <c r="M747">
        <v>1.17251205444336</v>
      </c>
      <c r="N747">
        <v>5.6846427917480504</v>
      </c>
      <c r="O747">
        <v>3</v>
      </c>
      <c r="P747">
        <v>3</v>
      </c>
      <c r="Q747">
        <v>13</v>
      </c>
      <c r="R747" s="16">
        <v>0.23080000000000001</v>
      </c>
      <c r="S747" s="16">
        <f t="shared" si="11"/>
        <v>0.3</v>
      </c>
      <c r="T747">
        <v>3.4461708068847701</v>
      </c>
      <c r="U747">
        <v>3.10820341110229</v>
      </c>
      <c r="V747">
        <v>2.8983116149902299</v>
      </c>
      <c r="W747" s="17">
        <v>0.20989179611205999</v>
      </c>
      <c r="X747">
        <v>0.54785919189453103</v>
      </c>
      <c r="Y747">
        <v>0.54785919189453103</v>
      </c>
      <c r="Z747">
        <v>0.3</v>
      </c>
      <c r="AA747">
        <v>1</v>
      </c>
      <c r="AB747">
        <v>0.76923076923076905</v>
      </c>
      <c r="AC747">
        <v>0.86956521739130399</v>
      </c>
      <c r="AD747">
        <v>0</v>
      </c>
      <c r="AE747">
        <v>0.7</v>
      </c>
    </row>
    <row r="748" spans="1:31" x14ac:dyDescent="0.15">
      <c r="A748" s="6">
        <v>746</v>
      </c>
      <c r="B748">
        <v>19</v>
      </c>
      <c r="C748">
        <v>1</v>
      </c>
      <c r="D748">
        <v>10</v>
      </c>
      <c r="E748">
        <v>10</v>
      </c>
      <c r="F748">
        <v>10</v>
      </c>
      <c r="G748">
        <v>0</v>
      </c>
      <c r="H748">
        <v>9</v>
      </c>
      <c r="I748">
        <v>1</v>
      </c>
      <c r="J748">
        <v>0.95</v>
      </c>
      <c r="K748" s="3">
        <v>12.8204708099365</v>
      </c>
      <c r="L748" s="10">
        <v>1.1058807373046899</v>
      </c>
      <c r="M748">
        <v>0.81927490234375</v>
      </c>
      <c r="N748">
        <v>10.150215148925801</v>
      </c>
      <c r="O748">
        <v>6</v>
      </c>
      <c r="P748">
        <v>6</v>
      </c>
      <c r="Q748">
        <v>16</v>
      </c>
      <c r="R748" s="16">
        <v>0.375</v>
      </c>
      <c r="S748" s="16">
        <f t="shared" si="11"/>
        <v>0.6</v>
      </c>
      <c r="T748">
        <v>5.5178852081298801</v>
      </c>
      <c r="U748">
        <v>5.10876512527466</v>
      </c>
      <c r="V748">
        <v>4.8603377342224103</v>
      </c>
      <c r="W748" s="17">
        <v>0.24842739105224601</v>
      </c>
      <c r="X748">
        <v>0.65754747390747104</v>
      </c>
      <c r="Y748">
        <v>0.65754747390747104</v>
      </c>
      <c r="Z748">
        <v>0.6</v>
      </c>
      <c r="AA748">
        <v>1</v>
      </c>
      <c r="AB748">
        <v>0.625</v>
      </c>
      <c r="AC748">
        <v>0.76923076923076905</v>
      </c>
      <c r="AD748">
        <v>0</v>
      </c>
      <c r="AE748">
        <v>0.4</v>
      </c>
    </row>
    <row r="749" spans="1:31" x14ac:dyDescent="0.15">
      <c r="A749" s="6">
        <v>747</v>
      </c>
      <c r="B749">
        <v>18</v>
      </c>
      <c r="C749">
        <v>2</v>
      </c>
      <c r="D749">
        <v>10</v>
      </c>
      <c r="E749">
        <v>10</v>
      </c>
      <c r="F749">
        <v>10</v>
      </c>
      <c r="G749">
        <v>0</v>
      </c>
      <c r="H749">
        <v>8</v>
      </c>
      <c r="I749">
        <v>2</v>
      </c>
      <c r="J749">
        <v>0.9</v>
      </c>
      <c r="K749" s="3">
        <v>8.7135963439941406</v>
      </c>
      <c r="L749" s="10">
        <v>1.0746307373046899</v>
      </c>
      <c r="M749">
        <v>0.61026382446289096</v>
      </c>
      <c r="N749">
        <v>7.2268962860107404</v>
      </c>
      <c r="O749">
        <v>7</v>
      </c>
      <c r="P749">
        <v>7</v>
      </c>
      <c r="Q749">
        <v>16</v>
      </c>
      <c r="R749" s="16">
        <v>0.4375</v>
      </c>
      <c r="S749" s="16">
        <f t="shared" si="11"/>
        <v>0.7</v>
      </c>
      <c r="T749">
        <v>4.7019615173339799</v>
      </c>
      <c r="U749">
        <v>4.2692317962646502</v>
      </c>
      <c r="V749">
        <v>4.1421761512756303</v>
      </c>
      <c r="W749" s="17">
        <v>0.127055644989014</v>
      </c>
      <c r="X749">
        <v>0.55978536605835005</v>
      </c>
      <c r="Y749">
        <v>0.55978536605835005</v>
      </c>
      <c r="Z749">
        <v>0.7</v>
      </c>
      <c r="AA749">
        <v>0.9</v>
      </c>
      <c r="AB749">
        <v>0.5625</v>
      </c>
      <c r="AC749">
        <v>0.69230769230769196</v>
      </c>
      <c r="AD749">
        <v>0.1</v>
      </c>
      <c r="AE749">
        <v>0.2</v>
      </c>
    </row>
    <row r="750" spans="1:31" x14ac:dyDescent="0.15">
      <c r="A750" s="6">
        <v>748</v>
      </c>
      <c r="B750">
        <v>19</v>
      </c>
      <c r="C750">
        <v>1</v>
      </c>
      <c r="D750">
        <v>10</v>
      </c>
      <c r="E750">
        <v>10</v>
      </c>
      <c r="F750">
        <v>10</v>
      </c>
      <c r="G750">
        <v>0</v>
      </c>
      <c r="H750">
        <v>9</v>
      </c>
      <c r="I750">
        <v>1</v>
      </c>
      <c r="J750">
        <v>0.95</v>
      </c>
      <c r="K750" s="3">
        <v>11.8353080749512</v>
      </c>
      <c r="L750" s="10">
        <v>0.69150924682617199</v>
      </c>
      <c r="M750">
        <v>0.51949310302734397</v>
      </c>
      <c r="N750">
        <v>10.6618309020996</v>
      </c>
      <c r="O750">
        <v>8</v>
      </c>
      <c r="P750">
        <v>8</v>
      </c>
      <c r="Q750">
        <v>18</v>
      </c>
      <c r="R750" s="16">
        <v>0.44440000000000002</v>
      </c>
      <c r="S750" s="16">
        <f t="shared" si="11"/>
        <v>0.8</v>
      </c>
      <c r="T750">
        <v>4.9045391082763699</v>
      </c>
      <c r="U750">
        <v>4.46850490570068</v>
      </c>
      <c r="V750">
        <v>4.3578910827636701</v>
      </c>
      <c r="W750" s="17">
        <v>0.110613822937012</v>
      </c>
      <c r="X750">
        <v>0.54664802551269498</v>
      </c>
      <c r="Y750">
        <v>0.54664802551269498</v>
      </c>
      <c r="Z750">
        <v>0.8</v>
      </c>
      <c r="AA750">
        <v>1</v>
      </c>
      <c r="AB750">
        <v>0.55555555555555602</v>
      </c>
      <c r="AC750">
        <v>0.71428571428571397</v>
      </c>
      <c r="AD750">
        <v>0</v>
      </c>
      <c r="AE750">
        <v>0.2</v>
      </c>
    </row>
    <row r="751" spans="1:31" x14ac:dyDescent="0.15">
      <c r="A751" s="6">
        <v>749</v>
      </c>
      <c r="B751">
        <v>17</v>
      </c>
      <c r="C751">
        <v>3</v>
      </c>
      <c r="D751">
        <v>10</v>
      </c>
      <c r="E751">
        <v>10</v>
      </c>
      <c r="F751">
        <v>10</v>
      </c>
      <c r="G751">
        <v>0</v>
      </c>
      <c r="H751">
        <v>7</v>
      </c>
      <c r="I751">
        <v>3</v>
      </c>
      <c r="J751">
        <v>0.85</v>
      </c>
      <c r="K751" s="3">
        <v>8.6805248260497994</v>
      </c>
      <c r="L751" s="10">
        <v>2.68282127380371</v>
      </c>
      <c r="M751">
        <v>1.80165672302246</v>
      </c>
      <c r="N751">
        <v>5.6309299468994096</v>
      </c>
      <c r="O751">
        <v>3</v>
      </c>
      <c r="P751">
        <v>3</v>
      </c>
      <c r="Q751">
        <v>13</v>
      </c>
      <c r="R751" s="16">
        <v>0.23080000000000001</v>
      </c>
      <c r="S751" s="16">
        <f t="shared" si="11"/>
        <v>0.3</v>
      </c>
      <c r="T751">
        <v>3.6783256530761701</v>
      </c>
      <c r="U751">
        <v>3.39916968345642</v>
      </c>
      <c r="V751">
        <v>3.1273550987243599</v>
      </c>
      <c r="W751" s="17">
        <v>0.271814584732056</v>
      </c>
      <c r="X751">
        <v>0.55097055435180697</v>
      </c>
      <c r="Y751">
        <v>0.55097055435180697</v>
      </c>
      <c r="Z751">
        <v>0.3</v>
      </c>
      <c r="AA751">
        <v>1</v>
      </c>
      <c r="AB751">
        <v>0.76923076923076905</v>
      </c>
      <c r="AC751">
        <v>0.86956521739130399</v>
      </c>
      <c r="AD751">
        <v>0</v>
      </c>
      <c r="AE751">
        <v>0.7</v>
      </c>
    </row>
    <row r="752" spans="1:31" x14ac:dyDescent="0.15">
      <c r="A752" s="6">
        <v>750</v>
      </c>
      <c r="B752">
        <v>17</v>
      </c>
      <c r="C752">
        <v>3</v>
      </c>
      <c r="D752">
        <v>10</v>
      </c>
      <c r="E752">
        <v>10</v>
      </c>
      <c r="F752">
        <v>10</v>
      </c>
      <c r="G752">
        <v>0</v>
      </c>
      <c r="H752">
        <v>7</v>
      </c>
      <c r="I752">
        <v>3</v>
      </c>
      <c r="J752">
        <v>0.85</v>
      </c>
      <c r="K752" s="3">
        <v>9.2315673828125</v>
      </c>
      <c r="L752" s="10">
        <v>2.1022720336914098</v>
      </c>
      <c r="M752">
        <v>1.2332954406738299</v>
      </c>
      <c r="N752">
        <v>7.28812599182129</v>
      </c>
      <c r="O752">
        <v>6</v>
      </c>
      <c r="P752">
        <v>6</v>
      </c>
      <c r="Q752">
        <v>16</v>
      </c>
      <c r="R752" s="16">
        <v>0.375</v>
      </c>
      <c r="S752" s="16">
        <f t="shared" si="11"/>
        <v>0.6</v>
      </c>
      <c r="T752">
        <v>3.9996433258056601</v>
      </c>
      <c r="U752">
        <v>3.60915946960449</v>
      </c>
      <c r="V752">
        <v>3.4291102886199898</v>
      </c>
      <c r="W752" s="17">
        <v>0.18004918098449699</v>
      </c>
      <c r="X752">
        <v>0.57053303718566895</v>
      </c>
      <c r="Y752">
        <v>0.57053303718566895</v>
      </c>
      <c r="Z752">
        <v>0.6</v>
      </c>
      <c r="AA752">
        <v>1</v>
      </c>
      <c r="AB752">
        <v>0.625</v>
      </c>
      <c r="AC752">
        <v>0.76923076923076905</v>
      </c>
      <c r="AD752">
        <v>0</v>
      </c>
      <c r="AE752">
        <v>0.4</v>
      </c>
    </row>
    <row r="753" spans="1:31" x14ac:dyDescent="0.15">
      <c r="A753" s="6">
        <v>751</v>
      </c>
      <c r="B753">
        <v>17</v>
      </c>
      <c r="C753">
        <v>3</v>
      </c>
      <c r="D753">
        <v>10</v>
      </c>
      <c r="E753">
        <v>10</v>
      </c>
      <c r="F753">
        <v>10</v>
      </c>
      <c r="G753">
        <v>0</v>
      </c>
      <c r="H753">
        <v>7</v>
      </c>
      <c r="I753">
        <v>3</v>
      </c>
      <c r="J753">
        <v>0.85</v>
      </c>
      <c r="K753" s="3">
        <v>8.7765350341796893</v>
      </c>
      <c r="L753" s="10">
        <v>3.4167308807372998</v>
      </c>
      <c r="M753">
        <v>2.6289939880371098</v>
      </c>
      <c r="N753">
        <v>5.0310592651367196</v>
      </c>
      <c r="O753">
        <v>4</v>
      </c>
      <c r="P753">
        <v>4</v>
      </c>
      <c r="Q753">
        <v>13</v>
      </c>
      <c r="R753" s="16">
        <v>0.30769999999999997</v>
      </c>
      <c r="S753" s="16">
        <f t="shared" si="11"/>
        <v>0.4</v>
      </c>
      <c r="T753">
        <v>3.4190120697021502</v>
      </c>
      <c r="U753">
        <v>3.21324586868286</v>
      </c>
      <c r="V753">
        <v>2.8805060386657702</v>
      </c>
      <c r="W753" s="17">
        <v>0.33273983001709001</v>
      </c>
      <c r="X753">
        <v>0.53850603103637695</v>
      </c>
      <c r="Y753">
        <v>0.53850603103637695</v>
      </c>
      <c r="Z753">
        <v>0.4</v>
      </c>
      <c r="AA753">
        <v>0.9</v>
      </c>
      <c r="AB753">
        <v>0.69230769230769196</v>
      </c>
      <c r="AC753">
        <v>0.78260869565217395</v>
      </c>
      <c r="AD753">
        <v>0.1</v>
      </c>
      <c r="AE753">
        <v>0.5</v>
      </c>
    </row>
    <row r="754" spans="1:31" x14ac:dyDescent="0.15">
      <c r="A754" s="6">
        <v>752</v>
      </c>
      <c r="B754">
        <v>18</v>
      </c>
      <c r="C754">
        <v>2</v>
      </c>
      <c r="D754">
        <v>10</v>
      </c>
      <c r="E754">
        <v>10</v>
      </c>
      <c r="F754">
        <v>10</v>
      </c>
      <c r="G754">
        <v>0</v>
      </c>
      <c r="H754">
        <v>8</v>
      </c>
      <c r="I754">
        <v>2</v>
      </c>
      <c r="J754">
        <v>0.9</v>
      </c>
      <c r="K754" s="3">
        <v>8.5604171752929705</v>
      </c>
      <c r="L754" s="10">
        <v>0.62664794921875</v>
      </c>
      <c r="M754">
        <v>0.28777694702148399</v>
      </c>
      <c r="N754">
        <v>8.2228584289550799</v>
      </c>
      <c r="O754">
        <v>7</v>
      </c>
      <c r="P754">
        <v>7</v>
      </c>
      <c r="Q754">
        <v>16</v>
      </c>
      <c r="R754" s="16">
        <v>0.4375</v>
      </c>
      <c r="S754" s="16">
        <f t="shared" si="11"/>
        <v>0.7</v>
      </c>
      <c r="T754">
        <v>4.6150760650634801</v>
      </c>
      <c r="U754">
        <v>4.1222424507141104</v>
      </c>
      <c r="V754">
        <v>4.0913901329040501</v>
      </c>
      <c r="W754" s="17">
        <v>3.0852317810058601E-2</v>
      </c>
      <c r="X754">
        <v>0.52368593215942405</v>
      </c>
      <c r="Y754">
        <v>0.52368593215942405</v>
      </c>
      <c r="Z754">
        <v>0.7</v>
      </c>
      <c r="AA754">
        <v>0.9</v>
      </c>
      <c r="AB754">
        <v>0.5625</v>
      </c>
      <c r="AC754">
        <v>0.69230769230769196</v>
      </c>
      <c r="AD754">
        <v>0.1</v>
      </c>
      <c r="AE754">
        <v>0.2</v>
      </c>
    </row>
    <row r="755" spans="1:31" x14ac:dyDescent="0.15">
      <c r="A755" s="6">
        <v>753</v>
      </c>
      <c r="B755">
        <v>17</v>
      </c>
      <c r="C755">
        <v>3</v>
      </c>
      <c r="D755">
        <v>10</v>
      </c>
      <c r="E755">
        <v>10</v>
      </c>
      <c r="F755">
        <v>10</v>
      </c>
      <c r="G755">
        <v>0</v>
      </c>
      <c r="H755">
        <v>7</v>
      </c>
      <c r="I755">
        <v>3</v>
      </c>
      <c r="J755">
        <v>0.85</v>
      </c>
      <c r="K755" s="3">
        <v>8.7162609100341797</v>
      </c>
      <c r="L755" s="10">
        <v>1.7887706756591799</v>
      </c>
      <c r="M755">
        <v>0.74873352050781194</v>
      </c>
      <c r="N755">
        <v>6.4296302795410201</v>
      </c>
      <c r="O755">
        <v>5</v>
      </c>
      <c r="P755">
        <v>5</v>
      </c>
      <c r="Q755">
        <v>15</v>
      </c>
      <c r="R755" s="16">
        <v>0.33329999999999999</v>
      </c>
      <c r="S755" s="16">
        <f t="shared" si="11"/>
        <v>0.5</v>
      </c>
      <c r="T755">
        <v>4.3663463592529297</v>
      </c>
      <c r="U755">
        <v>3.9760718345642099</v>
      </c>
      <c r="V755">
        <v>3.7783355712890598</v>
      </c>
      <c r="W755" s="17">
        <v>0.19773626327514701</v>
      </c>
      <c r="X755">
        <v>0.58801078796386697</v>
      </c>
      <c r="Y755">
        <v>0.58801078796386697</v>
      </c>
      <c r="Z755">
        <v>0.5</v>
      </c>
      <c r="AA755">
        <v>1</v>
      </c>
      <c r="AB755">
        <v>0.66666666666666696</v>
      </c>
      <c r="AC755">
        <v>0.8</v>
      </c>
      <c r="AD755">
        <v>0</v>
      </c>
      <c r="AE755">
        <v>0.5</v>
      </c>
    </row>
    <row r="756" spans="1:31" x14ac:dyDescent="0.15">
      <c r="A756" s="6">
        <v>754</v>
      </c>
      <c r="B756">
        <v>17</v>
      </c>
      <c r="C756">
        <v>3</v>
      </c>
      <c r="D756">
        <v>10</v>
      </c>
      <c r="E756">
        <v>10</v>
      </c>
      <c r="F756">
        <v>10</v>
      </c>
      <c r="G756">
        <v>0</v>
      </c>
      <c r="H756">
        <v>7</v>
      </c>
      <c r="I756">
        <v>3</v>
      </c>
      <c r="J756">
        <v>0.85</v>
      </c>
      <c r="K756" s="3">
        <v>8.0554103851318395</v>
      </c>
      <c r="L756" s="10">
        <v>1.53165626525879</v>
      </c>
      <c r="M756">
        <v>0.74248123168945301</v>
      </c>
      <c r="N756">
        <v>6.68906593322754</v>
      </c>
      <c r="O756">
        <v>6</v>
      </c>
      <c r="P756">
        <v>6</v>
      </c>
      <c r="Q756">
        <v>16</v>
      </c>
      <c r="R756" s="16">
        <v>0.375</v>
      </c>
      <c r="S756" s="16">
        <f t="shared" si="11"/>
        <v>0.6</v>
      </c>
      <c r="T756">
        <v>4.3847751617431596</v>
      </c>
      <c r="U756">
        <v>3.93526411056519</v>
      </c>
      <c r="V756">
        <v>3.8152053356170601</v>
      </c>
      <c r="W756" s="17">
        <v>0.12005877494812001</v>
      </c>
      <c r="X756">
        <v>0.56956982612609897</v>
      </c>
      <c r="Y756">
        <v>0.56956982612609897</v>
      </c>
      <c r="Z756">
        <v>0.6</v>
      </c>
      <c r="AA756">
        <v>1</v>
      </c>
      <c r="AB756">
        <v>0.625</v>
      </c>
      <c r="AC756">
        <v>0.76923076923076905</v>
      </c>
      <c r="AD756">
        <v>0</v>
      </c>
      <c r="AE756">
        <v>0.4</v>
      </c>
    </row>
    <row r="757" spans="1:31" x14ac:dyDescent="0.15">
      <c r="A757" s="6">
        <v>755</v>
      </c>
      <c r="B757">
        <v>16</v>
      </c>
      <c r="C757">
        <v>4</v>
      </c>
      <c r="D757">
        <v>10</v>
      </c>
      <c r="E757">
        <v>10</v>
      </c>
      <c r="F757">
        <v>10</v>
      </c>
      <c r="G757">
        <v>0</v>
      </c>
      <c r="H757">
        <v>6</v>
      </c>
      <c r="I757">
        <v>4</v>
      </c>
      <c r="J757">
        <v>0.8</v>
      </c>
      <c r="K757" s="3">
        <v>8.3897323608398402</v>
      </c>
      <c r="L757" s="10">
        <v>4.4636268615722701</v>
      </c>
      <c r="M757">
        <v>3.5825614929199201</v>
      </c>
      <c r="N757">
        <v>4.3408641815185502</v>
      </c>
      <c r="O757">
        <v>1</v>
      </c>
      <c r="P757">
        <v>1</v>
      </c>
      <c r="Q757">
        <v>11</v>
      </c>
      <c r="R757" s="16">
        <v>9.0899999999999995E-2</v>
      </c>
      <c r="S757" s="16">
        <f t="shared" si="11"/>
        <v>0.1</v>
      </c>
      <c r="T757">
        <v>2.9595699310302699</v>
      </c>
      <c r="U757">
        <v>2.7996799945831299</v>
      </c>
      <c r="V757">
        <v>2.4448833465576199</v>
      </c>
      <c r="W757" s="17">
        <v>0.35479664802551297</v>
      </c>
      <c r="X757">
        <v>0.51468658447265603</v>
      </c>
      <c r="Y757">
        <v>0.51468658447265603</v>
      </c>
      <c r="Z757">
        <v>0.1</v>
      </c>
      <c r="AA757">
        <v>1</v>
      </c>
      <c r="AB757">
        <v>0.90909090909090895</v>
      </c>
      <c r="AC757">
        <v>0.952380952380952</v>
      </c>
      <c r="AD757">
        <v>0</v>
      </c>
      <c r="AE757">
        <v>0.9</v>
      </c>
    </row>
    <row r="758" spans="1:31" x14ac:dyDescent="0.15">
      <c r="A758" s="6">
        <v>756</v>
      </c>
      <c r="B758">
        <v>17</v>
      </c>
      <c r="C758">
        <v>3</v>
      </c>
      <c r="D758">
        <v>10</v>
      </c>
      <c r="E758">
        <v>10</v>
      </c>
      <c r="F758">
        <v>10</v>
      </c>
      <c r="G758">
        <v>0</v>
      </c>
      <c r="H758">
        <v>7</v>
      </c>
      <c r="I758">
        <v>3</v>
      </c>
      <c r="J758">
        <v>0.85</v>
      </c>
      <c r="K758" s="3">
        <v>8.0184116363525408</v>
      </c>
      <c r="L758" s="10">
        <v>2.3798713684082</v>
      </c>
      <c r="M758">
        <v>1.7715759277343699</v>
      </c>
      <c r="N758">
        <v>6.0273933410644496</v>
      </c>
      <c r="O758">
        <v>3</v>
      </c>
      <c r="P758">
        <v>3</v>
      </c>
      <c r="Q758">
        <v>11</v>
      </c>
      <c r="R758" s="16">
        <v>0.2727</v>
      </c>
      <c r="S758" s="16">
        <f t="shared" si="11"/>
        <v>0.3</v>
      </c>
      <c r="T758">
        <v>3.0213775634765598</v>
      </c>
      <c r="U758">
        <v>2.7786052227020299</v>
      </c>
      <c r="V758">
        <v>2.5855565071106001</v>
      </c>
      <c r="W758" s="17">
        <v>0.193048715591431</v>
      </c>
      <c r="X758">
        <v>0.43582105636596702</v>
      </c>
      <c r="Y758">
        <v>0.43582105636596702</v>
      </c>
      <c r="Z758">
        <v>0.3</v>
      </c>
      <c r="AA758">
        <v>0.8</v>
      </c>
      <c r="AB758">
        <v>0.72727272727272696</v>
      </c>
      <c r="AC758">
        <v>0.76190476190476197</v>
      </c>
      <c r="AD758">
        <v>0.2</v>
      </c>
      <c r="AE758">
        <v>0.5</v>
      </c>
    </row>
    <row r="759" spans="1:31" x14ac:dyDescent="0.15">
      <c r="A759" s="6">
        <v>757</v>
      </c>
      <c r="B759">
        <v>17</v>
      </c>
      <c r="C759">
        <v>3</v>
      </c>
      <c r="D759">
        <v>10</v>
      </c>
      <c r="E759">
        <v>10</v>
      </c>
      <c r="F759">
        <v>10</v>
      </c>
      <c r="G759">
        <v>0</v>
      </c>
      <c r="H759">
        <v>7</v>
      </c>
      <c r="I759">
        <v>3</v>
      </c>
      <c r="J759">
        <v>0.85</v>
      </c>
      <c r="K759" s="3">
        <v>9.6664371490478498</v>
      </c>
      <c r="L759" s="10">
        <v>2.9880065917968701</v>
      </c>
      <c r="M759">
        <v>2.1301460266113299</v>
      </c>
      <c r="N759">
        <v>6.6810646057128897</v>
      </c>
      <c r="O759">
        <v>6</v>
      </c>
      <c r="P759">
        <v>6</v>
      </c>
      <c r="Q759">
        <v>16</v>
      </c>
      <c r="R759" s="16">
        <v>0.375</v>
      </c>
      <c r="S759" s="16">
        <f t="shared" si="11"/>
        <v>0.6</v>
      </c>
      <c r="T759">
        <v>4.0183944702148402</v>
      </c>
      <c r="U759">
        <v>3.68935251235962</v>
      </c>
      <c r="V759">
        <v>3.4121956825256401</v>
      </c>
      <c r="W759" s="17">
        <v>0.27715682983398399</v>
      </c>
      <c r="X759">
        <v>0.60619878768920898</v>
      </c>
      <c r="Y759">
        <v>0.60619878768920898</v>
      </c>
      <c r="Z759">
        <v>0.6</v>
      </c>
      <c r="AA759">
        <v>1</v>
      </c>
      <c r="AB759">
        <v>0.625</v>
      </c>
      <c r="AC759">
        <v>0.76923076923076905</v>
      </c>
      <c r="AD759">
        <v>0</v>
      </c>
      <c r="AE759">
        <v>0.4</v>
      </c>
    </row>
    <row r="760" spans="1:31" x14ac:dyDescent="0.15">
      <c r="A760" s="6">
        <v>758</v>
      </c>
      <c r="B760">
        <v>17</v>
      </c>
      <c r="C760">
        <v>3</v>
      </c>
      <c r="D760">
        <v>10</v>
      </c>
      <c r="E760">
        <v>10</v>
      </c>
      <c r="F760">
        <v>10</v>
      </c>
      <c r="G760">
        <v>0</v>
      </c>
      <c r="H760">
        <v>7</v>
      </c>
      <c r="I760">
        <v>3</v>
      </c>
      <c r="J760">
        <v>0.85</v>
      </c>
      <c r="K760" s="3">
        <v>9.3289508819580096</v>
      </c>
      <c r="L760" s="10">
        <v>2.0283145904540998</v>
      </c>
      <c r="M760">
        <v>0.96340560913085904</v>
      </c>
      <c r="N760">
        <v>6.8797893524169904</v>
      </c>
      <c r="O760">
        <v>5</v>
      </c>
      <c r="P760">
        <v>5</v>
      </c>
      <c r="Q760">
        <v>15</v>
      </c>
      <c r="R760" s="16">
        <v>0.33329999999999999</v>
      </c>
      <c r="S760" s="16">
        <f t="shared" si="11"/>
        <v>0.5</v>
      </c>
      <c r="T760">
        <v>4.1791725158691397</v>
      </c>
      <c r="U760">
        <v>3.7919178009033199</v>
      </c>
      <c r="V760">
        <v>3.5736203193664502</v>
      </c>
      <c r="W760" s="17">
        <v>0.21829748153686501</v>
      </c>
      <c r="X760">
        <v>0.60555219650268599</v>
      </c>
      <c r="Y760">
        <v>0.60555219650268599</v>
      </c>
      <c r="Z760">
        <v>0.5</v>
      </c>
      <c r="AA760">
        <v>1</v>
      </c>
      <c r="AB760">
        <v>0.66666666666666696</v>
      </c>
      <c r="AC760">
        <v>0.8</v>
      </c>
      <c r="AD760">
        <v>0</v>
      </c>
      <c r="AE760">
        <v>0.5</v>
      </c>
    </row>
    <row r="761" spans="1:31" x14ac:dyDescent="0.15">
      <c r="A761" s="6">
        <v>759</v>
      </c>
      <c r="B761">
        <v>16</v>
      </c>
      <c r="C761">
        <v>4</v>
      </c>
      <c r="D761">
        <v>10</v>
      </c>
      <c r="E761">
        <v>10</v>
      </c>
      <c r="F761">
        <v>10</v>
      </c>
      <c r="G761">
        <v>0</v>
      </c>
      <c r="H761">
        <v>6</v>
      </c>
      <c r="I761">
        <v>4</v>
      </c>
      <c r="J761">
        <v>0.8</v>
      </c>
      <c r="K761" s="3">
        <v>7.5038566589355504</v>
      </c>
      <c r="L761" s="10">
        <v>2.5776634216308598</v>
      </c>
      <c r="M761">
        <v>1.27959060668945</v>
      </c>
      <c r="N761">
        <v>4.9651393890380904</v>
      </c>
      <c r="O761">
        <v>3</v>
      </c>
      <c r="P761">
        <v>3</v>
      </c>
      <c r="Q761">
        <v>12</v>
      </c>
      <c r="R761" s="16">
        <v>0.25</v>
      </c>
      <c r="S761" s="16">
        <f t="shared" si="11"/>
        <v>0.3</v>
      </c>
      <c r="T761">
        <v>3.4542045593261701</v>
      </c>
      <c r="U761">
        <v>3.1654732227325399</v>
      </c>
      <c r="V761">
        <v>2.9687378406524698</v>
      </c>
      <c r="W761" s="17">
        <v>0.19673538208007799</v>
      </c>
      <c r="X761">
        <v>0.485466718673706</v>
      </c>
      <c r="Y761">
        <v>0.485466718673706</v>
      </c>
      <c r="Z761">
        <v>0.3</v>
      </c>
      <c r="AA761">
        <v>0.9</v>
      </c>
      <c r="AB761">
        <v>0.75</v>
      </c>
      <c r="AC761">
        <v>0.81818181818181801</v>
      </c>
      <c r="AD761">
        <v>0.1</v>
      </c>
      <c r="AE761">
        <v>0.6</v>
      </c>
    </row>
    <row r="762" spans="1:31" x14ac:dyDescent="0.15">
      <c r="A762" s="6">
        <v>760</v>
      </c>
      <c r="B762">
        <v>17</v>
      </c>
      <c r="C762">
        <v>3</v>
      </c>
      <c r="D762">
        <v>10</v>
      </c>
      <c r="E762">
        <v>10</v>
      </c>
      <c r="F762">
        <v>10</v>
      </c>
      <c r="G762">
        <v>0</v>
      </c>
      <c r="H762">
        <v>7</v>
      </c>
      <c r="I762">
        <v>3</v>
      </c>
      <c r="J762">
        <v>0.85</v>
      </c>
      <c r="K762" s="3">
        <v>10.1663112640381</v>
      </c>
      <c r="L762" s="10">
        <v>3.27395820617676</v>
      </c>
      <c r="M762">
        <v>2.3494186401367201</v>
      </c>
      <c r="N762">
        <v>6.7644100189209002</v>
      </c>
      <c r="O762">
        <v>4</v>
      </c>
      <c r="P762">
        <v>4</v>
      </c>
      <c r="Q762">
        <v>14</v>
      </c>
      <c r="R762" s="16">
        <v>0.28570000000000001</v>
      </c>
      <c r="S762" s="16">
        <f t="shared" si="11"/>
        <v>0.4</v>
      </c>
      <c r="T762">
        <v>4.2317581176757804</v>
      </c>
      <c r="U762">
        <v>3.9319043159484899</v>
      </c>
      <c r="V762">
        <v>3.6114051342010498</v>
      </c>
      <c r="W762" s="17">
        <v>0.32049918174743702</v>
      </c>
      <c r="X762">
        <v>0.620352983474731</v>
      </c>
      <c r="Y762">
        <v>0.620352983474731</v>
      </c>
      <c r="Z762">
        <v>0.4</v>
      </c>
      <c r="AA762">
        <v>1</v>
      </c>
      <c r="AB762">
        <v>0.71428571428571397</v>
      </c>
      <c r="AC762">
        <v>0.83333333333333304</v>
      </c>
      <c r="AD762">
        <v>0</v>
      </c>
      <c r="AE762">
        <v>0.6</v>
      </c>
    </row>
    <row r="763" spans="1:31" x14ac:dyDescent="0.15">
      <c r="A763" s="6">
        <v>761</v>
      </c>
      <c r="B763">
        <v>16</v>
      </c>
      <c r="C763">
        <v>4</v>
      </c>
      <c r="D763">
        <v>10</v>
      </c>
      <c r="E763">
        <v>10</v>
      </c>
      <c r="F763">
        <v>10</v>
      </c>
      <c r="G763">
        <v>0</v>
      </c>
      <c r="H763">
        <v>6</v>
      </c>
      <c r="I763">
        <v>4</v>
      </c>
      <c r="J763">
        <v>0.8</v>
      </c>
      <c r="K763" s="3">
        <v>9.8222579956054705</v>
      </c>
      <c r="L763" s="10">
        <v>2.4600658416747998</v>
      </c>
      <c r="M763">
        <v>0.75917053222656194</v>
      </c>
      <c r="N763">
        <v>8.0180835723877006</v>
      </c>
      <c r="O763">
        <v>5</v>
      </c>
      <c r="P763">
        <v>5</v>
      </c>
      <c r="Q763">
        <v>15</v>
      </c>
      <c r="R763" s="16">
        <v>0.33329999999999999</v>
      </c>
      <c r="S763" s="16">
        <f t="shared" si="11"/>
        <v>0.5</v>
      </c>
      <c r="T763">
        <v>4.1355400085449201</v>
      </c>
      <c r="U763">
        <v>3.6582548618316602</v>
      </c>
      <c r="V763">
        <v>3.49895215034485</v>
      </c>
      <c r="W763" s="17">
        <v>0.15930271148681599</v>
      </c>
      <c r="X763">
        <v>0.63658785820007302</v>
      </c>
      <c r="Y763">
        <v>0.63658785820007302</v>
      </c>
      <c r="Z763">
        <v>0.5</v>
      </c>
      <c r="AA763">
        <v>1</v>
      </c>
      <c r="AB763">
        <v>0.66666666666666696</v>
      </c>
      <c r="AC763">
        <v>0.8</v>
      </c>
      <c r="AD763">
        <v>0</v>
      </c>
      <c r="AE763">
        <v>0.5</v>
      </c>
    </row>
    <row r="764" spans="1:31" x14ac:dyDescent="0.15">
      <c r="A764" s="6">
        <v>762</v>
      </c>
      <c r="B764">
        <v>16</v>
      </c>
      <c r="C764">
        <v>4</v>
      </c>
      <c r="D764">
        <v>10</v>
      </c>
      <c r="E764">
        <v>10</v>
      </c>
      <c r="F764">
        <v>10</v>
      </c>
      <c r="G764">
        <v>0</v>
      </c>
      <c r="H764">
        <v>6</v>
      </c>
      <c r="I764">
        <v>4</v>
      </c>
      <c r="J764">
        <v>0.8</v>
      </c>
      <c r="K764" s="3">
        <v>9.4051055908203107</v>
      </c>
      <c r="L764" s="10">
        <v>3.4295520782470699</v>
      </c>
      <c r="M764">
        <v>2.1113662719726598</v>
      </c>
      <c r="N764">
        <v>6.6637954711914098</v>
      </c>
      <c r="O764">
        <v>4</v>
      </c>
      <c r="P764">
        <v>4</v>
      </c>
      <c r="Q764">
        <v>14</v>
      </c>
      <c r="R764" s="16">
        <v>0.28570000000000001</v>
      </c>
      <c r="S764" s="16">
        <f t="shared" si="11"/>
        <v>0.4</v>
      </c>
      <c r="T764">
        <v>2.9715652465820299</v>
      </c>
      <c r="U764">
        <v>2.7172491550445601</v>
      </c>
      <c r="V764">
        <v>2.4712443351745601</v>
      </c>
      <c r="W764" s="17">
        <v>0.24600481986999501</v>
      </c>
      <c r="X764">
        <v>0.50032091140747104</v>
      </c>
      <c r="Y764">
        <v>0.50032091140747104</v>
      </c>
      <c r="Z764">
        <v>0.4</v>
      </c>
      <c r="AA764">
        <v>1</v>
      </c>
      <c r="AB764">
        <v>0.71428571428571397</v>
      </c>
      <c r="AC764">
        <v>0.83333333333333304</v>
      </c>
      <c r="AD764">
        <v>0</v>
      </c>
      <c r="AE764">
        <v>0.6</v>
      </c>
    </row>
    <row r="765" spans="1:31" x14ac:dyDescent="0.15">
      <c r="A765" s="6">
        <v>763</v>
      </c>
      <c r="B765">
        <v>17</v>
      </c>
      <c r="C765">
        <v>3</v>
      </c>
      <c r="D765">
        <v>10</v>
      </c>
      <c r="E765">
        <v>10</v>
      </c>
      <c r="F765">
        <v>10</v>
      </c>
      <c r="G765">
        <v>0</v>
      </c>
      <c r="H765">
        <v>7</v>
      </c>
      <c r="I765">
        <v>3</v>
      </c>
      <c r="J765">
        <v>0.85</v>
      </c>
      <c r="K765" s="3">
        <v>8.8154239654540998</v>
      </c>
      <c r="L765" s="10">
        <v>2.6712760925293</v>
      </c>
      <c r="M765">
        <v>1.6902217864990201</v>
      </c>
      <c r="N765">
        <v>5.5071983337402299</v>
      </c>
      <c r="O765">
        <v>3</v>
      </c>
      <c r="P765">
        <v>3</v>
      </c>
      <c r="Q765">
        <v>12</v>
      </c>
      <c r="R765" s="16">
        <v>0.25</v>
      </c>
      <c r="S765" s="16">
        <f t="shared" si="11"/>
        <v>0.3</v>
      </c>
      <c r="T765">
        <v>3.7791271209716801</v>
      </c>
      <c r="U765">
        <v>3.5109894275665301</v>
      </c>
      <c r="V765">
        <v>3.2221112251281698</v>
      </c>
      <c r="W765" s="17">
        <v>0.28887820243835399</v>
      </c>
      <c r="X765">
        <v>0.55701589584350597</v>
      </c>
      <c r="Y765">
        <v>0.55701589584350597</v>
      </c>
      <c r="Z765">
        <v>0.3</v>
      </c>
      <c r="AA765">
        <v>0.9</v>
      </c>
      <c r="AB765">
        <v>0.75</v>
      </c>
      <c r="AC765">
        <v>0.81818181818181801</v>
      </c>
      <c r="AD765">
        <v>0.1</v>
      </c>
      <c r="AE765">
        <v>0.6</v>
      </c>
    </row>
    <row r="766" spans="1:31" x14ac:dyDescent="0.15">
      <c r="A766" s="6">
        <v>764</v>
      </c>
      <c r="B766">
        <v>16</v>
      </c>
      <c r="C766">
        <v>4</v>
      </c>
      <c r="D766">
        <v>10</v>
      </c>
      <c r="E766">
        <v>10</v>
      </c>
      <c r="F766">
        <v>10</v>
      </c>
      <c r="G766">
        <v>0</v>
      </c>
      <c r="H766">
        <v>6</v>
      </c>
      <c r="I766">
        <v>4</v>
      </c>
      <c r="J766">
        <v>0.8</v>
      </c>
      <c r="K766" s="3">
        <v>8.7104778289794904</v>
      </c>
      <c r="L766" s="10">
        <v>1.3560638427734399</v>
      </c>
      <c r="M766">
        <v>0.14569473266601601</v>
      </c>
      <c r="N766">
        <v>9.2314319610595703</v>
      </c>
      <c r="O766">
        <v>6</v>
      </c>
      <c r="P766">
        <v>6</v>
      </c>
      <c r="Q766">
        <v>16</v>
      </c>
      <c r="R766" s="16">
        <v>0.375</v>
      </c>
      <c r="S766" s="16">
        <f t="shared" si="11"/>
        <v>0.6</v>
      </c>
      <c r="T766">
        <v>4.6927738189697301</v>
      </c>
      <c r="U766">
        <v>4.0366182327270499</v>
      </c>
      <c r="V766">
        <v>4.0753555297851598</v>
      </c>
      <c r="W766" s="17">
        <v>3.8737297058105503E-2</v>
      </c>
      <c r="X766">
        <v>0.61741828918456998</v>
      </c>
      <c r="Y766">
        <v>0.61741828918456998</v>
      </c>
      <c r="Z766">
        <v>0.6</v>
      </c>
      <c r="AA766">
        <v>1</v>
      </c>
      <c r="AB766">
        <v>0.625</v>
      </c>
      <c r="AC766">
        <v>0.76923076923076905</v>
      </c>
      <c r="AD766">
        <v>0</v>
      </c>
      <c r="AE766">
        <v>0.4</v>
      </c>
    </row>
    <row r="767" spans="1:31" x14ac:dyDescent="0.15">
      <c r="A767" s="6">
        <v>765</v>
      </c>
      <c r="B767">
        <v>19</v>
      </c>
      <c r="C767">
        <v>1</v>
      </c>
      <c r="D767">
        <v>10</v>
      </c>
      <c r="E767">
        <v>10</v>
      </c>
      <c r="F767">
        <v>10</v>
      </c>
      <c r="G767">
        <v>0</v>
      </c>
      <c r="H767">
        <v>9</v>
      </c>
      <c r="I767">
        <v>1</v>
      </c>
      <c r="J767">
        <v>0.95</v>
      </c>
      <c r="K767" s="3">
        <v>12.22727394104</v>
      </c>
      <c r="L767" s="10">
        <v>0.80151748657226596</v>
      </c>
      <c r="M767">
        <v>0.55924224853515603</v>
      </c>
      <c r="N767">
        <v>10.2725009918213</v>
      </c>
      <c r="O767">
        <v>7</v>
      </c>
      <c r="P767">
        <v>7</v>
      </c>
      <c r="Q767">
        <v>17</v>
      </c>
      <c r="R767" s="16">
        <v>0.4118</v>
      </c>
      <c r="S767" s="16">
        <f t="shared" si="11"/>
        <v>0.7</v>
      </c>
      <c r="T767">
        <v>4.8915824890136701</v>
      </c>
      <c r="U767">
        <v>4.49367332458496</v>
      </c>
      <c r="V767">
        <v>4.3103799819946298</v>
      </c>
      <c r="W767" s="17">
        <v>0.183293342590332</v>
      </c>
      <c r="X767">
        <v>0.58120250701904297</v>
      </c>
      <c r="Y767">
        <v>0.58120250701904297</v>
      </c>
      <c r="Z767">
        <v>0.7</v>
      </c>
      <c r="AA767">
        <v>1</v>
      </c>
      <c r="AB767">
        <v>0.58823529411764697</v>
      </c>
      <c r="AC767">
        <v>0.74074074074074103</v>
      </c>
      <c r="AD767">
        <v>0</v>
      </c>
      <c r="AE767">
        <v>0.3</v>
      </c>
    </row>
    <row r="768" spans="1:31" x14ac:dyDescent="0.15">
      <c r="A768" s="6">
        <v>766</v>
      </c>
      <c r="B768">
        <v>17</v>
      </c>
      <c r="C768">
        <v>3</v>
      </c>
      <c r="D768">
        <v>10</v>
      </c>
      <c r="E768">
        <v>10</v>
      </c>
      <c r="F768">
        <v>10</v>
      </c>
      <c r="G768">
        <v>0</v>
      </c>
      <c r="H768">
        <v>7</v>
      </c>
      <c r="I768">
        <v>3</v>
      </c>
      <c r="J768">
        <v>0.85</v>
      </c>
      <c r="K768" s="3">
        <v>8.3576145172119105</v>
      </c>
      <c r="L768" s="10">
        <v>2.3232803344726598</v>
      </c>
      <c r="M768">
        <v>1.3556365966796899</v>
      </c>
      <c r="N768">
        <v>5.3950061798095703</v>
      </c>
      <c r="O768">
        <v>5</v>
      </c>
      <c r="P768">
        <v>5</v>
      </c>
      <c r="Q768">
        <v>15</v>
      </c>
      <c r="R768" s="16">
        <v>0.33329999999999999</v>
      </c>
      <c r="S768" s="16">
        <f t="shared" si="11"/>
        <v>0.5</v>
      </c>
      <c r="T768">
        <v>3.5073833465576199</v>
      </c>
      <c r="U768">
        <v>3.2279739379882799</v>
      </c>
      <c r="V768">
        <v>2.9903004169464098</v>
      </c>
      <c r="W768" s="17">
        <v>0.23767352104187001</v>
      </c>
      <c r="X768">
        <v>0.51708292961120605</v>
      </c>
      <c r="Y768">
        <v>0.51708292961120605</v>
      </c>
      <c r="Z768">
        <v>0.5</v>
      </c>
      <c r="AA768">
        <v>1</v>
      </c>
      <c r="AB768">
        <v>0.66666666666666696</v>
      </c>
      <c r="AC768">
        <v>0.8</v>
      </c>
      <c r="AD768">
        <v>0</v>
      </c>
      <c r="AE768">
        <v>0.5</v>
      </c>
    </row>
    <row r="769" spans="1:31" x14ac:dyDescent="0.15">
      <c r="A769" s="6">
        <v>767</v>
      </c>
      <c r="B769">
        <v>18</v>
      </c>
      <c r="C769">
        <v>2</v>
      </c>
      <c r="D769">
        <v>10</v>
      </c>
      <c r="E769">
        <v>10</v>
      </c>
      <c r="F769">
        <v>10</v>
      </c>
      <c r="G769">
        <v>0</v>
      </c>
      <c r="H769">
        <v>8</v>
      </c>
      <c r="I769">
        <v>2</v>
      </c>
      <c r="J769">
        <v>0.9</v>
      </c>
      <c r="K769" s="3">
        <v>10.418952941894499</v>
      </c>
      <c r="L769" s="10">
        <v>2.6292495727539098</v>
      </c>
      <c r="M769">
        <v>2.0696887969970699</v>
      </c>
      <c r="N769">
        <v>6.93931007385254</v>
      </c>
      <c r="O769">
        <v>3</v>
      </c>
      <c r="P769">
        <v>3</v>
      </c>
      <c r="Q769">
        <v>13</v>
      </c>
      <c r="R769" s="16">
        <v>0.23080000000000001</v>
      </c>
      <c r="S769" s="16">
        <f t="shared" si="11"/>
        <v>0.3</v>
      </c>
      <c r="T769">
        <v>3.8642120361328098</v>
      </c>
      <c r="U769">
        <v>3.6235122680664098</v>
      </c>
      <c r="V769">
        <v>3.29751825332642</v>
      </c>
      <c r="W769" s="17">
        <v>0.32599401473999001</v>
      </c>
      <c r="X769">
        <v>0.56669378280639604</v>
      </c>
      <c r="Y769">
        <v>0.56669378280639604</v>
      </c>
      <c r="Z769">
        <v>0.3</v>
      </c>
      <c r="AA769">
        <v>1</v>
      </c>
      <c r="AB769">
        <v>0.76923076923076905</v>
      </c>
      <c r="AC769">
        <v>0.86956521739130399</v>
      </c>
      <c r="AD769">
        <v>0</v>
      </c>
      <c r="AE769">
        <v>0.7</v>
      </c>
    </row>
    <row r="770" spans="1:31" x14ac:dyDescent="0.15">
      <c r="A770" s="6">
        <v>768</v>
      </c>
      <c r="B770">
        <v>16</v>
      </c>
      <c r="C770">
        <v>4</v>
      </c>
      <c r="D770">
        <v>10</v>
      </c>
      <c r="E770">
        <v>10</v>
      </c>
      <c r="F770">
        <v>10</v>
      </c>
      <c r="G770">
        <v>0</v>
      </c>
      <c r="H770">
        <v>6</v>
      </c>
      <c r="I770">
        <v>4</v>
      </c>
      <c r="J770">
        <v>0.8</v>
      </c>
      <c r="K770" s="3">
        <v>9.2490539550781197</v>
      </c>
      <c r="L770" s="10">
        <v>2.1260395050048801</v>
      </c>
      <c r="M770">
        <v>0.34942245483398399</v>
      </c>
      <c r="N770">
        <v>7.4301509857177699</v>
      </c>
      <c r="O770">
        <v>5</v>
      </c>
      <c r="P770">
        <v>5</v>
      </c>
      <c r="Q770">
        <v>15</v>
      </c>
      <c r="R770" s="16">
        <v>0.33329999999999999</v>
      </c>
      <c r="S770" s="16">
        <f t="shared" ref="S770:S833" si="12">O770/E770</f>
        <v>0.5</v>
      </c>
      <c r="T770">
        <v>4.2136154174804696</v>
      </c>
      <c r="U770">
        <v>3.7236680984497101</v>
      </c>
      <c r="V770">
        <v>3.5841317176818901</v>
      </c>
      <c r="W770" s="17">
        <v>0.13953638076782199</v>
      </c>
      <c r="X770">
        <v>0.62948369979858398</v>
      </c>
      <c r="Y770">
        <v>0.62948369979858398</v>
      </c>
      <c r="Z770">
        <v>0.5</v>
      </c>
      <c r="AA770">
        <v>1</v>
      </c>
      <c r="AB770">
        <v>0.66666666666666696</v>
      </c>
      <c r="AC770">
        <v>0.8</v>
      </c>
      <c r="AD770">
        <v>0</v>
      </c>
      <c r="AE770">
        <v>0.5</v>
      </c>
    </row>
    <row r="771" spans="1:31" x14ac:dyDescent="0.15">
      <c r="A771" s="6">
        <v>769</v>
      </c>
      <c r="B771">
        <v>17</v>
      </c>
      <c r="C771">
        <v>3</v>
      </c>
      <c r="D771">
        <v>10</v>
      </c>
      <c r="E771">
        <v>10</v>
      </c>
      <c r="F771">
        <v>10</v>
      </c>
      <c r="G771">
        <v>0</v>
      </c>
      <c r="H771">
        <v>7</v>
      </c>
      <c r="I771">
        <v>3</v>
      </c>
      <c r="J771">
        <v>0.85</v>
      </c>
      <c r="K771" s="3">
        <v>8.2580490112304705</v>
      </c>
      <c r="L771" s="10">
        <v>1.09774971008301</v>
      </c>
      <c r="M771">
        <v>0.32152175903320301</v>
      </c>
      <c r="N771">
        <v>7.6415824890136701</v>
      </c>
      <c r="O771">
        <v>6</v>
      </c>
      <c r="P771">
        <v>6</v>
      </c>
      <c r="Q771">
        <v>15</v>
      </c>
      <c r="R771" s="16">
        <v>0.4</v>
      </c>
      <c r="S771" s="16">
        <f t="shared" si="12"/>
        <v>0.6</v>
      </c>
      <c r="T771">
        <v>4.3642616271972701</v>
      </c>
      <c r="U771">
        <v>3.8643605709075901</v>
      </c>
      <c r="V771">
        <v>3.8187141418457</v>
      </c>
      <c r="W771" s="17">
        <v>4.56464290618896E-2</v>
      </c>
      <c r="X771">
        <v>0.54554748535156194</v>
      </c>
      <c r="Y771">
        <v>0.54554748535156194</v>
      </c>
      <c r="Z771">
        <v>0.6</v>
      </c>
      <c r="AA771">
        <v>0.9</v>
      </c>
      <c r="AB771">
        <v>0.6</v>
      </c>
      <c r="AC771">
        <v>0.72</v>
      </c>
      <c r="AD771">
        <v>0.1</v>
      </c>
      <c r="AE771">
        <v>0.3</v>
      </c>
    </row>
    <row r="772" spans="1:31" x14ac:dyDescent="0.15">
      <c r="A772" s="6">
        <v>770</v>
      </c>
      <c r="B772">
        <v>16</v>
      </c>
      <c r="C772">
        <v>4</v>
      </c>
      <c r="D772">
        <v>10</v>
      </c>
      <c r="E772">
        <v>10</v>
      </c>
      <c r="F772">
        <v>10</v>
      </c>
      <c r="G772">
        <v>0</v>
      </c>
      <c r="H772">
        <v>6</v>
      </c>
      <c r="I772">
        <v>4</v>
      </c>
      <c r="J772">
        <v>0.8</v>
      </c>
      <c r="K772" s="3">
        <v>8.4371662139892596</v>
      </c>
      <c r="L772" s="10">
        <v>2.2285137176513699</v>
      </c>
      <c r="M772">
        <v>0.87687683105468694</v>
      </c>
      <c r="N772">
        <v>6.9686565399169904</v>
      </c>
      <c r="O772">
        <v>6</v>
      </c>
      <c r="P772">
        <v>6</v>
      </c>
      <c r="Q772">
        <v>16</v>
      </c>
      <c r="R772" s="16">
        <v>0.375</v>
      </c>
      <c r="S772" s="16">
        <f t="shared" si="12"/>
        <v>0.6</v>
      </c>
      <c r="T772">
        <v>3.5901756286621098</v>
      </c>
      <c r="U772">
        <v>3.1849403381347701</v>
      </c>
      <c r="V772">
        <v>3.05215215682983</v>
      </c>
      <c r="W772" s="17">
        <v>0.132788181304932</v>
      </c>
      <c r="X772">
        <v>0.53802347183227495</v>
      </c>
      <c r="Y772">
        <v>0.53802347183227495</v>
      </c>
      <c r="Z772">
        <v>0.6</v>
      </c>
      <c r="AA772">
        <v>1</v>
      </c>
      <c r="AB772">
        <v>0.625</v>
      </c>
      <c r="AC772">
        <v>0.76923076923076905</v>
      </c>
      <c r="AD772">
        <v>0</v>
      </c>
      <c r="AE772">
        <v>0.4</v>
      </c>
    </row>
    <row r="773" spans="1:31" x14ac:dyDescent="0.15">
      <c r="A773" s="6">
        <v>771</v>
      </c>
      <c r="B773">
        <v>15</v>
      </c>
      <c r="C773">
        <v>5</v>
      </c>
      <c r="D773">
        <v>10</v>
      </c>
      <c r="E773">
        <v>10</v>
      </c>
      <c r="F773">
        <v>10</v>
      </c>
      <c r="G773">
        <v>0</v>
      </c>
      <c r="H773">
        <v>5</v>
      </c>
      <c r="I773">
        <v>5</v>
      </c>
      <c r="J773">
        <v>0.75</v>
      </c>
      <c r="K773" s="3">
        <v>8.4633045196533203</v>
      </c>
      <c r="L773" s="10">
        <v>4.1905403137206996</v>
      </c>
      <c r="M773">
        <v>2.65578269958496</v>
      </c>
      <c r="N773">
        <v>5.4760150909423801</v>
      </c>
      <c r="O773">
        <v>2</v>
      </c>
      <c r="P773">
        <v>2</v>
      </c>
      <c r="Q773">
        <v>12</v>
      </c>
      <c r="R773" s="16">
        <v>0.16669999999999999</v>
      </c>
      <c r="S773" s="16">
        <f t="shared" si="12"/>
        <v>0.2</v>
      </c>
      <c r="T773">
        <v>2.7900257110595699</v>
      </c>
      <c r="U773">
        <v>2.5661418437957799</v>
      </c>
      <c r="V773">
        <v>2.2885594367981001</v>
      </c>
      <c r="W773" s="17">
        <v>0.277582406997681</v>
      </c>
      <c r="X773">
        <v>0.50146627426147505</v>
      </c>
      <c r="Y773">
        <v>0.50146627426147505</v>
      </c>
      <c r="Z773">
        <v>0.2</v>
      </c>
      <c r="AA773">
        <v>1</v>
      </c>
      <c r="AB773">
        <v>0.83333333333333304</v>
      </c>
      <c r="AC773">
        <v>0.90909090909090895</v>
      </c>
      <c r="AD773">
        <v>0</v>
      </c>
      <c r="AE773">
        <v>0.8</v>
      </c>
    </row>
    <row r="774" spans="1:31" x14ac:dyDescent="0.15">
      <c r="A774" s="6">
        <v>772</v>
      </c>
      <c r="B774">
        <v>18</v>
      </c>
      <c r="C774">
        <v>2</v>
      </c>
      <c r="D774">
        <v>10</v>
      </c>
      <c r="E774">
        <v>10</v>
      </c>
      <c r="F774">
        <v>10</v>
      </c>
      <c r="G774">
        <v>0</v>
      </c>
      <c r="H774">
        <v>8</v>
      </c>
      <c r="I774">
        <v>2</v>
      </c>
      <c r="J774">
        <v>0.9</v>
      </c>
      <c r="K774" s="3">
        <v>10.1784763336182</v>
      </c>
      <c r="L774" s="10">
        <v>1.5869178771972701</v>
      </c>
      <c r="M774">
        <v>0.96760177612304699</v>
      </c>
      <c r="N774">
        <v>7.6428642272949201</v>
      </c>
      <c r="O774">
        <v>7</v>
      </c>
      <c r="P774">
        <v>7</v>
      </c>
      <c r="Q774">
        <v>17</v>
      </c>
      <c r="R774" s="16">
        <v>0.4118</v>
      </c>
      <c r="S774" s="16">
        <f t="shared" si="12"/>
        <v>0.7</v>
      </c>
      <c r="T774">
        <v>5.0832271575927699</v>
      </c>
      <c r="U774">
        <v>4.6600112915039098</v>
      </c>
      <c r="V774">
        <v>4.4258260726928702</v>
      </c>
      <c r="W774" s="17">
        <v>0.23418521881103499</v>
      </c>
      <c r="X774">
        <v>0.65740108489990201</v>
      </c>
      <c r="Y774">
        <v>0.65740108489990201</v>
      </c>
      <c r="Z774">
        <v>0.7</v>
      </c>
      <c r="AA774">
        <v>1</v>
      </c>
      <c r="AB774">
        <v>0.58823529411764697</v>
      </c>
      <c r="AC774">
        <v>0.74074074074074103</v>
      </c>
      <c r="AD774">
        <v>0</v>
      </c>
      <c r="AE774">
        <v>0.3</v>
      </c>
    </row>
    <row r="775" spans="1:31" x14ac:dyDescent="0.15">
      <c r="A775" s="6">
        <v>773</v>
      </c>
      <c r="B775">
        <v>18</v>
      </c>
      <c r="C775">
        <v>2</v>
      </c>
      <c r="D775">
        <v>10</v>
      </c>
      <c r="E775">
        <v>10</v>
      </c>
      <c r="F775">
        <v>10</v>
      </c>
      <c r="G775">
        <v>0</v>
      </c>
      <c r="H775">
        <v>8</v>
      </c>
      <c r="I775">
        <v>2</v>
      </c>
      <c r="J775">
        <v>0.9</v>
      </c>
      <c r="K775" s="3">
        <v>10.0533294677734</v>
      </c>
      <c r="L775" s="10">
        <v>1.13979339599609</v>
      </c>
      <c r="M775">
        <v>0.6265869140625</v>
      </c>
      <c r="N775">
        <v>8.5758876800537092</v>
      </c>
      <c r="O775">
        <v>8</v>
      </c>
      <c r="P775">
        <v>8</v>
      </c>
      <c r="Q775">
        <v>18</v>
      </c>
      <c r="R775" s="16">
        <v>0.44440000000000002</v>
      </c>
      <c r="S775" s="16">
        <f t="shared" si="12"/>
        <v>0.8</v>
      </c>
      <c r="T775">
        <v>5.4543704986572301</v>
      </c>
      <c r="U775">
        <v>4.9175844192504901</v>
      </c>
      <c r="V775">
        <v>4.7778811454772896</v>
      </c>
      <c r="W775" s="17">
        <v>0.139703273773193</v>
      </c>
      <c r="X775">
        <v>0.67648935317993197</v>
      </c>
      <c r="Y775">
        <v>0.67648935317993197</v>
      </c>
      <c r="Z775">
        <v>0.8</v>
      </c>
      <c r="AA775">
        <v>1</v>
      </c>
      <c r="AB775">
        <v>0.55555555555555602</v>
      </c>
      <c r="AC775">
        <v>0.71428571428571397</v>
      </c>
      <c r="AD775">
        <v>0</v>
      </c>
      <c r="AE775">
        <v>0.2</v>
      </c>
    </row>
    <row r="776" spans="1:31" x14ac:dyDescent="0.15">
      <c r="A776" s="6">
        <v>774</v>
      </c>
      <c r="B776">
        <v>18</v>
      </c>
      <c r="C776">
        <v>2</v>
      </c>
      <c r="D776">
        <v>10</v>
      </c>
      <c r="E776">
        <v>10</v>
      </c>
      <c r="F776">
        <v>10</v>
      </c>
      <c r="G776">
        <v>0</v>
      </c>
      <c r="H776">
        <v>8</v>
      </c>
      <c r="I776">
        <v>2</v>
      </c>
      <c r="J776">
        <v>0.9</v>
      </c>
      <c r="K776" s="3">
        <v>9.9837837219238299</v>
      </c>
      <c r="L776" s="10">
        <v>3.8917007446289098</v>
      </c>
      <c r="M776">
        <v>3.5301170349121098</v>
      </c>
      <c r="N776">
        <v>5.8071537017822301</v>
      </c>
      <c r="O776">
        <v>2</v>
      </c>
      <c r="P776">
        <v>2</v>
      </c>
      <c r="Q776">
        <v>12</v>
      </c>
      <c r="R776" s="16">
        <v>0.16669999999999999</v>
      </c>
      <c r="S776" s="16">
        <f t="shared" si="12"/>
        <v>0.2</v>
      </c>
      <c r="T776">
        <v>3.93145751953125</v>
      </c>
      <c r="U776">
        <v>3.73478102684021</v>
      </c>
      <c r="V776">
        <v>3.3527534008026101</v>
      </c>
      <c r="W776" s="17">
        <v>0.38202762603759799</v>
      </c>
      <c r="X776">
        <v>0.57870411872863803</v>
      </c>
      <c r="Y776">
        <v>0.57870411872863803</v>
      </c>
      <c r="Z776">
        <v>0.2</v>
      </c>
      <c r="AA776">
        <v>1</v>
      </c>
      <c r="AB776">
        <v>0.83333333333333304</v>
      </c>
      <c r="AC776">
        <v>0.90909090909090895</v>
      </c>
      <c r="AD776">
        <v>0</v>
      </c>
      <c r="AE776">
        <v>0.8</v>
      </c>
    </row>
    <row r="777" spans="1:31" x14ac:dyDescent="0.15">
      <c r="A777" s="6">
        <v>775</v>
      </c>
      <c r="B777">
        <v>16</v>
      </c>
      <c r="C777">
        <v>4</v>
      </c>
      <c r="D777">
        <v>10</v>
      </c>
      <c r="E777">
        <v>10</v>
      </c>
      <c r="F777">
        <v>10</v>
      </c>
      <c r="G777">
        <v>0</v>
      </c>
      <c r="H777">
        <v>6</v>
      </c>
      <c r="I777">
        <v>4</v>
      </c>
      <c r="J777">
        <v>0.8</v>
      </c>
      <c r="K777" s="3">
        <v>9.8790187835693395</v>
      </c>
      <c r="L777" s="10">
        <v>2.2919273376464799</v>
      </c>
      <c r="M777">
        <v>0.57545089721679699</v>
      </c>
      <c r="N777">
        <v>8.3539657592773402</v>
      </c>
      <c r="O777">
        <v>6</v>
      </c>
      <c r="P777">
        <v>6</v>
      </c>
      <c r="Q777">
        <v>16</v>
      </c>
      <c r="R777" s="16">
        <v>0.375</v>
      </c>
      <c r="S777" s="16">
        <f t="shared" si="12"/>
        <v>0.6</v>
      </c>
      <c r="T777">
        <v>4.18807029724121</v>
      </c>
      <c r="U777">
        <v>3.6788451671600302</v>
      </c>
      <c r="V777">
        <v>3.54553151130676</v>
      </c>
      <c r="W777" s="17">
        <v>0.13331365585327201</v>
      </c>
      <c r="X777">
        <v>0.64253878593444802</v>
      </c>
      <c r="Y777">
        <v>0.64253878593444802</v>
      </c>
      <c r="Z777">
        <v>0.6</v>
      </c>
      <c r="AA777">
        <v>1</v>
      </c>
      <c r="AB777">
        <v>0.625</v>
      </c>
      <c r="AC777">
        <v>0.76923076923076905</v>
      </c>
      <c r="AD777">
        <v>0</v>
      </c>
      <c r="AE777">
        <v>0.4</v>
      </c>
    </row>
    <row r="778" spans="1:31" x14ac:dyDescent="0.15">
      <c r="A778" s="6">
        <v>776</v>
      </c>
      <c r="B778">
        <v>15</v>
      </c>
      <c r="C778">
        <v>5</v>
      </c>
      <c r="D778">
        <v>10</v>
      </c>
      <c r="E778">
        <v>10</v>
      </c>
      <c r="F778">
        <v>10</v>
      </c>
      <c r="G778">
        <v>0</v>
      </c>
      <c r="H778">
        <v>5</v>
      </c>
      <c r="I778">
        <v>5</v>
      </c>
      <c r="J778">
        <v>0.75</v>
      </c>
      <c r="K778" s="3">
        <v>7.7532272338867196</v>
      </c>
      <c r="L778" s="10">
        <v>2.3033256530761701</v>
      </c>
      <c r="M778">
        <v>0.39759445190429699</v>
      </c>
      <c r="N778">
        <v>7.0883541107177699</v>
      </c>
      <c r="O778">
        <v>4</v>
      </c>
      <c r="P778">
        <v>4</v>
      </c>
      <c r="Q778">
        <v>13</v>
      </c>
      <c r="R778" s="16">
        <v>0.30769999999999997</v>
      </c>
      <c r="S778" s="16">
        <f t="shared" si="12"/>
        <v>0.4</v>
      </c>
      <c r="T778">
        <v>3.2614803314209002</v>
      </c>
      <c r="U778">
        <v>2.8163967132568399</v>
      </c>
      <c r="V778">
        <v>2.7636578083038299</v>
      </c>
      <c r="W778" s="17">
        <v>5.2738904953002902E-2</v>
      </c>
      <c r="X778">
        <v>0.49782252311706499</v>
      </c>
      <c r="Y778">
        <v>0.49782252311706499</v>
      </c>
      <c r="Z778">
        <v>0.4</v>
      </c>
      <c r="AA778">
        <v>0.9</v>
      </c>
      <c r="AB778">
        <v>0.69230769230769196</v>
      </c>
      <c r="AC778">
        <v>0.78260869565217395</v>
      </c>
      <c r="AD778">
        <v>0.1</v>
      </c>
      <c r="AE778">
        <v>0.5</v>
      </c>
    </row>
    <row r="779" spans="1:31" x14ac:dyDescent="0.15">
      <c r="A779" s="6">
        <v>777</v>
      </c>
      <c r="B779">
        <v>16</v>
      </c>
      <c r="C779">
        <v>4</v>
      </c>
      <c r="D779">
        <v>10</v>
      </c>
      <c r="E779">
        <v>10</v>
      </c>
      <c r="F779">
        <v>10</v>
      </c>
      <c r="G779">
        <v>0</v>
      </c>
      <c r="H779">
        <v>6</v>
      </c>
      <c r="I779">
        <v>4</v>
      </c>
      <c r="J779">
        <v>0.8</v>
      </c>
      <c r="K779" s="3">
        <v>8.9486865997314506</v>
      </c>
      <c r="L779" s="10">
        <v>1.78264808654785</v>
      </c>
      <c r="M779">
        <v>0.23514938354492201</v>
      </c>
      <c r="N779">
        <v>8.07464599609375</v>
      </c>
      <c r="O779">
        <v>6</v>
      </c>
      <c r="P779">
        <v>6</v>
      </c>
      <c r="Q779">
        <v>16</v>
      </c>
      <c r="R779" s="16">
        <v>0.375</v>
      </c>
      <c r="S779" s="16">
        <f t="shared" si="12"/>
        <v>0.6</v>
      </c>
      <c r="T779">
        <v>4.5312309265136701</v>
      </c>
      <c r="U779">
        <v>3.9839284420013401</v>
      </c>
      <c r="V779">
        <v>3.9108977317810099</v>
      </c>
      <c r="W779" s="17">
        <v>7.30307102203369E-2</v>
      </c>
      <c r="X779">
        <v>0.62033319473266602</v>
      </c>
      <c r="Y779">
        <v>0.62033319473266602</v>
      </c>
      <c r="Z779">
        <v>0.6</v>
      </c>
      <c r="AA779">
        <v>1</v>
      </c>
      <c r="AB779">
        <v>0.625</v>
      </c>
      <c r="AC779">
        <v>0.76923076923076905</v>
      </c>
      <c r="AD779">
        <v>0</v>
      </c>
      <c r="AE779">
        <v>0.4</v>
      </c>
    </row>
    <row r="780" spans="1:31" x14ac:dyDescent="0.15">
      <c r="A780" s="6">
        <v>778</v>
      </c>
      <c r="B780">
        <v>16</v>
      </c>
      <c r="C780">
        <v>4</v>
      </c>
      <c r="D780">
        <v>10</v>
      </c>
      <c r="E780">
        <v>10</v>
      </c>
      <c r="F780">
        <v>10</v>
      </c>
      <c r="G780">
        <v>0</v>
      </c>
      <c r="H780">
        <v>6</v>
      </c>
      <c r="I780">
        <v>4</v>
      </c>
      <c r="J780">
        <v>0.8</v>
      </c>
      <c r="K780" s="3">
        <v>8.4430351257324201</v>
      </c>
      <c r="L780" s="10">
        <v>1.7279815673828101</v>
      </c>
      <c r="M780">
        <v>0.30490493774414101</v>
      </c>
      <c r="N780">
        <v>7.63407325744629</v>
      </c>
      <c r="O780">
        <v>6</v>
      </c>
      <c r="P780">
        <v>6</v>
      </c>
      <c r="Q780">
        <v>16</v>
      </c>
      <c r="R780" s="16">
        <v>0.375</v>
      </c>
      <c r="S780" s="16">
        <f t="shared" si="12"/>
        <v>0.6</v>
      </c>
      <c r="T780">
        <v>4.2355098724365199</v>
      </c>
      <c r="U780">
        <v>3.71108055114746</v>
      </c>
      <c r="V780">
        <v>3.6412596702575701</v>
      </c>
      <c r="W780" s="17">
        <v>6.9820880889892606E-2</v>
      </c>
      <c r="X780">
        <v>0.59425020217895497</v>
      </c>
      <c r="Y780">
        <v>0.59425020217895497</v>
      </c>
      <c r="Z780">
        <v>0.6</v>
      </c>
      <c r="AA780">
        <v>1</v>
      </c>
      <c r="AB780">
        <v>0.625</v>
      </c>
      <c r="AC780">
        <v>0.76923076923076905</v>
      </c>
      <c r="AD780">
        <v>0</v>
      </c>
      <c r="AE780">
        <v>0.4</v>
      </c>
    </row>
    <row r="781" spans="1:31" x14ac:dyDescent="0.15">
      <c r="A781" s="6">
        <v>779</v>
      </c>
      <c r="B781">
        <v>17</v>
      </c>
      <c r="C781">
        <v>3</v>
      </c>
      <c r="D781">
        <v>10</v>
      </c>
      <c r="E781">
        <v>10</v>
      </c>
      <c r="F781">
        <v>10</v>
      </c>
      <c r="G781">
        <v>0</v>
      </c>
      <c r="H781">
        <v>7</v>
      </c>
      <c r="I781">
        <v>3</v>
      </c>
      <c r="J781">
        <v>0.85</v>
      </c>
      <c r="K781" s="3">
        <v>9.7921237945556605</v>
      </c>
      <c r="L781" s="10">
        <v>2.2167911529540998</v>
      </c>
      <c r="M781">
        <v>1.13751220703125</v>
      </c>
      <c r="N781">
        <v>7.2242965698242196</v>
      </c>
      <c r="O781">
        <v>6</v>
      </c>
      <c r="P781">
        <v>6</v>
      </c>
      <c r="Q781">
        <v>16</v>
      </c>
      <c r="R781" s="16">
        <v>0.375</v>
      </c>
      <c r="S781" s="16">
        <f t="shared" si="12"/>
        <v>0.6</v>
      </c>
      <c r="T781">
        <v>4.4992218017578098</v>
      </c>
      <c r="U781">
        <v>4.0937800407409703</v>
      </c>
      <c r="V781">
        <v>3.8773033618927002</v>
      </c>
      <c r="W781" s="17">
        <v>0.21647667884826699</v>
      </c>
      <c r="X781">
        <v>0.62191843986511197</v>
      </c>
      <c r="Y781">
        <v>0.62191843986511197</v>
      </c>
      <c r="Z781">
        <v>0.6</v>
      </c>
      <c r="AA781">
        <v>1</v>
      </c>
      <c r="AB781">
        <v>0.625</v>
      </c>
      <c r="AC781">
        <v>0.76923076923076905</v>
      </c>
      <c r="AD781">
        <v>0</v>
      </c>
      <c r="AE781">
        <v>0.4</v>
      </c>
    </row>
    <row r="782" spans="1:31" x14ac:dyDescent="0.15">
      <c r="A782" s="6">
        <v>780</v>
      </c>
      <c r="B782">
        <v>19</v>
      </c>
      <c r="C782">
        <v>1</v>
      </c>
      <c r="D782">
        <v>10</v>
      </c>
      <c r="E782">
        <v>10</v>
      </c>
      <c r="F782">
        <v>10</v>
      </c>
      <c r="G782">
        <v>0</v>
      </c>
      <c r="H782">
        <v>9</v>
      </c>
      <c r="I782">
        <v>1</v>
      </c>
      <c r="J782">
        <v>0.95</v>
      </c>
      <c r="K782" s="3">
        <v>13.2326164245606</v>
      </c>
      <c r="L782" s="10">
        <v>1.9440841674804701</v>
      </c>
      <c r="M782">
        <v>1.69852066040039</v>
      </c>
      <c r="N782">
        <v>10.0872039794922</v>
      </c>
      <c r="O782">
        <v>7</v>
      </c>
      <c r="P782">
        <v>7</v>
      </c>
      <c r="Q782">
        <v>17</v>
      </c>
      <c r="R782" s="16">
        <v>0.4118</v>
      </c>
      <c r="S782" s="16">
        <f t="shared" si="12"/>
        <v>0.7</v>
      </c>
      <c r="T782">
        <v>5.0154247283935502</v>
      </c>
      <c r="U782">
        <v>4.6655039787292498</v>
      </c>
      <c r="V782">
        <v>4.3625283241271999</v>
      </c>
      <c r="W782" s="17">
        <v>0.302975654602051</v>
      </c>
      <c r="X782">
        <v>0.65289640426635698</v>
      </c>
      <c r="Y782">
        <v>0.65289640426635698</v>
      </c>
      <c r="Z782">
        <v>0.7</v>
      </c>
      <c r="AA782">
        <v>1</v>
      </c>
      <c r="AB782">
        <v>0.58823529411764697</v>
      </c>
      <c r="AC782">
        <v>0.74074074074074103</v>
      </c>
      <c r="AD782">
        <v>0</v>
      </c>
      <c r="AE782">
        <v>0.3</v>
      </c>
    </row>
    <row r="783" spans="1:31" x14ac:dyDescent="0.15">
      <c r="A783" s="6">
        <v>781</v>
      </c>
      <c r="B783">
        <v>16</v>
      </c>
      <c r="C783">
        <v>4</v>
      </c>
      <c r="D783">
        <v>10</v>
      </c>
      <c r="E783">
        <v>10</v>
      </c>
      <c r="F783">
        <v>10</v>
      </c>
      <c r="G783">
        <v>0</v>
      </c>
      <c r="H783">
        <v>6</v>
      </c>
      <c r="I783">
        <v>4</v>
      </c>
      <c r="J783">
        <v>0.8</v>
      </c>
      <c r="K783" s="3">
        <v>9.2275352478027308</v>
      </c>
      <c r="L783" s="10">
        <v>3.4947032928466801</v>
      </c>
      <c r="M783">
        <v>2.4292640686035201</v>
      </c>
      <c r="N783">
        <v>6.8911304473876998</v>
      </c>
      <c r="O783">
        <v>5</v>
      </c>
      <c r="P783">
        <v>5</v>
      </c>
      <c r="Q783">
        <v>15</v>
      </c>
      <c r="R783" s="16">
        <v>0.33329999999999999</v>
      </c>
      <c r="S783" s="16">
        <f t="shared" si="12"/>
        <v>0.5</v>
      </c>
      <c r="T783">
        <v>3.9484081268310498</v>
      </c>
      <c r="U783">
        <v>3.5767009258270299</v>
      </c>
      <c r="V783">
        <v>3.3467049598693901</v>
      </c>
      <c r="W783" s="17">
        <v>0.22999596595764199</v>
      </c>
      <c r="X783">
        <v>0.60170316696167003</v>
      </c>
      <c r="Y783">
        <v>0.60170316696167003</v>
      </c>
      <c r="Z783">
        <v>0.5</v>
      </c>
      <c r="AA783">
        <v>1</v>
      </c>
      <c r="AB783">
        <v>0.66666666666666696</v>
      </c>
      <c r="AC783">
        <v>0.8</v>
      </c>
      <c r="AD783">
        <v>0</v>
      </c>
      <c r="AE783">
        <v>0.5</v>
      </c>
    </row>
    <row r="784" spans="1:31" x14ac:dyDescent="0.15">
      <c r="A784" s="6">
        <v>782</v>
      </c>
      <c r="B784">
        <v>13</v>
      </c>
      <c r="C784">
        <v>7</v>
      </c>
      <c r="D784">
        <v>10</v>
      </c>
      <c r="E784">
        <v>10</v>
      </c>
      <c r="F784">
        <v>10</v>
      </c>
      <c r="G784">
        <v>0</v>
      </c>
      <c r="H784">
        <v>3</v>
      </c>
      <c r="I784">
        <v>7</v>
      </c>
      <c r="J784">
        <v>0.65</v>
      </c>
      <c r="K784" s="3">
        <v>8.8956718444824201</v>
      </c>
      <c r="L784" s="10">
        <v>7.2895488739013699</v>
      </c>
      <c r="M784">
        <v>7.1729927062988299</v>
      </c>
      <c r="N784">
        <v>5.1872310638427699</v>
      </c>
      <c r="O784">
        <v>0</v>
      </c>
      <c r="P784">
        <v>0</v>
      </c>
      <c r="Q784">
        <v>10</v>
      </c>
      <c r="R784" s="16">
        <v>0</v>
      </c>
      <c r="S784" s="16">
        <f t="shared" si="12"/>
        <v>0</v>
      </c>
      <c r="T784">
        <v>2.13729667663574</v>
      </c>
      <c r="U784">
        <v>2.0931930541992201</v>
      </c>
      <c r="V784">
        <v>1.6500647068023699</v>
      </c>
      <c r="W784" s="17">
        <v>0.44312834739685097</v>
      </c>
      <c r="X784">
        <v>0.48723196983337402</v>
      </c>
      <c r="Y784">
        <v>0.48723196983337402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</row>
    <row r="785" spans="1:31" x14ac:dyDescent="0.15">
      <c r="A785" s="6">
        <v>783</v>
      </c>
      <c r="B785">
        <v>17</v>
      </c>
      <c r="C785">
        <v>3</v>
      </c>
      <c r="D785">
        <v>10</v>
      </c>
      <c r="E785">
        <v>10</v>
      </c>
      <c r="F785">
        <v>10</v>
      </c>
      <c r="G785">
        <v>0</v>
      </c>
      <c r="H785">
        <v>7</v>
      </c>
      <c r="I785">
        <v>3</v>
      </c>
      <c r="J785">
        <v>0.85</v>
      </c>
      <c r="K785" s="3">
        <v>9.3184356689453107</v>
      </c>
      <c r="L785" s="10">
        <v>1.4276008605957</v>
      </c>
      <c r="M785">
        <v>0.42443466186523399</v>
      </c>
      <c r="N785">
        <v>7.9287490844726598</v>
      </c>
      <c r="O785">
        <v>6</v>
      </c>
      <c r="P785">
        <v>6</v>
      </c>
      <c r="Q785">
        <v>16</v>
      </c>
      <c r="R785" s="16">
        <v>0.375</v>
      </c>
      <c r="S785" s="16">
        <f t="shared" si="12"/>
        <v>0.6</v>
      </c>
      <c r="T785">
        <v>4.7339382171630904</v>
      </c>
      <c r="U785">
        <v>4.2294235229492196</v>
      </c>
      <c r="V785">
        <v>4.1037178039550799</v>
      </c>
      <c r="W785" s="17">
        <v>0.12570571899414101</v>
      </c>
      <c r="X785">
        <v>0.63022041320800803</v>
      </c>
      <c r="Y785">
        <v>0.63022041320800803</v>
      </c>
      <c r="Z785">
        <v>0.6</v>
      </c>
      <c r="AA785">
        <v>1</v>
      </c>
      <c r="AB785">
        <v>0.625</v>
      </c>
      <c r="AC785">
        <v>0.76923076923076905</v>
      </c>
      <c r="AD785">
        <v>0</v>
      </c>
      <c r="AE785">
        <v>0.4</v>
      </c>
    </row>
    <row r="786" spans="1:31" x14ac:dyDescent="0.15">
      <c r="A786" s="6">
        <v>784</v>
      </c>
      <c r="B786">
        <v>18</v>
      </c>
      <c r="C786">
        <v>2</v>
      </c>
      <c r="D786">
        <v>10</v>
      </c>
      <c r="E786">
        <v>10</v>
      </c>
      <c r="F786">
        <v>10</v>
      </c>
      <c r="G786">
        <v>0</v>
      </c>
      <c r="H786">
        <v>8</v>
      </c>
      <c r="I786">
        <v>2</v>
      </c>
      <c r="J786">
        <v>0.9</v>
      </c>
      <c r="K786" s="3">
        <v>9.6752414703369105</v>
      </c>
      <c r="L786" s="10">
        <v>0.5689697265625</v>
      </c>
      <c r="M786">
        <v>0.25670242309570301</v>
      </c>
      <c r="N786">
        <v>9.8214950561523402</v>
      </c>
      <c r="O786">
        <v>8</v>
      </c>
      <c r="P786">
        <v>8</v>
      </c>
      <c r="Q786">
        <v>18</v>
      </c>
      <c r="R786" s="16">
        <v>0.44440000000000002</v>
      </c>
      <c r="S786" s="16">
        <f t="shared" si="12"/>
        <v>0.8</v>
      </c>
      <c r="T786">
        <v>4.9950904846191397</v>
      </c>
      <c r="U786">
        <v>4.45644283294678</v>
      </c>
      <c r="V786">
        <v>4.46858930587769</v>
      </c>
      <c r="W786" s="17">
        <v>1.21464729309082E-2</v>
      </c>
      <c r="X786">
        <v>0.52650117874145497</v>
      </c>
      <c r="Y786">
        <v>0.52650117874145497</v>
      </c>
      <c r="Z786">
        <v>0.8</v>
      </c>
      <c r="AA786">
        <v>1</v>
      </c>
      <c r="AB786">
        <v>0.55555555555555602</v>
      </c>
      <c r="AC786">
        <v>0.71428571428571397</v>
      </c>
      <c r="AD786">
        <v>0</v>
      </c>
      <c r="AE786">
        <v>0.2</v>
      </c>
    </row>
    <row r="787" spans="1:31" x14ac:dyDescent="0.15">
      <c r="A787" s="6">
        <v>785</v>
      </c>
      <c r="B787">
        <v>18</v>
      </c>
      <c r="C787">
        <v>2</v>
      </c>
      <c r="D787">
        <v>10</v>
      </c>
      <c r="E787">
        <v>10</v>
      </c>
      <c r="F787">
        <v>10</v>
      </c>
      <c r="G787">
        <v>0</v>
      </c>
      <c r="H787">
        <v>8</v>
      </c>
      <c r="I787">
        <v>2</v>
      </c>
      <c r="J787">
        <v>0.9</v>
      </c>
      <c r="K787" s="3">
        <v>8.9654979705810494</v>
      </c>
      <c r="L787" s="10">
        <v>1.50032234191895</v>
      </c>
      <c r="M787">
        <v>0.95731735229492199</v>
      </c>
      <c r="N787">
        <v>6.6164245605468697</v>
      </c>
      <c r="O787">
        <v>6</v>
      </c>
      <c r="P787">
        <v>6</v>
      </c>
      <c r="Q787">
        <v>16</v>
      </c>
      <c r="R787" s="16">
        <v>0.375</v>
      </c>
      <c r="S787" s="16">
        <f t="shared" si="12"/>
        <v>0.6</v>
      </c>
      <c r="T787">
        <v>4.1508407592773402</v>
      </c>
      <c r="U787">
        <v>3.8159914016723602</v>
      </c>
      <c r="V787">
        <v>3.60931324958801</v>
      </c>
      <c r="W787" s="17">
        <v>0.206678152084351</v>
      </c>
      <c r="X787">
        <v>0.54152750968933105</v>
      </c>
      <c r="Y787">
        <v>0.54152750968933105</v>
      </c>
      <c r="Z787">
        <v>0.6</v>
      </c>
      <c r="AA787">
        <v>1</v>
      </c>
      <c r="AB787">
        <v>0.625</v>
      </c>
      <c r="AC787">
        <v>0.76923076923076905</v>
      </c>
      <c r="AD787">
        <v>0</v>
      </c>
      <c r="AE787">
        <v>0.4</v>
      </c>
    </row>
    <row r="788" spans="1:31" x14ac:dyDescent="0.15">
      <c r="A788" s="6">
        <v>786</v>
      </c>
      <c r="B788">
        <v>18</v>
      </c>
      <c r="C788">
        <v>2</v>
      </c>
      <c r="D788">
        <v>10</v>
      </c>
      <c r="E788">
        <v>10</v>
      </c>
      <c r="F788">
        <v>10</v>
      </c>
      <c r="G788">
        <v>0</v>
      </c>
      <c r="H788">
        <v>8</v>
      </c>
      <c r="I788">
        <v>2</v>
      </c>
      <c r="J788">
        <v>0.9</v>
      </c>
      <c r="K788" s="3">
        <v>9.7500171661377006</v>
      </c>
      <c r="L788" s="10">
        <v>1.07040786743164</v>
      </c>
      <c r="M788">
        <v>0.49949264526367199</v>
      </c>
      <c r="N788">
        <v>7.9949264526367196</v>
      </c>
      <c r="O788">
        <v>7</v>
      </c>
      <c r="P788">
        <v>7</v>
      </c>
      <c r="Q788">
        <v>17</v>
      </c>
      <c r="R788" s="16">
        <v>0.4118</v>
      </c>
      <c r="S788" s="16">
        <f t="shared" si="12"/>
        <v>0.7</v>
      </c>
      <c r="T788">
        <v>4.9190673828125</v>
      </c>
      <c r="U788">
        <v>4.4593787193298304</v>
      </c>
      <c r="V788">
        <v>4.3036603927612296</v>
      </c>
      <c r="W788" s="17">
        <v>0.15571832656860299</v>
      </c>
      <c r="X788">
        <v>0.61540699005126998</v>
      </c>
      <c r="Y788">
        <v>0.61540699005126998</v>
      </c>
      <c r="Z788">
        <v>0.7</v>
      </c>
      <c r="AA788">
        <v>1</v>
      </c>
      <c r="AB788">
        <v>0.58823529411764697</v>
      </c>
      <c r="AC788">
        <v>0.74074074074074103</v>
      </c>
      <c r="AD788">
        <v>0</v>
      </c>
      <c r="AE788">
        <v>0.3</v>
      </c>
    </row>
    <row r="789" spans="1:31" x14ac:dyDescent="0.15">
      <c r="A789" s="6">
        <v>787</v>
      </c>
      <c r="B789">
        <v>17</v>
      </c>
      <c r="C789">
        <v>3</v>
      </c>
      <c r="D789">
        <v>10</v>
      </c>
      <c r="E789">
        <v>10</v>
      </c>
      <c r="F789">
        <v>10</v>
      </c>
      <c r="G789">
        <v>0</v>
      </c>
      <c r="H789">
        <v>7</v>
      </c>
      <c r="I789">
        <v>3</v>
      </c>
      <c r="J789">
        <v>0.85</v>
      </c>
      <c r="K789" s="3">
        <v>8.8150482177734393</v>
      </c>
      <c r="L789" s="10">
        <v>1.07217025756836</v>
      </c>
      <c r="M789">
        <v>0.17715835571289101</v>
      </c>
      <c r="N789">
        <v>8.0778617858886701</v>
      </c>
      <c r="O789">
        <v>6</v>
      </c>
      <c r="P789">
        <v>6</v>
      </c>
      <c r="Q789">
        <v>16</v>
      </c>
      <c r="R789" s="16">
        <v>0.375</v>
      </c>
      <c r="S789" s="16">
        <f t="shared" si="12"/>
        <v>0.6</v>
      </c>
      <c r="T789">
        <v>4.9906101226806596</v>
      </c>
      <c r="U789">
        <v>4.4197516441345197</v>
      </c>
      <c r="V789">
        <v>4.3515939712524396</v>
      </c>
      <c r="W789" s="17">
        <v>6.8157672882080106E-2</v>
      </c>
      <c r="X789">
        <v>0.63901615142822299</v>
      </c>
      <c r="Y789">
        <v>0.63901615142822299</v>
      </c>
      <c r="Z789">
        <v>0.6</v>
      </c>
      <c r="AA789">
        <v>1</v>
      </c>
      <c r="AB789">
        <v>0.625</v>
      </c>
      <c r="AC789">
        <v>0.76923076923076905</v>
      </c>
      <c r="AD789">
        <v>0</v>
      </c>
      <c r="AE789">
        <v>0.4</v>
      </c>
    </row>
    <row r="790" spans="1:31" x14ac:dyDescent="0.15">
      <c r="A790" s="6">
        <v>788</v>
      </c>
      <c r="B790">
        <v>19</v>
      </c>
      <c r="C790">
        <v>1</v>
      </c>
      <c r="D790">
        <v>10</v>
      </c>
      <c r="E790">
        <v>10</v>
      </c>
      <c r="F790">
        <v>10</v>
      </c>
      <c r="G790">
        <v>0</v>
      </c>
      <c r="H790">
        <v>9</v>
      </c>
      <c r="I790">
        <v>1</v>
      </c>
      <c r="J790">
        <v>0.95</v>
      </c>
      <c r="K790" s="3">
        <v>11.9521636962891</v>
      </c>
      <c r="L790" s="10">
        <v>0.60764694213867199</v>
      </c>
      <c r="M790">
        <v>0.41011428833007801</v>
      </c>
      <c r="N790">
        <v>10.629655838012701</v>
      </c>
      <c r="O790">
        <v>8</v>
      </c>
      <c r="P790">
        <v>8</v>
      </c>
      <c r="Q790">
        <v>18</v>
      </c>
      <c r="R790" s="16">
        <v>0.44440000000000002</v>
      </c>
      <c r="S790" s="16">
        <f t="shared" si="12"/>
        <v>0.8</v>
      </c>
      <c r="T790">
        <v>5.0951061248779297</v>
      </c>
      <c r="U790">
        <v>4.6592922210693404</v>
      </c>
      <c r="V790">
        <v>4.5451555252075204</v>
      </c>
      <c r="W790" s="17">
        <v>0.114136695861816</v>
      </c>
      <c r="X790">
        <v>0.54995059967041005</v>
      </c>
      <c r="Y790">
        <v>0.54995059967041005</v>
      </c>
      <c r="Z790">
        <v>0.8</v>
      </c>
      <c r="AA790">
        <v>1</v>
      </c>
      <c r="AB790">
        <v>0.55555555555555602</v>
      </c>
      <c r="AC790">
        <v>0.71428571428571397</v>
      </c>
      <c r="AD790">
        <v>0</v>
      </c>
      <c r="AE790">
        <v>0.2</v>
      </c>
    </row>
    <row r="791" spans="1:31" x14ac:dyDescent="0.15">
      <c r="A791" s="6">
        <v>789</v>
      </c>
      <c r="B791">
        <v>17</v>
      </c>
      <c r="C791">
        <v>3</v>
      </c>
      <c r="D791">
        <v>10</v>
      </c>
      <c r="E791">
        <v>10</v>
      </c>
      <c r="F791">
        <v>10</v>
      </c>
      <c r="G791">
        <v>0</v>
      </c>
      <c r="H791">
        <v>7</v>
      </c>
      <c r="I791">
        <v>3</v>
      </c>
      <c r="J791">
        <v>0.85</v>
      </c>
      <c r="K791" s="3">
        <v>8.9034385681152308</v>
      </c>
      <c r="L791" s="10">
        <v>1.7263031005859399</v>
      </c>
      <c r="M791">
        <v>0.722869873046875</v>
      </c>
      <c r="N791">
        <v>6.9083061218261701</v>
      </c>
      <c r="O791">
        <v>5</v>
      </c>
      <c r="P791">
        <v>5</v>
      </c>
      <c r="Q791">
        <v>15</v>
      </c>
      <c r="R791" s="16">
        <v>0.33329999999999999</v>
      </c>
      <c r="S791" s="16">
        <f t="shared" si="12"/>
        <v>0.5</v>
      </c>
      <c r="T791">
        <v>4.5310344696044904</v>
      </c>
      <c r="U791">
        <v>4.1130523681640598</v>
      </c>
      <c r="V791">
        <v>3.9371972084045401</v>
      </c>
      <c r="W791" s="17">
        <v>0.17585515975952201</v>
      </c>
      <c r="X791">
        <v>0.59383726119995095</v>
      </c>
      <c r="Y791">
        <v>0.59383726119995095</v>
      </c>
      <c r="Z791">
        <v>0.5</v>
      </c>
      <c r="AA791">
        <v>1</v>
      </c>
      <c r="AB791">
        <v>0.66666666666666696</v>
      </c>
      <c r="AC791">
        <v>0.8</v>
      </c>
      <c r="AD791">
        <v>0</v>
      </c>
      <c r="AE791">
        <v>0.5</v>
      </c>
    </row>
    <row r="792" spans="1:31" x14ac:dyDescent="0.15">
      <c r="A792" s="6">
        <v>790</v>
      </c>
      <c r="B792">
        <v>15</v>
      </c>
      <c r="C792">
        <v>5</v>
      </c>
      <c r="D792">
        <v>10</v>
      </c>
      <c r="E792">
        <v>10</v>
      </c>
      <c r="F792">
        <v>10</v>
      </c>
      <c r="G792">
        <v>0</v>
      </c>
      <c r="H792">
        <v>5</v>
      </c>
      <c r="I792">
        <v>5</v>
      </c>
      <c r="J792">
        <v>0.75</v>
      </c>
      <c r="K792" s="3">
        <v>7.8992595672607404</v>
      </c>
      <c r="L792" s="10">
        <v>3.8090572357177699</v>
      </c>
      <c r="M792">
        <v>2.19724845886231</v>
      </c>
      <c r="N792">
        <v>4.956787109375</v>
      </c>
      <c r="O792">
        <v>2</v>
      </c>
      <c r="P792">
        <v>2</v>
      </c>
      <c r="Q792">
        <v>12</v>
      </c>
      <c r="R792" s="16">
        <v>0.16669999999999999</v>
      </c>
      <c r="S792" s="16">
        <f t="shared" si="12"/>
        <v>0.2</v>
      </c>
      <c r="T792">
        <v>3.1211853027343701</v>
      </c>
      <c r="U792">
        <v>2.8832976818084699</v>
      </c>
      <c r="V792">
        <v>2.6344661712646502</v>
      </c>
      <c r="W792" s="17">
        <v>0.24883151054382299</v>
      </c>
      <c r="X792">
        <v>0.48671913146972701</v>
      </c>
      <c r="Y792">
        <v>0.48671913146972701</v>
      </c>
      <c r="Z792">
        <v>0.2</v>
      </c>
      <c r="AA792">
        <v>1</v>
      </c>
      <c r="AB792">
        <v>0.83333333333333304</v>
      </c>
      <c r="AC792">
        <v>0.90909090909090895</v>
      </c>
      <c r="AD792">
        <v>0</v>
      </c>
      <c r="AE792">
        <v>0.8</v>
      </c>
    </row>
    <row r="793" spans="1:31" x14ac:dyDescent="0.15">
      <c r="A793" s="6">
        <v>791</v>
      </c>
      <c r="B793">
        <v>15</v>
      </c>
      <c r="C793">
        <v>5</v>
      </c>
      <c r="D793">
        <v>10</v>
      </c>
      <c r="E793">
        <v>10</v>
      </c>
      <c r="F793">
        <v>10</v>
      </c>
      <c r="G793">
        <v>0</v>
      </c>
      <c r="H793">
        <v>5</v>
      </c>
      <c r="I793">
        <v>5</v>
      </c>
      <c r="J793">
        <v>0.75</v>
      </c>
      <c r="K793" s="3">
        <v>7.8393573760986301</v>
      </c>
      <c r="L793" s="10">
        <v>3.1168403625488299</v>
      </c>
      <c r="M793">
        <v>1.3087272644043</v>
      </c>
      <c r="N793">
        <v>5.8287982940673801</v>
      </c>
      <c r="O793">
        <v>4</v>
      </c>
      <c r="P793">
        <v>4</v>
      </c>
      <c r="Q793">
        <v>14</v>
      </c>
      <c r="R793" s="16">
        <v>0.28570000000000001</v>
      </c>
      <c r="S793" s="16">
        <f t="shared" si="12"/>
        <v>0.4</v>
      </c>
      <c r="T793">
        <v>3.4938983917236301</v>
      </c>
      <c r="U793">
        <v>3.1642193794250502</v>
      </c>
      <c r="V793">
        <v>2.9954962730407702</v>
      </c>
      <c r="W793" s="17">
        <v>0.16872310638427701</v>
      </c>
      <c r="X793">
        <v>0.498402118682861</v>
      </c>
      <c r="Y793">
        <v>0.498402118682861</v>
      </c>
      <c r="Z793">
        <v>0.4</v>
      </c>
      <c r="AA793">
        <v>1</v>
      </c>
      <c r="AB793">
        <v>0.71428571428571397</v>
      </c>
      <c r="AC793">
        <v>0.83333333333333304</v>
      </c>
      <c r="AD793">
        <v>0</v>
      </c>
      <c r="AE793">
        <v>0.6</v>
      </c>
    </row>
    <row r="794" spans="1:31" x14ac:dyDescent="0.15">
      <c r="A794" s="6">
        <v>792</v>
      </c>
      <c r="B794">
        <v>18</v>
      </c>
      <c r="C794">
        <v>2</v>
      </c>
      <c r="D794">
        <v>10</v>
      </c>
      <c r="E794">
        <v>10</v>
      </c>
      <c r="F794">
        <v>10</v>
      </c>
      <c r="G794">
        <v>0</v>
      </c>
      <c r="H794">
        <v>8</v>
      </c>
      <c r="I794">
        <v>2</v>
      </c>
      <c r="J794">
        <v>0.9</v>
      </c>
      <c r="K794" s="3">
        <v>10.127443313598601</v>
      </c>
      <c r="L794" s="10">
        <v>2.29244804382324</v>
      </c>
      <c r="M794">
        <v>1.6838493347168</v>
      </c>
      <c r="N794">
        <v>6.7507514953613299</v>
      </c>
      <c r="O794">
        <v>5</v>
      </c>
      <c r="P794">
        <v>5</v>
      </c>
      <c r="Q794">
        <v>15</v>
      </c>
      <c r="R794" s="16">
        <v>0.33329999999999999</v>
      </c>
      <c r="S794" s="16">
        <f t="shared" si="12"/>
        <v>0.5</v>
      </c>
      <c r="T794">
        <v>4.5376281738281197</v>
      </c>
      <c r="U794">
        <v>4.2138810157775897</v>
      </c>
      <c r="V794">
        <v>3.9024033546447701</v>
      </c>
      <c r="W794" s="17">
        <v>0.311477661132812</v>
      </c>
      <c r="X794">
        <v>0.63522481918335005</v>
      </c>
      <c r="Y794">
        <v>0.63522481918335005</v>
      </c>
      <c r="Z794">
        <v>0.5</v>
      </c>
      <c r="AA794">
        <v>1</v>
      </c>
      <c r="AB794">
        <v>0.66666666666666696</v>
      </c>
      <c r="AC794">
        <v>0.8</v>
      </c>
      <c r="AD794">
        <v>0</v>
      </c>
      <c r="AE794">
        <v>0.5</v>
      </c>
    </row>
    <row r="795" spans="1:31" x14ac:dyDescent="0.15">
      <c r="A795" s="6">
        <v>793</v>
      </c>
      <c r="B795">
        <v>17</v>
      </c>
      <c r="C795">
        <v>3</v>
      </c>
      <c r="D795">
        <v>10</v>
      </c>
      <c r="E795">
        <v>10</v>
      </c>
      <c r="F795">
        <v>10</v>
      </c>
      <c r="G795">
        <v>0</v>
      </c>
      <c r="H795">
        <v>7</v>
      </c>
      <c r="I795">
        <v>3</v>
      </c>
      <c r="J795">
        <v>0.85</v>
      </c>
      <c r="K795" s="3">
        <v>8.4409599304199201</v>
      </c>
      <c r="L795" s="10">
        <v>2.6581001281738299</v>
      </c>
      <c r="M795">
        <v>1.8750762939453101</v>
      </c>
      <c r="N795">
        <v>5.6511592864990199</v>
      </c>
      <c r="O795">
        <v>6</v>
      </c>
      <c r="P795">
        <v>6</v>
      </c>
      <c r="Q795">
        <v>16</v>
      </c>
      <c r="R795" s="16">
        <v>0.375</v>
      </c>
      <c r="S795" s="16">
        <f t="shared" si="12"/>
        <v>0.6</v>
      </c>
      <c r="T795">
        <v>3.80598068237305</v>
      </c>
      <c r="U795">
        <v>3.5328958034515399</v>
      </c>
      <c r="V795">
        <v>3.30051946640015</v>
      </c>
      <c r="W795" s="17">
        <v>0.23237633705139199</v>
      </c>
      <c r="X795">
        <v>0.50546121597289995</v>
      </c>
      <c r="Y795">
        <v>0.50546121597289995</v>
      </c>
      <c r="Z795">
        <v>0.6</v>
      </c>
      <c r="AA795">
        <v>1</v>
      </c>
      <c r="AB795">
        <v>0.625</v>
      </c>
      <c r="AC795">
        <v>0.76923076923076905</v>
      </c>
      <c r="AD795">
        <v>0</v>
      </c>
      <c r="AE795">
        <v>0.4</v>
      </c>
    </row>
    <row r="796" spans="1:31" x14ac:dyDescent="0.15">
      <c r="A796" s="6">
        <v>794</v>
      </c>
      <c r="B796">
        <v>16</v>
      </c>
      <c r="C796">
        <v>4</v>
      </c>
      <c r="D796">
        <v>10</v>
      </c>
      <c r="E796">
        <v>10</v>
      </c>
      <c r="F796">
        <v>10</v>
      </c>
      <c r="G796">
        <v>0</v>
      </c>
      <c r="H796">
        <v>6</v>
      </c>
      <c r="I796">
        <v>4</v>
      </c>
      <c r="J796">
        <v>0.8</v>
      </c>
      <c r="K796" s="3">
        <v>8.3347587585449201</v>
      </c>
      <c r="L796" s="10">
        <v>3.4529647827148402</v>
      </c>
      <c r="M796">
        <v>2.1411151885986301</v>
      </c>
      <c r="N796">
        <v>4.8567085266113299</v>
      </c>
      <c r="O796">
        <v>3</v>
      </c>
      <c r="P796">
        <v>3</v>
      </c>
      <c r="Q796">
        <v>13</v>
      </c>
      <c r="R796" s="16">
        <v>0.23080000000000001</v>
      </c>
      <c r="S796" s="16">
        <f t="shared" si="12"/>
        <v>0.3</v>
      </c>
      <c r="T796">
        <v>3.56258964538574</v>
      </c>
      <c r="U796">
        <v>3.3104827404022199</v>
      </c>
      <c r="V796">
        <v>3.02004146575928</v>
      </c>
      <c r="W796" s="17">
        <v>0.290441274642944</v>
      </c>
      <c r="X796">
        <v>0.54254817962646495</v>
      </c>
      <c r="Y796">
        <v>0.54254817962646495</v>
      </c>
      <c r="Z796">
        <v>0.3</v>
      </c>
      <c r="AA796">
        <v>1</v>
      </c>
      <c r="AB796">
        <v>0.76923076923076905</v>
      </c>
      <c r="AC796">
        <v>0.86956521739130399</v>
      </c>
      <c r="AD796">
        <v>0</v>
      </c>
      <c r="AE796">
        <v>0.7</v>
      </c>
    </row>
    <row r="797" spans="1:31" x14ac:dyDescent="0.15">
      <c r="A797" s="6">
        <v>795</v>
      </c>
      <c r="B797">
        <v>15</v>
      </c>
      <c r="C797">
        <v>5</v>
      </c>
      <c r="D797">
        <v>10</v>
      </c>
      <c r="E797">
        <v>10</v>
      </c>
      <c r="F797">
        <v>10</v>
      </c>
      <c r="G797">
        <v>0</v>
      </c>
      <c r="H797">
        <v>5</v>
      </c>
      <c r="I797">
        <v>5</v>
      </c>
      <c r="J797">
        <v>0.75</v>
      </c>
      <c r="K797" s="3">
        <v>8.1054306030273402</v>
      </c>
      <c r="L797" s="10">
        <v>3.9475650787353498</v>
      </c>
      <c r="M797">
        <v>1.98258209228516</v>
      </c>
      <c r="N797">
        <v>4.3857727050781197</v>
      </c>
      <c r="O797">
        <v>3</v>
      </c>
      <c r="P797">
        <v>3</v>
      </c>
      <c r="Q797">
        <v>13</v>
      </c>
      <c r="R797" s="16">
        <v>0.23080000000000001</v>
      </c>
      <c r="S797" s="16">
        <f t="shared" si="12"/>
        <v>0.3</v>
      </c>
      <c r="T797">
        <v>3.5996322631835902</v>
      </c>
      <c r="U797">
        <v>3.3315949440002401</v>
      </c>
      <c r="V797">
        <v>3.0644774436950701</v>
      </c>
      <c r="W797" s="17">
        <v>0.267117500305176</v>
      </c>
      <c r="X797">
        <v>0.53515481948852495</v>
      </c>
      <c r="Y797">
        <v>0.53515481948852495</v>
      </c>
      <c r="Z797">
        <v>0.3</v>
      </c>
      <c r="AA797">
        <v>1</v>
      </c>
      <c r="AB797">
        <v>0.76923076923076905</v>
      </c>
      <c r="AC797">
        <v>0.86956521739130399</v>
      </c>
      <c r="AD797">
        <v>0</v>
      </c>
      <c r="AE797">
        <v>0.7</v>
      </c>
    </row>
    <row r="798" spans="1:31" x14ac:dyDescent="0.15">
      <c r="A798" s="6">
        <v>796</v>
      </c>
      <c r="B798">
        <v>15</v>
      </c>
      <c r="C798">
        <v>5</v>
      </c>
      <c r="D798">
        <v>10</v>
      </c>
      <c r="E798">
        <v>10</v>
      </c>
      <c r="F798">
        <v>10</v>
      </c>
      <c r="G798">
        <v>0</v>
      </c>
      <c r="H798">
        <v>5</v>
      </c>
      <c r="I798">
        <v>5</v>
      </c>
      <c r="J798">
        <v>0.75</v>
      </c>
      <c r="K798" s="3">
        <v>6.9556026458740199</v>
      </c>
      <c r="L798" s="10">
        <v>1.9211883544921899</v>
      </c>
      <c r="M798">
        <v>0.54106140136718694</v>
      </c>
      <c r="N798">
        <v>7.3085746765136701</v>
      </c>
      <c r="O798">
        <v>4</v>
      </c>
      <c r="P798">
        <v>4</v>
      </c>
      <c r="Q798">
        <v>12</v>
      </c>
      <c r="R798" s="16">
        <v>0.33329999999999999</v>
      </c>
      <c r="S798" s="16">
        <f t="shared" si="12"/>
        <v>0.4</v>
      </c>
      <c r="T798">
        <v>3.2210350036621098</v>
      </c>
      <c r="U798">
        <v>2.77824139595032</v>
      </c>
      <c r="V798">
        <v>2.7845611572265598</v>
      </c>
      <c r="W798" s="17">
        <v>6.3197612762451198E-3</v>
      </c>
      <c r="X798">
        <v>0.43647384643554699</v>
      </c>
      <c r="Y798">
        <v>0.43647384643554699</v>
      </c>
      <c r="Z798">
        <v>0.4</v>
      </c>
      <c r="AA798">
        <v>0.8</v>
      </c>
      <c r="AB798">
        <v>0.66666666666666696</v>
      </c>
      <c r="AC798">
        <v>0.72727272727272696</v>
      </c>
      <c r="AD798">
        <v>0.2</v>
      </c>
      <c r="AE798">
        <v>0.4</v>
      </c>
    </row>
    <row r="799" spans="1:31" x14ac:dyDescent="0.15">
      <c r="A799" s="6">
        <v>797</v>
      </c>
      <c r="B799">
        <v>16</v>
      </c>
      <c r="C799">
        <v>4</v>
      </c>
      <c r="D799">
        <v>10</v>
      </c>
      <c r="E799">
        <v>10</v>
      </c>
      <c r="F799">
        <v>10</v>
      </c>
      <c r="G799">
        <v>0</v>
      </c>
      <c r="H799">
        <v>6</v>
      </c>
      <c r="I799">
        <v>4</v>
      </c>
      <c r="J799">
        <v>0.8</v>
      </c>
      <c r="K799" s="3">
        <v>8.901123046875</v>
      </c>
      <c r="L799" s="10">
        <v>2.6786441802978498</v>
      </c>
      <c r="M799">
        <v>1.2344818115234399</v>
      </c>
      <c r="N799">
        <v>6.7603988647460902</v>
      </c>
      <c r="O799">
        <v>4</v>
      </c>
      <c r="P799">
        <v>4</v>
      </c>
      <c r="Q799">
        <v>14</v>
      </c>
      <c r="R799" s="16">
        <v>0.28570000000000001</v>
      </c>
      <c r="S799" s="16">
        <f t="shared" si="12"/>
        <v>0.4</v>
      </c>
      <c r="T799">
        <v>3.2908840179443399</v>
      </c>
      <c r="U799">
        <v>2.96318435668945</v>
      </c>
      <c r="V799">
        <v>2.7713387012481698</v>
      </c>
      <c r="W799" s="17">
        <v>0.19184565544128401</v>
      </c>
      <c r="X799">
        <v>0.51954531669616699</v>
      </c>
      <c r="Y799">
        <v>0.51954531669616699</v>
      </c>
      <c r="Z799">
        <v>0.4</v>
      </c>
      <c r="AA799">
        <v>1</v>
      </c>
      <c r="AB799">
        <v>0.71428571428571397</v>
      </c>
      <c r="AC799">
        <v>0.83333333333333304</v>
      </c>
      <c r="AD799">
        <v>0</v>
      </c>
      <c r="AE799">
        <v>0.6</v>
      </c>
    </row>
    <row r="800" spans="1:31" x14ac:dyDescent="0.15">
      <c r="A800" s="6">
        <v>798</v>
      </c>
      <c r="B800">
        <v>16</v>
      </c>
      <c r="C800">
        <v>4</v>
      </c>
      <c r="D800">
        <v>10</v>
      </c>
      <c r="E800">
        <v>10</v>
      </c>
      <c r="F800">
        <v>10</v>
      </c>
      <c r="G800">
        <v>0</v>
      </c>
      <c r="H800">
        <v>6</v>
      </c>
      <c r="I800">
        <v>4</v>
      </c>
      <c r="J800">
        <v>0.8</v>
      </c>
      <c r="K800" s="3">
        <v>9.3056812286377006</v>
      </c>
      <c r="L800" s="10">
        <v>2.0065364837646502</v>
      </c>
      <c r="M800">
        <v>0.37143707275390597</v>
      </c>
      <c r="N800">
        <v>8.0775203704834002</v>
      </c>
      <c r="O800">
        <v>5</v>
      </c>
      <c r="P800">
        <v>5</v>
      </c>
      <c r="Q800">
        <v>15</v>
      </c>
      <c r="R800" s="16">
        <v>0.33329999999999999</v>
      </c>
      <c r="S800" s="16">
        <f t="shared" si="12"/>
        <v>0.5</v>
      </c>
      <c r="T800">
        <v>4.1762466430664098</v>
      </c>
      <c r="U800">
        <v>3.6651585102081299</v>
      </c>
      <c r="V800">
        <v>3.5600380897521999</v>
      </c>
      <c r="W800" s="17">
        <v>0.10512042045593301</v>
      </c>
      <c r="X800">
        <v>0.61620855331420898</v>
      </c>
      <c r="Y800">
        <v>0.61620855331420898</v>
      </c>
      <c r="Z800">
        <v>0.5</v>
      </c>
      <c r="AA800">
        <v>1</v>
      </c>
      <c r="AB800">
        <v>0.66666666666666696</v>
      </c>
      <c r="AC800">
        <v>0.8</v>
      </c>
      <c r="AD800">
        <v>0</v>
      </c>
      <c r="AE800">
        <v>0.5</v>
      </c>
    </row>
    <row r="801" spans="1:31" x14ac:dyDescent="0.15">
      <c r="A801" s="6">
        <v>799</v>
      </c>
      <c r="B801">
        <v>18</v>
      </c>
      <c r="C801">
        <v>2</v>
      </c>
      <c r="D801">
        <v>10</v>
      </c>
      <c r="E801">
        <v>10</v>
      </c>
      <c r="F801">
        <v>10</v>
      </c>
      <c r="G801">
        <v>0</v>
      </c>
      <c r="H801">
        <v>8</v>
      </c>
      <c r="I801">
        <v>2</v>
      </c>
      <c r="J801">
        <v>0.9</v>
      </c>
      <c r="K801" s="3">
        <v>10.150577545166</v>
      </c>
      <c r="L801" s="10">
        <v>2.2962779998779301</v>
      </c>
      <c r="M801">
        <v>1.71378517150879</v>
      </c>
      <c r="N801">
        <v>6.9054203033447301</v>
      </c>
      <c r="O801">
        <v>5</v>
      </c>
      <c r="P801">
        <v>5</v>
      </c>
      <c r="Q801">
        <v>15</v>
      </c>
      <c r="R801" s="16">
        <v>0.33329999999999999</v>
      </c>
      <c r="S801" s="16">
        <f t="shared" si="12"/>
        <v>0.5</v>
      </c>
      <c r="T801">
        <v>3.8901348114013699</v>
      </c>
      <c r="U801">
        <v>3.6300036907196001</v>
      </c>
      <c r="V801">
        <v>3.3345134258270299</v>
      </c>
      <c r="W801" s="17">
        <v>0.29549026489257801</v>
      </c>
      <c r="X801">
        <v>0.55562138557434104</v>
      </c>
      <c r="Y801">
        <v>0.55562138557434104</v>
      </c>
      <c r="Z801">
        <v>0.5</v>
      </c>
      <c r="AA801">
        <v>1</v>
      </c>
      <c r="AB801">
        <v>0.66666666666666696</v>
      </c>
      <c r="AC801">
        <v>0.8</v>
      </c>
      <c r="AD801">
        <v>0</v>
      </c>
      <c r="AE801">
        <v>0.5</v>
      </c>
    </row>
    <row r="802" spans="1:31" x14ac:dyDescent="0.15">
      <c r="A802" s="6">
        <v>800</v>
      </c>
      <c r="B802">
        <v>16</v>
      </c>
      <c r="C802">
        <v>4</v>
      </c>
      <c r="D802">
        <v>10</v>
      </c>
      <c r="E802">
        <v>10</v>
      </c>
      <c r="F802">
        <v>10</v>
      </c>
      <c r="G802">
        <v>0</v>
      </c>
      <c r="H802">
        <v>6</v>
      </c>
      <c r="I802">
        <v>4</v>
      </c>
      <c r="J802">
        <v>0.8</v>
      </c>
      <c r="K802" s="3">
        <v>8.5728530883789098</v>
      </c>
      <c r="L802" s="10">
        <v>4.1208076477050799</v>
      </c>
      <c r="M802">
        <v>2.9443874359130899</v>
      </c>
      <c r="N802">
        <v>4.4790267944335902</v>
      </c>
      <c r="O802">
        <v>2</v>
      </c>
      <c r="P802">
        <v>2</v>
      </c>
      <c r="Q802">
        <v>11</v>
      </c>
      <c r="R802" s="16">
        <v>0.18179999999999999</v>
      </c>
      <c r="S802" s="16">
        <f t="shared" si="12"/>
        <v>0.2</v>
      </c>
      <c r="T802">
        <v>2.8625373840332</v>
      </c>
      <c r="U802">
        <v>2.7045533657074001</v>
      </c>
      <c r="V802">
        <v>2.3683044910430899</v>
      </c>
      <c r="W802" s="17">
        <v>0.33624887466430697</v>
      </c>
      <c r="X802">
        <v>0.49423289299011203</v>
      </c>
      <c r="Y802">
        <v>0.49423289299011203</v>
      </c>
      <c r="Z802">
        <v>0.2</v>
      </c>
      <c r="AA802">
        <v>0.9</v>
      </c>
      <c r="AB802">
        <v>0.81818181818181801</v>
      </c>
      <c r="AC802">
        <v>0.85714285714285698</v>
      </c>
      <c r="AD802">
        <v>0.1</v>
      </c>
      <c r="AE802">
        <v>0.7</v>
      </c>
    </row>
    <row r="803" spans="1:31" x14ac:dyDescent="0.15">
      <c r="A803" s="6">
        <v>801</v>
      </c>
      <c r="B803">
        <v>16</v>
      </c>
      <c r="C803">
        <v>4</v>
      </c>
      <c r="D803">
        <v>10</v>
      </c>
      <c r="E803">
        <v>10</v>
      </c>
      <c r="F803">
        <v>10</v>
      </c>
      <c r="G803">
        <v>0</v>
      </c>
      <c r="H803">
        <v>6</v>
      </c>
      <c r="I803">
        <v>4</v>
      </c>
      <c r="J803">
        <v>0.8</v>
      </c>
      <c r="K803" s="3">
        <v>8.0972747802734393</v>
      </c>
      <c r="L803" s="10">
        <v>3.4234733581543</v>
      </c>
      <c r="M803">
        <v>2.1172389984130899</v>
      </c>
      <c r="N803">
        <v>4.5240917205810502</v>
      </c>
      <c r="O803">
        <v>2</v>
      </c>
      <c r="P803">
        <v>2</v>
      </c>
      <c r="Q803">
        <v>11</v>
      </c>
      <c r="R803" s="16">
        <v>0.18179999999999999</v>
      </c>
      <c r="S803" s="16">
        <f t="shared" si="12"/>
        <v>0.2</v>
      </c>
      <c r="T803">
        <v>3.30903816223144</v>
      </c>
      <c r="U803">
        <v>3.0930974483489999</v>
      </c>
      <c r="V803">
        <v>2.8015339374542201</v>
      </c>
      <c r="W803" s="17">
        <v>0.291563510894775</v>
      </c>
      <c r="X803">
        <v>0.50750422477722201</v>
      </c>
      <c r="Y803">
        <v>0.50750422477722201</v>
      </c>
      <c r="Z803">
        <v>0.2</v>
      </c>
      <c r="AA803">
        <v>0.9</v>
      </c>
      <c r="AB803">
        <v>0.81818181818181801</v>
      </c>
      <c r="AC803">
        <v>0.85714285714285698</v>
      </c>
      <c r="AD803">
        <v>0.1</v>
      </c>
      <c r="AE803">
        <v>0.7</v>
      </c>
    </row>
    <row r="804" spans="1:31" x14ac:dyDescent="0.15">
      <c r="A804" s="6">
        <v>802</v>
      </c>
      <c r="B804">
        <v>16</v>
      </c>
      <c r="C804">
        <v>4</v>
      </c>
      <c r="D804">
        <v>10</v>
      </c>
      <c r="E804">
        <v>10</v>
      </c>
      <c r="F804">
        <v>10</v>
      </c>
      <c r="G804">
        <v>0</v>
      </c>
      <c r="H804">
        <v>6</v>
      </c>
      <c r="I804">
        <v>4</v>
      </c>
      <c r="J804">
        <v>0.8</v>
      </c>
      <c r="K804" s="3">
        <v>8.5353698730468697</v>
      </c>
      <c r="L804" s="10">
        <v>2.6647777557372998</v>
      </c>
      <c r="M804">
        <v>0.98424530029296897</v>
      </c>
      <c r="N804">
        <v>5.5830039978027299</v>
      </c>
      <c r="O804">
        <v>4</v>
      </c>
      <c r="P804">
        <v>4</v>
      </c>
      <c r="Q804">
        <v>14</v>
      </c>
      <c r="R804" s="16">
        <v>0.28570000000000001</v>
      </c>
      <c r="S804" s="16">
        <f t="shared" si="12"/>
        <v>0.4</v>
      </c>
      <c r="T804">
        <v>3.8067722320556601</v>
      </c>
      <c r="U804">
        <v>3.4547529220581001</v>
      </c>
      <c r="V804">
        <v>3.22017526626587</v>
      </c>
      <c r="W804" s="17">
        <v>0.234577655792236</v>
      </c>
      <c r="X804">
        <v>0.58659696578979503</v>
      </c>
      <c r="Y804">
        <v>0.58659696578979503</v>
      </c>
      <c r="Z804">
        <v>0.4</v>
      </c>
      <c r="AA804">
        <v>1</v>
      </c>
      <c r="AB804">
        <v>0.71428571428571397</v>
      </c>
      <c r="AC804">
        <v>0.83333333333333304</v>
      </c>
      <c r="AD804">
        <v>0</v>
      </c>
      <c r="AE804">
        <v>0.6</v>
      </c>
    </row>
    <row r="805" spans="1:31" x14ac:dyDescent="0.15">
      <c r="A805" s="6">
        <v>803</v>
      </c>
      <c r="B805">
        <v>19</v>
      </c>
      <c r="C805">
        <v>1</v>
      </c>
      <c r="D805">
        <v>10</v>
      </c>
      <c r="E805">
        <v>10</v>
      </c>
      <c r="F805">
        <v>10</v>
      </c>
      <c r="G805">
        <v>0</v>
      </c>
      <c r="H805">
        <v>9</v>
      </c>
      <c r="I805">
        <v>1</v>
      </c>
      <c r="J805">
        <v>0.95</v>
      </c>
      <c r="K805" s="3">
        <v>12.3123073577881</v>
      </c>
      <c r="L805" s="10">
        <v>2.4238433837890598</v>
      </c>
      <c r="M805">
        <v>2.1898860931396502</v>
      </c>
      <c r="N805">
        <v>8.6475849151611293</v>
      </c>
      <c r="O805">
        <v>4</v>
      </c>
      <c r="P805">
        <v>4</v>
      </c>
      <c r="Q805">
        <v>14</v>
      </c>
      <c r="R805" s="16">
        <v>0.28570000000000001</v>
      </c>
      <c r="S805" s="16">
        <f t="shared" si="12"/>
        <v>0.4</v>
      </c>
      <c r="T805">
        <v>3.9681911468505899</v>
      </c>
      <c r="U805">
        <v>3.7666637897491499</v>
      </c>
      <c r="V805">
        <v>3.41755175590515</v>
      </c>
      <c r="W805" s="17">
        <v>0.34911203384399397</v>
      </c>
      <c r="X805">
        <v>0.55063939094543501</v>
      </c>
      <c r="Y805">
        <v>0.55063939094543501</v>
      </c>
      <c r="Z805">
        <v>0.4</v>
      </c>
      <c r="AA805">
        <v>1</v>
      </c>
      <c r="AB805">
        <v>0.71428571428571397</v>
      </c>
      <c r="AC805">
        <v>0.83333333333333304</v>
      </c>
      <c r="AD805">
        <v>0</v>
      </c>
      <c r="AE805">
        <v>0.6</v>
      </c>
    </row>
    <row r="806" spans="1:31" x14ac:dyDescent="0.15">
      <c r="A806" s="6">
        <v>804</v>
      </c>
      <c r="B806">
        <v>17</v>
      </c>
      <c r="C806">
        <v>3</v>
      </c>
      <c r="D806">
        <v>10</v>
      </c>
      <c r="E806">
        <v>10</v>
      </c>
      <c r="F806">
        <v>10</v>
      </c>
      <c r="G806">
        <v>0</v>
      </c>
      <c r="H806">
        <v>7</v>
      </c>
      <c r="I806">
        <v>3</v>
      </c>
      <c r="J806">
        <v>0.85</v>
      </c>
      <c r="K806" s="3">
        <v>9.2121372222900408</v>
      </c>
      <c r="L806" s="10">
        <v>3.6844596862793</v>
      </c>
      <c r="M806">
        <v>2.8261775970459002</v>
      </c>
      <c r="N806">
        <v>5.0357398986816397</v>
      </c>
      <c r="O806">
        <v>4</v>
      </c>
      <c r="P806">
        <v>4</v>
      </c>
      <c r="Q806">
        <v>14</v>
      </c>
      <c r="R806" s="16">
        <v>0.28570000000000001</v>
      </c>
      <c r="S806" s="16">
        <f t="shared" si="12"/>
        <v>0.4</v>
      </c>
      <c r="T806">
        <v>3.9346790313720699</v>
      </c>
      <c r="U806">
        <v>3.6910636425018302</v>
      </c>
      <c r="V806">
        <v>3.3227219581603999</v>
      </c>
      <c r="W806" s="17">
        <v>0.368341684341431</v>
      </c>
      <c r="X806">
        <v>0.61195707321167003</v>
      </c>
      <c r="Y806">
        <v>0.61195707321167003</v>
      </c>
      <c r="Z806">
        <v>0.4</v>
      </c>
      <c r="AA806">
        <v>1</v>
      </c>
      <c r="AB806">
        <v>0.71428571428571397</v>
      </c>
      <c r="AC806">
        <v>0.83333333333333304</v>
      </c>
      <c r="AD806">
        <v>0</v>
      </c>
      <c r="AE806">
        <v>0.6</v>
      </c>
    </row>
    <row r="807" spans="1:31" x14ac:dyDescent="0.15">
      <c r="A807" s="6">
        <v>805</v>
      </c>
      <c r="B807">
        <v>18</v>
      </c>
      <c r="C807">
        <v>2</v>
      </c>
      <c r="D807">
        <v>10</v>
      </c>
      <c r="E807">
        <v>10</v>
      </c>
      <c r="F807">
        <v>10</v>
      </c>
      <c r="G807">
        <v>0</v>
      </c>
      <c r="H807">
        <v>8</v>
      </c>
      <c r="I807">
        <v>2</v>
      </c>
      <c r="J807">
        <v>0.9</v>
      </c>
      <c r="K807" s="3">
        <v>9.2751808166503906</v>
      </c>
      <c r="L807" s="10">
        <v>1.8311290740966799</v>
      </c>
      <c r="M807">
        <v>1.56014633178711</v>
      </c>
      <c r="N807">
        <v>7.9501533508300799</v>
      </c>
      <c r="O807">
        <v>8</v>
      </c>
      <c r="P807">
        <v>8</v>
      </c>
      <c r="Q807">
        <v>18</v>
      </c>
      <c r="R807" s="16">
        <v>0.44440000000000002</v>
      </c>
      <c r="S807" s="16">
        <f t="shared" si="12"/>
        <v>0.8</v>
      </c>
      <c r="T807">
        <v>4.6417999267578098</v>
      </c>
      <c r="U807">
        <v>4.2217063903808603</v>
      </c>
      <c r="V807">
        <v>4.09478664398193</v>
      </c>
      <c r="W807" s="17">
        <v>0.126919746398926</v>
      </c>
      <c r="X807">
        <v>0.54701328277587902</v>
      </c>
      <c r="Y807">
        <v>0.54701328277587902</v>
      </c>
      <c r="Z807">
        <v>0.8</v>
      </c>
      <c r="AA807">
        <v>1</v>
      </c>
      <c r="AB807">
        <v>0.55555555555555602</v>
      </c>
      <c r="AC807">
        <v>0.71428571428571397</v>
      </c>
      <c r="AD807">
        <v>0</v>
      </c>
      <c r="AE807">
        <v>0.2</v>
      </c>
    </row>
    <row r="808" spans="1:31" x14ac:dyDescent="0.15">
      <c r="A808" s="6">
        <v>806</v>
      </c>
      <c r="B808">
        <v>19</v>
      </c>
      <c r="C808">
        <v>1</v>
      </c>
      <c r="D808">
        <v>10</v>
      </c>
      <c r="E808">
        <v>10</v>
      </c>
      <c r="F808">
        <v>10</v>
      </c>
      <c r="G808">
        <v>0</v>
      </c>
      <c r="H808">
        <v>9</v>
      </c>
      <c r="I808">
        <v>1</v>
      </c>
      <c r="J808">
        <v>0.95</v>
      </c>
      <c r="K808" s="3">
        <v>12.9845275878906</v>
      </c>
      <c r="L808" s="10">
        <v>2.0112686157226598</v>
      </c>
      <c r="M808">
        <v>1.7668647766113299</v>
      </c>
      <c r="N808">
        <v>9.7484550476074201</v>
      </c>
      <c r="O808">
        <v>5</v>
      </c>
      <c r="P808">
        <v>5</v>
      </c>
      <c r="Q808">
        <v>15</v>
      </c>
      <c r="R808" s="16">
        <v>0.33329999999999999</v>
      </c>
      <c r="S808" s="16">
        <f t="shared" si="12"/>
        <v>0.5</v>
      </c>
      <c r="T808">
        <v>4.8279895782470703</v>
      </c>
      <c r="U808">
        <v>4.5147790908813503</v>
      </c>
      <c r="V808">
        <v>4.2017807960510298</v>
      </c>
      <c r="W808" s="17">
        <v>0.31299829483032199</v>
      </c>
      <c r="X808">
        <v>0.62620878219604503</v>
      </c>
      <c r="Y808">
        <v>0.62620878219604503</v>
      </c>
      <c r="Z808">
        <v>0.5</v>
      </c>
      <c r="AA808">
        <v>1</v>
      </c>
      <c r="AB808">
        <v>0.66666666666666696</v>
      </c>
      <c r="AC808">
        <v>0.8</v>
      </c>
      <c r="AD808">
        <v>0</v>
      </c>
      <c r="AE808">
        <v>0.5</v>
      </c>
    </row>
    <row r="809" spans="1:31" x14ac:dyDescent="0.15">
      <c r="A809" s="6">
        <v>807</v>
      </c>
      <c r="B809">
        <v>16</v>
      </c>
      <c r="C809">
        <v>4</v>
      </c>
      <c r="D809">
        <v>10</v>
      </c>
      <c r="E809">
        <v>10</v>
      </c>
      <c r="F809">
        <v>10</v>
      </c>
      <c r="G809">
        <v>0</v>
      </c>
      <c r="H809">
        <v>6</v>
      </c>
      <c r="I809">
        <v>4</v>
      </c>
      <c r="J809">
        <v>0.8</v>
      </c>
      <c r="K809" s="3">
        <v>8.4752674102783203</v>
      </c>
      <c r="L809" s="10">
        <v>3.0069274902343701</v>
      </c>
      <c r="M809">
        <v>1.5574874877929701</v>
      </c>
      <c r="N809">
        <v>5.4902992248535201</v>
      </c>
      <c r="O809">
        <v>3</v>
      </c>
      <c r="P809">
        <v>3</v>
      </c>
      <c r="Q809">
        <v>13</v>
      </c>
      <c r="R809" s="16">
        <v>0.23080000000000001</v>
      </c>
      <c r="S809" s="16">
        <f t="shared" si="12"/>
        <v>0.3</v>
      </c>
      <c r="T809">
        <v>3.60157966613769</v>
      </c>
      <c r="U809">
        <v>3.2982082366943399</v>
      </c>
      <c r="V809">
        <v>3.0450639724731401</v>
      </c>
      <c r="W809" s="17">
        <v>0.25314426422119102</v>
      </c>
      <c r="X809">
        <v>0.556515693664551</v>
      </c>
      <c r="Y809">
        <v>0.556515693664551</v>
      </c>
      <c r="Z809">
        <v>0.3</v>
      </c>
      <c r="AA809">
        <v>1</v>
      </c>
      <c r="AB809">
        <v>0.76923076923076905</v>
      </c>
      <c r="AC809">
        <v>0.86956521739130399</v>
      </c>
      <c r="AD809">
        <v>0</v>
      </c>
      <c r="AE809">
        <v>0.7</v>
      </c>
    </row>
    <row r="810" spans="1:31" x14ac:dyDescent="0.15">
      <c r="A810" s="6">
        <v>808</v>
      </c>
      <c r="B810">
        <v>17</v>
      </c>
      <c r="C810">
        <v>3</v>
      </c>
      <c r="D810">
        <v>10</v>
      </c>
      <c r="E810">
        <v>10</v>
      </c>
      <c r="F810">
        <v>10</v>
      </c>
      <c r="G810">
        <v>0</v>
      </c>
      <c r="H810">
        <v>7</v>
      </c>
      <c r="I810">
        <v>3</v>
      </c>
      <c r="J810">
        <v>0.85</v>
      </c>
      <c r="K810" s="3">
        <v>9.0055828094482404</v>
      </c>
      <c r="L810" s="10">
        <v>2.1560440063476598</v>
      </c>
      <c r="M810">
        <v>1.2384948730468699</v>
      </c>
      <c r="N810">
        <v>6.7265453338623002</v>
      </c>
      <c r="O810">
        <v>6</v>
      </c>
      <c r="P810">
        <v>6</v>
      </c>
      <c r="Q810">
        <v>16</v>
      </c>
      <c r="R810" s="16">
        <v>0.375</v>
      </c>
      <c r="S810" s="16">
        <f t="shared" si="12"/>
        <v>0.6</v>
      </c>
      <c r="T810">
        <v>4.66326904296875</v>
      </c>
      <c r="U810">
        <v>4.2403526306152299</v>
      </c>
      <c r="V810">
        <v>4.0327014923095703</v>
      </c>
      <c r="W810" s="17">
        <v>0.20765113830566401</v>
      </c>
      <c r="X810">
        <v>0.63056755065918002</v>
      </c>
      <c r="Y810">
        <v>0.63056755065918002</v>
      </c>
      <c r="Z810">
        <v>0.6</v>
      </c>
      <c r="AA810">
        <v>1</v>
      </c>
      <c r="AB810">
        <v>0.625</v>
      </c>
      <c r="AC810">
        <v>0.76923076923076905</v>
      </c>
      <c r="AD810">
        <v>0</v>
      </c>
      <c r="AE810">
        <v>0.4</v>
      </c>
    </row>
    <row r="811" spans="1:31" x14ac:dyDescent="0.15">
      <c r="A811" s="6">
        <v>809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 s="3">
        <v>8.2403850555419904</v>
      </c>
      <c r="L811" s="10">
        <v>4.6117877960205096</v>
      </c>
      <c r="M811">
        <v>1.9810218811035201</v>
      </c>
      <c r="N811">
        <v>4.6868820190429696</v>
      </c>
      <c r="O811">
        <v>3</v>
      </c>
      <c r="P811">
        <v>3</v>
      </c>
      <c r="Q811">
        <v>13</v>
      </c>
      <c r="R811" s="16">
        <v>0.23080000000000001</v>
      </c>
      <c r="S811" s="16">
        <f t="shared" si="12"/>
        <v>0.3</v>
      </c>
      <c r="T811">
        <v>3.2591457366943399</v>
      </c>
      <c r="U811">
        <v>2.9558663368225102</v>
      </c>
      <c r="V811">
        <v>2.6988549232482901</v>
      </c>
      <c r="W811" s="17">
        <v>0.25701141357421903</v>
      </c>
      <c r="X811">
        <v>0.56029081344604503</v>
      </c>
      <c r="Y811">
        <v>0.56029081344604503</v>
      </c>
      <c r="Z811">
        <v>0.3</v>
      </c>
      <c r="AA811">
        <v>1</v>
      </c>
      <c r="AB811">
        <v>0.76923076923076905</v>
      </c>
      <c r="AC811">
        <v>0.86956521739130399</v>
      </c>
      <c r="AD811">
        <v>0</v>
      </c>
      <c r="AE811">
        <v>0.7</v>
      </c>
    </row>
    <row r="812" spans="1:31" x14ac:dyDescent="0.15">
      <c r="A812" s="6">
        <v>810</v>
      </c>
      <c r="B812">
        <v>17</v>
      </c>
      <c r="C812">
        <v>3</v>
      </c>
      <c r="D812">
        <v>10</v>
      </c>
      <c r="E812">
        <v>10</v>
      </c>
      <c r="F812">
        <v>10</v>
      </c>
      <c r="G812">
        <v>0</v>
      </c>
      <c r="H812">
        <v>7</v>
      </c>
      <c r="I812">
        <v>3</v>
      </c>
      <c r="J812">
        <v>0.85</v>
      </c>
      <c r="K812" s="3">
        <v>8.6121883392334002</v>
      </c>
      <c r="L812" s="10">
        <v>2.64809226989746</v>
      </c>
      <c r="M812">
        <v>1.70072746276855</v>
      </c>
      <c r="N812">
        <v>5.3622531890869096</v>
      </c>
      <c r="O812">
        <v>3</v>
      </c>
      <c r="P812">
        <v>3</v>
      </c>
      <c r="Q812">
        <v>12</v>
      </c>
      <c r="R812" s="16">
        <v>0.25</v>
      </c>
      <c r="S812" s="16">
        <f t="shared" si="12"/>
        <v>0.3</v>
      </c>
      <c r="T812">
        <v>3.7633743286132799</v>
      </c>
      <c r="U812">
        <v>3.51570320129394</v>
      </c>
      <c r="V812">
        <v>3.2814457416534402</v>
      </c>
      <c r="W812" s="17">
        <v>0.23425745964050301</v>
      </c>
      <c r="X812">
        <v>0.48192858695983898</v>
      </c>
      <c r="Y812">
        <v>0.48192858695983898</v>
      </c>
      <c r="Z812">
        <v>0.3</v>
      </c>
      <c r="AA812">
        <v>0.9</v>
      </c>
      <c r="AB812">
        <v>0.75</v>
      </c>
      <c r="AC812">
        <v>0.81818181818181801</v>
      </c>
      <c r="AD812">
        <v>0.1</v>
      </c>
      <c r="AE812">
        <v>0.6</v>
      </c>
    </row>
    <row r="813" spans="1:31" x14ac:dyDescent="0.15">
      <c r="A813" s="6">
        <v>811</v>
      </c>
      <c r="B813">
        <v>15</v>
      </c>
      <c r="C813">
        <v>5</v>
      </c>
      <c r="D813">
        <v>10</v>
      </c>
      <c r="E813">
        <v>10</v>
      </c>
      <c r="F813">
        <v>10</v>
      </c>
      <c r="G813">
        <v>0</v>
      </c>
      <c r="H813">
        <v>5</v>
      </c>
      <c r="I813">
        <v>5</v>
      </c>
      <c r="J813">
        <v>0.75</v>
      </c>
      <c r="K813" s="3">
        <v>7.9958915710449201</v>
      </c>
      <c r="L813" s="10">
        <v>2.4192810058593701</v>
      </c>
      <c r="M813">
        <v>0.42259979248046903</v>
      </c>
      <c r="N813">
        <v>7.1598644256591797</v>
      </c>
      <c r="O813">
        <v>4</v>
      </c>
      <c r="P813">
        <v>4</v>
      </c>
      <c r="Q813">
        <v>14</v>
      </c>
      <c r="R813" s="16">
        <v>0.28570000000000001</v>
      </c>
      <c r="S813" s="16">
        <f t="shared" si="12"/>
        <v>0.4</v>
      </c>
      <c r="T813">
        <v>3.1425418853759801</v>
      </c>
      <c r="U813">
        <v>2.70858955383301</v>
      </c>
      <c r="V813">
        <v>2.6420795917511</v>
      </c>
      <c r="W813" s="17">
        <v>6.6509962081909194E-2</v>
      </c>
      <c r="X813">
        <v>0.50046229362487804</v>
      </c>
      <c r="Y813">
        <v>0.50046229362487804</v>
      </c>
      <c r="Z813">
        <v>0.4</v>
      </c>
      <c r="AA813">
        <v>1</v>
      </c>
      <c r="AB813">
        <v>0.71428571428571397</v>
      </c>
      <c r="AC813">
        <v>0.83333333333333304</v>
      </c>
      <c r="AD813">
        <v>0</v>
      </c>
      <c r="AE813">
        <v>0.6</v>
      </c>
    </row>
    <row r="814" spans="1:31" x14ac:dyDescent="0.15">
      <c r="A814" s="6">
        <v>812</v>
      </c>
      <c r="B814">
        <v>16</v>
      </c>
      <c r="C814">
        <v>4</v>
      </c>
      <c r="D814">
        <v>10</v>
      </c>
      <c r="E814">
        <v>10</v>
      </c>
      <c r="F814">
        <v>10</v>
      </c>
      <c r="G814">
        <v>0</v>
      </c>
      <c r="H814">
        <v>6</v>
      </c>
      <c r="I814">
        <v>4</v>
      </c>
      <c r="J814">
        <v>0.8</v>
      </c>
      <c r="K814" s="3">
        <v>8.9020843505859393</v>
      </c>
      <c r="L814" s="10">
        <v>2.78079032897949</v>
      </c>
      <c r="M814">
        <v>1.2013854980468699</v>
      </c>
      <c r="N814">
        <v>6.2536659240722701</v>
      </c>
      <c r="O814">
        <v>5</v>
      </c>
      <c r="P814">
        <v>5</v>
      </c>
      <c r="Q814">
        <v>15</v>
      </c>
      <c r="R814" s="16">
        <v>0.33329999999999999</v>
      </c>
      <c r="S814" s="16">
        <f t="shared" si="12"/>
        <v>0.5</v>
      </c>
      <c r="T814">
        <v>3.7074851989746098</v>
      </c>
      <c r="U814">
        <v>3.3514459133148198</v>
      </c>
      <c r="V814">
        <v>3.1318480968475302</v>
      </c>
      <c r="W814" s="17">
        <v>0.21959781646728499</v>
      </c>
      <c r="X814">
        <v>0.57563710212707497</v>
      </c>
      <c r="Y814">
        <v>0.57563710212707497</v>
      </c>
      <c r="Z814">
        <v>0.5</v>
      </c>
      <c r="AA814">
        <v>1</v>
      </c>
      <c r="AB814">
        <v>0.66666666666666696</v>
      </c>
      <c r="AC814">
        <v>0.8</v>
      </c>
      <c r="AD814">
        <v>0</v>
      </c>
      <c r="AE814">
        <v>0.5</v>
      </c>
    </row>
    <row r="815" spans="1:31" x14ac:dyDescent="0.15">
      <c r="A815" s="6">
        <v>813</v>
      </c>
      <c r="B815">
        <v>16</v>
      </c>
      <c r="C815">
        <v>4</v>
      </c>
      <c r="D815">
        <v>10</v>
      </c>
      <c r="E815">
        <v>10</v>
      </c>
      <c r="F815">
        <v>10</v>
      </c>
      <c r="G815">
        <v>0</v>
      </c>
      <c r="H815">
        <v>6</v>
      </c>
      <c r="I815">
        <v>4</v>
      </c>
      <c r="J815">
        <v>0.8</v>
      </c>
      <c r="K815" s="3">
        <v>8.4183101654052699</v>
      </c>
      <c r="L815" s="10">
        <v>3.5328922271728498</v>
      </c>
      <c r="M815">
        <v>2.1439914703369101</v>
      </c>
      <c r="N815">
        <v>4.6701278686523402</v>
      </c>
      <c r="O815">
        <v>3</v>
      </c>
      <c r="P815">
        <v>3</v>
      </c>
      <c r="Q815">
        <v>13</v>
      </c>
      <c r="R815" s="16">
        <v>0.23080000000000001</v>
      </c>
      <c r="S815" s="16">
        <f t="shared" si="12"/>
        <v>0.3</v>
      </c>
      <c r="T815">
        <v>3.5387268066406201</v>
      </c>
      <c r="U815">
        <v>3.3004941940307599</v>
      </c>
      <c r="V815">
        <v>2.9944214820861799</v>
      </c>
      <c r="W815" s="17">
        <v>0.30607271194458002</v>
      </c>
      <c r="X815">
        <v>0.54430532455444303</v>
      </c>
      <c r="Y815">
        <v>0.54430532455444303</v>
      </c>
      <c r="Z815">
        <v>0.3</v>
      </c>
      <c r="AA815">
        <v>1</v>
      </c>
      <c r="AB815">
        <v>0.76923076923076905</v>
      </c>
      <c r="AC815">
        <v>0.86956521739130399</v>
      </c>
      <c r="AD815">
        <v>0</v>
      </c>
      <c r="AE815">
        <v>0.7</v>
      </c>
    </row>
    <row r="816" spans="1:31" x14ac:dyDescent="0.15">
      <c r="A816" s="6">
        <v>814</v>
      </c>
      <c r="B816">
        <v>17</v>
      </c>
      <c r="C816">
        <v>3</v>
      </c>
      <c r="D816">
        <v>10</v>
      </c>
      <c r="E816">
        <v>10</v>
      </c>
      <c r="F816">
        <v>10</v>
      </c>
      <c r="G816">
        <v>0</v>
      </c>
      <c r="H816">
        <v>7</v>
      </c>
      <c r="I816">
        <v>3</v>
      </c>
      <c r="J816">
        <v>0.85</v>
      </c>
      <c r="K816" s="3">
        <v>8.7280445098877006</v>
      </c>
      <c r="L816" s="10">
        <v>3.9425106048584002</v>
      </c>
      <c r="M816">
        <v>3.1601314544677699</v>
      </c>
      <c r="N816">
        <v>4.2285442352294904</v>
      </c>
      <c r="O816">
        <v>2</v>
      </c>
      <c r="P816">
        <v>2</v>
      </c>
      <c r="Q816">
        <v>12</v>
      </c>
      <c r="R816" s="16">
        <v>0.16669999999999999</v>
      </c>
      <c r="S816" s="16">
        <f t="shared" si="12"/>
        <v>0.2</v>
      </c>
      <c r="T816">
        <v>3.6649322509765598</v>
      </c>
      <c r="U816">
        <v>3.4909923076629599</v>
      </c>
      <c r="V816">
        <v>3.1285991668701199</v>
      </c>
      <c r="W816" s="17">
        <v>0.36239314079284701</v>
      </c>
      <c r="X816">
        <v>0.53633308410644498</v>
      </c>
      <c r="Y816">
        <v>0.53633308410644498</v>
      </c>
      <c r="Z816">
        <v>0.2</v>
      </c>
      <c r="AA816">
        <v>1</v>
      </c>
      <c r="AB816">
        <v>0.83333333333333304</v>
      </c>
      <c r="AC816">
        <v>0.90909090909090895</v>
      </c>
      <c r="AD816">
        <v>0</v>
      </c>
      <c r="AE816">
        <v>0.8</v>
      </c>
    </row>
    <row r="817" spans="1:31" x14ac:dyDescent="0.15">
      <c r="A817" s="6">
        <v>815</v>
      </c>
      <c r="B817">
        <v>20</v>
      </c>
      <c r="C817">
        <v>0</v>
      </c>
      <c r="D817">
        <v>10</v>
      </c>
      <c r="E817">
        <v>10</v>
      </c>
      <c r="F817">
        <v>10</v>
      </c>
      <c r="G817">
        <v>0</v>
      </c>
      <c r="H817">
        <v>10</v>
      </c>
      <c r="I817">
        <v>0</v>
      </c>
      <c r="J817">
        <v>1</v>
      </c>
      <c r="K817" s="3">
        <v>9999</v>
      </c>
      <c r="L817" s="10">
        <v>0.76312255859375</v>
      </c>
      <c r="M817">
        <v>9999</v>
      </c>
      <c r="N817">
        <v>9999</v>
      </c>
      <c r="O817">
        <v>7</v>
      </c>
      <c r="P817">
        <v>7</v>
      </c>
      <c r="Q817">
        <v>17</v>
      </c>
      <c r="R817" s="16">
        <v>0.4118</v>
      </c>
      <c r="S817" s="16">
        <f t="shared" si="12"/>
        <v>0.7</v>
      </c>
      <c r="T817">
        <v>5.4680137634277299</v>
      </c>
      <c r="U817">
        <v>5.0972056388854998</v>
      </c>
      <c r="V817">
        <v>4.86529636383057</v>
      </c>
      <c r="W817" s="17">
        <v>0.231909275054932</v>
      </c>
      <c r="X817">
        <v>0.60271739959716797</v>
      </c>
      <c r="Y817">
        <v>0.60271739959716797</v>
      </c>
      <c r="Z817">
        <v>0.7</v>
      </c>
      <c r="AA817">
        <v>1</v>
      </c>
      <c r="AB817">
        <v>0.58823529411764697</v>
      </c>
      <c r="AC817">
        <v>0.74074074074074103</v>
      </c>
      <c r="AD817">
        <v>0</v>
      </c>
      <c r="AE817">
        <v>0.3</v>
      </c>
    </row>
    <row r="818" spans="1:31" x14ac:dyDescent="0.15">
      <c r="A818" s="6">
        <v>816</v>
      </c>
      <c r="B818">
        <v>17</v>
      </c>
      <c r="C818">
        <v>3</v>
      </c>
      <c r="D818">
        <v>10</v>
      </c>
      <c r="E818">
        <v>10</v>
      </c>
      <c r="F818">
        <v>10</v>
      </c>
      <c r="G818">
        <v>0</v>
      </c>
      <c r="H818">
        <v>7</v>
      </c>
      <c r="I818">
        <v>3</v>
      </c>
      <c r="J818">
        <v>0.85</v>
      </c>
      <c r="K818" s="3">
        <v>9.6316776275634801</v>
      </c>
      <c r="L818" s="10">
        <v>2.52544021606445</v>
      </c>
      <c r="M818">
        <v>1.36635971069336</v>
      </c>
      <c r="N818">
        <v>6.2881584167480504</v>
      </c>
      <c r="O818">
        <v>5</v>
      </c>
      <c r="P818">
        <v>5</v>
      </c>
      <c r="Q818">
        <v>15</v>
      </c>
      <c r="R818" s="16">
        <v>0.33329999999999999</v>
      </c>
      <c r="S818" s="16">
        <f t="shared" si="12"/>
        <v>0.5</v>
      </c>
      <c r="T818">
        <v>4.2449893951415998</v>
      </c>
      <c r="U818">
        <v>3.9013257026672399</v>
      </c>
      <c r="V818">
        <v>3.6042113304138201</v>
      </c>
      <c r="W818" s="17">
        <v>0.29711437225341802</v>
      </c>
      <c r="X818">
        <v>0.64077806472778298</v>
      </c>
      <c r="Y818">
        <v>0.64077806472778298</v>
      </c>
      <c r="Z818">
        <v>0.5</v>
      </c>
      <c r="AA818">
        <v>1</v>
      </c>
      <c r="AB818">
        <v>0.66666666666666696</v>
      </c>
      <c r="AC818">
        <v>0.8</v>
      </c>
      <c r="AD818">
        <v>0</v>
      </c>
      <c r="AE818">
        <v>0.5</v>
      </c>
    </row>
    <row r="819" spans="1:31" x14ac:dyDescent="0.15">
      <c r="A819" s="6">
        <v>817</v>
      </c>
      <c r="B819">
        <v>17</v>
      </c>
      <c r="C819">
        <v>3</v>
      </c>
      <c r="D819">
        <v>10</v>
      </c>
      <c r="E819">
        <v>10</v>
      </c>
      <c r="F819">
        <v>10</v>
      </c>
      <c r="G819">
        <v>0</v>
      </c>
      <c r="H819">
        <v>7</v>
      </c>
      <c r="I819">
        <v>3</v>
      </c>
      <c r="J819">
        <v>0.85</v>
      </c>
      <c r="K819" s="3">
        <v>9.7147312164306605</v>
      </c>
      <c r="L819" s="10">
        <v>2.1666297912597701</v>
      </c>
      <c r="M819">
        <v>1.217529296875</v>
      </c>
      <c r="N819">
        <v>7.6193275451660201</v>
      </c>
      <c r="O819">
        <v>7</v>
      </c>
      <c r="P819">
        <v>7</v>
      </c>
      <c r="Q819">
        <v>17</v>
      </c>
      <c r="R819" s="16">
        <v>0.4118</v>
      </c>
      <c r="S819" s="16">
        <f t="shared" si="12"/>
        <v>0.7</v>
      </c>
      <c r="T819">
        <v>4.7279376983642596</v>
      </c>
      <c r="U819">
        <v>4.2954134941101101</v>
      </c>
      <c r="V819">
        <v>4.1025061607360804</v>
      </c>
      <c r="W819" s="17">
        <v>0.19290733337402299</v>
      </c>
      <c r="X819">
        <v>0.62543153762817405</v>
      </c>
      <c r="Y819">
        <v>0.62543153762817405</v>
      </c>
      <c r="Z819">
        <v>0.7</v>
      </c>
      <c r="AA819">
        <v>1</v>
      </c>
      <c r="AB819">
        <v>0.58823529411764697</v>
      </c>
      <c r="AC819">
        <v>0.74074074074074103</v>
      </c>
      <c r="AD819">
        <v>0</v>
      </c>
      <c r="AE819">
        <v>0.3</v>
      </c>
    </row>
    <row r="820" spans="1:31" x14ac:dyDescent="0.15">
      <c r="A820" s="6">
        <v>818</v>
      </c>
      <c r="B820">
        <v>20</v>
      </c>
      <c r="C820">
        <v>0</v>
      </c>
      <c r="D820">
        <v>10</v>
      </c>
      <c r="E820">
        <v>10</v>
      </c>
      <c r="F820">
        <v>10</v>
      </c>
      <c r="G820">
        <v>0</v>
      </c>
      <c r="H820">
        <v>10</v>
      </c>
      <c r="I820">
        <v>0</v>
      </c>
      <c r="J820">
        <v>1</v>
      </c>
      <c r="K820" s="3">
        <v>9999</v>
      </c>
      <c r="L820" s="10">
        <v>1.4415435791015601</v>
      </c>
      <c r="M820">
        <v>9999</v>
      </c>
      <c r="N820">
        <v>9999</v>
      </c>
      <c r="O820">
        <v>9</v>
      </c>
      <c r="P820">
        <v>9</v>
      </c>
      <c r="Q820">
        <v>19</v>
      </c>
      <c r="R820" s="16">
        <v>0.47370000000000001</v>
      </c>
      <c r="S820" s="16">
        <f t="shared" si="12"/>
        <v>0.9</v>
      </c>
      <c r="T820">
        <v>5.4664688110351598</v>
      </c>
      <c r="U820">
        <v>5.0930833816528303</v>
      </c>
      <c r="V820">
        <v>4.8673996925354004</v>
      </c>
      <c r="W820" s="17">
        <v>0.225683689117432</v>
      </c>
      <c r="X820">
        <v>0.59906911849975597</v>
      </c>
      <c r="Y820">
        <v>0.59906911849975597</v>
      </c>
      <c r="Z820">
        <v>0.9</v>
      </c>
      <c r="AA820">
        <v>1</v>
      </c>
      <c r="AB820">
        <v>0.52631578947368396</v>
      </c>
      <c r="AC820">
        <v>0.68965517241379304</v>
      </c>
      <c r="AD820">
        <v>0</v>
      </c>
      <c r="AE820">
        <v>0.1</v>
      </c>
    </row>
    <row r="821" spans="1:31" x14ac:dyDescent="0.15">
      <c r="A821" s="6">
        <v>819</v>
      </c>
      <c r="B821">
        <v>18</v>
      </c>
      <c r="C821">
        <v>2</v>
      </c>
      <c r="D821">
        <v>10</v>
      </c>
      <c r="E821">
        <v>10</v>
      </c>
      <c r="F821">
        <v>10</v>
      </c>
      <c r="G821">
        <v>0</v>
      </c>
      <c r="H821">
        <v>8</v>
      </c>
      <c r="I821">
        <v>2</v>
      </c>
      <c r="J821">
        <v>0.9</v>
      </c>
      <c r="K821" s="3">
        <v>8.2987251281738299</v>
      </c>
      <c r="L821" s="10">
        <v>1.70660972595215</v>
      </c>
      <c r="M821">
        <v>1.26260757446289</v>
      </c>
      <c r="N821">
        <v>6.0201244354248002</v>
      </c>
      <c r="O821">
        <v>5</v>
      </c>
      <c r="P821">
        <v>5</v>
      </c>
      <c r="Q821">
        <v>14</v>
      </c>
      <c r="R821" s="16">
        <v>0.35709999999999997</v>
      </c>
      <c r="S821" s="16">
        <f t="shared" si="12"/>
        <v>0.5</v>
      </c>
      <c r="T821">
        <v>3.8572235107421902</v>
      </c>
      <c r="U821">
        <v>3.5492651462554901</v>
      </c>
      <c r="V821">
        <v>3.3701317310333301</v>
      </c>
      <c r="W821" s="17">
        <v>0.179133415222168</v>
      </c>
      <c r="X821">
        <v>0.48709177970886203</v>
      </c>
      <c r="Y821">
        <v>0.48709177970886203</v>
      </c>
      <c r="Z821">
        <v>0.5</v>
      </c>
      <c r="AA821">
        <v>0.9</v>
      </c>
      <c r="AB821">
        <v>0.64285714285714302</v>
      </c>
      <c r="AC821">
        <v>0.75</v>
      </c>
      <c r="AD821">
        <v>0.1</v>
      </c>
      <c r="AE821">
        <v>0.4</v>
      </c>
    </row>
    <row r="822" spans="1:31" x14ac:dyDescent="0.15">
      <c r="A822" s="6">
        <v>820</v>
      </c>
      <c r="B822">
        <v>15</v>
      </c>
      <c r="C822">
        <v>5</v>
      </c>
      <c r="D822">
        <v>10</v>
      </c>
      <c r="E822">
        <v>10</v>
      </c>
      <c r="F822">
        <v>10</v>
      </c>
      <c r="G822">
        <v>0</v>
      </c>
      <c r="H822">
        <v>5</v>
      </c>
      <c r="I822">
        <v>5</v>
      </c>
      <c r="J822">
        <v>0.75</v>
      </c>
      <c r="K822" s="3">
        <v>9.3573627471923793</v>
      </c>
      <c r="L822" s="10">
        <v>3.4400177001953098</v>
      </c>
      <c r="M822">
        <v>1.18503570556641</v>
      </c>
      <c r="N822">
        <v>7.3247261047363299</v>
      </c>
      <c r="O822">
        <v>4</v>
      </c>
      <c r="P822">
        <v>4</v>
      </c>
      <c r="Q822">
        <v>14</v>
      </c>
      <c r="R822" s="16">
        <v>0.28570000000000001</v>
      </c>
      <c r="S822" s="16">
        <f t="shared" si="12"/>
        <v>0.4</v>
      </c>
      <c r="T822">
        <v>3.0999946594238299</v>
      </c>
      <c r="U822">
        <v>2.73641777038574</v>
      </c>
      <c r="V822">
        <v>2.56048488616943</v>
      </c>
      <c r="W822" s="17">
        <v>0.17593288421630901</v>
      </c>
      <c r="X822">
        <v>0.53950977325439498</v>
      </c>
      <c r="Y822">
        <v>0.53950977325439498</v>
      </c>
      <c r="Z822">
        <v>0.4</v>
      </c>
      <c r="AA822">
        <v>1</v>
      </c>
      <c r="AB822">
        <v>0.71428571428571397</v>
      </c>
      <c r="AC822">
        <v>0.83333333333333304</v>
      </c>
      <c r="AD822">
        <v>0</v>
      </c>
      <c r="AE822">
        <v>0.6</v>
      </c>
    </row>
    <row r="823" spans="1:31" x14ac:dyDescent="0.15">
      <c r="A823" s="6">
        <v>821</v>
      </c>
      <c r="B823">
        <v>18</v>
      </c>
      <c r="C823">
        <v>2</v>
      </c>
      <c r="D823">
        <v>10</v>
      </c>
      <c r="E823">
        <v>10</v>
      </c>
      <c r="F823">
        <v>10</v>
      </c>
      <c r="G823">
        <v>0</v>
      </c>
      <c r="H823">
        <v>8</v>
      </c>
      <c r="I823">
        <v>2</v>
      </c>
      <c r="J823">
        <v>0.9</v>
      </c>
      <c r="K823" s="3">
        <v>12.375505447387701</v>
      </c>
      <c r="L823" s="10">
        <v>2.2470893859863299</v>
      </c>
      <c r="M823">
        <v>1.58620452880859</v>
      </c>
      <c r="N823">
        <v>9.3560752868652308</v>
      </c>
      <c r="O823">
        <v>5</v>
      </c>
      <c r="P823">
        <v>5</v>
      </c>
      <c r="Q823">
        <v>15</v>
      </c>
      <c r="R823" s="16">
        <v>0.33329999999999999</v>
      </c>
      <c r="S823" s="16">
        <f t="shared" si="12"/>
        <v>0.5</v>
      </c>
      <c r="T823">
        <v>4.3897190093994096</v>
      </c>
      <c r="U823">
        <v>4.0436964035034197</v>
      </c>
      <c r="V823">
        <v>3.7618250846862802</v>
      </c>
      <c r="W823" s="17">
        <v>0.281871318817139</v>
      </c>
      <c r="X823">
        <v>0.62789392471313499</v>
      </c>
      <c r="Y823">
        <v>0.62789392471313499</v>
      </c>
      <c r="Z823">
        <v>0.5</v>
      </c>
      <c r="AA823">
        <v>1</v>
      </c>
      <c r="AB823">
        <v>0.66666666666666696</v>
      </c>
      <c r="AC823">
        <v>0.8</v>
      </c>
      <c r="AD823">
        <v>0</v>
      </c>
      <c r="AE823">
        <v>0.5</v>
      </c>
    </row>
    <row r="824" spans="1:31" x14ac:dyDescent="0.15">
      <c r="A824" s="6">
        <v>822</v>
      </c>
      <c r="B824">
        <v>15</v>
      </c>
      <c r="C824">
        <v>5</v>
      </c>
      <c r="D824">
        <v>10</v>
      </c>
      <c r="E824">
        <v>10</v>
      </c>
      <c r="F824">
        <v>10</v>
      </c>
      <c r="G824">
        <v>0</v>
      </c>
      <c r="H824">
        <v>5</v>
      </c>
      <c r="I824">
        <v>5</v>
      </c>
      <c r="J824">
        <v>0.75</v>
      </c>
      <c r="K824" s="3">
        <v>8.2530250549316406</v>
      </c>
      <c r="L824" s="10">
        <v>4.3463859558105504</v>
      </c>
      <c r="M824">
        <v>2.55922508239746</v>
      </c>
      <c r="N824">
        <v>4.2389411926269496</v>
      </c>
      <c r="O824">
        <v>2</v>
      </c>
      <c r="P824">
        <v>2</v>
      </c>
      <c r="Q824">
        <v>12</v>
      </c>
      <c r="R824" s="16">
        <v>0.16669999999999999</v>
      </c>
      <c r="S824" s="16">
        <f t="shared" si="12"/>
        <v>0.2</v>
      </c>
      <c r="T824">
        <v>3.3994121551513699</v>
      </c>
      <c r="U824">
        <v>3.1726322174072301</v>
      </c>
      <c r="V824">
        <v>2.8410837650299099</v>
      </c>
      <c r="W824" s="17">
        <v>0.331548452377319</v>
      </c>
      <c r="X824">
        <v>0.55832839012145996</v>
      </c>
      <c r="Y824">
        <v>0.55832839012145996</v>
      </c>
      <c r="Z824">
        <v>0.2</v>
      </c>
      <c r="AA824">
        <v>1</v>
      </c>
      <c r="AB824">
        <v>0.83333333333333304</v>
      </c>
      <c r="AC824">
        <v>0.90909090909090895</v>
      </c>
      <c r="AD824">
        <v>0</v>
      </c>
      <c r="AE824">
        <v>0.8</v>
      </c>
    </row>
    <row r="825" spans="1:31" x14ac:dyDescent="0.15">
      <c r="A825" s="6">
        <v>823</v>
      </c>
      <c r="B825">
        <v>17</v>
      </c>
      <c r="C825">
        <v>3</v>
      </c>
      <c r="D825">
        <v>10</v>
      </c>
      <c r="E825">
        <v>10</v>
      </c>
      <c r="F825">
        <v>10</v>
      </c>
      <c r="G825">
        <v>0</v>
      </c>
      <c r="H825">
        <v>7</v>
      </c>
      <c r="I825">
        <v>3</v>
      </c>
      <c r="J825">
        <v>0.85</v>
      </c>
      <c r="K825" s="3">
        <v>8.1138534545898402</v>
      </c>
      <c r="L825" s="10">
        <v>1.3871612548828101</v>
      </c>
      <c r="M825">
        <v>0.57055282592773404</v>
      </c>
      <c r="N825">
        <v>6.88751220703125</v>
      </c>
      <c r="O825">
        <v>7</v>
      </c>
      <c r="P825">
        <v>7</v>
      </c>
      <c r="Q825">
        <v>17</v>
      </c>
      <c r="R825" s="16">
        <v>0.4118</v>
      </c>
      <c r="S825" s="16">
        <f t="shared" si="12"/>
        <v>0.7</v>
      </c>
      <c r="T825">
        <v>4.26385498046875</v>
      </c>
      <c r="U825">
        <v>3.8438582420349099</v>
      </c>
      <c r="V825">
        <v>3.7322707176208501</v>
      </c>
      <c r="W825" s="17">
        <v>0.111587524414062</v>
      </c>
      <c r="X825">
        <v>0.53158426284789995</v>
      </c>
      <c r="Y825">
        <v>0.53158426284789995</v>
      </c>
      <c r="Z825">
        <v>0.7</v>
      </c>
      <c r="AA825">
        <v>1</v>
      </c>
      <c r="AB825">
        <v>0.58823529411764697</v>
      </c>
      <c r="AC825">
        <v>0.74074074074074103</v>
      </c>
      <c r="AD825">
        <v>0</v>
      </c>
      <c r="AE825">
        <v>0.3</v>
      </c>
    </row>
    <row r="826" spans="1:31" x14ac:dyDescent="0.15">
      <c r="A826" s="6">
        <v>824</v>
      </c>
      <c r="B826">
        <v>17</v>
      </c>
      <c r="C826">
        <v>3</v>
      </c>
      <c r="D826">
        <v>10</v>
      </c>
      <c r="E826">
        <v>10</v>
      </c>
      <c r="F826">
        <v>10</v>
      </c>
      <c r="G826">
        <v>0</v>
      </c>
      <c r="H826">
        <v>7</v>
      </c>
      <c r="I826">
        <v>3</v>
      </c>
      <c r="J826">
        <v>0.85</v>
      </c>
      <c r="K826" s="3">
        <v>9.1676464080810494</v>
      </c>
      <c r="L826" s="10">
        <v>2.6799411773681601</v>
      </c>
      <c r="M826">
        <v>1.6292610168457</v>
      </c>
      <c r="N826">
        <v>5.7658710479736301</v>
      </c>
      <c r="O826">
        <v>3</v>
      </c>
      <c r="P826">
        <v>3</v>
      </c>
      <c r="Q826">
        <v>13</v>
      </c>
      <c r="R826" s="16">
        <v>0.23080000000000001</v>
      </c>
      <c r="S826" s="16">
        <f t="shared" si="12"/>
        <v>0.3</v>
      </c>
      <c r="T826">
        <v>4.0712947845459002</v>
      </c>
      <c r="U826">
        <v>3.7645819187164302</v>
      </c>
      <c r="V826">
        <v>3.46570825576782</v>
      </c>
      <c r="W826" s="17">
        <v>0.29887366294860801</v>
      </c>
      <c r="X826">
        <v>0.60558652877807595</v>
      </c>
      <c r="Y826">
        <v>0.60558652877807595</v>
      </c>
      <c r="Z826">
        <v>0.3</v>
      </c>
      <c r="AA826">
        <v>1</v>
      </c>
      <c r="AB826">
        <v>0.76923076923076905</v>
      </c>
      <c r="AC826">
        <v>0.86956521739130399</v>
      </c>
      <c r="AD826">
        <v>0</v>
      </c>
      <c r="AE826">
        <v>0.7</v>
      </c>
    </row>
    <row r="827" spans="1:31" x14ac:dyDescent="0.15">
      <c r="A827" s="6">
        <v>825</v>
      </c>
      <c r="B827">
        <v>20</v>
      </c>
      <c r="C827">
        <v>0</v>
      </c>
      <c r="D827">
        <v>10</v>
      </c>
      <c r="E827">
        <v>10</v>
      </c>
      <c r="F827">
        <v>10</v>
      </c>
      <c r="G827">
        <v>0</v>
      </c>
      <c r="H827">
        <v>10</v>
      </c>
      <c r="I827">
        <v>0</v>
      </c>
      <c r="J827">
        <v>1</v>
      </c>
      <c r="K827" s="3">
        <v>9999</v>
      </c>
      <c r="L827" s="10">
        <v>0.65795135498046897</v>
      </c>
      <c r="M827">
        <v>9999</v>
      </c>
      <c r="N827">
        <v>9999</v>
      </c>
      <c r="O827">
        <v>8</v>
      </c>
      <c r="P827">
        <v>8</v>
      </c>
      <c r="Q827">
        <v>18</v>
      </c>
      <c r="R827" s="16">
        <v>0.44440000000000002</v>
      </c>
      <c r="S827" s="16">
        <f t="shared" si="12"/>
        <v>0.8</v>
      </c>
      <c r="T827">
        <v>4.9412174224853498</v>
      </c>
      <c r="U827">
        <v>4.5952787399292001</v>
      </c>
      <c r="V827">
        <v>4.42324018478394</v>
      </c>
      <c r="W827" s="17">
        <v>0.172038555145264</v>
      </c>
      <c r="X827">
        <v>0.51797723770141602</v>
      </c>
      <c r="Y827">
        <v>0.51797723770141602</v>
      </c>
      <c r="Z827">
        <v>0.8</v>
      </c>
      <c r="AA827">
        <v>1</v>
      </c>
      <c r="AB827">
        <v>0.55555555555555602</v>
      </c>
      <c r="AC827">
        <v>0.71428571428571397</v>
      </c>
      <c r="AD827">
        <v>0</v>
      </c>
      <c r="AE827">
        <v>0.2</v>
      </c>
    </row>
    <row r="828" spans="1:31" x14ac:dyDescent="0.15">
      <c r="A828" s="6">
        <v>826</v>
      </c>
      <c r="B828">
        <v>13</v>
      </c>
      <c r="C828">
        <v>7</v>
      </c>
      <c r="D828">
        <v>10</v>
      </c>
      <c r="E828">
        <v>10</v>
      </c>
      <c r="F828">
        <v>9</v>
      </c>
      <c r="G828">
        <v>1</v>
      </c>
      <c r="H828">
        <v>4</v>
      </c>
      <c r="I828">
        <v>6</v>
      </c>
      <c r="J828">
        <v>0.65</v>
      </c>
      <c r="K828" s="3">
        <v>7.3606605529785201</v>
      </c>
      <c r="L828" s="10">
        <v>3.1785659790039098</v>
      </c>
      <c r="M828">
        <v>0.79636383056640603</v>
      </c>
      <c r="N828">
        <v>6.4848976135253897</v>
      </c>
      <c r="O828">
        <v>4</v>
      </c>
      <c r="P828">
        <v>4</v>
      </c>
      <c r="Q828">
        <v>13</v>
      </c>
      <c r="R828" s="16">
        <v>0.30769999999999997</v>
      </c>
      <c r="S828" s="16">
        <f t="shared" si="12"/>
        <v>0.4</v>
      </c>
      <c r="T828">
        <v>2.875732421875</v>
      </c>
      <c r="U828">
        <v>2.5069985389709499</v>
      </c>
      <c r="V828">
        <v>2.48158931732178</v>
      </c>
      <c r="W828" s="17">
        <v>2.5409221649169901E-2</v>
      </c>
      <c r="X828">
        <v>0.39414310455322299</v>
      </c>
      <c r="Y828">
        <v>0.39414310455322299</v>
      </c>
      <c r="Z828">
        <v>0.4</v>
      </c>
      <c r="AA828">
        <v>0.9</v>
      </c>
      <c r="AB828">
        <v>0.69230769230769196</v>
      </c>
      <c r="AC828">
        <v>0.78260869565217395</v>
      </c>
      <c r="AD828">
        <v>0.1</v>
      </c>
      <c r="AE828">
        <v>0.5</v>
      </c>
    </row>
    <row r="829" spans="1:31" x14ac:dyDescent="0.15">
      <c r="A829" s="6">
        <v>827</v>
      </c>
      <c r="B829">
        <v>17</v>
      </c>
      <c r="C829">
        <v>3</v>
      </c>
      <c r="D829">
        <v>10</v>
      </c>
      <c r="E829">
        <v>10</v>
      </c>
      <c r="F829">
        <v>10</v>
      </c>
      <c r="G829">
        <v>0</v>
      </c>
      <c r="H829">
        <v>7</v>
      </c>
      <c r="I829">
        <v>3</v>
      </c>
      <c r="J829">
        <v>0.85</v>
      </c>
      <c r="K829" s="3">
        <v>8.7557678222656197</v>
      </c>
      <c r="L829" s="10">
        <v>3.2492980957031201</v>
      </c>
      <c r="M829">
        <v>2.3641204833984402</v>
      </c>
      <c r="N829">
        <v>4.9158000946044904</v>
      </c>
      <c r="O829">
        <v>2</v>
      </c>
      <c r="P829">
        <v>2</v>
      </c>
      <c r="Q829">
        <v>12</v>
      </c>
      <c r="R829" s="16">
        <v>0.16669999999999999</v>
      </c>
      <c r="S829" s="16">
        <f t="shared" si="12"/>
        <v>0.2</v>
      </c>
      <c r="T829">
        <v>3.6960983276367201</v>
      </c>
      <c r="U829">
        <v>3.47285723686218</v>
      </c>
      <c r="V829">
        <v>3.1423611640930198</v>
      </c>
      <c r="W829" s="17">
        <v>0.33049607276916498</v>
      </c>
      <c r="X829">
        <v>0.55373716354370095</v>
      </c>
      <c r="Y829">
        <v>0.55373716354370095</v>
      </c>
      <c r="Z829">
        <v>0.2</v>
      </c>
      <c r="AA829">
        <v>1</v>
      </c>
      <c r="AB829">
        <v>0.83333333333333304</v>
      </c>
      <c r="AC829">
        <v>0.90909090909090895</v>
      </c>
      <c r="AD829">
        <v>0</v>
      </c>
      <c r="AE829">
        <v>0.8</v>
      </c>
    </row>
    <row r="830" spans="1:31" x14ac:dyDescent="0.15">
      <c r="A830" s="6">
        <v>828</v>
      </c>
      <c r="B830">
        <v>14</v>
      </c>
      <c r="C830">
        <v>6</v>
      </c>
      <c r="D830">
        <v>10</v>
      </c>
      <c r="E830">
        <v>10</v>
      </c>
      <c r="F830">
        <v>10</v>
      </c>
      <c r="G830">
        <v>0</v>
      </c>
      <c r="H830">
        <v>4</v>
      </c>
      <c r="I830">
        <v>6</v>
      </c>
      <c r="J830">
        <v>0.7</v>
      </c>
      <c r="K830" s="3">
        <v>8.0077342987060494</v>
      </c>
      <c r="L830" s="10">
        <v>5.4466781616210902</v>
      </c>
      <c r="M830">
        <v>3.7625980377197301</v>
      </c>
      <c r="N830">
        <v>3.59585380554199</v>
      </c>
      <c r="O830">
        <v>1</v>
      </c>
      <c r="P830">
        <v>1</v>
      </c>
      <c r="Q830">
        <v>11</v>
      </c>
      <c r="R830" s="16">
        <v>9.0899999999999995E-2</v>
      </c>
      <c r="S830" s="16">
        <f t="shared" si="12"/>
        <v>0.1</v>
      </c>
      <c r="T830">
        <v>2.87339210510254</v>
      </c>
      <c r="U830">
        <v>2.7245001792907702</v>
      </c>
      <c r="V830">
        <v>2.3656604290008501</v>
      </c>
      <c r="W830" s="17">
        <v>0.35883975028991699</v>
      </c>
      <c r="X830">
        <v>0.50773167610168501</v>
      </c>
      <c r="Y830">
        <v>0.50773167610168501</v>
      </c>
      <c r="Z830">
        <v>0.1</v>
      </c>
      <c r="AA830">
        <v>1</v>
      </c>
      <c r="AB830">
        <v>0.90909090909090895</v>
      </c>
      <c r="AC830">
        <v>0.952380952380952</v>
      </c>
      <c r="AD830">
        <v>0</v>
      </c>
      <c r="AE830">
        <v>0.9</v>
      </c>
    </row>
    <row r="831" spans="1:31" x14ac:dyDescent="0.15">
      <c r="A831" s="6">
        <v>829</v>
      </c>
      <c r="B831">
        <v>15</v>
      </c>
      <c r="C831">
        <v>5</v>
      </c>
      <c r="D831">
        <v>10</v>
      </c>
      <c r="E831">
        <v>10</v>
      </c>
      <c r="F831">
        <v>10</v>
      </c>
      <c r="G831">
        <v>0</v>
      </c>
      <c r="H831">
        <v>5</v>
      </c>
      <c r="I831">
        <v>5</v>
      </c>
      <c r="J831">
        <v>0.75</v>
      </c>
      <c r="K831" s="3">
        <v>7.8724269866943404</v>
      </c>
      <c r="L831" s="10">
        <v>3.51288986206055</v>
      </c>
      <c r="M831">
        <v>1.65229988098145</v>
      </c>
      <c r="N831">
        <v>4.9979000091552699</v>
      </c>
      <c r="O831">
        <v>3</v>
      </c>
      <c r="P831">
        <v>3</v>
      </c>
      <c r="Q831">
        <v>13</v>
      </c>
      <c r="R831" s="16">
        <v>0.23080000000000001</v>
      </c>
      <c r="S831" s="16">
        <f t="shared" si="12"/>
        <v>0.3</v>
      </c>
      <c r="T831">
        <v>3.1981067657470699</v>
      </c>
      <c r="U831">
        <v>2.9102489948272701</v>
      </c>
      <c r="V831">
        <v>2.6761224269866899</v>
      </c>
      <c r="W831" s="17">
        <v>0.23412656784057601</v>
      </c>
      <c r="X831">
        <v>0.52198433876037598</v>
      </c>
      <c r="Y831">
        <v>0.52198433876037598</v>
      </c>
      <c r="Z831">
        <v>0.3</v>
      </c>
      <c r="AA831">
        <v>1</v>
      </c>
      <c r="AB831">
        <v>0.76923076923076905</v>
      </c>
      <c r="AC831">
        <v>0.86956521739130399</v>
      </c>
      <c r="AD831">
        <v>0</v>
      </c>
      <c r="AE831">
        <v>0.7</v>
      </c>
    </row>
    <row r="832" spans="1:31" x14ac:dyDescent="0.15">
      <c r="A832" s="6">
        <v>830</v>
      </c>
      <c r="B832">
        <v>12</v>
      </c>
      <c r="C832">
        <v>8</v>
      </c>
      <c r="D832">
        <v>10</v>
      </c>
      <c r="E832">
        <v>10</v>
      </c>
      <c r="F832">
        <v>10</v>
      </c>
      <c r="G832">
        <v>0</v>
      </c>
      <c r="H832">
        <v>2</v>
      </c>
      <c r="I832">
        <v>8</v>
      </c>
      <c r="J832">
        <v>0.6</v>
      </c>
      <c r="K832" s="3">
        <v>8.7719039916992205</v>
      </c>
      <c r="L832" s="10">
        <v>7.6750564575195304</v>
      </c>
      <c r="M832">
        <v>8.4773979187011701</v>
      </c>
      <c r="N832">
        <v>6.4871406555175799</v>
      </c>
      <c r="O832">
        <v>0</v>
      </c>
      <c r="P832">
        <v>0</v>
      </c>
      <c r="Q832">
        <v>10</v>
      </c>
      <c r="R832" s="16">
        <v>0</v>
      </c>
      <c r="S832" s="16">
        <f t="shared" si="12"/>
        <v>0</v>
      </c>
      <c r="T832">
        <v>2.1371917724609402</v>
      </c>
      <c r="U832">
        <v>2.08469486236572</v>
      </c>
      <c r="V832">
        <v>1.65712606906891</v>
      </c>
      <c r="W832" s="17">
        <v>0.42756879329681402</v>
      </c>
      <c r="X832">
        <v>0.48006570339202898</v>
      </c>
      <c r="Y832">
        <v>0.48006570339202898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1</v>
      </c>
    </row>
    <row r="833" spans="1:31" x14ac:dyDescent="0.15">
      <c r="A833" s="6">
        <v>831</v>
      </c>
      <c r="B833">
        <v>14</v>
      </c>
      <c r="C833">
        <v>6</v>
      </c>
      <c r="D833">
        <v>10</v>
      </c>
      <c r="E833">
        <v>10</v>
      </c>
      <c r="F833">
        <v>10</v>
      </c>
      <c r="G833">
        <v>0</v>
      </c>
      <c r="H833">
        <v>4</v>
      </c>
      <c r="I833">
        <v>6</v>
      </c>
      <c r="J833">
        <v>0.7</v>
      </c>
      <c r="K833" s="3">
        <v>8.1101875305175799</v>
      </c>
      <c r="L833" s="10">
        <v>4.9676074981689498</v>
      </c>
      <c r="M833">
        <v>2.7436332702636701</v>
      </c>
      <c r="N833">
        <v>4.1498222351074201</v>
      </c>
      <c r="O833">
        <v>2</v>
      </c>
      <c r="P833">
        <v>2</v>
      </c>
      <c r="Q833">
        <v>12</v>
      </c>
      <c r="R833" s="16">
        <v>0.16669999999999999</v>
      </c>
      <c r="S833" s="16">
        <f t="shared" si="12"/>
        <v>0.2</v>
      </c>
      <c r="T833">
        <v>2.9269657135009801</v>
      </c>
      <c r="U833">
        <v>2.7163534164428702</v>
      </c>
      <c r="V833">
        <v>2.4168107509613002</v>
      </c>
      <c r="W833" s="17">
        <v>0.29954266548156699</v>
      </c>
      <c r="X833">
        <v>0.51015496253967296</v>
      </c>
      <c r="Y833">
        <v>0.51015496253967296</v>
      </c>
      <c r="Z833">
        <v>0.2</v>
      </c>
      <c r="AA833">
        <v>1</v>
      </c>
      <c r="AB833">
        <v>0.83333333333333304</v>
      </c>
      <c r="AC833">
        <v>0.90909090909090895</v>
      </c>
      <c r="AD833">
        <v>0</v>
      </c>
      <c r="AE833">
        <v>0.8</v>
      </c>
    </row>
    <row r="834" spans="1:31" x14ac:dyDescent="0.15">
      <c r="A834" s="6">
        <v>832</v>
      </c>
      <c r="B834">
        <v>16</v>
      </c>
      <c r="C834">
        <v>4</v>
      </c>
      <c r="D834">
        <v>10</v>
      </c>
      <c r="E834">
        <v>10</v>
      </c>
      <c r="F834">
        <v>10</v>
      </c>
      <c r="G834">
        <v>0</v>
      </c>
      <c r="H834">
        <v>6</v>
      </c>
      <c r="I834">
        <v>4</v>
      </c>
      <c r="J834">
        <v>0.8</v>
      </c>
      <c r="K834" s="3">
        <v>8.1481857299804705</v>
      </c>
      <c r="L834" s="10">
        <v>3.6342067718505899</v>
      </c>
      <c r="M834">
        <v>2.5873832702636701</v>
      </c>
      <c r="N834">
        <v>4.9062271118164098</v>
      </c>
      <c r="O834">
        <v>2</v>
      </c>
      <c r="P834">
        <v>2</v>
      </c>
      <c r="Q834">
        <v>11</v>
      </c>
      <c r="R834" s="16">
        <v>0.18179999999999999</v>
      </c>
      <c r="S834" s="16">
        <f t="shared" ref="S834:S897" si="13">O834/E834</f>
        <v>0.2</v>
      </c>
      <c r="T834">
        <v>3.1466770172119101</v>
      </c>
      <c r="U834">
        <v>2.9410047531127899</v>
      </c>
      <c r="V834">
        <v>2.6656045913696298</v>
      </c>
      <c r="W834" s="17">
        <v>0.27540016174316401</v>
      </c>
      <c r="X834">
        <v>0.48107242584228499</v>
      </c>
      <c r="Y834">
        <v>0.48107242584228499</v>
      </c>
      <c r="Z834">
        <v>0.2</v>
      </c>
      <c r="AA834">
        <v>0.9</v>
      </c>
      <c r="AB834">
        <v>0.81818181818181801</v>
      </c>
      <c r="AC834">
        <v>0.85714285714285698</v>
      </c>
      <c r="AD834">
        <v>0.1</v>
      </c>
      <c r="AE834">
        <v>0.7</v>
      </c>
    </row>
    <row r="835" spans="1:31" x14ac:dyDescent="0.15">
      <c r="A835" s="6">
        <v>833</v>
      </c>
      <c r="B835">
        <v>18</v>
      </c>
      <c r="C835">
        <v>2</v>
      </c>
      <c r="D835">
        <v>10</v>
      </c>
      <c r="E835">
        <v>10</v>
      </c>
      <c r="F835">
        <v>10</v>
      </c>
      <c r="G835">
        <v>0</v>
      </c>
      <c r="H835">
        <v>8</v>
      </c>
      <c r="I835">
        <v>2</v>
      </c>
      <c r="J835">
        <v>0.9</v>
      </c>
      <c r="K835" s="3">
        <v>9.99371337890625</v>
      </c>
      <c r="L835" s="10">
        <v>2.1343574523925799</v>
      </c>
      <c r="M835">
        <v>1.4716148376464799</v>
      </c>
      <c r="N835">
        <v>6.5104637145996103</v>
      </c>
      <c r="O835">
        <v>5</v>
      </c>
      <c r="P835">
        <v>5</v>
      </c>
      <c r="Q835">
        <v>15</v>
      </c>
      <c r="R835" s="16">
        <v>0.33329999999999999</v>
      </c>
      <c r="S835" s="16">
        <f t="shared" si="13"/>
        <v>0.5</v>
      </c>
      <c r="T835">
        <v>4.3172283172607404</v>
      </c>
      <c r="U835">
        <v>4.0264840126037598</v>
      </c>
      <c r="V835">
        <v>3.7139267921447701</v>
      </c>
      <c r="W835" s="17">
        <v>0.31255722045898399</v>
      </c>
      <c r="X835">
        <v>0.60330152511596702</v>
      </c>
      <c r="Y835">
        <v>0.60330152511596702</v>
      </c>
      <c r="Z835">
        <v>0.5</v>
      </c>
      <c r="AA835">
        <v>1</v>
      </c>
      <c r="AB835">
        <v>0.66666666666666696</v>
      </c>
      <c r="AC835">
        <v>0.8</v>
      </c>
      <c r="AD835">
        <v>0</v>
      </c>
      <c r="AE835">
        <v>0.5</v>
      </c>
    </row>
    <row r="836" spans="1:31" x14ac:dyDescent="0.15">
      <c r="A836" s="6">
        <v>834</v>
      </c>
      <c r="B836">
        <v>18</v>
      </c>
      <c r="C836">
        <v>2</v>
      </c>
      <c r="D836">
        <v>10</v>
      </c>
      <c r="E836">
        <v>10</v>
      </c>
      <c r="F836">
        <v>10</v>
      </c>
      <c r="G836">
        <v>0</v>
      </c>
      <c r="H836">
        <v>8</v>
      </c>
      <c r="I836">
        <v>2</v>
      </c>
      <c r="J836">
        <v>0.9</v>
      </c>
      <c r="K836" s="3">
        <v>10.4121608734131</v>
      </c>
      <c r="L836" s="10">
        <v>2.2625465393066402</v>
      </c>
      <c r="M836">
        <v>1.6365547180175799</v>
      </c>
      <c r="N836">
        <v>7.0570545196533203</v>
      </c>
      <c r="O836">
        <v>4</v>
      </c>
      <c r="P836">
        <v>4</v>
      </c>
      <c r="Q836">
        <v>14</v>
      </c>
      <c r="R836" s="16">
        <v>0.28570000000000001</v>
      </c>
      <c r="S836" s="16">
        <f t="shared" si="13"/>
        <v>0.4</v>
      </c>
      <c r="T836">
        <v>4.5424346923828098</v>
      </c>
      <c r="U836">
        <v>4.2352447509765598</v>
      </c>
      <c r="V836">
        <v>3.9195265769958501</v>
      </c>
      <c r="W836" s="17">
        <v>0.315718173980713</v>
      </c>
      <c r="X836">
        <v>0.622908115386963</v>
      </c>
      <c r="Y836">
        <v>0.622908115386963</v>
      </c>
      <c r="Z836">
        <v>0.4</v>
      </c>
      <c r="AA836">
        <v>1</v>
      </c>
      <c r="AB836">
        <v>0.71428571428571397</v>
      </c>
      <c r="AC836">
        <v>0.83333333333333304</v>
      </c>
      <c r="AD836">
        <v>0</v>
      </c>
      <c r="AE836">
        <v>0.6</v>
      </c>
    </row>
    <row r="837" spans="1:31" x14ac:dyDescent="0.15">
      <c r="A837" s="6">
        <v>835</v>
      </c>
      <c r="B837">
        <v>17</v>
      </c>
      <c r="C837">
        <v>3</v>
      </c>
      <c r="D837">
        <v>10</v>
      </c>
      <c r="E837">
        <v>10</v>
      </c>
      <c r="F837">
        <v>10</v>
      </c>
      <c r="G837">
        <v>0</v>
      </c>
      <c r="H837">
        <v>7</v>
      </c>
      <c r="I837">
        <v>3</v>
      </c>
      <c r="J837">
        <v>0.85</v>
      </c>
      <c r="K837" s="3">
        <v>9.2787647247314506</v>
      </c>
      <c r="L837" s="10">
        <v>1.9891815185546899</v>
      </c>
      <c r="M837">
        <v>0.87026214599609397</v>
      </c>
      <c r="N837">
        <v>6.6839523315429696</v>
      </c>
      <c r="O837">
        <v>5</v>
      </c>
      <c r="P837">
        <v>5</v>
      </c>
      <c r="Q837">
        <v>15</v>
      </c>
      <c r="R837" s="16">
        <v>0.33329999999999999</v>
      </c>
      <c r="S837" s="16">
        <f t="shared" si="13"/>
        <v>0.5</v>
      </c>
      <c r="T837">
        <v>4.0019474029540998</v>
      </c>
      <c r="U837">
        <v>3.6435923576354998</v>
      </c>
      <c r="V837">
        <v>3.4225368499755899</v>
      </c>
      <c r="W837" s="17">
        <v>0.221055507659912</v>
      </c>
      <c r="X837">
        <v>0.57941055297851596</v>
      </c>
      <c r="Y837">
        <v>0.57941055297851596</v>
      </c>
      <c r="Z837">
        <v>0.5</v>
      </c>
      <c r="AA837">
        <v>1</v>
      </c>
      <c r="AB837">
        <v>0.66666666666666696</v>
      </c>
      <c r="AC837">
        <v>0.8</v>
      </c>
      <c r="AD837">
        <v>0</v>
      </c>
      <c r="AE837">
        <v>0.5</v>
      </c>
    </row>
    <row r="838" spans="1:31" x14ac:dyDescent="0.15">
      <c r="A838" s="6">
        <v>836</v>
      </c>
      <c r="B838">
        <v>18</v>
      </c>
      <c r="C838">
        <v>2</v>
      </c>
      <c r="D838">
        <v>10</v>
      </c>
      <c r="E838">
        <v>10</v>
      </c>
      <c r="F838">
        <v>10</v>
      </c>
      <c r="G838">
        <v>0</v>
      </c>
      <c r="H838">
        <v>8</v>
      </c>
      <c r="I838">
        <v>2</v>
      </c>
      <c r="J838">
        <v>0.9</v>
      </c>
      <c r="K838" s="3">
        <v>9.4392662048339808</v>
      </c>
      <c r="L838" s="10">
        <v>2.02102851867676</v>
      </c>
      <c r="M838">
        <v>1.46920585632324</v>
      </c>
      <c r="N838">
        <v>6.5136623382568404</v>
      </c>
      <c r="O838">
        <v>5</v>
      </c>
      <c r="P838">
        <v>5</v>
      </c>
      <c r="Q838">
        <v>14</v>
      </c>
      <c r="R838" s="16">
        <v>0.35709999999999997</v>
      </c>
      <c r="S838" s="16">
        <f t="shared" si="13"/>
        <v>0.5</v>
      </c>
      <c r="T838">
        <v>4.1059379577636701</v>
      </c>
      <c r="U838">
        <v>3.8274028301239</v>
      </c>
      <c r="V838">
        <v>3.5728828907012899</v>
      </c>
      <c r="W838" s="17">
        <v>0.25451993942260698</v>
      </c>
      <c r="X838">
        <v>0.53305506706237804</v>
      </c>
      <c r="Y838">
        <v>0.53305506706237804</v>
      </c>
      <c r="Z838">
        <v>0.5</v>
      </c>
      <c r="AA838">
        <v>0.9</v>
      </c>
      <c r="AB838">
        <v>0.64285714285714302</v>
      </c>
      <c r="AC838">
        <v>0.75</v>
      </c>
      <c r="AD838">
        <v>0.1</v>
      </c>
      <c r="AE838">
        <v>0.4</v>
      </c>
    </row>
    <row r="839" spans="1:31" x14ac:dyDescent="0.15">
      <c r="A839" s="6">
        <v>837</v>
      </c>
      <c r="B839">
        <v>17</v>
      </c>
      <c r="C839">
        <v>3</v>
      </c>
      <c r="D839">
        <v>10</v>
      </c>
      <c r="E839">
        <v>10</v>
      </c>
      <c r="F839">
        <v>10</v>
      </c>
      <c r="G839">
        <v>0</v>
      </c>
      <c r="H839">
        <v>7</v>
      </c>
      <c r="I839">
        <v>3</v>
      </c>
      <c r="J839">
        <v>0.85</v>
      </c>
      <c r="K839" s="3">
        <v>9.0982341766357404</v>
      </c>
      <c r="L839" s="10">
        <v>1.7398662567138701</v>
      </c>
      <c r="M839">
        <v>0.56647109985351596</v>
      </c>
      <c r="N839">
        <v>6.6006240844726598</v>
      </c>
      <c r="O839">
        <v>5</v>
      </c>
      <c r="P839">
        <v>5</v>
      </c>
      <c r="Q839">
        <v>15</v>
      </c>
      <c r="R839" s="16">
        <v>0.33329999999999999</v>
      </c>
      <c r="S839" s="16">
        <f t="shared" si="13"/>
        <v>0.5</v>
      </c>
      <c r="T839">
        <v>4.6665897369384801</v>
      </c>
      <c r="U839">
        <v>4.2282657623290998</v>
      </c>
      <c r="V839">
        <v>4.0287528038024902</v>
      </c>
      <c r="W839" s="17">
        <v>0.199512958526611</v>
      </c>
      <c r="X839">
        <v>0.637836933135986</v>
      </c>
      <c r="Y839">
        <v>0.637836933135986</v>
      </c>
      <c r="Z839">
        <v>0.5</v>
      </c>
      <c r="AA839">
        <v>1</v>
      </c>
      <c r="AB839">
        <v>0.66666666666666696</v>
      </c>
      <c r="AC839">
        <v>0.8</v>
      </c>
      <c r="AD839">
        <v>0</v>
      </c>
      <c r="AE839">
        <v>0.5</v>
      </c>
    </row>
    <row r="840" spans="1:31" x14ac:dyDescent="0.15">
      <c r="A840" s="6">
        <v>838</v>
      </c>
      <c r="B840">
        <v>16</v>
      </c>
      <c r="C840">
        <v>4</v>
      </c>
      <c r="D840">
        <v>10</v>
      </c>
      <c r="E840">
        <v>10</v>
      </c>
      <c r="F840">
        <v>10</v>
      </c>
      <c r="G840">
        <v>0</v>
      </c>
      <c r="H840">
        <v>6</v>
      </c>
      <c r="I840">
        <v>4</v>
      </c>
      <c r="J840">
        <v>0.8</v>
      </c>
      <c r="K840" s="3">
        <v>9.9522171020507795</v>
      </c>
      <c r="L840" s="10">
        <v>3.3729724884033199</v>
      </c>
      <c r="M840">
        <v>1.8088912963867201</v>
      </c>
      <c r="N840">
        <v>7.0551891326904297</v>
      </c>
      <c r="O840">
        <v>4</v>
      </c>
      <c r="P840">
        <v>4</v>
      </c>
      <c r="Q840">
        <v>14</v>
      </c>
      <c r="R840" s="16">
        <v>0.28570000000000001</v>
      </c>
      <c r="S840" s="16">
        <f t="shared" si="13"/>
        <v>0.4</v>
      </c>
      <c r="T840">
        <v>3.6142616271972701</v>
      </c>
      <c r="U840">
        <v>3.28755760192871</v>
      </c>
      <c r="V840">
        <v>3.0260996818542498</v>
      </c>
      <c r="W840" s="17">
        <v>0.261457920074463</v>
      </c>
      <c r="X840">
        <v>0.58816194534301802</v>
      </c>
      <c r="Y840">
        <v>0.58816194534301802</v>
      </c>
      <c r="Z840">
        <v>0.4</v>
      </c>
      <c r="AA840">
        <v>1</v>
      </c>
      <c r="AB840">
        <v>0.71428571428571397</v>
      </c>
      <c r="AC840">
        <v>0.83333333333333304</v>
      </c>
      <c r="AD840">
        <v>0</v>
      </c>
      <c r="AE840">
        <v>0.6</v>
      </c>
    </row>
    <row r="841" spans="1:31" x14ac:dyDescent="0.15">
      <c r="A841" s="6">
        <v>839</v>
      </c>
      <c r="B841">
        <v>17</v>
      </c>
      <c r="C841">
        <v>3</v>
      </c>
      <c r="D841">
        <v>10</v>
      </c>
      <c r="E841">
        <v>10</v>
      </c>
      <c r="F841">
        <v>10</v>
      </c>
      <c r="G841">
        <v>0</v>
      </c>
      <c r="H841">
        <v>7</v>
      </c>
      <c r="I841">
        <v>3</v>
      </c>
      <c r="J841">
        <v>0.85</v>
      </c>
      <c r="K841" s="3">
        <v>8.9292221069335902</v>
      </c>
      <c r="L841" s="10">
        <v>1.73405838012695</v>
      </c>
      <c r="M841">
        <v>0.68828582763671897</v>
      </c>
      <c r="N841">
        <v>6.7928829193115199</v>
      </c>
      <c r="O841">
        <v>6</v>
      </c>
      <c r="P841">
        <v>6</v>
      </c>
      <c r="Q841">
        <v>16</v>
      </c>
      <c r="R841" s="16">
        <v>0.375</v>
      </c>
      <c r="S841" s="16">
        <f t="shared" si="13"/>
        <v>0.6</v>
      </c>
      <c r="T841">
        <v>4.3288097381591797</v>
      </c>
      <c r="U841">
        <v>3.9183273315429701</v>
      </c>
      <c r="V841">
        <v>3.7372474670410201</v>
      </c>
      <c r="W841" s="17">
        <v>0.18107986450195299</v>
      </c>
      <c r="X841">
        <v>0.59156227111816395</v>
      </c>
      <c r="Y841">
        <v>0.59156227111816395</v>
      </c>
      <c r="Z841">
        <v>0.6</v>
      </c>
      <c r="AA841">
        <v>1</v>
      </c>
      <c r="AB841">
        <v>0.625</v>
      </c>
      <c r="AC841">
        <v>0.76923076923076905</v>
      </c>
      <c r="AD841">
        <v>0</v>
      </c>
      <c r="AE841">
        <v>0.4</v>
      </c>
    </row>
    <row r="842" spans="1:31" x14ac:dyDescent="0.15">
      <c r="A842" s="6">
        <v>840</v>
      </c>
      <c r="B842">
        <v>16</v>
      </c>
      <c r="C842">
        <v>4</v>
      </c>
      <c r="D842">
        <v>10</v>
      </c>
      <c r="E842">
        <v>10</v>
      </c>
      <c r="F842">
        <v>10</v>
      </c>
      <c r="G842">
        <v>0</v>
      </c>
      <c r="H842">
        <v>6</v>
      </c>
      <c r="I842">
        <v>4</v>
      </c>
      <c r="J842">
        <v>0.8</v>
      </c>
      <c r="K842" s="3">
        <v>9.7920341491699201</v>
      </c>
      <c r="L842" s="10">
        <v>1.60562515258789</v>
      </c>
      <c r="M842">
        <v>2.2163391113281299E-2</v>
      </c>
      <c r="N842">
        <v>9.6853771209716797</v>
      </c>
      <c r="O842">
        <v>6</v>
      </c>
      <c r="P842">
        <v>6</v>
      </c>
      <c r="Q842">
        <v>16</v>
      </c>
      <c r="R842" s="16">
        <v>0.375</v>
      </c>
      <c r="S842" s="16">
        <f t="shared" si="13"/>
        <v>0.6</v>
      </c>
      <c r="T842">
        <v>4.63179588317871</v>
      </c>
      <c r="U842">
        <v>3.9764432907104501</v>
      </c>
      <c r="V842">
        <v>3.96685791015625</v>
      </c>
      <c r="W842" s="17">
        <v>9.5853805541992205E-3</v>
      </c>
      <c r="X842">
        <v>0.66493797302246105</v>
      </c>
      <c r="Y842">
        <v>0.66493797302246105</v>
      </c>
      <c r="Z842">
        <v>0.6</v>
      </c>
      <c r="AA842">
        <v>1</v>
      </c>
      <c r="AB842">
        <v>0.625</v>
      </c>
      <c r="AC842">
        <v>0.76923076923076905</v>
      </c>
      <c r="AD842">
        <v>0</v>
      </c>
      <c r="AE842">
        <v>0.4</v>
      </c>
    </row>
    <row r="843" spans="1:31" x14ac:dyDescent="0.15">
      <c r="A843" s="6">
        <v>841</v>
      </c>
      <c r="B843">
        <v>18</v>
      </c>
      <c r="C843">
        <v>2</v>
      </c>
      <c r="D843">
        <v>10</v>
      </c>
      <c r="E843">
        <v>10</v>
      </c>
      <c r="F843">
        <v>10</v>
      </c>
      <c r="G843">
        <v>0</v>
      </c>
      <c r="H843">
        <v>8</v>
      </c>
      <c r="I843">
        <v>2</v>
      </c>
      <c r="J843">
        <v>0.9</v>
      </c>
      <c r="K843" s="3">
        <v>9.1537742614746094</v>
      </c>
      <c r="L843" s="10">
        <v>2.2548694610595699</v>
      </c>
      <c r="M843">
        <v>1.7283897399902299</v>
      </c>
      <c r="N843">
        <v>5.9912242889404297</v>
      </c>
      <c r="O843">
        <v>4</v>
      </c>
      <c r="P843">
        <v>4</v>
      </c>
      <c r="Q843">
        <v>13</v>
      </c>
      <c r="R843" s="16">
        <v>0.30769999999999997</v>
      </c>
      <c r="S843" s="16">
        <f t="shared" si="13"/>
        <v>0.4</v>
      </c>
      <c r="T843">
        <v>3.6865367889404301</v>
      </c>
      <c r="U843">
        <v>3.44840288162231</v>
      </c>
      <c r="V843">
        <v>3.1666932106018102</v>
      </c>
      <c r="W843" s="17">
        <v>0.28170967102050798</v>
      </c>
      <c r="X843">
        <v>0.51984357833862305</v>
      </c>
      <c r="Y843">
        <v>0.51984357833862305</v>
      </c>
      <c r="Z843">
        <v>0.4</v>
      </c>
      <c r="AA843">
        <v>0.9</v>
      </c>
      <c r="AB843">
        <v>0.69230769230769196</v>
      </c>
      <c r="AC843">
        <v>0.78260869565217395</v>
      </c>
      <c r="AD843">
        <v>0.1</v>
      </c>
      <c r="AE843">
        <v>0.5</v>
      </c>
    </row>
    <row r="844" spans="1:31" x14ac:dyDescent="0.15">
      <c r="A844" s="6">
        <v>842</v>
      </c>
      <c r="B844">
        <v>16</v>
      </c>
      <c r="C844">
        <v>4</v>
      </c>
      <c r="D844">
        <v>10</v>
      </c>
      <c r="E844">
        <v>10</v>
      </c>
      <c r="F844">
        <v>10</v>
      </c>
      <c r="G844">
        <v>0</v>
      </c>
      <c r="H844">
        <v>6</v>
      </c>
      <c r="I844">
        <v>4</v>
      </c>
      <c r="J844">
        <v>0.8</v>
      </c>
      <c r="K844" s="3">
        <v>8.6288738250732404</v>
      </c>
      <c r="L844" s="10">
        <v>2.9389667510986301</v>
      </c>
      <c r="M844">
        <v>1.3859748840332</v>
      </c>
      <c r="N844">
        <v>5.6006908416748002</v>
      </c>
      <c r="O844">
        <v>4</v>
      </c>
      <c r="P844">
        <v>4</v>
      </c>
      <c r="Q844">
        <v>14</v>
      </c>
      <c r="R844" s="16">
        <v>0.28570000000000001</v>
      </c>
      <c r="S844" s="16">
        <f t="shared" si="13"/>
        <v>0.4</v>
      </c>
      <c r="T844">
        <v>3.6979885101318399</v>
      </c>
      <c r="U844">
        <v>3.3714869022369398</v>
      </c>
      <c r="V844">
        <v>3.1219148635864298</v>
      </c>
      <c r="W844" s="17">
        <v>0.249572038650513</v>
      </c>
      <c r="X844">
        <v>0.57607364654541005</v>
      </c>
      <c r="Y844">
        <v>0.57607364654541005</v>
      </c>
      <c r="Z844">
        <v>0.4</v>
      </c>
      <c r="AA844">
        <v>1</v>
      </c>
      <c r="AB844">
        <v>0.71428571428571397</v>
      </c>
      <c r="AC844">
        <v>0.83333333333333304</v>
      </c>
      <c r="AD844">
        <v>0</v>
      </c>
      <c r="AE844">
        <v>0.6</v>
      </c>
    </row>
    <row r="845" spans="1:31" x14ac:dyDescent="0.15">
      <c r="A845" s="6">
        <v>843</v>
      </c>
      <c r="B845">
        <v>17</v>
      </c>
      <c r="C845">
        <v>3</v>
      </c>
      <c r="D845">
        <v>10</v>
      </c>
      <c r="E845">
        <v>10</v>
      </c>
      <c r="F845">
        <v>10</v>
      </c>
      <c r="G845">
        <v>0</v>
      </c>
      <c r="H845">
        <v>7</v>
      </c>
      <c r="I845">
        <v>3</v>
      </c>
      <c r="J845">
        <v>0.85</v>
      </c>
      <c r="K845" s="3">
        <v>11.2172584533691</v>
      </c>
      <c r="L845" s="10">
        <v>3.0332145690918</v>
      </c>
      <c r="M845">
        <v>1.8868942260742201</v>
      </c>
      <c r="N845">
        <v>7.8704261779785201</v>
      </c>
      <c r="O845">
        <v>5</v>
      </c>
      <c r="P845">
        <v>5</v>
      </c>
      <c r="Q845">
        <v>15</v>
      </c>
      <c r="R845" s="16">
        <v>0.33329999999999999</v>
      </c>
      <c r="S845" s="16">
        <f t="shared" si="13"/>
        <v>0.5</v>
      </c>
      <c r="T845">
        <v>3.81022071838379</v>
      </c>
      <c r="U845">
        <v>3.5047795772552499</v>
      </c>
      <c r="V845">
        <v>3.20269775390625</v>
      </c>
      <c r="W845" s="17">
        <v>0.30208182334899902</v>
      </c>
      <c r="X845">
        <v>0.60752296447753895</v>
      </c>
      <c r="Y845">
        <v>0.60752296447753895</v>
      </c>
      <c r="Z845">
        <v>0.5</v>
      </c>
      <c r="AA845">
        <v>1</v>
      </c>
      <c r="AB845">
        <v>0.66666666666666696</v>
      </c>
      <c r="AC845">
        <v>0.8</v>
      </c>
      <c r="AD845">
        <v>0</v>
      </c>
      <c r="AE845">
        <v>0.5</v>
      </c>
    </row>
    <row r="846" spans="1:31" x14ac:dyDescent="0.15">
      <c r="A846" s="6">
        <v>844</v>
      </c>
      <c r="B846">
        <v>15</v>
      </c>
      <c r="C846">
        <v>5</v>
      </c>
      <c r="D846">
        <v>10</v>
      </c>
      <c r="E846">
        <v>10</v>
      </c>
      <c r="F846">
        <v>10</v>
      </c>
      <c r="G846">
        <v>0</v>
      </c>
      <c r="H846">
        <v>5</v>
      </c>
      <c r="I846">
        <v>5</v>
      </c>
      <c r="J846">
        <v>0.75</v>
      </c>
      <c r="K846" s="3">
        <v>8.1973381042480504</v>
      </c>
      <c r="L846" s="10">
        <v>3.8387813568115199</v>
      </c>
      <c r="M846">
        <v>2.3790664672851598</v>
      </c>
      <c r="N846">
        <v>5.7976837158203098</v>
      </c>
      <c r="O846">
        <v>5</v>
      </c>
      <c r="P846">
        <v>5</v>
      </c>
      <c r="Q846">
        <v>15</v>
      </c>
      <c r="R846" s="16">
        <v>0.33329999999999999</v>
      </c>
      <c r="S846" s="16">
        <f t="shared" si="13"/>
        <v>0.5</v>
      </c>
      <c r="T846">
        <v>3.4687232971191402</v>
      </c>
      <c r="U846">
        <v>3.1506812572479199</v>
      </c>
      <c r="V846">
        <v>2.91512227058411</v>
      </c>
      <c r="W846" s="17">
        <v>0.235558986663818</v>
      </c>
      <c r="X846">
        <v>0.55360102653503396</v>
      </c>
      <c r="Y846">
        <v>0.55360102653503396</v>
      </c>
      <c r="Z846">
        <v>0.5</v>
      </c>
      <c r="AA846">
        <v>1</v>
      </c>
      <c r="AB846">
        <v>0.66666666666666696</v>
      </c>
      <c r="AC846">
        <v>0.8</v>
      </c>
      <c r="AD846">
        <v>0</v>
      </c>
      <c r="AE846">
        <v>0.5</v>
      </c>
    </row>
    <row r="847" spans="1:31" x14ac:dyDescent="0.15">
      <c r="A847" s="6">
        <v>845</v>
      </c>
      <c r="B847">
        <v>15</v>
      </c>
      <c r="C847">
        <v>5</v>
      </c>
      <c r="D847">
        <v>10</v>
      </c>
      <c r="E847">
        <v>10</v>
      </c>
      <c r="F847">
        <v>10</v>
      </c>
      <c r="G847">
        <v>0</v>
      </c>
      <c r="H847">
        <v>5</v>
      </c>
      <c r="I847">
        <v>5</v>
      </c>
      <c r="J847">
        <v>0.75</v>
      </c>
      <c r="K847" s="3">
        <v>8.0190811157226598</v>
      </c>
      <c r="L847" s="10">
        <v>2.28095626831055</v>
      </c>
      <c r="M847">
        <v>0.30695343017578097</v>
      </c>
      <c r="N847">
        <v>7.5282402038574201</v>
      </c>
      <c r="O847">
        <v>4</v>
      </c>
      <c r="P847">
        <v>4</v>
      </c>
      <c r="Q847">
        <v>14</v>
      </c>
      <c r="R847" s="16">
        <v>0.28570000000000001</v>
      </c>
      <c r="S847" s="16">
        <f t="shared" si="13"/>
        <v>0.4</v>
      </c>
      <c r="T847">
        <v>3.8505725860595699</v>
      </c>
      <c r="U847">
        <v>3.3273270130157502</v>
      </c>
      <c r="V847">
        <v>3.2824389934539799</v>
      </c>
      <c r="W847" s="17">
        <v>4.4888019561767599E-2</v>
      </c>
      <c r="X847">
        <v>0.56813359260559104</v>
      </c>
      <c r="Y847">
        <v>0.56813359260559104</v>
      </c>
      <c r="Z847">
        <v>0.4</v>
      </c>
      <c r="AA847">
        <v>1</v>
      </c>
      <c r="AB847">
        <v>0.71428571428571397</v>
      </c>
      <c r="AC847">
        <v>0.83333333333333304</v>
      </c>
      <c r="AD847">
        <v>0</v>
      </c>
      <c r="AE847">
        <v>0.6</v>
      </c>
    </row>
    <row r="848" spans="1:31" x14ac:dyDescent="0.15">
      <c r="A848" s="6">
        <v>846</v>
      </c>
      <c r="B848">
        <v>15</v>
      </c>
      <c r="C848">
        <v>5</v>
      </c>
      <c r="D848">
        <v>10</v>
      </c>
      <c r="E848">
        <v>10</v>
      </c>
      <c r="F848">
        <v>10</v>
      </c>
      <c r="G848">
        <v>0</v>
      </c>
      <c r="H848">
        <v>5</v>
      </c>
      <c r="I848">
        <v>5</v>
      </c>
      <c r="J848">
        <v>0.75</v>
      </c>
      <c r="K848" s="3">
        <v>7.7233772277831996</v>
      </c>
      <c r="L848" s="10">
        <v>2.7240009307861301</v>
      </c>
      <c r="M848">
        <v>0.75865173339843694</v>
      </c>
      <c r="N848">
        <v>6.0680427551269496</v>
      </c>
      <c r="O848">
        <v>3</v>
      </c>
      <c r="P848">
        <v>3</v>
      </c>
      <c r="Q848">
        <v>12</v>
      </c>
      <c r="R848" s="16">
        <v>0.25</v>
      </c>
      <c r="S848" s="16">
        <f t="shared" si="13"/>
        <v>0.3</v>
      </c>
      <c r="T848">
        <v>3.34951972961426</v>
      </c>
      <c r="U848">
        <v>2.9564666748046902</v>
      </c>
      <c r="V848">
        <v>2.82115650177002</v>
      </c>
      <c r="W848" s="17">
        <v>0.135310173034668</v>
      </c>
      <c r="X848">
        <v>0.52836322784423795</v>
      </c>
      <c r="Y848">
        <v>0.52836322784423795</v>
      </c>
      <c r="Z848">
        <v>0.3</v>
      </c>
      <c r="AA848">
        <v>0.9</v>
      </c>
      <c r="AB848">
        <v>0.75</v>
      </c>
      <c r="AC848">
        <v>0.81818181818181801</v>
      </c>
      <c r="AD848">
        <v>0.1</v>
      </c>
      <c r="AE848">
        <v>0.6</v>
      </c>
    </row>
    <row r="849" spans="1:31" x14ac:dyDescent="0.15">
      <c r="A849" s="6">
        <v>847</v>
      </c>
      <c r="B849">
        <v>15</v>
      </c>
      <c r="C849">
        <v>5</v>
      </c>
      <c r="D849">
        <v>10</v>
      </c>
      <c r="E849">
        <v>10</v>
      </c>
      <c r="F849">
        <v>10</v>
      </c>
      <c r="G849">
        <v>0</v>
      </c>
      <c r="H849">
        <v>5</v>
      </c>
      <c r="I849">
        <v>5</v>
      </c>
      <c r="J849">
        <v>0.75</v>
      </c>
      <c r="K849" s="3">
        <v>8.4708938598632795</v>
      </c>
      <c r="L849" s="10">
        <v>4.3074703216552699</v>
      </c>
      <c r="M849">
        <v>2.44746017456055</v>
      </c>
      <c r="N849">
        <v>4.6068382263183603</v>
      </c>
      <c r="O849">
        <v>2</v>
      </c>
      <c r="P849">
        <v>2</v>
      </c>
      <c r="Q849">
        <v>12</v>
      </c>
      <c r="R849" s="16">
        <v>0.16669999999999999</v>
      </c>
      <c r="S849" s="16">
        <f t="shared" si="13"/>
        <v>0.2</v>
      </c>
      <c r="T849">
        <v>3.3073978424072301</v>
      </c>
      <c r="U849">
        <v>3.0540721416473402</v>
      </c>
      <c r="V849">
        <v>2.7311167716979998</v>
      </c>
      <c r="W849" s="17">
        <v>0.32295536994934099</v>
      </c>
      <c r="X849">
        <v>0.57628107070922896</v>
      </c>
      <c r="Y849">
        <v>0.57628107070922896</v>
      </c>
      <c r="Z849">
        <v>0.2</v>
      </c>
      <c r="AA849">
        <v>1</v>
      </c>
      <c r="AB849">
        <v>0.83333333333333304</v>
      </c>
      <c r="AC849">
        <v>0.90909090909090895</v>
      </c>
      <c r="AD849">
        <v>0</v>
      </c>
      <c r="AE849">
        <v>0.8</v>
      </c>
    </row>
    <row r="850" spans="1:31" x14ac:dyDescent="0.15">
      <c r="A850" s="6">
        <v>848</v>
      </c>
      <c r="B850">
        <v>15</v>
      </c>
      <c r="C850">
        <v>5</v>
      </c>
      <c r="D850">
        <v>10</v>
      </c>
      <c r="E850">
        <v>10</v>
      </c>
      <c r="F850">
        <v>9</v>
      </c>
      <c r="G850">
        <v>1</v>
      </c>
      <c r="H850">
        <v>6</v>
      </c>
      <c r="I850">
        <v>4</v>
      </c>
      <c r="J850">
        <v>0.75</v>
      </c>
      <c r="K850" s="3">
        <v>8.5011577606201207</v>
      </c>
      <c r="L850" s="10">
        <v>1.6695442199707</v>
      </c>
      <c r="M850">
        <v>0.25324249267578097</v>
      </c>
      <c r="N850">
        <v>7.8452701568603498</v>
      </c>
      <c r="O850">
        <v>5</v>
      </c>
      <c r="P850">
        <v>5</v>
      </c>
      <c r="Q850">
        <v>13</v>
      </c>
      <c r="R850" s="16">
        <v>0.3846</v>
      </c>
      <c r="S850" s="16">
        <f t="shared" si="13"/>
        <v>0.5</v>
      </c>
      <c r="T850">
        <v>3.9614181518554701</v>
      </c>
      <c r="U850">
        <v>3.4651966094970699</v>
      </c>
      <c r="V850">
        <v>3.4888870716095002</v>
      </c>
      <c r="W850" s="17">
        <v>2.3690462112426799E-2</v>
      </c>
      <c r="X850">
        <v>0.47253108024597201</v>
      </c>
      <c r="Y850">
        <v>0.47253108024597201</v>
      </c>
      <c r="Z850">
        <v>0.5</v>
      </c>
      <c r="AA850">
        <v>0.8</v>
      </c>
      <c r="AB850">
        <v>0.61538461538461497</v>
      </c>
      <c r="AC850">
        <v>0.69565217391304301</v>
      </c>
      <c r="AD850">
        <v>0.2</v>
      </c>
      <c r="AE850">
        <v>0.3</v>
      </c>
    </row>
    <row r="851" spans="1:31" x14ac:dyDescent="0.15">
      <c r="A851" s="6">
        <v>849</v>
      </c>
      <c r="B851">
        <v>18</v>
      </c>
      <c r="C851">
        <v>2</v>
      </c>
      <c r="D851">
        <v>10</v>
      </c>
      <c r="E851">
        <v>10</v>
      </c>
      <c r="F851">
        <v>10</v>
      </c>
      <c r="G851">
        <v>0</v>
      </c>
      <c r="H851">
        <v>8</v>
      </c>
      <c r="I851">
        <v>2</v>
      </c>
      <c r="J851">
        <v>0.9</v>
      </c>
      <c r="K851" s="3">
        <v>10.476509094238301</v>
      </c>
      <c r="L851" s="10">
        <v>1.32815933227539</v>
      </c>
      <c r="M851">
        <v>0.68011856079101596</v>
      </c>
      <c r="N851">
        <v>8.1952075958252006</v>
      </c>
      <c r="O851">
        <v>7</v>
      </c>
      <c r="P851">
        <v>7</v>
      </c>
      <c r="Q851">
        <v>17</v>
      </c>
      <c r="R851" s="16">
        <v>0.4118</v>
      </c>
      <c r="S851" s="16">
        <f t="shared" si="13"/>
        <v>0.7</v>
      </c>
      <c r="T851">
        <v>5.0707283020019496</v>
      </c>
      <c r="U851">
        <v>4.6407356262206996</v>
      </c>
      <c r="V851">
        <v>4.4447135925293004</v>
      </c>
      <c r="W851" s="17">
        <v>0.196022033691406</v>
      </c>
      <c r="X851">
        <v>0.62601470947265603</v>
      </c>
      <c r="Y851">
        <v>0.62601470947265603</v>
      </c>
      <c r="Z851">
        <v>0.7</v>
      </c>
      <c r="AA851">
        <v>1</v>
      </c>
      <c r="AB851">
        <v>0.58823529411764697</v>
      </c>
      <c r="AC851">
        <v>0.74074074074074103</v>
      </c>
      <c r="AD851">
        <v>0</v>
      </c>
      <c r="AE851">
        <v>0.3</v>
      </c>
    </row>
    <row r="852" spans="1:31" x14ac:dyDescent="0.15">
      <c r="A852" s="6">
        <v>850</v>
      </c>
      <c r="B852">
        <v>17</v>
      </c>
      <c r="C852">
        <v>3</v>
      </c>
      <c r="D852">
        <v>10</v>
      </c>
      <c r="E852">
        <v>10</v>
      </c>
      <c r="F852">
        <v>10</v>
      </c>
      <c r="G852">
        <v>0</v>
      </c>
      <c r="H852">
        <v>7</v>
      </c>
      <c r="I852">
        <v>3</v>
      </c>
      <c r="J852">
        <v>0.85</v>
      </c>
      <c r="K852" s="3">
        <v>8.9638195037841797</v>
      </c>
      <c r="L852" s="10">
        <v>2.1394710540771502</v>
      </c>
      <c r="M852">
        <v>1.19388198852539</v>
      </c>
      <c r="N852">
        <v>6.5971145629882804</v>
      </c>
      <c r="O852">
        <v>5</v>
      </c>
      <c r="P852">
        <v>5</v>
      </c>
      <c r="Q852">
        <v>15</v>
      </c>
      <c r="R852" s="16">
        <v>0.33329999999999999</v>
      </c>
      <c r="S852" s="16">
        <f t="shared" si="13"/>
        <v>0.5</v>
      </c>
      <c r="T852">
        <v>4.2533588409423801</v>
      </c>
      <c r="U852">
        <v>3.8689239025115998</v>
      </c>
      <c r="V852">
        <v>3.64924097061157</v>
      </c>
      <c r="W852" s="17">
        <v>0.219682931900024</v>
      </c>
      <c r="X852">
        <v>0.60411787033081099</v>
      </c>
      <c r="Y852">
        <v>0.60411787033081099</v>
      </c>
      <c r="Z852">
        <v>0.5</v>
      </c>
      <c r="AA852">
        <v>1</v>
      </c>
      <c r="AB852">
        <v>0.66666666666666696</v>
      </c>
      <c r="AC852">
        <v>0.8</v>
      </c>
      <c r="AD852">
        <v>0</v>
      </c>
      <c r="AE852">
        <v>0.5</v>
      </c>
    </row>
    <row r="853" spans="1:31" x14ac:dyDescent="0.15">
      <c r="A853" s="6">
        <v>851</v>
      </c>
      <c r="B853">
        <v>16</v>
      </c>
      <c r="C853">
        <v>4</v>
      </c>
      <c r="D853">
        <v>10</v>
      </c>
      <c r="E853">
        <v>10</v>
      </c>
      <c r="F853">
        <v>10</v>
      </c>
      <c r="G853">
        <v>0</v>
      </c>
      <c r="H853">
        <v>6</v>
      </c>
      <c r="I853">
        <v>4</v>
      </c>
      <c r="J853">
        <v>0.8</v>
      </c>
      <c r="K853" s="3">
        <v>8.1789379119872994</v>
      </c>
      <c r="L853" s="10">
        <v>2.31868553161621</v>
      </c>
      <c r="M853">
        <v>1.0753936767578101</v>
      </c>
      <c r="N853">
        <v>6.6588382720947301</v>
      </c>
      <c r="O853">
        <v>6</v>
      </c>
      <c r="P853">
        <v>6</v>
      </c>
      <c r="Q853">
        <v>16</v>
      </c>
      <c r="R853" s="16">
        <v>0.375</v>
      </c>
      <c r="S853" s="16">
        <f t="shared" si="13"/>
        <v>0.6</v>
      </c>
      <c r="T853">
        <v>3.9769096374511701</v>
      </c>
      <c r="U853">
        <v>3.5567855834960902</v>
      </c>
      <c r="V853">
        <v>3.41850709915161</v>
      </c>
      <c r="W853" s="17">
        <v>0.13827848434448201</v>
      </c>
      <c r="X853">
        <v>0.55840253829956099</v>
      </c>
      <c r="Y853">
        <v>0.55840253829956099</v>
      </c>
      <c r="Z853">
        <v>0.6</v>
      </c>
      <c r="AA853">
        <v>1</v>
      </c>
      <c r="AB853">
        <v>0.625</v>
      </c>
      <c r="AC853">
        <v>0.76923076923076905</v>
      </c>
      <c r="AD853">
        <v>0</v>
      </c>
      <c r="AE853">
        <v>0.4</v>
      </c>
    </row>
    <row r="854" spans="1:31" x14ac:dyDescent="0.15">
      <c r="A854" s="6">
        <v>852</v>
      </c>
      <c r="B854">
        <v>15</v>
      </c>
      <c r="C854">
        <v>5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5</v>
      </c>
      <c r="J854">
        <v>0.75</v>
      </c>
      <c r="K854" s="3">
        <v>8.5688190460205096</v>
      </c>
      <c r="L854" s="10">
        <v>5.22599220275879</v>
      </c>
      <c r="M854">
        <v>4.24234962463379</v>
      </c>
      <c r="N854">
        <v>4.7183780670165998</v>
      </c>
      <c r="O854">
        <v>1</v>
      </c>
      <c r="P854">
        <v>1</v>
      </c>
      <c r="Q854">
        <v>11</v>
      </c>
      <c r="R854" s="16">
        <v>9.0899999999999995E-2</v>
      </c>
      <c r="S854" s="16">
        <f t="shared" si="13"/>
        <v>0.1</v>
      </c>
      <c r="T854">
        <v>2.7362594604492201</v>
      </c>
      <c r="U854">
        <v>2.5792355537414502</v>
      </c>
      <c r="V854">
        <v>2.2255337238311799</v>
      </c>
      <c r="W854" s="17">
        <v>0.35370182991027799</v>
      </c>
      <c r="X854">
        <v>0.51072573661804199</v>
      </c>
      <c r="Y854">
        <v>0.51072573661804199</v>
      </c>
      <c r="Z854">
        <v>0.1</v>
      </c>
      <c r="AA854">
        <v>1</v>
      </c>
      <c r="AB854">
        <v>0.90909090909090895</v>
      </c>
      <c r="AC854">
        <v>0.952380952380952</v>
      </c>
      <c r="AD854">
        <v>0</v>
      </c>
      <c r="AE854">
        <v>0.9</v>
      </c>
    </row>
    <row r="855" spans="1:31" x14ac:dyDescent="0.15">
      <c r="A855" s="6">
        <v>853</v>
      </c>
      <c r="B855">
        <v>17</v>
      </c>
      <c r="C855">
        <v>3</v>
      </c>
      <c r="D855">
        <v>10</v>
      </c>
      <c r="E855">
        <v>10</v>
      </c>
      <c r="F855">
        <v>10</v>
      </c>
      <c r="G855">
        <v>0</v>
      </c>
      <c r="H855">
        <v>7</v>
      </c>
      <c r="I855">
        <v>3</v>
      </c>
      <c r="J855">
        <v>0.85</v>
      </c>
      <c r="K855" s="3">
        <v>8.4651317596435494</v>
      </c>
      <c r="L855" s="10">
        <v>2.04216384887695</v>
      </c>
      <c r="M855">
        <v>1.1552314758300799</v>
      </c>
      <c r="N855">
        <v>6.2192363739013699</v>
      </c>
      <c r="O855">
        <v>5</v>
      </c>
      <c r="P855">
        <v>5</v>
      </c>
      <c r="Q855">
        <v>14</v>
      </c>
      <c r="R855" s="16">
        <v>0.35709999999999997</v>
      </c>
      <c r="S855" s="16">
        <f t="shared" si="13"/>
        <v>0.5</v>
      </c>
      <c r="T855">
        <v>4.0691833496093697</v>
      </c>
      <c r="U855">
        <v>3.7146584987640399</v>
      </c>
      <c r="V855">
        <v>3.5182507038116499</v>
      </c>
      <c r="W855" s="17">
        <v>0.19640779495239299</v>
      </c>
      <c r="X855">
        <v>0.55093264579772905</v>
      </c>
      <c r="Y855">
        <v>0.55093264579772905</v>
      </c>
      <c r="Z855">
        <v>0.5</v>
      </c>
      <c r="AA855">
        <v>0.9</v>
      </c>
      <c r="AB855">
        <v>0.64285714285714302</v>
      </c>
      <c r="AC855">
        <v>0.75</v>
      </c>
      <c r="AD855">
        <v>0.1</v>
      </c>
      <c r="AE855">
        <v>0.4</v>
      </c>
    </row>
    <row r="856" spans="1:31" x14ac:dyDescent="0.15">
      <c r="A856" s="6">
        <v>854</v>
      </c>
      <c r="B856">
        <v>17</v>
      </c>
      <c r="C856">
        <v>3</v>
      </c>
      <c r="D856">
        <v>10</v>
      </c>
      <c r="E856">
        <v>10</v>
      </c>
      <c r="F856">
        <v>10</v>
      </c>
      <c r="G856">
        <v>0</v>
      </c>
      <c r="H856">
        <v>7</v>
      </c>
      <c r="I856">
        <v>3</v>
      </c>
      <c r="J856">
        <v>0.85</v>
      </c>
      <c r="K856" s="3">
        <v>9.0911045074462908</v>
      </c>
      <c r="L856" s="10">
        <v>2.70351982116699</v>
      </c>
      <c r="M856">
        <v>1.6261291503906199</v>
      </c>
      <c r="N856">
        <v>5.5338172912597701</v>
      </c>
      <c r="O856">
        <v>4</v>
      </c>
      <c r="P856">
        <v>4</v>
      </c>
      <c r="Q856">
        <v>14</v>
      </c>
      <c r="R856" s="16">
        <v>0.28570000000000001</v>
      </c>
      <c r="S856" s="16">
        <f t="shared" si="13"/>
        <v>0.4</v>
      </c>
      <c r="T856">
        <v>4.0062904357910201</v>
      </c>
      <c r="U856">
        <v>3.7262880802154501</v>
      </c>
      <c r="V856">
        <v>3.4304633140564</v>
      </c>
      <c r="W856" s="17">
        <v>0.29582476615905801</v>
      </c>
      <c r="X856">
        <v>0.57582712173461903</v>
      </c>
      <c r="Y856">
        <v>0.57582712173461903</v>
      </c>
      <c r="Z856">
        <v>0.4</v>
      </c>
      <c r="AA856">
        <v>1</v>
      </c>
      <c r="AB856">
        <v>0.71428571428571397</v>
      </c>
      <c r="AC856">
        <v>0.83333333333333304</v>
      </c>
      <c r="AD856">
        <v>0</v>
      </c>
      <c r="AE856">
        <v>0.6</v>
      </c>
    </row>
    <row r="857" spans="1:31" x14ac:dyDescent="0.15">
      <c r="A857" s="6">
        <v>855</v>
      </c>
      <c r="B857">
        <v>18</v>
      </c>
      <c r="C857">
        <v>2</v>
      </c>
      <c r="D857">
        <v>10</v>
      </c>
      <c r="E857">
        <v>10</v>
      </c>
      <c r="F857">
        <v>10</v>
      </c>
      <c r="G857">
        <v>0</v>
      </c>
      <c r="H857">
        <v>8</v>
      </c>
      <c r="I857">
        <v>2</v>
      </c>
      <c r="J857">
        <v>0.9</v>
      </c>
      <c r="K857" s="3">
        <v>9.8626899719238299</v>
      </c>
      <c r="L857" s="10">
        <v>2.1980857849121098</v>
      </c>
      <c r="M857">
        <v>1.5481758117675799</v>
      </c>
      <c r="N857">
        <v>6.3311920166015598</v>
      </c>
      <c r="O857">
        <v>4</v>
      </c>
      <c r="P857">
        <v>4</v>
      </c>
      <c r="Q857">
        <v>14</v>
      </c>
      <c r="R857" s="16">
        <v>0.28570000000000001</v>
      </c>
      <c r="S857" s="16">
        <f t="shared" si="13"/>
        <v>0.4</v>
      </c>
      <c r="T857">
        <v>4.3179283142089799</v>
      </c>
      <c r="U857">
        <v>4.03924560546875</v>
      </c>
      <c r="V857">
        <v>3.72537040710449</v>
      </c>
      <c r="W857" s="17">
        <v>0.31387519836425798</v>
      </c>
      <c r="X857">
        <v>0.59255790710449197</v>
      </c>
      <c r="Y857">
        <v>0.59255790710449197</v>
      </c>
      <c r="Z857">
        <v>0.4</v>
      </c>
      <c r="AA857">
        <v>1</v>
      </c>
      <c r="AB857">
        <v>0.71428571428571397</v>
      </c>
      <c r="AC857">
        <v>0.83333333333333304</v>
      </c>
      <c r="AD857">
        <v>0</v>
      </c>
      <c r="AE857">
        <v>0.6</v>
      </c>
    </row>
    <row r="858" spans="1:31" x14ac:dyDescent="0.15">
      <c r="A858" s="6">
        <v>856</v>
      </c>
      <c r="B858">
        <v>18</v>
      </c>
      <c r="C858">
        <v>2</v>
      </c>
      <c r="D858">
        <v>10</v>
      </c>
      <c r="E858">
        <v>10</v>
      </c>
      <c r="F858">
        <v>10</v>
      </c>
      <c r="G858">
        <v>0</v>
      </c>
      <c r="H858">
        <v>8</v>
      </c>
      <c r="I858">
        <v>2</v>
      </c>
      <c r="J858">
        <v>0.9</v>
      </c>
      <c r="K858" s="3">
        <v>9.8397865295410192</v>
      </c>
      <c r="L858" s="10">
        <v>1.2774200439453101</v>
      </c>
      <c r="M858">
        <v>0.68697357177734397</v>
      </c>
      <c r="N858">
        <v>7.7507438659668004</v>
      </c>
      <c r="O858">
        <v>6</v>
      </c>
      <c r="P858">
        <v>6</v>
      </c>
      <c r="Q858">
        <v>16</v>
      </c>
      <c r="R858" s="16">
        <v>0.375</v>
      </c>
      <c r="S858" s="16">
        <f t="shared" si="13"/>
        <v>0.6</v>
      </c>
      <c r="T858">
        <v>4.8936882019043004</v>
      </c>
      <c r="U858">
        <v>4.4743685722351101</v>
      </c>
      <c r="V858">
        <v>4.2858715057373002</v>
      </c>
      <c r="W858" s="17">
        <v>0.18849706649780301</v>
      </c>
      <c r="X858">
        <v>0.60781669616699197</v>
      </c>
      <c r="Y858">
        <v>0.60781669616699197</v>
      </c>
      <c r="Z858">
        <v>0.6</v>
      </c>
      <c r="AA858">
        <v>1</v>
      </c>
      <c r="AB858">
        <v>0.625</v>
      </c>
      <c r="AC858">
        <v>0.76923076923076905</v>
      </c>
      <c r="AD858">
        <v>0</v>
      </c>
      <c r="AE858">
        <v>0.4</v>
      </c>
    </row>
    <row r="859" spans="1:31" x14ac:dyDescent="0.15">
      <c r="A859" s="6">
        <v>857</v>
      </c>
      <c r="B859">
        <v>15</v>
      </c>
      <c r="C859">
        <v>5</v>
      </c>
      <c r="D859">
        <v>10</v>
      </c>
      <c r="E859">
        <v>10</v>
      </c>
      <c r="F859">
        <v>10</v>
      </c>
      <c r="G859">
        <v>0</v>
      </c>
      <c r="H859">
        <v>5</v>
      </c>
      <c r="I859">
        <v>5</v>
      </c>
      <c r="J859">
        <v>0.75</v>
      </c>
      <c r="K859" s="3">
        <v>8.0245418548584002</v>
      </c>
      <c r="L859" s="10">
        <v>4.6597709655761701</v>
      </c>
      <c r="M859">
        <v>3.51070213317871</v>
      </c>
      <c r="N859">
        <v>4.4314117431640598</v>
      </c>
      <c r="O859">
        <v>1</v>
      </c>
      <c r="P859">
        <v>1</v>
      </c>
      <c r="Q859">
        <v>11</v>
      </c>
      <c r="R859" s="16">
        <v>9.0899999999999995E-2</v>
      </c>
      <c r="S859" s="16">
        <f t="shared" si="13"/>
        <v>0.1</v>
      </c>
      <c r="T859">
        <v>2.97454833984375</v>
      </c>
      <c r="U859">
        <v>2.7864367961883501</v>
      </c>
      <c r="V859">
        <v>2.4595208168029798</v>
      </c>
      <c r="W859" s="17">
        <v>0.32691597938537598</v>
      </c>
      <c r="X859">
        <v>0.51502752304077104</v>
      </c>
      <c r="Y859">
        <v>0.51502752304077104</v>
      </c>
      <c r="Z859">
        <v>0.1</v>
      </c>
      <c r="AA859">
        <v>1</v>
      </c>
      <c r="AB859">
        <v>0.90909090909090895</v>
      </c>
      <c r="AC859">
        <v>0.952380952380952</v>
      </c>
      <c r="AD859">
        <v>0</v>
      </c>
      <c r="AE859">
        <v>0.9</v>
      </c>
    </row>
    <row r="860" spans="1:31" x14ac:dyDescent="0.15">
      <c r="A860" s="6">
        <v>858</v>
      </c>
      <c r="B860">
        <v>18</v>
      </c>
      <c r="C860">
        <v>2</v>
      </c>
      <c r="D860">
        <v>10</v>
      </c>
      <c r="E860">
        <v>10</v>
      </c>
      <c r="F860">
        <v>10</v>
      </c>
      <c r="G860">
        <v>0</v>
      </c>
      <c r="H860">
        <v>8</v>
      </c>
      <c r="I860">
        <v>2</v>
      </c>
      <c r="J860">
        <v>0.9</v>
      </c>
      <c r="K860" s="3">
        <v>8.8391151428222692</v>
      </c>
      <c r="L860" s="10">
        <v>1.1677265167236299</v>
      </c>
      <c r="M860">
        <v>0.70186996459960904</v>
      </c>
      <c r="N860">
        <v>7.2599525451660201</v>
      </c>
      <c r="O860">
        <v>7</v>
      </c>
      <c r="P860">
        <v>7</v>
      </c>
      <c r="Q860">
        <v>17</v>
      </c>
      <c r="R860" s="16">
        <v>0.4118</v>
      </c>
      <c r="S860" s="16">
        <f t="shared" si="13"/>
        <v>0.7</v>
      </c>
      <c r="T860">
        <v>4.6627826690673801</v>
      </c>
      <c r="U860">
        <v>4.2492375373840297</v>
      </c>
      <c r="V860">
        <v>4.0999307632446298</v>
      </c>
      <c r="W860" s="17">
        <v>0.14930677413940399</v>
      </c>
      <c r="X860">
        <v>0.56285190582275402</v>
      </c>
      <c r="Y860">
        <v>0.56285190582275402</v>
      </c>
      <c r="Z860">
        <v>0.7</v>
      </c>
      <c r="AA860">
        <v>1</v>
      </c>
      <c r="AB860">
        <v>0.58823529411764697</v>
      </c>
      <c r="AC860">
        <v>0.74074074074074103</v>
      </c>
      <c r="AD860">
        <v>0</v>
      </c>
      <c r="AE860">
        <v>0.3</v>
      </c>
    </row>
    <row r="861" spans="1:31" x14ac:dyDescent="0.15">
      <c r="A861" s="6">
        <v>859</v>
      </c>
      <c r="B861">
        <v>19</v>
      </c>
      <c r="C861">
        <v>1</v>
      </c>
      <c r="D861">
        <v>10</v>
      </c>
      <c r="E861">
        <v>10</v>
      </c>
      <c r="F861">
        <v>10</v>
      </c>
      <c r="G861">
        <v>0</v>
      </c>
      <c r="H861">
        <v>9</v>
      </c>
      <c r="I861">
        <v>1</v>
      </c>
      <c r="J861">
        <v>0.95</v>
      </c>
      <c r="K861" s="3">
        <v>12.9443016052246</v>
      </c>
      <c r="L861" s="10">
        <v>3.5138587951660201</v>
      </c>
      <c r="M861">
        <v>3.2864398956298801</v>
      </c>
      <c r="N861">
        <v>8.2041206359863299</v>
      </c>
      <c r="O861">
        <v>5</v>
      </c>
      <c r="P861">
        <v>5</v>
      </c>
      <c r="Q861">
        <v>15</v>
      </c>
      <c r="R861" s="16">
        <v>0.33329999999999999</v>
      </c>
      <c r="S861" s="16">
        <f t="shared" si="13"/>
        <v>0.5</v>
      </c>
      <c r="T861">
        <v>4.3319129943847701</v>
      </c>
      <c r="U861">
        <v>4.1549859046936</v>
      </c>
      <c r="V861">
        <v>3.71590304374695</v>
      </c>
      <c r="W861" s="17">
        <v>0.439082860946655</v>
      </c>
      <c r="X861">
        <v>0.61600995063781705</v>
      </c>
      <c r="Y861">
        <v>0.61600995063781705</v>
      </c>
      <c r="Z861">
        <v>0.5</v>
      </c>
      <c r="AA861">
        <v>1</v>
      </c>
      <c r="AB861">
        <v>0.66666666666666696</v>
      </c>
      <c r="AC861">
        <v>0.8</v>
      </c>
      <c r="AD861">
        <v>0</v>
      </c>
      <c r="AE861">
        <v>0.5</v>
      </c>
    </row>
    <row r="862" spans="1:31" x14ac:dyDescent="0.15">
      <c r="A862" s="6">
        <v>860</v>
      </c>
      <c r="B862">
        <v>16</v>
      </c>
      <c r="C862">
        <v>4</v>
      </c>
      <c r="D862">
        <v>10</v>
      </c>
      <c r="E862">
        <v>10</v>
      </c>
      <c r="F862">
        <v>10</v>
      </c>
      <c r="G862">
        <v>0</v>
      </c>
      <c r="H862">
        <v>6</v>
      </c>
      <c r="I862">
        <v>4</v>
      </c>
      <c r="J862">
        <v>0.8</v>
      </c>
      <c r="K862" s="3">
        <v>7.5698337554931596</v>
      </c>
      <c r="L862" s="10">
        <v>2.1776676177978498</v>
      </c>
      <c r="M862">
        <v>1.07400894165039</v>
      </c>
      <c r="N862">
        <v>6.2278079986572301</v>
      </c>
      <c r="O862">
        <v>4</v>
      </c>
      <c r="P862">
        <v>4</v>
      </c>
      <c r="Q862">
        <v>13</v>
      </c>
      <c r="R862" s="16">
        <v>0.30769999999999997</v>
      </c>
      <c r="S862" s="16">
        <f t="shared" si="13"/>
        <v>0.4</v>
      </c>
      <c r="T862">
        <v>3.6082668304443399</v>
      </c>
      <c r="U862">
        <v>3.2328574657440199</v>
      </c>
      <c r="V862">
        <v>3.1007483005523699</v>
      </c>
      <c r="W862" s="17">
        <v>0.13210916519165</v>
      </c>
      <c r="X862">
        <v>0.507518529891968</v>
      </c>
      <c r="Y862">
        <v>0.507518529891968</v>
      </c>
      <c r="Z862">
        <v>0.4</v>
      </c>
      <c r="AA862">
        <v>0.9</v>
      </c>
      <c r="AB862">
        <v>0.69230769230769196</v>
      </c>
      <c r="AC862">
        <v>0.78260869565217395</v>
      </c>
      <c r="AD862">
        <v>0.1</v>
      </c>
      <c r="AE862">
        <v>0.5</v>
      </c>
    </row>
    <row r="863" spans="1:31" x14ac:dyDescent="0.15">
      <c r="A863" s="6">
        <v>861</v>
      </c>
      <c r="B863">
        <v>16</v>
      </c>
      <c r="C863">
        <v>4</v>
      </c>
      <c r="D863">
        <v>10</v>
      </c>
      <c r="E863">
        <v>10</v>
      </c>
      <c r="F863">
        <v>10</v>
      </c>
      <c r="G863">
        <v>0</v>
      </c>
      <c r="H863">
        <v>6</v>
      </c>
      <c r="I863">
        <v>4</v>
      </c>
      <c r="J863">
        <v>0.8</v>
      </c>
      <c r="K863" s="3">
        <v>9.8185920715331996</v>
      </c>
      <c r="L863" s="10">
        <v>3.8734283447265598</v>
      </c>
      <c r="M863">
        <v>2.5040645599365199</v>
      </c>
      <c r="N863">
        <v>6.4851856231689498</v>
      </c>
      <c r="O863">
        <v>4</v>
      </c>
      <c r="P863">
        <v>4</v>
      </c>
      <c r="Q863">
        <v>14</v>
      </c>
      <c r="R863" s="16">
        <v>0.28570000000000001</v>
      </c>
      <c r="S863" s="16">
        <f t="shared" si="13"/>
        <v>0.4</v>
      </c>
      <c r="T863">
        <v>3.3982200622558598</v>
      </c>
      <c r="U863">
        <v>3.1158468723297101</v>
      </c>
      <c r="V863">
        <v>2.8158423900604199</v>
      </c>
      <c r="W863" s="17">
        <v>0.300004482269287</v>
      </c>
      <c r="X863">
        <v>0.58237767219543501</v>
      </c>
      <c r="Y863">
        <v>0.58237767219543501</v>
      </c>
      <c r="Z863">
        <v>0.4</v>
      </c>
      <c r="AA863">
        <v>1</v>
      </c>
      <c r="AB863">
        <v>0.71428571428571397</v>
      </c>
      <c r="AC863">
        <v>0.83333333333333304</v>
      </c>
      <c r="AD863">
        <v>0</v>
      </c>
      <c r="AE863">
        <v>0.6</v>
      </c>
    </row>
    <row r="864" spans="1:31" x14ac:dyDescent="0.15">
      <c r="A864" s="6">
        <v>862</v>
      </c>
      <c r="B864">
        <v>16</v>
      </c>
      <c r="C864">
        <v>4</v>
      </c>
      <c r="D864">
        <v>10</v>
      </c>
      <c r="E864">
        <v>10</v>
      </c>
      <c r="F864">
        <v>10</v>
      </c>
      <c r="G864">
        <v>0</v>
      </c>
      <c r="H864">
        <v>6</v>
      </c>
      <c r="I864">
        <v>4</v>
      </c>
      <c r="J864">
        <v>0.8</v>
      </c>
      <c r="K864" s="3">
        <v>8.6002445220947301</v>
      </c>
      <c r="L864" s="10">
        <v>2.3264503479003902</v>
      </c>
      <c r="M864">
        <v>0.77801895141601596</v>
      </c>
      <c r="N864">
        <v>6.5852336883544904</v>
      </c>
      <c r="O864">
        <v>4</v>
      </c>
      <c r="P864">
        <v>4</v>
      </c>
      <c r="Q864">
        <v>13</v>
      </c>
      <c r="R864" s="16">
        <v>0.30769999999999997</v>
      </c>
      <c r="S864" s="16">
        <f t="shared" si="13"/>
        <v>0.4</v>
      </c>
      <c r="T864">
        <v>4.1206741333007804</v>
      </c>
      <c r="U864">
        <v>3.7099273204803498</v>
      </c>
      <c r="V864">
        <v>3.5462386608123802</v>
      </c>
      <c r="W864" s="17">
        <v>0.163688659667969</v>
      </c>
      <c r="X864">
        <v>0.57443547248840299</v>
      </c>
      <c r="Y864">
        <v>0.57443547248840299</v>
      </c>
      <c r="Z864">
        <v>0.4</v>
      </c>
      <c r="AA864">
        <v>0.9</v>
      </c>
      <c r="AB864">
        <v>0.69230769230769196</v>
      </c>
      <c r="AC864">
        <v>0.78260869565217395</v>
      </c>
      <c r="AD864">
        <v>0.1</v>
      </c>
      <c r="AE864">
        <v>0.5</v>
      </c>
    </row>
    <row r="865" spans="1:31" x14ac:dyDescent="0.15">
      <c r="A865" s="6">
        <v>863</v>
      </c>
      <c r="B865">
        <v>17</v>
      </c>
      <c r="C865">
        <v>3</v>
      </c>
      <c r="D865">
        <v>10</v>
      </c>
      <c r="E865">
        <v>10</v>
      </c>
      <c r="F865">
        <v>10</v>
      </c>
      <c r="G865">
        <v>0</v>
      </c>
      <c r="H865">
        <v>7</v>
      </c>
      <c r="I865">
        <v>3</v>
      </c>
      <c r="J865">
        <v>0.85</v>
      </c>
      <c r="K865" s="3">
        <v>9.7993221282959002</v>
      </c>
      <c r="L865" s="10">
        <v>1.77608871459961</v>
      </c>
      <c r="M865">
        <v>0.65922546386718694</v>
      </c>
      <c r="N865">
        <v>7.7388973236084002</v>
      </c>
      <c r="O865">
        <v>5</v>
      </c>
      <c r="P865">
        <v>5</v>
      </c>
      <c r="Q865">
        <v>15</v>
      </c>
      <c r="R865" s="16">
        <v>0.33329999999999999</v>
      </c>
      <c r="S865" s="16">
        <f t="shared" si="13"/>
        <v>0.5</v>
      </c>
      <c r="T865">
        <v>4.8596115112304696</v>
      </c>
      <c r="U865">
        <v>4.38659620285034</v>
      </c>
      <c r="V865">
        <v>4.2013101577758798</v>
      </c>
      <c r="W865" s="17">
        <v>0.185286045074463</v>
      </c>
      <c r="X865">
        <v>0.65830135345458995</v>
      </c>
      <c r="Y865">
        <v>0.65830135345458995</v>
      </c>
      <c r="Z865">
        <v>0.5</v>
      </c>
      <c r="AA865">
        <v>1</v>
      </c>
      <c r="AB865">
        <v>0.66666666666666696</v>
      </c>
      <c r="AC865">
        <v>0.8</v>
      </c>
      <c r="AD865">
        <v>0</v>
      </c>
      <c r="AE865">
        <v>0.5</v>
      </c>
    </row>
    <row r="866" spans="1:31" x14ac:dyDescent="0.15">
      <c r="A866" s="6">
        <v>864</v>
      </c>
      <c r="B866">
        <v>18</v>
      </c>
      <c r="C866">
        <v>2</v>
      </c>
      <c r="D866">
        <v>10</v>
      </c>
      <c r="E866">
        <v>10</v>
      </c>
      <c r="F866">
        <v>10</v>
      </c>
      <c r="G866">
        <v>0</v>
      </c>
      <c r="H866">
        <v>8</v>
      </c>
      <c r="I866">
        <v>2</v>
      </c>
      <c r="J866">
        <v>0.9</v>
      </c>
      <c r="K866" s="3">
        <v>9.7117614746093697</v>
      </c>
      <c r="L866" s="10">
        <v>1.73189353942871</v>
      </c>
      <c r="M866">
        <v>1.1190643310546899</v>
      </c>
      <c r="N866">
        <v>6.9107093811035201</v>
      </c>
      <c r="O866">
        <v>6</v>
      </c>
      <c r="P866">
        <v>6</v>
      </c>
      <c r="Q866">
        <v>16</v>
      </c>
      <c r="R866" s="16">
        <v>0.375</v>
      </c>
      <c r="S866" s="16">
        <f t="shared" si="13"/>
        <v>0.6</v>
      </c>
      <c r="T866">
        <v>4.5033893585205096</v>
      </c>
      <c r="U866">
        <v>4.1522464752197301</v>
      </c>
      <c r="V866">
        <v>3.9079174995422399</v>
      </c>
      <c r="W866" s="17">
        <v>0.24432897567749001</v>
      </c>
      <c r="X866">
        <v>0.59547185897827104</v>
      </c>
      <c r="Y866">
        <v>0.59547185897827104</v>
      </c>
      <c r="Z866">
        <v>0.6</v>
      </c>
      <c r="AA866">
        <v>1</v>
      </c>
      <c r="AB866">
        <v>0.625</v>
      </c>
      <c r="AC866">
        <v>0.76923076923076905</v>
      </c>
      <c r="AD866">
        <v>0</v>
      </c>
      <c r="AE866">
        <v>0.4</v>
      </c>
    </row>
    <row r="867" spans="1:31" x14ac:dyDescent="0.15">
      <c r="A867" s="6">
        <v>865</v>
      </c>
      <c r="B867">
        <v>17</v>
      </c>
      <c r="C867">
        <v>3</v>
      </c>
      <c r="D867">
        <v>10</v>
      </c>
      <c r="E867">
        <v>10</v>
      </c>
      <c r="F867">
        <v>10</v>
      </c>
      <c r="G867">
        <v>0</v>
      </c>
      <c r="H867">
        <v>7</v>
      </c>
      <c r="I867">
        <v>3</v>
      </c>
      <c r="J867">
        <v>0.85</v>
      </c>
      <c r="K867" s="3">
        <v>9.0171470642089808</v>
      </c>
      <c r="L867" s="10">
        <v>5.33384132385254</v>
      </c>
      <c r="M867">
        <v>4.8636455535888699</v>
      </c>
      <c r="N867">
        <v>3.6945285797119101</v>
      </c>
      <c r="O867">
        <v>2</v>
      </c>
      <c r="P867">
        <v>2</v>
      </c>
      <c r="Q867">
        <v>12</v>
      </c>
      <c r="R867" s="16">
        <v>0.16669999999999999</v>
      </c>
      <c r="S867" s="16">
        <f t="shared" si="13"/>
        <v>0.2</v>
      </c>
      <c r="T867">
        <v>3.4510459899902299</v>
      </c>
      <c r="U867">
        <v>3.33181548118591</v>
      </c>
      <c r="V867">
        <v>2.8907239437103298</v>
      </c>
      <c r="W867" s="17">
        <v>0.44109153747558599</v>
      </c>
      <c r="X867">
        <v>0.560322046279907</v>
      </c>
      <c r="Y867">
        <v>0.560322046279907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6">
        <v>866</v>
      </c>
      <c r="B868">
        <v>15</v>
      </c>
      <c r="C868">
        <v>5</v>
      </c>
      <c r="D868">
        <v>10</v>
      </c>
      <c r="E868">
        <v>10</v>
      </c>
      <c r="F868">
        <v>10</v>
      </c>
      <c r="G868">
        <v>0</v>
      </c>
      <c r="H868">
        <v>5</v>
      </c>
      <c r="I868">
        <v>5</v>
      </c>
      <c r="J868">
        <v>0.75</v>
      </c>
      <c r="K868" s="3">
        <v>7.7393035888671902</v>
      </c>
      <c r="L868" s="10">
        <v>2.8892898559570299</v>
      </c>
      <c r="M868">
        <v>0.91768646240234397</v>
      </c>
      <c r="N868">
        <v>5.7568264007568404</v>
      </c>
      <c r="O868">
        <v>4</v>
      </c>
      <c r="P868">
        <v>4</v>
      </c>
      <c r="Q868">
        <v>13</v>
      </c>
      <c r="R868" s="16">
        <v>0.30769999999999997</v>
      </c>
      <c r="S868" s="16">
        <f t="shared" si="13"/>
        <v>0.4</v>
      </c>
      <c r="T868">
        <v>3.2103500366210902</v>
      </c>
      <c r="U868">
        <v>2.8451981544494598</v>
      </c>
      <c r="V868">
        <v>2.6944384574890101</v>
      </c>
      <c r="W868" s="17">
        <v>0.150759696960449</v>
      </c>
      <c r="X868">
        <v>0.51591157913207997</v>
      </c>
      <c r="Y868">
        <v>0.51591157913207997</v>
      </c>
      <c r="Z868">
        <v>0.4</v>
      </c>
      <c r="AA868">
        <v>0.9</v>
      </c>
      <c r="AB868">
        <v>0.69230769230769196</v>
      </c>
      <c r="AC868">
        <v>0.78260869565217395</v>
      </c>
      <c r="AD868">
        <v>0.1</v>
      </c>
      <c r="AE868">
        <v>0.5</v>
      </c>
    </row>
    <row r="869" spans="1:31" x14ac:dyDescent="0.15">
      <c r="A869" s="6">
        <v>867</v>
      </c>
      <c r="B869">
        <v>15</v>
      </c>
      <c r="C869">
        <v>5</v>
      </c>
      <c r="D869">
        <v>10</v>
      </c>
      <c r="E869">
        <v>10</v>
      </c>
      <c r="F869">
        <v>10</v>
      </c>
      <c r="G869">
        <v>0</v>
      </c>
      <c r="H869">
        <v>5</v>
      </c>
      <c r="I869">
        <v>5</v>
      </c>
      <c r="J869">
        <v>0.75</v>
      </c>
      <c r="K869" s="3">
        <v>8.7368755340576207</v>
      </c>
      <c r="L869" s="10">
        <v>4.1926918029785201</v>
      </c>
      <c r="M869">
        <v>2.5817222595214799</v>
      </c>
      <c r="N869">
        <v>5.8664131164550799</v>
      </c>
      <c r="O869">
        <v>2</v>
      </c>
      <c r="P869">
        <v>2</v>
      </c>
      <c r="Q869">
        <v>12</v>
      </c>
      <c r="R869" s="16">
        <v>0.16669999999999999</v>
      </c>
      <c r="S869" s="16">
        <f t="shared" si="13"/>
        <v>0.2</v>
      </c>
      <c r="T869">
        <v>2.7466564178466801</v>
      </c>
      <c r="U869">
        <v>2.5147261619567902</v>
      </c>
      <c r="V869">
        <v>2.2404134273528999</v>
      </c>
      <c r="W869" s="17">
        <v>0.274312734603882</v>
      </c>
      <c r="X869">
        <v>0.50624299049377397</v>
      </c>
      <c r="Y869">
        <v>0.50624299049377397</v>
      </c>
      <c r="Z869">
        <v>0.2</v>
      </c>
      <c r="AA869">
        <v>1</v>
      </c>
      <c r="AB869">
        <v>0.83333333333333304</v>
      </c>
      <c r="AC869">
        <v>0.90909090909090895</v>
      </c>
      <c r="AD869">
        <v>0</v>
      </c>
      <c r="AE869">
        <v>0.8</v>
      </c>
    </row>
    <row r="870" spans="1:31" x14ac:dyDescent="0.15">
      <c r="A870" s="6">
        <v>868</v>
      </c>
      <c r="B870">
        <v>19</v>
      </c>
      <c r="C870">
        <v>1</v>
      </c>
      <c r="D870">
        <v>10</v>
      </c>
      <c r="E870">
        <v>10</v>
      </c>
      <c r="F870">
        <v>10</v>
      </c>
      <c r="G870">
        <v>0</v>
      </c>
      <c r="H870">
        <v>9</v>
      </c>
      <c r="I870">
        <v>1</v>
      </c>
      <c r="J870">
        <v>0.95</v>
      </c>
      <c r="K870" s="3">
        <v>12.251512527465801</v>
      </c>
      <c r="L870" s="10">
        <v>1.91659736633301</v>
      </c>
      <c r="M870">
        <v>1.7530345916748</v>
      </c>
      <c r="N870">
        <v>9.8475990295410192</v>
      </c>
      <c r="O870">
        <v>8</v>
      </c>
      <c r="P870">
        <v>8</v>
      </c>
      <c r="Q870">
        <v>18</v>
      </c>
      <c r="R870" s="16">
        <v>0.44440000000000002</v>
      </c>
      <c r="S870" s="16">
        <f t="shared" si="13"/>
        <v>0.8</v>
      </c>
      <c r="T870">
        <v>4.5495071411132804</v>
      </c>
      <c r="U870">
        <v>4.2235770225524902</v>
      </c>
      <c r="V870">
        <v>3.9954762458801301</v>
      </c>
      <c r="W870" s="17">
        <v>0.228100776672363</v>
      </c>
      <c r="X870">
        <v>0.55403089523315396</v>
      </c>
      <c r="Y870">
        <v>0.55403089523315396</v>
      </c>
      <c r="Z870">
        <v>0.8</v>
      </c>
      <c r="AA870">
        <v>1</v>
      </c>
      <c r="AB870">
        <v>0.55555555555555602</v>
      </c>
      <c r="AC870">
        <v>0.71428571428571397</v>
      </c>
      <c r="AD870">
        <v>0</v>
      </c>
      <c r="AE870">
        <v>0.2</v>
      </c>
    </row>
    <row r="871" spans="1:31" x14ac:dyDescent="0.15">
      <c r="A871" s="6">
        <v>869</v>
      </c>
      <c r="B871">
        <v>17</v>
      </c>
      <c r="C871">
        <v>3</v>
      </c>
      <c r="D871">
        <v>10</v>
      </c>
      <c r="E871">
        <v>10</v>
      </c>
      <c r="F871">
        <v>10</v>
      </c>
      <c r="G871">
        <v>0</v>
      </c>
      <c r="H871">
        <v>7</v>
      </c>
      <c r="I871">
        <v>3</v>
      </c>
      <c r="J871">
        <v>0.85</v>
      </c>
      <c r="K871" s="3">
        <v>9.6783103942871094</v>
      </c>
      <c r="L871" s="10">
        <v>2.0395698547363299</v>
      </c>
      <c r="M871">
        <v>0.95239639282226596</v>
      </c>
      <c r="N871">
        <v>7.2885761260986301</v>
      </c>
      <c r="O871">
        <v>5</v>
      </c>
      <c r="P871">
        <v>5</v>
      </c>
      <c r="Q871">
        <v>15</v>
      </c>
      <c r="R871" s="16">
        <v>0.33329999999999999</v>
      </c>
      <c r="S871" s="16">
        <f t="shared" si="13"/>
        <v>0.5</v>
      </c>
      <c r="T871">
        <v>4.5699119567871103</v>
      </c>
      <c r="U871">
        <v>4.1407589912414604</v>
      </c>
      <c r="V871">
        <v>3.9194805622100799</v>
      </c>
      <c r="W871" s="17">
        <v>0.22127842903137199</v>
      </c>
      <c r="X871">
        <v>0.65043139457702603</v>
      </c>
      <c r="Y871">
        <v>0.65043139457702603</v>
      </c>
      <c r="Z871">
        <v>0.5</v>
      </c>
      <c r="AA871">
        <v>1</v>
      </c>
      <c r="AB871">
        <v>0.66666666666666696</v>
      </c>
      <c r="AC871">
        <v>0.8</v>
      </c>
      <c r="AD871">
        <v>0</v>
      </c>
      <c r="AE871">
        <v>0.5</v>
      </c>
    </row>
    <row r="872" spans="1:31" x14ac:dyDescent="0.15">
      <c r="A872" s="6">
        <v>870</v>
      </c>
      <c r="B872">
        <v>18</v>
      </c>
      <c r="C872">
        <v>2</v>
      </c>
      <c r="D872">
        <v>10</v>
      </c>
      <c r="E872">
        <v>10</v>
      </c>
      <c r="F872">
        <v>10</v>
      </c>
      <c r="G872">
        <v>0</v>
      </c>
      <c r="H872">
        <v>8</v>
      </c>
      <c r="I872">
        <v>2</v>
      </c>
      <c r="J872">
        <v>0.9</v>
      </c>
      <c r="K872" s="3">
        <v>9.7541046142578107</v>
      </c>
      <c r="L872" s="10">
        <v>0.92370223999023404</v>
      </c>
      <c r="M872">
        <v>0.40773391723632801</v>
      </c>
      <c r="N872">
        <v>8.4581451416015607</v>
      </c>
      <c r="O872">
        <v>8</v>
      </c>
      <c r="P872">
        <v>8</v>
      </c>
      <c r="Q872">
        <v>18</v>
      </c>
      <c r="R872" s="16">
        <v>0.44440000000000002</v>
      </c>
      <c r="S872" s="16">
        <f t="shared" si="13"/>
        <v>0.8</v>
      </c>
      <c r="T872">
        <v>5.0040798187255904</v>
      </c>
      <c r="U872">
        <v>4.5190625190734899</v>
      </c>
      <c r="V872">
        <v>4.3981995582580602</v>
      </c>
      <c r="W872" s="17">
        <v>0.12086296081543001</v>
      </c>
      <c r="X872">
        <v>0.60588026046752896</v>
      </c>
      <c r="Y872">
        <v>0.60588026046752896</v>
      </c>
      <c r="Z872">
        <v>0.8</v>
      </c>
      <c r="AA872">
        <v>1</v>
      </c>
      <c r="AB872">
        <v>0.55555555555555602</v>
      </c>
      <c r="AC872">
        <v>0.71428571428571397</v>
      </c>
      <c r="AD872">
        <v>0</v>
      </c>
      <c r="AE872">
        <v>0.2</v>
      </c>
    </row>
    <row r="873" spans="1:31" x14ac:dyDescent="0.15">
      <c r="A873" s="6">
        <v>871</v>
      </c>
      <c r="B873">
        <v>16</v>
      </c>
      <c r="C873">
        <v>4</v>
      </c>
      <c r="D873">
        <v>10</v>
      </c>
      <c r="E873">
        <v>10</v>
      </c>
      <c r="F873">
        <v>10</v>
      </c>
      <c r="G873">
        <v>0</v>
      </c>
      <c r="H873">
        <v>6</v>
      </c>
      <c r="I873">
        <v>4</v>
      </c>
      <c r="J873">
        <v>0.8</v>
      </c>
      <c r="K873" s="3">
        <v>7.9087219238281197</v>
      </c>
      <c r="L873" s="10">
        <v>2.8474178314209002</v>
      </c>
      <c r="M873">
        <v>2.1939430236816402</v>
      </c>
      <c r="N873">
        <v>6.80181884765625</v>
      </c>
      <c r="O873">
        <v>6</v>
      </c>
      <c r="P873">
        <v>6</v>
      </c>
      <c r="Q873">
        <v>16</v>
      </c>
      <c r="R873" s="16">
        <v>0.375</v>
      </c>
      <c r="S873" s="16">
        <f t="shared" si="13"/>
        <v>0.6</v>
      </c>
      <c r="T873">
        <v>3.80978584289551</v>
      </c>
      <c r="U873">
        <v>3.40479636192322</v>
      </c>
      <c r="V873">
        <v>3.2825675010681099</v>
      </c>
      <c r="W873" s="17">
        <v>0.122228860855102</v>
      </c>
      <c r="X873">
        <v>0.52721834182739302</v>
      </c>
      <c r="Y873">
        <v>0.52721834182739302</v>
      </c>
      <c r="Z873">
        <v>0.6</v>
      </c>
      <c r="AA873">
        <v>1</v>
      </c>
      <c r="AB873">
        <v>0.625</v>
      </c>
      <c r="AC873">
        <v>0.76923076923076905</v>
      </c>
      <c r="AD873">
        <v>0</v>
      </c>
      <c r="AE873">
        <v>0.4</v>
      </c>
    </row>
    <row r="874" spans="1:31" x14ac:dyDescent="0.15">
      <c r="A874" s="6">
        <v>872</v>
      </c>
      <c r="B874">
        <v>15</v>
      </c>
      <c r="C874">
        <v>5</v>
      </c>
      <c r="D874">
        <v>10</v>
      </c>
      <c r="E874">
        <v>10</v>
      </c>
      <c r="F874">
        <v>10</v>
      </c>
      <c r="G874">
        <v>0</v>
      </c>
      <c r="H874">
        <v>5</v>
      </c>
      <c r="I874">
        <v>5</v>
      </c>
      <c r="J874">
        <v>0.75</v>
      </c>
      <c r="K874" s="3">
        <v>7.7024211883544904</v>
      </c>
      <c r="L874" s="10">
        <v>3.0466976165771502</v>
      </c>
      <c r="M874">
        <v>1.49460601806641</v>
      </c>
      <c r="N874">
        <v>6.2072620391845703</v>
      </c>
      <c r="O874">
        <v>4</v>
      </c>
      <c r="P874">
        <v>4</v>
      </c>
      <c r="Q874">
        <v>13</v>
      </c>
      <c r="R874" s="16">
        <v>0.30769999999999997</v>
      </c>
      <c r="S874" s="16">
        <f t="shared" si="13"/>
        <v>0.4</v>
      </c>
      <c r="T874">
        <v>2.7578697204589799</v>
      </c>
      <c r="U874">
        <v>2.4421029090881401</v>
      </c>
      <c r="V874">
        <v>2.3006236553192099</v>
      </c>
      <c r="W874" s="17">
        <v>0.14147925376892101</v>
      </c>
      <c r="X874">
        <v>0.45724606513977101</v>
      </c>
      <c r="Y874">
        <v>0.45724606513977101</v>
      </c>
      <c r="Z874">
        <v>0.4</v>
      </c>
      <c r="AA874">
        <v>0.9</v>
      </c>
      <c r="AB874">
        <v>0.69230769230769196</v>
      </c>
      <c r="AC874">
        <v>0.78260869565217395</v>
      </c>
      <c r="AD874">
        <v>0.1</v>
      </c>
      <c r="AE874">
        <v>0.5</v>
      </c>
    </row>
    <row r="875" spans="1:31" x14ac:dyDescent="0.15">
      <c r="A875" s="6">
        <v>873</v>
      </c>
      <c r="B875">
        <v>17</v>
      </c>
      <c r="C875">
        <v>3</v>
      </c>
      <c r="D875">
        <v>10</v>
      </c>
      <c r="E875">
        <v>10</v>
      </c>
      <c r="F875">
        <v>10</v>
      </c>
      <c r="G875">
        <v>0</v>
      </c>
      <c r="H875">
        <v>7</v>
      </c>
      <c r="I875">
        <v>3</v>
      </c>
      <c r="J875">
        <v>0.85</v>
      </c>
      <c r="K875" s="3">
        <v>8.6836624145507795</v>
      </c>
      <c r="L875" s="10">
        <v>2.88787841796875</v>
      </c>
      <c r="M875">
        <v>2.0127048492431601</v>
      </c>
      <c r="N875">
        <v>5.3624401092529297</v>
      </c>
      <c r="O875">
        <v>5</v>
      </c>
      <c r="P875">
        <v>5</v>
      </c>
      <c r="Q875">
        <v>15</v>
      </c>
      <c r="R875" s="16">
        <v>0.33329999999999999</v>
      </c>
      <c r="S875" s="16">
        <f t="shared" si="13"/>
        <v>0.5</v>
      </c>
      <c r="T875">
        <v>3.8838634490966801</v>
      </c>
      <c r="U875">
        <v>3.6096873283386199</v>
      </c>
      <c r="V875">
        <v>3.3242638111114502</v>
      </c>
      <c r="W875" s="17">
        <v>0.28542351722717302</v>
      </c>
      <c r="X875">
        <v>0.55959963798522905</v>
      </c>
      <c r="Y875">
        <v>0.55959963798522905</v>
      </c>
      <c r="Z875">
        <v>0.5</v>
      </c>
      <c r="AA875">
        <v>1</v>
      </c>
      <c r="AB875">
        <v>0.66666666666666696</v>
      </c>
      <c r="AC875">
        <v>0.8</v>
      </c>
      <c r="AD875">
        <v>0</v>
      </c>
      <c r="AE875">
        <v>0.5</v>
      </c>
    </row>
    <row r="876" spans="1:31" x14ac:dyDescent="0.15">
      <c r="A876" s="6">
        <v>874</v>
      </c>
      <c r="B876">
        <v>15</v>
      </c>
      <c r="C876">
        <v>5</v>
      </c>
      <c r="D876">
        <v>10</v>
      </c>
      <c r="E876">
        <v>10</v>
      </c>
      <c r="F876">
        <v>10</v>
      </c>
      <c r="G876">
        <v>0</v>
      </c>
      <c r="H876">
        <v>5</v>
      </c>
      <c r="I876">
        <v>5</v>
      </c>
      <c r="J876">
        <v>0.75</v>
      </c>
      <c r="K876" s="3">
        <v>7.9535770416259801</v>
      </c>
      <c r="L876" s="10">
        <v>3.39471435546875</v>
      </c>
      <c r="M876">
        <v>1.46099853515625</v>
      </c>
      <c r="N876">
        <v>5.2502975463867196</v>
      </c>
      <c r="O876">
        <v>3</v>
      </c>
      <c r="P876">
        <v>3</v>
      </c>
      <c r="Q876">
        <v>13</v>
      </c>
      <c r="R876" s="16">
        <v>0.23080000000000001</v>
      </c>
      <c r="S876" s="16">
        <f t="shared" si="13"/>
        <v>0.3</v>
      </c>
      <c r="T876">
        <v>3.3998470306396502</v>
      </c>
      <c r="U876">
        <v>3.09287333488464</v>
      </c>
      <c r="V876">
        <v>2.8766660690307599</v>
      </c>
      <c r="W876" s="17">
        <v>0.216207265853882</v>
      </c>
      <c r="X876">
        <v>0.52318096160888705</v>
      </c>
      <c r="Y876">
        <v>0.52318096160888705</v>
      </c>
      <c r="Z876">
        <v>0.3</v>
      </c>
      <c r="AA876">
        <v>1</v>
      </c>
      <c r="AB876">
        <v>0.76923076923076905</v>
      </c>
      <c r="AC876">
        <v>0.86956521739130399</v>
      </c>
      <c r="AD876">
        <v>0</v>
      </c>
      <c r="AE876">
        <v>0.7</v>
      </c>
    </row>
    <row r="877" spans="1:31" x14ac:dyDescent="0.15">
      <c r="A877" s="6">
        <v>875</v>
      </c>
      <c r="B877">
        <v>17</v>
      </c>
      <c r="C877">
        <v>3</v>
      </c>
      <c r="D877">
        <v>10</v>
      </c>
      <c r="E877">
        <v>10</v>
      </c>
      <c r="F877">
        <v>10</v>
      </c>
      <c r="G877">
        <v>0</v>
      </c>
      <c r="H877">
        <v>7</v>
      </c>
      <c r="I877">
        <v>3</v>
      </c>
      <c r="J877">
        <v>0.85</v>
      </c>
      <c r="K877" s="3">
        <v>9.44451904296875</v>
      </c>
      <c r="L877" s="10">
        <v>2.84701347351074</v>
      </c>
      <c r="M877">
        <v>1.7878990173339799</v>
      </c>
      <c r="N877">
        <v>5.89463233947754</v>
      </c>
      <c r="O877">
        <v>5</v>
      </c>
      <c r="P877">
        <v>5</v>
      </c>
      <c r="Q877">
        <v>15</v>
      </c>
      <c r="R877" s="16">
        <v>0.33329999999999999</v>
      </c>
      <c r="S877" s="16">
        <f t="shared" si="13"/>
        <v>0.5</v>
      </c>
      <c r="T877">
        <v>4.0859718322753897</v>
      </c>
      <c r="U877">
        <v>3.7884647846221902</v>
      </c>
      <c r="V877">
        <v>3.4845199584960902</v>
      </c>
      <c r="W877" s="17">
        <v>0.30394482612609902</v>
      </c>
      <c r="X877">
        <v>0.60145187377929699</v>
      </c>
      <c r="Y877">
        <v>0.60145187377929699</v>
      </c>
      <c r="Z877">
        <v>0.5</v>
      </c>
      <c r="AA877">
        <v>1</v>
      </c>
      <c r="AB877">
        <v>0.66666666666666696</v>
      </c>
      <c r="AC877">
        <v>0.8</v>
      </c>
      <c r="AD877">
        <v>0</v>
      </c>
      <c r="AE877">
        <v>0.5</v>
      </c>
    </row>
    <row r="878" spans="1:31" x14ac:dyDescent="0.15">
      <c r="A878" s="6">
        <v>876</v>
      </c>
      <c r="B878">
        <v>19</v>
      </c>
      <c r="C878">
        <v>1</v>
      </c>
      <c r="D878">
        <v>10</v>
      </c>
      <c r="E878">
        <v>10</v>
      </c>
      <c r="F878">
        <v>10</v>
      </c>
      <c r="G878">
        <v>0</v>
      </c>
      <c r="H878">
        <v>9</v>
      </c>
      <c r="I878">
        <v>1</v>
      </c>
      <c r="J878">
        <v>0.95</v>
      </c>
      <c r="K878" s="3">
        <v>11.768062591552701</v>
      </c>
      <c r="L878" s="10">
        <v>2.0373554229736301</v>
      </c>
      <c r="M878">
        <v>1.83975982666016</v>
      </c>
      <c r="N878">
        <v>8.8359622955322301</v>
      </c>
      <c r="O878">
        <v>4</v>
      </c>
      <c r="P878">
        <v>4</v>
      </c>
      <c r="Q878">
        <v>13</v>
      </c>
      <c r="R878" s="16">
        <v>0.30769999999999997</v>
      </c>
      <c r="S878" s="16">
        <f t="shared" si="13"/>
        <v>0.4</v>
      </c>
      <c r="T878">
        <v>4.0236244201660201</v>
      </c>
      <c r="U878">
        <v>3.7884182929992698</v>
      </c>
      <c r="V878">
        <v>3.50898361206055</v>
      </c>
      <c r="W878" s="17">
        <v>0.27943468093872098</v>
      </c>
      <c r="X878">
        <v>0.51464080810546897</v>
      </c>
      <c r="Y878">
        <v>0.51464080810546897</v>
      </c>
      <c r="Z878">
        <v>0.4</v>
      </c>
      <c r="AA878">
        <v>0.9</v>
      </c>
      <c r="AB878">
        <v>0.69230769230769196</v>
      </c>
      <c r="AC878">
        <v>0.78260869565217395</v>
      </c>
      <c r="AD878">
        <v>0.1</v>
      </c>
      <c r="AE878">
        <v>0.5</v>
      </c>
    </row>
    <row r="879" spans="1:31" x14ac:dyDescent="0.15">
      <c r="A879" s="6">
        <v>877</v>
      </c>
      <c r="B879">
        <v>17</v>
      </c>
      <c r="C879">
        <v>3</v>
      </c>
      <c r="D879">
        <v>10</v>
      </c>
      <c r="E879">
        <v>10</v>
      </c>
      <c r="F879">
        <v>10</v>
      </c>
      <c r="G879">
        <v>0</v>
      </c>
      <c r="H879">
        <v>7</v>
      </c>
      <c r="I879">
        <v>3</v>
      </c>
      <c r="J879">
        <v>0.85</v>
      </c>
      <c r="K879" s="3">
        <v>8.5957622528076207</v>
      </c>
      <c r="L879" s="10">
        <v>2.4522533416747998</v>
      </c>
      <c r="M879">
        <v>1.48727035522461</v>
      </c>
      <c r="N879">
        <v>5.5598258972168004</v>
      </c>
      <c r="O879">
        <v>5</v>
      </c>
      <c r="P879">
        <v>5</v>
      </c>
      <c r="Q879">
        <v>15</v>
      </c>
      <c r="R879" s="16">
        <v>0.33329999999999999</v>
      </c>
      <c r="S879" s="16">
        <f t="shared" si="13"/>
        <v>0.5</v>
      </c>
      <c r="T879">
        <v>3.9982814788818399</v>
      </c>
      <c r="U879">
        <v>3.6982219219207799</v>
      </c>
      <c r="V879">
        <v>3.4594624042511</v>
      </c>
      <c r="W879" s="17">
        <v>0.23875951766967801</v>
      </c>
      <c r="X879">
        <v>0.53881907463073697</v>
      </c>
      <c r="Y879">
        <v>0.53881907463073697</v>
      </c>
      <c r="Z879">
        <v>0.5</v>
      </c>
      <c r="AA879">
        <v>1</v>
      </c>
      <c r="AB879">
        <v>0.66666666666666696</v>
      </c>
      <c r="AC879">
        <v>0.8</v>
      </c>
      <c r="AD879">
        <v>0</v>
      </c>
      <c r="AE879">
        <v>0.5</v>
      </c>
    </row>
    <row r="880" spans="1:31" x14ac:dyDescent="0.15">
      <c r="A880" s="6">
        <v>878</v>
      </c>
      <c r="B880">
        <v>17</v>
      </c>
      <c r="C880">
        <v>3</v>
      </c>
      <c r="D880">
        <v>10</v>
      </c>
      <c r="E880">
        <v>10</v>
      </c>
      <c r="F880">
        <v>9</v>
      </c>
      <c r="G880">
        <v>1</v>
      </c>
      <c r="H880">
        <v>8</v>
      </c>
      <c r="I880">
        <v>2</v>
      </c>
      <c r="J880">
        <v>0.85</v>
      </c>
      <c r="K880" s="3">
        <v>9.5750541687011701</v>
      </c>
      <c r="L880" s="10">
        <v>1.2696952819824201</v>
      </c>
      <c r="M880">
        <v>0.69705581665039096</v>
      </c>
      <c r="N880">
        <v>7.5185089111328098</v>
      </c>
      <c r="O880">
        <v>6</v>
      </c>
      <c r="P880">
        <v>6</v>
      </c>
      <c r="Q880">
        <v>15</v>
      </c>
      <c r="R880" s="16">
        <v>0.4</v>
      </c>
      <c r="S880" s="16">
        <f t="shared" si="13"/>
        <v>0.6</v>
      </c>
      <c r="T880">
        <v>4.0484638214111301</v>
      </c>
      <c r="U880">
        <v>3.6613860130310099</v>
      </c>
      <c r="V880">
        <v>3.5725116729736301</v>
      </c>
      <c r="W880" s="17">
        <v>8.8874340057373005E-2</v>
      </c>
      <c r="X880">
        <v>0.4759521484375</v>
      </c>
      <c r="Y880">
        <v>0.4759521484375</v>
      </c>
      <c r="Z880">
        <v>0.6</v>
      </c>
      <c r="AA880">
        <v>0.9</v>
      </c>
      <c r="AB880">
        <v>0.6</v>
      </c>
      <c r="AC880">
        <v>0.72</v>
      </c>
      <c r="AD880">
        <v>0.1</v>
      </c>
      <c r="AE880">
        <v>0.3</v>
      </c>
    </row>
    <row r="881" spans="1:31" x14ac:dyDescent="0.15">
      <c r="A881" s="6">
        <v>879</v>
      </c>
      <c r="B881">
        <v>19</v>
      </c>
      <c r="C881">
        <v>1</v>
      </c>
      <c r="D881">
        <v>10</v>
      </c>
      <c r="E881">
        <v>10</v>
      </c>
      <c r="F881">
        <v>10</v>
      </c>
      <c r="G881">
        <v>0</v>
      </c>
      <c r="H881">
        <v>9</v>
      </c>
      <c r="I881">
        <v>1</v>
      </c>
      <c r="J881">
        <v>0.95</v>
      </c>
      <c r="K881" s="3">
        <v>12.1690883636475</v>
      </c>
      <c r="L881" s="10">
        <v>0.76646423339843694</v>
      </c>
      <c r="M881">
        <v>0.56353759765625</v>
      </c>
      <c r="N881">
        <v>10.640342712402299</v>
      </c>
      <c r="O881">
        <v>6</v>
      </c>
      <c r="P881">
        <v>6</v>
      </c>
      <c r="Q881">
        <v>15</v>
      </c>
      <c r="R881" s="16">
        <v>0.4</v>
      </c>
      <c r="S881" s="16">
        <f t="shared" si="13"/>
        <v>0.6</v>
      </c>
      <c r="T881">
        <v>4.9484233856201199</v>
      </c>
      <c r="U881">
        <v>4.54335594177246</v>
      </c>
      <c r="V881">
        <v>4.4045906066894496</v>
      </c>
      <c r="W881" s="17">
        <v>0.13876533508300801</v>
      </c>
      <c r="X881">
        <v>0.54383277893066395</v>
      </c>
      <c r="Y881">
        <v>0.54383277893066395</v>
      </c>
      <c r="Z881">
        <v>0.6</v>
      </c>
      <c r="AA881">
        <v>0.9</v>
      </c>
      <c r="AB881">
        <v>0.6</v>
      </c>
      <c r="AC881">
        <v>0.72</v>
      </c>
      <c r="AD881">
        <v>0.1</v>
      </c>
      <c r="AE881">
        <v>0.3</v>
      </c>
    </row>
    <row r="882" spans="1:31" x14ac:dyDescent="0.15">
      <c r="A882" s="6">
        <v>880</v>
      </c>
      <c r="B882">
        <v>16</v>
      </c>
      <c r="C882">
        <v>4</v>
      </c>
      <c r="D882">
        <v>10</v>
      </c>
      <c r="E882">
        <v>10</v>
      </c>
      <c r="F882">
        <v>10</v>
      </c>
      <c r="G882">
        <v>0</v>
      </c>
      <c r="H882">
        <v>6</v>
      </c>
      <c r="I882">
        <v>4</v>
      </c>
      <c r="J882">
        <v>0.8</v>
      </c>
      <c r="K882" s="3">
        <v>8.9738502502441406</v>
      </c>
      <c r="L882" s="10">
        <v>2.5500297546386701</v>
      </c>
      <c r="M882">
        <v>1.0189895629882799</v>
      </c>
      <c r="N882">
        <v>6.8787593841552699</v>
      </c>
      <c r="O882">
        <v>5</v>
      </c>
      <c r="P882">
        <v>5</v>
      </c>
      <c r="Q882">
        <v>15</v>
      </c>
      <c r="R882" s="16">
        <v>0.33329999999999999</v>
      </c>
      <c r="S882" s="16">
        <f t="shared" si="13"/>
        <v>0.5</v>
      </c>
      <c r="T882">
        <v>4.16623878479004</v>
      </c>
      <c r="U882">
        <v>3.7365980148315399</v>
      </c>
      <c r="V882">
        <v>3.5552010536193901</v>
      </c>
      <c r="W882" s="17">
        <v>0.18139696121215801</v>
      </c>
      <c r="X882">
        <v>0.61103773117065396</v>
      </c>
      <c r="Y882">
        <v>0.61103773117065396</v>
      </c>
      <c r="Z882">
        <v>0.5</v>
      </c>
      <c r="AA882">
        <v>1</v>
      </c>
      <c r="AB882">
        <v>0.66666666666666696</v>
      </c>
      <c r="AC882">
        <v>0.8</v>
      </c>
      <c r="AD882">
        <v>0</v>
      </c>
      <c r="AE882">
        <v>0.5</v>
      </c>
    </row>
    <row r="883" spans="1:31" x14ac:dyDescent="0.15">
      <c r="A883" s="6">
        <v>881</v>
      </c>
      <c r="B883">
        <v>15</v>
      </c>
      <c r="C883">
        <v>5</v>
      </c>
      <c r="D883">
        <v>10</v>
      </c>
      <c r="E883">
        <v>10</v>
      </c>
      <c r="F883">
        <v>10</v>
      </c>
      <c r="G883">
        <v>0</v>
      </c>
      <c r="H883">
        <v>5</v>
      </c>
      <c r="I883">
        <v>5</v>
      </c>
      <c r="J883">
        <v>0.75</v>
      </c>
      <c r="K883" s="3">
        <v>8.2945404052734393</v>
      </c>
      <c r="L883" s="10">
        <v>2.0424213409423801</v>
      </c>
      <c r="M883">
        <v>0.28140640258789101</v>
      </c>
      <c r="N883">
        <v>8.9822177886962908</v>
      </c>
      <c r="O883">
        <v>5</v>
      </c>
      <c r="P883">
        <v>5</v>
      </c>
      <c r="Q883">
        <v>15</v>
      </c>
      <c r="R883" s="16">
        <v>0.33329999999999999</v>
      </c>
      <c r="S883" s="16">
        <f t="shared" si="13"/>
        <v>0.5</v>
      </c>
      <c r="T883">
        <v>3.9238185882568399</v>
      </c>
      <c r="U883">
        <v>3.2983379364013699</v>
      </c>
      <c r="V883">
        <v>3.3425927162170401</v>
      </c>
      <c r="W883" s="17">
        <v>4.42547798156738E-2</v>
      </c>
      <c r="X883">
        <v>0.58122587203979503</v>
      </c>
      <c r="Y883">
        <v>0.58122587203979503</v>
      </c>
      <c r="Z883">
        <v>0.5</v>
      </c>
      <c r="AA883">
        <v>1</v>
      </c>
      <c r="AB883">
        <v>0.66666666666666696</v>
      </c>
      <c r="AC883">
        <v>0.8</v>
      </c>
      <c r="AD883">
        <v>0</v>
      </c>
      <c r="AE883">
        <v>0.5</v>
      </c>
    </row>
    <row r="884" spans="1:31" x14ac:dyDescent="0.15">
      <c r="A884" s="6">
        <v>882</v>
      </c>
      <c r="B884">
        <v>17</v>
      </c>
      <c r="C884">
        <v>3</v>
      </c>
      <c r="D884">
        <v>10</v>
      </c>
      <c r="E884">
        <v>10</v>
      </c>
      <c r="F884">
        <v>10</v>
      </c>
      <c r="G884">
        <v>0</v>
      </c>
      <c r="H884">
        <v>7</v>
      </c>
      <c r="I884">
        <v>3</v>
      </c>
      <c r="J884">
        <v>0.85</v>
      </c>
      <c r="K884" s="3">
        <v>9.9116401672363299</v>
      </c>
      <c r="L884" s="10">
        <v>3.74661064147949</v>
      </c>
      <c r="M884">
        <v>2.8872547149658199</v>
      </c>
      <c r="N884">
        <v>5.9426651000976598</v>
      </c>
      <c r="O884">
        <v>3</v>
      </c>
      <c r="P884">
        <v>3</v>
      </c>
      <c r="Q884">
        <v>13</v>
      </c>
      <c r="R884" s="16">
        <v>0.23080000000000001</v>
      </c>
      <c r="S884" s="16">
        <f t="shared" si="13"/>
        <v>0.3</v>
      </c>
      <c r="T884">
        <v>3.9385604858398402</v>
      </c>
      <c r="U884">
        <v>3.7132165431976301</v>
      </c>
      <c r="V884">
        <v>3.35617303848267</v>
      </c>
      <c r="W884" s="17">
        <v>0.35704350471496599</v>
      </c>
      <c r="X884">
        <v>0.58238744735717796</v>
      </c>
      <c r="Y884">
        <v>0.58238744735717796</v>
      </c>
      <c r="Z884">
        <v>0.3</v>
      </c>
      <c r="AA884">
        <v>1</v>
      </c>
      <c r="AB884">
        <v>0.76923076923076905</v>
      </c>
      <c r="AC884">
        <v>0.86956521739130399</v>
      </c>
      <c r="AD884">
        <v>0</v>
      </c>
      <c r="AE884">
        <v>0.7</v>
      </c>
    </row>
    <row r="885" spans="1:31" x14ac:dyDescent="0.15">
      <c r="A885" s="6">
        <v>883</v>
      </c>
      <c r="B885">
        <v>19</v>
      </c>
      <c r="C885">
        <v>1</v>
      </c>
      <c r="D885">
        <v>10</v>
      </c>
      <c r="E885">
        <v>10</v>
      </c>
      <c r="F885">
        <v>10</v>
      </c>
      <c r="G885">
        <v>0</v>
      </c>
      <c r="H885">
        <v>9</v>
      </c>
      <c r="I885">
        <v>1</v>
      </c>
      <c r="J885">
        <v>0.95</v>
      </c>
      <c r="K885" s="3">
        <v>13.1649417877197</v>
      </c>
      <c r="L885" s="10">
        <v>0.86118316650390603</v>
      </c>
      <c r="M885">
        <v>0.61101913452148404</v>
      </c>
      <c r="N885">
        <v>11.1692409515381</v>
      </c>
      <c r="O885">
        <v>8</v>
      </c>
      <c r="P885">
        <v>8</v>
      </c>
      <c r="Q885">
        <v>18</v>
      </c>
      <c r="R885" s="16">
        <v>0.44440000000000002</v>
      </c>
      <c r="S885" s="16">
        <f t="shared" si="13"/>
        <v>0.8</v>
      </c>
      <c r="T885">
        <v>5.68410301208496</v>
      </c>
      <c r="U885">
        <v>5.2268161773681596</v>
      </c>
      <c r="V885">
        <v>5.0366511344909703</v>
      </c>
      <c r="W885" s="17">
        <v>0.19016504287719699</v>
      </c>
      <c r="X885">
        <v>0.64745187759399403</v>
      </c>
      <c r="Y885">
        <v>0.64745187759399403</v>
      </c>
      <c r="Z885">
        <v>0.8</v>
      </c>
      <c r="AA885">
        <v>1</v>
      </c>
      <c r="AB885">
        <v>0.55555555555555602</v>
      </c>
      <c r="AC885">
        <v>0.71428571428571397</v>
      </c>
      <c r="AD885">
        <v>0</v>
      </c>
      <c r="AE885">
        <v>0.2</v>
      </c>
    </row>
    <row r="886" spans="1:31" x14ac:dyDescent="0.15">
      <c r="A886" s="6">
        <v>884</v>
      </c>
      <c r="B886">
        <v>16</v>
      </c>
      <c r="C886">
        <v>4</v>
      </c>
      <c r="D886">
        <v>10</v>
      </c>
      <c r="E886">
        <v>10</v>
      </c>
      <c r="F886">
        <v>10</v>
      </c>
      <c r="G886">
        <v>0</v>
      </c>
      <c r="H886">
        <v>6</v>
      </c>
      <c r="I886">
        <v>4</v>
      </c>
      <c r="J886">
        <v>0.8</v>
      </c>
      <c r="K886" s="3">
        <v>8.3819847106933594</v>
      </c>
      <c r="L886" s="10">
        <v>2.4697456359863299</v>
      </c>
      <c r="M886">
        <v>1.1594200134277299</v>
      </c>
      <c r="N886">
        <v>6.5779228210449201</v>
      </c>
      <c r="O886">
        <v>6</v>
      </c>
      <c r="P886">
        <v>6</v>
      </c>
      <c r="Q886">
        <v>16</v>
      </c>
      <c r="R886" s="16">
        <v>0.375</v>
      </c>
      <c r="S886" s="16">
        <f t="shared" si="13"/>
        <v>0.6</v>
      </c>
      <c r="T886">
        <v>4.0800418853759801</v>
      </c>
      <c r="U886">
        <v>3.6744308471679701</v>
      </c>
      <c r="V886">
        <v>3.5115485191345202</v>
      </c>
      <c r="W886" s="17">
        <v>0.16288232803344699</v>
      </c>
      <c r="X886">
        <v>0.56849336624145497</v>
      </c>
      <c r="Y886">
        <v>0.56849336624145497</v>
      </c>
      <c r="Z886">
        <v>0.6</v>
      </c>
      <c r="AA886">
        <v>1</v>
      </c>
      <c r="AB886">
        <v>0.625</v>
      </c>
      <c r="AC886">
        <v>0.76923076923076905</v>
      </c>
      <c r="AD886">
        <v>0</v>
      </c>
      <c r="AE886">
        <v>0.4</v>
      </c>
    </row>
    <row r="887" spans="1:31" x14ac:dyDescent="0.15">
      <c r="A887" s="6">
        <v>885</v>
      </c>
      <c r="B887">
        <v>17</v>
      </c>
      <c r="C887">
        <v>3</v>
      </c>
      <c r="D887">
        <v>10</v>
      </c>
      <c r="E887">
        <v>10</v>
      </c>
      <c r="F887">
        <v>10</v>
      </c>
      <c r="G887">
        <v>0</v>
      </c>
      <c r="H887">
        <v>7</v>
      </c>
      <c r="I887">
        <v>3</v>
      </c>
      <c r="J887">
        <v>0.85</v>
      </c>
      <c r="K887" s="3">
        <v>7.7030296325683603</v>
      </c>
      <c r="L887" s="10">
        <v>1.1514377593994101</v>
      </c>
      <c r="M887">
        <v>0.49742507934570301</v>
      </c>
      <c r="N887">
        <v>7.1793766021728498</v>
      </c>
      <c r="O887">
        <v>6</v>
      </c>
      <c r="P887">
        <v>6</v>
      </c>
      <c r="Q887">
        <v>15</v>
      </c>
      <c r="R887" s="16">
        <v>0.4</v>
      </c>
      <c r="S887" s="16">
        <f t="shared" si="13"/>
        <v>0.6</v>
      </c>
      <c r="T887">
        <v>4.1626129150390598</v>
      </c>
      <c r="U887">
        <v>3.7204968929290798</v>
      </c>
      <c r="V887">
        <v>3.6688709259033199</v>
      </c>
      <c r="W887" s="17">
        <v>5.1625967025756801E-2</v>
      </c>
      <c r="X887">
        <v>0.49374198913574202</v>
      </c>
      <c r="Y887">
        <v>0.49374198913574202</v>
      </c>
      <c r="Z887">
        <v>0.6</v>
      </c>
      <c r="AA887">
        <v>0.9</v>
      </c>
      <c r="AB887">
        <v>0.6</v>
      </c>
      <c r="AC887">
        <v>0.72</v>
      </c>
      <c r="AD887">
        <v>0.1</v>
      </c>
      <c r="AE887">
        <v>0.3</v>
      </c>
    </row>
    <row r="888" spans="1:31" x14ac:dyDescent="0.15">
      <c r="A888" s="6">
        <v>886</v>
      </c>
      <c r="B888">
        <v>17</v>
      </c>
      <c r="C888">
        <v>3</v>
      </c>
      <c r="D888">
        <v>10</v>
      </c>
      <c r="E888">
        <v>10</v>
      </c>
      <c r="F888">
        <v>10</v>
      </c>
      <c r="G888">
        <v>0</v>
      </c>
      <c r="H888">
        <v>7</v>
      </c>
      <c r="I888">
        <v>3</v>
      </c>
      <c r="J888">
        <v>0.85</v>
      </c>
      <c r="K888" s="3">
        <v>9.2332706451415998</v>
      </c>
      <c r="L888" s="10">
        <v>2.3484458923339799</v>
      </c>
      <c r="M888">
        <v>1.3093185424804701</v>
      </c>
      <c r="N888">
        <v>6.3716812133789098</v>
      </c>
      <c r="O888">
        <v>6</v>
      </c>
      <c r="P888">
        <v>6</v>
      </c>
      <c r="Q888">
        <v>16</v>
      </c>
      <c r="R888" s="16">
        <v>0.375</v>
      </c>
      <c r="S888" s="16">
        <f t="shared" si="13"/>
        <v>0.6</v>
      </c>
      <c r="T888">
        <v>4.34267234802246</v>
      </c>
      <c r="U888">
        <v>3.9723134040832502</v>
      </c>
      <c r="V888">
        <v>3.72524833679199</v>
      </c>
      <c r="W888" s="17">
        <v>0.24706506729125999</v>
      </c>
      <c r="X888">
        <v>0.61742401123046897</v>
      </c>
      <c r="Y888">
        <v>0.61742401123046897</v>
      </c>
      <c r="Z888">
        <v>0.6</v>
      </c>
      <c r="AA888">
        <v>1</v>
      </c>
      <c r="AB888">
        <v>0.625</v>
      </c>
      <c r="AC888">
        <v>0.76923076923076905</v>
      </c>
      <c r="AD888">
        <v>0</v>
      </c>
      <c r="AE888">
        <v>0.4</v>
      </c>
    </row>
    <row r="889" spans="1:31" x14ac:dyDescent="0.15">
      <c r="A889" s="6">
        <v>887</v>
      </c>
      <c r="B889">
        <v>18</v>
      </c>
      <c r="C889">
        <v>2</v>
      </c>
      <c r="D889">
        <v>10</v>
      </c>
      <c r="E889">
        <v>10</v>
      </c>
      <c r="F889">
        <v>10</v>
      </c>
      <c r="G889">
        <v>0</v>
      </c>
      <c r="H889">
        <v>8</v>
      </c>
      <c r="I889">
        <v>2</v>
      </c>
      <c r="J889">
        <v>0.9</v>
      </c>
      <c r="K889" s="3">
        <v>10.2275581359863</v>
      </c>
      <c r="L889" s="10">
        <v>3.8743839263915998</v>
      </c>
      <c r="M889">
        <v>3.3857994079589799</v>
      </c>
      <c r="N889">
        <v>5.4985122680664098</v>
      </c>
      <c r="O889">
        <v>4</v>
      </c>
      <c r="P889">
        <v>4</v>
      </c>
      <c r="Q889">
        <v>14</v>
      </c>
      <c r="R889" s="16">
        <v>0.28570000000000001</v>
      </c>
      <c r="S889" s="16">
        <f t="shared" si="13"/>
        <v>0.4</v>
      </c>
      <c r="T889">
        <v>4.1704597473144496</v>
      </c>
      <c r="U889">
        <v>3.9681935310363801</v>
      </c>
      <c r="V889">
        <v>3.58179712295532</v>
      </c>
      <c r="W889" s="17">
        <v>0.38639640808105502</v>
      </c>
      <c r="X889">
        <v>0.58866262435913097</v>
      </c>
      <c r="Y889">
        <v>0.58866262435913097</v>
      </c>
      <c r="Z889">
        <v>0.4</v>
      </c>
      <c r="AA889">
        <v>1</v>
      </c>
      <c r="AB889">
        <v>0.71428571428571397</v>
      </c>
      <c r="AC889">
        <v>0.83333333333333304</v>
      </c>
      <c r="AD889">
        <v>0</v>
      </c>
      <c r="AE889">
        <v>0.6</v>
      </c>
    </row>
    <row r="890" spans="1:31" x14ac:dyDescent="0.15">
      <c r="A890" s="6">
        <v>888</v>
      </c>
      <c r="B890">
        <v>16</v>
      </c>
      <c r="C890">
        <v>4</v>
      </c>
      <c r="D890">
        <v>10</v>
      </c>
      <c r="E890">
        <v>10</v>
      </c>
      <c r="F890">
        <v>10</v>
      </c>
      <c r="G890">
        <v>0</v>
      </c>
      <c r="H890">
        <v>6</v>
      </c>
      <c r="I890">
        <v>4</v>
      </c>
      <c r="J890">
        <v>0.8</v>
      </c>
      <c r="K890" s="3">
        <v>9.0154743194580096</v>
      </c>
      <c r="L890" s="10">
        <v>4.6543064117431596</v>
      </c>
      <c r="M890">
        <v>3.7877025604247998</v>
      </c>
      <c r="N890">
        <v>5.1020984649658203</v>
      </c>
      <c r="O890">
        <v>1</v>
      </c>
      <c r="P890">
        <v>1</v>
      </c>
      <c r="Q890">
        <v>11</v>
      </c>
      <c r="R890" s="16">
        <v>9.0899999999999995E-2</v>
      </c>
      <c r="S890" s="16">
        <f t="shared" si="13"/>
        <v>0.1</v>
      </c>
      <c r="T890">
        <v>3.1696929931640598</v>
      </c>
      <c r="U890">
        <v>2.9926509857177699</v>
      </c>
      <c r="V890">
        <v>2.62029981613159</v>
      </c>
      <c r="W890" s="17">
        <v>0.37235116958618197</v>
      </c>
      <c r="X890">
        <v>0.54939317703247104</v>
      </c>
      <c r="Y890">
        <v>0.54939317703247104</v>
      </c>
      <c r="Z890">
        <v>0.1</v>
      </c>
      <c r="AA890">
        <v>1</v>
      </c>
      <c r="AB890">
        <v>0.90909090909090895</v>
      </c>
      <c r="AC890">
        <v>0.952380952380952</v>
      </c>
      <c r="AD890">
        <v>0</v>
      </c>
      <c r="AE890">
        <v>0.9</v>
      </c>
    </row>
    <row r="891" spans="1:31" x14ac:dyDescent="0.15">
      <c r="A891" s="6">
        <v>889</v>
      </c>
      <c r="B891">
        <v>19</v>
      </c>
      <c r="C891">
        <v>1</v>
      </c>
      <c r="D891">
        <v>10</v>
      </c>
      <c r="E891">
        <v>10</v>
      </c>
      <c r="F891">
        <v>10</v>
      </c>
      <c r="G891">
        <v>0</v>
      </c>
      <c r="H891">
        <v>9</v>
      </c>
      <c r="I891">
        <v>1</v>
      </c>
      <c r="J891">
        <v>0.95</v>
      </c>
      <c r="K891" s="3">
        <v>12.847942352294901</v>
      </c>
      <c r="L891" s="10">
        <v>1.35564041137695</v>
      </c>
      <c r="M891">
        <v>1.0721321105957</v>
      </c>
      <c r="N891">
        <v>9.9341506958007795</v>
      </c>
      <c r="O891">
        <v>6</v>
      </c>
      <c r="P891">
        <v>6</v>
      </c>
      <c r="Q891">
        <v>16</v>
      </c>
      <c r="R891" s="16">
        <v>0.375</v>
      </c>
      <c r="S891" s="16">
        <f t="shared" si="13"/>
        <v>0.6</v>
      </c>
      <c r="T891">
        <v>4.9076423645019496</v>
      </c>
      <c r="U891">
        <v>4.5584750175476101</v>
      </c>
      <c r="V891">
        <v>4.2787270545959499</v>
      </c>
      <c r="W891" s="17">
        <v>0.27974796295165999</v>
      </c>
      <c r="X891">
        <v>0.62891530990600597</v>
      </c>
      <c r="Y891">
        <v>0.62891530990600597</v>
      </c>
      <c r="Z891">
        <v>0.6</v>
      </c>
      <c r="AA891">
        <v>1</v>
      </c>
      <c r="AB891">
        <v>0.625</v>
      </c>
      <c r="AC891">
        <v>0.76923076923076905</v>
      </c>
      <c r="AD891">
        <v>0</v>
      </c>
      <c r="AE891">
        <v>0.4</v>
      </c>
    </row>
    <row r="892" spans="1:31" x14ac:dyDescent="0.15">
      <c r="A892" s="6">
        <v>890</v>
      </c>
      <c r="B892">
        <v>17</v>
      </c>
      <c r="C892">
        <v>3</v>
      </c>
      <c r="D892">
        <v>10</v>
      </c>
      <c r="E892">
        <v>10</v>
      </c>
      <c r="F892">
        <v>10</v>
      </c>
      <c r="G892">
        <v>0</v>
      </c>
      <c r="H892">
        <v>7</v>
      </c>
      <c r="I892">
        <v>3</v>
      </c>
      <c r="J892">
        <v>0.85</v>
      </c>
      <c r="K892" s="3">
        <v>9.4165954589843697</v>
      </c>
      <c r="L892" s="10">
        <v>1.4441509246826201</v>
      </c>
      <c r="M892">
        <v>0.47019577026367199</v>
      </c>
      <c r="N892">
        <v>8.1426734924316406</v>
      </c>
      <c r="O892">
        <v>6</v>
      </c>
      <c r="P892">
        <v>6</v>
      </c>
      <c r="Q892">
        <v>16</v>
      </c>
      <c r="R892" s="16">
        <v>0.375</v>
      </c>
      <c r="S892" s="16">
        <f t="shared" si="13"/>
        <v>0.6</v>
      </c>
      <c r="T892">
        <v>4.0579338073730504</v>
      </c>
      <c r="U892">
        <v>3.6166801452636701</v>
      </c>
      <c r="V892">
        <v>3.4982104301452601</v>
      </c>
      <c r="W892" s="17">
        <v>0.11846971511840799</v>
      </c>
      <c r="X892">
        <v>0.55972337722778298</v>
      </c>
      <c r="Y892">
        <v>0.55972337722778298</v>
      </c>
      <c r="Z892">
        <v>0.6</v>
      </c>
      <c r="AA892">
        <v>1</v>
      </c>
      <c r="AB892">
        <v>0.625</v>
      </c>
      <c r="AC892">
        <v>0.76923076923076905</v>
      </c>
      <c r="AD892">
        <v>0</v>
      </c>
      <c r="AE892">
        <v>0.4</v>
      </c>
    </row>
    <row r="893" spans="1:31" x14ac:dyDescent="0.15">
      <c r="A893" s="6">
        <v>891</v>
      </c>
      <c r="B893">
        <v>15</v>
      </c>
      <c r="C893">
        <v>5</v>
      </c>
      <c r="D893">
        <v>10</v>
      </c>
      <c r="E893">
        <v>10</v>
      </c>
      <c r="F893">
        <v>10</v>
      </c>
      <c r="G893">
        <v>0</v>
      </c>
      <c r="H893">
        <v>5</v>
      </c>
      <c r="I893">
        <v>5</v>
      </c>
      <c r="J893">
        <v>0.75</v>
      </c>
      <c r="K893" s="3">
        <v>8.3051776885986293</v>
      </c>
      <c r="L893" s="10">
        <v>3.3090267181396502</v>
      </c>
      <c r="M893">
        <v>1.3753700256347701</v>
      </c>
      <c r="N893">
        <v>6.1249771118164098</v>
      </c>
      <c r="O893">
        <v>4</v>
      </c>
      <c r="P893">
        <v>4</v>
      </c>
      <c r="Q893">
        <v>14</v>
      </c>
      <c r="R893" s="16">
        <v>0.28570000000000001</v>
      </c>
      <c r="S893" s="16">
        <f t="shared" si="13"/>
        <v>0.4</v>
      </c>
      <c r="T893">
        <v>3.6405735015869101</v>
      </c>
      <c r="U893">
        <v>3.2544918060302699</v>
      </c>
      <c r="V893">
        <v>3.0638194084167498</v>
      </c>
      <c r="W893" s="17">
        <v>0.190672397613525</v>
      </c>
      <c r="X893">
        <v>0.57675409317016602</v>
      </c>
      <c r="Y893">
        <v>0.57675409317016602</v>
      </c>
      <c r="Z893">
        <v>0.4</v>
      </c>
      <c r="AA893">
        <v>1</v>
      </c>
      <c r="AB893">
        <v>0.71428571428571397</v>
      </c>
      <c r="AC893">
        <v>0.83333333333333304</v>
      </c>
      <c r="AD893">
        <v>0</v>
      </c>
      <c r="AE893">
        <v>0.6</v>
      </c>
    </row>
    <row r="894" spans="1:31" x14ac:dyDescent="0.15">
      <c r="A894" s="6">
        <v>892</v>
      </c>
      <c r="B894">
        <v>18</v>
      </c>
      <c r="C894">
        <v>2</v>
      </c>
      <c r="D894">
        <v>10</v>
      </c>
      <c r="E894">
        <v>10</v>
      </c>
      <c r="F894">
        <v>10</v>
      </c>
      <c r="G894">
        <v>0</v>
      </c>
      <c r="H894">
        <v>8</v>
      </c>
      <c r="I894">
        <v>2</v>
      </c>
      <c r="J894">
        <v>0.9</v>
      </c>
      <c r="K894" s="3">
        <v>10.8671112060547</v>
      </c>
      <c r="L894" s="10">
        <v>1.15402984619141</v>
      </c>
      <c r="M894">
        <v>0.56884384155273404</v>
      </c>
      <c r="N894">
        <v>9.2154121398925799</v>
      </c>
      <c r="O894">
        <v>6</v>
      </c>
      <c r="P894">
        <v>6</v>
      </c>
      <c r="Q894">
        <v>16</v>
      </c>
      <c r="R894" s="16">
        <v>0.375</v>
      </c>
      <c r="S894" s="16">
        <f t="shared" si="13"/>
        <v>0.6</v>
      </c>
      <c r="T894">
        <v>4.8246898651123002</v>
      </c>
      <c r="U894">
        <v>4.3683457374572798</v>
      </c>
      <c r="V894">
        <v>4.2197937965393102</v>
      </c>
      <c r="W894" s="17">
        <v>0.148551940917969</v>
      </c>
      <c r="X894">
        <v>0.60489606857299805</v>
      </c>
      <c r="Y894">
        <v>0.60489606857299805</v>
      </c>
      <c r="Z894">
        <v>0.6</v>
      </c>
      <c r="AA894">
        <v>1</v>
      </c>
      <c r="AB894">
        <v>0.625</v>
      </c>
      <c r="AC894">
        <v>0.76923076923076905</v>
      </c>
      <c r="AD894">
        <v>0</v>
      </c>
      <c r="AE894">
        <v>0.4</v>
      </c>
    </row>
    <row r="895" spans="1:31" x14ac:dyDescent="0.15">
      <c r="A895" s="6">
        <v>893</v>
      </c>
      <c r="B895">
        <v>19</v>
      </c>
      <c r="C895">
        <v>1</v>
      </c>
      <c r="D895">
        <v>10</v>
      </c>
      <c r="E895">
        <v>10</v>
      </c>
      <c r="F895">
        <v>10</v>
      </c>
      <c r="G895">
        <v>0</v>
      </c>
      <c r="H895">
        <v>9</v>
      </c>
      <c r="I895">
        <v>1</v>
      </c>
      <c r="J895">
        <v>0.95</v>
      </c>
      <c r="K895" s="3">
        <v>12.5326480865478</v>
      </c>
      <c r="L895" s="10">
        <v>2.3549957275390598</v>
      </c>
      <c r="M895">
        <v>2.1901836395263699</v>
      </c>
      <c r="N895">
        <v>9.6603431701660192</v>
      </c>
      <c r="O895">
        <v>7</v>
      </c>
      <c r="P895">
        <v>7</v>
      </c>
      <c r="Q895">
        <v>17</v>
      </c>
      <c r="R895" s="16">
        <v>0.4118</v>
      </c>
      <c r="S895" s="16">
        <f t="shared" si="13"/>
        <v>0.7</v>
      </c>
      <c r="T895">
        <v>4.4863796234130904</v>
      </c>
      <c r="U895">
        <v>4.1885442733764604</v>
      </c>
      <c r="V895">
        <v>3.91358423233032</v>
      </c>
      <c r="W895" s="17">
        <v>0.27496004104614302</v>
      </c>
      <c r="X895">
        <v>0.572795391082764</v>
      </c>
      <c r="Y895">
        <v>0.572795391082764</v>
      </c>
      <c r="Z895">
        <v>0.7</v>
      </c>
      <c r="AA895">
        <v>1</v>
      </c>
      <c r="AB895">
        <v>0.58823529411764697</v>
      </c>
      <c r="AC895">
        <v>0.74074074074074103</v>
      </c>
      <c r="AD895">
        <v>0</v>
      </c>
      <c r="AE895">
        <v>0.3</v>
      </c>
    </row>
    <row r="896" spans="1:31" x14ac:dyDescent="0.15">
      <c r="A896" s="6">
        <v>894</v>
      </c>
      <c r="B896">
        <v>16</v>
      </c>
      <c r="C896">
        <v>4</v>
      </c>
      <c r="D896">
        <v>10</v>
      </c>
      <c r="E896">
        <v>10</v>
      </c>
      <c r="F896">
        <v>10</v>
      </c>
      <c r="G896">
        <v>0</v>
      </c>
      <c r="H896">
        <v>6</v>
      </c>
      <c r="I896">
        <v>4</v>
      </c>
      <c r="J896">
        <v>0.8</v>
      </c>
      <c r="K896" s="3">
        <v>8.9198513031005895</v>
      </c>
      <c r="L896" s="10">
        <v>2.4723854064941402</v>
      </c>
      <c r="M896">
        <v>0.89375686645507801</v>
      </c>
      <c r="N896">
        <v>6.7991886138915998</v>
      </c>
      <c r="O896">
        <v>5</v>
      </c>
      <c r="P896">
        <v>5</v>
      </c>
      <c r="Q896">
        <v>15</v>
      </c>
      <c r="R896" s="16">
        <v>0.33329999999999999</v>
      </c>
      <c r="S896" s="16">
        <f t="shared" si="13"/>
        <v>0.5</v>
      </c>
      <c r="T896">
        <v>3.7628269195556601</v>
      </c>
      <c r="U896">
        <v>3.3575294017791699</v>
      </c>
      <c r="V896">
        <v>3.1833221912384002</v>
      </c>
      <c r="W896" s="17">
        <v>0.17420721054077201</v>
      </c>
      <c r="X896">
        <v>0.57950472831726096</v>
      </c>
      <c r="Y896">
        <v>0.57950472831726096</v>
      </c>
      <c r="Z896">
        <v>0.5</v>
      </c>
      <c r="AA896">
        <v>1</v>
      </c>
      <c r="AB896">
        <v>0.66666666666666696</v>
      </c>
      <c r="AC896">
        <v>0.8</v>
      </c>
      <c r="AD896">
        <v>0</v>
      </c>
      <c r="AE896">
        <v>0.5</v>
      </c>
    </row>
    <row r="897" spans="1:31" x14ac:dyDescent="0.15">
      <c r="A897" s="6">
        <v>895</v>
      </c>
      <c r="B897">
        <v>15</v>
      </c>
      <c r="C897">
        <v>5</v>
      </c>
      <c r="D897">
        <v>10</v>
      </c>
      <c r="E897">
        <v>10</v>
      </c>
      <c r="F897">
        <v>10</v>
      </c>
      <c r="G897">
        <v>0</v>
      </c>
      <c r="H897">
        <v>5</v>
      </c>
      <c r="I897">
        <v>5</v>
      </c>
      <c r="J897">
        <v>0.75</v>
      </c>
      <c r="K897" s="3">
        <v>7.3979415893554696</v>
      </c>
      <c r="L897" s="10">
        <v>3.4750308990478498</v>
      </c>
      <c r="M897">
        <v>2.0966644287109402</v>
      </c>
      <c r="N897">
        <v>5.08909034729004</v>
      </c>
      <c r="O897">
        <v>4</v>
      </c>
      <c r="P897">
        <v>4</v>
      </c>
      <c r="Q897">
        <v>14</v>
      </c>
      <c r="R897" s="16">
        <v>0.28570000000000001</v>
      </c>
      <c r="S897" s="16">
        <f t="shared" si="13"/>
        <v>0.4</v>
      </c>
      <c r="T897">
        <v>3.2392559051513699</v>
      </c>
      <c r="U897">
        <v>2.9665412902832</v>
      </c>
      <c r="V897">
        <v>2.7843761444091801</v>
      </c>
      <c r="W897" s="17">
        <v>0.18216514587402299</v>
      </c>
      <c r="X897">
        <v>0.454879760742187</v>
      </c>
      <c r="Y897">
        <v>0.454879760742187</v>
      </c>
      <c r="Z897">
        <v>0.4</v>
      </c>
      <c r="AA897">
        <v>1</v>
      </c>
      <c r="AB897">
        <v>0.71428571428571397</v>
      </c>
      <c r="AC897">
        <v>0.83333333333333304</v>
      </c>
      <c r="AD897">
        <v>0</v>
      </c>
      <c r="AE897">
        <v>0.6</v>
      </c>
    </row>
    <row r="898" spans="1:31" x14ac:dyDescent="0.15">
      <c r="A898" s="6">
        <v>896</v>
      </c>
      <c r="B898">
        <v>18</v>
      </c>
      <c r="C898">
        <v>2</v>
      </c>
      <c r="D898">
        <v>10</v>
      </c>
      <c r="E898">
        <v>10</v>
      </c>
      <c r="F898">
        <v>10</v>
      </c>
      <c r="G898">
        <v>0</v>
      </c>
      <c r="H898">
        <v>8</v>
      </c>
      <c r="I898">
        <v>2</v>
      </c>
      <c r="J898">
        <v>0.9</v>
      </c>
      <c r="K898" s="3">
        <v>10.0399951934815</v>
      </c>
      <c r="L898" s="10">
        <v>2.1060886383056601</v>
      </c>
      <c r="M898">
        <v>1.50069808959961</v>
      </c>
      <c r="N898">
        <v>6.89044189453125</v>
      </c>
      <c r="O898">
        <v>5</v>
      </c>
      <c r="P898">
        <v>5</v>
      </c>
      <c r="Q898">
        <v>15</v>
      </c>
      <c r="R898" s="16">
        <v>0.33329999999999999</v>
      </c>
      <c r="S898" s="16">
        <f t="shared" ref="S898:S961" si="14">O898/E898</f>
        <v>0.5</v>
      </c>
      <c r="T898">
        <v>4.50950050354004</v>
      </c>
      <c r="U898">
        <v>4.18530368804932</v>
      </c>
      <c r="V898">
        <v>3.91378545761108</v>
      </c>
      <c r="W898" s="17">
        <v>0.27151823043823198</v>
      </c>
      <c r="X898">
        <v>0.59571504592895497</v>
      </c>
      <c r="Y898">
        <v>0.59571504592895497</v>
      </c>
      <c r="Z898">
        <v>0.5</v>
      </c>
      <c r="AA898">
        <v>1</v>
      </c>
      <c r="AB898">
        <v>0.66666666666666696</v>
      </c>
      <c r="AC898">
        <v>0.8</v>
      </c>
      <c r="AD898">
        <v>0</v>
      </c>
      <c r="AE898">
        <v>0.5</v>
      </c>
    </row>
    <row r="899" spans="1:31" x14ac:dyDescent="0.15">
      <c r="A899" s="6">
        <v>897</v>
      </c>
      <c r="B899">
        <v>18</v>
      </c>
      <c r="C899">
        <v>2</v>
      </c>
      <c r="D899">
        <v>10</v>
      </c>
      <c r="E899">
        <v>10</v>
      </c>
      <c r="F899">
        <v>10</v>
      </c>
      <c r="G899">
        <v>0</v>
      </c>
      <c r="H899">
        <v>8</v>
      </c>
      <c r="I899">
        <v>2</v>
      </c>
      <c r="J899">
        <v>0.9</v>
      </c>
      <c r="K899" s="3">
        <v>9.2995681762695295</v>
      </c>
      <c r="L899" s="10">
        <v>1.47515296936035</v>
      </c>
      <c r="M899">
        <v>0.94522857666015603</v>
      </c>
      <c r="N899">
        <v>7.1308784484863299</v>
      </c>
      <c r="O899">
        <v>7</v>
      </c>
      <c r="P899">
        <v>7</v>
      </c>
      <c r="Q899">
        <v>17</v>
      </c>
      <c r="R899" s="16">
        <v>0.4118</v>
      </c>
      <c r="S899" s="16">
        <f t="shared" si="14"/>
        <v>0.7</v>
      </c>
      <c r="T899">
        <v>4.4284553527831996</v>
      </c>
      <c r="U899">
        <v>4.0676326751709002</v>
      </c>
      <c r="V899">
        <v>3.8728454113006601</v>
      </c>
      <c r="W899" s="17">
        <v>0.19478726387023901</v>
      </c>
      <c r="X899">
        <v>0.55560994148254395</v>
      </c>
      <c r="Y899">
        <v>0.55560994148254395</v>
      </c>
      <c r="Z899">
        <v>0.7</v>
      </c>
      <c r="AA899">
        <v>1</v>
      </c>
      <c r="AB899">
        <v>0.58823529411764697</v>
      </c>
      <c r="AC899">
        <v>0.74074074074074103</v>
      </c>
      <c r="AD899">
        <v>0</v>
      </c>
      <c r="AE899">
        <v>0.3</v>
      </c>
    </row>
    <row r="900" spans="1:31" x14ac:dyDescent="0.15">
      <c r="A900" s="6">
        <v>898</v>
      </c>
      <c r="B900">
        <v>16</v>
      </c>
      <c r="C900">
        <v>4</v>
      </c>
      <c r="D900">
        <v>10</v>
      </c>
      <c r="E900">
        <v>10</v>
      </c>
      <c r="F900">
        <v>10</v>
      </c>
      <c r="G900">
        <v>0</v>
      </c>
      <c r="H900">
        <v>6</v>
      </c>
      <c r="I900">
        <v>4</v>
      </c>
      <c r="J900">
        <v>0.8</v>
      </c>
      <c r="K900" s="3">
        <v>8.2239761352539098</v>
      </c>
      <c r="L900" s="10">
        <v>1.77823638916016</v>
      </c>
      <c r="M900">
        <v>0.34181594848632801</v>
      </c>
      <c r="N900">
        <v>7.1518363952636701</v>
      </c>
      <c r="O900">
        <v>5</v>
      </c>
      <c r="P900">
        <v>5</v>
      </c>
      <c r="Q900">
        <v>14</v>
      </c>
      <c r="R900" s="16">
        <v>0.35709999999999997</v>
      </c>
      <c r="S900" s="16">
        <f t="shared" si="14"/>
        <v>0.5</v>
      </c>
      <c r="T900">
        <v>3.6678562164306601</v>
      </c>
      <c r="U900">
        <v>3.2210676670074498</v>
      </c>
      <c r="V900">
        <v>3.1386377811431898</v>
      </c>
      <c r="W900" s="17">
        <v>8.2429885864257799E-2</v>
      </c>
      <c r="X900">
        <v>0.52921843528747603</v>
      </c>
      <c r="Y900">
        <v>0.52921843528747603</v>
      </c>
      <c r="Z900">
        <v>0.5</v>
      </c>
      <c r="AA900">
        <v>0.9</v>
      </c>
      <c r="AB900">
        <v>0.64285714285714302</v>
      </c>
      <c r="AC900">
        <v>0.75</v>
      </c>
      <c r="AD900">
        <v>0.1</v>
      </c>
      <c r="AE900">
        <v>0.4</v>
      </c>
    </row>
    <row r="901" spans="1:31" x14ac:dyDescent="0.15">
      <c r="A901" s="6">
        <v>899</v>
      </c>
      <c r="B901">
        <v>18</v>
      </c>
      <c r="C901">
        <v>2</v>
      </c>
      <c r="D901">
        <v>10</v>
      </c>
      <c r="E901">
        <v>10</v>
      </c>
      <c r="F901">
        <v>10</v>
      </c>
      <c r="G901">
        <v>0</v>
      </c>
      <c r="H901">
        <v>8</v>
      </c>
      <c r="I901">
        <v>2</v>
      </c>
      <c r="J901">
        <v>0.9</v>
      </c>
      <c r="K901" s="3">
        <v>10.460584640502899</v>
      </c>
      <c r="L901" s="10">
        <v>1.5456180572509799</v>
      </c>
      <c r="M901">
        <v>0.93136215209960904</v>
      </c>
      <c r="N901">
        <v>8.0724315643310494</v>
      </c>
      <c r="O901">
        <v>5</v>
      </c>
      <c r="P901">
        <v>5</v>
      </c>
      <c r="Q901">
        <v>15</v>
      </c>
      <c r="R901" s="16">
        <v>0.33329999999999999</v>
      </c>
      <c r="S901" s="16">
        <f t="shared" si="14"/>
        <v>0.5</v>
      </c>
      <c r="T901">
        <v>4.2453784942626998</v>
      </c>
      <c r="U901">
        <v>3.8935363292694101</v>
      </c>
      <c r="V901">
        <v>3.6687598228454599</v>
      </c>
      <c r="W901" s="17">
        <v>0.22477650642395</v>
      </c>
      <c r="X901">
        <v>0.576618671417236</v>
      </c>
      <c r="Y901">
        <v>0.576618671417236</v>
      </c>
      <c r="Z901">
        <v>0.5</v>
      </c>
      <c r="AA901">
        <v>1</v>
      </c>
      <c r="AB901">
        <v>0.66666666666666696</v>
      </c>
      <c r="AC901">
        <v>0.8</v>
      </c>
      <c r="AD901">
        <v>0</v>
      </c>
      <c r="AE901">
        <v>0.5</v>
      </c>
    </row>
    <row r="902" spans="1:31" x14ac:dyDescent="0.15">
      <c r="A902" s="6">
        <v>900</v>
      </c>
      <c r="B902">
        <v>19</v>
      </c>
      <c r="C902">
        <v>1</v>
      </c>
      <c r="D902">
        <v>10</v>
      </c>
      <c r="E902">
        <v>10</v>
      </c>
      <c r="F902">
        <v>10</v>
      </c>
      <c r="G902">
        <v>0</v>
      </c>
      <c r="H902">
        <v>9</v>
      </c>
      <c r="I902">
        <v>1</v>
      </c>
      <c r="J902">
        <v>0.95</v>
      </c>
      <c r="K902" s="3">
        <v>12.232154846191399</v>
      </c>
      <c r="L902" s="10">
        <v>2.5374488830566402</v>
      </c>
      <c r="M902">
        <v>2.3517436981201199</v>
      </c>
      <c r="N902">
        <v>8.9147891998290998</v>
      </c>
      <c r="O902">
        <v>7</v>
      </c>
      <c r="P902">
        <v>7</v>
      </c>
      <c r="Q902">
        <v>17</v>
      </c>
      <c r="R902" s="16">
        <v>0.4118</v>
      </c>
      <c r="S902" s="16">
        <f t="shared" si="14"/>
        <v>0.7</v>
      </c>
      <c r="T902">
        <v>4.3516101837158203</v>
      </c>
      <c r="U902">
        <v>4.1041736602783203</v>
      </c>
      <c r="V902">
        <v>3.7931709289550799</v>
      </c>
      <c r="W902" s="17">
        <v>0.31100273132324202</v>
      </c>
      <c r="X902">
        <v>0.55843925476074197</v>
      </c>
      <c r="Y902">
        <v>0.55843925476074197</v>
      </c>
      <c r="Z902">
        <v>0.7</v>
      </c>
      <c r="AA902">
        <v>1</v>
      </c>
      <c r="AB902">
        <v>0.58823529411764697</v>
      </c>
      <c r="AC902">
        <v>0.74074074074074103</v>
      </c>
      <c r="AD902">
        <v>0</v>
      </c>
      <c r="AE902">
        <v>0.3</v>
      </c>
    </row>
    <row r="903" spans="1:31" x14ac:dyDescent="0.15">
      <c r="A903" s="6">
        <v>901</v>
      </c>
      <c r="B903">
        <v>17</v>
      </c>
      <c r="C903">
        <v>3</v>
      </c>
      <c r="D903">
        <v>10</v>
      </c>
      <c r="E903">
        <v>10</v>
      </c>
      <c r="F903">
        <v>10</v>
      </c>
      <c r="G903">
        <v>0</v>
      </c>
      <c r="H903">
        <v>7</v>
      </c>
      <c r="I903">
        <v>3</v>
      </c>
      <c r="J903">
        <v>0.85</v>
      </c>
      <c r="K903" s="3">
        <v>9.4115886688232404</v>
      </c>
      <c r="L903" s="10">
        <v>2.4088039398193399</v>
      </c>
      <c r="M903">
        <v>1.3094902038574201</v>
      </c>
      <c r="N903">
        <v>6.3395919799804696</v>
      </c>
      <c r="O903">
        <v>4</v>
      </c>
      <c r="P903">
        <v>4</v>
      </c>
      <c r="Q903">
        <v>14</v>
      </c>
      <c r="R903" s="16">
        <v>0.28570000000000001</v>
      </c>
      <c r="S903" s="16">
        <f t="shared" si="14"/>
        <v>0.4</v>
      </c>
      <c r="T903">
        <v>4.1534519195556596</v>
      </c>
      <c r="U903">
        <v>3.8095800876617401</v>
      </c>
      <c r="V903">
        <v>3.53850245475769</v>
      </c>
      <c r="W903" s="17">
        <v>0.27107763290405301</v>
      </c>
      <c r="X903">
        <v>0.61494946479797397</v>
      </c>
      <c r="Y903">
        <v>0.61494946479797397</v>
      </c>
      <c r="Z903">
        <v>0.4</v>
      </c>
      <c r="AA903">
        <v>1</v>
      </c>
      <c r="AB903">
        <v>0.71428571428571397</v>
      </c>
      <c r="AC903">
        <v>0.83333333333333304</v>
      </c>
      <c r="AD903">
        <v>0</v>
      </c>
      <c r="AE903">
        <v>0.6</v>
      </c>
    </row>
    <row r="904" spans="1:31" x14ac:dyDescent="0.15">
      <c r="A904" s="6">
        <v>902</v>
      </c>
      <c r="B904">
        <v>16</v>
      </c>
      <c r="C904">
        <v>4</v>
      </c>
      <c r="D904">
        <v>10</v>
      </c>
      <c r="E904">
        <v>10</v>
      </c>
      <c r="F904">
        <v>10</v>
      </c>
      <c r="G904">
        <v>0</v>
      </c>
      <c r="H904">
        <v>6</v>
      </c>
      <c r="I904">
        <v>4</v>
      </c>
      <c r="J904">
        <v>0.8</v>
      </c>
      <c r="K904" s="3">
        <v>8.0323848724365199</v>
      </c>
      <c r="L904" s="10">
        <v>1.73333168029785</v>
      </c>
      <c r="M904">
        <v>0.50905609130859397</v>
      </c>
      <c r="N904">
        <v>7.4377250671386701</v>
      </c>
      <c r="O904">
        <v>5</v>
      </c>
      <c r="P904">
        <v>5</v>
      </c>
      <c r="Q904">
        <v>14</v>
      </c>
      <c r="R904" s="16">
        <v>0.35709999999999997</v>
      </c>
      <c r="S904" s="16">
        <f t="shared" si="14"/>
        <v>0.5</v>
      </c>
      <c r="T904">
        <v>3.9309024810790998</v>
      </c>
      <c r="U904">
        <v>3.4441235065460201</v>
      </c>
      <c r="V904">
        <v>3.3846416473388699</v>
      </c>
      <c r="W904" s="17">
        <v>5.9481859207153299E-2</v>
      </c>
      <c r="X904">
        <v>0.54626083374023404</v>
      </c>
      <c r="Y904">
        <v>0.54626083374023404</v>
      </c>
      <c r="Z904">
        <v>0.5</v>
      </c>
      <c r="AA904">
        <v>0.9</v>
      </c>
      <c r="AB904">
        <v>0.64285714285714302</v>
      </c>
      <c r="AC904">
        <v>0.75</v>
      </c>
      <c r="AD904">
        <v>0.1</v>
      </c>
      <c r="AE904">
        <v>0.4</v>
      </c>
    </row>
    <row r="905" spans="1:31" x14ac:dyDescent="0.15">
      <c r="A905" s="6">
        <v>903</v>
      </c>
      <c r="B905">
        <v>15</v>
      </c>
      <c r="C905">
        <v>5</v>
      </c>
      <c r="D905">
        <v>10</v>
      </c>
      <c r="E905">
        <v>10</v>
      </c>
      <c r="F905">
        <v>10</v>
      </c>
      <c r="G905">
        <v>0</v>
      </c>
      <c r="H905">
        <v>5</v>
      </c>
      <c r="I905">
        <v>5</v>
      </c>
      <c r="J905">
        <v>0.75</v>
      </c>
      <c r="K905" s="3">
        <v>9.3292579650878906</v>
      </c>
      <c r="L905" s="10">
        <v>4.2981548309326199</v>
      </c>
      <c r="M905">
        <v>2.4728145599365199</v>
      </c>
      <c r="N905">
        <v>6.4115161895751998</v>
      </c>
      <c r="O905">
        <v>4</v>
      </c>
      <c r="P905">
        <v>4</v>
      </c>
      <c r="Q905">
        <v>14</v>
      </c>
      <c r="R905" s="16">
        <v>0.28570000000000001</v>
      </c>
      <c r="S905" s="16">
        <f t="shared" si="14"/>
        <v>0.4</v>
      </c>
      <c r="T905">
        <v>3.1638450622558598</v>
      </c>
      <c r="U905">
        <v>2.8869547843933101</v>
      </c>
      <c r="V905">
        <v>2.62051582336426</v>
      </c>
      <c r="W905" s="17">
        <v>0.26643896102905301</v>
      </c>
      <c r="X905">
        <v>0.54332923889160201</v>
      </c>
      <c r="Y905">
        <v>0.54332923889160201</v>
      </c>
      <c r="Z905">
        <v>0.4</v>
      </c>
      <c r="AA905">
        <v>1</v>
      </c>
      <c r="AB905">
        <v>0.71428571428571397</v>
      </c>
      <c r="AC905">
        <v>0.83333333333333304</v>
      </c>
      <c r="AD905">
        <v>0</v>
      </c>
      <c r="AE905">
        <v>0.6</v>
      </c>
    </row>
    <row r="906" spans="1:31" x14ac:dyDescent="0.15">
      <c r="A906" s="6">
        <v>904</v>
      </c>
      <c r="B906">
        <v>15</v>
      </c>
      <c r="C906">
        <v>5</v>
      </c>
      <c r="D906">
        <v>10</v>
      </c>
      <c r="E906">
        <v>10</v>
      </c>
      <c r="F906">
        <v>10</v>
      </c>
      <c r="G906">
        <v>0</v>
      </c>
      <c r="H906">
        <v>5</v>
      </c>
      <c r="I906">
        <v>5</v>
      </c>
      <c r="J906">
        <v>0.75</v>
      </c>
      <c r="K906" s="3">
        <v>9.0766181945800799</v>
      </c>
      <c r="L906" s="10">
        <v>2.9220333099365199</v>
      </c>
      <c r="M906">
        <v>0.669952392578125</v>
      </c>
      <c r="N906">
        <v>7.8049945831298801</v>
      </c>
      <c r="O906">
        <v>5</v>
      </c>
      <c r="P906">
        <v>5</v>
      </c>
      <c r="Q906">
        <v>15</v>
      </c>
      <c r="R906" s="16">
        <v>0.33329999999999999</v>
      </c>
      <c r="S906" s="16">
        <f t="shared" si="14"/>
        <v>0.5</v>
      </c>
      <c r="T906">
        <v>3.79270362854004</v>
      </c>
      <c r="U906">
        <v>3.2864410877227801</v>
      </c>
      <c r="V906">
        <v>3.1766781806945801</v>
      </c>
      <c r="W906" s="17">
        <v>0.10976290702819801</v>
      </c>
      <c r="X906">
        <v>0.61602544784545898</v>
      </c>
      <c r="Y906">
        <v>0.61602544784545898</v>
      </c>
      <c r="Z906">
        <v>0.5</v>
      </c>
      <c r="AA906">
        <v>1</v>
      </c>
      <c r="AB906">
        <v>0.66666666666666696</v>
      </c>
      <c r="AC906">
        <v>0.8</v>
      </c>
      <c r="AD906">
        <v>0</v>
      </c>
      <c r="AE906">
        <v>0.5</v>
      </c>
    </row>
    <row r="907" spans="1:31" x14ac:dyDescent="0.15">
      <c r="A907" s="6">
        <v>905</v>
      </c>
      <c r="B907">
        <v>17</v>
      </c>
      <c r="C907">
        <v>3</v>
      </c>
      <c r="D907">
        <v>10</v>
      </c>
      <c r="E907">
        <v>10</v>
      </c>
      <c r="F907">
        <v>10</v>
      </c>
      <c r="G907">
        <v>0</v>
      </c>
      <c r="H907">
        <v>7</v>
      </c>
      <c r="I907">
        <v>3</v>
      </c>
      <c r="J907">
        <v>0.85</v>
      </c>
      <c r="K907" s="3">
        <v>9.1678104400634801</v>
      </c>
      <c r="L907" s="10">
        <v>2.40227127075195</v>
      </c>
      <c r="M907">
        <v>1.6430358886718699</v>
      </c>
      <c r="N907">
        <v>7.1342506408691397</v>
      </c>
      <c r="O907">
        <v>4</v>
      </c>
      <c r="P907">
        <v>4</v>
      </c>
      <c r="Q907">
        <v>14</v>
      </c>
      <c r="R907" s="16">
        <v>0.28570000000000001</v>
      </c>
      <c r="S907" s="16">
        <f t="shared" si="14"/>
        <v>0.4</v>
      </c>
      <c r="T907">
        <v>3.70845603942871</v>
      </c>
      <c r="U907">
        <v>3.4084808826446502</v>
      </c>
      <c r="V907">
        <v>3.2270560264587398</v>
      </c>
      <c r="W907" s="17">
        <v>0.181424856185913</v>
      </c>
      <c r="X907">
        <v>0.48140001296997098</v>
      </c>
      <c r="Y907">
        <v>0.48140001296997098</v>
      </c>
      <c r="Z907">
        <v>0.4</v>
      </c>
      <c r="AA907">
        <v>1</v>
      </c>
      <c r="AB907">
        <v>0.71428571428571397</v>
      </c>
      <c r="AC907">
        <v>0.83333333333333304</v>
      </c>
      <c r="AD907">
        <v>0</v>
      </c>
      <c r="AE907">
        <v>0.6</v>
      </c>
    </row>
    <row r="908" spans="1:31" x14ac:dyDescent="0.15">
      <c r="A908" s="6">
        <v>906</v>
      </c>
      <c r="B908">
        <v>17</v>
      </c>
      <c r="C908">
        <v>3</v>
      </c>
      <c r="D908">
        <v>10</v>
      </c>
      <c r="E908">
        <v>10</v>
      </c>
      <c r="F908">
        <v>10</v>
      </c>
      <c r="G908">
        <v>0</v>
      </c>
      <c r="H908">
        <v>7</v>
      </c>
      <c r="I908">
        <v>3</v>
      </c>
      <c r="J908">
        <v>0.85</v>
      </c>
      <c r="K908" s="3">
        <v>9.8938808441162092</v>
      </c>
      <c r="L908" s="10">
        <v>2.3360290527343701</v>
      </c>
      <c r="M908">
        <v>1.4211578369140601</v>
      </c>
      <c r="N908">
        <v>7.7473583221435502</v>
      </c>
      <c r="O908">
        <v>6</v>
      </c>
      <c r="P908">
        <v>6</v>
      </c>
      <c r="Q908">
        <v>16</v>
      </c>
      <c r="R908" s="16">
        <v>0.375</v>
      </c>
      <c r="S908" s="16">
        <f t="shared" si="14"/>
        <v>0.6</v>
      </c>
      <c r="T908">
        <v>3.6714859008789098</v>
      </c>
      <c r="U908">
        <v>3.3333165645599401</v>
      </c>
      <c r="V908">
        <v>3.1318981647491499</v>
      </c>
      <c r="W908" s="17">
        <v>0.20141839981079099</v>
      </c>
      <c r="X908">
        <v>0.53958773612976096</v>
      </c>
      <c r="Y908">
        <v>0.53958773612976096</v>
      </c>
      <c r="Z908">
        <v>0.6</v>
      </c>
      <c r="AA908">
        <v>1</v>
      </c>
      <c r="AB908">
        <v>0.625</v>
      </c>
      <c r="AC908">
        <v>0.76923076923076905</v>
      </c>
      <c r="AD908">
        <v>0</v>
      </c>
      <c r="AE908">
        <v>0.4</v>
      </c>
    </row>
    <row r="909" spans="1:31" x14ac:dyDescent="0.15">
      <c r="A909" s="6">
        <v>907</v>
      </c>
      <c r="B909">
        <v>17</v>
      </c>
      <c r="C909">
        <v>3</v>
      </c>
      <c r="D909">
        <v>10</v>
      </c>
      <c r="E909">
        <v>10</v>
      </c>
      <c r="F909">
        <v>10</v>
      </c>
      <c r="G909">
        <v>0</v>
      </c>
      <c r="H909">
        <v>7</v>
      </c>
      <c r="I909">
        <v>3</v>
      </c>
      <c r="J909">
        <v>0.85</v>
      </c>
      <c r="K909" s="3">
        <v>9.0684146881103498</v>
      </c>
      <c r="L909" s="10">
        <v>2.43376541137695</v>
      </c>
      <c r="M909">
        <v>1.6964874267578101</v>
      </c>
      <c r="N909">
        <v>7.0204601287841797</v>
      </c>
      <c r="O909">
        <v>7</v>
      </c>
      <c r="P909">
        <v>7</v>
      </c>
      <c r="Q909">
        <v>17</v>
      </c>
      <c r="R909" s="16">
        <v>0.4118</v>
      </c>
      <c r="S909" s="16">
        <f t="shared" si="14"/>
        <v>0.7</v>
      </c>
      <c r="T909">
        <v>4.1965484619140598</v>
      </c>
      <c r="U909">
        <v>3.8287448883056601</v>
      </c>
      <c r="V909">
        <v>3.6333708763122599</v>
      </c>
      <c r="W909" s="17">
        <v>0.19537401199340801</v>
      </c>
      <c r="X909">
        <v>0.56317758560180697</v>
      </c>
      <c r="Y909">
        <v>0.56317758560180697</v>
      </c>
      <c r="Z909">
        <v>0.7</v>
      </c>
      <c r="AA909">
        <v>1</v>
      </c>
      <c r="AB909">
        <v>0.58823529411764697</v>
      </c>
      <c r="AC909">
        <v>0.74074074074074103</v>
      </c>
      <c r="AD909">
        <v>0</v>
      </c>
      <c r="AE909">
        <v>0.3</v>
      </c>
    </row>
    <row r="910" spans="1:31" x14ac:dyDescent="0.15">
      <c r="A910" s="6">
        <v>908</v>
      </c>
      <c r="B910">
        <v>14</v>
      </c>
      <c r="C910">
        <v>6</v>
      </c>
      <c r="D910">
        <v>10</v>
      </c>
      <c r="E910">
        <v>10</v>
      </c>
      <c r="F910">
        <v>10</v>
      </c>
      <c r="G910">
        <v>0</v>
      </c>
      <c r="H910">
        <v>4</v>
      </c>
      <c r="I910">
        <v>6</v>
      </c>
      <c r="J910">
        <v>0.7</v>
      </c>
      <c r="K910" s="3">
        <v>8.6801528930664098</v>
      </c>
      <c r="L910" s="10">
        <v>4.8152084350585902</v>
      </c>
      <c r="M910">
        <v>2.0679702758789098</v>
      </c>
      <c r="N910">
        <v>5.0836238861084002</v>
      </c>
      <c r="O910">
        <v>2</v>
      </c>
      <c r="P910">
        <v>2</v>
      </c>
      <c r="Q910">
        <v>12</v>
      </c>
      <c r="R910" s="16">
        <v>0.16669999999999999</v>
      </c>
      <c r="S910" s="16">
        <f t="shared" si="14"/>
        <v>0.2</v>
      </c>
      <c r="T910">
        <v>3.1205902099609402</v>
      </c>
      <c r="U910">
        <v>2.8338174819946298</v>
      </c>
      <c r="V910">
        <v>2.5441262722015399</v>
      </c>
      <c r="W910" s="17">
        <v>0.28969120979309099</v>
      </c>
      <c r="X910">
        <v>0.57646393775939897</v>
      </c>
      <c r="Y910">
        <v>0.57646393775939897</v>
      </c>
      <c r="Z910">
        <v>0.2</v>
      </c>
      <c r="AA910">
        <v>1</v>
      </c>
      <c r="AB910">
        <v>0.83333333333333304</v>
      </c>
      <c r="AC910">
        <v>0.90909090909090895</v>
      </c>
      <c r="AD910">
        <v>0</v>
      </c>
      <c r="AE910">
        <v>0.8</v>
      </c>
    </row>
    <row r="911" spans="1:31" x14ac:dyDescent="0.15">
      <c r="A911" s="6">
        <v>909</v>
      </c>
      <c r="B911">
        <v>16</v>
      </c>
      <c r="C911">
        <v>4</v>
      </c>
      <c r="D911">
        <v>10</v>
      </c>
      <c r="E911">
        <v>10</v>
      </c>
      <c r="F911">
        <v>10</v>
      </c>
      <c r="G911">
        <v>0</v>
      </c>
      <c r="H911">
        <v>6</v>
      </c>
      <c r="I911">
        <v>4</v>
      </c>
      <c r="J911">
        <v>0.8</v>
      </c>
      <c r="K911" s="3">
        <v>9.4390964508056605</v>
      </c>
      <c r="L911" s="10">
        <v>3.6817817687988299</v>
      </c>
      <c r="M911">
        <v>2.35576248168945</v>
      </c>
      <c r="N911">
        <v>6.2804756164550799</v>
      </c>
      <c r="O911">
        <v>4</v>
      </c>
      <c r="P911">
        <v>4</v>
      </c>
      <c r="Q911">
        <v>14</v>
      </c>
      <c r="R911" s="16">
        <v>0.28570000000000001</v>
      </c>
      <c r="S911" s="16">
        <f t="shared" si="14"/>
        <v>0.4</v>
      </c>
      <c r="T911">
        <v>3.6427536010742201</v>
      </c>
      <c r="U911">
        <v>3.3378839492797798</v>
      </c>
      <c r="V911">
        <v>3.0499641895294198</v>
      </c>
      <c r="W911" s="17">
        <v>0.28791975975036599</v>
      </c>
      <c r="X911">
        <v>0.59278941154480003</v>
      </c>
      <c r="Y911">
        <v>0.59278941154480003</v>
      </c>
      <c r="Z911">
        <v>0.4</v>
      </c>
      <c r="AA911">
        <v>1</v>
      </c>
      <c r="AB911">
        <v>0.71428571428571397</v>
      </c>
      <c r="AC911">
        <v>0.83333333333333304</v>
      </c>
      <c r="AD911">
        <v>0</v>
      </c>
      <c r="AE911">
        <v>0.6</v>
      </c>
    </row>
    <row r="912" spans="1:31" x14ac:dyDescent="0.15">
      <c r="A912" s="6">
        <v>910</v>
      </c>
      <c r="B912">
        <v>16</v>
      </c>
      <c r="C912">
        <v>4</v>
      </c>
      <c r="D912">
        <v>10</v>
      </c>
      <c r="E912">
        <v>10</v>
      </c>
      <c r="F912">
        <v>10</v>
      </c>
      <c r="G912">
        <v>0</v>
      </c>
      <c r="H912">
        <v>6</v>
      </c>
      <c r="I912">
        <v>4</v>
      </c>
      <c r="J912">
        <v>0.8</v>
      </c>
      <c r="K912" s="3">
        <v>8.2262592315673793</v>
      </c>
      <c r="L912" s="10">
        <v>1.8410511016845701</v>
      </c>
      <c r="M912">
        <v>0.51385498046875</v>
      </c>
      <c r="N912">
        <v>7.3240203857421902</v>
      </c>
      <c r="O912">
        <v>6</v>
      </c>
      <c r="P912">
        <v>6</v>
      </c>
      <c r="Q912">
        <v>16</v>
      </c>
      <c r="R912" s="16">
        <v>0.375</v>
      </c>
      <c r="S912" s="16">
        <f t="shared" si="14"/>
        <v>0.6</v>
      </c>
      <c r="T912">
        <v>4.0906486511230504</v>
      </c>
      <c r="U912">
        <v>3.5950996875762899</v>
      </c>
      <c r="V912">
        <v>3.5154266357421902</v>
      </c>
      <c r="W912" s="17">
        <v>7.9673051834106404E-2</v>
      </c>
      <c r="X912">
        <v>0.57522201538085904</v>
      </c>
      <c r="Y912">
        <v>0.57522201538085904</v>
      </c>
      <c r="Z912">
        <v>0.6</v>
      </c>
      <c r="AA912">
        <v>1</v>
      </c>
      <c r="AB912">
        <v>0.625</v>
      </c>
      <c r="AC912">
        <v>0.76923076923076905</v>
      </c>
      <c r="AD912">
        <v>0</v>
      </c>
      <c r="AE912">
        <v>0.4</v>
      </c>
    </row>
    <row r="913" spans="1:31" x14ac:dyDescent="0.15">
      <c r="A913" s="6">
        <v>911</v>
      </c>
      <c r="B913">
        <v>17</v>
      </c>
      <c r="C913">
        <v>3</v>
      </c>
      <c r="D913">
        <v>10</v>
      </c>
      <c r="E913">
        <v>10</v>
      </c>
      <c r="F913">
        <v>10</v>
      </c>
      <c r="G913">
        <v>0</v>
      </c>
      <c r="H913">
        <v>7</v>
      </c>
      <c r="I913">
        <v>3</v>
      </c>
      <c r="J913">
        <v>0.85</v>
      </c>
      <c r="K913" s="3">
        <v>8.7513504028320295</v>
      </c>
      <c r="L913" s="10">
        <v>1.55234146118164</v>
      </c>
      <c r="M913">
        <v>0.53206253051757801</v>
      </c>
      <c r="N913">
        <v>6.8833904266357404</v>
      </c>
      <c r="O913">
        <v>5</v>
      </c>
      <c r="P913">
        <v>5</v>
      </c>
      <c r="Q913">
        <v>15</v>
      </c>
      <c r="R913" s="16">
        <v>0.33329999999999999</v>
      </c>
      <c r="S913" s="16">
        <f t="shared" si="14"/>
        <v>0.5</v>
      </c>
      <c r="T913">
        <v>4.5717735290527299</v>
      </c>
      <c r="U913">
        <v>4.12447214126587</v>
      </c>
      <c r="V913">
        <v>3.9703152179718</v>
      </c>
      <c r="W913" s="17">
        <v>0.15415692329406699</v>
      </c>
      <c r="X913">
        <v>0.60145831108093295</v>
      </c>
      <c r="Y913">
        <v>0.60145831108093295</v>
      </c>
      <c r="Z913">
        <v>0.5</v>
      </c>
      <c r="AA913">
        <v>1</v>
      </c>
      <c r="AB913">
        <v>0.66666666666666696</v>
      </c>
      <c r="AC913">
        <v>0.8</v>
      </c>
      <c r="AD913">
        <v>0</v>
      </c>
      <c r="AE913">
        <v>0.5</v>
      </c>
    </row>
    <row r="914" spans="1:31" x14ac:dyDescent="0.15">
      <c r="A914" s="6">
        <v>912</v>
      </c>
      <c r="B914">
        <v>19</v>
      </c>
      <c r="C914">
        <v>1</v>
      </c>
      <c r="D914">
        <v>10</v>
      </c>
      <c r="E914">
        <v>10</v>
      </c>
      <c r="F914">
        <v>10</v>
      </c>
      <c r="G914">
        <v>0</v>
      </c>
      <c r="H914">
        <v>9</v>
      </c>
      <c r="I914">
        <v>1</v>
      </c>
      <c r="J914">
        <v>0.95</v>
      </c>
      <c r="K914" s="3">
        <v>12.213865280151399</v>
      </c>
      <c r="L914" s="10">
        <v>0.92794418334960904</v>
      </c>
      <c r="M914">
        <v>0.70276641845703103</v>
      </c>
      <c r="N914">
        <v>10.2881412506103</v>
      </c>
      <c r="O914">
        <v>7</v>
      </c>
      <c r="P914">
        <v>7</v>
      </c>
      <c r="Q914">
        <v>17</v>
      </c>
      <c r="R914" s="16">
        <v>0.4118</v>
      </c>
      <c r="S914" s="16">
        <f t="shared" si="14"/>
        <v>0.7</v>
      </c>
      <c r="T914">
        <v>4.9862308502197301</v>
      </c>
      <c r="U914">
        <v>4.5925183296203604</v>
      </c>
      <c r="V914">
        <v>4.4097390174865696</v>
      </c>
      <c r="W914" s="17">
        <v>0.18277931213378901</v>
      </c>
      <c r="X914">
        <v>0.57649183273315396</v>
      </c>
      <c r="Y914">
        <v>0.57649183273315396</v>
      </c>
      <c r="Z914">
        <v>0.7</v>
      </c>
      <c r="AA914">
        <v>1</v>
      </c>
      <c r="AB914">
        <v>0.58823529411764697</v>
      </c>
      <c r="AC914">
        <v>0.74074074074074103</v>
      </c>
      <c r="AD914">
        <v>0</v>
      </c>
      <c r="AE914">
        <v>0.3</v>
      </c>
    </row>
    <row r="915" spans="1:31" x14ac:dyDescent="0.15">
      <c r="A915" s="6">
        <v>913</v>
      </c>
      <c r="B915">
        <v>17</v>
      </c>
      <c r="C915">
        <v>3</v>
      </c>
      <c r="D915">
        <v>10</v>
      </c>
      <c r="E915">
        <v>10</v>
      </c>
      <c r="F915">
        <v>10</v>
      </c>
      <c r="G915">
        <v>0</v>
      </c>
      <c r="H915">
        <v>7</v>
      </c>
      <c r="I915">
        <v>3</v>
      </c>
      <c r="J915">
        <v>0.85</v>
      </c>
      <c r="K915" s="3">
        <v>9.4558601379394496</v>
      </c>
      <c r="L915" s="10">
        <v>1.38747787475586</v>
      </c>
      <c r="M915">
        <v>0.41617202758789101</v>
      </c>
      <c r="N915">
        <v>8.2885837554931605</v>
      </c>
      <c r="O915">
        <v>6</v>
      </c>
      <c r="P915">
        <v>6</v>
      </c>
      <c r="Q915">
        <v>16</v>
      </c>
      <c r="R915" s="16">
        <v>0.375</v>
      </c>
      <c r="S915" s="16">
        <f t="shared" si="14"/>
        <v>0.6</v>
      </c>
      <c r="T915">
        <v>4.7464008331298801</v>
      </c>
      <c r="U915">
        <v>4.2413430213928196</v>
      </c>
      <c r="V915">
        <v>4.1310338973998997</v>
      </c>
      <c r="W915" s="17">
        <v>0.11030912399292001</v>
      </c>
      <c r="X915">
        <v>0.61536693572998002</v>
      </c>
      <c r="Y915">
        <v>0.61536693572998002</v>
      </c>
      <c r="Z915">
        <v>0.6</v>
      </c>
      <c r="AA915">
        <v>1</v>
      </c>
      <c r="AB915">
        <v>0.625</v>
      </c>
      <c r="AC915">
        <v>0.76923076923076905</v>
      </c>
      <c r="AD915">
        <v>0</v>
      </c>
      <c r="AE915">
        <v>0.4</v>
      </c>
    </row>
    <row r="916" spans="1:31" x14ac:dyDescent="0.15">
      <c r="A916" s="6">
        <v>914</v>
      </c>
      <c r="B916">
        <v>15</v>
      </c>
      <c r="C916">
        <v>5</v>
      </c>
      <c r="D916">
        <v>10</v>
      </c>
      <c r="E916">
        <v>10</v>
      </c>
      <c r="F916">
        <v>10</v>
      </c>
      <c r="G916">
        <v>0</v>
      </c>
      <c r="H916">
        <v>5</v>
      </c>
      <c r="I916">
        <v>5</v>
      </c>
      <c r="J916">
        <v>0.75</v>
      </c>
      <c r="K916" s="3">
        <v>8.5424480438232404</v>
      </c>
      <c r="L916" s="10">
        <v>3.43356132507324</v>
      </c>
      <c r="M916">
        <v>1.16819000244141</v>
      </c>
      <c r="N916">
        <v>5.68701171875</v>
      </c>
      <c r="O916">
        <v>3</v>
      </c>
      <c r="P916">
        <v>3</v>
      </c>
      <c r="Q916">
        <v>13</v>
      </c>
      <c r="R916" s="16">
        <v>0.23080000000000001</v>
      </c>
      <c r="S916" s="16">
        <f t="shared" si="14"/>
        <v>0.3</v>
      </c>
      <c r="T916">
        <v>3.4998874664306601</v>
      </c>
      <c r="U916">
        <v>3.1487452983856201</v>
      </c>
      <c r="V916">
        <v>2.9243793487548801</v>
      </c>
      <c r="W916" s="17">
        <v>0.224365949630737</v>
      </c>
      <c r="X916">
        <v>0.57550811767578103</v>
      </c>
      <c r="Y916">
        <v>0.57550811767578103</v>
      </c>
      <c r="Z916">
        <v>0.3</v>
      </c>
      <c r="AA916">
        <v>1</v>
      </c>
      <c r="AB916">
        <v>0.76923076923076905</v>
      </c>
      <c r="AC916">
        <v>0.86956521739130399</v>
      </c>
      <c r="AD916">
        <v>0</v>
      </c>
      <c r="AE916">
        <v>0.7</v>
      </c>
    </row>
    <row r="917" spans="1:31" x14ac:dyDescent="0.15">
      <c r="A917" s="6">
        <v>915</v>
      </c>
      <c r="B917">
        <v>19</v>
      </c>
      <c r="C917">
        <v>1</v>
      </c>
      <c r="D917">
        <v>10</v>
      </c>
      <c r="E917">
        <v>10</v>
      </c>
      <c r="F917">
        <v>10</v>
      </c>
      <c r="G917">
        <v>0</v>
      </c>
      <c r="H917">
        <v>9</v>
      </c>
      <c r="I917">
        <v>1</v>
      </c>
      <c r="J917">
        <v>0.95</v>
      </c>
      <c r="K917" s="3">
        <v>11.6143226623535</v>
      </c>
      <c r="L917" s="10">
        <v>0.63996124267578103</v>
      </c>
      <c r="M917">
        <v>0.46014785766601601</v>
      </c>
      <c r="N917">
        <v>10.395582199096699</v>
      </c>
      <c r="O917">
        <v>7</v>
      </c>
      <c r="P917">
        <v>7</v>
      </c>
      <c r="Q917">
        <v>17</v>
      </c>
      <c r="R917" s="16">
        <v>0.4118</v>
      </c>
      <c r="S917" s="16">
        <f t="shared" si="14"/>
        <v>0.7</v>
      </c>
      <c r="T917">
        <v>5.3450222015380904</v>
      </c>
      <c r="U917">
        <v>4.8760857582092303</v>
      </c>
      <c r="V917">
        <v>4.7778882980346697</v>
      </c>
      <c r="W917" s="17">
        <v>9.8197460174560505E-2</v>
      </c>
      <c r="X917">
        <v>0.56713390350341797</v>
      </c>
      <c r="Y917">
        <v>0.56713390350341797</v>
      </c>
      <c r="Z917">
        <v>0.7</v>
      </c>
      <c r="AA917">
        <v>1</v>
      </c>
      <c r="AB917">
        <v>0.58823529411764697</v>
      </c>
      <c r="AC917">
        <v>0.74074074074074103</v>
      </c>
      <c r="AD917">
        <v>0</v>
      </c>
      <c r="AE917">
        <v>0.3</v>
      </c>
    </row>
    <row r="918" spans="1:31" x14ac:dyDescent="0.15">
      <c r="A918" s="6">
        <v>916</v>
      </c>
      <c r="B918">
        <v>16</v>
      </c>
      <c r="C918">
        <v>4</v>
      </c>
      <c r="D918">
        <v>10</v>
      </c>
      <c r="E918">
        <v>10</v>
      </c>
      <c r="F918">
        <v>10</v>
      </c>
      <c r="G918">
        <v>0</v>
      </c>
      <c r="H918">
        <v>6</v>
      </c>
      <c r="I918">
        <v>4</v>
      </c>
      <c r="J918">
        <v>0.8</v>
      </c>
      <c r="K918" s="3">
        <v>8.7279434204101598</v>
      </c>
      <c r="L918" s="10">
        <v>2.0723114013671902</v>
      </c>
      <c r="M918">
        <v>0.43475723266601601</v>
      </c>
      <c r="N918">
        <v>6.9988346099853498</v>
      </c>
      <c r="O918">
        <v>5</v>
      </c>
      <c r="P918">
        <v>5</v>
      </c>
      <c r="Q918">
        <v>15</v>
      </c>
      <c r="R918" s="16">
        <v>0.33329999999999999</v>
      </c>
      <c r="S918" s="16">
        <f t="shared" si="14"/>
        <v>0.5</v>
      </c>
      <c r="T918">
        <v>4.5140686035156197</v>
      </c>
      <c r="U918">
        <v>4.0256094932556197</v>
      </c>
      <c r="V918">
        <v>3.88529276847839</v>
      </c>
      <c r="W918" s="17">
        <v>0.14031672477722201</v>
      </c>
      <c r="X918">
        <v>0.628775835037231</v>
      </c>
      <c r="Y918">
        <v>0.628775835037231</v>
      </c>
      <c r="Z918">
        <v>0.5</v>
      </c>
      <c r="AA918">
        <v>1</v>
      </c>
      <c r="AB918">
        <v>0.66666666666666696</v>
      </c>
      <c r="AC918">
        <v>0.8</v>
      </c>
      <c r="AD918">
        <v>0</v>
      </c>
      <c r="AE918">
        <v>0.5</v>
      </c>
    </row>
    <row r="919" spans="1:31" x14ac:dyDescent="0.15">
      <c r="A919" s="6">
        <v>917</v>
      </c>
      <c r="B919">
        <v>16</v>
      </c>
      <c r="C919">
        <v>4</v>
      </c>
      <c r="D919">
        <v>10</v>
      </c>
      <c r="E919">
        <v>10</v>
      </c>
      <c r="F919">
        <v>10</v>
      </c>
      <c r="G919">
        <v>0</v>
      </c>
      <c r="H919">
        <v>6</v>
      </c>
      <c r="I919">
        <v>4</v>
      </c>
      <c r="J919">
        <v>0.8</v>
      </c>
      <c r="K919" s="3">
        <v>8.3722572326660192</v>
      </c>
      <c r="L919" s="10">
        <v>2.77298927307129</v>
      </c>
      <c r="M919">
        <v>1.20673751831055</v>
      </c>
      <c r="N919">
        <v>5.4165019989013699</v>
      </c>
      <c r="O919">
        <v>4</v>
      </c>
      <c r="P919">
        <v>4</v>
      </c>
      <c r="Q919">
        <v>14</v>
      </c>
      <c r="R919" s="16">
        <v>0.28570000000000001</v>
      </c>
      <c r="S919" s="16">
        <f t="shared" si="14"/>
        <v>0.4</v>
      </c>
      <c r="T919">
        <v>3.8482761383056601</v>
      </c>
      <c r="U919">
        <v>3.50994944572449</v>
      </c>
      <c r="V919">
        <v>3.2693428993225102</v>
      </c>
      <c r="W919" s="17">
        <v>0.24060654640197801</v>
      </c>
      <c r="X919">
        <v>0.57893323898315396</v>
      </c>
      <c r="Y919">
        <v>0.57893323898315396</v>
      </c>
      <c r="Z919">
        <v>0.4</v>
      </c>
      <c r="AA919">
        <v>1</v>
      </c>
      <c r="AB919">
        <v>0.71428571428571397</v>
      </c>
      <c r="AC919">
        <v>0.83333333333333304</v>
      </c>
      <c r="AD919">
        <v>0</v>
      </c>
      <c r="AE919">
        <v>0.6</v>
      </c>
    </row>
    <row r="920" spans="1:31" x14ac:dyDescent="0.15">
      <c r="A920" s="6">
        <v>918</v>
      </c>
      <c r="B920">
        <v>19</v>
      </c>
      <c r="C920">
        <v>1</v>
      </c>
      <c r="D920">
        <v>10</v>
      </c>
      <c r="E920">
        <v>10</v>
      </c>
      <c r="F920">
        <v>10</v>
      </c>
      <c r="G920">
        <v>0</v>
      </c>
      <c r="H920">
        <v>9</v>
      </c>
      <c r="I920">
        <v>1</v>
      </c>
      <c r="J920">
        <v>0.95</v>
      </c>
      <c r="K920" s="3">
        <v>13.254478454589799</v>
      </c>
      <c r="L920" s="10">
        <v>1.7364692687988299</v>
      </c>
      <c r="M920">
        <v>1.4445915222168</v>
      </c>
      <c r="N920">
        <v>9.8790454864502006</v>
      </c>
      <c r="O920">
        <v>7</v>
      </c>
      <c r="P920">
        <v>7</v>
      </c>
      <c r="Q920">
        <v>17</v>
      </c>
      <c r="R920" s="16">
        <v>0.4118</v>
      </c>
      <c r="S920" s="16">
        <f t="shared" si="14"/>
        <v>0.7</v>
      </c>
      <c r="T920">
        <v>5.2033958435058603</v>
      </c>
      <c r="U920">
        <v>4.8581337928771999</v>
      </c>
      <c r="V920">
        <v>4.5423889160156197</v>
      </c>
      <c r="W920" s="17">
        <v>0.31574487686157199</v>
      </c>
      <c r="X920">
        <v>0.66100692749023404</v>
      </c>
      <c r="Y920">
        <v>0.66100692749023404</v>
      </c>
      <c r="Z920">
        <v>0.7</v>
      </c>
      <c r="AA920">
        <v>1</v>
      </c>
      <c r="AB920">
        <v>0.58823529411764697</v>
      </c>
      <c r="AC920">
        <v>0.74074074074074103</v>
      </c>
      <c r="AD920">
        <v>0</v>
      </c>
      <c r="AE920">
        <v>0.3</v>
      </c>
    </row>
    <row r="921" spans="1:31" x14ac:dyDescent="0.15">
      <c r="A921" s="6">
        <v>919</v>
      </c>
      <c r="B921">
        <v>18</v>
      </c>
      <c r="C921">
        <v>2</v>
      </c>
      <c r="D921">
        <v>10</v>
      </c>
      <c r="E921">
        <v>10</v>
      </c>
      <c r="F921">
        <v>10</v>
      </c>
      <c r="G921">
        <v>0</v>
      </c>
      <c r="H921">
        <v>8</v>
      </c>
      <c r="I921">
        <v>2</v>
      </c>
      <c r="J921">
        <v>0.9</v>
      </c>
      <c r="K921" s="3">
        <v>9.3149452209472692</v>
      </c>
      <c r="L921" s="10">
        <v>1.9072952270507799</v>
      </c>
      <c r="M921">
        <v>1.2956085205078101</v>
      </c>
      <c r="N921">
        <v>6.2011222839355504</v>
      </c>
      <c r="O921">
        <v>5</v>
      </c>
      <c r="P921">
        <v>5</v>
      </c>
      <c r="Q921">
        <v>15</v>
      </c>
      <c r="R921" s="16">
        <v>0.33329999999999999</v>
      </c>
      <c r="S921" s="16">
        <f t="shared" si="14"/>
        <v>0.5</v>
      </c>
      <c r="T921">
        <v>3.9522819519043</v>
      </c>
      <c r="U921">
        <v>3.6741347312927202</v>
      </c>
      <c r="V921">
        <v>3.4054298400878902</v>
      </c>
      <c r="W921" s="17">
        <v>0.26870489120483398</v>
      </c>
      <c r="X921">
        <v>0.54685211181640603</v>
      </c>
      <c r="Y921">
        <v>0.54685211181640603</v>
      </c>
      <c r="Z921">
        <v>0.5</v>
      </c>
      <c r="AA921">
        <v>1</v>
      </c>
      <c r="AB921">
        <v>0.66666666666666696</v>
      </c>
      <c r="AC921">
        <v>0.8</v>
      </c>
      <c r="AD921">
        <v>0</v>
      </c>
      <c r="AE921">
        <v>0.5</v>
      </c>
    </row>
    <row r="922" spans="1:31" x14ac:dyDescent="0.15">
      <c r="A922" s="6">
        <v>920</v>
      </c>
      <c r="B922">
        <v>17</v>
      </c>
      <c r="C922">
        <v>3</v>
      </c>
      <c r="D922">
        <v>10</v>
      </c>
      <c r="E922">
        <v>10</v>
      </c>
      <c r="F922">
        <v>10</v>
      </c>
      <c r="G922">
        <v>0</v>
      </c>
      <c r="H922">
        <v>7</v>
      </c>
      <c r="I922">
        <v>3</v>
      </c>
      <c r="J922">
        <v>0.85</v>
      </c>
      <c r="K922" s="3">
        <v>9.0620746612548793</v>
      </c>
      <c r="L922" s="10">
        <v>3.18034744262695</v>
      </c>
      <c r="M922">
        <v>2.29067039489746</v>
      </c>
      <c r="N922">
        <v>5.4368782043456996</v>
      </c>
      <c r="O922">
        <v>4</v>
      </c>
      <c r="P922">
        <v>4</v>
      </c>
      <c r="Q922">
        <v>14</v>
      </c>
      <c r="R922" s="16">
        <v>0.28570000000000001</v>
      </c>
      <c r="S922" s="16">
        <f t="shared" si="14"/>
        <v>0.4</v>
      </c>
      <c r="T922">
        <v>4.0569820404052699</v>
      </c>
      <c r="U922">
        <v>3.78847455978394</v>
      </c>
      <c r="V922">
        <v>3.4632887840271001</v>
      </c>
      <c r="W922" s="17">
        <v>0.32518577575683599</v>
      </c>
      <c r="X922">
        <v>0.59369325637817405</v>
      </c>
      <c r="Y922">
        <v>0.59369325637817405</v>
      </c>
      <c r="Z922">
        <v>0.4</v>
      </c>
      <c r="AA922">
        <v>1</v>
      </c>
      <c r="AB922">
        <v>0.71428571428571397</v>
      </c>
      <c r="AC922">
        <v>0.83333333333333304</v>
      </c>
      <c r="AD922">
        <v>0</v>
      </c>
      <c r="AE922">
        <v>0.6</v>
      </c>
    </row>
    <row r="923" spans="1:31" x14ac:dyDescent="0.15">
      <c r="A923" s="6">
        <v>921</v>
      </c>
      <c r="B923">
        <v>16</v>
      </c>
      <c r="C923">
        <v>4</v>
      </c>
      <c r="D923">
        <v>10</v>
      </c>
      <c r="E923">
        <v>10</v>
      </c>
      <c r="F923">
        <v>10</v>
      </c>
      <c r="G923">
        <v>0</v>
      </c>
      <c r="H923">
        <v>6</v>
      </c>
      <c r="I923">
        <v>4</v>
      </c>
      <c r="J923">
        <v>0.8</v>
      </c>
      <c r="K923" s="3">
        <v>8.8385391235351598</v>
      </c>
      <c r="L923" s="10">
        <v>3.17440605163574</v>
      </c>
      <c r="M923">
        <v>1.77211761474609</v>
      </c>
      <c r="N923">
        <v>5.9345016479492196</v>
      </c>
      <c r="O923">
        <v>5</v>
      </c>
      <c r="P923">
        <v>5</v>
      </c>
      <c r="Q923">
        <v>15</v>
      </c>
      <c r="R923" s="16">
        <v>0.33329999999999999</v>
      </c>
      <c r="S923" s="16">
        <f t="shared" si="14"/>
        <v>0.5</v>
      </c>
      <c r="T923">
        <v>3.9115695953369101</v>
      </c>
      <c r="U923">
        <v>3.56545853614807</v>
      </c>
      <c r="V923">
        <v>3.3118126392364502</v>
      </c>
      <c r="W923" s="17">
        <v>0.25364589691162098</v>
      </c>
      <c r="X923">
        <v>0.59975695610046398</v>
      </c>
      <c r="Y923">
        <v>0.59975695610046398</v>
      </c>
      <c r="Z923">
        <v>0.5</v>
      </c>
      <c r="AA923">
        <v>1</v>
      </c>
      <c r="AB923">
        <v>0.66666666666666696</v>
      </c>
      <c r="AC923">
        <v>0.8</v>
      </c>
      <c r="AD923">
        <v>0</v>
      </c>
      <c r="AE923">
        <v>0.5</v>
      </c>
    </row>
    <row r="924" spans="1:31" x14ac:dyDescent="0.15">
      <c r="A924" s="6">
        <v>922</v>
      </c>
      <c r="B924">
        <v>15</v>
      </c>
      <c r="C924">
        <v>5</v>
      </c>
      <c r="D924">
        <v>10</v>
      </c>
      <c r="E924">
        <v>10</v>
      </c>
      <c r="F924">
        <v>10</v>
      </c>
      <c r="G924">
        <v>0</v>
      </c>
      <c r="H924">
        <v>5</v>
      </c>
      <c r="I924">
        <v>5</v>
      </c>
      <c r="J924">
        <v>0.75</v>
      </c>
      <c r="K924" s="3">
        <v>7.8804130554199201</v>
      </c>
      <c r="L924" s="10">
        <v>2.9914131164550799</v>
      </c>
      <c r="M924">
        <v>0.9757080078125</v>
      </c>
      <c r="N924">
        <v>5.7465782165527299</v>
      </c>
      <c r="O924">
        <v>3</v>
      </c>
      <c r="P924">
        <v>3</v>
      </c>
      <c r="Q924">
        <v>13</v>
      </c>
      <c r="R924" s="16">
        <v>0.23080000000000001</v>
      </c>
      <c r="S924" s="16">
        <f t="shared" si="14"/>
        <v>0.3</v>
      </c>
      <c r="T924">
        <v>3.1835079193115199</v>
      </c>
      <c r="U924">
        <v>2.84702444076538</v>
      </c>
      <c r="V924">
        <v>2.6770071983337398</v>
      </c>
      <c r="W924" s="17">
        <v>0.17001724243164101</v>
      </c>
      <c r="X924">
        <v>0.50650072097778298</v>
      </c>
      <c r="Y924">
        <v>0.50650072097778298</v>
      </c>
      <c r="Z924">
        <v>0.3</v>
      </c>
      <c r="AA924">
        <v>1</v>
      </c>
      <c r="AB924">
        <v>0.76923076923076905</v>
      </c>
      <c r="AC924">
        <v>0.86956521739130399</v>
      </c>
      <c r="AD924">
        <v>0</v>
      </c>
      <c r="AE924">
        <v>0.7</v>
      </c>
    </row>
    <row r="925" spans="1:31" x14ac:dyDescent="0.15">
      <c r="A925" s="6">
        <v>923</v>
      </c>
      <c r="B925">
        <v>16</v>
      </c>
      <c r="C925">
        <v>4</v>
      </c>
      <c r="D925">
        <v>10</v>
      </c>
      <c r="E925">
        <v>10</v>
      </c>
      <c r="F925">
        <v>10</v>
      </c>
      <c r="G925">
        <v>0</v>
      </c>
      <c r="H925">
        <v>6</v>
      </c>
      <c r="I925">
        <v>4</v>
      </c>
      <c r="J925">
        <v>0.8</v>
      </c>
      <c r="K925" s="3">
        <v>8.5289573669433594</v>
      </c>
      <c r="L925" s="10">
        <v>2.2577590942382799</v>
      </c>
      <c r="M925">
        <v>0.64770889282226596</v>
      </c>
      <c r="N925">
        <v>6.4268646240234402</v>
      </c>
      <c r="O925">
        <v>4</v>
      </c>
      <c r="P925">
        <v>4</v>
      </c>
      <c r="Q925">
        <v>14</v>
      </c>
      <c r="R925" s="16">
        <v>0.28570000000000001</v>
      </c>
      <c r="S925" s="16">
        <f t="shared" si="14"/>
        <v>0.4</v>
      </c>
      <c r="T925">
        <v>4.2712707519531197</v>
      </c>
      <c r="U925">
        <v>3.85396385192871</v>
      </c>
      <c r="V925">
        <v>3.68733906745911</v>
      </c>
      <c r="W925" s="17">
        <v>0.16662478446960399</v>
      </c>
      <c r="X925">
        <v>0.583931684494019</v>
      </c>
      <c r="Y925">
        <v>0.583931684494019</v>
      </c>
      <c r="Z925">
        <v>0.4</v>
      </c>
      <c r="AA925">
        <v>1</v>
      </c>
      <c r="AB925">
        <v>0.71428571428571397</v>
      </c>
      <c r="AC925">
        <v>0.83333333333333304</v>
      </c>
      <c r="AD925">
        <v>0</v>
      </c>
      <c r="AE925">
        <v>0.6</v>
      </c>
    </row>
    <row r="926" spans="1:31" x14ac:dyDescent="0.15">
      <c r="A926" s="6">
        <v>924</v>
      </c>
      <c r="B926">
        <v>19</v>
      </c>
      <c r="C926">
        <v>1</v>
      </c>
      <c r="D926">
        <v>10</v>
      </c>
      <c r="E926">
        <v>10</v>
      </c>
      <c r="F926">
        <v>10</v>
      </c>
      <c r="G926">
        <v>0</v>
      </c>
      <c r="H926">
        <v>9</v>
      </c>
      <c r="I926">
        <v>1</v>
      </c>
      <c r="J926">
        <v>0.95</v>
      </c>
      <c r="K926" s="3">
        <v>12.8609733581543</v>
      </c>
      <c r="L926" s="10">
        <v>1.28487396240234</v>
      </c>
      <c r="M926">
        <v>1.0061149597168</v>
      </c>
      <c r="N926">
        <v>10.074775695800801</v>
      </c>
      <c r="O926">
        <v>6</v>
      </c>
      <c r="P926">
        <v>6</v>
      </c>
      <c r="Q926">
        <v>16</v>
      </c>
      <c r="R926" s="16">
        <v>0.375</v>
      </c>
      <c r="S926" s="16">
        <f t="shared" si="14"/>
        <v>0.6</v>
      </c>
      <c r="T926">
        <v>5.0540904998779297</v>
      </c>
      <c r="U926">
        <v>4.6821627616882298</v>
      </c>
      <c r="V926">
        <v>4.4225492477417001</v>
      </c>
      <c r="W926" s="17">
        <v>0.25961351394653298</v>
      </c>
      <c r="X926">
        <v>0.63154125213623002</v>
      </c>
      <c r="Y926">
        <v>0.63154125213623002</v>
      </c>
      <c r="Z926">
        <v>0.6</v>
      </c>
      <c r="AA926">
        <v>1</v>
      </c>
      <c r="AB926">
        <v>0.625</v>
      </c>
      <c r="AC926">
        <v>0.76923076923076905</v>
      </c>
      <c r="AD926">
        <v>0</v>
      </c>
      <c r="AE926">
        <v>0.4</v>
      </c>
    </row>
    <row r="927" spans="1:31" x14ac:dyDescent="0.15">
      <c r="A927" s="6">
        <v>925</v>
      </c>
      <c r="B927">
        <v>16</v>
      </c>
      <c r="C927">
        <v>4</v>
      </c>
      <c r="D927">
        <v>10</v>
      </c>
      <c r="E927">
        <v>10</v>
      </c>
      <c r="F927">
        <v>10</v>
      </c>
      <c r="G927">
        <v>0</v>
      </c>
      <c r="H927">
        <v>6</v>
      </c>
      <c r="I927">
        <v>4</v>
      </c>
      <c r="J927">
        <v>0.8</v>
      </c>
      <c r="K927" s="3">
        <v>9.0501499176025408</v>
      </c>
      <c r="L927" s="10">
        <v>2.5379219055175799</v>
      </c>
      <c r="M927">
        <v>0.93624496459960904</v>
      </c>
      <c r="N927">
        <v>6.84950828552246</v>
      </c>
      <c r="O927">
        <v>4</v>
      </c>
      <c r="P927">
        <v>4</v>
      </c>
      <c r="Q927">
        <v>14</v>
      </c>
      <c r="R927" s="16">
        <v>0.28570000000000001</v>
      </c>
      <c r="S927" s="16">
        <f t="shared" si="14"/>
        <v>0.4</v>
      </c>
      <c r="T927">
        <v>3.25386619567871</v>
      </c>
      <c r="U927">
        <v>2.9283568859100302</v>
      </c>
      <c r="V927">
        <v>2.7367506027221702</v>
      </c>
      <c r="W927" s="17">
        <v>0.19160628318786599</v>
      </c>
      <c r="X927">
        <v>0.51711559295654297</v>
      </c>
      <c r="Y927">
        <v>0.51711559295654297</v>
      </c>
      <c r="Z927">
        <v>0.4</v>
      </c>
      <c r="AA927">
        <v>1</v>
      </c>
      <c r="AB927">
        <v>0.71428571428571397</v>
      </c>
      <c r="AC927">
        <v>0.83333333333333304</v>
      </c>
      <c r="AD927">
        <v>0</v>
      </c>
      <c r="AE927">
        <v>0.6</v>
      </c>
    </row>
    <row r="928" spans="1:31" x14ac:dyDescent="0.15">
      <c r="A928" s="6">
        <v>926</v>
      </c>
      <c r="B928">
        <v>14</v>
      </c>
      <c r="C928">
        <v>6</v>
      </c>
      <c r="D928">
        <v>10</v>
      </c>
      <c r="E928">
        <v>10</v>
      </c>
      <c r="F928">
        <v>10</v>
      </c>
      <c r="G928">
        <v>0</v>
      </c>
      <c r="H928">
        <v>4</v>
      </c>
      <c r="I928">
        <v>6</v>
      </c>
      <c r="J928">
        <v>0.7</v>
      </c>
      <c r="K928" s="3">
        <v>8.3006877899169904</v>
      </c>
      <c r="L928" s="10">
        <v>3.6109352111816402</v>
      </c>
      <c r="M928">
        <v>0.69366455078125</v>
      </c>
      <c r="N928">
        <v>6.8622627258300799</v>
      </c>
      <c r="O928">
        <v>3</v>
      </c>
      <c r="P928">
        <v>3</v>
      </c>
      <c r="Q928">
        <v>13</v>
      </c>
      <c r="R928" s="16">
        <v>0.23080000000000001</v>
      </c>
      <c r="S928" s="16">
        <f t="shared" si="14"/>
        <v>0.3</v>
      </c>
      <c r="T928">
        <v>3.5491771697997998</v>
      </c>
      <c r="U928">
        <v>3.0837340354919398</v>
      </c>
      <c r="V928">
        <v>2.9655303955078098</v>
      </c>
      <c r="W928" s="17">
        <v>0.118203639984131</v>
      </c>
      <c r="X928">
        <v>0.58364677429199197</v>
      </c>
      <c r="Y928">
        <v>0.58364677429199197</v>
      </c>
      <c r="Z928">
        <v>0.3</v>
      </c>
      <c r="AA928">
        <v>1</v>
      </c>
      <c r="AB928">
        <v>0.76923076923076905</v>
      </c>
      <c r="AC928">
        <v>0.86956521739130399</v>
      </c>
      <c r="AD928">
        <v>0</v>
      </c>
      <c r="AE928">
        <v>0.7</v>
      </c>
    </row>
    <row r="929" spans="1:31" x14ac:dyDescent="0.15">
      <c r="A929" s="6">
        <v>927</v>
      </c>
      <c r="B929">
        <v>18</v>
      </c>
      <c r="C929">
        <v>2</v>
      </c>
      <c r="D929">
        <v>10</v>
      </c>
      <c r="E929">
        <v>10</v>
      </c>
      <c r="F929">
        <v>10</v>
      </c>
      <c r="G929">
        <v>0</v>
      </c>
      <c r="H929">
        <v>8</v>
      </c>
      <c r="I929">
        <v>2</v>
      </c>
      <c r="J929">
        <v>0.9</v>
      </c>
      <c r="K929" s="3">
        <v>9.9736137390136701</v>
      </c>
      <c r="L929" s="10">
        <v>1.5282402038574201</v>
      </c>
      <c r="M929">
        <v>0.97539901733398404</v>
      </c>
      <c r="N929">
        <v>7.7925186157226598</v>
      </c>
      <c r="O929">
        <v>5</v>
      </c>
      <c r="P929">
        <v>5</v>
      </c>
      <c r="Q929">
        <v>15</v>
      </c>
      <c r="R929" s="16">
        <v>0.33329999999999999</v>
      </c>
      <c r="S929" s="16">
        <f t="shared" si="14"/>
        <v>0.5</v>
      </c>
      <c r="T929">
        <v>4.7810745239257804</v>
      </c>
      <c r="U929">
        <v>4.3747048377990696</v>
      </c>
      <c r="V929">
        <v>4.1658182144165004</v>
      </c>
      <c r="W929" s="17">
        <v>0.208886623382568</v>
      </c>
      <c r="X929">
        <v>0.61525630950927701</v>
      </c>
      <c r="Y929">
        <v>0.61525630950927701</v>
      </c>
      <c r="Z929">
        <v>0.5</v>
      </c>
      <c r="AA929">
        <v>1</v>
      </c>
      <c r="AB929">
        <v>0.66666666666666696</v>
      </c>
      <c r="AC929">
        <v>0.8</v>
      </c>
      <c r="AD929">
        <v>0</v>
      </c>
      <c r="AE929">
        <v>0.5</v>
      </c>
    </row>
    <row r="930" spans="1:31" x14ac:dyDescent="0.15">
      <c r="A930" s="6">
        <v>928</v>
      </c>
      <c r="B930">
        <v>19</v>
      </c>
      <c r="C930">
        <v>1</v>
      </c>
      <c r="D930">
        <v>10</v>
      </c>
      <c r="E930">
        <v>10</v>
      </c>
      <c r="F930">
        <v>10</v>
      </c>
      <c r="G930">
        <v>0</v>
      </c>
      <c r="H930">
        <v>9</v>
      </c>
      <c r="I930">
        <v>1</v>
      </c>
      <c r="J930">
        <v>0.95</v>
      </c>
      <c r="K930" s="3">
        <v>13.035099029541</v>
      </c>
      <c r="L930" s="10">
        <v>2.36561775207519</v>
      </c>
      <c r="M930">
        <v>2.0867767333984402</v>
      </c>
      <c r="N930">
        <v>9.0665988922119105</v>
      </c>
      <c r="O930">
        <v>4</v>
      </c>
      <c r="P930">
        <v>4</v>
      </c>
      <c r="Q930">
        <v>14</v>
      </c>
      <c r="R930" s="16">
        <v>0.28570000000000001</v>
      </c>
      <c r="S930" s="16">
        <f t="shared" si="14"/>
        <v>0.4</v>
      </c>
      <c r="T930">
        <v>4.4604320526123002</v>
      </c>
      <c r="U930">
        <v>4.2258830070495597</v>
      </c>
      <c r="V930">
        <v>3.8717770576477002</v>
      </c>
      <c r="W930" s="17">
        <v>0.35410594940185602</v>
      </c>
      <c r="X930">
        <v>0.58865499496460005</v>
      </c>
      <c r="Y930">
        <v>0.58865499496460005</v>
      </c>
      <c r="Z930">
        <v>0.4</v>
      </c>
      <c r="AA930">
        <v>1</v>
      </c>
      <c r="AB930">
        <v>0.71428571428571397</v>
      </c>
      <c r="AC930">
        <v>0.83333333333333304</v>
      </c>
      <c r="AD930">
        <v>0</v>
      </c>
      <c r="AE930">
        <v>0.6</v>
      </c>
    </row>
    <row r="931" spans="1:31" x14ac:dyDescent="0.15">
      <c r="A931" s="6">
        <v>929</v>
      </c>
      <c r="B931">
        <v>16</v>
      </c>
      <c r="C931">
        <v>4</v>
      </c>
      <c r="D931">
        <v>10</v>
      </c>
      <c r="E931">
        <v>10</v>
      </c>
      <c r="F931">
        <v>10</v>
      </c>
      <c r="G931">
        <v>0</v>
      </c>
      <c r="H931">
        <v>6</v>
      </c>
      <c r="I931">
        <v>4</v>
      </c>
      <c r="J931">
        <v>0.8</v>
      </c>
      <c r="K931" s="3">
        <v>8.7811965942382795</v>
      </c>
      <c r="L931" s="10">
        <v>1.7233200073242201</v>
      </c>
      <c r="M931">
        <v>0.264495849609375</v>
      </c>
      <c r="N931">
        <v>8.1160583496093697</v>
      </c>
      <c r="O931">
        <v>5</v>
      </c>
      <c r="P931">
        <v>5</v>
      </c>
      <c r="Q931">
        <v>15</v>
      </c>
      <c r="R931" s="16">
        <v>0.33329999999999999</v>
      </c>
      <c r="S931" s="16">
        <f t="shared" si="14"/>
        <v>0.5</v>
      </c>
      <c r="T931">
        <v>3.8780536651611301</v>
      </c>
      <c r="U931">
        <v>3.3767738342285201</v>
      </c>
      <c r="V931">
        <v>3.3147168159484899</v>
      </c>
      <c r="W931" s="17">
        <v>6.2057018280029297E-2</v>
      </c>
      <c r="X931">
        <v>0.56333684921264604</v>
      </c>
      <c r="Y931">
        <v>0.56333684921264604</v>
      </c>
      <c r="Z931">
        <v>0.5</v>
      </c>
      <c r="AA931">
        <v>1</v>
      </c>
      <c r="AB931">
        <v>0.66666666666666696</v>
      </c>
      <c r="AC931">
        <v>0.8</v>
      </c>
      <c r="AD931">
        <v>0</v>
      </c>
      <c r="AE931">
        <v>0.5</v>
      </c>
    </row>
    <row r="932" spans="1:31" x14ac:dyDescent="0.15">
      <c r="A932" s="6">
        <v>930</v>
      </c>
      <c r="B932">
        <v>15</v>
      </c>
      <c r="C932">
        <v>5</v>
      </c>
      <c r="D932">
        <v>10</v>
      </c>
      <c r="E932">
        <v>10</v>
      </c>
      <c r="F932">
        <v>10</v>
      </c>
      <c r="G932">
        <v>0</v>
      </c>
      <c r="H932">
        <v>5</v>
      </c>
      <c r="I932">
        <v>5</v>
      </c>
      <c r="J932">
        <v>0.75</v>
      </c>
      <c r="K932" s="3">
        <v>9.0334587097168004</v>
      </c>
      <c r="L932" s="10">
        <v>5.8283729553222701</v>
      </c>
      <c r="M932">
        <v>4.8437232971191397</v>
      </c>
      <c r="N932">
        <v>4.4408721923828098</v>
      </c>
      <c r="O932">
        <v>1</v>
      </c>
      <c r="P932">
        <v>1</v>
      </c>
      <c r="Q932">
        <v>11</v>
      </c>
      <c r="R932" s="16">
        <v>9.0899999999999995E-2</v>
      </c>
      <c r="S932" s="16">
        <f t="shared" si="14"/>
        <v>0.1</v>
      </c>
      <c r="T932">
        <v>2.7082576751709002</v>
      </c>
      <c r="U932">
        <v>2.61170506477356</v>
      </c>
      <c r="V932">
        <v>2.18743848800659</v>
      </c>
      <c r="W932" s="17">
        <v>0.424266576766968</v>
      </c>
      <c r="X932">
        <v>0.52081918716430697</v>
      </c>
      <c r="Y932">
        <v>0.52081918716430697</v>
      </c>
      <c r="Z932">
        <v>0.1</v>
      </c>
      <c r="AA932">
        <v>1</v>
      </c>
      <c r="AB932">
        <v>0.90909090909090895</v>
      </c>
      <c r="AC932">
        <v>0.952380952380952</v>
      </c>
      <c r="AD932">
        <v>0</v>
      </c>
      <c r="AE932">
        <v>0.9</v>
      </c>
    </row>
    <row r="933" spans="1:31" x14ac:dyDescent="0.15">
      <c r="A933" s="6">
        <v>931</v>
      </c>
      <c r="B933">
        <v>15</v>
      </c>
      <c r="C933">
        <v>5</v>
      </c>
      <c r="D933">
        <v>10</v>
      </c>
      <c r="E933">
        <v>10</v>
      </c>
      <c r="F933">
        <v>10</v>
      </c>
      <c r="G933">
        <v>0</v>
      </c>
      <c r="H933">
        <v>5</v>
      </c>
      <c r="I933">
        <v>5</v>
      </c>
      <c r="J933">
        <v>0.75</v>
      </c>
      <c r="K933" s="3">
        <v>8.2917289733886701</v>
      </c>
      <c r="L933" s="10">
        <v>2.2534942626953098</v>
      </c>
      <c r="M933">
        <v>0.145561218261719</v>
      </c>
      <c r="N933">
        <v>7.8606090545654297</v>
      </c>
      <c r="O933">
        <v>5</v>
      </c>
      <c r="P933">
        <v>5</v>
      </c>
      <c r="Q933">
        <v>15</v>
      </c>
      <c r="R933" s="16">
        <v>0.33329999999999999</v>
      </c>
      <c r="S933" s="16">
        <f t="shared" si="14"/>
        <v>0.5</v>
      </c>
      <c r="T933">
        <v>3.8922595977783199</v>
      </c>
      <c r="U933">
        <v>3.3311226367950399</v>
      </c>
      <c r="V933">
        <v>3.2962231636047399</v>
      </c>
      <c r="W933" s="17">
        <v>3.4899473190307603E-2</v>
      </c>
      <c r="X933">
        <v>0.59603643417358398</v>
      </c>
      <c r="Y933">
        <v>0.59603643417358398</v>
      </c>
      <c r="Z933">
        <v>0.5</v>
      </c>
      <c r="AA933">
        <v>1</v>
      </c>
      <c r="AB933">
        <v>0.66666666666666696</v>
      </c>
      <c r="AC933">
        <v>0.8</v>
      </c>
      <c r="AD933">
        <v>0</v>
      </c>
      <c r="AE933">
        <v>0.5</v>
      </c>
    </row>
    <row r="934" spans="1:31" x14ac:dyDescent="0.15">
      <c r="A934" s="6">
        <v>932</v>
      </c>
      <c r="B934">
        <v>18</v>
      </c>
      <c r="C934">
        <v>2</v>
      </c>
      <c r="D934">
        <v>10</v>
      </c>
      <c r="E934">
        <v>10</v>
      </c>
      <c r="F934">
        <v>10</v>
      </c>
      <c r="G934">
        <v>0</v>
      </c>
      <c r="H934">
        <v>8</v>
      </c>
      <c r="I934">
        <v>2</v>
      </c>
      <c r="J934">
        <v>0.9</v>
      </c>
      <c r="K934" s="3">
        <v>9.1556015014648402</v>
      </c>
      <c r="L934" s="10">
        <v>0.84737014770507801</v>
      </c>
      <c r="M934">
        <v>0.63286590576171897</v>
      </c>
      <c r="N934">
        <v>9.3127593994140607</v>
      </c>
      <c r="O934">
        <v>7</v>
      </c>
      <c r="P934">
        <v>7</v>
      </c>
      <c r="Q934">
        <v>17</v>
      </c>
      <c r="R934" s="16">
        <v>0.4118</v>
      </c>
      <c r="S934" s="16">
        <f t="shared" si="14"/>
        <v>0.7</v>
      </c>
      <c r="T934">
        <v>5.2497100830078098</v>
      </c>
      <c r="U934">
        <v>4.6811871528625497</v>
      </c>
      <c r="V934">
        <v>4.6833748817443803</v>
      </c>
      <c r="W934" s="17">
        <v>2.1877288818359401E-3</v>
      </c>
      <c r="X934">
        <v>0.56633520126342796</v>
      </c>
      <c r="Y934">
        <v>0.56633520126342796</v>
      </c>
      <c r="Z934">
        <v>0.7</v>
      </c>
      <c r="AA934">
        <v>1</v>
      </c>
      <c r="AB934">
        <v>0.58823529411764697</v>
      </c>
      <c r="AC934">
        <v>0.74074074074074103</v>
      </c>
      <c r="AD934">
        <v>0</v>
      </c>
      <c r="AE934">
        <v>0.3</v>
      </c>
    </row>
    <row r="935" spans="1:31" x14ac:dyDescent="0.15">
      <c r="A935" s="6">
        <v>933</v>
      </c>
      <c r="B935">
        <v>17</v>
      </c>
      <c r="C935">
        <v>3</v>
      </c>
      <c r="D935">
        <v>10</v>
      </c>
      <c r="E935">
        <v>10</v>
      </c>
      <c r="F935">
        <v>10</v>
      </c>
      <c r="G935">
        <v>0</v>
      </c>
      <c r="H935">
        <v>7</v>
      </c>
      <c r="I935">
        <v>3</v>
      </c>
      <c r="J935">
        <v>0.85</v>
      </c>
      <c r="K935" s="3">
        <v>9.2764530181884801</v>
      </c>
      <c r="L935" s="10">
        <v>3.3757591247558598</v>
      </c>
      <c r="M935">
        <v>2.5131816864013699</v>
      </c>
      <c r="N935">
        <v>5.55430030822754</v>
      </c>
      <c r="O935">
        <v>4</v>
      </c>
      <c r="P935">
        <v>4</v>
      </c>
      <c r="Q935">
        <v>14</v>
      </c>
      <c r="R935" s="16">
        <v>0.28570000000000001</v>
      </c>
      <c r="S935" s="16">
        <f t="shared" si="14"/>
        <v>0.4</v>
      </c>
      <c r="T935">
        <v>4.0597190856933603</v>
      </c>
      <c r="U935">
        <v>3.7789788246154798</v>
      </c>
      <c r="V935">
        <v>3.44189381599426</v>
      </c>
      <c r="W935" s="17">
        <v>0.33708500862121599</v>
      </c>
      <c r="X935">
        <v>0.61782526969909701</v>
      </c>
      <c r="Y935">
        <v>0.61782526969909701</v>
      </c>
      <c r="Z935">
        <v>0.4</v>
      </c>
      <c r="AA935">
        <v>1</v>
      </c>
      <c r="AB935">
        <v>0.71428571428571397</v>
      </c>
      <c r="AC935">
        <v>0.83333333333333304</v>
      </c>
      <c r="AD935">
        <v>0</v>
      </c>
      <c r="AE935">
        <v>0.6</v>
      </c>
    </row>
    <row r="936" spans="1:31" x14ac:dyDescent="0.15">
      <c r="A936" s="6">
        <v>934</v>
      </c>
      <c r="B936">
        <v>13</v>
      </c>
      <c r="C936">
        <v>7</v>
      </c>
      <c r="D936">
        <v>10</v>
      </c>
      <c r="E936">
        <v>10</v>
      </c>
      <c r="F936">
        <v>10</v>
      </c>
      <c r="G936">
        <v>0</v>
      </c>
      <c r="H936">
        <v>3</v>
      </c>
      <c r="I936">
        <v>7</v>
      </c>
      <c r="J936">
        <v>0.65</v>
      </c>
      <c r="K936" s="3">
        <v>8.6188640594482404</v>
      </c>
      <c r="L936" s="10">
        <v>4.1744632720947301</v>
      </c>
      <c r="M936">
        <v>0.104656219482422</v>
      </c>
      <c r="N936">
        <v>9.0006752014160192</v>
      </c>
      <c r="O936">
        <v>3</v>
      </c>
      <c r="P936">
        <v>3</v>
      </c>
      <c r="Q936">
        <v>13</v>
      </c>
      <c r="R936" s="16">
        <v>0.23080000000000001</v>
      </c>
      <c r="S936" s="16">
        <f t="shared" si="14"/>
        <v>0.3</v>
      </c>
      <c r="T936">
        <v>2.9652175903320299</v>
      </c>
      <c r="U936">
        <v>2.3937900066375701</v>
      </c>
      <c r="V936">
        <v>2.41355681419373</v>
      </c>
      <c r="W936" s="17">
        <v>1.9766807556152299E-2</v>
      </c>
      <c r="X936">
        <v>0.551660776138306</v>
      </c>
      <c r="Y936">
        <v>0.551660776138306</v>
      </c>
      <c r="Z936">
        <v>0.3</v>
      </c>
      <c r="AA936">
        <v>1</v>
      </c>
      <c r="AB936">
        <v>0.76923076923076905</v>
      </c>
      <c r="AC936">
        <v>0.86956521739130399</v>
      </c>
      <c r="AD936">
        <v>0</v>
      </c>
      <c r="AE936">
        <v>0.7</v>
      </c>
    </row>
    <row r="937" spans="1:31" x14ac:dyDescent="0.15">
      <c r="A937" s="6">
        <v>935</v>
      </c>
      <c r="B937">
        <v>19</v>
      </c>
      <c r="C937">
        <v>1</v>
      </c>
      <c r="D937">
        <v>10</v>
      </c>
      <c r="E937">
        <v>10</v>
      </c>
      <c r="F937">
        <v>10</v>
      </c>
      <c r="G937">
        <v>0</v>
      </c>
      <c r="H937">
        <v>9</v>
      </c>
      <c r="I937">
        <v>1</v>
      </c>
      <c r="J937">
        <v>0.95</v>
      </c>
      <c r="K937" s="3">
        <v>12.895305633544901</v>
      </c>
      <c r="L937" s="10">
        <v>2.0056800842285201</v>
      </c>
      <c r="M937">
        <v>1.7586364746093699</v>
      </c>
      <c r="N937">
        <v>9.6291980743408203</v>
      </c>
      <c r="O937">
        <v>6</v>
      </c>
      <c r="P937">
        <v>6</v>
      </c>
      <c r="Q937">
        <v>16</v>
      </c>
      <c r="R937" s="16">
        <v>0.375</v>
      </c>
      <c r="S937" s="16">
        <f t="shared" si="14"/>
        <v>0.6</v>
      </c>
      <c r="T937">
        <v>5.2304878234863299</v>
      </c>
      <c r="U937">
        <v>4.8850607872009304</v>
      </c>
      <c r="V937">
        <v>4.5756163597106898</v>
      </c>
      <c r="W937" s="17">
        <v>0.30944442749023399</v>
      </c>
      <c r="X937">
        <v>0.65487146377563499</v>
      </c>
      <c r="Y937">
        <v>0.65487146377563499</v>
      </c>
      <c r="Z937">
        <v>0.6</v>
      </c>
      <c r="AA937">
        <v>1</v>
      </c>
      <c r="AB937">
        <v>0.625</v>
      </c>
      <c r="AC937">
        <v>0.76923076923076905</v>
      </c>
      <c r="AD937">
        <v>0</v>
      </c>
      <c r="AE937">
        <v>0.4</v>
      </c>
    </row>
    <row r="938" spans="1:31" x14ac:dyDescent="0.15">
      <c r="A938" s="6">
        <v>936</v>
      </c>
      <c r="B938">
        <v>15</v>
      </c>
      <c r="C938">
        <v>5</v>
      </c>
      <c r="D938">
        <v>10</v>
      </c>
      <c r="E938">
        <v>10</v>
      </c>
      <c r="F938">
        <v>10</v>
      </c>
      <c r="G938">
        <v>0</v>
      </c>
      <c r="H938">
        <v>5</v>
      </c>
      <c r="I938">
        <v>5</v>
      </c>
      <c r="J938">
        <v>0.75</v>
      </c>
      <c r="K938" s="3">
        <v>8.1866207122802699</v>
      </c>
      <c r="L938" s="10">
        <v>2.7772979736328098</v>
      </c>
      <c r="M938">
        <v>0.68459701538085904</v>
      </c>
      <c r="N938">
        <v>6.6332588195800799</v>
      </c>
      <c r="O938">
        <v>4</v>
      </c>
      <c r="P938">
        <v>4</v>
      </c>
      <c r="Q938">
        <v>14</v>
      </c>
      <c r="R938" s="16">
        <v>0.28570000000000001</v>
      </c>
      <c r="S938" s="16">
        <f t="shared" si="14"/>
        <v>0.4</v>
      </c>
      <c r="T938">
        <v>3.7980613708496098</v>
      </c>
      <c r="U938">
        <v>3.3487637042999299</v>
      </c>
      <c r="V938">
        <v>3.2189126014709499</v>
      </c>
      <c r="W938" s="17">
        <v>0.12985110282897899</v>
      </c>
      <c r="X938">
        <v>0.579148769378662</v>
      </c>
      <c r="Y938">
        <v>0.579148769378662</v>
      </c>
      <c r="Z938">
        <v>0.4</v>
      </c>
      <c r="AA938">
        <v>1</v>
      </c>
      <c r="AB938">
        <v>0.71428571428571397</v>
      </c>
      <c r="AC938">
        <v>0.83333333333333304</v>
      </c>
      <c r="AD938">
        <v>0</v>
      </c>
      <c r="AE938">
        <v>0.6</v>
      </c>
    </row>
    <row r="939" spans="1:31" x14ac:dyDescent="0.15">
      <c r="A939" s="6">
        <v>937</v>
      </c>
      <c r="B939">
        <v>15</v>
      </c>
      <c r="C939">
        <v>5</v>
      </c>
      <c r="D939">
        <v>10</v>
      </c>
      <c r="E939">
        <v>10</v>
      </c>
      <c r="F939">
        <v>10</v>
      </c>
      <c r="G939">
        <v>0</v>
      </c>
      <c r="H939">
        <v>5</v>
      </c>
      <c r="I939">
        <v>5</v>
      </c>
      <c r="J939">
        <v>0.75</v>
      </c>
      <c r="K939" s="3">
        <v>8.2729797363281197</v>
      </c>
      <c r="L939" s="10">
        <v>5.7072124481201199</v>
      </c>
      <c r="M939">
        <v>4.9558658599853498</v>
      </c>
      <c r="N939">
        <v>3.6288471221923801</v>
      </c>
      <c r="O939">
        <v>1</v>
      </c>
      <c r="P939">
        <v>1</v>
      </c>
      <c r="Q939">
        <v>11</v>
      </c>
      <c r="R939" s="16">
        <v>9.0899999999999995E-2</v>
      </c>
      <c r="S939" s="16">
        <f t="shared" si="14"/>
        <v>0.1</v>
      </c>
      <c r="T939">
        <v>2.7701549530029301</v>
      </c>
      <c r="U939">
        <v>2.6610579490661599</v>
      </c>
      <c r="V939">
        <v>2.27631616592407</v>
      </c>
      <c r="W939" s="17">
        <v>0.38474178314209001</v>
      </c>
      <c r="X939">
        <v>0.49383878707885698</v>
      </c>
      <c r="Y939">
        <v>0.49383878707885698</v>
      </c>
      <c r="Z939">
        <v>0.1</v>
      </c>
      <c r="AA939">
        <v>1</v>
      </c>
      <c r="AB939">
        <v>0.90909090909090895</v>
      </c>
      <c r="AC939">
        <v>0.952380952380952</v>
      </c>
      <c r="AD939">
        <v>0</v>
      </c>
      <c r="AE939">
        <v>0.9</v>
      </c>
    </row>
    <row r="940" spans="1:31" x14ac:dyDescent="0.15">
      <c r="A940" s="6">
        <v>938</v>
      </c>
      <c r="B940">
        <v>15</v>
      </c>
      <c r="C940">
        <v>5</v>
      </c>
      <c r="D940">
        <v>10</v>
      </c>
      <c r="E940">
        <v>10</v>
      </c>
      <c r="F940">
        <v>10</v>
      </c>
      <c r="G940">
        <v>0</v>
      </c>
      <c r="H940">
        <v>5</v>
      </c>
      <c r="I940">
        <v>5</v>
      </c>
      <c r="J940">
        <v>0.75</v>
      </c>
      <c r="K940" s="3">
        <v>8.7781810760497994</v>
      </c>
      <c r="L940" s="10">
        <v>2.89866065979004</v>
      </c>
      <c r="M940">
        <v>0.52587127685546897</v>
      </c>
      <c r="N940">
        <v>7.0134658813476598</v>
      </c>
      <c r="O940">
        <v>4</v>
      </c>
      <c r="P940">
        <v>4</v>
      </c>
      <c r="Q940">
        <v>14</v>
      </c>
      <c r="R940" s="16">
        <v>0.28570000000000001</v>
      </c>
      <c r="S940" s="16">
        <f t="shared" si="14"/>
        <v>0.4</v>
      </c>
      <c r="T940">
        <v>3.4633522033691402</v>
      </c>
      <c r="U940">
        <v>3.0404236316680899</v>
      </c>
      <c r="V940">
        <v>2.9055769443511998</v>
      </c>
      <c r="W940" s="17">
        <v>0.134846687316895</v>
      </c>
      <c r="X940">
        <v>0.557775259017944</v>
      </c>
      <c r="Y940">
        <v>0.557775259017944</v>
      </c>
      <c r="Z940">
        <v>0.4</v>
      </c>
      <c r="AA940">
        <v>1</v>
      </c>
      <c r="AB940">
        <v>0.71428571428571397</v>
      </c>
      <c r="AC940">
        <v>0.83333333333333304</v>
      </c>
      <c r="AD940">
        <v>0</v>
      </c>
      <c r="AE940">
        <v>0.6</v>
      </c>
    </row>
    <row r="941" spans="1:31" x14ac:dyDescent="0.15">
      <c r="A941" s="6">
        <v>939</v>
      </c>
      <c r="B941">
        <v>18</v>
      </c>
      <c r="C941">
        <v>2</v>
      </c>
      <c r="D941">
        <v>10</v>
      </c>
      <c r="E941">
        <v>10</v>
      </c>
      <c r="F941">
        <v>10</v>
      </c>
      <c r="G941">
        <v>0</v>
      </c>
      <c r="H941">
        <v>8</v>
      </c>
      <c r="I941">
        <v>2</v>
      </c>
      <c r="J941">
        <v>0.9</v>
      </c>
      <c r="K941" s="3">
        <v>9.0494155883789098</v>
      </c>
      <c r="L941" s="10">
        <v>1.2970714569091799</v>
      </c>
      <c r="M941">
        <v>0.79858016967773404</v>
      </c>
      <c r="N941">
        <v>7.1979351043701199</v>
      </c>
      <c r="O941">
        <v>5</v>
      </c>
      <c r="P941">
        <v>5</v>
      </c>
      <c r="Q941">
        <v>15</v>
      </c>
      <c r="R941" s="16">
        <v>0.33329999999999999</v>
      </c>
      <c r="S941" s="16">
        <f t="shared" si="14"/>
        <v>0.5</v>
      </c>
      <c r="T941">
        <v>4.3029632568359402</v>
      </c>
      <c r="U941">
        <v>3.94556832313538</v>
      </c>
      <c r="V941">
        <v>3.7837824821472199</v>
      </c>
      <c r="W941" s="17">
        <v>0.16178584098815901</v>
      </c>
      <c r="X941">
        <v>0.51918077468872104</v>
      </c>
      <c r="Y941">
        <v>0.51918077468872104</v>
      </c>
      <c r="Z941">
        <v>0.5</v>
      </c>
      <c r="AA941">
        <v>1</v>
      </c>
      <c r="AB941">
        <v>0.66666666666666696</v>
      </c>
      <c r="AC941">
        <v>0.8</v>
      </c>
      <c r="AD941">
        <v>0</v>
      </c>
      <c r="AE941">
        <v>0.5</v>
      </c>
    </row>
    <row r="942" spans="1:31" x14ac:dyDescent="0.15">
      <c r="A942" s="6">
        <v>940</v>
      </c>
      <c r="B942">
        <v>18</v>
      </c>
      <c r="C942">
        <v>2</v>
      </c>
      <c r="D942">
        <v>10</v>
      </c>
      <c r="E942">
        <v>10</v>
      </c>
      <c r="F942">
        <v>10</v>
      </c>
      <c r="G942">
        <v>0</v>
      </c>
      <c r="H942">
        <v>8</v>
      </c>
      <c r="I942">
        <v>2</v>
      </c>
      <c r="J942">
        <v>0.9</v>
      </c>
      <c r="K942" s="3">
        <v>10.4189147949219</v>
      </c>
      <c r="L942" s="10">
        <v>1.09677886962891</v>
      </c>
      <c r="M942">
        <v>0.50580978393554699</v>
      </c>
      <c r="N942">
        <v>8.6978092193603498</v>
      </c>
      <c r="O942">
        <v>6</v>
      </c>
      <c r="P942">
        <v>6</v>
      </c>
      <c r="Q942">
        <v>16</v>
      </c>
      <c r="R942" s="16">
        <v>0.375</v>
      </c>
      <c r="S942" s="16">
        <f t="shared" si="14"/>
        <v>0.6</v>
      </c>
      <c r="T942">
        <v>5.3749694824218697</v>
      </c>
      <c r="U942">
        <v>4.8848905563354501</v>
      </c>
      <c r="V942">
        <v>4.7225670814514196</v>
      </c>
      <c r="W942" s="17">
        <v>0.16232347488403301</v>
      </c>
      <c r="X942">
        <v>0.65240240097045898</v>
      </c>
      <c r="Y942">
        <v>0.65240240097045898</v>
      </c>
      <c r="Z942">
        <v>0.6</v>
      </c>
      <c r="AA942">
        <v>1</v>
      </c>
      <c r="AB942">
        <v>0.625</v>
      </c>
      <c r="AC942">
        <v>0.76923076923076905</v>
      </c>
      <c r="AD942">
        <v>0</v>
      </c>
      <c r="AE942">
        <v>0.4</v>
      </c>
    </row>
    <row r="943" spans="1:31" x14ac:dyDescent="0.15">
      <c r="A943" s="6">
        <v>941</v>
      </c>
      <c r="B943">
        <v>16</v>
      </c>
      <c r="C943">
        <v>4</v>
      </c>
      <c r="D943">
        <v>10</v>
      </c>
      <c r="E943">
        <v>10</v>
      </c>
      <c r="F943">
        <v>10</v>
      </c>
      <c r="G943">
        <v>0</v>
      </c>
      <c r="H943">
        <v>6</v>
      </c>
      <c r="I943">
        <v>4</v>
      </c>
      <c r="J943">
        <v>0.8</v>
      </c>
      <c r="K943" s="3">
        <v>8.8859405517578107</v>
      </c>
      <c r="L943" s="10">
        <v>2.6512527465820299</v>
      </c>
      <c r="M943">
        <v>1.06869888305664</v>
      </c>
      <c r="N943">
        <v>6.4347610473632804</v>
      </c>
      <c r="O943">
        <v>4</v>
      </c>
      <c r="P943">
        <v>4</v>
      </c>
      <c r="Q943">
        <v>14</v>
      </c>
      <c r="R943" s="16">
        <v>0.28570000000000001</v>
      </c>
      <c r="S943" s="16">
        <f t="shared" si="14"/>
        <v>0.4</v>
      </c>
      <c r="T943">
        <v>3.9604015350341801</v>
      </c>
      <c r="U943">
        <v>3.5765151977539098</v>
      </c>
      <c r="V943">
        <v>3.3643002510070801</v>
      </c>
      <c r="W943" s="17">
        <v>0.21221494674682601</v>
      </c>
      <c r="X943">
        <v>0.59610128402710005</v>
      </c>
      <c r="Y943">
        <v>0.59610128402710005</v>
      </c>
      <c r="Z943">
        <v>0.4</v>
      </c>
      <c r="AA943">
        <v>1</v>
      </c>
      <c r="AB943">
        <v>0.71428571428571397</v>
      </c>
      <c r="AC943">
        <v>0.83333333333333304</v>
      </c>
      <c r="AD943">
        <v>0</v>
      </c>
      <c r="AE943">
        <v>0.6</v>
      </c>
    </row>
    <row r="944" spans="1:31" x14ac:dyDescent="0.15">
      <c r="A944" s="6">
        <v>942</v>
      </c>
      <c r="B944">
        <v>17</v>
      </c>
      <c r="C944">
        <v>3</v>
      </c>
      <c r="D944">
        <v>10</v>
      </c>
      <c r="E944">
        <v>10</v>
      </c>
      <c r="F944">
        <v>10</v>
      </c>
      <c r="G944">
        <v>0</v>
      </c>
      <c r="H944">
        <v>7</v>
      </c>
      <c r="I944">
        <v>3</v>
      </c>
      <c r="J944">
        <v>0.85</v>
      </c>
      <c r="K944" s="3">
        <v>9.0732250213622994</v>
      </c>
      <c r="L944" s="10">
        <v>1.3047561645507799</v>
      </c>
      <c r="M944">
        <v>0.362777709960937</v>
      </c>
      <c r="N944">
        <v>7.9579143524169904</v>
      </c>
      <c r="O944">
        <v>7</v>
      </c>
      <c r="P944">
        <v>7</v>
      </c>
      <c r="Q944">
        <v>17</v>
      </c>
      <c r="R944" s="16">
        <v>0.4118</v>
      </c>
      <c r="S944" s="16">
        <f t="shared" si="14"/>
        <v>0.7</v>
      </c>
      <c r="T944">
        <v>4.8370914459228498</v>
      </c>
      <c r="U944">
        <v>4.3284192085266104</v>
      </c>
      <c r="V944">
        <v>4.2296271324157697</v>
      </c>
      <c r="W944" s="17">
        <v>9.8792076110839802E-2</v>
      </c>
      <c r="X944">
        <v>0.60746431350707997</v>
      </c>
      <c r="Y944">
        <v>0.60746431350707997</v>
      </c>
      <c r="Z944">
        <v>0.7</v>
      </c>
      <c r="AA944">
        <v>1</v>
      </c>
      <c r="AB944">
        <v>0.58823529411764697</v>
      </c>
      <c r="AC944">
        <v>0.74074074074074103</v>
      </c>
      <c r="AD944">
        <v>0</v>
      </c>
      <c r="AE944">
        <v>0.3</v>
      </c>
    </row>
    <row r="945" spans="1:31" x14ac:dyDescent="0.15">
      <c r="A945" s="6">
        <v>943</v>
      </c>
      <c r="B945">
        <v>14</v>
      </c>
      <c r="C945">
        <v>6</v>
      </c>
      <c r="D945">
        <v>10</v>
      </c>
      <c r="E945">
        <v>10</v>
      </c>
      <c r="F945">
        <v>10</v>
      </c>
      <c r="G945">
        <v>0</v>
      </c>
      <c r="H945">
        <v>4</v>
      </c>
      <c r="I945">
        <v>6</v>
      </c>
      <c r="J945">
        <v>0.7</v>
      </c>
      <c r="K945" s="3">
        <v>7.1337642669677699</v>
      </c>
      <c r="L945" s="10">
        <v>3.93759346008301</v>
      </c>
      <c r="M945">
        <v>2.2982063293457</v>
      </c>
      <c r="N945">
        <v>5.2581138610839799</v>
      </c>
      <c r="O945">
        <v>2</v>
      </c>
      <c r="P945">
        <v>2</v>
      </c>
      <c r="Q945">
        <v>11</v>
      </c>
      <c r="R945" s="16">
        <v>0.18179999999999999</v>
      </c>
      <c r="S945" s="16">
        <f t="shared" si="14"/>
        <v>0.2</v>
      </c>
      <c r="T945">
        <v>2.81827735900879</v>
      </c>
      <c r="U945">
        <v>2.5575652122497599</v>
      </c>
      <c r="V945">
        <v>2.3670539855957</v>
      </c>
      <c r="W945" s="17">
        <v>0.19051122665405301</v>
      </c>
      <c r="X945">
        <v>0.45122337341308599</v>
      </c>
      <c r="Y945">
        <v>0.45122337341308599</v>
      </c>
      <c r="Z945">
        <v>0.2</v>
      </c>
      <c r="AA945">
        <v>0.9</v>
      </c>
      <c r="AB945">
        <v>0.81818181818181801</v>
      </c>
      <c r="AC945">
        <v>0.85714285714285698</v>
      </c>
      <c r="AD945">
        <v>0.1</v>
      </c>
      <c r="AE945">
        <v>0.7</v>
      </c>
    </row>
    <row r="946" spans="1:31" x14ac:dyDescent="0.15">
      <c r="A946" s="6">
        <v>944</v>
      </c>
      <c r="B946">
        <v>13</v>
      </c>
      <c r="C946">
        <v>7</v>
      </c>
      <c r="D946">
        <v>10</v>
      </c>
      <c r="E946">
        <v>10</v>
      </c>
      <c r="F946">
        <v>10</v>
      </c>
      <c r="G946">
        <v>0</v>
      </c>
      <c r="H946">
        <v>3</v>
      </c>
      <c r="I946">
        <v>7</v>
      </c>
      <c r="J946">
        <v>0.65</v>
      </c>
      <c r="K946" s="3">
        <v>8.2326736450195295</v>
      </c>
      <c r="L946" s="10">
        <v>4.9250335693359402</v>
      </c>
      <c r="M946">
        <v>1.24188232421875</v>
      </c>
      <c r="N946">
        <v>5.7638072967529297</v>
      </c>
      <c r="O946">
        <v>2</v>
      </c>
      <c r="P946">
        <v>2</v>
      </c>
      <c r="Q946">
        <v>12</v>
      </c>
      <c r="R946" s="16">
        <v>0.16669999999999999</v>
      </c>
      <c r="S946" s="16">
        <f t="shared" si="14"/>
        <v>0.2</v>
      </c>
      <c r="T946">
        <v>2.97713279724121</v>
      </c>
      <c r="U946">
        <v>2.6054446697235099</v>
      </c>
      <c r="V946">
        <v>2.4249529838561998</v>
      </c>
      <c r="W946" s="17">
        <v>0.18049168586730999</v>
      </c>
      <c r="X946">
        <v>0.55217981338500999</v>
      </c>
      <c r="Y946">
        <v>0.55217981338500999</v>
      </c>
      <c r="Z946">
        <v>0.2</v>
      </c>
      <c r="AA946">
        <v>1</v>
      </c>
      <c r="AB946">
        <v>0.83333333333333304</v>
      </c>
      <c r="AC946">
        <v>0.90909090909090895</v>
      </c>
      <c r="AD946">
        <v>0</v>
      </c>
      <c r="AE946">
        <v>0.8</v>
      </c>
    </row>
    <row r="947" spans="1:31" x14ac:dyDescent="0.15">
      <c r="A947" s="6">
        <v>945</v>
      </c>
      <c r="B947">
        <v>19</v>
      </c>
      <c r="C947">
        <v>1</v>
      </c>
      <c r="D947">
        <v>10</v>
      </c>
      <c r="E947">
        <v>10</v>
      </c>
      <c r="F947">
        <v>10</v>
      </c>
      <c r="G947">
        <v>0</v>
      </c>
      <c r="H947">
        <v>9</v>
      </c>
      <c r="I947">
        <v>1</v>
      </c>
      <c r="J947">
        <v>0.95</v>
      </c>
      <c r="K947" s="3">
        <v>11.826662063598601</v>
      </c>
      <c r="L947" s="10">
        <v>0.83002471923828103</v>
      </c>
      <c r="M947">
        <v>0.65362167358398404</v>
      </c>
      <c r="N947">
        <v>10.4545288085937</v>
      </c>
      <c r="O947">
        <v>8</v>
      </c>
      <c r="P947">
        <v>8</v>
      </c>
      <c r="Q947">
        <v>17</v>
      </c>
      <c r="R947" s="16">
        <v>0.47060000000000002</v>
      </c>
      <c r="S947" s="16">
        <f t="shared" si="14"/>
        <v>0.8</v>
      </c>
      <c r="T947">
        <v>4.9697341918945304</v>
      </c>
      <c r="U947">
        <v>4.5560193061828604</v>
      </c>
      <c r="V947">
        <v>4.4299230575561497</v>
      </c>
      <c r="W947" s="17">
        <v>0.12609624862670901</v>
      </c>
      <c r="X947">
        <v>0.53981113433837902</v>
      </c>
      <c r="Y947">
        <v>0.53981113433837902</v>
      </c>
      <c r="Z947">
        <v>0.8</v>
      </c>
      <c r="AA947">
        <v>0.9</v>
      </c>
      <c r="AB947">
        <v>0.52941176470588203</v>
      </c>
      <c r="AC947">
        <v>0.66666666666666696</v>
      </c>
      <c r="AD947">
        <v>0.1</v>
      </c>
      <c r="AE947">
        <v>0.1</v>
      </c>
    </row>
    <row r="948" spans="1:31" x14ac:dyDescent="0.15">
      <c r="A948" s="6">
        <v>946</v>
      </c>
      <c r="B948">
        <v>15</v>
      </c>
      <c r="C948">
        <v>5</v>
      </c>
      <c r="D948">
        <v>10</v>
      </c>
      <c r="E948">
        <v>10</v>
      </c>
      <c r="F948">
        <v>10</v>
      </c>
      <c r="G948">
        <v>0</v>
      </c>
      <c r="H948">
        <v>5</v>
      </c>
      <c r="I948">
        <v>5</v>
      </c>
      <c r="J948">
        <v>0.75</v>
      </c>
      <c r="K948" s="3">
        <v>8.4956932067871094</v>
      </c>
      <c r="L948" s="10">
        <v>3.5684661865234402</v>
      </c>
      <c r="M948">
        <v>1.34145355224609</v>
      </c>
      <c r="N948">
        <v>5.4004249572753897</v>
      </c>
      <c r="O948">
        <v>3</v>
      </c>
      <c r="P948">
        <v>3</v>
      </c>
      <c r="Q948">
        <v>13</v>
      </c>
      <c r="R948" s="16">
        <v>0.23080000000000001</v>
      </c>
      <c r="S948" s="16">
        <f t="shared" si="14"/>
        <v>0.3</v>
      </c>
      <c r="T948">
        <v>3.4875831604003902</v>
      </c>
      <c r="U948">
        <v>3.16335153579712</v>
      </c>
      <c r="V948">
        <v>2.9216866493225102</v>
      </c>
      <c r="W948" s="17">
        <v>0.24166488647460899</v>
      </c>
      <c r="X948">
        <v>0.56589651107788097</v>
      </c>
      <c r="Y948">
        <v>0.56589651107788097</v>
      </c>
      <c r="Z948">
        <v>0.3</v>
      </c>
      <c r="AA948">
        <v>1</v>
      </c>
      <c r="AB948">
        <v>0.76923076923076905</v>
      </c>
      <c r="AC948">
        <v>0.86956521739130399</v>
      </c>
      <c r="AD948">
        <v>0</v>
      </c>
      <c r="AE948">
        <v>0.7</v>
      </c>
    </row>
    <row r="949" spans="1:31" x14ac:dyDescent="0.15">
      <c r="A949" s="6">
        <v>947</v>
      </c>
      <c r="B949">
        <v>19</v>
      </c>
      <c r="C949">
        <v>1</v>
      </c>
      <c r="D949">
        <v>10</v>
      </c>
      <c r="E949">
        <v>10</v>
      </c>
      <c r="F949">
        <v>10</v>
      </c>
      <c r="G949">
        <v>0</v>
      </c>
      <c r="H949">
        <v>9</v>
      </c>
      <c r="I949">
        <v>1</v>
      </c>
      <c r="J949">
        <v>0.95</v>
      </c>
      <c r="K949" s="3">
        <v>12.1847953796387</v>
      </c>
      <c r="L949" s="10">
        <v>1.0437812805175799</v>
      </c>
      <c r="M949">
        <v>0.83625793457031194</v>
      </c>
      <c r="N949">
        <v>10.3036651611328</v>
      </c>
      <c r="O949">
        <v>7</v>
      </c>
      <c r="P949">
        <v>7</v>
      </c>
      <c r="Q949">
        <v>17</v>
      </c>
      <c r="R949" s="16">
        <v>0.4118</v>
      </c>
      <c r="S949" s="16">
        <f t="shared" si="14"/>
        <v>0.7</v>
      </c>
      <c r="T949">
        <v>5.0442390441894496</v>
      </c>
      <c r="U949">
        <v>4.6455364227294904</v>
      </c>
      <c r="V949">
        <v>4.4665374755859402</v>
      </c>
      <c r="W949" s="17">
        <v>0.17899894714355499</v>
      </c>
      <c r="X949">
        <v>0.57770156860351596</v>
      </c>
      <c r="Y949">
        <v>0.57770156860351596</v>
      </c>
      <c r="Z949">
        <v>0.7</v>
      </c>
      <c r="AA949">
        <v>1</v>
      </c>
      <c r="AB949">
        <v>0.58823529411764697</v>
      </c>
      <c r="AC949">
        <v>0.74074074074074103</v>
      </c>
      <c r="AD949">
        <v>0</v>
      </c>
      <c r="AE949">
        <v>0.3</v>
      </c>
    </row>
    <row r="950" spans="1:31" x14ac:dyDescent="0.15">
      <c r="A950" s="6">
        <v>948</v>
      </c>
      <c r="B950">
        <v>18</v>
      </c>
      <c r="C950">
        <v>2</v>
      </c>
      <c r="D950">
        <v>10</v>
      </c>
      <c r="E950">
        <v>10</v>
      </c>
      <c r="F950">
        <v>10</v>
      </c>
      <c r="G950">
        <v>0</v>
      </c>
      <c r="H950">
        <v>8</v>
      </c>
      <c r="I950">
        <v>2</v>
      </c>
      <c r="J950">
        <v>0.9</v>
      </c>
      <c r="K950" s="3">
        <v>9.8729782104492205</v>
      </c>
      <c r="L950" s="10">
        <v>2.68618583679199</v>
      </c>
      <c r="M950">
        <v>2.22066307067871</v>
      </c>
      <c r="N950">
        <v>6.6558609008789098</v>
      </c>
      <c r="O950">
        <v>4</v>
      </c>
      <c r="P950">
        <v>4</v>
      </c>
      <c r="Q950">
        <v>14</v>
      </c>
      <c r="R950" s="16">
        <v>0.28570000000000001</v>
      </c>
      <c r="S950" s="16">
        <f t="shared" si="14"/>
        <v>0.4</v>
      </c>
      <c r="T950">
        <v>4.2357139587402299</v>
      </c>
      <c r="U950">
        <v>3.9578557014465301</v>
      </c>
      <c r="V950">
        <v>3.64942479133606</v>
      </c>
      <c r="W950" s="17">
        <v>0.30843091011047402</v>
      </c>
      <c r="X950">
        <v>0.58628916740417503</v>
      </c>
      <c r="Y950">
        <v>0.58628916740417503</v>
      </c>
      <c r="Z950">
        <v>0.4</v>
      </c>
      <c r="AA950">
        <v>1</v>
      </c>
      <c r="AB950">
        <v>0.71428571428571397</v>
      </c>
      <c r="AC950">
        <v>0.83333333333333304</v>
      </c>
      <c r="AD950">
        <v>0</v>
      </c>
      <c r="AE950">
        <v>0.6</v>
      </c>
    </row>
    <row r="951" spans="1:31" x14ac:dyDescent="0.15">
      <c r="A951" s="6">
        <v>949</v>
      </c>
      <c r="B951">
        <v>18</v>
      </c>
      <c r="C951">
        <v>2</v>
      </c>
      <c r="D951">
        <v>10</v>
      </c>
      <c r="E951">
        <v>10</v>
      </c>
      <c r="F951">
        <v>10</v>
      </c>
      <c r="G951">
        <v>0</v>
      </c>
      <c r="H951">
        <v>8</v>
      </c>
      <c r="I951">
        <v>2</v>
      </c>
      <c r="J951">
        <v>0.9</v>
      </c>
      <c r="K951" s="3">
        <v>11.0470275878906</v>
      </c>
      <c r="L951" s="10">
        <v>3.00836181640625</v>
      </c>
      <c r="M951">
        <v>2.4568119049072301</v>
      </c>
      <c r="N951">
        <v>7.29058837890625</v>
      </c>
      <c r="O951">
        <v>2</v>
      </c>
      <c r="P951">
        <v>2</v>
      </c>
      <c r="Q951">
        <v>11</v>
      </c>
      <c r="R951" s="16">
        <v>0.18179999999999999</v>
      </c>
      <c r="S951" s="16">
        <f t="shared" si="14"/>
        <v>0.2</v>
      </c>
      <c r="T951">
        <v>3.6874294281005899</v>
      </c>
      <c r="U951">
        <v>3.4886915683746298</v>
      </c>
      <c r="V951">
        <v>3.1422247886657702</v>
      </c>
      <c r="W951" s="17">
        <v>0.34646677970886203</v>
      </c>
      <c r="X951">
        <v>0.54520463943481401</v>
      </c>
      <c r="Y951">
        <v>0.54520463943481401</v>
      </c>
      <c r="Z951">
        <v>0.2</v>
      </c>
      <c r="AA951">
        <v>0.9</v>
      </c>
      <c r="AB951">
        <v>0.81818181818181801</v>
      </c>
      <c r="AC951">
        <v>0.85714285714285698</v>
      </c>
      <c r="AD951">
        <v>0.1</v>
      </c>
      <c r="AE951">
        <v>0.7</v>
      </c>
    </row>
    <row r="952" spans="1:31" x14ac:dyDescent="0.15">
      <c r="A952" s="6">
        <v>950</v>
      </c>
      <c r="B952">
        <v>13</v>
      </c>
      <c r="C952">
        <v>7</v>
      </c>
      <c r="D952">
        <v>10</v>
      </c>
      <c r="E952">
        <v>10</v>
      </c>
      <c r="F952">
        <v>10</v>
      </c>
      <c r="G952">
        <v>0</v>
      </c>
      <c r="H952">
        <v>3</v>
      </c>
      <c r="I952">
        <v>7</v>
      </c>
      <c r="J952">
        <v>0.65</v>
      </c>
      <c r="K952" s="3">
        <v>8.6675167083740199</v>
      </c>
      <c r="L952" s="10">
        <v>4.2599201202392596</v>
      </c>
      <c r="M952">
        <v>0.141372680664062</v>
      </c>
      <c r="N952">
        <v>8.8083477020263707</v>
      </c>
      <c r="O952">
        <v>3</v>
      </c>
      <c r="P952">
        <v>3</v>
      </c>
      <c r="Q952">
        <v>13</v>
      </c>
      <c r="R952" s="16">
        <v>0.23080000000000001</v>
      </c>
      <c r="S952" s="16">
        <f t="shared" si="14"/>
        <v>0.3</v>
      </c>
      <c r="T952">
        <v>2.8101425170898402</v>
      </c>
      <c r="U952">
        <v>2.26533007621765</v>
      </c>
      <c r="V952">
        <v>2.2691600322723402</v>
      </c>
      <c r="W952" s="17">
        <v>3.8299560546875E-3</v>
      </c>
      <c r="X952">
        <v>0.54098248481750499</v>
      </c>
      <c r="Y952">
        <v>0.54098248481750499</v>
      </c>
      <c r="Z952">
        <v>0.3</v>
      </c>
      <c r="AA952">
        <v>1</v>
      </c>
      <c r="AB952">
        <v>0.76923076923076905</v>
      </c>
      <c r="AC952">
        <v>0.86956521739130399</v>
      </c>
      <c r="AD952">
        <v>0</v>
      </c>
      <c r="AE952">
        <v>0.7</v>
      </c>
    </row>
    <row r="953" spans="1:31" x14ac:dyDescent="0.15">
      <c r="A953" s="6">
        <v>951</v>
      </c>
      <c r="B953">
        <v>16</v>
      </c>
      <c r="C953">
        <v>4</v>
      </c>
      <c r="D953">
        <v>10</v>
      </c>
      <c r="E953">
        <v>10</v>
      </c>
      <c r="F953">
        <v>9</v>
      </c>
      <c r="G953">
        <v>1</v>
      </c>
      <c r="H953">
        <v>7</v>
      </c>
      <c r="I953">
        <v>3</v>
      </c>
      <c r="J953">
        <v>0.8</v>
      </c>
      <c r="K953" s="3">
        <v>8.5184440612793004</v>
      </c>
      <c r="L953" s="10">
        <v>2.0967750549316402</v>
      </c>
      <c r="M953">
        <v>1.0690956115722701</v>
      </c>
      <c r="N953">
        <v>5.7482376098632804</v>
      </c>
      <c r="O953">
        <v>5</v>
      </c>
      <c r="P953">
        <v>5</v>
      </c>
      <c r="Q953">
        <v>14</v>
      </c>
      <c r="R953" s="16">
        <v>0.35709999999999997</v>
      </c>
      <c r="S953" s="16">
        <f t="shared" si="14"/>
        <v>0.5</v>
      </c>
      <c r="T953">
        <v>3.7170829772949201</v>
      </c>
      <c r="U953">
        <v>3.3833143711090101</v>
      </c>
      <c r="V953">
        <v>3.2514452934265101</v>
      </c>
      <c r="W953" s="17">
        <v>0.13186907768249501</v>
      </c>
      <c r="X953">
        <v>0.46563768386840798</v>
      </c>
      <c r="Y953">
        <v>0.46563768386840798</v>
      </c>
      <c r="Z953">
        <v>0.5</v>
      </c>
      <c r="AA953">
        <v>0.9</v>
      </c>
      <c r="AB953">
        <v>0.64285714285714302</v>
      </c>
      <c r="AC953">
        <v>0.75</v>
      </c>
      <c r="AD953">
        <v>0.1</v>
      </c>
      <c r="AE953">
        <v>0.4</v>
      </c>
    </row>
    <row r="954" spans="1:31" x14ac:dyDescent="0.15">
      <c r="A954" s="6">
        <v>952</v>
      </c>
      <c r="B954">
        <v>17</v>
      </c>
      <c r="C954">
        <v>3</v>
      </c>
      <c r="D954">
        <v>10</v>
      </c>
      <c r="E954">
        <v>10</v>
      </c>
      <c r="F954">
        <v>10</v>
      </c>
      <c r="G954">
        <v>0</v>
      </c>
      <c r="H954">
        <v>7</v>
      </c>
      <c r="I954">
        <v>3</v>
      </c>
      <c r="J954">
        <v>0.85</v>
      </c>
      <c r="K954" s="3">
        <v>9.2976856231689506</v>
      </c>
      <c r="L954" s="10">
        <v>1.77970123291016</v>
      </c>
      <c r="M954">
        <v>0.87759017944335904</v>
      </c>
      <c r="N954">
        <v>7.7329463958740199</v>
      </c>
      <c r="O954">
        <v>7</v>
      </c>
      <c r="P954">
        <v>7</v>
      </c>
      <c r="Q954">
        <v>17</v>
      </c>
      <c r="R954" s="16">
        <v>0.4118</v>
      </c>
      <c r="S954" s="16">
        <f t="shared" si="14"/>
        <v>0.7</v>
      </c>
      <c r="T954">
        <v>4.7303161621093697</v>
      </c>
      <c r="U954">
        <v>4.23921871185303</v>
      </c>
      <c r="V954">
        <v>4.0963802337646502</v>
      </c>
      <c r="W954" s="17">
        <v>0.14283847808837899</v>
      </c>
      <c r="X954">
        <v>0.63393592834472701</v>
      </c>
      <c r="Y954">
        <v>0.63393592834472701</v>
      </c>
      <c r="Z954">
        <v>0.7</v>
      </c>
      <c r="AA954">
        <v>1</v>
      </c>
      <c r="AB954">
        <v>0.58823529411764697</v>
      </c>
      <c r="AC954">
        <v>0.74074074074074103</v>
      </c>
      <c r="AD954">
        <v>0</v>
      </c>
      <c r="AE954">
        <v>0.3</v>
      </c>
    </row>
    <row r="955" spans="1:31" x14ac:dyDescent="0.15">
      <c r="A955" s="6">
        <v>953</v>
      </c>
      <c r="B955">
        <v>18</v>
      </c>
      <c r="C955">
        <v>2</v>
      </c>
      <c r="D955">
        <v>10</v>
      </c>
      <c r="E955">
        <v>10</v>
      </c>
      <c r="F955">
        <v>10</v>
      </c>
      <c r="G955">
        <v>0</v>
      </c>
      <c r="H955">
        <v>8</v>
      </c>
      <c r="I955">
        <v>2</v>
      </c>
      <c r="J955">
        <v>0.9</v>
      </c>
      <c r="K955" s="3">
        <v>9.0687141418456996</v>
      </c>
      <c r="L955" s="10">
        <v>0.85123443603515603</v>
      </c>
      <c r="M955">
        <v>0.384307861328125</v>
      </c>
      <c r="N955">
        <v>7.9372062683105504</v>
      </c>
      <c r="O955">
        <v>6</v>
      </c>
      <c r="P955">
        <v>6</v>
      </c>
      <c r="Q955">
        <v>15</v>
      </c>
      <c r="R955" s="16">
        <v>0.4</v>
      </c>
      <c r="S955" s="16">
        <f t="shared" si="14"/>
        <v>0.6</v>
      </c>
      <c r="T955">
        <v>4.70115089416504</v>
      </c>
      <c r="U955">
        <v>4.2405490875244096</v>
      </c>
      <c r="V955">
        <v>4.1392974853515598</v>
      </c>
      <c r="W955" s="17">
        <v>0.10125160217285201</v>
      </c>
      <c r="X955">
        <v>0.56185340881347701</v>
      </c>
      <c r="Y955">
        <v>0.56185340881347701</v>
      </c>
      <c r="Z955">
        <v>0.6</v>
      </c>
      <c r="AA955">
        <v>0.9</v>
      </c>
      <c r="AB955">
        <v>0.6</v>
      </c>
      <c r="AC955">
        <v>0.72</v>
      </c>
      <c r="AD955">
        <v>0.1</v>
      </c>
      <c r="AE955">
        <v>0.3</v>
      </c>
    </row>
    <row r="956" spans="1:31" x14ac:dyDescent="0.15">
      <c r="A956" s="6">
        <v>954</v>
      </c>
      <c r="B956">
        <v>18</v>
      </c>
      <c r="C956">
        <v>2</v>
      </c>
      <c r="D956">
        <v>10</v>
      </c>
      <c r="E956">
        <v>10</v>
      </c>
      <c r="F956">
        <v>10</v>
      </c>
      <c r="G956">
        <v>0</v>
      </c>
      <c r="H956">
        <v>8</v>
      </c>
      <c r="I956">
        <v>2</v>
      </c>
      <c r="J956">
        <v>0.9</v>
      </c>
      <c r="K956" s="3">
        <v>9.3778877258300799</v>
      </c>
      <c r="L956" s="10">
        <v>1.19406890869141</v>
      </c>
      <c r="M956">
        <v>0.60646438598632801</v>
      </c>
      <c r="N956">
        <v>7.291748046875</v>
      </c>
      <c r="O956">
        <v>6</v>
      </c>
      <c r="P956">
        <v>6</v>
      </c>
      <c r="Q956">
        <v>16</v>
      </c>
      <c r="R956" s="16">
        <v>0.375</v>
      </c>
      <c r="S956" s="16">
        <f t="shared" si="14"/>
        <v>0.6</v>
      </c>
      <c r="T956">
        <v>4.6102466583251998</v>
      </c>
      <c r="U956">
        <v>4.2270174026489302</v>
      </c>
      <c r="V956">
        <v>4.0446829795837402</v>
      </c>
      <c r="W956" s="17">
        <v>0.18233442306518499</v>
      </c>
      <c r="X956">
        <v>0.56556367874145497</v>
      </c>
      <c r="Y956">
        <v>0.56556367874145497</v>
      </c>
      <c r="Z956">
        <v>0.6</v>
      </c>
      <c r="AA956">
        <v>1</v>
      </c>
      <c r="AB956">
        <v>0.625</v>
      </c>
      <c r="AC956">
        <v>0.76923076923076905</v>
      </c>
      <c r="AD956">
        <v>0</v>
      </c>
      <c r="AE956">
        <v>0.4</v>
      </c>
    </row>
    <row r="957" spans="1:31" x14ac:dyDescent="0.15">
      <c r="A957" s="6">
        <v>955</v>
      </c>
      <c r="B957">
        <v>16</v>
      </c>
      <c r="C957">
        <v>4</v>
      </c>
      <c r="D957">
        <v>10</v>
      </c>
      <c r="E957">
        <v>10</v>
      </c>
      <c r="F957">
        <v>10</v>
      </c>
      <c r="G957">
        <v>0</v>
      </c>
      <c r="H957">
        <v>6</v>
      </c>
      <c r="I957">
        <v>4</v>
      </c>
      <c r="J957">
        <v>0.8</v>
      </c>
      <c r="K957" s="3">
        <v>8.1018104553222692</v>
      </c>
      <c r="L957" s="10">
        <v>1.5659656524658201</v>
      </c>
      <c r="M957">
        <v>0.244155883789062</v>
      </c>
      <c r="N957">
        <v>7.5885448455810502</v>
      </c>
      <c r="O957">
        <v>6</v>
      </c>
      <c r="P957">
        <v>6</v>
      </c>
      <c r="Q957">
        <v>16</v>
      </c>
      <c r="R957" s="16">
        <v>0.375</v>
      </c>
      <c r="S957" s="16">
        <f t="shared" si="14"/>
        <v>0.6</v>
      </c>
      <c r="T957">
        <v>4.0637435913085902</v>
      </c>
      <c r="U957">
        <v>3.54671382904053</v>
      </c>
      <c r="V957">
        <v>3.50258064270019</v>
      </c>
      <c r="W957" s="17">
        <v>4.4133186340331997E-2</v>
      </c>
      <c r="X957">
        <v>0.56116294860839799</v>
      </c>
      <c r="Y957">
        <v>0.56116294860839799</v>
      </c>
      <c r="Z957">
        <v>0.6</v>
      </c>
      <c r="AA957">
        <v>1</v>
      </c>
      <c r="AB957">
        <v>0.625</v>
      </c>
      <c r="AC957">
        <v>0.76923076923076905</v>
      </c>
      <c r="AD957">
        <v>0</v>
      </c>
      <c r="AE957">
        <v>0.4</v>
      </c>
    </row>
    <row r="958" spans="1:31" x14ac:dyDescent="0.15">
      <c r="A958" s="6">
        <v>956</v>
      </c>
      <c r="B958">
        <v>17</v>
      </c>
      <c r="C958">
        <v>3</v>
      </c>
      <c r="D958">
        <v>10</v>
      </c>
      <c r="E958">
        <v>10</v>
      </c>
      <c r="F958">
        <v>10</v>
      </c>
      <c r="G958">
        <v>0</v>
      </c>
      <c r="H958">
        <v>7</v>
      </c>
      <c r="I958">
        <v>3</v>
      </c>
      <c r="J958">
        <v>0.85</v>
      </c>
      <c r="K958" s="3">
        <v>8.6290321350097692</v>
      </c>
      <c r="L958" s="10">
        <v>1.57792472839355</v>
      </c>
      <c r="M958">
        <v>0.73628616333007801</v>
      </c>
      <c r="N958">
        <v>7.2675247192382804</v>
      </c>
      <c r="O958">
        <v>7</v>
      </c>
      <c r="P958">
        <v>7</v>
      </c>
      <c r="Q958">
        <v>17</v>
      </c>
      <c r="R958" s="16">
        <v>0.4118</v>
      </c>
      <c r="S958" s="16">
        <f t="shared" si="14"/>
        <v>0.7</v>
      </c>
      <c r="T958">
        <v>4.53873634338379</v>
      </c>
      <c r="U958">
        <v>4.0801310539245597</v>
      </c>
      <c r="V958">
        <v>3.9544265270233101</v>
      </c>
      <c r="W958" s="17">
        <v>0.12570452690124501</v>
      </c>
      <c r="X958">
        <v>0.58430981636047397</v>
      </c>
      <c r="Y958">
        <v>0.58430981636047397</v>
      </c>
      <c r="Z958">
        <v>0.7</v>
      </c>
      <c r="AA958">
        <v>1</v>
      </c>
      <c r="AB958">
        <v>0.58823529411764697</v>
      </c>
      <c r="AC958">
        <v>0.74074074074074103</v>
      </c>
      <c r="AD958">
        <v>0</v>
      </c>
      <c r="AE958">
        <v>0.3</v>
      </c>
    </row>
    <row r="959" spans="1:31" x14ac:dyDescent="0.15">
      <c r="A959" s="6">
        <v>957</v>
      </c>
      <c r="B959">
        <v>19</v>
      </c>
      <c r="C959">
        <v>1</v>
      </c>
      <c r="D959">
        <v>10</v>
      </c>
      <c r="E959">
        <v>10</v>
      </c>
      <c r="F959">
        <v>10</v>
      </c>
      <c r="G959">
        <v>0</v>
      </c>
      <c r="H959">
        <v>9</v>
      </c>
      <c r="I959">
        <v>1</v>
      </c>
      <c r="J959">
        <v>0.95</v>
      </c>
      <c r="K959" s="3">
        <v>12.638593673706</v>
      </c>
      <c r="L959" s="10">
        <v>0.7596435546875</v>
      </c>
      <c r="M959">
        <v>0.51848602294921897</v>
      </c>
      <c r="N959">
        <v>10.7872982025147</v>
      </c>
      <c r="O959">
        <v>8</v>
      </c>
      <c r="P959">
        <v>8</v>
      </c>
      <c r="Q959">
        <v>18</v>
      </c>
      <c r="R959" s="16">
        <v>0.44440000000000002</v>
      </c>
      <c r="S959" s="16">
        <f t="shared" si="14"/>
        <v>0.8</v>
      </c>
      <c r="T959">
        <v>5.7189655303955096</v>
      </c>
      <c r="U959">
        <v>5.2433700561523402</v>
      </c>
      <c r="V959">
        <v>5.0678124427795401</v>
      </c>
      <c r="W959" s="17">
        <v>0.17555761337280301</v>
      </c>
      <c r="X959">
        <v>0.65115308761596702</v>
      </c>
      <c r="Y959">
        <v>0.65115308761596702</v>
      </c>
      <c r="Z959">
        <v>0.8</v>
      </c>
      <c r="AA959">
        <v>1</v>
      </c>
      <c r="AB959">
        <v>0.55555555555555602</v>
      </c>
      <c r="AC959">
        <v>0.71428571428571397</v>
      </c>
      <c r="AD959">
        <v>0</v>
      </c>
      <c r="AE959">
        <v>0.2</v>
      </c>
    </row>
    <row r="960" spans="1:31" x14ac:dyDescent="0.15">
      <c r="A960" s="6">
        <v>958</v>
      </c>
      <c r="B960">
        <v>17</v>
      </c>
      <c r="C960">
        <v>3</v>
      </c>
      <c r="D960">
        <v>10</v>
      </c>
      <c r="E960">
        <v>10</v>
      </c>
      <c r="F960">
        <v>10</v>
      </c>
      <c r="G960">
        <v>0</v>
      </c>
      <c r="H960">
        <v>7</v>
      </c>
      <c r="I960">
        <v>3</v>
      </c>
      <c r="J960">
        <v>0.85</v>
      </c>
      <c r="K960" s="3">
        <v>9.39349365234375</v>
      </c>
      <c r="L960" s="10">
        <v>1.39994621276855</v>
      </c>
      <c r="M960">
        <v>0.38115310668945301</v>
      </c>
      <c r="N960">
        <v>8.0234031677246094</v>
      </c>
      <c r="O960">
        <v>6</v>
      </c>
      <c r="P960">
        <v>6</v>
      </c>
      <c r="Q960">
        <v>16</v>
      </c>
      <c r="R960" s="16">
        <v>0.375</v>
      </c>
      <c r="S960" s="16">
        <f t="shared" si="14"/>
        <v>0.6</v>
      </c>
      <c r="T960">
        <v>4.8296680450439498</v>
      </c>
      <c r="U960">
        <v>4.3428139686584499</v>
      </c>
      <c r="V960">
        <v>4.2218346595764196</v>
      </c>
      <c r="W960" s="17">
        <v>0.120979309082031</v>
      </c>
      <c r="X960">
        <v>0.60783338546752896</v>
      </c>
      <c r="Y960">
        <v>0.60783338546752896</v>
      </c>
      <c r="Z960">
        <v>0.6</v>
      </c>
      <c r="AA960">
        <v>1</v>
      </c>
      <c r="AB960">
        <v>0.625</v>
      </c>
      <c r="AC960">
        <v>0.76923076923076905</v>
      </c>
      <c r="AD960">
        <v>0</v>
      </c>
      <c r="AE960">
        <v>0.4</v>
      </c>
    </row>
    <row r="961" spans="1:31" x14ac:dyDescent="0.15">
      <c r="A961" s="6">
        <v>959</v>
      </c>
      <c r="B961">
        <v>19</v>
      </c>
      <c r="C961">
        <v>1</v>
      </c>
      <c r="D961">
        <v>10</v>
      </c>
      <c r="E961">
        <v>10</v>
      </c>
      <c r="F961">
        <v>10</v>
      </c>
      <c r="G961">
        <v>0</v>
      </c>
      <c r="H961">
        <v>9</v>
      </c>
      <c r="I961">
        <v>1</v>
      </c>
      <c r="J961">
        <v>0.95</v>
      </c>
      <c r="K961" s="3">
        <v>12.677396774291999</v>
      </c>
      <c r="L961" s="10">
        <v>0.60663604736328103</v>
      </c>
      <c r="M961">
        <v>0.38630294799804699</v>
      </c>
      <c r="N961">
        <v>11.2085857391357</v>
      </c>
      <c r="O961">
        <v>8</v>
      </c>
      <c r="P961">
        <v>8</v>
      </c>
      <c r="Q961">
        <v>18</v>
      </c>
      <c r="R961" s="16">
        <v>0.44440000000000002</v>
      </c>
      <c r="S961" s="16">
        <f t="shared" si="14"/>
        <v>0.8</v>
      </c>
      <c r="T961">
        <v>5.5991306304931596</v>
      </c>
      <c r="U961">
        <v>5.1041693687439</v>
      </c>
      <c r="V961">
        <v>4.9649362564086896</v>
      </c>
      <c r="W961" s="17">
        <v>0.13923311233520499</v>
      </c>
      <c r="X961">
        <v>0.63419437408447299</v>
      </c>
      <c r="Y961">
        <v>0.63419437408447299</v>
      </c>
      <c r="Z961">
        <v>0.8</v>
      </c>
      <c r="AA961">
        <v>1</v>
      </c>
      <c r="AB961">
        <v>0.55555555555555602</v>
      </c>
      <c r="AC961">
        <v>0.71428571428571397</v>
      </c>
      <c r="AD961">
        <v>0</v>
      </c>
      <c r="AE961">
        <v>0.2</v>
      </c>
    </row>
    <row r="962" spans="1:31" x14ac:dyDescent="0.15">
      <c r="A962" s="6">
        <v>960</v>
      </c>
      <c r="B962">
        <v>14</v>
      </c>
      <c r="C962">
        <v>6</v>
      </c>
      <c r="D962">
        <v>10</v>
      </c>
      <c r="E962">
        <v>10</v>
      </c>
      <c r="F962">
        <v>10</v>
      </c>
      <c r="G962">
        <v>0</v>
      </c>
      <c r="H962">
        <v>4</v>
      </c>
      <c r="I962">
        <v>6</v>
      </c>
      <c r="J962">
        <v>0.7</v>
      </c>
      <c r="K962" s="3">
        <v>9.1993274688720703</v>
      </c>
      <c r="L962" s="10">
        <v>4.7742443084716797</v>
      </c>
      <c r="M962">
        <v>1.87765121459961</v>
      </c>
      <c r="N962">
        <v>6.2350482940673801</v>
      </c>
      <c r="O962">
        <v>2</v>
      </c>
      <c r="P962">
        <v>2</v>
      </c>
      <c r="Q962">
        <v>12</v>
      </c>
      <c r="R962" s="16">
        <v>0.16669999999999999</v>
      </c>
      <c r="S962" s="16">
        <f t="shared" ref="S962:S1001" si="15">O962/E962</f>
        <v>0.2</v>
      </c>
      <c r="T962">
        <v>3.0602397918701199</v>
      </c>
      <c r="U962">
        <v>2.7487521171569802</v>
      </c>
      <c r="V962">
        <v>2.4787726402282702</v>
      </c>
      <c r="W962" s="17">
        <v>0.26997947692871099</v>
      </c>
      <c r="X962">
        <v>0.58146715164184604</v>
      </c>
      <c r="Y962">
        <v>0.58146715164184604</v>
      </c>
      <c r="Z962">
        <v>0.2</v>
      </c>
      <c r="AA962">
        <v>1</v>
      </c>
      <c r="AB962">
        <v>0.83333333333333304</v>
      </c>
      <c r="AC962">
        <v>0.90909090909090895</v>
      </c>
      <c r="AD962">
        <v>0</v>
      </c>
      <c r="AE962">
        <v>0.8</v>
      </c>
    </row>
    <row r="963" spans="1:31" x14ac:dyDescent="0.15">
      <c r="A963" s="6">
        <v>961</v>
      </c>
      <c r="B963">
        <v>19</v>
      </c>
      <c r="C963">
        <v>1</v>
      </c>
      <c r="D963">
        <v>10</v>
      </c>
      <c r="E963">
        <v>10</v>
      </c>
      <c r="F963">
        <v>10</v>
      </c>
      <c r="G963">
        <v>0</v>
      </c>
      <c r="H963">
        <v>9</v>
      </c>
      <c r="I963">
        <v>1</v>
      </c>
      <c r="J963">
        <v>0.95</v>
      </c>
      <c r="K963" s="3">
        <v>12.3342037200928</v>
      </c>
      <c r="L963" s="10">
        <v>0.65141677856445301</v>
      </c>
      <c r="M963">
        <v>0.4273681640625</v>
      </c>
      <c r="N963">
        <v>10.740394592285201</v>
      </c>
      <c r="O963">
        <v>7</v>
      </c>
      <c r="P963">
        <v>7</v>
      </c>
      <c r="Q963">
        <v>17</v>
      </c>
      <c r="R963" s="16">
        <v>0.4118</v>
      </c>
      <c r="S963" s="16">
        <f t="shared" si="15"/>
        <v>0.7</v>
      </c>
      <c r="T963">
        <v>5.4818248748779297</v>
      </c>
      <c r="U963">
        <v>5.0223312377929696</v>
      </c>
      <c r="V963">
        <v>4.8790793418884304</v>
      </c>
      <c r="W963" s="17">
        <v>0.14325189590454099</v>
      </c>
      <c r="X963">
        <v>0.60274553298950195</v>
      </c>
      <c r="Y963">
        <v>0.60274553298950195</v>
      </c>
      <c r="Z963">
        <v>0.7</v>
      </c>
      <c r="AA963">
        <v>1</v>
      </c>
      <c r="AB963">
        <v>0.58823529411764697</v>
      </c>
      <c r="AC963">
        <v>0.74074074074074103</v>
      </c>
      <c r="AD963">
        <v>0</v>
      </c>
      <c r="AE963">
        <v>0.3</v>
      </c>
    </row>
    <row r="964" spans="1:31" x14ac:dyDescent="0.15">
      <c r="A964" s="6">
        <v>962</v>
      </c>
      <c r="B964">
        <v>16</v>
      </c>
      <c r="C964">
        <v>4</v>
      </c>
      <c r="D964">
        <v>10</v>
      </c>
      <c r="E964">
        <v>10</v>
      </c>
      <c r="F964">
        <v>10</v>
      </c>
      <c r="G964">
        <v>0</v>
      </c>
      <c r="H964">
        <v>6</v>
      </c>
      <c r="I964">
        <v>4</v>
      </c>
      <c r="J964">
        <v>0.8</v>
      </c>
      <c r="K964" s="3">
        <v>8.72918701171875</v>
      </c>
      <c r="L964" s="10">
        <v>2.5042457580566402</v>
      </c>
      <c r="M964">
        <v>1.19601058959961</v>
      </c>
      <c r="N964">
        <v>7.1043071746826199</v>
      </c>
      <c r="O964">
        <v>6</v>
      </c>
      <c r="P964">
        <v>6</v>
      </c>
      <c r="Q964">
        <v>16</v>
      </c>
      <c r="R964" s="16">
        <v>0.375</v>
      </c>
      <c r="S964" s="16">
        <f t="shared" si="15"/>
        <v>0.6</v>
      </c>
      <c r="T964">
        <v>4.0054836273193404</v>
      </c>
      <c r="U964">
        <v>3.55247855186462</v>
      </c>
      <c r="V964">
        <v>3.4034492969512899</v>
      </c>
      <c r="W964" s="17">
        <v>0.14902925491332999</v>
      </c>
      <c r="X964">
        <v>0.60203433036804199</v>
      </c>
      <c r="Y964">
        <v>0.60203433036804199</v>
      </c>
      <c r="Z964">
        <v>0.6</v>
      </c>
      <c r="AA964">
        <v>1</v>
      </c>
      <c r="AB964">
        <v>0.625</v>
      </c>
      <c r="AC964">
        <v>0.76923076923076905</v>
      </c>
      <c r="AD964">
        <v>0</v>
      </c>
      <c r="AE964">
        <v>0.4</v>
      </c>
    </row>
    <row r="965" spans="1:31" x14ac:dyDescent="0.15">
      <c r="A965" s="6">
        <v>963</v>
      </c>
      <c r="B965">
        <v>17</v>
      </c>
      <c r="C965">
        <v>3</v>
      </c>
      <c r="D965">
        <v>10</v>
      </c>
      <c r="E965">
        <v>10</v>
      </c>
      <c r="F965">
        <v>10</v>
      </c>
      <c r="G965">
        <v>0</v>
      </c>
      <c r="H965">
        <v>7</v>
      </c>
      <c r="I965">
        <v>3</v>
      </c>
      <c r="J965">
        <v>0.85</v>
      </c>
      <c r="K965" s="3">
        <v>8.3314113616943395</v>
      </c>
      <c r="L965" s="10">
        <v>1.65956687927246</v>
      </c>
      <c r="M965">
        <v>0.74327087402343694</v>
      </c>
      <c r="N965">
        <v>6.4769001007080096</v>
      </c>
      <c r="O965">
        <v>6</v>
      </c>
      <c r="P965">
        <v>6</v>
      </c>
      <c r="Q965">
        <v>16</v>
      </c>
      <c r="R965" s="16">
        <v>0.375</v>
      </c>
      <c r="S965" s="16">
        <f t="shared" si="15"/>
        <v>0.6</v>
      </c>
      <c r="T965">
        <v>4.0953617095947301</v>
      </c>
      <c r="U965">
        <v>3.70555543899536</v>
      </c>
      <c r="V965">
        <v>3.5510711669921902</v>
      </c>
      <c r="W965" s="17">
        <v>0.15448427200317399</v>
      </c>
      <c r="X965">
        <v>0.54429054260253895</v>
      </c>
      <c r="Y965">
        <v>0.54429054260253895</v>
      </c>
      <c r="Z965">
        <v>0.6</v>
      </c>
      <c r="AA965">
        <v>1</v>
      </c>
      <c r="AB965">
        <v>0.625</v>
      </c>
      <c r="AC965">
        <v>0.76923076923076905</v>
      </c>
      <c r="AD965">
        <v>0</v>
      </c>
      <c r="AE965">
        <v>0.4</v>
      </c>
    </row>
    <row r="966" spans="1:31" x14ac:dyDescent="0.15">
      <c r="A966" s="6">
        <v>964</v>
      </c>
      <c r="B966">
        <v>17</v>
      </c>
      <c r="C966">
        <v>3</v>
      </c>
      <c r="D966">
        <v>10</v>
      </c>
      <c r="E966">
        <v>10</v>
      </c>
      <c r="F966">
        <v>10</v>
      </c>
      <c r="G966">
        <v>0</v>
      </c>
      <c r="H966">
        <v>7</v>
      </c>
      <c r="I966">
        <v>3</v>
      </c>
      <c r="J966">
        <v>0.85</v>
      </c>
      <c r="K966" s="3">
        <v>8.2926025390625</v>
      </c>
      <c r="L966" s="10">
        <v>2.3254470825195299</v>
      </c>
      <c r="M966">
        <v>1.4777679443359399</v>
      </c>
      <c r="N966">
        <v>5.6989002227783203</v>
      </c>
      <c r="O966">
        <v>6</v>
      </c>
      <c r="P966">
        <v>6</v>
      </c>
      <c r="Q966">
        <v>16</v>
      </c>
      <c r="R966" s="16">
        <v>0.375</v>
      </c>
      <c r="S966" s="16">
        <f t="shared" si="15"/>
        <v>0.6</v>
      </c>
      <c r="T966">
        <v>3.8219947814941402</v>
      </c>
      <c r="U966">
        <v>3.4966413974761998</v>
      </c>
      <c r="V966">
        <v>3.2772459983825701</v>
      </c>
      <c r="W966" s="17">
        <v>0.21939539909362801</v>
      </c>
      <c r="X966">
        <v>0.54474878311157204</v>
      </c>
      <c r="Y966">
        <v>0.54474878311157204</v>
      </c>
      <c r="Z966">
        <v>0.6</v>
      </c>
      <c r="AA966">
        <v>1</v>
      </c>
      <c r="AB966">
        <v>0.625</v>
      </c>
      <c r="AC966">
        <v>0.76923076923076905</v>
      </c>
      <c r="AD966">
        <v>0</v>
      </c>
      <c r="AE966">
        <v>0.4</v>
      </c>
    </row>
    <row r="967" spans="1:31" x14ac:dyDescent="0.15">
      <c r="A967" s="6">
        <v>965</v>
      </c>
      <c r="B967">
        <v>19</v>
      </c>
      <c r="C967">
        <v>1</v>
      </c>
      <c r="D967">
        <v>10</v>
      </c>
      <c r="E967">
        <v>10</v>
      </c>
      <c r="F967">
        <v>10</v>
      </c>
      <c r="G967">
        <v>0</v>
      </c>
      <c r="H967">
        <v>9</v>
      </c>
      <c r="I967">
        <v>1</v>
      </c>
      <c r="J967">
        <v>0.95</v>
      </c>
      <c r="K967" s="3">
        <v>12.5211086273193</v>
      </c>
      <c r="L967" s="10">
        <v>2.5494575500488299</v>
      </c>
      <c r="M967">
        <v>2.31388664245606</v>
      </c>
      <c r="N967">
        <v>8.7239055633544904</v>
      </c>
      <c r="O967">
        <v>7</v>
      </c>
      <c r="P967">
        <v>7</v>
      </c>
      <c r="Q967">
        <v>17</v>
      </c>
      <c r="R967" s="16">
        <v>0.4118</v>
      </c>
      <c r="S967" s="16">
        <f t="shared" si="15"/>
        <v>0.7</v>
      </c>
      <c r="T967">
        <v>4.3991069793701199</v>
      </c>
      <c r="U967">
        <v>4.1645359992981001</v>
      </c>
      <c r="V967">
        <v>3.8337669372558598</v>
      </c>
      <c r="W967" s="17">
        <v>0.330769062042236</v>
      </c>
      <c r="X967">
        <v>0.56534004211425803</v>
      </c>
      <c r="Y967">
        <v>0.56534004211425803</v>
      </c>
      <c r="Z967">
        <v>0.7</v>
      </c>
      <c r="AA967">
        <v>1</v>
      </c>
      <c r="AB967">
        <v>0.58823529411764697</v>
      </c>
      <c r="AC967">
        <v>0.74074074074074103</v>
      </c>
      <c r="AD967">
        <v>0</v>
      </c>
      <c r="AE967">
        <v>0.3</v>
      </c>
    </row>
    <row r="968" spans="1:31" x14ac:dyDescent="0.15">
      <c r="A968" s="6">
        <v>966</v>
      </c>
      <c r="B968">
        <v>15</v>
      </c>
      <c r="C968">
        <v>5</v>
      </c>
      <c r="D968">
        <v>10</v>
      </c>
      <c r="E968">
        <v>10</v>
      </c>
      <c r="F968">
        <v>10</v>
      </c>
      <c r="G968">
        <v>0</v>
      </c>
      <c r="H968">
        <v>5</v>
      </c>
      <c r="I968">
        <v>5</v>
      </c>
      <c r="J968">
        <v>0.75</v>
      </c>
      <c r="K968" s="3">
        <v>5.5206356048584002</v>
      </c>
      <c r="L968" s="10">
        <v>1.7316932678222701</v>
      </c>
      <c r="M968">
        <v>0.99818801879882801</v>
      </c>
      <c r="N968">
        <v>6.1108665466308603</v>
      </c>
      <c r="O968">
        <v>4</v>
      </c>
      <c r="P968">
        <v>4</v>
      </c>
      <c r="Q968">
        <v>11</v>
      </c>
      <c r="R968" s="16">
        <v>0.36359999999999998</v>
      </c>
      <c r="S968" s="16">
        <f t="shared" si="15"/>
        <v>0.4</v>
      </c>
      <c r="T968">
        <v>2.91597175598144</v>
      </c>
      <c r="U968">
        <v>2.5433914661407502</v>
      </c>
      <c r="V968">
        <v>2.54008889198303</v>
      </c>
      <c r="W968" s="17">
        <v>3.3025741577148398E-3</v>
      </c>
      <c r="X968">
        <v>0.37588286399841297</v>
      </c>
      <c r="Y968">
        <v>0.37588286399841297</v>
      </c>
      <c r="Z968">
        <v>0.4</v>
      </c>
      <c r="AA968">
        <v>0.7</v>
      </c>
      <c r="AB968">
        <v>0.63636363636363602</v>
      </c>
      <c r="AC968">
        <v>0.66666666666666696</v>
      </c>
      <c r="AD968">
        <v>0.3</v>
      </c>
      <c r="AE968">
        <v>0.3</v>
      </c>
    </row>
    <row r="969" spans="1:31" x14ac:dyDescent="0.15">
      <c r="A969" s="6">
        <v>967</v>
      </c>
      <c r="B969">
        <v>17</v>
      </c>
      <c r="C969">
        <v>3</v>
      </c>
      <c r="D969">
        <v>10</v>
      </c>
      <c r="E969">
        <v>10</v>
      </c>
      <c r="F969">
        <v>10</v>
      </c>
      <c r="G969">
        <v>0</v>
      </c>
      <c r="H969">
        <v>7</v>
      </c>
      <c r="I969">
        <v>3</v>
      </c>
      <c r="J969">
        <v>0.85</v>
      </c>
      <c r="K969" s="3">
        <v>9.5685405731201207</v>
      </c>
      <c r="L969" s="10">
        <v>3.23226737976074</v>
      </c>
      <c r="M969">
        <v>2.3628921508789098</v>
      </c>
      <c r="N969">
        <v>6.1539039611816397</v>
      </c>
      <c r="O969">
        <v>5</v>
      </c>
      <c r="P969">
        <v>5</v>
      </c>
      <c r="Q969">
        <v>15</v>
      </c>
      <c r="R969" s="16">
        <v>0.33329999999999999</v>
      </c>
      <c r="S969" s="16">
        <f t="shared" si="15"/>
        <v>0.5</v>
      </c>
      <c r="T969">
        <v>4.0524349212646502</v>
      </c>
      <c r="U969">
        <v>3.7755260467529301</v>
      </c>
      <c r="V969">
        <v>3.4650077819824201</v>
      </c>
      <c r="W969" s="17">
        <v>0.31051826477050798</v>
      </c>
      <c r="X969">
        <v>0.58742713928222701</v>
      </c>
      <c r="Y969">
        <v>0.58742713928222701</v>
      </c>
      <c r="Z969">
        <v>0.5</v>
      </c>
      <c r="AA969">
        <v>1</v>
      </c>
      <c r="AB969">
        <v>0.66666666666666696</v>
      </c>
      <c r="AC969">
        <v>0.8</v>
      </c>
      <c r="AD969">
        <v>0</v>
      </c>
      <c r="AE969">
        <v>0.5</v>
      </c>
    </row>
    <row r="970" spans="1:31" x14ac:dyDescent="0.15">
      <c r="A970" s="6">
        <v>968</v>
      </c>
      <c r="B970">
        <v>19</v>
      </c>
      <c r="C970">
        <v>1</v>
      </c>
      <c r="D970">
        <v>10</v>
      </c>
      <c r="E970">
        <v>10</v>
      </c>
      <c r="F970">
        <v>10</v>
      </c>
      <c r="G970">
        <v>0</v>
      </c>
      <c r="H970">
        <v>9</v>
      </c>
      <c r="I970">
        <v>1</v>
      </c>
      <c r="J970">
        <v>0.95</v>
      </c>
      <c r="K970" s="3">
        <v>12.8511085510254</v>
      </c>
      <c r="L970" s="10">
        <v>1.33205413818359</v>
      </c>
      <c r="M970">
        <v>1.1024131774902299</v>
      </c>
      <c r="N970">
        <v>10.502586364746101</v>
      </c>
      <c r="O970">
        <v>8</v>
      </c>
      <c r="P970">
        <v>8</v>
      </c>
      <c r="Q970">
        <v>18</v>
      </c>
      <c r="R970" s="16">
        <v>0.44440000000000002</v>
      </c>
      <c r="S970" s="16">
        <f t="shared" si="15"/>
        <v>0.8</v>
      </c>
      <c r="T970">
        <v>5.0909938812255904</v>
      </c>
      <c r="U970">
        <v>4.7128734588623002</v>
      </c>
      <c r="V970">
        <v>4.49585056304932</v>
      </c>
      <c r="W970" s="17">
        <v>0.217022895812988</v>
      </c>
      <c r="X970">
        <v>0.59514331817626998</v>
      </c>
      <c r="Y970">
        <v>0.59514331817626998</v>
      </c>
      <c r="Z970">
        <v>0.8</v>
      </c>
      <c r="AA970">
        <v>1</v>
      </c>
      <c r="AB970">
        <v>0.55555555555555602</v>
      </c>
      <c r="AC970">
        <v>0.71428571428571397</v>
      </c>
      <c r="AD970">
        <v>0</v>
      </c>
      <c r="AE970">
        <v>0.2</v>
      </c>
    </row>
    <row r="971" spans="1:31" x14ac:dyDescent="0.15">
      <c r="A971" s="6">
        <v>969</v>
      </c>
      <c r="B971">
        <v>14</v>
      </c>
      <c r="C971">
        <v>6</v>
      </c>
      <c r="D971">
        <v>10</v>
      </c>
      <c r="E971">
        <v>10</v>
      </c>
      <c r="F971">
        <v>10</v>
      </c>
      <c r="G971">
        <v>0</v>
      </c>
      <c r="H971">
        <v>4</v>
      </c>
      <c r="I971">
        <v>6</v>
      </c>
      <c r="J971">
        <v>0.7</v>
      </c>
      <c r="K971" s="3">
        <v>8.4942264556884801</v>
      </c>
      <c r="L971" s="10">
        <v>4.7706069946289098</v>
      </c>
      <c r="M971">
        <v>2.5215377807617201</v>
      </c>
      <c r="N971">
        <v>5.5605945587158203</v>
      </c>
      <c r="O971">
        <v>2</v>
      </c>
      <c r="P971">
        <v>2</v>
      </c>
      <c r="Q971">
        <v>12</v>
      </c>
      <c r="R971" s="16">
        <v>0.16669999999999999</v>
      </c>
      <c r="S971" s="16">
        <f t="shared" si="15"/>
        <v>0.2</v>
      </c>
      <c r="T971">
        <v>3.0627059936523402</v>
      </c>
      <c r="U971">
        <v>2.76916599273682</v>
      </c>
      <c r="V971">
        <v>2.4976279735565199</v>
      </c>
      <c r="W971" s="17">
        <v>0.27153801918029802</v>
      </c>
      <c r="X971">
        <v>0.56507802009582497</v>
      </c>
      <c r="Y971">
        <v>0.56507802009582497</v>
      </c>
      <c r="Z971">
        <v>0.2</v>
      </c>
      <c r="AA971">
        <v>1</v>
      </c>
      <c r="AB971">
        <v>0.83333333333333304</v>
      </c>
      <c r="AC971">
        <v>0.90909090909090895</v>
      </c>
      <c r="AD971">
        <v>0</v>
      </c>
      <c r="AE971">
        <v>0.8</v>
      </c>
    </row>
    <row r="972" spans="1:31" x14ac:dyDescent="0.15">
      <c r="A972" s="6">
        <v>970</v>
      </c>
      <c r="B972">
        <v>15</v>
      </c>
      <c r="C972">
        <v>5</v>
      </c>
      <c r="D972">
        <v>10</v>
      </c>
      <c r="E972">
        <v>10</v>
      </c>
      <c r="F972">
        <v>10</v>
      </c>
      <c r="G972">
        <v>0</v>
      </c>
      <c r="H972">
        <v>5</v>
      </c>
      <c r="I972">
        <v>5</v>
      </c>
      <c r="J972">
        <v>0.75</v>
      </c>
      <c r="K972" s="3">
        <v>8.1123428344726598</v>
      </c>
      <c r="L972" s="10">
        <v>2.4769401550293</v>
      </c>
      <c r="M972">
        <v>0.43460464477539101</v>
      </c>
      <c r="N972">
        <v>7.18613624572754</v>
      </c>
      <c r="O972">
        <v>4</v>
      </c>
      <c r="P972">
        <v>4</v>
      </c>
      <c r="Q972">
        <v>14</v>
      </c>
      <c r="R972" s="16">
        <v>0.28570000000000001</v>
      </c>
      <c r="S972" s="16">
        <f t="shared" si="15"/>
        <v>0.4</v>
      </c>
      <c r="T972">
        <v>3.5408668518066402</v>
      </c>
      <c r="U972">
        <v>3.0644097328186</v>
      </c>
      <c r="V972">
        <v>2.9869301319122301</v>
      </c>
      <c r="W972" s="17">
        <v>7.7479600906372098E-2</v>
      </c>
      <c r="X972">
        <v>0.55393671989440896</v>
      </c>
      <c r="Y972">
        <v>0.55393671989440896</v>
      </c>
      <c r="Z972">
        <v>0.4</v>
      </c>
      <c r="AA972">
        <v>1</v>
      </c>
      <c r="AB972">
        <v>0.71428571428571397</v>
      </c>
      <c r="AC972">
        <v>0.83333333333333304</v>
      </c>
      <c r="AD972">
        <v>0</v>
      </c>
      <c r="AE972">
        <v>0.6</v>
      </c>
    </row>
    <row r="973" spans="1:31" x14ac:dyDescent="0.15">
      <c r="A973" s="6">
        <v>971</v>
      </c>
      <c r="B973">
        <v>17</v>
      </c>
      <c r="C973">
        <v>3</v>
      </c>
      <c r="D973">
        <v>10</v>
      </c>
      <c r="E973">
        <v>10</v>
      </c>
      <c r="F973">
        <v>10</v>
      </c>
      <c r="G973">
        <v>0</v>
      </c>
      <c r="H973">
        <v>7</v>
      </c>
      <c r="I973">
        <v>3</v>
      </c>
      <c r="J973">
        <v>0.85</v>
      </c>
      <c r="K973" s="3">
        <v>8.9891071319580096</v>
      </c>
      <c r="L973" s="10">
        <v>1.2540378570556601</v>
      </c>
      <c r="M973">
        <v>0.34460067749023399</v>
      </c>
      <c r="N973">
        <v>8.0186500549316406</v>
      </c>
      <c r="O973">
        <v>7</v>
      </c>
      <c r="P973">
        <v>7</v>
      </c>
      <c r="Q973">
        <v>17</v>
      </c>
      <c r="R973" s="16">
        <v>0.4118</v>
      </c>
      <c r="S973" s="16">
        <f t="shared" si="15"/>
        <v>0.7</v>
      </c>
      <c r="T973">
        <v>4.4887371063232404</v>
      </c>
      <c r="U973">
        <v>3.97951316833496</v>
      </c>
      <c r="V973">
        <v>3.8925642967224099</v>
      </c>
      <c r="W973" s="17">
        <v>8.69488716125488E-2</v>
      </c>
      <c r="X973">
        <v>0.59617280960082997</v>
      </c>
      <c r="Y973">
        <v>0.59617280960082997</v>
      </c>
      <c r="Z973">
        <v>0.7</v>
      </c>
      <c r="AA973">
        <v>1</v>
      </c>
      <c r="AB973">
        <v>0.58823529411764697</v>
      </c>
      <c r="AC973">
        <v>0.74074074074074103</v>
      </c>
      <c r="AD973">
        <v>0</v>
      </c>
      <c r="AE973">
        <v>0.3</v>
      </c>
    </row>
    <row r="974" spans="1:31" x14ac:dyDescent="0.15">
      <c r="A974" s="6">
        <v>972</v>
      </c>
      <c r="B974">
        <v>15</v>
      </c>
      <c r="C974">
        <v>5</v>
      </c>
      <c r="D974">
        <v>10</v>
      </c>
      <c r="E974">
        <v>10</v>
      </c>
      <c r="F974">
        <v>10</v>
      </c>
      <c r="G974">
        <v>0</v>
      </c>
      <c r="H974">
        <v>5</v>
      </c>
      <c r="I974">
        <v>5</v>
      </c>
      <c r="J974">
        <v>0.75</v>
      </c>
      <c r="K974" s="3">
        <v>8.7476921081543004</v>
      </c>
      <c r="L974" s="10">
        <v>3.3254051208496098</v>
      </c>
      <c r="M974">
        <v>1.0290336608886701</v>
      </c>
      <c r="N974">
        <v>6.2518539428710902</v>
      </c>
      <c r="O974">
        <v>3</v>
      </c>
      <c r="P974">
        <v>3</v>
      </c>
      <c r="Q974">
        <v>13</v>
      </c>
      <c r="R974" s="16">
        <v>0.23080000000000001</v>
      </c>
      <c r="S974" s="16">
        <f t="shared" si="15"/>
        <v>0.3</v>
      </c>
      <c r="T974">
        <v>3.6679019927978498</v>
      </c>
      <c r="U974">
        <v>3.2828700542449898</v>
      </c>
      <c r="V974">
        <v>3.07742547988892</v>
      </c>
      <c r="W974" s="17">
        <v>0.20544457435607899</v>
      </c>
      <c r="X974">
        <v>0.59047651290893599</v>
      </c>
      <c r="Y974">
        <v>0.59047651290893599</v>
      </c>
      <c r="Z974">
        <v>0.3</v>
      </c>
      <c r="AA974">
        <v>1</v>
      </c>
      <c r="AB974">
        <v>0.76923076923076905</v>
      </c>
      <c r="AC974">
        <v>0.86956521739130399</v>
      </c>
      <c r="AD974">
        <v>0</v>
      </c>
      <c r="AE974">
        <v>0.7</v>
      </c>
    </row>
    <row r="975" spans="1:31" x14ac:dyDescent="0.15">
      <c r="A975" s="6">
        <v>973</v>
      </c>
      <c r="B975">
        <v>17</v>
      </c>
      <c r="C975">
        <v>3</v>
      </c>
      <c r="D975">
        <v>10</v>
      </c>
      <c r="E975">
        <v>10</v>
      </c>
      <c r="F975">
        <v>10</v>
      </c>
      <c r="G975">
        <v>0</v>
      </c>
      <c r="H975">
        <v>7</v>
      </c>
      <c r="I975">
        <v>3</v>
      </c>
      <c r="J975">
        <v>0.85</v>
      </c>
      <c r="K975" s="3">
        <v>8.5398921966552699</v>
      </c>
      <c r="L975" s="10">
        <v>3.2736682891845699</v>
      </c>
      <c r="M975">
        <v>2.7521934509277299</v>
      </c>
      <c r="N975">
        <v>5.7849464416503897</v>
      </c>
      <c r="O975">
        <v>5</v>
      </c>
      <c r="P975">
        <v>5</v>
      </c>
      <c r="Q975">
        <v>15</v>
      </c>
      <c r="R975" s="16">
        <v>0.33329999999999999</v>
      </c>
      <c r="S975" s="16">
        <f t="shared" si="15"/>
        <v>0.5</v>
      </c>
      <c r="T975">
        <v>3.5299453735351598</v>
      </c>
      <c r="U975">
        <v>3.2661149501800502</v>
      </c>
      <c r="V975">
        <v>3.006591796875</v>
      </c>
      <c r="W975" s="17">
        <v>0.25952315330505399</v>
      </c>
      <c r="X975">
        <v>0.52335357666015603</v>
      </c>
      <c r="Y975">
        <v>0.52335357666015603</v>
      </c>
      <c r="Z975">
        <v>0.5</v>
      </c>
      <c r="AA975">
        <v>1</v>
      </c>
      <c r="AB975">
        <v>0.66666666666666696</v>
      </c>
      <c r="AC975">
        <v>0.8</v>
      </c>
      <c r="AD975">
        <v>0</v>
      </c>
      <c r="AE975">
        <v>0.5</v>
      </c>
    </row>
    <row r="976" spans="1:31" x14ac:dyDescent="0.15">
      <c r="A976" s="6">
        <v>974</v>
      </c>
      <c r="B976">
        <v>19</v>
      </c>
      <c r="C976">
        <v>1</v>
      </c>
      <c r="D976">
        <v>10</v>
      </c>
      <c r="E976">
        <v>10</v>
      </c>
      <c r="F976">
        <v>10</v>
      </c>
      <c r="G976">
        <v>0</v>
      </c>
      <c r="H976">
        <v>9</v>
      </c>
      <c r="I976">
        <v>1</v>
      </c>
      <c r="J976">
        <v>0.95</v>
      </c>
      <c r="K976" s="3">
        <v>13.1687889099121</v>
      </c>
      <c r="L976" s="10">
        <v>2.9838104248046902</v>
      </c>
      <c r="M976">
        <v>2.7930278778076199</v>
      </c>
      <c r="N976">
        <v>9.4088058471679705</v>
      </c>
      <c r="O976">
        <v>5</v>
      </c>
      <c r="P976">
        <v>5</v>
      </c>
      <c r="Q976">
        <v>15</v>
      </c>
      <c r="R976" s="16">
        <v>0.33329999999999999</v>
      </c>
      <c r="S976" s="16">
        <f t="shared" si="15"/>
        <v>0.5</v>
      </c>
      <c r="T976">
        <v>4.5915431976318404</v>
      </c>
      <c r="U976">
        <v>4.33931541442871</v>
      </c>
      <c r="V976">
        <v>3.9836831092834499</v>
      </c>
      <c r="W976" s="17">
        <v>0.355632305145264</v>
      </c>
      <c r="X976">
        <v>0.607860088348389</v>
      </c>
      <c r="Y976">
        <v>0.607860088348389</v>
      </c>
      <c r="Z976">
        <v>0.5</v>
      </c>
      <c r="AA976">
        <v>1</v>
      </c>
      <c r="AB976">
        <v>0.66666666666666696</v>
      </c>
      <c r="AC976">
        <v>0.8</v>
      </c>
      <c r="AD976">
        <v>0</v>
      </c>
      <c r="AE976">
        <v>0.5</v>
      </c>
    </row>
    <row r="977" spans="1:31" x14ac:dyDescent="0.15">
      <c r="A977" s="6">
        <v>975</v>
      </c>
      <c r="B977">
        <v>17</v>
      </c>
      <c r="C977">
        <v>3</v>
      </c>
      <c r="D977">
        <v>10</v>
      </c>
      <c r="E977">
        <v>10</v>
      </c>
      <c r="F977">
        <v>10</v>
      </c>
      <c r="G977">
        <v>0</v>
      </c>
      <c r="H977">
        <v>7</v>
      </c>
      <c r="I977">
        <v>3</v>
      </c>
      <c r="J977">
        <v>0.85</v>
      </c>
      <c r="K977" s="3">
        <v>8.6650199890136701</v>
      </c>
      <c r="L977" s="10">
        <v>4.0209655761718697</v>
      </c>
      <c r="M977">
        <v>3.30251884460449</v>
      </c>
      <c r="N977">
        <v>4.23954200744629</v>
      </c>
      <c r="O977">
        <v>2</v>
      </c>
      <c r="P977">
        <v>2</v>
      </c>
      <c r="Q977">
        <v>12</v>
      </c>
      <c r="R977" s="16">
        <v>0.16669999999999999</v>
      </c>
      <c r="S977" s="16">
        <f t="shared" si="15"/>
        <v>0.2</v>
      </c>
      <c r="T977">
        <v>3.4661102294921902</v>
      </c>
      <c r="U977">
        <v>3.2868278026580802</v>
      </c>
      <c r="V977">
        <v>2.9198410511016801</v>
      </c>
      <c r="W977" s="17">
        <v>0.36698675155639598</v>
      </c>
      <c r="X977">
        <v>0.54626917839050304</v>
      </c>
      <c r="Y977">
        <v>0.54626917839050304</v>
      </c>
      <c r="Z977">
        <v>0.2</v>
      </c>
      <c r="AA977">
        <v>1</v>
      </c>
      <c r="AB977">
        <v>0.83333333333333304</v>
      </c>
      <c r="AC977">
        <v>0.90909090909090895</v>
      </c>
      <c r="AD977">
        <v>0</v>
      </c>
      <c r="AE977">
        <v>0.8</v>
      </c>
    </row>
    <row r="978" spans="1:31" x14ac:dyDescent="0.15">
      <c r="A978" s="6">
        <v>976</v>
      </c>
      <c r="B978">
        <v>16</v>
      </c>
      <c r="C978">
        <v>4</v>
      </c>
      <c r="D978">
        <v>10</v>
      </c>
      <c r="E978">
        <v>10</v>
      </c>
      <c r="F978">
        <v>10</v>
      </c>
      <c r="G978">
        <v>0</v>
      </c>
      <c r="H978">
        <v>6</v>
      </c>
      <c r="I978">
        <v>4</v>
      </c>
      <c r="J978">
        <v>0.8</v>
      </c>
      <c r="K978" s="3">
        <v>8.9826164245605504</v>
      </c>
      <c r="L978" s="10">
        <v>2.2419586181640598</v>
      </c>
      <c r="M978">
        <v>0.70680618286132801</v>
      </c>
      <c r="N978">
        <v>7.3965721130371103</v>
      </c>
      <c r="O978">
        <v>4</v>
      </c>
      <c r="P978">
        <v>4</v>
      </c>
      <c r="Q978">
        <v>14</v>
      </c>
      <c r="R978" s="16">
        <v>0.28570000000000001</v>
      </c>
      <c r="S978" s="16">
        <f t="shared" si="15"/>
        <v>0.4</v>
      </c>
      <c r="T978">
        <v>4.0884628295898402</v>
      </c>
      <c r="U978">
        <v>3.6203546524047798</v>
      </c>
      <c r="V978">
        <v>3.47865915298462</v>
      </c>
      <c r="W978" s="17">
        <v>0.14169549942016599</v>
      </c>
      <c r="X978">
        <v>0.60980367660522505</v>
      </c>
      <c r="Y978">
        <v>0.60980367660522505</v>
      </c>
      <c r="Z978">
        <v>0.4</v>
      </c>
      <c r="AA978">
        <v>1</v>
      </c>
      <c r="AB978">
        <v>0.71428571428571397</v>
      </c>
      <c r="AC978">
        <v>0.83333333333333304</v>
      </c>
      <c r="AD978">
        <v>0</v>
      </c>
      <c r="AE978">
        <v>0.6</v>
      </c>
    </row>
    <row r="979" spans="1:31" x14ac:dyDescent="0.15">
      <c r="A979" s="6">
        <v>977</v>
      </c>
      <c r="B979">
        <v>18</v>
      </c>
      <c r="C979">
        <v>2</v>
      </c>
      <c r="D979">
        <v>10</v>
      </c>
      <c r="E979">
        <v>10</v>
      </c>
      <c r="F979">
        <v>10</v>
      </c>
      <c r="G979">
        <v>0</v>
      </c>
      <c r="H979">
        <v>8</v>
      </c>
      <c r="I979">
        <v>2</v>
      </c>
      <c r="J979">
        <v>0.9</v>
      </c>
      <c r="K979" s="3">
        <v>10.467790603637701</v>
      </c>
      <c r="L979" s="10">
        <v>3.95425605773926</v>
      </c>
      <c r="M979">
        <v>3.54449462890625</v>
      </c>
      <c r="N979">
        <v>6.0931262969970703</v>
      </c>
      <c r="O979">
        <v>3</v>
      </c>
      <c r="P979">
        <v>3</v>
      </c>
      <c r="Q979">
        <v>13</v>
      </c>
      <c r="R979" s="16">
        <v>0.23080000000000001</v>
      </c>
      <c r="S979" s="16">
        <f t="shared" si="15"/>
        <v>0.3</v>
      </c>
      <c r="T979">
        <v>4.0049190521240199</v>
      </c>
      <c r="U979">
        <v>3.8048429489135702</v>
      </c>
      <c r="V979">
        <v>3.3979873657226598</v>
      </c>
      <c r="W979" s="17">
        <v>0.40685558319091802</v>
      </c>
      <c r="X979">
        <v>0.60693168640136697</v>
      </c>
      <c r="Y979">
        <v>0.60693168640136697</v>
      </c>
      <c r="Z979">
        <v>0.3</v>
      </c>
      <c r="AA979">
        <v>1</v>
      </c>
      <c r="AB979">
        <v>0.76923076923076905</v>
      </c>
      <c r="AC979">
        <v>0.86956521739130399</v>
      </c>
      <c r="AD979">
        <v>0</v>
      </c>
      <c r="AE979">
        <v>0.7</v>
      </c>
    </row>
    <row r="980" spans="1:31" x14ac:dyDescent="0.15">
      <c r="A980" s="6">
        <v>978</v>
      </c>
      <c r="B980">
        <v>15</v>
      </c>
      <c r="C980">
        <v>5</v>
      </c>
      <c r="D980">
        <v>10</v>
      </c>
      <c r="E980">
        <v>10</v>
      </c>
      <c r="F980">
        <v>10</v>
      </c>
      <c r="G980">
        <v>0</v>
      </c>
      <c r="H980">
        <v>5</v>
      </c>
      <c r="I980">
        <v>5</v>
      </c>
      <c r="J980">
        <v>0.75</v>
      </c>
      <c r="K980" s="3">
        <v>8.0302028656005895</v>
      </c>
      <c r="L980" s="10">
        <v>3.4539566040039098</v>
      </c>
      <c r="M980">
        <v>1.43990325927734</v>
      </c>
      <c r="N980">
        <v>5.1243820190429696</v>
      </c>
      <c r="O980">
        <v>3</v>
      </c>
      <c r="P980">
        <v>3</v>
      </c>
      <c r="Q980">
        <v>13</v>
      </c>
      <c r="R980" s="16">
        <v>0.23080000000000001</v>
      </c>
      <c r="S980" s="16">
        <f t="shared" si="15"/>
        <v>0.3</v>
      </c>
      <c r="T980">
        <v>3.44681739807129</v>
      </c>
      <c r="U980">
        <v>3.1195037364959699</v>
      </c>
      <c r="V980">
        <v>2.88304495811462</v>
      </c>
      <c r="W980" s="17">
        <v>0.23645877838134799</v>
      </c>
      <c r="X980">
        <v>0.56377243995666504</v>
      </c>
      <c r="Y980">
        <v>0.56377243995666504</v>
      </c>
      <c r="Z980">
        <v>0.3</v>
      </c>
      <c r="AA980">
        <v>1</v>
      </c>
      <c r="AB980">
        <v>0.76923076923076905</v>
      </c>
      <c r="AC980">
        <v>0.86956521739130399</v>
      </c>
      <c r="AD980">
        <v>0</v>
      </c>
      <c r="AE980">
        <v>0.7</v>
      </c>
    </row>
    <row r="981" spans="1:31" x14ac:dyDescent="0.15">
      <c r="A981" s="6">
        <v>979</v>
      </c>
      <c r="B981">
        <v>14</v>
      </c>
      <c r="C981">
        <v>6</v>
      </c>
      <c r="D981">
        <v>10</v>
      </c>
      <c r="E981">
        <v>10</v>
      </c>
      <c r="F981">
        <v>10</v>
      </c>
      <c r="G981">
        <v>0</v>
      </c>
      <c r="H981">
        <v>4</v>
      </c>
      <c r="I981">
        <v>6</v>
      </c>
      <c r="J981">
        <v>0.7</v>
      </c>
      <c r="K981" s="3">
        <v>7.56673240661621</v>
      </c>
      <c r="L981" s="10">
        <v>4.7600688934326199</v>
      </c>
      <c r="M981">
        <v>3.1979713439941402</v>
      </c>
      <c r="N981">
        <v>4.4131603240966797</v>
      </c>
      <c r="O981">
        <v>1</v>
      </c>
      <c r="P981">
        <v>1</v>
      </c>
      <c r="Q981">
        <v>11</v>
      </c>
      <c r="R981" s="16">
        <v>9.0899999999999995E-2</v>
      </c>
      <c r="S981" s="16">
        <f t="shared" si="15"/>
        <v>0.1</v>
      </c>
      <c r="T981">
        <v>2.59438896179199</v>
      </c>
      <c r="U981">
        <v>2.4119062423706001</v>
      </c>
      <c r="V981">
        <v>2.1246383190154998</v>
      </c>
      <c r="W981" s="17">
        <v>0.28726792335510198</v>
      </c>
      <c r="X981">
        <v>0.46975064277648898</v>
      </c>
      <c r="Y981">
        <v>0.46975064277648898</v>
      </c>
      <c r="Z981">
        <v>0.1</v>
      </c>
      <c r="AA981">
        <v>1</v>
      </c>
      <c r="AB981">
        <v>0.90909090909090895</v>
      </c>
      <c r="AC981">
        <v>0.952380952380952</v>
      </c>
      <c r="AD981">
        <v>0</v>
      </c>
      <c r="AE981">
        <v>0.9</v>
      </c>
    </row>
    <row r="982" spans="1:31" x14ac:dyDescent="0.15">
      <c r="A982" s="6">
        <v>980</v>
      </c>
      <c r="B982">
        <v>17</v>
      </c>
      <c r="C982">
        <v>3</v>
      </c>
      <c r="D982">
        <v>10</v>
      </c>
      <c r="E982">
        <v>10</v>
      </c>
      <c r="F982">
        <v>10</v>
      </c>
      <c r="G982">
        <v>0</v>
      </c>
      <c r="H982">
        <v>7</v>
      </c>
      <c r="I982">
        <v>3</v>
      </c>
      <c r="J982">
        <v>0.85</v>
      </c>
      <c r="K982" s="3">
        <v>8.2343692779540998</v>
      </c>
      <c r="L982" s="10">
        <v>1.6283149719238299</v>
      </c>
      <c r="M982">
        <v>0.62770462036132801</v>
      </c>
      <c r="N982">
        <v>6.1018600463867196</v>
      </c>
      <c r="O982">
        <v>5</v>
      </c>
      <c r="P982">
        <v>5</v>
      </c>
      <c r="Q982">
        <v>15</v>
      </c>
      <c r="R982" s="16">
        <v>0.33329999999999999</v>
      </c>
      <c r="S982" s="16">
        <f t="shared" si="15"/>
        <v>0.5</v>
      </c>
      <c r="T982">
        <v>4.1249961853027299</v>
      </c>
      <c r="U982">
        <v>3.7376036643981898</v>
      </c>
      <c r="V982">
        <v>3.5668308734893799</v>
      </c>
      <c r="W982" s="17">
        <v>0.170772790908814</v>
      </c>
      <c r="X982">
        <v>0.55816531181335405</v>
      </c>
      <c r="Y982">
        <v>0.55816531181335405</v>
      </c>
      <c r="Z982">
        <v>0.5</v>
      </c>
      <c r="AA982">
        <v>1</v>
      </c>
      <c r="AB982">
        <v>0.66666666666666696</v>
      </c>
      <c r="AC982">
        <v>0.8</v>
      </c>
      <c r="AD982">
        <v>0</v>
      </c>
      <c r="AE982">
        <v>0.5</v>
      </c>
    </row>
    <row r="983" spans="1:31" x14ac:dyDescent="0.15">
      <c r="A983" s="6">
        <v>981</v>
      </c>
      <c r="B983">
        <v>16</v>
      </c>
      <c r="C983">
        <v>4</v>
      </c>
      <c r="D983">
        <v>10</v>
      </c>
      <c r="E983">
        <v>10</v>
      </c>
      <c r="F983">
        <v>10</v>
      </c>
      <c r="G983">
        <v>0</v>
      </c>
      <c r="H983">
        <v>6</v>
      </c>
      <c r="I983">
        <v>4</v>
      </c>
      <c r="J983">
        <v>0.8</v>
      </c>
      <c r="K983" s="3">
        <v>7.6400470733642596</v>
      </c>
      <c r="L983" s="10">
        <v>1.8883800506591799</v>
      </c>
      <c r="M983">
        <v>0.61321640014648404</v>
      </c>
      <c r="N983">
        <v>6.3982028961181596</v>
      </c>
      <c r="O983">
        <v>4</v>
      </c>
      <c r="P983">
        <v>4</v>
      </c>
      <c r="Q983">
        <v>13</v>
      </c>
      <c r="R983" s="16">
        <v>0.30769999999999997</v>
      </c>
      <c r="S983" s="16">
        <f t="shared" si="15"/>
        <v>0.4</v>
      </c>
      <c r="T983">
        <v>3.7331581115722701</v>
      </c>
      <c r="U983">
        <v>3.33506560325623</v>
      </c>
      <c r="V983">
        <v>3.2318885326385498</v>
      </c>
      <c r="W983" s="17">
        <v>0.103177070617676</v>
      </c>
      <c r="X983">
        <v>0.50126957893371604</v>
      </c>
      <c r="Y983">
        <v>0.50126957893371604</v>
      </c>
      <c r="Z983">
        <v>0.4</v>
      </c>
      <c r="AA983">
        <v>0.9</v>
      </c>
      <c r="AB983">
        <v>0.69230769230769196</v>
      </c>
      <c r="AC983">
        <v>0.78260869565217395</v>
      </c>
      <c r="AD983">
        <v>0.1</v>
      </c>
      <c r="AE983">
        <v>0.5</v>
      </c>
    </row>
    <row r="984" spans="1:31" x14ac:dyDescent="0.15">
      <c r="A984" s="6">
        <v>982</v>
      </c>
      <c r="B984">
        <v>17</v>
      </c>
      <c r="C984">
        <v>3</v>
      </c>
      <c r="D984">
        <v>10</v>
      </c>
      <c r="E984">
        <v>10</v>
      </c>
      <c r="F984">
        <v>10</v>
      </c>
      <c r="G984">
        <v>0</v>
      </c>
      <c r="H984">
        <v>7</v>
      </c>
      <c r="I984">
        <v>3</v>
      </c>
      <c r="J984">
        <v>0.85</v>
      </c>
      <c r="K984" s="3">
        <v>9.6231994628906197</v>
      </c>
      <c r="L984" s="10">
        <v>2.8336315155029301</v>
      </c>
      <c r="M984">
        <v>1.88863372802734</v>
      </c>
      <c r="N984">
        <v>6.5493888854980504</v>
      </c>
      <c r="O984">
        <v>4</v>
      </c>
      <c r="P984">
        <v>4</v>
      </c>
      <c r="Q984">
        <v>14</v>
      </c>
      <c r="R984" s="16">
        <v>0.28570000000000001</v>
      </c>
      <c r="S984" s="16">
        <f t="shared" si="15"/>
        <v>0.4</v>
      </c>
      <c r="T984">
        <v>4.2089004516601598</v>
      </c>
      <c r="U984">
        <v>3.8678839206695601</v>
      </c>
      <c r="V984">
        <v>3.5812668800353999</v>
      </c>
      <c r="W984" s="17">
        <v>0.286617040634155</v>
      </c>
      <c r="X984">
        <v>0.62763357162475597</v>
      </c>
      <c r="Y984">
        <v>0.62763357162475597</v>
      </c>
      <c r="Z984">
        <v>0.4</v>
      </c>
      <c r="AA984">
        <v>1</v>
      </c>
      <c r="AB984">
        <v>0.71428571428571397</v>
      </c>
      <c r="AC984">
        <v>0.83333333333333304</v>
      </c>
      <c r="AD984">
        <v>0</v>
      </c>
      <c r="AE984">
        <v>0.6</v>
      </c>
    </row>
    <row r="985" spans="1:31" x14ac:dyDescent="0.15">
      <c r="A985" s="6">
        <v>983</v>
      </c>
      <c r="B985">
        <v>17</v>
      </c>
      <c r="C985">
        <v>3</v>
      </c>
      <c r="D985">
        <v>10</v>
      </c>
      <c r="E985">
        <v>10</v>
      </c>
      <c r="F985">
        <v>10</v>
      </c>
      <c r="G985">
        <v>0</v>
      </c>
      <c r="H985">
        <v>7</v>
      </c>
      <c r="I985">
        <v>3</v>
      </c>
      <c r="J985">
        <v>0.85</v>
      </c>
      <c r="K985" s="3">
        <v>8.7455501556396502</v>
      </c>
      <c r="L985" s="10">
        <v>3.78288650512695</v>
      </c>
      <c r="M985">
        <v>3.1829414367675799</v>
      </c>
      <c r="N985">
        <v>5.0897140502929696</v>
      </c>
      <c r="O985">
        <v>3</v>
      </c>
      <c r="P985">
        <v>3</v>
      </c>
      <c r="Q985">
        <v>12</v>
      </c>
      <c r="R985" s="16">
        <v>0.25</v>
      </c>
      <c r="S985" s="16">
        <f t="shared" si="15"/>
        <v>0.3</v>
      </c>
      <c r="T985">
        <v>3.2847099304199201</v>
      </c>
      <c r="U985">
        <v>3.0971987247467001</v>
      </c>
      <c r="V985">
        <v>2.77226638793945</v>
      </c>
      <c r="W985" s="17">
        <v>0.32493233680725098</v>
      </c>
      <c r="X985">
        <v>0.51244354248046897</v>
      </c>
      <c r="Y985">
        <v>0.51244354248046897</v>
      </c>
      <c r="Z985">
        <v>0.3</v>
      </c>
      <c r="AA985">
        <v>0.9</v>
      </c>
      <c r="AB985">
        <v>0.75</v>
      </c>
      <c r="AC985">
        <v>0.81818181818181801</v>
      </c>
      <c r="AD985">
        <v>0.1</v>
      </c>
      <c r="AE985">
        <v>0.6</v>
      </c>
    </row>
    <row r="986" spans="1:31" x14ac:dyDescent="0.15">
      <c r="A986" s="6">
        <v>984</v>
      </c>
      <c r="B986">
        <v>17</v>
      </c>
      <c r="C986">
        <v>3</v>
      </c>
      <c r="D986">
        <v>10</v>
      </c>
      <c r="E986">
        <v>10</v>
      </c>
      <c r="F986">
        <v>10</v>
      </c>
      <c r="G986">
        <v>0</v>
      </c>
      <c r="H986">
        <v>7</v>
      </c>
      <c r="I986">
        <v>3</v>
      </c>
      <c r="J986">
        <v>0.85</v>
      </c>
      <c r="K986" s="3">
        <v>8.6383628845214808</v>
      </c>
      <c r="L986" s="10">
        <v>1.9156856536865201</v>
      </c>
      <c r="M986">
        <v>0.92982864379882801</v>
      </c>
      <c r="N986">
        <v>6.3176345825195304</v>
      </c>
      <c r="O986">
        <v>4</v>
      </c>
      <c r="P986">
        <v>4</v>
      </c>
      <c r="Q986">
        <v>13</v>
      </c>
      <c r="R986" s="16">
        <v>0.30769999999999997</v>
      </c>
      <c r="S986" s="16">
        <f t="shared" si="15"/>
        <v>0.4</v>
      </c>
      <c r="T986">
        <v>4.0963973999023402</v>
      </c>
      <c r="U986">
        <v>3.7216889858245801</v>
      </c>
      <c r="V986">
        <v>3.5205378532409699</v>
      </c>
      <c r="W986" s="17">
        <v>0.201151132583618</v>
      </c>
      <c r="X986">
        <v>0.57585954666137695</v>
      </c>
      <c r="Y986">
        <v>0.57585954666137695</v>
      </c>
      <c r="Z986">
        <v>0.4</v>
      </c>
      <c r="AA986">
        <v>0.9</v>
      </c>
      <c r="AB986">
        <v>0.69230769230769196</v>
      </c>
      <c r="AC986">
        <v>0.78260869565217395</v>
      </c>
      <c r="AD986">
        <v>0.1</v>
      </c>
      <c r="AE986">
        <v>0.5</v>
      </c>
    </row>
    <row r="987" spans="1:31" x14ac:dyDescent="0.15">
      <c r="A987" s="6">
        <v>985</v>
      </c>
      <c r="B987">
        <v>16</v>
      </c>
      <c r="C987">
        <v>4</v>
      </c>
      <c r="D987">
        <v>10</v>
      </c>
      <c r="E987">
        <v>10</v>
      </c>
      <c r="F987">
        <v>10</v>
      </c>
      <c r="G987">
        <v>0</v>
      </c>
      <c r="H987">
        <v>6</v>
      </c>
      <c r="I987">
        <v>4</v>
      </c>
      <c r="J987">
        <v>0.8</v>
      </c>
      <c r="K987" s="3">
        <v>8.2304153442382795</v>
      </c>
      <c r="L987" s="10">
        <v>2.6405620574951199</v>
      </c>
      <c r="M987">
        <v>1.1465415954589799</v>
      </c>
      <c r="N987">
        <v>5.58138084411621</v>
      </c>
      <c r="O987">
        <v>5</v>
      </c>
      <c r="P987">
        <v>5</v>
      </c>
      <c r="Q987">
        <v>15</v>
      </c>
      <c r="R987" s="16">
        <v>0.33329999999999999</v>
      </c>
      <c r="S987" s="16">
        <f t="shared" si="15"/>
        <v>0.5</v>
      </c>
      <c r="T987">
        <v>3.8651008605957</v>
      </c>
      <c r="U987">
        <v>3.5085403919220002</v>
      </c>
      <c r="V987">
        <v>3.2926373481750502</v>
      </c>
      <c r="W987" s="17">
        <v>0.21590304374694799</v>
      </c>
      <c r="X987">
        <v>0.57246351242065396</v>
      </c>
      <c r="Y987">
        <v>0.57246351242065396</v>
      </c>
      <c r="Z987">
        <v>0.5</v>
      </c>
      <c r="AA987">
        <v>1</v>
      </c>
      <c r="AB987">
        <v>0.66666666666666696</v>
      </c>
      <c r="AC987">
        <v>0.8</v>
      </c>
      <c r="AD987">
        <v>0</v>
      </c>
      <c r="AE987">
        <v>0.5</v>
      </c>
    </row>
    <row r="988" spans="1:31" x14ac:dyDescent="0.15">
      <c r="A988" s="6">
        <v>986</v>
      </c>
      <c r="B988">
        <v>15</v>
      </c>
      <c r="C988">
        <v>5</v>
      </c>
      <c r="D988">
        <v>10</v>
      </c>
      <c r="E988">
        <v>10</v>
      </c>
      <c r="F988">
        <v>10</v>
      </c>
      <c r="G988">
        <v>0</v>
      </c>
      <c r="H988">
        <v>5</v>
      </c>
      <c r="I988">
        <v>5</v>
      </c>
      <c r="J988">
        <v>0.75</v>
      </c>
      <c r="K988" s="3">
        <v>8.5450572967529297</v>
      </c>
      <c r="L988" s="10">
        <v>4.3203277587890598</v>
      </c>
      <c r="M988">
        <v>2.45469093322754</v>
      </c>
      <c r="N988">
        <v>4.7181835174560502</v>
      </c>
      <c r="O988">
        <v>3</v>
      </c>
      <c r="P988">
        <v>3</v>
      </c>
      <c r="Q988">
        <v>13</v>
      </c>
      <c r="R988" s="16">
        <v>0.23080000000000001</v>
      </c>
      <c r="S988" s="16">
        <f t="shared" si="15"/>
        <v>0.3</v>
      </c>
      <c r="T988">
        <v>3.2227306365966801</v>
      </c>
      <c r="U988">
        <v>2.9843392372131401</v>
      </c>
      <c r="V988">
        <v>2.6674389839172399</v>
      </c>
      <c r="W988" s="17">
        <v>0.31690025329589799</v>
      </c>
      <c r="X988">
        <v>0.55529165267944303</v>
      </c>
      <c r="Y988">
        <v>0.55529165267944303</v>
      </c>
      <c r="Z988">
        <v>0.3</v>
      </c>
      <c r="AA988">
        <v>1</v>
      </c>
      <c r="AB988">
        <v>0.76923076923076905</v>
      </c>
      <c r="AC988">
        <v>0.86956521739130399</v>
      </c>
      <c r="AD988">
        <v>0</v>
      </c>
      <c r="AE988">
        <v>0.7</v>
      </c>
    </row>
    <row r="989" spans="1:31" x14ac:dyDescent="0.15">
      <c r="A989" s="6">
        <v>987</v>
      </c>
      <c r="B989">
        <v>19</v>
      </c>
      <c r="C989">
        <v>1</v>
      </c>
      <c r="D989">
        <v>10</v>
      </c>
      <c r="E989">
        <v>10</v>
      </c>
      <c r="F989">
        <v>10</v>
      </c>
      <c r="G989">
        <v>0</v>
      </c>
      <c r="H989">
        <v>9</v>
      </c>
      <c r="I989">
        <v>1</v>
      </c>
      <c r="J989">
        <v>0.95</v>
      </c>
      <c r="K989" s="3">
        <v>13.11452293396</v>
      </c>
      <c r="L989" s="10">
        <v>3.0455665588378902</v>
      </c>
      <c r="M989">
        <v>2.85603904724121</v>
      </c>
      <c r="N989">
        <v>9.2924613952636701</v>
      </c>
      <c r="O989">
        <v>7</v>
      </c>
      <c r="P989">
        <v>7</v>
      </c>
      <c r="Q989">
        <v>17</v>
      </c>
      <c r="R989" s="16">
        <v>0.4118</v>
      </c>
      <c r="S989" s="16">
        <f t="shared" si="15"/>
        <v>0.7</v>
      </c>
      <c r="T989">
        <v>4.5542678833007804</v>
      </c>
      <c r="U989">
        <v>4.3066840171814</v>
      </c>
      <c r="V989">
        <v>3.95100021362305</v>
      </c>
      <c r="W989" s="17">
        <v>0.35568380355835</v>
      </c>
      <c r="X989">
        <v>0.60326766967773404</v>
      </c>
      <c r="Y989">
        <v>0.60326766967773404</v>
      </c>
      <c r="Z989">
        <v>0.7</v>
      </c>
      <c r="AA989">
        <v>1</v>
      </c>
      <c r="AB989">
        <v>0.58823529411764697</v>
      </c>
      <c r="AC989">
        <v>0.74074074074074103</v>
      </c>
      <c r="AD989">
        <v>0</v>
      </c>
      <c r="AE989">
        <v>0.3</v>
      </c>
    </row>
    <row r="990" spans="1:31" x14ac:dyDescent="0.15">
      <c r="A990" s="6">
        <v>988</v>
      </c>
      <c r="B990">
        <v>17</v>
      </c>
      <c r="C990">
        <v>3</v>
      </c>
      <c r="D990">
        <v>10</v>
      </c>
      <c r="E990">
        <v>10</v>
      </c>
      <c r="F990">
        <v>10</v>
      </c>
      <c r="G990">
        <v>0</v>
      </c>
      <c r="H990">
        <v>7</v>
      </c>
      <c r="I990">
        <v>3</v>
      </c>
      <c r="J990">
        <v>0.85</v>
      </c>
      <c r="K990" s="3">
        <v>8.1600093841552699</v>
      </c>
      <c r="L990" s="10">
        <v>1.94161224365234</v>
      </c>
      <c r="M990">
        <v>1.1595420837402299</v>
      </c>
      <c r="N990">
        <v>6.2765445709228498</v>
      </c>
      <c r="O990">
        <v>3</v>
      </c>
      <c r="P990">
        <v>3</v>
      </c>
      <c r="Q990">
        <v>12</v>
      </c>
      <c r="R990" s="16">
        <v>0.25</v>
      </c>
      <c r="S990" s="16">
        <f t="shared" si="15"/>
        <v>0.3</v>
      </c>
      <c r="T990">
        <v>3.25923347473144</v>
      </c>
      <c r="U990">
        <v>2.96667551994324</v>
      </c>
      <c r="V990">
        <v>2.79502177238464</v>
      </c>
      <c r="W990" s="17">
        <v>0.171653747558594</v>
      </c>
      <c r="X990">
        <v>0.46421170234680198</v>
      </c>
      <c r="Y990">
        <v>0.46421170234680198</v>
      </c>
      <c r="Z990">
        <v>0.3</v>
      </c>
      <c r="AA990">
        <v>0.9</v>
      </c>
      <c r="AB990">
        <v>0.75</v>
      </c>
      <c r="AC990">
        <v>0.81818181818181801</v>
      </c>
      <c r="AD990">
        <v>0.1</v>
      </c>
      <c r="AE990">
        <v>0.6</v>
      </c>
    </row>
    <row r="991" spans="1:31" x14ac:dyDescent="0.15">
      <c r="A991" s="6">
        <v>989</v>
      </c>
      <c r="B991">
        <v>19</v>
      </c>
      <c r="C991">
        <v>1</v>
      </c>
      <c r="D991">
        <v>10</v>
      </c>
      <c r="E991">
        <v>10</v>
      </c>
      <c r="F991">
        <v>10</v>
      </c>
      <c r="G991">
        <v>0</v>
      </c>
      <c r="H991">
        <v>9</v>
      </c>
      <c r="I991">
        <v>1</v>
      </c>
      <c r="J991">
        <v>0.95</v>
      </c>
      <c r="K991" s="3">
        <v>11.8056735992432</v>
      </c>
      <c r="L991" s="10">
        <v>1.1440734863281199</v>
      </c>
      <c r="M991">
        <v>0.93019485473632801</v>
      </c>
      <c r="N991">
        <v>9.7074508666992205</v>
      </c>
      <c r="O991">
        <v>7</v>
      </c>
      <c r="P991">
        <v>7</v>
      </c>
      <c r="Q991">
        <v>17</v>
      </c>
      <c r="R991" s="16">
        <v>0.4118</v>
      </c>
      <c r="S991" s="16">
        <f t="shared" si="15"/>
        <v>0.7</v>
      </c>
      <c r="T991">
        <v>4.5089588165283203</v>
      </c>
      <c r="U991">
        <v>4.1783003807067898</v>
      </c>
      <c r="V991">
        <v>3.9850115776061998</v>
      </c>
      <c r="W991" s="17">
        <v>0.19328880310058599</v>
      </c>
      <c r="X991">
        <v>0.52394723892211903</v>
      </c>
      <c r="Y991">
        <v>0.52394723892211903</v>
      </c>
      <c r="Z991">
        <v>0.7</v>
      </c>
      <c r="AA991">
        <v>1</v>
      </c>
      <c r="AB991">
        <v>0.58823529411764697</v>
      </c>
      <c r="AC991">
        <v>0.74074074074074103</v>
      </c>
      <c r="AD991">
        <v>0</v>
      </c>
      <c r="AE991">
        <v>0.3</v>
      </c>
    </row>
    <row r="992" spans="1:31" x14ac:dyDescent="0.15">
      <c r="A992" s="6">
        <v>990</v>
      </c>
      <c r="B992">
        <v>17</v>
      </c>
      <c r="C992">
        <v>3</v>
      </c>
      <c r="D992">
        <v>10</v>
      </c>
      <c r="E992">
        <v>10</v>
      </c>
      <c r="F992">
        <v>10</v>
      </c>
      <c r="G992">
        <v>0</v>
      </c>
      <c r="H992">
        <v>7</v>
      </c>
      <c r="I992">
        <v>3</v>
      </c>
      <c r="J992">
        <v>0.85</v>
      </c>
      <c r="K992" s="3">
        <v>8.4486637115478498</v>
      </c>
      <c r="L992" s="10">
        <v>1.9053821563720701</v>
      </c>
      <c r="M992">
        <v>0.90157699584960904</v>
      </c>
      <c r="N992">
        <v>6.00150489807129</v>
      </c>
      <c r="O992">
        <v>6</v>
      </c>
      <c r="P992">
        <v>6</v>
      </c>
      <c r="Q992">
        <v>16</v>
      </c>
      <c r="R992" s="16">
        <v>0.375</v>
      </c>
      <c r="S992" s="16">
        <f t="shared" si="15"/>
        <v>0.6</v>
      </c>
      <c r="T992">
        <v>4.1283950805664098</v>
      </c>
      <c r="U992">
        <v>3.7545332908630402</v>
      </c>
      <c r="V992">
        <v>3.5537257194518999</v>
      </c>
      <c r="W992" s="17">
        <v>0.20080757141113301</v>
      </c>
      <c r="X992">
        <v>0.57466936111450195</v>
      </c>
      <c r="Y992">
        <v>0.57466936111450195</v>
      </c>
      <c r="Z992">
        <v>0.6</v>
      </c>
      <c r="AA992">
        <v>1</v>
      </c>
      <c r="AB992">
        <v>0.625</v>
      </c>
      <c r="AC992">
        <v>0.76923076923076905</v>
      </c>
      <c r="AD992">
        <v>0</v>
      </c>
      <c r="AE992">
        <v>0.4</v>
      </c>
    </row>
    <row r="993" spans="1:31" x14ac:dyDescent="0.15">
      <c r="A993" s="6">
        <v>991</v>
      </c>
      <c r="B993">
        <v>17</v>
      </c>
      <c r="C993">
        <v>3</v>
      </c>
      <c r="D993">
        <v>10</v>
      </c>
      <c r="E993">
        <v>10</v>
      </c>
      <c r="F993">
        <v>10</v>
      </c>
      <c r="G993">
        <v>0</v>
      </c>
      <c r="H993">
        <v>7</v>
      </c>
      <c r="I993">
        <v>3</v>
      </c>
      <c r="J993">
        <v>0.85</v>
      </c>
      <c r="K993" s="3">
        <v>9.2870616912841797</v>
      </c>
      <c r="L993" s="10">
        <v>1.3833656311035201</v>
      </c>
      <c r="M993">
        <v>0.29583358764648399</v>
      </c>
      <c r="N993">
        <v>7.6658782958984402</v>
      </c>
      <c r="O993">
        <v>6</v>
      </c>
      <c r="P993">
        <v>6</v>
      </c>
      <c r="Q993">
        <v>16</v>
      </c>
      <c r="R993" s="16">
        <v>0.375</v>
      </c>
      <c r="S993" s="16">
        <f t="shared" si="15"/>
        <v>0.6</v>
      </c>
      <c r="T993">
        <v>4.9294719696044904</v>
      </c>
      <c r="U993">
        <v>4.4061517715454102</v>
      </c>
      <c r="V993">
        <v>4.27333307266235</v>
      </c>
      <c r="W993" s="17">
        <v>0.132818698883057</v>
      </c>
      <c r="X993">
        <v>0.656138896942139</v>
      </c>
      <c r="Y993">
        <v>0.656138896942139</v>
      </c>
      <c r="Z993">
        <v>0.6</v>
      </c>
      <c r="AA993">
        <v>1</v>
      </c>
      <c r="AB993">
        <v>0.625</v>
      </c>
      <c r="AC993">
        <v>0.76923076923076905</v>
      </c>
      <c r="AD993">
        <v>0</v>
      </c>
      <c r="AE993">
        <v>0.4</v>
      </c>
    </row>
    <row r="994" spans="1:31" x14ac:dyDescent="0.15">
      <c r="A994" s="6">
        <v>992</v>
      </c>
      <c r="B994">
        <v>16</v>
      </c>
      <c r="C994">
        <v>4</v>
      </c>
      <c r="D994">
        <v>10</v>
      </c>
      <c r="E994">
        <v>10</v>
      </c>
      <c r="F994">
        <v>10</v>
      </c>
      <c r="G994">
        <v>0</v>
      </c>
      <c r="H994">
        <v>6</v>
      </c>
      <c r="I994">
        <v>4</v>
      </c>
      <c r="J994">
        <v>0.8</v>
      </c>
      <c r="K994" s="3">
        <v>8.0666408538818395</v>
      </c>
      <c r="L994" s="10">
        <v>3.1297702789306601</v>
      </c>
      <c r="M994">
        <v>1.9966506958007799</v>
      </c>
      <c r="N994">
        <v>5.3953227996826199</v>
      </c>
      <c r="O994">
        <v>2</v>
      </c>
      <c r="P994">
        <v>2</v>
      </c>
      <c r="Q994">
        <v>12</v>
      </c>
      <c r="R994" s="16">
        <v>0.16669999999999999</v>
      </c>
      <c r="S994" s="16">
        <f t="shared" si="15"/>
        <v>0.2</v>
      </c>
      <c r="T994">
        <v>3.4346084594726598</v>
      </c>
      <c r="U994">
        <v>3.1610202789306601</v>
      </c>
      <c r="V994">
        <v>2.9174778461456299</v>
      </c>
      <c r="W994" s="17">
        <v>0.24354243278503401</v>
      </c>
      <c r="X994">
        <v>0.51713061332702603</v>
      </c>
      <c r="Y994">
        <v>0.51713061332702603</v>
      </c>
      <c r="Z994">
        <v>0.2</v>
      </c>
      <c r="AA994">
        <v>1</v>
      </c>
      <c r="AB994">
        <v>0.83333333333333304</v>
      </c>
      <c r="AC994">
        <v>0.90909090909090895</v>
      </c>
      <c r="AD994">
        <v>0</v>
      </c>
      <c r="AE994">
        <v>0.8</v>
      </c>
    </row>
    <row r="995" spans="1:31" x14ac:dyDescent="0.15">
      <c r="A995" s="6">
        <v>993</v>
      </c>
      <c r="B995">
        <v>18</v>
      </c>
      <c r="C995">
        <v>2</v>
      </c>
      <c r="D995">
        <v>10</v>
      </c>
      <c r="E995">
        <v>10</v>
      </c>
      <c r="F995">
        <v>10</v>
      </c>
      <c r="G995">
        <v>0</v>
      </c>
      <c r="H995">
        <v>8</v>
      </c>
      <c r="I995">
        <v>2</v>
      </c>
      <c r="J995">
        <v>0.9</v>
      </c>
      <c r="K995" s="3">
        <v>9.7268772125244105</v>
      </c>
      <c r="L995" s="10">
        <v>1.24237632751465</v>
      </c>
      <c r="M995">
        <v>0.63990783691406194</v>
      </c>
      <c r="N995">
        <v>7.5932922363281197</v>
      </c>
      <c r="O995">
        <v>6</v>
      </c>
      <c r="P995">
        <v>6</v>
      </c>
      <c r="Q995">
        <v>15</v>
      </c>
      <c r="R995" s="16">
        <v>0.4</v>
      </c>
      <c r="S995" s="16">
        <f t="shared" si="15"/>
        <v>0.6</v>
      </c>
      <c r="T995">
        <v>4.6818885803222701</v>
      </c>
      <c r="U995">
        <v>4.2791061401367196</v>
      </c>
      <c r="V995">
        <v>4.0893526077270499</v>
      </c>
      <c r="W995" s="17">
        <v>0.189753532409668</v>
      </c>
      <c r="X995">
        <v>0.59253597259521495</v>
      </c>
      <c r="Y995">
        <v>0.59253597259521495</v>
      </c>
      <c r="Z995">
        <v>0.6</v>
      </c>
      <c r="AA995">
        <v>0.9</v>
      </c>
      <c r="AB995">
        <v>0.6</v>
      </c>
      <c r="AC995">
        <v>0.72</v>
      </c>
      <c r="AD995">
        <v>0.1</v>
      </c>
      <c r="AE995">
        <v>0.3</v>
      </c>
    </row>
    <row r="996" spans="1:31" x14ac:dyDescent="0.15">
      <c r="A996" s="6">
        <v>994</v>
      </c>
      <c r="B996">
        <v>17</v>
      </c>
      <c r="C996">
        <v>3</v>
      </c>
      <c r="D996">
        <v>10</v>
      </c>
      <c r="E996">
        <v>10</v>
      </c>
      <c r="F996">
        <v>10</v>
      </c>
      <c r="G996">
        <v>0</v>
      </c>
      <c r="H996">
        <v>7</v>
      </c>
      <c r="I996">
        <v>3</v>
      </c>
      <c r="J996">
        <v>0.85</v>
      </c>
      <c r="K996" s="3">
        <v>9.7829608917236293</v>
      </c>
      <c r="L996" s="10">
        <v>1.7367401123046899</v>
      </c>
      <c r="M996">
        <v>0.63294601440429699</v>
      </c>
      <c r="N996">
        <v>7.8153018951415998</v>
      </c>
      <c r="O996">
        <v>6</v>
      </c>
      <c r="P996">
        <v>6</v>
      </c>
      <c r="Q996">
        <v>16</v>
      </c>
      <c r="R996" s="16">
        <v>0.375</v>
      </c>
      <c r="S996" s="16">
        <f t="shared" si="15"/>
        <v>0.6</v>
      </c>
      <c r="T996">
        <v>4.7148189544677699</v>
      </c>
      <c r="U996">
        <v>4.2335677146911603</v>
      </c>
      <c r="V996">
        <v>4.0583300590515101</v>
      </c>
      <c r="W996" s="17">
        <v>0.17523765563964799</v>
      </c>
      <c r="X996">
        <v>0.65648889541625999</v>
      </c>
      <c r="Y996">
        <v>0.65648889541625999</v>
      </c>
      <c r="Z996">
        <v>0.6</v>
      </c>
      <c r="AA996">
        <v>1</v>
      </c>
      <c r="AB996">
        <v>0.625</v>
      </c>
      <c r="AC996">
        <v>0.76923076923076905</v>
      </c>
      <c r="AD996">
        <v>0</v>
      </c>
      <c r="AE996">
        <v>0.4</v>
      </c>
    </row>
    <row r="997" spans="1:31" x14ac:dyDescent="0.15">
      <c r="A997" s="6">
        <v>995</v>
      </c>
      <c r="B997">
        <v>18</v>
      </c>
      <c r="C997">
        <v>2</v>
      </c>
      <c r="D997">
        <v>10</v>
      </c>
      <c r="E997">
        <v>10</v>
      </c>
      <c r="F997">
        <v>10</v>
      </c>
      <c r="G997">
        <v>0</v>
      </c>
      <c r="H997">
        <v>8</v>
      </c>
      <c r="I997">
        <v>2</v>
      </c>
      <c r="J997">
        <v>0.9</v>
      </c>
      <c r="K997" s="3">
        <v>9.1805610656738299</v>
      </c>
      <c r="L997" s="10">
        <v>2.05412673950195</v>
      </c>
      <c r="M997">
        <v>1.6231632232666</v>
      </c>
      <c r="N997">
        <v>6.7532253265380904</v>
      </c>
      <c r="O997">
        <v>7</v>
      </c>
      <c r="P997">
        <v>7</v>
      </c>
      <c r="Q997">
        <v>17</v>
      </c>
      <c r="R997" s="16">
        <v>0.4118</v>
      </c>
      <c r="S997" s="16">
        <f t="shared" si="15"/>
        <v>0.7</v>
      </c>
      <c r="T997">
        <v>4.2894458770751998</v>
      </c>
      <c r="U997">
        <v>3.9658062458038299</v>
      </c>
      <c r="V997">
        <v>3.7447128295898402</v>
      </c>
      <c r="W997" s="17">
        <v>0.22109341621398901</v>
      </c>
      <c r="X997">
        <v>0.54473304748535201</v>
      </c>
      <c r="Y997">
        <v>0.54473304748535201</v>
      </c>
      <c r="Z997">
        <v>0.7</v>
      </c>
      <c r="AA997">
        <v>1</v>
      </c>
      <c r="AB997">
        <v>0.58823529411764697</v>
      </c>
      <c r="AC997">
        <v>0.74074074074074103</v>
      </c>
      <c r="AD997">
        <v>0</v>
      </c>
      <c r="AE997">
        <v>0.3</v>
      </c>
    </row>
    <row r="998" spans="1:31" x14ac:dyDescent="0.15">
      <c r="A998" s="6">
        <v>996</v>
      </c>
      <c r="B998">
        <v>14</v>
      </c>
      <c r="C998">
        <v>6</v>
      </c>
      <c r="D998">
        <v>10</v>
      </c>
      <c r="E998">
        <v>10</v>
      </c>
      <c r="F998">
        <v>10</v>
      </c>
      <c r="G998">
        <v>0</v>
      </c>
      <c r="H998">
        <v>4</v>
      </c>
      <c r="I998">
        <v>6</v>
      </c>
      <c r="J998">
        <v>0.7</v>
      </c>
      <c r="K998" s="3">
        <v>8.4121742248535192</v>
      </c>
      <c r="L998" s="10">
        <v>4.3311004638671902</v>
      </c>
      <c r="M998">
        <v>1.6194534301757799</v>
      </c>
      <c r="N998">
        <v>5.6832752227783203</v>
      </c>
      <c r="O998">
        <v>2</v>
      </c>
      <c r="P998">
        <v>2</v>
      </c>
      <c r="Q998">
        <v>12</v>
      </c>
      <c r="R998" s="16">
        <v>0.16669999999999999</v>
      </c>
      <c r="S998" s="16">
        <f t="shared" si="15"/>
        <v>0.2</v>
      </c>
      <c r="T998">
        <v>2.6802177429199201</v>
      </c>
      <c r="U998">
        <v>2.3968577384948699</v>
      </c>
      <c r="V998">
        <v>2.1700892448425302</v>
      </c>
      <c r="W998" s="17">
        <v>0.226768493652344</v>
      </c>
      <c r="X998">
        <v>0.51012849807739302</v>
      </c>
      <c r="Y998">
        <v>0.51012849807739302</v>
      </c>
      <c r="Z998">
        <v>0.2</v>
      </c>
      <c r="AA998">
        <v>1</v>
      </c>
      <c r="AB998">
        <v>0.83333333333333304</v>
      </c>
      <c r="AC998">
        <v>0.90909090909090895</v>
      </c>
      <c r="AD998">
        <v>0</v>
      </c>
      <c r="AE998">
        <v>0.8</v>
      </c>
    </row>
    <row r="999" spans="1:31" x14ac:dyDescent="0.15">
      <c r="A999" s="6">
        <v>997</v>
      </c>
      <c r="B999">
        <v>18</v>
      </c>
      <c r="C999">
        <v>2</v>
      </c>
      <c r="D999">
        <v>10</v>
      </c>
      <c r="E999">
        <v>10</v>
      </c>
      <c r="F999">
        <v>10</v>
      </c>
      <c r="G999">
        <v>0</v>
      </c>
      <c r="H999">
        <v>8</v>
      </c>
      <c r="I999">
        <v>2</v>
      </c>
      <c r="J999">
        <v>0.9</v>
      </c>
      <c r="K999" s="3">
        <v>9.2292556762695295</v>
      </c>
      <c r="L999" s="10">
        <v>1.29758071899414</v>
      </c>
      <c r="M999">
        <v>0.76646423339843694</v>
      </c>
      <c r="N999">
        <v>7.2590503692626998</v>
      </c>
      <c r="O999">
        <v>7</v>
      </c>
      <c r="P999">
        <v>7</v>
      </c>
      <c r="Q999">
        <v>17</v>
      </c>
      <c r="R999" s="16">
        <v>0.4118</v>
      </c>
      <c r="S999" s="16">
        <f t="shared" si="15"/>
        <v>0.7</v>
      </c>
      <c r="T999">
        <v>4.8837089538574201</v>
      </c>
      <c r="U999">
        <v>4.4612894058227504</v>
      </c>
      <c r="V999">
        <v>4.28568363189697</v>
      </c>
      <c r="W999" s="17">
        <v>0.175605773925781</v>
      </c>
      <c r="X999">
        <v>0.598025321960449</v>
      </c>
      <c r="Y999">
        <v>0.598025321960449</v>
      </c>
      <c r="Z999">
        <v>0.7</v>
      </c>
      <c r="AA999">
        <v>1</v>
      </c>
      <c r="AB999">
        <v>0.58823529411764697</v>
      </c>
      <c r="AC999">
        <v>0.74074074074074103</v>
      </c>
      <c r="AD999">
        <v>0</v>
      </c>
      <c r="AE999">
        <v>0.3</v>
      </c>
    </row>
    <row r="1000" spans="1:31" x14ac:dyDescent="0.15">
      <c r="A1000" s="6">
        <v>998</v>
      </c>
      <c r="B1000">
        <v>16</v>
      </c>
      <c r="C1000">
        <v>4</v>
      </c>
      <c r="D1000">
        <v>10</v>
      </c>
      <c r="E1000">
        <v>10</v>
      </c>
      <c r="F1000">
        <v>10</v>
      </c>
      <c r="G1000">
        <v>0</v>
      </c>
      <c r="H1000">
        <v>6</v>
      </c>
      <c r="I1000">
        <v>4</v>
      </c>
      <c r="J1000">
        <v>0.8</v>
      </c>
      <c r="K1000" s="3">
        <v>8.1000061035156197</v>
      </c>
      <c r="L1000" s="10">
        <v>3.4228897094726598</v>
      </c>
      <c r="M1000">
        <v>2.4159355163574201</v>
      </c>
      <c r="N1000">
        <v>5.2778091430664098</v>
      </c>
      <c r="O1000">
        <v>2</v>
      </c>
      <c r="P1000">
        <v>2</v>
      </c>
      <c r="Q1000">
        <v>12</v>
      </c>
      <c r="R1000" s="16">
        <v>0.16669999999999999</v>
      </c>
      <c r="S1000" s="16">
        <f t="shared" si="15"/>
        <v>0.2</v>
      </c>
      <c r="T1000">
        <v>2.6984672546386701</v>
      </c>
      <c r="U1000">
        <v>2.5042040348053001</v>
      </c>
      <c r="V1000">
        <v>2.2486040592193599</v>
      </c>
      <c r="W1000" s="17">
        <v>0.255599975585937</v>
      </c>
      <c r="X1000">
        <v>0.44986319541931202</v>
      </c>
      <c r="Y1000">
        <v>0.44986319541931202</v>
      </c>
      <c r="Z1000">
        <v>0.2</v>
      </c>
      <c r="AA1000">
        <v>1</v>
      </c>
      <c r="AB1000">
        <v>0.83333333333333304</v>
      </c>
      <c r="AC1000">
        <v>0.90909090909090895</v>
      </c>
      <c r="AD1000">
        <v>0</v>
      </c>
      <c r="AE1000">
        <v>0.8</v>
      </c>
    </row>
    <row r="1001" spans="1:31" x14ac:dyDescent="0.15">
      <c r="A1001" s="6">
        <v>999</v>
      </c>
      <c r="B1001">
        <v>16</v>
      </c>
      <c r="C1001">
        <v>4</v>
      </c>
      <c r="D1001">
        <v>10</v>
      </c>
      <c r="E1001">
        <v>10</v>
      </c>
      <c r="F1001">
        <v>10</v>
      </c>
      <c r="G1001">
        <v>0</v>
      </c>
      <c r="H1001">
        <v>6</v>
      </c>
      <c r="I1001">
        <v>4</v>
      </c>
      <c r="J1001">
        <v>0.8</v>
      </c>
      <c r="K1001" s="3">
        <v>7.6920967102050799</v>
      </c>
      <c r="L1001" s="10">
        <v>2.37161064147949</v>
      </c>
      <c r="M1001">
        <v>1.0204391479492201</v>
      </c>
      <c r="N1001">
        <v>5.4895458221435502</v>
      </c>
      <c r="O1001">
        <v>4</v>
      </c>
      <c r="P1001">
        <v>4</v>
      </c>
      <c r="Q1001">
        <v>14</v>
      </c>
      <c r="R1001" s="16">
        <v>0.28570000000000001</v>
      </c>
      <c r="S1001" s="16">
        <f t="shared" si="15"/>
        <v>0.4</v>
      </c>
      <c r="T1001">
        <v>3.6602478027343701</v>
      </c>
      <c r="U1001">
        <v>3.31976389884949</v>
      </c>
      <c r="V1001">
        <v>3.1375756263732901</v>
      </c>
      <c r="W1001" s="17">
        <v>0.18218827247619601</v>
      </c>
      <c r="X1001">
        <v>0.52267217636108398</v>
      </c>
      <c r="Y1001">
        <v>0.52267217636108398</v>
      </c>
      <c r="Z1001">
        <v>0.4</v>
      </c>
      <c r="AA1001">
        <v>1</v>
      </c>
      <c r="AB1001">
        <v>0.71428571428571397</v>
      </c>
      <c r="AC1001">
        <v>0.83333333333333304</v>
      </c>
      <c r="AD1001">
        <v>0</v>
      </c>
      <c r="AE1001">
        <v>0.6</v>
      </c>
    </row>
    <row r="1002" spans="1:31" s="3" customFormat="1" x14ac:dyDescent="0.15">
      <c r="K1002" s="13" t="s">
        <v>29</v>
      </c>
      <c r="L1002" s="10">
        <f>AVERAGE(L2:L1001)</f>
        <v>2.5734208946228025</v>
      </c>
      <c r="W1002" s="17">
        <f t="shared" ref="W1002:AE1002" si="16">AVERAGE(W2:W1001)</f>
        <v>0.21285099744796754</v>
      </c>
      <c r="Z1002" s="3">
        <f t="shared" si="16"/>
        <v>0.45779999999999987</v>
      </c>
      <c r="AA1002" s="3">
        <f t="shared" si="16"/>
        <v>0.98049999999999726</v>
      </c>
      <c r="AB1002" s="3">
        <f t="shared" si="16"/>
        <v>0.69216661322423556</v>
      </c>
      <c r="AC1002" s="3">
        <f t="shared" si="16"/>
        <v>0.80805019919432175</v>
      </c>
      <c r="AD1002" s="3">
        <f t="shared" si="16"/>
        <v>1.9500000000000003E-2</v>
      </c>
      <c r="AE1002" s="3">
        <f t="shared" si="16"/>
        <v>0.5226999999999995</v>
      </c>
    </row>
    <row r="1003" spans="1:31" s="3" customFormat="1" x14ac:dyDescent="0.15">
      <c r="K1003" s="14" t="s">
        <v>30</v>
      </c>
      <c r="L1003" s="10">
        <f>MAX(L2:L1001)</f>
        <v>7.6750564575195304</v>
      </c>
      <c r="W1003" s="17">
        <f t="shared" ref="W1003:AE1003" si="17">MAX(W2:W1001)</f>
        <v>0.466185092926025</v>
      </c>
      <c r="Z1003" s="3">
        <f t="shared" si="17"/>
        <v>0.9</v>
      </c>
      <c r="AA1003" s="3">
        <f t="shared" si="17"/>
        <v>1</v>
      </c>
      <c r="AB1003" s="3">
        <f t="shared" si="17"/>
        <v>1</v>
      </c>
      <c r="AC1003" s="3">
        <f t="shared" si="17"/>
        <v>1</v>
      </c>
      <c r="AD1003" s="3">
        <f t="shared" si="17"/>
        <v>0.3</v>
      </c>
      <c r="AE1003" s="3">
        <f t="shared" si="17"/>
        <v>1</v>
      </c>
    </row>
    <row r="1004" spans="1:31" s="3" customFormat="1" x14ac:dyDescent="0.15">
      <c r="L1004" s="10">
        <f>MIN(L2:L1001)</f>
        <v>0.44884490966796903</v>
      </c>
      <c r="W1004" s="17">
        <f t="shared" ref="W1004:AE1004" si="18">MIN(W2:W1001)</f>
        <v>2.8276443481445302E-4</v>
      </c>
      <c r="Z1004" s="3">
        <f t="shared" si="18"/>
        <v>0</v>
      </c>
      <c r="AA1004" s="3">
        <f t="shared" si="18"/>
        <v>0.7</v>
      </c>
      <c r="AB1004" s="3">
        <f t="shared" si="18"/>
        <v>0.52631578947368396</v>
      </c>
      <c r="AC1004" s="3">
        <f t="shared" si="18"/>
        <v>0.60869565217391297</v>
      </c>
      <c r="AD1004" s="3">
        <f t="shared" si="18"/>
        <v>0</v>
      </c>
      <c r="AE1004" s="3">
        <f t="shared" si="18"/>
        <v>0.1</v>
      </c>
    </row>
    <row r="1005" spans="1:31" x14ac:dyDescent="0.15">
      <c r="L1005" s="10"/>
      <c r="W1005" s="17"/>
    </row>
    <row r="1006" spans="1:31" x14ac:dyDescent="0.15">
      <c r="L1006" s="10"/>
      <c r="W1006" s="17"/>
    </row>
    <row r="1007" spans="1:31" x14ac:dyDescent="0.15">
      <c r="K1007" s="3">
        <v>6.0579999999999998</v>
      </c>
      <c r="L1007" s="10"/>
      <c r="W1007" s="17"/>
    </row>
    <row r="1008" spans="1:31" x14ac:dyDescent="0.15">
      <c r="K1008" s="3">
        <v>31</v>
      </c>
      <c r="L1008" s="10"/>
      <c r="W1008" s="17"/>
    </row>
    <row r="1009" spans="11:23" x14ac:dyDescent="0.15">
      <c r="K1009" s="3">
        <v>0.19500000000000001</v>
      </c>
      <c r="L1009" s="10"/>
      <c r="W1009" s="17"/>
    </row>
    <row r="1010" spans="11:23" x14ac:dyDescent="0.15">
      <c r="L1010" s="10"/>
      <c r="W1010" s="17"/>
    </row>
    <row r="1011" spans="11:23" x14ac:dyDescent="0.15">
      <c r="K1011" s="3" t="s">
        <v>31</v>
      </c>
      <c r="L1011" s="3" t="s">
        <v>32</v>
      </c>
      <c r="W1011" s="17"/>
    </row>
    <row r="1012" spans="11:23" x14ac:dyDescent="0.15">
      <c r="L1012" s="3"/>
      <c r="W1012" s="17"/>
    </row>
    <row r="1013" spans="11:23" x14ac:dyDescent="0.15">
      <c r="K1013" s="3" t="s">
        <v>65</v>
      </c>
      <c r="L1013" s="3">
        <f>COUNTIF(L2:L1001,"&lt;0.643")-COUNTIF(L2:L1001,"&lt;0.448")</f>
        <v>12</v>
      </c>
      <c r="W1013" s="17"/>
    </row>
    <row r="1014" spans="11:23" x14ac:dyDescent="0.15">
      <c r="K1014" s="3" t="s">
        <v>66</v>
      </c>
      <c r="L1014" s="3">
        <f>COUNTIF(L2:L1001,"&lt;0.838")-COUNTIF(L2:L1001,"&lt;0.643")</f>
        <v>27</v>
      </c>
      <c r="W1014" s="17"/>
    </row>
    <row r="1015" spans="11:23" x14ac:dyDescent="0.15">
      <c r="K1015" s="3" t="s">
        <v>67</v>
      </c>
      <c r="L1015" s="3">
        <f>COUNTIF(L2:L1001,"&lt;1.033")-COUNTIF(L2:L1001,"&lt;0.838")</f>
        <v>36</v>
      </c>
      <c r="W1015" s="17"/>
    </row>
    <row r="1016" spans="11:23" x14ac:dyDescent="0.15">
      <c r="K1016" s="3" t="s">
        <v>68</v>
      </c>
      <c r="L1016" s="3">
        <f>COUNTIF(L2:L1001,"&lt;1.228")-COUNTIF(L2:L1001,"&lt;1.033")</f>
        <v>43</v>
      </c>
      <c r="W1016" s="17"/>
    </row>
    <row r="1017" spans="11:23" x14ac:dyDescent="0.15">
      <c r="K1017" s="3" t="s">
        <v>69</v>
      </c>
      <c r="L1017" s="3">
        <f>COUNTIF(L2:L1001,"&lt;1.423")-COUNTIF(L2:L1001,"&lt;1.228")</f>
        <v>51</v>
      </c>
      <c r="W1017" s="17"/>
    </row>
    <row r="1018" spans="11:23" s="4" customFormat="1" x14ac:dyDescent="0.15">
      <c r="K1018" s="20" t="s">
        <v>70</v>
      </c>
      <c r="L1018" s="20">
        <f>COUNTIF(L2:L1001,"&lt;1.618")-COUNTIF(L2:L1001,"&lt;1.423")</f>
        <v>56</v>
      </c>
      <c r="M1018" s="20">
        <v>3</v>
      </c>
      <c r="W1018" s="20"/>
    </row>
    <row r="1019" spans="11:23" x14ac:dyDescent="0.15">
      <c r="K1019" s="3" t="s">
        <v>71</v>
      </c>
      <c r="L1019" s="3">
        <f>COUNTIF(L2:L1001,"&lt;1.813")-COUNTIF(L2:L1001,"&lt;1.618")</f>
        <v>65</v>
      </c>
      <c r="M1019" s="3">
        <v>6</v>
      </c>
      <c r="W1019" s="17"/>
    </row>
    <row r="1020" spans="11:23" x14ac:dyDescent="0.15">
      <c r="K1020" s="3" t="s">
        <v>72</v>
      </c>
      <c r="L1020" s="3">
        <f>COUNTIF(L2:L1001,"&lt;2.008")-COUNTIF(L2:L1001,"&lt;1.813")</f>
        <v>78</v>
      </c>
      <c r="M1020" s="3">
        <v>8</v>
      </c>
      <c r="W1020" s="17"/>
    </row>
    <row r="1021" spans="11:23" x14ac:dyDescent="0.15">
      <c r="K1021" s="3" t="s">
        <v>73</v>
      </c>
      <c r="L1021" s="3">
        <f>COUNTIF(L2:L1001,"&lt;2.203")-COUNTIF(L2:L1001,"&lt;2.008")</f>
        <v>63</v>
      </c>
      <c r="M1021" s="3">
        <v>11</v>
      </c>
      <c r="W1021" s="3"/>
    </row>
    <row r="1022" spans="11:23" x14ac:dyDescent="0.15">
      <c r="K1022" s="3" t="s">
        <v>74</v>
      </c>
      <c r="L1022" s="3">
        <f>COUNTIF(L2:L1001,"&lt;2.398")-COUNTIF(L2:L1001,"&lt;2.203")</f>
        <v>71</v>
      </c>
      <c r="M1022" s="3">
        <v>14</v>
      </c>
      <c r="W1022" s="17"/>
    </row>
    <row r="1023" spans="11:23" s="5" customFormat="1" x14ac:dyDescent="0.15">
      <c r="K1023" s="21" t="s">
        <v>75</v>
      </c>
      <c r="L1023" s="21">
        <f>COUNTIF(L2:L1001,"&lt;2.593")-COUNTIF(L2:L1001,"&lt;2.398")</f>
        <v>59</v>
      </c>
      <c r="M1023" s="21">
        <v>16</v>
      </c>
      <c r="W1023" s="21"/>
    </row>
    <row r="1024" spans="11:23" x14ac:dyDescent="0.15">
      <c r="K1024" s="3" t="s">
        <v>76</v>
      </c>
      <c r="L1024" s="3">
        <f>COUNTIF(L2:L1001,"&lt;2.788")-COUNTIF(L2:L1001,"&lt;2.593")</f>
        <v>57</v>
      </c>
      <c r="M1024" s="3">
        <v>14</v>
      </c>
      <c r="W1024" s="17"/>
    </row>
    <row r="1025" spans="11:23" x14ac:dyDescent="0.15">
      <c r="K1025" s="3" t="s">
        <v>77</v>
      </c>
      <c r="L1025" s="3">
        <f>COUNTIF(L2:L1001,"&lt;2.983")-COUNTIF(L2:L1001,"&lt;2.788")</f>
        <v>55</v>
      </c>
      <c r="M1025" s="3">
        <v>11</v>
      </c>
      <c r="W1025" s="17"/>
    </row>
    <row r="1026" spans="11:23" x14ac:dyDescent="0.15">
      <c r="K1026" s="3" t="s">
        <v>78</v>
      </c>
      <c r="L1026" s="3">
        <f>COUNTIF(L2:L1001,"&lt;3.178")-COUNTIF(L2:L1001,"&lt;2.983")</f>
        <v>50</v>
      </c>
      <c r="M1026" s="3">
        <v>8</v>
      </c>
      <c r="W1026" s="17"/>
    </row>
    <row r="1027" spans="11:23" x14ac:dyDescent="0.15">
      <c r="K1027" s="3" t="s">
        <v>79</v>
      </c>
      <c r="L1027" s="3">
        <f>COUNTIF(L2:L1001,"&lt;3.373")-COUNTIF(L2:L1001,"&lt;3.178")</f>
        <v>43</v>
      </c>
      <c r="M1027" s="3">
        <v>6</v>
      </c>
      <c r="W1027" s="17"/>
    </row>
    <row r="1028" spans="11:23" s="4" customFormat="1" x14ac:dyDescent="0.15">
      <c r="K1028" s="20" t="s">
        <v>80</v>
      </c>
      <c r="L1028" s="20">
        <f>COUNTIF(L2:L1001,"&lt;3.568")-COUNTIF(L2:L1001,"&lt;3.373")</f>
        <v>48</v>
      </c>
      <c r="M1028" s="20">
        <v>3</v>
      </c>
      <c r="W1028" s="20"/>
    </row>
    <row r="1029" spans="11:23" x14ac:dyDescent="0.15">
      <c r="K1029" s="3" t="s">
        <v>81</v>
      </c>
      <c r="L1029" s="3">
        <f>COUNTIF(L2:L1001,"&lt;3.763")-COUNTIF(L2:L1001,"&lt;3.568")</f>
        <v>25</v>
      </c>
      <c r="W1029" s="17"/>
    </row>
    <row r="1030" spans="11:23" x14ac:dyDescent="0.15">
      <c r="K1030" s="3" t="s">
        <v>82</v>
      </c>
      <c r="L1030" s="3">
        <f>COUNTIF(L2:L1001,"&lt;3.958")-COUNTIF(L2:L1001,"&lt;3.763")</f>
        <v>27</v>
      </c>
      <c r="W1030" s="17"/>
    </row>
    <row r="1031" spans="11:23" x14ac:dyDescent="0.15">
      <c r="K1031" s="3" t="s">
        <v>83</v>
      </c>
      <c r="L1031" s="3">
        <f>COUNTIF(L2:L1001,"&lt;4.153")-COUNTIF(L2:L1001,"&lt;3.958")</f>
        <v>17</v>
      </c>
      <c r="W1031" s="3"/>
    </row>
    <row r="1032" spans="11:23" x14ac:dyDescent="0.15">
      <c r="K1032" s="3" t="s">
        <v>84</v>
      </c>
      <c r="L1032" s="3">
        <f>COUNTIF(L2:L1001,"&lt;4.348")-COUNTIF(L2:L1001,"&lt;4.153")</f>
        <v>29</v>
      </c>
      <c r="W1032" s="17"/>
    </row>
    <row r="1033" spans="11:23" x14ac:dyDescent="0.15">
      <c r="K1033" s="3" t="s">
        <v>85</v>
      </c>
      <c r="L1033" s="3">
        <f>COUNTIF(L2:L1001,"&lt;4.543")-COUNTIF(L2:L1001,"&lt;4.348")</f>
        <v>16</v>
      </c>
      <c r="W1033" s="17"/>
    </row>
    <row r="1034" spans="11:23" x14ac:dyDescent="0.15">
      <c r="K1034" s="3" t="s">
        <v>86</v>
      </c>
      <c r="L1034" s="3">
        <f>COUNTIF(L2:L1001,"&lt;4.738")-COUNTIF(L2:L1001,"&lt;4.543")</f>
        <v>13</v>
      </c>
      <c r="W1034" s="17"/>
    </row>
    <row r="1035" spans="11:23" x14ac:dyDescent="0.15">
      <c r="K1035" s="3" t="s">
        <v>87</v>
      </c>
      <c r="L1035" s="3">
        <f>COUNTIF(L2:L1001,"&lt;4.933")-COUNTIF(L2:L1001,"&lt;4.738")</f>
        <v>17</v>
      </c>
      <c r="W1035" s="17"/>
    </row>
    <row r="1036" spans="11:23" x14ac:dyDescent="0.15">
      <c r="K1036" s="3" t="s">
        <v>88</v>
      </c>
      <c r="L1036" s="3">
        <f>COUNTIF(L2:L1001,"&lt;5.128")-COUNTIF(L2:L1001,"&lt;4.933")</f>
        <v>13</v>
      </c>
      <c r="W1036" s="17"/>
    </row>
    <row r="1037" spans="11:23" x14ac:dyDescent="0.15">
      <c r="K1037" s="3" t="s">
        <v>89</v>
      </c>
      <c r="L1037" s="3">
        <f>COUNTIF(L2:L1001,"&lt;5.323")-COUNTIF(L2:L1001,"&lt;5.128")</f>
        <v>8</v>
      </c>
      <c r="W1037" s="17"/>
    </row>
    <row r="1038" spans="11:23" x14ac:dyDescent="0.15">
      <c r="K1038" s="3" t="s">
        <v>90</v>
      </c>
      <c r="L1038" s="3">
        <f>COUNTIF(L2:L1001,"&lt;5.518")-COUNTIF(L2:L1001,"&lt;5.323")</f>
        <v>7</v>
      </c>
      <c r="W1038" s="17"/>
    </row>
    <row r="1039" spans="11:23" x14ac:dyDescent="0.15">
      <c r="K1039" s="3" t="s">
        <v>91</v>
      </c>
      <c r="L1039" s="3">
        <f>COUNTIF(L2:L1001,"&lt;5.713")-COUNTIF(L2:L1001,"&lt;5.518")</f>
        <v>4</v>
      </c>
      <c r="W1039" s="17"/>
    </row>
    <row r="1040" spans="11:23" x14ac:dyDescent="0.15">
      <c r="K1040" s="3" t="s">
        <v>92</v>
      </c>
      <c r="L1040" s="3">
        <f>COUNTIF(L2:L1001,"&lt;5.908")-COUNTIF(L2:L1001,"&lt;5.713")</f>
        <v>4</v>
      </c>
      <c r="W1040" s="17"/>
    </row>
    <row r="1041" spans="11:23" x14ac:dyDescent="0.15">
      <c r="K1041" s="3" t="s">
        <v>93</v>
      </c>
      <c r="L1041" s="3">
        <f>COUNTIF(L2:L1001,"&lt;6.103")-COUNTIF(L2:L1001,"&lt;5.908")</f>
        <v>2</v>
      </c>
      <c r="W1041" s="17"/>
    </row>
    <row r="1042" spans="11:23" x14ac:dyDescent="0.15">
      <c r="K1042" s="3" t="s">
        <v>94</v>
      </c>
      <c r="L1042" s="3">
        <f>COUNTIF(L2:L1001,"&lt;6.298")-COUNTIF(L2:L1001,"&lt;6.103")</f>
        <v>0</v>
      </c>
      <c r="W1042" s="17"/>
    </row>
    <row r="1043" spans="11:23" x14ac:dyDescent="0.15">
      <c r="K1043" s="3" t="s">
        <v>95</v>
      </c>
      <c r="L1043" s="3">
        <f>COUNTIF(L2:L1001,"&lt;6.493")-COUNTIF(L2:L1001,"&lt;6.298")</f>
        <v>2</v>
      </c>
      <c r="W1043" s="17"/>
    </row>
    <row r="1044" spans="11:23" x14ac:dyDescent="0.15">
      <c r="K1044" s="3" t="s">
        <v>96</v>
      </c>
      <c r="L1044" s="3">
        <f>COUNTIF(L2:L1001,"&lt;6.688")-COUNTIF(L2:L1001,"&lt;6.493")</f>
        <v>0</v>
      </c>
      <c r="W1044" s="17"/>
    </row>
    <row r="1045" spans="11:23" x14ac:dyDescent="0.15">
      <c r="L1045" s="10"/>
      <c r="W1045" s="17"/>
    </row>
    <row r="1046" spans="11:23" x14ac:dyDescent="0.15">
      <c r="L1046" s="10"/>
      <c r="W1046" s="17"/>
    </row>
    <row r="1047" spans="11:23" x14ac:dyDescent="0.15">
      <c r="L1047" s="10"/>
      <c r="W1047" s="17"/>
    </row>
    <row r="1048" spans="11:23" x14ac:dyDescent="0.15">
      <c r="L1048" s="10"/>
      <c r="W1048" s="17"/>
    </row>
    <row r="1049" spans="11:23" x14ac:dyDescent="0.15">
      <c r="L1049" s="10"/>
      <c r="W1049" s="17"/>
    </row>
    <row r="1050" spans="11:23" x14ac:dyDescent="0.15">
      <c r="L1050" s="10"/>
      <c r="W1050" s="17"/>
    </row>
    <row r="1051" spans="11:23" x14ac:dyDescent="0.15">
      <c r="L1051" s="10"/>
      <c r="W1051" s="17"/>
    </row>
    <row r="1052" spans="11:23" x14ac:dyDescent="0.15">
      <c r="L1052" s="10"/>
      <c r="W1052" s="17"/>
    </row>
  </sheetData>
  <phoneticPr fontId="5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49"/>
  <sheetViews>
    <sheetView topLeftCell="I1003" workbookViewId="0">
      <selection activeCell="I1" sqref="A1:XFD1049"/>
    </sheetView>
  </sheetViews>
  <sheetFormatPr defaultColWidth="9" defaultRowHeight="13.5" x14ac:dyDescent="0.15"/>
  <cols>
    <col min="11" max="12" width="18.125" customWidth="1"/>
    <col min="13" max="14" width="12.625"/>
    <col min="20" max="22" width="12.625"/>
    <col min="23" max="23" width="18.75" customWidth="1"/>
    <col min="24" max="25" width="12.625"/>
    <col min="28" max="29" width="12.62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491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>
        <v>11.8796939849853</v>
      </c>
      <c r="L2" s="10">
        <v>0.44884490966796903</v>
      </c>
      <c r="M2">
        <v>0.28238677978515597</v>
      </c>
      <c r="N2">
        <v>11.0363273620606</v>
      </c>
      <c r="O2">
        <v>8</v>
      </c>
      <c r="P2">
        <v>8</v>
      </c>
      <c r="Q2">
        <v>18</v>
      </c>
      <c r="R2" s="16">
        <v>0.44440000000000002</v>
      </c>
      <c r="S2" s="16">
        <f t="shared" ref="S2:S65" si="0">O2/E2</f>
        <v>0.8</v>
      </c>
      <c r="T2">
        <v>5.2113609313964799</v>
      </c>
      <c r="U2">
        <v>4.7402420043945304</v>
      </c>
      <c r="V2">
        <v>4.6642556190490696</v>
      </c>
      <c r="W2" s="17">
        <v>7.5986385345458998E-2</v>
      </c>
      <c r="X2">
        <v>0.547105312347412</v>
      </c>
      <c r="Y2">
        <v>0.547105312347412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436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>
        <v>8.8853950500488299</v>
      </c>
      <c r="L3" s="10">
        <v>0.52662277221679699</v>
      </c>
      <c r="M3">
        <v>0.25329208374023399</v>
      </c>
      <c r="N3">
        <v>9.0817947387695295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4.9948596954345703</v>
      </c>
      <c r="U3">
        <v>4.4540305137634304</v>
      </c>
      <c r="V3">
        <v>4.46761226654053</v>
      </c>
      <c r="W3" s="17">
        <v>1.3581752777099601E-2</v>
      </c>
      <c r="X3">
        <v>0.52724742889404297</v>
      </c>
      <c r="Y3">
        <v>0.52724742889404297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784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>
        <v>9.6752414703369105</v>
      </c>
      <c r="L4" s="10">
        <v>0.5689697265625</v>
      </c>
      <c r="M4">
        <v>0.25670242309570301</v>
      </c>
      <c r="N4">
        <v>9.8214950561523402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4.9950904846191397</v>
      </c>
      <c r="U4">
        <v>4.45644283294678</v>
      </c>
      <c r="V4">
        <v>4.46858930587769</v>
      </c>
      <c r="W4" s="17">
        <v>1.21464729309082E-2</v>
      </c>
      <c r="X4">
        <v>0.52650117874145497</v>
      </c>
      <c r="Y4">
        <v>0.52650117874145497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348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>
        <v>12.667484283447299</v>
      </c>
      <c r="L5" s="10">
        <v>0.58145904541015603</v>
      </c>
      <c r="M5">
        <v>0.38654327392578097</v>
      </c>
      <c r="N5">
        <v>11.4797058105469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5.5114040374755904</v>
      </c>
      <c r="U5">
        <v>5.0303702354431197</v>
      </c>
      <c r="V5">
        <v>4.9127755165100098</v>
      </c>
      <c r="W5" s="17">
        <v>0.117594718933105</v>
      </c>
      <c r="X5">
        <v>0.59862852096557595</v>
      </c>
      <c r="Y5">
        <v>0.59862852096557595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959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>
        <v>12.677396774291999</v>
      </c>
      <c r="L7" s="10">
        <v>0.60663604736328103</v>
      </c>
      <c r="M7">
        <v>0.38630294799804699</v>
      </c>
      <c r="N7">
        <v>11.2085857391357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5.5991306304931596</v>
      </c>
      <c r="U7">
        <v>5.1041693687439</v>
      </c>
      <c r="V7">
        <v>4.9649362564086896</v>
      </c>
      <c r="W7" s="17">
        <v>0.13923311233520499</v>
      </c>
      <c r="X7">
        <v>0.63419437408447299</v>
      </c>
      <c r="Y7">
        <v>0.63419437408447299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218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>
        <v>8.7807083129882795</v>
      </c>
      <c r="L8" s="10">
        <v>0.60701751708984397</v>
      </c>
      <c r="M8">
        <v>0.29935455322265597</v>
      </c>
      <c r="N8">
        <v>8.6788063049316406</v>
      </c>
      <c r="O8">
        <v>7</v>
      </c>
      <c r="P8">
        <v>7</v>
      </c>
      <c r="Q8">
        <v>16</v>
      </c>
      <c r="R8" s="16">
        <v>0.4375</v>
      </c>
      <c r="S8" s="16">
        <f t="shared" si="0"/>
        <v>0.7</v>
      </c>
      <c r="T8">
        <v>5.196044921875</v>
      </c>
      <c r="U8">
        <v>4.6498551368713397</v>
      </c>
      <c r="V8">
        <v>4.6321134567260698</v>
      </c>
      <c r="W8" s="17">
        <v>1.77416801452637E-2</v>
      </c>
      <c r="X8">
        <v>0.563931465148926</v>
      </c>
      <c r="Y8">
        <v>0.563931465148926</v>
      </c>
      <c r="Z8">
        <v>0.7</v>
      </c>
      <c r="AA8">
        <v>0.9</v>
      </c>
      <c r="AB8">
        <v>0.5625</v>
      </c>
      <c r="AC8">
        <v>0.69230769230769196</v>
      </c>
      <c r="AD8">
        <v>0.1</v>
      </c>
      <c r="AE8">
        <v>0.2</v>
      </c>
    </row>
    <row r="9" spans="1:31" x14ac:dyDescent="0.15">
      <c r="A9" s="6">
        <v>788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>
        <v>11.9521636962891</v>
      </c>
      <c r="L9" s="10">
        <v>0.60764694213867199</v>
      </c>
      <c r="M9">
        <v>0.41011428833007801</v>
      </c>
      <c r="N9">
        <v>10.629655838012701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5.0951061248779297</v>
      </c>
      <c r="U9">
        <v>4.6592922210693404</v>
      </c>
      <c r="V9">
        <v>4.5451555252075204</v>
      </c>
      <c r="W9" s="17">
        <v>0.114136695861816</v>
      </c>
      <c r="X9">
        <v>0.54995059967041005</v>
      </c>
      <c r="Y9">
        <v>0.54995059967041005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3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>
        <v>9.7364711761474592</v>
      </c>
      <c r="L10" s="10">
        <v>0.60982894897460904</v>
      </c>
      <c r="M10">
        <v>0.140121459960937</v>
      </c>
      <c r="N10">
        <v>9.05975341796875</v>
      </c>
      <c r="O10">
        <v>8</v>
      </c>
      <c r="P10">
        <v>8</v>
      </c>
      <c r="Q10">
        <v>18</v>
      </c>
      <c r="R10" s="16">
        <v>0.44440000000000002</v>
      </c>
      <c r="S10" s="16">
        <f t="shared" si="0"/>
        <v>0.8</v>
      </c>
      <c r="T10">
        <v>5.6730518341064498</v>
      </c>
      <c r="U10">
        <v>5.0912809371948198</v>
      </c>
      <c r="V10">
        <v>5.02921390533447</v>
      </c>
      <c r="W10" s="17">
        <v>6.2067031860351597E-2</v>
      </c>
      <c r="X10">
        <v>0.64383792877197299</v>
      </c>
      <c r="Y10">
        <v>0.64383792877197299</v>
      </c>
      <c r="Z10">
        <v>0.8</v>
      </c>
      <c r="AA10">
        <v>1</v>
      </c>
      <c r="AB10">
        <v>0.55555555555555602</v>
      </c>
      <c r="AC10">
        <v>0.71428571428571397</v>
      </c>
      <c r="AD10">
        <v>0</v>
      </c>
      <c r="AE10">
        <v>0.2</v>
      </c>
    </row>
    <row r="11" spans="1:31" x14ac:dyDescent="0.15">
      <c r="A11" s="6">
        <v>131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>
        <v>9999</v>
      </c>
      <c r="L11" s="10">
        <v>0.62315750122070301</v>
      </c>
      <c r="M11">
        <v>9999</v>
      </c>
      <c r="N11">
        <v>9999</v>
      </c>
      <c r="O11">
        <v>8</v>
      </c>
      <c r="P11">
        <v>8</v>
      </c>
      <c r="Q11">
        <v>18</v>
      </c>
      <c r="R11" s="16">
        <v>0.44440000000000002</v>
      </c>
      <c r="S11" s="16">
        <f t="shared" si="0"/>
        <v>0.8</v>
      </c>
      <c r="T11">
        <v>5.9695529937744096</v>
      </c>
      <c r="U11">
        <v>5.54711818695068</v>
      </c>
      <c r="V11">
        <v>5.31487941741943</v>
      </c>
      <c r="W11" s="17">
        <v>0.23223876953125</v>
      </c>
      <c r="X11">
        <v>0.65467357635498002</v>
      </c>
      <c r="Y11">
        <v>0.65467357635498002</v>
      </c>
      <c r="Z11">
        <v>0.8</v>
      </c>
      <c r="AA11">
        <v>1</v>
      </c>
      <c r="AB11">
        <v>0.55555555555555602</v>
      </c>
      <c r="AC11">
        <v>0.71428571428571397</v>
      </c>
      <c r="AD11">
        <v>0</v>
      </c>
      <c r="AE11">
        <v>0.2</v>
      </c>
    </row>
    <row r="12" spans="1:31" x14ac:dyDescent="0.15">
      <c r="A12" s="6">
        <v>752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>
        <v>8.5604171752929705</v>
      </c>
      <c r="L12" s="10">
        <v>0.62664794921875</v>
      </c>
      <c r="M12">
        <v>0.28777694702148399</v>
      </c>
      <c r="N12">
        <v>8.2228584289550799</v>
      </c>
      <c r="O12">
        <v>7</v>
      </c>
      <c r="P12">
        <v>7</v>
      </c>
      <c r="Q12">
        <v>16</v>
      </c>
      <c r="R12" s="16">
        <v>0.4375</v>
      </c>
      <c r="S12" s="16">
        <f t="shared" si="0"/>
        <v>0.7</v>
      </c>
      <c r="T12">
        <v>4.6150760650634801</v>
      </c>
      <c r="U12">
        <v>4.1222424507141104</v>
      </c>
      <c r="V12">
        <v>4.0913901329040501</v>
      </c>
      <c r="W12" s="17">
        <v>3.0852317810058601E-2</v>
      </c>
      <c r="X12">
        <v>0.52368593215942405</v>
      </c>
      <c r="Y12">
        <v>0.52368593215942405</v>
      </c>
      <c r="Z12">
        <v>0.7</v>
      </c>
      <c r="AA12">
        <v>0.9</v>
      </c>
      <c r="AB12">
        <v>0.5625</v>
      </c>
      <c r="AC12">
        <v>0.69230769230769196</v>
      </c>
      <c r="AD12">
        <v>0.1</v>
      </c>
      <c r="AE12">
        <v>0.2</v>
      </c>
    </row>
    <row r="13" spans="1:31" s="1" customFormat="1" x14ac:dyDescent="0.15">
      <c r="A13" s="8">
        <v>915</v>
      </c>
      <c r="B13" s="1">
        <v>19</v>
      </c>
      <c r="C13" s="1">
        <v>1</v>
      </c>
      <c r="D13" s="1">
        <v>10</v>
      </c>
      <c r="E13" s="1">
        <v>10</v>
      </c>
      <c r="F13" s="1">
        <v>10</v>
      </c>
      <c r="G13" s="1">
        <v>0</v>
      </c>
      <c r="H13" s="1">
        <v>9</v>
      </c>
      <c r="I13" s="1">
        <v>1</v>
      </c>
      <c r="J13" s="1">
        <v>0.95</v>
      </c>
      <c r="K13" s="1">
        <v>11.6143226623535</v>
      </c>
      <c r="L13" s="12">
        <v>0.63996124267578103</v>
      </c>
      <c r="M13" s="1">
        <v>0.46014785766601601</v>
      </c>
      <c r="N13" s="1">
        <v>10.395582199096699</v>
      </c>
      <c r="O13" s="1">
        <v>7</v>
      </c>
      <c r="P13" s="1">
        <v>7</v>
      </c>
      <c r="Q13" s="1">
        <v>17</v>
      </c>
      <c r="R13" s="19">
        <v>0.4118</v>
      </c>
      <c r="S13" s="19">
        <f t="shared" si="0"/>
        <v>0.7</v>
      </c>
      <c r="T13" s="1">
        <v>5.3450222015380904</v>
      </c>
      <c r="U13" s="1">
        <v>4.8760857582092303</v>
      </c>
      <c r="V13" s="1">
        <v>4.7778882980346697</v>
      </c>
      <c r="W13" s="12">
        <v>9.8197460174560505E-2</v>
      </c>
      <c r="X13" s="1">
        <v>0.56713390350341797</v>
      </c>
      <c r="Y13" s="1">
        <v>0.56713390350341797</v>
      </c>
      <c r="Z13" s="1">
        <v>0.7</v>
      </c>
      <c r="AA13" s="1">
        <v>1</v>
      </c>
      <c r="AB13" s="1">
        <v>0.58823529411764697</v>
      </c>
      <c r="AC13" s="1">
        <v>0.74074074074074103</v>
      </c>
      <c r="AD13" s="1">
        <v>0</v>
      </c>
      <c r="AE13" s="1">
        <v>0.3</v>
      </c>
    </row>
    <row r="14" spans="1:31" x14ac:dyDescent="0.15">
      <c r="A14" s="6">
        <v>961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>
        <v>12.3342037200928</v>
      </c>
      <c r="L14" s="10">
        <v>0.65141677856445301</v>
      </c>
      <c r="M14">
        <v>0.4273681640625</v>
      </c>
      <c r="N14">
        <v>10.740394592285201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5.4818248748779297</v>
      </c>
      <c r="U14">
        <v>5.0223312377929696</v>
      </c>
      <c r="V14">
        <v>4.8790793418884304</v>
      </c>
      <c r="W14" s="17">
        <v>0.14325189590454099</v>
      </c>
      <c r="X14">
        <v>0.60274553298950195</v>
      </c>
      <c r="Y14">
        <v>0.60274553298950195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825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>
        <v>9999</v>
      </c>
      <c r="L15" s="10">
        <v>0.65795135498046897</v>
      </c>
      <c r="M15">
        <v>9999</v>
      </c>
      <c r="N15">
        <v>9999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4.9412174224853498</v>
      </c>
      <c r="U15">
        <v>4.5952787399292001</v>
      </c>
      <c r="V15">
        <v>4.42324018478394</v>
      </c>
      <c r="W15" s="17">
        <v>0.172038555145264</v>
      </c>
      <c r="X15">
        <v>0.51797723770141602</v>
      </c>
      <c r="Y15">
        <v>0.51797723770141602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503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>
        <v>12.247621536254901</v>
      </c>
      <c r="L16" s="10">
        <v>0.67316055297851596</v>
      </c>
      <c r="M16">
        <v>0.45738601684570301</v>
      </c>
      <c r="N16">
        <v>10.702716827392599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5.0876998901367196</v>
      </c>
      <c r="U16">
        <v>4.6474313735961896</v>
      </c>
      <c r="V16">
        <v>4.4998464584350604</v>
      </c>
      <c r="W16" s="17">
        <v>0.14758491516113301</v>
      </c>
      <c r="X16">
        <v>0.58785343170166005</v>
      </c>
      <c r="Y16">
        <v>0.58785343170166005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279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>
        <v>12.5115242004394</v>
      </c>
      <c r="L17" s="10">
        <v>0.68904113769531194</v>
      </c>
      <c r="M17">
        <v>0.51513671875</v>
      </c>
      <c r="N17">
        <v>11.397050857544</v>
      </c>
      <c r="O17">
        <v>9</v>
      </c>
      <c r="P17">
        <v>9</v>
      </c>
      <c r="Q17">
        <v>19</v>
      </c>
      <c r="R17" s="16">
        <v>0.47370000000000001</v>
      </c>
      <c r="S17" s="16">
        <f t="shared" si="0"/>
        <v>0.9</v>
      </c>
      <c r="T17">
        <v>5.5754928588867196</v>
      </c>
      <c r="U17">
        <v>5.0785012245178196</v>
      </c>
      <c r="V17">
        <v>4.9705786705017099</v>
      </c>
      <c r="W17" s="17">
        <v>0.107922554016113</v>
      </c>
      <c r="X17">
        <v>0.60491418838500999</v>
      </c>
      <c r="Y17">
        <v>0.60491418838500999</v>
      </c>
      <c r="Z17">
        <v>0.9</v>
      </c>
      <c r="AA17">
        <v>1</v>
      </c>
      <c r="AB17">
        <v>0.52631578947368396</v>
      </c>
      <c r="AC17">
        <v>0.68965517241379304</v>
      </c>
      <c r="AD17">
        <v>0</v>
      </c>
      <c r="AE17">
        <v>0.1</v>
      </c>
    </row>
    <row r="18" spans="1:31" x14ac:dyDescent="0.15">
      <c r="A18" s="6">
        <v>662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>
        <v>9.0630798339843697</v>
      </c>
      <c r="L18" s="10">
        <v>0.69129943847656194</v>
      </c>
      <c r="M18">
        <v>0.214241027832031</v>
      </c>
      <c r="N18">
        <v>8.0794696807861293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4.9468879699706996</v>
      </c>
      <c r="U18">
        <v>4.4549541473388699</v>
      </c>
      <c r="V18">
        <v>4.3756690025329599</v>
      </c>
      <c r="W18" s="17">
        <v>7.9285144805908203E-2</v>
      </c>
      <c r="X18">
        <v>0.57121896743774403</v>
      </c>
      <c r="Y18">
        <v>0.57121896743774403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748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>
        <v>11.8353080749512</v>
      </c>
      <c r="L19" s="10">
        <v>0.69150924682617199</v>
      </c>
      <c r="M19">
        <v>0.51949310302734397</v>
      </c>
      <c r="N19">
        <v>10.6618309020996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4.9045391082763699</v>
      </c>
      <c r="U19">
        <v>4.46850490570068</v>
      </c>
      <c r="V19">
        <v>4.3578910827636701</v>
      </c>
      <c r="W19" s="17">
        <v>0.110613822937012</v>
      </c>
      <c r="X19">
        <v>0.54664802551269498</v>
      </c>
      <c r="Y19">
        <v>0.54664802551269498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354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>
        <v>11.8744087219238</v>
      </c>
      <c r="L20" s="10">
        <v>0.70819473266601596</v>
      </c>
      <c r="M20">
        <v>0.483871459960937</v>
      </c>
      <c r="N20">
        <v>10.163694381713899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5.0078620910644496</v>
      </c>
      <c r="U20">
        <v>4.6017813682556197</v>
      </c>
      <c r="V20">
        <v>4.4419045448303196</v>
      </c>
      <c r="W20" s="17">
        <v>0.159876823425293</v>
      </c>
      <c r="X20">
        <v>0.56595754623413097</v>
      </c>
      <c r="Y20">
        <v>0.56595754623413097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96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>
        <v>12.2015647888184</v>
      </c>
      <c r="L21" s="10">
        <v>0.72637939453125</v>
      </c>
      <c r="M21">
        <v>0.482009887695312</v>
      </c>
      <c r="N21">
        <v>10.3064689636231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5.3776931762695304</v>
      </c>
      <c r="U21">
        <v>4.94168996810913</v>
      </c>
      <c r="V21">
        <v>4.77380275726318</v>
      </c>
      <c r="W21" s="17">
        <v>0.16788721084594699</v>
      </c>
      <c r="X21">
        <v>0.60389041900634799</v>
      </c>
      <c r="Y21">
        <v>0.60389041900634799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165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>
        <v>12.1975288391113</v>
      </c>
      <c r="L22" s="10">
        <v>0.72703552246093694</v>
      </c>
      <c r="M22">
        <v>0.51640319824218694</v>
      </c>
      <c r="N22">
        <v>10.6387157440185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5.1443672180175799</v>
      </c>
      <c r="U22">
        <v>4.70526123046875</v>
      </c>
      <c r="V22">
        <v>4.5597567558288601</v>
      </c>
      <c r="W22" s="17">
        <v>0.14550447463989299</v>
      </c>
      <c r="X22">
        <v>0.58461046218872104</v>
      </c>
      <c r="Y22">
        <v>0.58461046218872104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572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>
        <v>12.7640056610107</v>
      </c>
      <c r="L23" s="10">
        <v>0.73766708374023404</v>
      </c>
      <c r="M23">
        <v>0.48704910278320301</v>
      </c>
      <c r="N23">
        <v>10.8563938140869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5.5027923583984402</v>
      </c>
      <c r="U23">
        <v>5.0524420738220197</v>
      </c>
      <c r="V23">
        <v>4.8725714683532697</v>
      </c>
      <c r="W23" s="17">
        <v>0.17987060546875</v>
      </c>
      <c r="X23">
        <v>0.63022089004516602</v>
      </c>
      <c r="Y23">
        <v>0.63022089004516602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29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>
        <v>12.5931129455566</v>
      </c>
      <c r="L24" s="10">
        <v>0.74336242675781194</v>
      </c>
      <c r="M24">
        <v>0.52129745483398404</v>
      </c>
      <c r="N24">
        <v>10.9457340240478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5.3586044311523402</v>
      </c>
      <c r="U24">
        <v>4.8966689109802202</v>
      </c>
      <c r="V24">
        <v>4.73803806304932</v>
      </c>
      <c r="W24" s="17">
        <v>0.15863084793090801</v>
      </c>
      <c r="X24">
        <v>0.62056636810302701</v>
      </c>
      <c r="Y24">
        <v>0.62056636810302701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337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>
        <v>9.7676258087158203</v>
      </c>
      <c r="L25" s="10">
        <v>0.74655914306640603</v>
      </c>
      <c r="M25">
        <v>0.241783142089844</v>
      </c>
      <c r="N25">
        <v>8.7524642944335902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5.3478622436523402</v>
      </c>
      <c r="U25">
        <v>4.8198900222778303</v>
      </c>
      <c r="V25">
        <v>4.7304625511169398</v>
      </c>
      <c r="W25" s="17">
        <v>8.94274711608887E-2</v>
      </c>
      <c r="X25">
        <v>0.61739969253539995</v>
      </c>
      <c r="Y25">
        <v>0.61739969253539995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423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>
        <v>12.7167263031006</v>
      </c>
      <c r="L26" s="10">
        <v>0.750457763671875</v>
      </c>
      <c r="M26">
        <v>0.52469635009765603</v>
      </c>
      <c r="N26">
        <v>11.038276672363301</v>
      </c>
      <c r="O26">
        <v>8</v>
      </c>
      <c r="P26">
        <v>8</v>
      </c>
      <c r="Q26">
        <v>18</v>
      </c>
      <c r="R26" s="16">
        <v>0.44440000000000002</v>
      </c>
      <c r="S26" s="16">
        <f t="shared" si="0"/>
        <v>0.8</v>
      </c>
      <c r="T26">
        <v>5.4363975524902299</v>
      </c>
      <c r="U26">
        <v>4.9653482437133798</v>
      </c>
      <c r="V26">
        <v>4.8048963546752903</v>
      </c>
      <c r="W26" s="17">
        <v>0.16045188903808599</v>
      </c>
      <c r="X26">
        <v>0.63150119781494096</v>
      </c>
      <c r="Y26">
        <v>0.63150119781494096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394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>
        <v>8.6461200714111293</v>
      </c>
      <c r="L27" s="10">
        <v>0.75197601318359397</v>
      </c>
      <c r="M27">
        <v>0.34392166137695301</v>
      </c>
      <c r="N27">
        <v>7.8274116516113299</v>
      </c>
      <c r="O27">
        <v>7</v>
      </c>
      <c r="P27">
        <v>7</v>
      </c>
      <c r="Q27">
        <v>16</v>
      </c>
      <c r="R27" s="16">
        <v>0.4375</v>
      </c>
      <c r="S27" s="16">
        <f t="shared" si="0"/>
        <v>0.7</v>
      </c>
      <c r="T27">
        <v>4.8341197967529297</v>
      </c>
      <c r="U27">
        <v>4.3734588623046902</v>
      </c>
      <c r="V27">
        <v>4.2902665138244602</v>
      </c>
      <c r="W27" s="17">
        <v>8.3192348480224595E-2</v>
      </c>
      <c r="X27">
        <v>0.54385328292846702</v>
      </c>
      <c r="Y27">
        <v>0.54385328292846702</v>
      </c>
      <c r="Z27">
        <v>0.7</v>
      </c>
      <c r="AA27">
        <v>0.9</v>
      </c>
      <c r="AB27">
        <v>0.5625</v>
      </c>
      <c r="AC27">
        <v>0.69230769230769196</v>
      </c>
      <c r="AD27">
        <v>0.1</v>
      </c>
      <c r="AE27">
        <v>0.2</v>
      </c>
    </row>
    <row r="28" spans="1:31" x14ac:dyDescent="0.15">
      <c r="A28" s="6">
        <v>288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>
        <v>12.45729637146</v>
      </c>
      <c r="L28" s="10">
        <v>0.75566482543945301</v>
      </c>
      <c r="M28">
        <v>0.504425048828125</v>
      </c>
      <c r="N28">
        <v>10.4894351959228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5.4596500396728498</v>
      </c>
      <c r="U28">
        <v>5.01595163345337</v>
      </c>
      <c r="V28">
        <v>4.8361463546752903</v>
      </c>
      <c r="W28" s="17">
        <v>0.17980527877807601</v>
      </c>
      <c r="X28">
        <v>0.62350368499755904</v>
      </c>
      <c r="Y28">
        <v>0.62350368499755904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418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>
        <v>11.902868270874</v>
      </c>
      <c r="L29" s="10">
        <v>0.75605010986328103</v>
      </c>
      <c r="M29">
        <v>0.54892730712890603</v>
      </c>
      <c r="N29">
        <v>10.314151763916</v>
      </c>
      <c r="O29">
        <v>7</v>
      </c>
      <c r="P29">
        <v>7</v>
      </c>
      <c r="Q29">
        <v>17</v>
      </c>
      <c r="R29" s="16">
        <v>0.4118</v>
      </c>
      <c r="S29" s="16">
        <f t="shared" si="0"/>
        <v>0.7</v>
      </c>
      <c r="T29">
        <v>5.3042507171630904</v>
      </c>
      <c r="U29">
        <v>4.87205266952515</v>
      </c>
      <c r="V29">
        <v>4.7202200889587402</v>
      </c>
      <c r="W29" s="17">
        <v>0.151832580566406</v>
      </c>
      <c r="X29">
        <v>0.58403062820434604</v>
      </c>
      <c r="Y29">
        <v>0.58403062820434604</v>
      </c>
      <c r="Z29">
        <v>0.7</v>
      </c>
      <c r="AA29">
        <v>1</v>
      </c>
      <c r="AB29">
        <v>0.58823529411764697</v>
      </c>
      <c r="AC29">
        <v>0.74074074074074103</v>
      </c>
      <c r="AD29">
        <v>0</v>
      </c>
      <c r="AE29">
        <v>0.3</v>
      </c>
    </row>
    <row r="30" spans="1:31" x14ac:dyDescent="0.15">
      <c r="A30" s="6">
        <v>957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>
        <v>12.638593673706</v>
      </c>
      <c r="L30" s="10">
        <v>0.7596435546875</v>
      </c>
      <c r="M30">
        <v>0.51848602294921897</v>
      </c>
      <c r="N30">
        <v>10.7872982025147</v>
      </c>
      <c r="O30">
        <v>8</v>
      </c>
      <c r="P30">
        <v>8</v>
      </c>
      <c r="Q30">
        <v>18</v>
      </c>
      <c r="R30" s="16">
        <v>0.44440000000000002</v>
      </c>
      <c r="S30" s="16">
        <f t="shared" si="0"/>
        <v>0.8</v>
      </c>
      <c r="T30">
        <v>5.7189655303955096</v>
      </c>
      <c r="U30">
        <v>5.2433700561523402</v>
      </c>
      <c r="V30">
        <v>5.0678124427795401</v>
      </c>
      <c r="W30" s="17">
        <v>0.17555761337280301</v>
      </c>
      <c r="X30">
        <v>0.65115308761596702</v>
      </c>
      <c r="Y30">
        <v>0.65115308761596702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815</v>
      </c>
      <c r="B31">
        <v>20</v>
      </c>
      <c r="C31">
        <v>0</v>
      </c>
      <c r="D31">
        <v>10</v>
      </c>
      <c r="E31">
        <v>10</v>
      </c>
      <c r="F31">
        <v>10</v>
      </c>
      <c r="G31">
        <v>0</v>
      </c>
      <c r="H31">
        <v>10</v>
      </c>
      <c r="I31">
        <v>0</v>
      </c>
      <c r="J31">
        <v>1</v>
      </c>
      <c r="K31">
        <v>9999</v>
      </c>
      <c r="L31" s="10">
        <v>0.76312255859375</v>
      </c>
      <c r="M31">
        <v>9999</v>
      </c>
      <c r="N31">
        <v>9999</v>
      </c>
      <c r="O31">
        <v>7</v>
      </c>
      <c r="P31">
        <v>7</v>
      </c>
      <c r="Q31">
        <v>17</v>
      </c>
      <c r="R31" s="16">
        <v>0.4118</v>
      </c>
      <c r="S31" s="16">
        <f t="shared" si="0"/>
        <v>0.7</v>
      </c>
      <c r="T31">
        <v>5.4680137634277299</v>
      </c>
      <c r="U31">
        <v>5.0972056388854998</v>
      </c>
      <c r="V31">
        <v>4.86529636383057</v>
      </c>
      <c r="W31" s="17">
        <v>0.231909275054932</v>
      </c>
      <c r="X31">
        <v>0.60271739959716797</v>
      </c>
      <c r="Y31">
        <v>0.60271739959716797</v>
      </c>
      <c r="Z31">
        <v>0.7</v>
      </c>
      <c r="AA31">
        <v>1</v>
      </c>
      <c r="AB31">
        <v>0.58823529411764697</v>
      </c>
      <c r="AC31">
        <v>0.74074074074074103</v>
      </c>
      <c r="AD31">
        <v>0</v>
      </c>
      <c r="AE31">
        <v>0.3</v>
      </c>
    </row>
    <row r="32" spans="1:31" x14ac:dyDescent="0.15">
      <c r="A32" s="6">
        <v>879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>
        <v>12.1690883636475</v>
      </c>
      <c r="L32" s="10">
        <v>0.76646423339843694</v>
      </c>
      <c r="M32">
        <v>0.56353759765625</v>
      </c>
      <c r="N32">
        <v>10.640342712402299</v>
      </c>
      <c r="O32">
        <v>6</v>
      </c>
      <c r="P32">
        <v>6</v>
      </c>
      <c r="Q32">
        <v>15</v>
      </c>
      <c r="R32" s="16">
        <v>0.4</v>
      </c>
      <c r="S32" s="16">
        <f t="shared" si="0"/>
        <v>0.6</v>
      </c>
      <c r="T32">
        <v>4.9484233856201199</v>
      </c>
      <c r="U32">
        <v>4.54335594177246</v>
      </c>
      <c r="V32">
        <v>4.4045906066894496</v>
      </c>
      <c r="W32" s="17">
        <v>0.13876533508300801</v>
      </c>
      <c r="X32">
        <v>0.54383277893066395</v>
      </c>
      <c r="Y32">
        <v>0.54383277893066395</v>
      </c>
      <c r="Z32">
        <v>0.6</v>
      </c>
      <c r="AA32">
        <v>0.9</v>
      </c>
      <c r="AB32">
        <v>0.6</v>
      </c>
      <c r="AC32">
        <v>0.72</v>
      </c>
      <c r="AD32">
        <v>0.1</v>
      </c>
      <c r="AE32">
        <v>0.3</v>
      </c>
    </row>
    <row r="33" spans="1:31" x14ac:dyDescent="0.15">
      <c r="A33" s="6">
        <v>730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>
        <v>9.22979736328125</v>
      </c>
      <c r="L33" s="10">
        <v>0.79234123229980502</v>
      </c>
      <c r="M33">
        <v>0.33351898193359403</v>
      </c>
      <c r="N33">
        <v>8.2526779174804705</v>
      </c>
      <c r="O33">
        <v>6</v>
      </c>
      <c r="P33">
        <v>6</v>
      </c>
      <c r="Q33">
        <v>15</v>
      </c>
      <c r="R33" s="16">
        <v>0.4</v>
      </c>
      <c r="S33" s="16">
        <f t="shared" si="0"/>
        <v>0.6</v>
      </c>
      <c r="T33">
        <v>4.6311798095703098</v>
      </c>
      <c r="U33">
        <v>4.1882486343383798</v>
      </c>
      <c r="V33">
        <v>4.1018190383911097</v>
      </c>
      <c r="W33" s="17">
        <v>8.6429595947265597E-2</v>
      </c>
      <c r="X33">
        <v>0.529360771179199</v>
      </c>
      <c r="Y33">
        <v>0.529360771179199</v>
      </c>
      <c r="Z33">
        <v>0.6</v>
      </c>
      <c r="AA33">
        <v>0.9</v>
      </c>
      <c r="AB33">
        <v>0.6</v>
      </c>
      <c r="AC33">
        <v>0.72</v>
      </c>
      <c r="AD33">
        <v>0.1</v>
      </c>
      <c r="AE33">
        <v>0.3</v>
      </c>
    </row>
    <row r="34" spans="1:31" x14ac:dyDescent="0.15">
      <c r="A34" s="6">
        <v>424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>
        <v>9.0780410766601598</v>
      </c>
      <c r="L34" s="10">
        <v>0.80134582519531194</v>
      </c>
      <c r="M34">
        <v>0.30031967163085899</v>
      </c>
      <c r="N34">
        <v>7.8407230377197301</v>
      </c>
      <c r="O34">
        <v>7</v>
      </c>
      <c r="P34">
        <v>7</v>
      </c>
      <c r="Q34">
        <v>17</v>
      </c>
      <c r="R34" s="16">
        <v>0.4118</v>
      </c>
      <c r="S34" s="16">
        <f t="shared" si="0"/>
        <v>0.7</v>
      </c>
      <c r="T34">
        <v>4.9747390747070304</v>
      </c>
      <c r="U34">
        <v>4.5059680938720703</v>
      </c>
      <c r="V34">
        <v>4.4059338569641104</v>
      </c>
      <c r="W34" s="17">
        <v>0.100034236907959</v>
      </c>
      <c r="X34">
        <v>0.56880521774292003</v>
      </c>
      <c r="Y34">
        <v>0.56880521774292003</v>
      </c>
      <c r="Z34">
        <v>0.7</v>
      </c>
      <c r="AA34">
        <v>1</v>
      </c>
      <c r="AB34">
        <v>0.58823529411764697</v>
      </c>
      <c r="AC34">
        <v>0.74074074074074103</v>
      </c>
      <c r="AD34">
        <v>0</v>
      </c>
      <c r="AE34">
        <v>0.3</v>
      </c>
    </row>
    <row r="35" spans="1:31" x14ac:dyDescent="0.15">
      <c r="A35" s="6">
        <v>765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>
        <v>12.22727394104</v>
      </c>
      <c r="L35" s="10">
        <v>0.80151748657226596</v>
      </c>
      <c r="M35">
        <v>0.55924224853515603</v>
      </c>
      <c r="N35">
        <v>10.2725009918213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4.8915824890136701</v>
      </c>
      <c r="U35">
        <v>4.49367332458496</v>
      </c>
      <c r="V35">
        <v>4.3103799819946298</v>
      </c>
      <c r="W35" s="17">
        <v>0.183293342590332</v>
      </c>
      <c r="X35">
        <v>0.58120250701904297</v>
      </c>
      <c r="Y35">
        <v>0.58120250701904297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437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>
        <v>10.362770080566399</v>
      </c>
      <c r="L36" s="10">
        <v>0.80359649658203103</v>
      </c>
      <c r="M36">
        <v>0.199333190917969</v>
      </c>
      <c r="N36">
        <v>8.9276485443115199</v>
      </c>
      <c r="O36">
        <v>7</v>
      </c>
      <c r="P36">
        <v>7</v>
      </c>
      <c r="Q36">
        <v>17</v>
      </c>
      <c r="R36" s="16">
        <v>0.4118</v>
      </c>
      <c r="S36" s="16">
        <f t="shared" si="0"/>
        <v>0.7</v>
      </c>
      <c r="T36">
        <v>5.5548152923584002</v>
      </c>
      <c r="U36">
        <v>5.0090694427490199</v>
      </c>
      <c r="V36">
        <v>4.8900384902954102</v>
      </c>
      <c r="W36" s="17">
        <v>0.119030952453613</v>
      </c>
      <c r="X36">
        <v>0.66477680206298795</v>
      </c>
      <c r="Y36">
        <v>0.66477680206298795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136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>
        <v>12.755500793456999</v>
      </c>
      <c r="L37" s="10">
        <v>0.80908584594726596</v>
      </c>
      <c r="M37">
        <v>0.56964111328125</v>
      </c>
      <c r="N37">
        <v>10.879371643066399</v>
      </c>
      <c r="O37">
        <v>8</v>
      </c>
      <c r="P37">
        <v>8</v>
      </c>
      <c r="Q37">
        <v>18</v>
      </c>
      <c r="R37" s="16">
        <v>0.44440000000000002</v>
      </c>
      <c r="S37" s="16">
        <f t="shared" si="0"/>
        <v>0.8</v>
      </c>
      <c r="T37">
        <v>5.5790176391601598</v>
      </c>
      <c r="U37">
        <v>5.1174554824829102</v>
      </c>
      <c r="V37">
        <v>4.9434552192687997</v>
      </c>
      <c r="W37" s="17">
        <v>0.174000263214111</v>
      </c>
      <c r="X37">
        <v>0.63556241989135698</v>
      </c>
      <c r="Y37">
        <v>0.63556241989135698</v>
      </c>
      <c r="Z37">
        <v>0.8</v>
      </c>
      <c r="AA37">
        <v>1</v>
      </c>
      <c r="AB37">
        <v>0.55555555555555602</v>
      </c>
      <c r="AC37">
        <v>0.71428571428571397</v>
      </c>
      <c r="AD37">
        <v>0</v>
      </c>
      <c r="AE37">
        <v>0.2</v>
      </c>
    </row>
    <row r="38" spans="1:31" x14ac:dyDescent="0.15">
      <c r="A38" s="6">
        <v>10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9.4220714569091797</v>
      </c>
      <c r="L38" s="10">
        <v>0.80937194824218694</v>
      </c>
      <c r="M38">
        <v>0.32625579833984403</v>
      </c>
      <c r="N38">
        <v>8.3502616882324201</v>
      </c>
      <c r="O38">
        <v>6</v>
      </c>
      <c r="P38">
        <v>6</v>
      </c>
      <c r="Q38">
        <v>15</v>
      </c>
      <c r="R38" s="16">
        <v>0.4</v>
      </c>
      <c r="S38" s="16">
        <f t="shared" si="0"/>
        <v>0.6</v>
      </c>
      <c r="T38">
        <v>4.9070892333984402</v>
      </c>
      <c r="U38">
        <v>4.4338440895080602</v>
      </c>
      <c r="V38">
        <v>4.3392705917358398</v>
      </c>
      <c r="W38" s="17">
        <v>9.4573497772216797E-2</v>
      </c>
      <c r="X38">
        <v>0.56781864166259799</v>
      </c>
      <c r="Y38">
        <v>0.56781864166259799</v>
      </c>
      <c r="Z38">
        <v>0.6</v>
      </c>
      <c r="AA38">
        <v>0.9</v>
      </c>
      <c r="AB38">
        <v>0.6</v>
      </c>
      <c r="AC38">
        <v>0.72</v>
      </c>
      <c r="AD38">
        <v>0.1</v>
      </c>
      <c r="AE38">
        <v>0.3</v>
      </c>
    </row>
    <row r="39" spans="1:31" x14ac:dyDescent="0.15">
      <c r="A39" s="6">
        <v>945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>
        <v>11.826662063598601</v>
      </c>
      <c r="L39" s="10">
        <v>0.83002471923828103</v>
      </c>
      <c r="M39">
        <v>0.65362167358398404</v>
      </c>
      <c r="N39">
        <v>10.4545288085937</v>
      </c>
      <c r="O39">
        <v>8</v>
      </c>
      <c r="P39">
        <v>8</v>
      </c>
      <c r="Q39">
        <v>17</v>
      </c>
      <c r="R39" s="16">
        <v>0.47060000000000002</v>
      </c>
      <c r="S39" s="16">
        <f t="shared" si="0"/>
        <v>0.8</v>
      </c>
      <c r="T39">
        <v>4.9697341918945304</v>
      </c>
      <c r="U39">
        <v>4.5560193061828604</v>
      </c>
      <c r="V39">
        <v>4.4299230575561497</v>
      </c>
      <c r="W39" s="17">
        <v>0.12609624862670901</v>
      </c>
      <c r="X39">
        <v>0.53981113433837902</v>
      </c>
      <c r="Y39">
        <v>0.53981113433837902</v>
      </c>
      <c r="Z39">
        <v>0.8</v>
      </c>
      <c r="AA39">
        <v>0.9</v>
      </c>
      <c r="AB39">
        <v>0.52941176470588203</v>
      </c>
      <c r="AC39">
        <v>0.66666666666666696</v>
      </c>
      <c r="AD39">
        <v>0.1</v>
      </c>
      <c r="AE39">
        <v>0.1</v>
      </c>
    </row>
    <row r="40" spans="1:31" s="1" customFormat="1" x14ac:dyDescent="0.15">
      <c r="A40" s="8">
        <v>163</v>
      </c>
      <c r="B40" s="1">
        <v>17</v>
      </c>
      <c r="C40" s="1">
        <v>3</v>
      </c>
      <c r="D40" s="1">
        <v>10</v>
      </c>
      <c r="E40" s="1">
        <v>10</v>
      </c>
      <c r="F40" s="1">
        <v>10</v>
      </c>
      <c r="G40" s="1">
        <v>0</v>
      </c>
      <c r="H40" s="1">
        <v>7</v>
      </c>
      <c r="I40" s="1">
        <v>3</v>
      </c>
      <c r="J40" s="1">
        <v>0.85</v>
      </c>
      <c r="K40" s="1">
        <v>7.4256305694580096</v>
      </c>
      <c r="L40" s="12">
        <v>0.83473587036132801</v>
      </c>
      <c r="M40" s="1">
        <v>0.332138061523437</v>
      </c>
      <c r="N40" s="1">
        <v>7.7402610778808603</v>
      </c>
      <c r="O40" s="1">
        <v>6</v>
      </c>
      <c r="P40" s="1">
        <v>6</v>
      </c>
      <c r="Q40" s="1">
        <v>14</v>
      </c>
      <c r="R40" s="19">
        <v>0.42859999999999998</v>
      </c>
      <c r="S40" s="19">
        <f t="shared" si="0"/>
        <v>0.6</v>
      </c>
      <c r="T40" s="1">
        <v>4.3062992095947301</v>
      </c>
      <c r="U40" s="1">
        <v>3.8120882511138898</v>
      </c>
      <c r="V40" s="1">
        <v>3.8161759376525901</v>
      </c>
      <c r="W40" s="12">
        <v>4.0876865386962899E-3</v>
      </c>
      <c r="X40" s="1">
        <v>0.490123271942139</v>
      </c>
      <c r="Y40" s="1">
        <v>0.490123271942139</v>
      </c>
      <c r="Z40" s="1">
        <v>0.6</v>
      </c>
      <c r="AA40" s="1">
        <v>0.8</v>
      </c>
      <c r="AB40" s="1">
        <v>0.57142857142857095</v>
      </c>
      <c r="AC40" s="1">
        <v>0.66666666666666696</v>
      </c>
      <c r="AD40" s="1">
        <v>0.2</v>
      </c>
      <c r="AE40" s="1">
        <v>0.2</v>
      </c>
    </row>
    <row r="41" spans="1:31" x14ac:dyDescent="0.15">
      <c r="A41" s="6">
        <v>732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>
        <v>11.7474555969238</v>
      </c>
      <c r="L41" s="10">
        <v>0.843597412109375</v>
      </c>
      <c r="M41">
        <v>0.61731719970703103</v>
      </c>
      <c r="N41">
        <v>9.8525810241699201</v>
      </c>
      <c r="O41">
        <v>6</v>
      </c>
      <c r="P41">
        <v>6</v>
      </c>
      <c r="Q41">
        <v>16</v>
      </c>
      <c r="R41" s="16">
        <v>0.375</v>
      </c>
      <c r="S41" s="16">
        <f t="shared" si="0"/>
        <v>0.6</v>
      </c>
      <c r="T41">
        <v>4.9229850769043004</v>
      </c>
      <c r="U41">
        <v>4.5402994155883798</v>
      </c>
      <c r="V41">
        <v>4.3609862327575701</v>
      </c>
      <c r="W41" s="17">
        <v>0.17931318283080999</v>
      </c>
      <c r="X41">
        <v>0.56199884414672896</v>
      </c>
      <c r="Y41">
        <v>0.56199884414672896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932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>
        <v>9.1556015014648402</v>
      </c>
      <c r="L42" s="10">
        <v>0.84737014770507801</v>
      </c>
      <c r="M42">
        <v>0.63286590576171897</v>
      </c>
      <c r="N42">
        <v>9.3127593994140607</v>
      </c>
      <c r="O42">
        <v>7</v>
      </c>
      <c r="P42">
        <v>7</v>
      </c>
      <c r="Q42">
        <v>17</v>
      </c>
      <c r="R42" s="16">
        <v>0.4118</v>
      </c>
      <c r="S42" s="16">
        <f t="shared" si="0"/>
        <v>0.7</v>
      </c>
      <c r="T42">
        <v>5.2497100830078098</v>
      </c>
      <c r="U42">
        <v>4.6811871528625497</v>
      </c>
      <c r="V42">
        <v>4.6833748817443803</v>
      </c>
      <c r="W42" s="17">
        <v>2.1877288818359401E-3</v>
      </c>
      <c r="X42">
        <v>0.56633520126342796</v>
      </c>
      <c r="Y42">
        <v>0.56633520126342796</v>
      </c>
      <c r="Z42">
        <v>0.7</v>
      </c>
      <c r="AA42">
        <v>1</v>
      </c>
      <c r="AB42">
        <v>0.58823529411764697</v>
      </c>
      <c r="AC42">
        <v>0.74074074074074103</v>
      </c>
      <c r="AD42">
        <v>0</v>
      </c>
      <c r="AE42">
        <v>0.3</v>
      </c>
    </row>
    <row r="43" spans="1:31" x14ac:dyDescent="0.15">
      <c r="A43" s="6">
        <v>720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>
        <v>9.3670597076415998</v>
      </c>
      <c r="L43" s="10">
        <v>0.84754180908203103</v>
      </c>
      <c r="M43">
        <v>0.40575027465820301</v>
      </c>
      <c r="N43">
        <v>8.4404621124267596</v>
      </c>
      <c r="O43">
        <v>8</v>
      </c>
      <c r="P43">
        <v>8</v>
      </c>
      <c r="Q43">
        <v>18</v>
      </c>
      <c r="R43" s="16">
        <v>0.44440000000000002</v>
      </c>
      <c r="S43" s="16">
        <f t="shared" si="0"/>
        <v>0.8</v>
      </c>
      <c r="T43">
        <v>5.1437206268310502</v>
      </c>
      <c r="U43">
        <v>4.6301898956298801</v>
      </c>
      <c r="V43">
        <v>4.5435256958007804</v>
      </c>
      <c r="W43" s="17">
        <v>8.6664199829101604E-2</v>
      </c>
      <c r="X43">
        <v>0.60019493103027299</v>
      </c>
      <c r="Y43">
        <v>0.60019493103027299</v>
      </c>
      <c r="Z43">
        <v>0.8</v>
      </c>
      <c r="AA43">
        <v>1</v>
      </c>
      <c r="AB43">
        <v>0.55555555555555602</v>
      </c>
      <c r="AC43">
        <v>0.71428571428571397</v>
      </c>
      <c r="AD43">
        <v>0</v>
      </c>
      <c r="AE43">
        <v>0.2</v>
      </c>
    </row>
    <row r="44" spans="1:31" x14ac:dyDescent="0.15">
      <c r="A44" s="6">
        <v>953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>
        <v>9.0687141418456996</v>
      </c>
      <c r="L44" s="10">
        <v>0.85123443603515603</v>
      </c>
      <c r="M44">
        <v>0.384307861328125</v>
      </c>
      <c r="N44">
        <v>7.9372062683105504</v>
      </c>
      <c r="O44">
        <v>6</v>
      </c>
      <c r="P44">
        <v>6</v>
      </c>
      <c r="Q44">
        <v>15</v>
      </c>
      <c r="R44" s="16">
        <v>0.4</v>
      </c>
      <c r="S44" s="16">
        <f t="shared" si="0"/>
        <v>0.6</v>
      </c>
      <c r="T44">
        <v>4.70115089416504</v>
      </c>
      <c r="U44">
        <v>4.2405490875244096</v>
      </c>
      <c r="V44">
        <v>4.1392974853515598</v>
      </c>
      <c r="W44" s="17">
        <v>0.10125160217285201</v>
      </c>
      <c r="X44">
        <v>0.56185340881347701</v>
      </c>
      <c r="Y44">
        <v>0.56185340881347701</v>
      </c>
      <c r="Z44">
        <v>0.6</v>
      </c>
      <c r="AA44">
        <v>0.9</v>
      </c>
      <c r="AB44">
        <v>0.6</v>
      </c>
      <c r="AC44">
        <v>0.72</v>
      </c>
      <c r="AD44">
        <v>0.1</v>
      </c>
      <c r="AE44">
        <v>0.3</v>
      </c>
    </row>
    <row r="45" spans="1:31" x14ac:dyDescent="0.15">
      <c r="A45" s="6">
        <v>883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>
        <v>13.1649417877197</v>
      </c>
      <c r="L45" s="10">
        <v>0.86118316650390603</v>
      </c>
      <c r="M45">
        <v>0.61101913452148404</v>
      </c>
      <c r="N45">
        <v>11.1692409515381</v>
      </c>
      <c r="O45">
        <v>8</v>
      </c>
      <c r="P45">
        <v>8</v>
      </c>
      <c r="Q45">
        <v>18</v>
      </c>
      <c r="R45" s="16">
        <v>0.44440000000000002</v>
      </c>
      <c r="S45" s="16">
        <f t="shared" si="0"/>
        <v>0.8</v>
      </c>
      <c r="T45">
        <v>5.68410301208496</v>
      </c>
      <c r="U45">
        <v>5.2268161773681596</v>
      </c>
      <c r="V45">
        <v>5.0366511344909703</v>
      </c>
      <c r="W45" s="17">
        <v>0.19016504287719699</v>
      </c>
      <c r="X45">
        <v>0.64745187759399403</v>
      </c>
      <c r="Y45">
        <v>0.64745187759399403</v>
      </c>
      <c r="Z45">
        <v>0.8</v>
      </c>
      <c r="AA45">
        <v>1</v>
      </c>
      <c r="AB45">
        <v>0.55555555555555602</v>
      </c>
      <c r="AC45">
        <v>0.71428571428571397</v>
      </c>
      <c r="AD45">
        <v>0</v>
      </c>
      <c r="AE45">
        <v>0.2</v>
      </c>
    </row>
    <row r="46" spans="1:31" x14ac:dyDescent="0.15">
      <c r="A46" s="6">
        <v>502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>
        <v>7.6338081359863299</v>
      </c>
      <c r="L46" s="10">
        <v>0.86256599426269498</v>
      </c>
      <c r="M46">
        <v>0.270553588867187</v>
      </c>
      <c r="N46">
        <v>7.6998424530029297</v>
      </c>
      <c r="O46">
        <v>6</v>
      </c>
      <c r="P46">
        <v>6</v>
      </c>
      <c r="Q46">
        <v>15</v>
      </c>
      <c r="R46" s="16">
        <v>0.4</v>
      </c>
      <c r="S46" s="16">
        <f t="shared" si="0"/>
        <v>0.6</v>
      </c>
      <c r="T46">
        <v>4.24399757385254</v>
      </c>
      <c r="U46">
        <v>3.75453805923462</v>
      </c>
      <c r="V46">
        <v>3.7574028968811</v>
      </c>
      <c r="W46" s="17">
        <v>2.8648376464843802E-3</v>
      </c>
      <c r="X46">
        <v>0.48659467697143499</v>
      </c>
      <c r="Y46">
        <v>0.48659467697143499</v>
      </c>
      <c r="Z46">
        <v>0.6</v>
      </c>
      <c r="AA46">
        <v>0.9</v>
      </c>
      <c r="AB46">
        <v>0.6</v>
      </c>
      <c r="AC46">
        <v>0.72</v>
      </c>
      <c r="AD46">
        <v>0.1</v>
      </c>
      <c r="AE46">
        <v>0.3</v>
      </c>
    </row>
    <row r="47" spans="1:31" x14ac:dyDescent="0.15">
      <c r="A47" s="6">
        <v>251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>
        <v>9.0535049438476598</v>
      </c>
      <c r="L47" s="10">
        <v>0.86637496948242199</v>
      </c>
      <c r="M47">
        <v>0.40679550170898399</v>
      </c>
      <c r="N47">
        <v>7.9360198974609402</v>
      </c>
      <c r="O47">
        <v>7</v>
      </c>
      <c r="P47">
        <v>7</v>
      </c>
      <c r="Q47">
        <v>17</v>
      </c>
      <c r="R47" s="16">
        <v>0.4118</v>
      </c>
      <c r="S47" s="16">
        <f t="shared" si="0"/>
        <v>0.7</v>
      </c>
      <c r="T47">
        <v>4.93717384338379</v>
      </c>
      <c r="U47">
        <v>4.4603586196899396</v>
      </c>
      <c r="V47">
        <v>4.3707008361816397</v>
      </c>
      <c r="W47" s="17">
        <v>8.9657783508300795E-2</v>
      </c>
      <c r="X47">
        <v>0.56647300720214799</v>
      </c>
      <c r="Y47">
        <v>0.56647300720214799</v>
      </c>
      <c r="Z47">
        <v>0.7</v>
      </c>
      <c r="AA47">
        <v>1</v>
      </c>
      <c r="AB47">
        <v>0.58823529411764697</v>
      </c>
      <c r="AC47">
        <v>0.74074074074074103</v>
      </c>
      <c r="AD47">
        <v>0</v>
      </c>
      <c r="AE47">
        <v>0.3</v>
      </c>
    </row>
    <row r="48" spans="1:31" x14ac:dyDescent="0.15">
      <c r="A48" s="6">
        <v>107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>
        <v>11.4792671203613</v>
      </c>
      <c r="L48" s="10">
        <v>0.86721038818359397</v>
      </c>
      <c r="M48">
        <v>0.212364196777344</v>
      </c>
      <c r="N48">
        <v>9.9908599853515607</v>
      </c>
      <c r="O48">
        <v>7</v>
      </c>
      <c r="P48">
        <v>7</v>
      </c>
      <c r="Q48">
        <v>17</v>
      </c>
      <c r="R48" s="16">
        <v>0.4118</v>
      </c>
      <c r="S48" s="16">
        <f t="shared" si="0"/>
        <v>0.7</v>
      </c>
      <c r="T48">
        <v>5.3814773559570304</v>
      </c>
      <c r="U48">
        <v>4.8342394828796396</v>
      </c>
      <c r="V48">
        <v>4.6999049186706499</v>
      </c>
      <c r="W48" s="17">
        <v>0.13433456420898399</v>
      </c>
      <c r="X48">
        <v>0.68157243728637695</v>
      </c>
      <c r="Y48">
        <v>0.68157243728637695</v>
      </c>
      <c r="Z48">
        <v>0.7</v>
      </c>
      <c r="AA48">
        <v>1</v>
      </c>
      <c r="AB48">
        <v>0.58823529411764697</v>
      </c>
      <c r="AC48">
        <v>0.74074074074074103</v>
      </c>
      <c r="AD48">
        <v>0</v>
      </c>
      <c r="AE48">
        <v>0.3</v>
      </c>
    </row>
    <row r="49" spans="1:31" x14ac:dyDescent="0.15">
      <c r="A49" s="6">
        <v>380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>
        <v>8.6915359497070295</v>
      </c>
      <c r="L49" s="10">
        <v>0.87253189086914096</v>
      </c>
      <c r="M49">
        <v>0.1077880859375</v>
      </c>
      <c r="N49">
        <v>8.6208534240722692</v>
      </c>
      <c r="O49">
        <v>7</v>
      </c>
      <c r="P49">
        <v>7</v>
      </c>
      <c r="Q49">
        <v>17</v>
      </c>
      <c r="R49" s="16">
        <v>0.4118</v>
      </c>
      <c r="S49" s="16">
        <f t="shared" si="0"/>
        <v>0.7</v>
      </c>
      <c r="T49">
        <v>4.9906425476074201</v>
      </c>
      <c r="U49">
        <v>4.4018864631652797</v>
      </c>
      <c r="V49">
        <v>4.3937959671020499</v>
      </c>
      <c r="W49" s="17">
        <v>8.0904960632324201E-3</v>
      </c>
      <c r="X49">
        <v>0.59684658050537098</v>
      </c>
      <c r="Y49">
        <v>0.59684658050537098</v>
      </c>
      <c r="Z49">
        <v>0.7</v>
      </c>
      <c r="AA49">
        <v>1</v>
      </c>
      <c r="AB49">
        <v>0.58823529411764697</v>
      </c>
      <c r="AC49">
        <v>0.74074074074074103</v>
      </c>
      <c r="AD49">
        <v>0</v>
      </c>
      <c r="AE49">
        <v>0.3</v>
      </c>
    </row>
    <row r="50" spans="1:31" x14ac:dyDescent="0.15">
      <c r="A50" s="6">
        <v>20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>
        <v>10.7318878173828</v>
      </c>
      <c r="L50" s="10">
        <v>0.879180908203125</v>
      </c>
      <c r="M50">
        <v>0.337265014648437</v>
      </c>
      <c r="N50">
        <v>9.6063404083252006</v>
      </c>
      <c r="O50">
        <v>7</v>
      </c>
      <c r="P50">
        <v>7</v>
      </c>
      <c r="Q50">
        <v>17</v>
      </c>
      <c r="R50" s="16">
        <v>0.4118</v>
      </c>
      <c r="S50" s="16">
        <f t="shared" si="0"/>
        <v>0.7</v>
      </c>
      <c r="T50">
        <v>4.6680202484130904</v>
      </c>
      <c r="U50">
        <v>4.2046575546264604</v>
      </c>
      <c r="V50">
        <v>4.1018548011779803</v>
      </c>
      <c r="W50" s="17">
        <v>0.102802753448486</v>
      </c>
      <c r="X50">
        <v>0.56616544723510698</v>
      </c>
      <c r="Y50">
        <v>0.56616544723510698</v>
      </c>
      <c r="Z50">
        <v>0.7</v>
      </c>
      <c r="AA50">
        <v>1</v>
      </c>
      <c r="AB50">
        <v>0.58823529411764697</v>
      </c>
      <c r="AC50">
        <v>0.74074074074074103</v>
      </c>
      <c r="AD50">
        <v>0</v>
      </c>
      <c r="AE50">
        <v>0.3</v>
      </c>
    </row>
    <row r="51" spans="1:31" x14ac:dyDescent="0.15">
      <c r="A51" s="6">
        <v>468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>
        <v>7.0569381713867196</v>
      </c>
      <c r="L51" s="10">
        <v>0.8834228515625</v>
      </c>
      <c r="M51">
        <v>0.43013381958007801</v>
      </c>
      <c r="N51">
        <v>7.3083171844482404</v>
      </c>
      <c r="O51">
        <v>6</v>
      </c>
      <c r="P51">
        <v>6</v>
      </c>
      <c r="Q51">
        <v>13</v>
      </c>
      <c r="R51" s="16">
        <v>0.46150000000000002</v>
      </c>
      <c r="S51" s="16">
        <f t="shared" si="0"/>
        <v>0.6</v>
      </c>
      <c r="T51">
        <v>4.0829448699951199</v>
      </c>
      <c r="U51">
        <v>3.6318817138671902</v>
      </c>
      <c r="V51">
        <v>3.6434299945831299</v>
      </c>
      <c r="W51" s="17">
        <v>1.15482807159424E-2</v>
      </c>
      <c r="X51">
        <v>0.43951487541198703</v>
      </c>
      <c r="Y51">
        <v>0.43951487541198703</v>
      </c>
      <c r="Z51">
        <v>0.6</v>
      </c>
      <c r="AA51">
        <v>0.7</v>
      </c>
      <c r="AB51">
        <v>0.53846153846153799</v>
      </c>
      <c r="AC51">
        <v>0.60869565217391297</v>
      </c>
      <c r="AD51">
        <v>0.3</v>
      </c>
      <c r="AE51">
        <v>0.1</v>
      </c>
    </row>
    <row r="52" spans="1:31" x14ac:dyDescent="0.15">
      <c r="A52" s="6">
        <v>457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>
        <v>12.789482116699199</v>
      </c>
      <c r="L52" s="10">
        <v>0.89412307739257801</v>
      </c>
      <c r="M52">
        <v>0.66656494140625</v>
      </c>
      <c r="N52">
        <v>10.9414978027344</v>
      </c>
      <c r="O52">
        <v>7</v>
      </c>
      <c r="P52">
        <v>7</v>
      </c>
      <c r="Q52">
        <v>17</v>
      </c>
      <c r="R52" s="16">
        <v>0.4118</v>
      </c>
      <c r="S52" s="16">
        <f t="shared" si="0"/>
        <v>0.7</v>
      </c>
      <c r="T52">
        <v>5.3102855682373002</v>
      </c>
      <c r="U52">
        <v>4.8847026824951199</v>
      </c>
      <c r="V52">
        <v>4.7091102600097701</v>
      </c>
      <c r="W52" s="17">
        <v>0.17559242248535201</v>
      </c>
      <c r="X52">
        <v>0.60117530822753895</v>
      </c>
      <c r="Y52">
        <v>0.60117530822753895</v>
      </c>
      <c r="Z52">
        <v>0.7</v>
      </c>
      <c r="AA52">
        <v>1</v>
      </c>
      <c r="AB52">
        <v>0.58823529411764697</v>
      </c>
      <c r="AC52">
        <v>0.74074074074074103</v>
      </c>
      <c r="AD52">
        <v>0</v>
      </c>
      <c r="AE52">
        <v>0.3</v>
      </c>
    </row>
    <row r="53" spans="1:31" x14ac:dyDescent="0.15">
      <c r="A53" s="6">
        <v>401</v>
      </c>
      <c r="B53">
        <v>18</v>
      </c>
      <c r="C53">
        <v>2</v>
      </c>
      <c r="D53">
        <v>10</v>
      </c>
      <c r="E53">
        <v>10</v>
      </c>
      <c r="F53">
        <v>9</v>
      </c>
      <c r="G53">
        <v>1</v>
      </c>
      <c r="H53">
        <v>9</v>
      </c>
      <c r="I53">
        <v>1</v>
      </c>
      <c r="J53">
        <v>0.9</v>
      </c>
      <c r="K53">
        <v>11.7551879882812</v>
      </c>
      <c r="L53" s="10">
        <v>0.91674995422363303</v>
      </c>
      <c r="M53">
        <v>0.71549224853515603</v>
      </c>
      <c r="N53">
        <v>10.030107498169</v>
      </c>
      <c r="O53">
        <v>7</v>
      </c>
      <c r="P53">
        <v>7</v>
      </c>
      <c r="Q53">
        <v>16</v>
      </c>
      <c r="R53" s="16">
        <v>0.4375</v>
      </c>
      <c r="S53" s="16">
        <f t="shared" si="0"/>
        <v>0.7</v>
      </c>
      <c r="T53">
        <v>4.2224388122558603</v>
      </c>
      <c r="U53">
        <v>3.8508768081664999</v>
      </c>
      <c r="V53">
        <v>3.7722721099853498</v>
      </c>
      <c r="W53" s="17">
        <v>7.8604698181152302E-2</v>
      </c>
      <c r="X53">
        <v>0.45016670227050798</v>
      </c>
      <c r="Y53">
        <v>0.45016670227050798</v>
      </c>
      <c r="Z53">
        <v>0.7</v>
      </c>
      <c r="AA53">
        <v>0.9</v>
      </c>
      <c r="AB53">
        <v>0.5625</v>
      </c>
      <c r="AC53">
        <v>0.69230769230769196</v>
      </c>
      <c r="AD53">
        <v>0.1</v>
      </c>
      <c r="AE53">
        <v>0.2</v>
      </c>
    </row>
    <row r="54" spans="1:31" x14ac:dyDescent="0.15">
      <c r="A54" s="6">
        <v>128</v>
      </c>
      <c r="B54">
        <v>19</v>
      </c>
      <c r="C54">
        <v>1</v>
      </c>
      <c r="D54">
        <v>10</v>
      </c>
      <c r="E54">
        <v>10</v>
      </c>
      <c r="F54">
        <v>10</v>
      </c>
      <c r="G54">
        <v>0</v>
      </c>
      <c r="H54">
        <v>9</v>
      </c>
      <c r="I54">
        <v>1</v>
      </c>
      <c r="J54">
        <v>0.95</v>
      </c>
      <c r="K54">
        <v>12.510560989379901</v>
      </c>
      <c r="L54" s="10">
        <v>0.91748809814453103</v>
      </c>
      <c r="M54">
        <v>0.74065017700195301</v>
      </c>
      <c r="N54">
        <v>11.112785339355501</v>
      </c>
      <c r="O54">
        <v>9</v>
      </c>
      <c r="P54">
        <v>9</v>
      </c>
      <c r="Q54">
        <v>19</v>
      </c>
      <c r="R54" s="16">
        <v>0.47370000000000001</v>
      </c>
      <c r="S54" s="16">
        <f t="shared" si="0"/>
        <v>0.9</v>
      </c>
      <c r="T54">
        <v>5.5457859039306596</v>
      </c>
      <c r="U54">
        <v>5.0622763633728001</v>
      </c>
      <c r="V54">
        <v>4.9283485412597701</v>
      </c>
      <c r="W54" s="17">
        <v>0.133927822113037</v>
      </c>
      <c r="X54">
        <v>0.61743736267089799</v>
      </c>
      <c r="Y54">
        <v>0.61743736267089799</v>
      </c>
      <c r="Z54">
        <v>0.9</v>
      </c>
      <c r="AA54">
        <v>1</v>
      </c>
      <c r="AB54">
        <v>0.52631578947368396</v>
      </c>
      <c r="AC54">
        <v>0.68965517241379304</v>
      </c>
      <c r="AD54">
        <v>0</v>
      </c>
      <c r="AE54">
        <v>0.1</v>
      </c>
    </row>
    <row r="55" spans="1:31" x14ac:dyDescent="0.15">
      <c r="A55" s="6">
        <v>589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>
        <v>10.0416755676269</v>
      </c>
      <c r="L55" s="10">
        <v>0.920135498046875</v>
      </c>
      <c r="M55">
        <v>0.37519454956054699</v>
      </c>
      <c r="N55">
        <v>8.6772289276122994</v>
      </c>
      <c r="O55">
        <v>8</v>
      </c>
      <c r="P55">
        <v>8</v>
      </c>
      <c r="Q55">
        <v>18</v>
      </c>
      <c r="R55" s="16">
        <v>0.44440000000000002</v>
      </c>
      <c r="S55" s="16">
        <f t="shared" si="0"/>
        <v>0.8</v>
      </c>
      <c r="T55">
        <v>5.3582286834716797</v>
      </c>
      <c r="U55">
        <v>4.8393239974975604</v>
      </c>
      <c r="V55">
        <v>4.7130088806152299</v>
      </c>
      <c r="W55" s="17">
        <v>0.126315116882324</v>
      </c>
      <c r="X55">
        <v>0.64521980285644498</v>
      </c>
      <c r="Y55">
        <v>0.64521980285644498</v>
      </c>
      <c r="Z55">
        <v>0.8</v>
      </c>
      <c r="AA55">
        <v>1</v>
      </c>
      <c r="AB55">
        <v>0.55555555555555602</v>
      </c>
      <c r="AC55">
        <v>0.71428571428571397</v>
      </c>
      <c r="AD55">
        <v>0</v>
      </c>
      <c r="AE55">
        <v>0.2</v>
      </c>
    </row>
    <row r="56" spans="1:31" x14ac:dyDescent="0.15">
      <c r="A56" s="6">
        <v>485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>
        <v>10.011619567871101</v>
      </c>
      <c r="L56" s="10">
        <v>0.92147445678710904</v>
      </c>
      <c r="M56">
        <v>0.29915618896484403</v>
      </c>
      <c r="N56">
        <v>8.2511005401611293</v>
      </c>
      <c r="O56">
        <v>7</v>
      </c>
      <c r="P56">
        <v>7</v>
      </c>
      <c r="Q56">
        <v>17</v>
      </c>
      <c r="R56" s="16">
        <v>0.4118</v>
      </c>
      <c r="S56" s="16">
        <f t="shared" si="0"/>
        <v>0.7</v>
      </c>
      <c r="T56">
        <v>5.3663597106933603</v>
      </c>
      <c r="U56">
        <v>4.8711075782775897</v>
      </c>
      <c r="V56">
        <v>4.7304716110229501</v>
      </c>
      <c r="W56" s="17">
        <v>0.140635967254639</v>
      </c>
      <c r="X56">
        <v>0.63588809967041005</v>
      </c>
      <c r="Y56">
        <v>0.63588809967041005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870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>
        <v>9.7541046142578107</v>
      </c>
      <c r="L57" s="10">
        <v>0.92370223999023404</v>
      </c>
      <c r="M57">
        <v>0.40773391723632801</v>
      </c>
      <c r="N57">
        <v>8.4581451416015607</v>
      </c>
      <c r="O57">
        <v>8</v>
      </c>
      <c r="P57">
        <v>8</v>
      </c>
      <c r="Q57">
        <v>18</v>
      </c>
      <c r="R57" s="16">
        <v>0.44440000000000002</v>
      </c>
      <c r="S57" s="16">
        <f t="shared" si="0"/>
        <v>0.8</v>
      </c>
      <c r="T57">
        <v>5.0040798187255904</v>
      </c>
      <c r="U57">
        <v>4.5190625190734899</v>
      </c>
      <c r="V57">
        <v>4.3981995582580602</v>
      </c>
      <c r="W57" s="17">
        <v>0.12086296081543001</v>
      </c>
      <c r="X57">
        <v>0.60588026046752896</v>
      </c>
      <c r="Y57">
        <v>0.60588026046752896</v>
      </c>
      <c r="Z57">
        <v>0.8</v>
      </c>
      <c r="AA57">
        <v>1</v>
      </c>
      <c r="AB57">
        <v>0.55555555555555602</v>
      </c>
      <c r="AC57">
        <v>0.71428571428571397</v>
      </c>
      <c r="AD57">
        <v>0</v>
      </c>
      <c r="AE57">
        <v>0.2</v>
      </c>
    </row>
    <row r="58" spans="1:31" x14ac:dyDescent="0.15">
      <c r="A58" s="6">
        <v>912</v>
      </c>
      <c r="B58">
        <v>19</v>
      </c>
      <c r="C58">
        <v>1</v>
      </c>
      <c r="D58">
        <v>10</v>
      </c>
      <c r="E58">
        <v>10</v>
      </c>
      <c r="F58">
        <v>10</v>
      </c>
      <c r="G58">
        <v>0</v>
      </c>
      <c r="H58">
        <v>9</v>
      </c>
      <c r="I58">
        <v>1</v>
      </c>
      <c r="J58">
        <v>0.95</v>
      </c>
      <c r="K58">
        <v>12.213865280151399</v>
      </c>
      <c r="L58" s="10">
        <v>0.92794418334960904</v>
      </c>
      <c r="M58">
        <v>0.70276641845703103</v>
      </c>
      <c r="N58">
        <v>10.2881412506103</v>
      </c>
      <c r="O58">
        <v>7</v>
      </c>
      <c r="P58">
        <v>7</v>
      </c>
      <c r="Q58">
        <v>17</v>
      </c>
      <c r="R58" s="16">
        <v>0.4118</v>
      </c>
      <c r="S58" s="16">
        <f t="shared" si="0"/>
        <v>0.7</v>
      </c>
      <c r="T58">
        <v>4.9862308502197301</v>
      </c>
      <c r="U58">
        <v>4.5925183296203604</v>
      </c>
      <c r="V58">
        <v>4.4097390174865696</v>
      </c>
      <c r="W58" s="17">
        <v>0.18277931213378901</v>
      </c>
      <c r="X58">
        <v>0.57649183273315396</v>
      </c>
      <c r="Y58">
        <v>0.57649183273315396</v>
      </c>
      <c r="Z58">
        <v>0.7</v>
      </c>
      <c r="AA58">
        <v>1</v>
      </c>
      <c r="AB58">
        <v>0.58823529411764697</v>
      </c>
      <c r="AC58">
        <v>0.74074074074074103</v>
      </c>
      <c r="AD58">
        <v>0</v>
      </c>
      <c r="AE58">
        <v>0.3</v>
      </c>
    </row>
    <row r="59" spans="1:31" x14ac:dyDescent="0.15">
      <c r="A59" s="6">
        <v>54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>
        <v>12.1930656433106</v>
      </c>
      <c r="L59" s="10">
        <v>0.93176651000976596</v>
      </c>
      <c r="M59">
        <v>0.68011474609375</v>
      </c>
      <c r="N59">
        <v>9.9960212707519496</v>
      </c>
      <c r="O59">
        <v>7</v>
      </c>
      <c r="P59">
        <v>7</v>
      </c>
      <c r="Q59">
        <v>17</v>
      </c>
      <c r="R59" s="16">
        <v>0.4118</v>
      </c>
      <c r="S59" s="16">
        <f t="shared" si="0"/>
        <v>0.7</v>
      </c>
      <c r="T59">
        <v>4.7625770568847701</v>
      </c>
      <c r="U59">
        <v>4.3940777778625497</v>
      </c>
      <c r="V59">
        <v>4.1864080429077104</v>
      </c>
      <c r="W59" s="17">
        <v>0.20766973495483401</v>
      </c>
      <c r="X59">
        <v>0.576169013977051</v>
      </c>
      <c r="Y59">
        <v>0.576169013977051</v>
      </c>
      <c r="Z59">
        <v>0.7</v>
      </c>
      <c r="AA59">
        <v>1</v>
      </c>
      <c r="AB59">
        <v>0.58823529411764697</v>
      </c>
      <c r="AC59">
        <v>0.74074074074074103</v>
      </c>
      <c r="AD59">
        <v>0</v>
      </c>
      <c r="AE59">
        <v>0.3</v>
      </c>
    </row>
    <row r="60" spans="1:31" x14ac:dyDescent="0.15">
      <c r="A60" s="6">
        <v>166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>
        <v>10.8035163879394</v>
      </c>
      <c r="L60" s="10">
        <v>0.93937683105468694</v>
      </c>
      <c r="M60">
        <v>0.31304931640625</v>
      </c>
      <c r="N60">
        <v>9.1985492706298793</v>
      </c>
      <c r="O60">
        <v>7</v>
      </c>
      <c r="P60">
        <v>7</v>
      </c>
      <c r="Q60">
        <v>17</v>
      </c>
      <c r="R60" s="16">
        <v>0.4118</v>
      </c>
      <c r="S60" s="16">
        <f t="shared" si="0"/>
        <v>0.7</v>
      </c>
      <c r="T60">
        <v>5.2203483581543004</v>
      </c>
      <c r="U60">
        <v>4.7243938446044904</v>
      </c>
      <c r="V60">
        <v>4.5814142227172896</v>
      </c>
      <c r="W60" s="17">
        <v>0.142979621887207</v>
      </c>
      <c r="X60">
        <v>0.63893413543701205</v>
      </c>
      <c r="Y60">
        <v>0.63893413543701205</v>
      </c>
      <c r="Z60">
        <v>0.7</v>
      </c>
      <c r="AA60">
        <v>1</v>
      </c>
      <c r="AB60">
        <v>0.58823529411764697</v>
      </c>
      <c r="AC60">
        <v>0.74074074074074103</v>
      </c>
      <c r="AD60">
        <v>0</v>
      </c>
      <c r="AE60">
        <v>0.3</v>
      </c>
    </row>
    <row r="61" spans="1:31" x14ac:dyDescent="0.15">
      <c r="A61" s="6">
        <v>451</v>
      </c>
      <c r="B61">
        <v>19</v>
      </c>
      <c r="C61">
        <v>1</v>
      </c>
      <c r="D61">
        <v>10</v>
      </c>
      <c r="E61">
        <v>10</v>
      </c>
      <c r="F61">
        <v>10</v>
      </c>
      <c r="G61">
        <v>0</v>
      </c>
      <c r="H61">
        <v>9</v>
      </c>
      <c r="I61">
        <v>1</v>
      </c>
      <c r="J61">
        <v>0.95</v>
      </c>
      <c r="K61">
        <v>12.190019607544</v>
      </c>
      <c r="L61" s="10">
        <v>0.95082855224609397</v>
      </c>
      <c r="M61">
        <v>0.73009872436523404</v>
      </c>
      <c r="N61">
        <v>10.2806720733643</v>
      </c>
      <c r="O61">
        <v>6</v>
      </c>
      <c r="P61">
        <v>6</v>
      </c>
      <c r="Q61">
        <v>16</v>
      </c>
      <c r="R61" s="16">
        <v>0.375</v>
      </c>
      <c r="S61" s="16">
        <f t="shared" si="0"/>
        <v>0.6</v>
      </c>
      <c r="T61">
        <v>4.8340969085693404</v>
      </c>
      <c r="U61">
        <v>4.4434790611267099</v>
      </c>
      <c r="V61">
        <v>4.2598333358764604</v>
      </c>
      <c r="W61" s="17">
        <v>0.183645725250244</v>
      </c>
      <c r="X61">
        <v>0.57426357269287098</v>
      </c>
      <c r="Y61">
        <v>0.57426357269287098</v>
      </c>
      <c r="Z61">
        <v>0.6</v>
      </c>
      <c r="AA61">
        <v>1</v>
      </c>
      <c r="AB61">
        <v>0.625</v>
      </c>
      <c r="AC61">
        <v>0.76923076923076905</v>
      </c>
      <c r="AD61">
        <v>0</v>
      </c>
      <c r="AE61">
        <v>0.4</v>
      </c>
    </row>
    <row r="62" spans="1:31" x14ac:dyDescent="0.15">
      <c r="A62" s="6">
        <v>62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>
        <v>11.756799697876</v>
      </c>
      <c r="L62" s="10">
        <v>0.95130538940429699</v>
      </c>
      <c r="M62">
        <v>0.69935607910156194</v>
      </c>
      <c r="N62">
        <v>9.4865608215331996</v>
      </c>
      <c r="O62">
        <v>6</v>
      </c>
      <c r="P62">
        <v>6</v>
      </c>
      <c r="Q62">
        <v>16</v>
      </c>
      <c r="R62" s="16">
        <v>0.375</v>
      </c>
      <c r="S62" s="16">
        <f t="shared" si="0"/>
        <v>0.6</v>
      </c>
      <c r="T62">
        <v>5.0025730133056596</v>
      </c>
      <c r="U62">
        <v>4.6297860145568803</v>
      </c>
      <c r="V62">
        <v>4.4298167228698704</v>
      </c>
      <c r="W62" s="17">
        <v>0.199969291687012</v>
      </c>
      <c r="X62">
        <v>0.57275629043579102</v>
      </c>
      <c r="Y62">
        <v>0.57275629043579102</v>
      </c>
      <c r="Z62">
        <v>0.6</v>
      </c>
      <c r="AA62">
        <v>1</v>
      </c>
      <c r="AB62">
        <v>0.625</v>
      </c>
      <c r="AC62">
        <v>0.76923076923076905</v>
      </c>
      <c r="AD62">
        <v>0</v>
      </c>
      <c r="AE62">
        <v>0.4</v>
      </c>
    </row>
    <row r="63" spans="1:31" x14ac:dyDescent="0.15">
      <c r="A63" s="6">
        <v>352</v>
      </c>
      <c r="B63">
        <v>19</v>
      </c>
      <c r="C63">
        <v>1</v>
      </c>
      <c r="D63">
        <v>10</v>
      </c>
      <c r="E63">
        <v>10</v>
      </c>
      <c r="F63">
        <v>10</v>
      </c>
      <c r="G63">
        <v>0</v>
      </c>
      <c r="H63">
        <v>9</v>
      </c>
      <c r="I63">
        <v>1</v>
      </c>
      <c r="J63">
        <v>0.95</v>
      </c>
      <c r="K63">
        <v>11.84055519104</v>
      </c>
      <c r="L63" s="10">
        <v>0.95348548889160201</v>
      </c>
      <c r="M63">
        <v>0.72431373596191395</v>
      </c>
      <c r="N63">
        <v>9.8050613403320295</v>
      </c>
      <c r="O63">
        <v>6</v>
      </c>
      <c r="P63">
        <v>6</v>
      </c>
      <c r="Q63">
        <v>15</v>
      </c>
      <c r="R63" s="16">
        <v>0.4</v>
      </c>
      <c r="S63" s="16">
        <f t="shared" si="0"/>
        <v>0.6</v>
      </c>
      <c r="T63">
        <v>4.44258689880371</v>
      </c>
      <c r="U63">
        <v>4.1120023727417001</v>
      </c>
      <c r="V63">
        <v>3.9460647106170601</v>
      </c>
      <c r="W63" s="17">
        <v>0.16593766212463401</v>
      </c>
      <c r="X63">
        <v>0.49652218818664601</v>
      </c>
      <c r="Y63">
        <v>0.49652218818664601</v>
      </c>
      <c r="Z63">
        <v>0.6</v>
      </c>
      <c r="AA63">
        <v>0.9</v>
      </c>
      <c r="AB63">
        <v>0.6</v>
      </c>
      <c r="AC63">
        <v>0.72</v>
      </c>
      <c r="AD63">
        <v>0.1</v>
      </c>
      <c r="AE63">
        <v>0.3</v>
      </c>
    </row>
    <row r="64" spans="1:31" x14ac:dyDescent="0.15">
      <c r="A64" s="6">
        <v>445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>
        <v>9.7948265075683594</v>
      </c>
      <c r="L64" s="10">
        <v>0.95351409912109397</v>
      </c>
      <c r="M64">
        <v>0.37855911254882801</v>
      </c>
      <c r="N64">
        <v>8.1768455505371094</v>
      </c>
      <c r="O64">
        <v>7</v>
      </c>
      <c r="P64">
        <v>7</v>
      </c>
      <c r="Q64">
        <v>17</v>
      </c>
      <c r="R64" s="16">
        <v>0.4118</v>
      </c>
      <c r="S64" s="16">
        <f t="shared" si="0"/>
        <v>0.7</v>
      </c>
      <c r="T64">
        <v>5.1091880798339799</v>
      </c>
      <c r="U64">
        <v>4.6286525726318404</v>
      </c>
      <c r="V64">
        <v>4.4918565750122097</v>
      </c>
      <c r="W64" s="17">
        <v>0.13679599761962899</v>
      </c>
      <c r="X64">
        <v>0.61733150482177701</v>
      </c>
      <c r="Y64">
        <v>0.61733150482177701</v>
      </c>
      <c r="Z64">
        <v>0.7</v>
      </c>
      <c r="AA64">
        <v>1</v>
      </c>
      <c r="AB64">
        <v>0.58823529411764697</v>
      </c>
      <c r="AC64">
        <v>0.74074074074074103</v>
      </c>
      <c r="AD64">
        <v>0</v>
      </c>
      <c r="AE64">
        <v>0.3</v>
      </c>
    </row>
    <row r="65" spans="1:31" x14ac:dyDescent="0.15">
      <c r="A65" s="6">
        <v>704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>
        <v>10.0881690979004</v>
      </c>
      <c r="L65" s="10">
        <v>0.95921325683593694</v>
      </c>
      <c r="M65">
        <v>0.46197509765625</v>
      </c>
      <c r="N65">
        <v>8.9249973297119105</v>
      </c>
      <c r="O65">
        <v>8</v>
      </c>
      <c r="P65">
        <v>8</v>
      </c>
      <c r="Q65">
        <v>18</v>
      </c>
      <c r="R65" s="16">
        <v>0.44440000000000002</v>
      </c>
      <c r="S65" s="16">
        <f t="shared" si="0"/>
        <v>0.8</v>
      </c>
      <c r="T65">
        <v>4.8395233154296902</v>
      </c>
      <c r="U65">
        <v>4.3516135215759304</v>
      </c>
      <c r="V65">
        <v>4.2429437637329102</v>
      </c>
      <c r="W65" s="17">
        <v>0.10866975784301799</v>
      </c>
      <c r="X65">
        <v>0.59657955169677701</v>
      </c>
      <c r="Y65">
        <v>0.59657955169677701</v>
      </c>
      <c r="Z65">
        <v>0.8</v>
      </c>
      <c r="AA65">
        <v>1</v>
      </c>
      <c r="AB65">
        <v>0.55555555555555602</v>
      </c>
      <c r="AC65">
        <v>0.71428571428571397</v>
      </c>
      <c r="AD65">
        <v>0</v>
      </c>
      <c r="AE65">
        <v>0.2</v>
      </c>
    </row>
    <row r="66" spans="1:31" x14ac:dyDescent="0.15">
      <c r="A66" s="6">
        <v>647</v>
      </c>
      <c r="B66">
        <v>18</v>
      </c>
      <c r="C66">
        <v>2</v>
      </c>
      <c r="D66">
        <v>10</v>
      </c>
      <c r="E66">
        <v>10</v>
      </c>
      <c r="F66">
        <v>10</v>
      </c>
      <c r="G66">
        <v>0</v>
      </c>
      <c r="H66">
        <v>8</v>
      </c>
      <c r="I66">
        <v>2</v>
      </c>
      <c r="J66">
        <v>0.9</v>
      </c>
      <c r="K66">
        <v>9.5322151184081996</v>
      </c>
      <c r="L66" s="10">
        <v>0.96229171752929699</v>
      </c>
      <c r="M66">
        <v>0.446945190429687</v>
      </c>
      <c r="N66">
        <v>8.1356830596923793</v>
      </c>
      <c r="O66">
        <v>7</v>
      </c>
      <c r="P66">
        <v>7</v>
      </c>
      <c r="Q66">
        <v>17</v>
      </c>
      <c r="R66" s="16">
        <v>0.4118</v>
      </c>
      <c r="S66" s="16">
        <f t="shared" ref="S66:S129" si="1">O66/E66</f>
        <v>0.7</v>
      </c>
      <c r="T66">
        <v>4.8914337158203098</v>
      </c>
      <c r="U66">
        <v>4.42026615142822</v>
      </c>
      <c r="V66">
        <v>4.3021445274353001</v>
      </c>
      <c r="W66" s="17">
        <v>0.11812162399292001</v>
      </c>
      <c r="X66">
        <v>0.58928918838500999</v>
      </c>
      <c r="Y66">
        <v>0.58928918838500999</v>
      </c>
      <c r="Z66">
        <v>0.7</v>
      </c>
      <c r="AA66">
        <v>1</v>
      </c>
      <c r="AB66">
        <v>0.58823529411764697</v>
      </c>
      <c r="AC66">
        <v>0.74074074074074103</v>
      </c>
      <c r="AD66">
        <v>0</v>
      </c>
      <c r="AE66">
        <v>0.3</v>
      </c>
    </row>
    <row r="67" spans="1:31" x14ac:dyDescent="0.15">
      <c r="A67" s="6">
        <v>681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>
        <v>8.6375408172607404</v>
      </c>
      <c r="L67" s="10">
        <v>0.97304534912109397</v>
      </c>
      <c r="M67">
        <v>0.36217117309570301</v>
      </c>
      <c r="N67">
        <v>8.9130477905273402</v>
      </c>
      <c r="O67">
        <v>7</v>
      </c>
      <c r="P67">
        <v>7</v>
      </c>
      <c r="Q67">
        <v>17</v>
      </c>
      <c r="R67" s="16">
        <v>0.4118</v>
      </c>
      <c r="S67" s="16">
        <f t="shared" si="1"/>
        <v>0.7</v>
      </c>
      <c r="T67">
        <v>5.1826133728027299</v>
      </c>
      <c r="U67">
        <v>4.54726266860962</v>
      </c>
      <c r="V67">
        <v>4.5645203590393102</v>
      </c>
      <c r="W67" s="17">
        <v>1.72576904296875E-2</v>
      </c>
      <c r="X67">
        <v>0.61809301376342796</v>
      </c>
      <c r="Y67">
        <v>0.61809301376342796</v>
      </c>
      <c r="Z67">
        <v>0.7</v>
      </c>
      <c r="AA67">
        <v>1</v>
      </c>
      <c r="AB67">
        <v>0.58823529411764697</v>
      </c>
      <c r="AC67">
        <v>0.74074074074074103</v>
      </c>
      <c r="AD67">
        <v>0</v>
      </c>
      <c r="AE67">
        <v>0.3</v>
      </c>
    </row>
    <row r="68" spans="1:31" x14ac:dyDescent="0.15">
      <c r="A68" s="6">
        <v>356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>
        <v>13.0337867736816</v>
      </c>
      <c r="L68" s="10">
        <v>0.97521209716796897</v>
      </c>
      <c r="M68">
        <v>0.72060394287109397</v>
      </c>
      <c r="N68">
        <v>10.8522796630859</v>
      </c>
      <c r="O68">
        <v>8</v>
      </c>
      <c r="P68">
        <v>8</v>
      </c>
      <c r="Q68">
        <v>18</v>
      </c>
      <c r="R68" s="16">
        <v>0.44440000000000002</v>
      </c>
      <c r="S68" s="16">
        <f t="shared" si="1"/>
        <v>0.8</v>
      </c>
      <c r="T68">
        <v>5.5735645294189498</v>
      </c>
      <c r="U68">
        <v>5.1238565444946298</v>
      </c>
      <c r="V68">
        <v>4.9203748703002903</v>
      </c>
      <c r="W68" s="17">
        <v>0.20348167419433599</v>
      </c>
      <c r="X68">
        <v>0.65318965911865201</v>
      </c>
      <c r="Y68">
        <v>0.65318965911865201</v>
      </c>
      <c r="Z68">
        <v>0.8</v>
      </c>
      <c r="AA68">
        <v>1</v>
      </c>
      <c r="AB68">
        <v>0.55555555555555602</v>
      </c>
      <c r="AC68">
        <v>0.71428571428571397</v>
      </c>
      <c r="AD68">
        <v>0</v>
      </c>
      <c r="AE68">
        <v>0.2</v>
      </c>
    </row>
    <row r="69" spans="1:31" x14ac:dyDescent="0.15">
      <c r="A69" s="6">
        <v>487</v>
      </c>
      <c r="B69">
        <v>17</v>
      </c>
      <c r="C69">
        <v>3</v>
      </c>
      <c r="D69">
        <v>10</v>
      </c>
      <c r="E69">
        <v>10</v>
      </c>
      <c r="F69">
        <v>9</v>
      </c>
      <c r="G69">
        <v>1</v>
      </c>
      <c r="H69">
        <v>8</v>
      </c>
      <c r="I69">
        <v>2</v>
      </c>
      <c r="J69">
        <v>0.85</v>
      </c>
      <c r="K69">
        <v>8.2105407714843697</v>
      </c>
      <c r="L69" s="10">
        <v>0.98712539672851596</v>
      </c>
      <c r="M69">
        <v>0.57294273376464799</v>
      </c>
      <c r="N69">
        <v>6.9583415985107404</v>
      </c>
      <c r="O69">
        <v>6</v>
      </c>
      <c r="P69">
        <v>6</v>
      </c>
      <c r="Q69">
        <v>14</v>
      </c>
      <c r="R69" s="16">
        <v>0.42859999999999998</v>
      </c>
      <c r="S69" s="16">
        <f t="shared" si="1"/>
        <v>0.6</v>
      </c>
      <c r="T69">
        <v>3.7386951446533199</v>
      </c>
      <c r="U69">
        <v>3.3822255134582502</v>
      </c>
      <c r="V69">
        <v>3.3452353477478001</v>
      </c>
      <c r="W69" s="17">
        <v>3.6990165710449198E-2</v>
      </c>
      <c r="X69">
        <v>0.39345979690551802</v>
      </c>
      <c r="Y69">
        <v>0.39345979690551802</v>
      </c>
      <c r="Z69">
        <v>0.6</v>
      </c>
      <c r="AA69">
        <v>0.8</v>
      </c>
      <c r="AB69">
        <v>0.57142857142857095</v>
      </c>
      <c r="AC69">
        <v>0.66666666666666696</v>
      </c>
      <c r="AD69">
        <v>0.2</v>
      </c>
      <c r="AE69">
        <v>0.2</v>
      </c>
    </row>
    <row r="70" spans="1:31" x14ac:dyDescent="0.15">
      <c r="A70" s="6">
        <v>78</v>
      </c>
      <c r="B70">
        <v>19</v>
      </c>
      <c r="C70">
        <v>1</v>
      </c>
      <c r="D70">
        <v>10</v>
      </c>
      <c r="E70">
        <v>10</v>
      </c>
      <c r="F70">
        <v>10</v>
      </c>
      <c r="G70">
        <v>0</v>
      </c>
      <c r="H70">
        <v>9</v>
      </c>
      <c r="I70">
        <v>1</v>
      </c>
      <c r="J70">
        <v>0.95</v>
      </c>
      <c r="K70">
        <v>13.4509773254394</v>
      </c>
      <c r="L70" s="10">
        <v>0.988525390625</v>
      </c>
      <c r="M70">
        <v>0.75197601318359397</v>
      </c>
      <c r="N70">
        <v>11.4816646575928</v>
      </c>
      <c r="O70">
        <v>9</v>
      </c>
      <c r="P70">
        <v>9</v>
      </c>
      <c r="Q70">
        <v>19</v>
      </c>
      <c r="R70" s="16">
        <v>0.47370000000000001</v>
      </c>
      <c r="S70" s="16">
        <f t="shared" si="1"/>
        <v>0.9</v>
      </c>
      <c r="T70">
        <v>5.8592815399169904</v>
      </c>
      <c r="U70">
        <v>5.3764190673828098</v>
      </c>
      <c r="V70">
        <v>5.1852965354919398</v>
      </c>
      <c r="W70" s="17">
        <v>0.191122531890869</v>
      </c>
      <c r="X70">
        <v>0.67398500442504905</v>
      </c>
      <c r="Y70">
        <v>0.67398500442504905</v>
      </c>
      <c r="Z70">
        <v>0.9</v>
      </c>
      <c r="AA70">
        <v>1</v>
      </c>
      <c r="AB70">
        <v>0.52631578947368396</v>
      </c>
      <c r="AC70">
        <v>0.68965517241379304</v>
      </c>
      <c r="AD70">
        <v>0</v>
      </c>
      <c r="AE70">
        <v>0.1</v>
      </c>
    </row>
    <row r="71" spans="1:31" x14ac:dyDescent="0.15">
      <c r="A71" s="6">
        <v>472</v>
      </c>
      <c r="B71">
        <v>18</v>
      </c>
      <c r="C71">
        <v>2</v>
      </c>
      <c r="D71">
        <v>10</v>
      </c>
      <c r="E71">
        <v>10</v>
      </c>
      <c r="F71">
        <v>10</v>
      </c>
      <c r="G71">
        <v>0</v>
      </c>
      <c r="H71">
        <v>8</v>
      </c>
      <c r="I71">
        <v>2</v>
      </c>
      <c r="J71">
        <v>0.9</v>
      </c>
      <c r="K71">
        <v>9.7175426483154297</v>
      </c>
      <c r="L71" s="10">
        <v>0.99108123779296897</v>
      </c>
      <c r="M71">
        <v>0.44316864013671903</v>
      </c>
      <c r="N71">
        <v>8.1685371398925799</v>
      </c>
      <c r="O71">
        <v>6</v>
      </c>
      <c r="P71">
        <v>6</v>
      </c>
      <c r="Q71">
        <v>15</v>
      </c>
      <c r="R71" s="16">
        <v>0.4</v>
      </c>
      <c r="S71" s="16">
        <f t="shared" si="1"/>
        <v>0.6</v>
      </c>
      <c r="T71">
        <v>4.6867103576660201</v>
      </c>
      <c r="U71">
        <v>4.2404689788818404</v>
      </c>
      <c r="V71">
        <v>4.1050338745117196</v>
      </c>
      <c r="W71" s="17">
        <v>0.13543510437011699</v>
      </c>
      <c r="X71">
        <v>0.58167648315429699</v>
      </c>
      <c r="Y71">
        <v>0.58167648315429699</v>
      </c>
      <c r="Z71">
        <v>0.6</v>
      </c>
      <c r="AA71">
        <v>0.9</v>
      </c>
      <c r="AB71">
        <v>0.6</v>
      </c>
      <c r="AC71">
        <v>0.72</v>
      </c>
      <c r="AD71">
        <v>0.1</v>
      </c>
      <c r="AE71">
        <v>0.3</v>
      </c>
    </row>
    <row r="72" spans="1:31" x14ac:dyDescent="0.15">
      <c r="A72" s="6">
        <v>719</v>
      </c>
      <c r="B72">
        <v>19</v>
      </c>
      <c r="C72">
        <v>1</v>
      </c>
      <c r="D72">
        <v>10</v>
      </c>
      <c r="E72">
        <v>10</v>
      </c>
      <c r="F72">
        <v>10</v>
      </c>
      <c r="G72">
        <v>0</v>
      </c>
      <c r="H72">
        <v>9</v>
      </c>
      <c r="I72">
        <v>1</v>
      </c>
      <c r="J72">
        <v>0.95</v>
      </c>
      <c r="K72">
        <v>12.4679870605469</v>
      </c>
      <c r="L72" s="10">
        <v>0.9932861328125</v>
      </c>
      <c r="M72">
        <v>0.73222351074218694</v>
      </c>
      <c r="N72">
        <v>10.1390686035156</v>
      </c>
      <c r="O72">
        <v>8</v>
      </c>
      <c r="P72">
        <v>8</v>
      </c>
      <c r="Q72">
        <v>18</v>
      </c>
      <c r="R72" s="16">
        <v>0.44440000000000002</v>
      </c>
      <c r="S72" s="16">
        <f t="shared" si="1"/>
        <v>0.8</v>
      </c>
      <c r="T72">
        <v>5.5025005340576199</v>
      </c>
      <c r="U72">
        <v>5.0746541023254403</v>
      </c>
      <c r="V72">
        <v>4.8636293411254901</v>
      </c>
      <c r="W72" s="17">
        <v>0.21102476119995101</v>
      </c>
      <c r="X72">
        <v>0.63887119293212902</v>
      </c>
      <c r="Y72">
        <v>0.63887119293212902</v>
      </c>
      <c r="Z72">
        <v>0.8</v>
      </c>
      <c r="AA72">
        <v>1</v>
      </c>
      <c r="AB72">
        <v>0.55555555555555602</v>
      </c>
      <c r="AC72">
        <v>0.71428571428571397</v>
      </c>
      <c r="AD72">
        <v>0</v>
      </c>
      <c r="AE72">
        <v>0.2</v>
      </c>
    </row>
    <row r="73" spans="1:31" x14ac:dyDescent="0.15">
      <c r="A73" s="6">
        <v>431</v>
      </c>
      <c r="B73">
        <v>17</v>
      </c>
      <c r="C73">
        <v>3</v>
      </c>
      <c r="D73">
        <v>10</v>
      </c>
      <c r="E73">
        <v>10</v>
      </c>
      <c r="F73">
        <v>10</v>
      </c>
      <c r="G73">
        <v>0</v>
      </c>
      <c r="H73">
        <v>7</v>
      </c>
      <c r="I73">
        <v>3</v>
      </c>
      <c r="J73">
        <v>0.85</v>
      </c>
      <c r="K73">
        <v>7.6199054718017596</v>
      </c>
      <c r="L73" s="10">
        <v>0.99355697631835904</v>
      </c>
      <c r="M73">
        <v>0.343612670898437</v>
      </c>
      <c r="N73">
        <v>7.2997188568115199</v>
      </c>
      <c r="O73">
        <v>6</v>
      </c>
      <c r="P73">
        <v>6</v>
      </c>
      <c r="Q73">
        <v>15</v>
      </c>
      <c r="R73" s="16">
        <v>0.4</v>
      </c>
      <c r="S73" s="16">
        <f t="shared" si="1"/>
        <v>0.6</v>
      </c>
      <c r="T73">
        <v>4.3857231140136701</v>
      </c>
      <c r="U73">
        <v>3.9048082828521702</v>
      </c>
      <c r="V73">
        <v>3.8763549327850302</v>
      </c>
      <c r="W73" s="17">
        <v>2.84533500671387E-2</v>
      </c>
      <c r="X73">
        <v>0.50936818122863803</v>
      </c>
      <c r="Y73">
        <v>0.50936818122863803</v>
      </c>
      <c r="Z73">
        <v>0.6</v>
      </c>
      <c r="AA73">
        <v>0.9</v>
      </c>
      <c r="AB73">
        <v>0.6</v>
      </c>
      <c r="AC73">
        <v>0.72</v>
      </c>
      <c r="AD73">
        <v>0.1</v>
      </c>
      <c r="AE73">
        <v>0.3</v>
      </c>
    </row>
    <row r="74" spans="1:31" x14ac:dyDescent="0.15">
      <c r="A74" s="6">
        <v>727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>
        <v>9.0595874786377006</v>
      </c>
      <c r="L74" s="3">
        <v>1.0023326873779299</v>
      </c>
      <c r="M74">
        <v>0.51774978637695301</v>
      </c>
      <c r="N74">
        <v>7.6486663818359402</v>
      </c>
      <c r="O74">
        <v>6</v>
      </c>
      <c r="P74">
        <v>6</v>
      </c>
      <c r="Q74">
        <v>16</v>
      </c>
      <c r="R74" s="16">
        <v>0.375</v>
      </c>
      <c r="S74" s="16">
        <f t="shared" si="1"/>
        <v>0.6</v>
      </c>
      <c r="T74">
        <v>4.6061134338378897</v>
      </c>
      <c r="U74">
        <v>4.1914787292480504</v>
      </c>
      <c r="V74">
        <v>4.0630016326904297</v>
      </c>
      <c r="W74" s="3">
        <v>0.12847709655761699</v>
      </c>
      <c r="X74">
        <v>0.54311180114746105</v>
      </c>
      <c r="Y74">
        <v>0.54311180114746105</v>
      </c>
      <c r="Z74">
        <v>0.6</v>
      </c>
      <c r="AA74">
        <v>1</v>
      </c>
      <c r="AB74">
        <v>0.625</v>
      </c>
      <c r="AC74">
        <v>0.76923076923076905</v>
      </c>
      <c r="AD74">
        <v>0</v>
      </c>
      <c r="AE74">
        <v>0.4</v>
      </c>
    </row>
    <row r="75" spans="1:31" x14ac:dyDescent="0.15">
      <c r="A75" s="6">
        <v>80</v>
      </c>
      <c r="B75">
        <v>17</v>
      </c>
      <c r="C75">
        <v>3</v>
      </c>
      <c r="D75">
        <v>10</v>
      </c>
      <c r="E75">
        <v>10</v>
      </c>
      <c r="F75">
        <v>10</v>
      </c>
      <c r="G75">
        <v>0</v>
      </c>
      <c r="H75">
        <v>7</v>
      </c>
      <c r="I75">
        <v>3</v>
      </c>
      <c r="J75">
        <v>0.85</v>
      </c>
      <c r="K75">
        <v>10.6035709381103</v>
      </c>
      <c r="L75" s="10">
        <v>1.0069885253906199</v>
      </c>
      <c r="M75">
        <v>7.7980041503906194E-2</v>
      </c>
      <c r="N75">
        <v>10.6127052307129</v>
      </c>
      <c r="O75">
        <v>7</v>
      </c>
      <c r="P75">
        <v>7</v>
      </c>
      <c r="Q75">
        <v>17</v>
      </c>
      <c r="R75" s="16">
        <v>0.4118</v>
      </c>
      <c r="S75" s="16">
        <f t="shared" si="1"/>
        <v>0.7</v>
      </c>
      <c r="T75">
        <v>4.7683067321777299</v>
      </c>
      <c r="U75">
        <v>4.15515184402466</v>
      </c>
      <c r="V75">
        <v>4.15543460845947</v>
      </c>
      <c r="W75" s="17">
        <v>2.8276443481445302E-4</v>
      </c>
      <c r="X75">
        <v>0.61287212371826205</v>
      </c>
      <c r="Y75">
        <v>0.61287212371826205</v>
      </c>
      <c r="Z75">
        <v>0.7</v>
      </c>
      <c r="AA75">
        <v>1</v>
      </c>
      <c r="AB75">
        <v>0.58823529411764697</v>
      </c>
      <c r="AC75">
        <v>0.74074074074074103</v>
      </c>
      <c r="AD75">
        <v>0</v>
      </c>
      <c r="AE75">
        <v>0.3</v>
      </c>
    </row>
    <row r="76" spans="1:31" s="1" customFormat="1" x14ac:dyDescent="0.15">
      <c r="A76" s="8">
        <v>292</v>
      </c>
      <c r="B76" s="1">
        <v>17</v>
      </c>
      <c r="C76" s="1">
        <v>3</v>
      </c>
      <c r="D76" s="1">
        <v>10</v>
      </c>
      <c r="E76" s="1">
        <v>10</v>
      </c>
      <c r="F76" s="1">
        <v>10</v>
      </c>
      <c r="G76" s="1">
        <v>0</v>
      </c>
      <c r="H76" s="1">
        <v>7</v>
      </c>
      <c r="I76" s="1">
        <v>3</v>
      </c>
      <c r="J76" s="1">
        <v>0.85</v>
      </c>
      <c r="K76" s="1">
        <v>8.8602695465087908</v>
      </c>
      <c r="L76" s="12">
        <v>1.0189895629882799</v>
      </c>
      <c r="M76" s="1">
        <v>0.165855407714844</v>
      </c>
      <c r="N76" s="1">
        <v>8.3580570220947301</v>
      </c>
      <c r="O76" s="1">
        <v>7</v>
      </c>
      <c r="P76" s="1">
        <v>7</v>
      </c>
      <c r="Q76" s="1">
        <v>17</v>
      </c>
      <c r="R76" s="19">
        <v>0.4118</v>
      </c>
      <c r="S76" s="19">
        <f t="shared" si="1"/>
        <v>0.7</v>
      </c>
      <c r="T76" s="1">
        <v>4.7867164611816397</v>
      </c>
      <c r="U76" s="1">
        <v>4.2340841293334996</v>
      </c>
      <c r="V76" s="1">
        <v>4.1894226074218697</v>
      </c>
      <c r="W76" s="12">
        <v>4.4661521911621101E-2</v>
      </c>
      <c r="X76" s="1">
        <v>0.59729385375976596</v>
      </c>
      <c r="Y76" s="1">
        <v>0.59729385375976596</v>
      </c>
      <c r="Z76" s="1">
        <v>0.7</v>
      </c>
      <c r="AA76" s="1">
        <v>1</v>
      </c>
      <c r="AB76" s="1">
        <v>0.58823529411764697</v>
      </c>
      <c r="AC76" s="1">
        <v>0.74074074074074103</v>
      </c>
      <c r="AD76" s="1">
        <v>0</v>
      </c>
      <c r="AE76" s="1">
        <v>0.3</v>
      </c>
    </row>
    <row r="77" spans="1:31" x14ac:dyDescent="0.15">
      <c r="A77" s="6">
        <v>947</v>
      </c>
      <c r="B77">
        <v>19</v>
      </c>
      <c r="C77">
        <v>1</v>
      </c>
      <c r="D77">
        <v>10</v>
      </c>
      <c r="E77">
        <v>10</v>
      </c>
      <c r="F77">
        <v>10</v>
      </c>
      <c r="G77">
        <v>0</v>
      </c>
      <c r="H77">
        <v>9</v>
      </c>
      <c r="I77">
        <v>1</v>
      </c>
      <c r="J77">
        <v>0.95</v>
      </c>
      <c r="K77">
        <v>12.1847953796387</v>
      </c>
      <c r="L77" s="10">
        <v>1.0437812805175799</v>
      </c>
      <c r="M77">
        <v>0.83625793457031194</v>
      </c>
      <c r="N77">
        <v>10.3036651611328</v>
      </c>
      <c r="O77">
        <v>7</v>
      </c>
      <c r="P77">
        <v>7</v>
      </c>
      <c r="Q77">
        <v>17</v>
      </c>
      <c r="R77" s="16">
        <v>0.4118</v>
      </c>
      <c r="S77" s="16">
        <f t="shared" si="1"/>
        <v>0.7</v>
      </c>
      <c r="T77">
        <v>5.0442390441894496</v>
      </c>
      <c r="U77">
        <v>4.6455364227294904</v>
      </c>
      <c r="V77">
        <v>4.4665374755859402</v>
      </c>
      <c r="W77" s="17">
        <v>0.17899894714355499</v>
      </c>
      <c r="X77">
        <v>0.57770156860351596</v>
      </c>
      <c r="Y77">
        <v>0.57770156860351596</v>
      </c>
      <c r="Z77">
        <v>0.7</v>
      </c>
      <c r="AA77">
        <v>1</v>
      </c>
      <c r="AB77">
        <v>0.58823529411764697</v>
      </c>
      <c r="AC77">
        <v>0.74074074074074103</v>
      </c>
      <c r="AD77">
        <v>0</v>
      </c>
      <c r="AE77">
        <v>0.3</v>
      </c>
    </row>
    <row r="78" spans="1:31" x14ac:dyDescent="0.15">
      <c r="A78" s="6">
        <v>633</v>
      </c>
      <c r="B78">
        <v>18</v>
      </c>
      <c r="C78">
        <v>2</v>
      </c>
      <c r="D78">
        <v>10</v>
      </c>
      <c r="E78">
        <v>10</v>
      </c>
      <c r="F78">
        <v>10</v>
      </c>
      <c r="G78">
        <v>0</v>
      </c>
      <c r="H78">
        <v>8</v>
      </c>
      <c r="I78">
        <v>2</v>
      </c>
      <c r="J78">
        <v>0.9</v>
      </c>
      <c r="K78">
        <v>8.2508087158203107</v>
      </c>
      <c r="L78" s="10">
        <v>1.04587745666504</v>
      </c>
      <c r="M78">
        <v>0.57809066772460904</v>
      </c>
      <c r="N78">
        <v>6.6672248840331996</v>
      </c>
      <c r="O78">
        <v>6</v>
      </c>
      <c r="P78">
        <v>6</v>
      </c>
      <c r="Q78">
        <v>15</v>
      </c>
      <c r="R78" s="16">
        <v>0.4</v>
      </c>
      <c r="S78" s="16">
        <f t="shared" si="1"/>
        <v>0.6</v>
      </c>
      <c r="T78">
        <v>4.0192737579345703</v>
      </c>
      <c r="U78">
        <v>3.6780142784118599</v>
      </c>
      <c r="V78">
        <v>3.5432167053222701</v>
      </c>
      <c r="W78" s="17">
        <v>0.1347975730896</v>
      </c>
      <c r="X78">
        <v>0.47605705261230502</v>
      </c>
      <c r="Y78">
        <v>0.47605705261230502</v>
      </c>
      <c r="Z78">
        <v>0.6</v>
      </c>
      <c r="AA78">
        <v>0.9</v>
      </c>
      <c r="AB78">
        <v>0.6</v>
      </c>
      <c r="AC78">
        <v>0.72</v>
      </c>
      <c r="AD78">
        <v>0.1</v>
      </c>
      <c r="AE78">
        <v>0.3</v>
      </c>
    </row>
    <row r="79" spans="1:31" x14ac:dyDescent="0.15">
      <c r="A79" s="6">
        <v>786</v>
      </c>
      <c r="B79">
        <v>18</v>
      </c>
      <c r="C79">
        <v>2</v>
      </c>
      <c r="D79">
        <v>10</v>
      </c>
      <c r="E79">
        <v>10</v>
      </c>
      <c r="F79">
        <v>10</v>
      </c>
      <c r="G79">
        <v>0</v>
      </c>
      <c r="H79">
        <v>8</v>
      </c>
      <c r="I79">
        <v>2</v>
      </c>
      <c r="J79">
        <v>0.9</v>
      </c>
      <c r="K79">
        <v>9.7500171661377006</v>
      </c>
      <c r="L79" s="10">
        <v>1.07040786743164</v>
      </c>
      <c r="M79">
        <v>0.49949264526367199</v>
      </c>
      <c r="N79">
        <v>7.9949264526367196</v>
      </c>
      <c r="O79">
        <v>7</v>
      </c>
      <c r="P79">
        <v>7</v>
      </c>
      <c r="Q79">
        <v>17</v>
      </c>
      <c r="R79" s="16">
        <v>0.4118</v>
      </c>
      <c r="S79" s="16">
        <f t="shared" si="1"/>
        <v>0.7</v>
      </c>
      <c r="T79">
        <v>4.9190673828125</v>
      </c>
      <c r="U79">
        <v>4.4593787193298304</v>
      </c>
      <c r="V79">
        <v>4.3036603927612296</v>
      </c>
      <c r="W79" s="17">
        <v>0.15571832656860299</v>
      </c>
      <c r="X79">
        <v>0.61540699005126998</v>
      </c>
      <c r="Y79">
        <v>0.61540699005126998</v>
      </c>
      <c r="Z79">
        <v>0.7</v>
      </c>
      <c r="AA79">
        <v>1</v>
      </c>
      <c r="AB79">
        <v>0.58823529411764697</v>
      </c>
      <c r="AC79">
        <v>0.74074074074074103</v>
      </c>
      <c r="AD79">
        <v>0</v>
      </c>
      <c r="AE79">
        <v>0.3</v>
      </c>
    </row>
    <row r="80" spans="1:31" x14ac:dyDescent="0.15">
      <c r="A80" s="6">
        <v>787</v>
      </c>
      <c r="B80">
        <v>17</v>
      </c>
      <c r="C80">
        <v>3</v>
      </c>
      <c r="D80">
        <v>10</v>
      </c>
      <c r="E80">
        <v>10</v>
      </c>
      <c r="F80">
        <v>10</v>
      </c>
      <c r="G80">
        <v>0</v>
      </c>
      <c r="H80">
        <v>7</v>
      </c>
      <c r="I80">
        <v>3</v>
      </c>
      <c r="J80">
        <v>0.85</v>
      </c>
      <c r="K80">
        <v>8.8150482177734393</v>
      </c>
      <c r="L80" s="10">
        <v>1.07217025756836</v>
      </c>
      <c r="M80">
        <v>0.17715835571289101</v>
      </c>
      <c r="N80">
        <v>8.0778617858886701</v>
      </c>
      <c r="O80">
        <v>6</v>
      </c>
      <c r="P80">
        <v>6</v>
      </c>
      <c r="Q80">
        <v>16</v>
      </c>
      <c r="R80" s="16">
        <v>0.375</v>
      </c>
      <c r="S80" s="16">
        <f t="shared" si="1"/>
        <v>0.6</v>
      </c>
      <c r="T80">
        <v>4.9906101226806596</v>
      </c>
      <c r="U80">
        <v>4.4197516441345197</v>
      </c>
      <c r="V80">
        <v>4.3515939712524396</v>
      </c>
      <c r="W80" s="17">
        <v>6.8157672882080106E-2</v>
      </c>
      <c r="X80">
        <v>0.63901615142822299</v>
      </c>
      <c r="Y80">
        <v>0.63901615142822299</v>
      </c>
      <c r="Z80">
        <v>0.6</v>
      </c>
      <c r="AA80">
        <v>1</v>
      </c>
      <c r="AB80">
        <v>0.625</v>
      </c>
      <c r="AC80">
        <v>0.76923076923076905</v>
      </c>
      <c r="AD80">
        <v>0</v>
      </c>
      <c r="AE80">
        <v>0.4</v>
      </c>
    </row>
    <row r="81" spans="1:31" x14ac:dyDescent="0.15">
      <c r="A81" s="6">
        <v>747</v>
      </c>
      <c r="B81">
        <v>18</v>
      </c>
      <c r="C81">
        <v>2</v>
      </c>
      <c r="D81">
        <v>10</v>
      </c>
      <c r="E81">
        <v>10</v>
      </c>
      <c r="F81">
        <v>10</v>
      </c>
      <c r="G81">
        <v>0</v>
      </c>
      <c r="H81">
        <v>8</v>
      </c>
      <c r="I81">
        <v>2</v>
      </c>
      <c r="J81">
        <v>0.9</v>
      </c>
      <c r="K81">
        <v>8.7135963439941406</v>
      </c>
      <c r="L81" s="10">
        <v>1.0746307373046899</v>
      </c>
      <c r="M81">
        <v>0.61026382446289096</v>
      </c>
      <c r="N81">
        <v>7.2268962860107404</v>
      </c>
      <c r="O81">
        <v>7</v>
      </c>
      <c r="P81">
        <v>7</v>
      </c>
      <c r="Q81">
        <v>16</v>
      </c>
      <c r="R81" s="16">
        <v>0.4375</v>
      </c>
      <c r="S81" s="16">
        <f t="shared" si="1"/>
        <v>0.7</v>
      </c>
      <c r="T81">
        <v>4.7019615173339799</v>
      </c>
      <c r="U81">
        <v>4.2692317962646502</v>
      </c>
      <c r="V81">
        <v>4.1421761512756303</v>
      </c>
      <c r="W81" s="17">
        <v>0.127055644989014</v>
      </c>
      <c r="X81">
        <v>0.55978536605835005</v>
      </c>
      <c r="Y81">
        <v>0.55978536605835005</v>
      </c>
      <c r="Z81">
        <v>0.7</v>
      </c>
      <c r="AA81">
        <v>0.9</v>
      </c>
      <c r="AB81">
        <v>0.5625</v>
      </c>
      <c r="AC81">
        <v>0.69230769230769196</v>
      </c>
      <c r="AD81">
        <v>0.1</v>
      </c>
      <c r="AE81">
        <v>0.2</v>
      </c>
    </row>
    <row r="82" spans="1:31" x14ac:dyDescent="0.15">
      <c r="A82" s="6">
        <v>414</v>
      </c>
      <c r="B82">
        <v>18</v>
      </c>
      <c r="C82">
        <v>2</v>
      </c>
      <c r="D82">
        <v>10</v>
      </c>
      <c r="E82">
        <v>10</v>
      </c>
      <c r="F82">
        <v>10</v>
      </c>
      <c r="G82">
        <v>0</v>
      </c>
      <c r="H82">
        <v>8</v>
      </c>
      <c r="I82">
        <v>2</v>
      </c>
      <c r="J82">
        <v>0.9</v>
      </c>
      <c r="K82">
        <v>9.4700508117675799</v>
      </c>
      <c r="L82" s="10">
        <v>1.0749549865722701</v>
      </c>
      <c r="M82">
        <v>0.56772232055664096</v>
      </c>
      <c r="N82">
        <v>7.9577159881591797</v>
      </c>
      <c r="O82">
        <v>7</v>
      </c>
      <c r="P82">
        <v>7</v>
      </c>
      <c r="Q82">
        <v>17</v>
      </c>
      <c r="R82" s="16">
        <v>0.4118</v>
      </c>
      <c r="S82" s="16">
        <f t="shared" si="1"/>
        <v>0.7</v>
      </c>
      <c r="T82">
        <v>4.6819534301757804</v>
      </c>
      <c r="U82">
        <v>4.2388010025024396</v>
      </c>
      <c r="V82">
        <v>4.0993447303771999</v>
      </c>
      <c r="W82" s="17">
        <v>0.139456272125244</v>
      </c>
      <c r="X82">
        <v>0.58260869979858398</v>
      </c>
      <c r="Y82">
        <v>0.58260869979858398</v>
      </c>
      <c r="Z82">
        <v>0.7</v>
      </c>
      <c r="AA82">
        <v>1</v>
      </c>
      <c r="AB82">
        <v>0.58823529411764697</v>
      </c>
      <c r="AC82">
        <v>0.74074074074074103</v>
      </c>
      <c r="AD82">
        <v>0</v>
      </c>
      <c r="AE82">
        <v>0.3</v>
      </c>
    </row>
    <row r="83" spans="1:31" x14ac:dyDescent="0.15">
      <c r="A83" s="6">
        <v>190</v>
      </c>
      <c r="B83">
        <v>18</v>
      </c>
      <c r="C83">
        <v>2</v>
      </c>
      <c r="D83">
        <v>10</v>
      </c>
      <c r="E83">
        <v>10</v>
      </c>
      <c r="F83">
        <v>10</v>
      </c>
      <c r="G83">
        <v>0</v>
      </c>
      <c r="H83">
        <v>8</v>
      </c>
      <c r="I83">
        <v>2</v>
      </c>
      <c r="J83">
        <v>0.9</v>
      </c>
      <c r="K83">
        <v>10.503252029419</v>
      </c>
      <c r="L83" s="10">
        <v>1.0780487060546899</v>
      </c>
      <c r="M83">
        <v>0.47298812866210899</v>
      </c>
      <c r="N83">
        <v>8.7562065124511701</v>
      </c>
      <c r="O83">
        <v>7</v>
      </c>
      <c r="P83">
        <v>7</v>
      </c>
      <c r="Q83">
        <v>17</v>
      </c>
      <c r="R83" s="16">
        <v>0.4118</v>
      </c>
      <c r="S83" s="16">
        <f t="shared" si="1"/>
        <v>0.7</v>
      </c>
      <c r="T83">
        <v>5.3550510406494096</v>
      </c>
      <c r="U83">
        <v>4.8603696823120099</v>
      </c>
      <c r="V83">
        <v>4.7010464668273899</v>
      </c>
      <c r="W83" s="17">
        <v>0.159323215484619</v>
      </c>
      <c r="X83">
        <v>0.65400457382202104</v>
      </c>
      <c r="Y83">
        <v>0.65400457382202104</v>
      </c>
      <c r="Z83">
        <v>0.7</v>
      </c>
      <c r="AA83">
        <v>1</v>
      </c>
      <c r="AB83">
        <v>0.58823529411764697</v>
      </c>
      <c r="AC83">
        <v>0.74074074074074103</v>
      </c>
      <c r="AD83">
        <v>0</v>
      </c>
      <c r="AE83">
        <v>0.3</v>
      </c>
    </row>
    <row r="84" spans="1:31" x14ac:dyDescent="0.15">
      <c r="A84" s="6">
        <v>102</v>
      </c>
      <c r="B84">
        <v>19</v>
      </c>
      <c r="C84">
        <v>1</v>
      </c>
      <c r="D84">
        <v>10</v>
      </c>
      <c r="E84">
        <v>10</v>
      </c>
      <c r="F84">
        <v>10</v>
      </c>
      <c r="G84">
        <v>0</v>
      </c>
      <c r="H84">
        <v>9</v>
      </c>
      <c r="I84">
        <v>1</v>
      </c>
      <c r="J84">
        <v>0.95</v>
      </c>
      <c r="K84">
        <v>11.5728454589844</v>
      </c>
      <c r="L84" s="10">
        <v>1.0819282531738299</v>
      </c>
      <c r="M84">
        <v>0.81713104248046897</v>
      </c>
      <c r="N84">
        <v>9.0086383819580096</v>
      </c>
      <c r="O84">
        <v>7</v>
      </c>
      <c r="P84">
        <v>7</v>
      </c>
      <c r="Q84">
        <v>17</v>
      </c>
      <c r="R84" s="16">
        <v>0.4118</v>
      </c>
      <c r="S84" s="16">
        <f t="shared" si="1"/>
        <v>0.7</v>
      </c>
      <c r="T84">
        <v>4.6460762023925799</v>
      </c>
      <c r="U84">
        <v>4.3172607421875</v>
      </c>
      <c r="V84">
        <v>4.1030244827270499</v>
      </c>
      <c r="W84" s="17">
        <v>0.214236259460449</v>
      </c>
      <c r="X84">
        <v>0.54305171966552701</v>
      </c>
      <c r="Y84">
        <v>0.54305171966552701</v>
      </c>
      <c r="Z84">
        <v>0.7</v>
      </c>
      <c r="AA84">
        <v>1</v>
      </c>
      <c r="AB84">
        <v>0.58823529411764697</v>
      </c>
      <c r="AC84">
        <v>0.74074074074074103</v>
      </c>
      <c r="AD84">
        <v>0</v>
      </c>
      <c r="AE84">
        <v>0.3</v>
      </c>
    </row>
    <row r="85" spans="1:31" x14ac:dyDescent="0.15">
      <c r="A85" s="6">
        <v>661</v>
      </c>
      <c r="B85">
        <v>17</v>
      </c>
      <c r="C85">
        <v>3</v>
      </c>
      <c r="D85">
        <v>10</v>
      </c>
      <c r="E85">
        <v>10</v>
      </c>
      <c r="F85">
        <v>10</v>
      </c>
      <c r="G85">
        <v>0</v>
      </c>
      <c r="H85">
        <v>7</v>
      </c>
      <c r="I85">
        <v>3</v>
      </c>
      <c r="J85">
        <v>0.85</v>
      </c>
      <c r="K85">
        <v>8.7279930114746094</v>
      </c>
      <c r="L85" s="10">
        <v>1.0829391479492201</v>
      </c>
      <c r="M85">
        <v>0.19642257690429701</v>
      </c>
      <c r="N85">
        <v>7.9664554595947301</v>
      </c>
      <c r="O85">
        <v>6</v>
      </c>
      <c r="P85">
        <v>6</v>
      </c>
      <c r="Q85">
        <v>16</v>
      </c>
      <c r="R85" s="16">
        <v>0.375</v>
      </c>
      <c r="S85" s="16">
        <f t="shared" si="1"/>
        <v>0.6</v>
      </c>
      <c r="T85">
        <v>4.7782096862793004</v>
      </c>
      <c r="U85">
        <v>4.2460188865661603</v>
      </c>
      <c r="V85">
        <v>4.1772184371948198</v>
      </c>
      <c r="W85" s="17">
        <v>6.8800449371337905E-2</v>
      </c>
      <c r="X85">
        <v>0.60099124908447299</v>
      </c>
      <c r="Y85">
        <v>0.60099124908447299</v>
      </c>
      <c r="Z85">
        <v>0.6</v>
      </c>
      <c r="AA85">
        <v>1</v>
      </c>
      <c r="AB85">
        <v>0.625</v>
      </c>
      <c r="AC85">
        <v>0.76923076923076905</v>
      </c>
      <c r="AD85">
        <v>0</v>
      </c>
      <c r="AE85">
        <v>0.4</v>
      </c>
    </row>
    <row r="86" spans="1:31" x14ac:dyDescent="0.15">
      <c r="A86" s="6">
        <v>940</v>
      </c>
      <c r="B86">
        <v>18</v>
      </c>
      <c r="C86">
        <v>2</v>
      </c>
      <c r="D86">
        <v>10</v>
      </c>
      <c r="E86">
        <v>10</v>
      </c>
      <c r="F86">
        <v>10</v>
      </c>
      <c r="G86">
        <v>0</v>
      </c>
      <c r="H86">
        <v>8</v>
      </c>
      <c r="I86">
        <v>2</v>
      </c>
      <c r="J86">
        <v>0.9</v>
      </c>
      <c r="K86">
        <v>10.4189147949219</v>
      </c>
      <c r="L86" s="10">
        <v>1.09677886962891</v>
      </c>
      <c r="M86">
        <v>0.50580978393554699</v>
      </c>
      <c r="N86">
        <v>8.6978092193603498</v>
      </c>
      <c r="O86">
        <v>6</v>
      </c>
      <c r="P86">
        <v>6</v>
      </c>
      <c r="Q86">
        <v>16</v>
      </c>
      <c r="R86" s="16">
        <v>0.375</v>
      </c>
      <c r="S86" s="16">
        <f t="shared" si="1"/>
        <v>0.6</v>
      </c>
      <c r="T86">
        <v>5.3749694824218697</v>
      </c>
      <c r="U86">
        <v>4.8848905563354501</v>
      </c>
      <c r="V86">
        <v>4.7225670814514196</v>
      </c>
      <c r="W86" s="17">
        <v>0.16232347488403301</v>
      </c>
      <c r="X86">
        <v>0.65240240097045898</v>
      </c>
      <c r="Y86">
        <v>0.65240240097045898</v>
      </c>
      <c r="Z86">
        <v>0.6</v>
      </c>
      <c r="AA86">
        <v>1</v>
      </c>
      <c r="AB86">
        <v>0.625</v>
      </c>
      <c r="AC86">
        <v>0.76923076923076905</v>
      </c>
      <c r="AD86">
        <v>0</v>
      </c>
      <c r="AE86">
        <v>0.4</v>
      </c>
    </row>
    <row r="87" spans="1:31" x14ac:dyDescent="0.15">
      <c r="A87" s="6">
        <v>769</v>
      </c>
      <c r="B87">
        <v>17</v>
      </c>
      <c r="C87">
        <v>3</v>
      </c>
      <c r="D87">
        <v>10</v>
      </c>
      <c r="E87">
        <v>10</v>
      </c>
      <c r="F87">
        <v>10</v>
      </c>
      <c r="G87">
        <v>0</v>
      </c>
      <c r="H87">
        <v>7</v>
      </c>
      <c r="I87">
        <v>3</v>
      </c>
      <c r="J87">
        <v>0.85</v>
      </c>
      <c r="K87">
        <v>8.2580490112304705</v>
      </c>
      <c r="L87" s="10">
        <v>1.09774971008301</v>
      </c>
      <c r="M87">
        <v>0.32152175903320301</v>
      </c>
      <c r="N87">
        <v>7.6415824890136701</v>
      </c>
      <c r="O87">
        <v>6</v>
      </c>
      <c r="P87">
        <v>6</v>
      </c>
      <c r="Q87">
        <v>15</v>
      </c>
      <c r="R87" s="16">
        <v>0.4</v>
      </c>
      <c r="S87" s="16">
        <f t="shared" si="1"/>
        <v>0.6</v>
      </c>
      <c r="T87">
        <v>4.3642616271972701</v>
      </c>
      <c r="U87">
        <v>3.8643605709075901</v>
      </c>
      <c r="V87">
        <v>3.8187141418457</v>
      </c>
      <c r="W87" s="17">
        <v>4.56464290618896E-2</v>
      </c>
      <c r="X87">
        <v>0.54554748535156194</v>
      </c>
      <c r="Y87">
        <v>0.54554748535156194</v>
      </c>
      <c r="Z87">
        <v>0.6</v>
      </c>
      <c r="AA87">
        <v>0.9</v>
      </c>
      <c r="AB87">
        <v>0.6</v>
      </c>
      <c r="AC87">
        <v>0.72</v>
      </c>
      <c r="AD87">
        <v>0.1</v>
      </c>
      <c r="AE87">
        <v>0.3</v>
      </c>
    </row>
    <row r="88" spans="1:31" x14ac:dyDescent="0.15">
      <c r="A88" s="6">
        <v>568</v>
      </c>
      <c r="B88">
        <v>18</v>
      </c>
      <c r="C88">
        <v>2</v>
      </c>
      <c r="D88">
        <v>10</v>
      </c>
      <c r="E88">
        <v>10</v>
      </c>
      <c r="F88">
        <v>10</v>
      </c>
      <c r="G88">
        <v>0</v>
      </c>
      <c r="H88">
        <v>8</v>
      </c>
      <c r="I88">
        <v>2</v>
      </c>
      <c r="J88">
        <v>0.9</v>
      </c>
      <c r="K88">
        <v>9.3716735839843697</v>
      </c>
      <c r="L88" s="10">
        <v>1.1026153564453101</v>
      </c>
      <c r="M88">
        <v>0.53197479248046897</v>
      </c>
      <c r="N88">
        <v>7.4831428527831996</v>
      </c>
      <c r="O88">
        <v>6</v>
      </c>
      <c r="P88">
        <v>6</v>
      </c>
      <c r="Q88">
        <v>16</v>
      </c>
      <c r="R88" s="16">
        <v>0.375</v>
      </c>
      <c r="S88" s="16">
        <f t="shared" si="1"/>
        <v>0.6</v>
      </c>
      <c r="T88">
        <v>4.7386512756347701</v>
      </c>
      <c r="U88">
        <v>4.3290586471557599</v>
      </c>
      <c r="V88">
        <v>4.1681928634643501</v>
      </c>
      <c r="W88" s="17">
        <v>0.160865783691406</v>
      </c>
      <c r="X88">
        <v>0.57045841217041005</v>
      </c>
      <c r="Y88">
        <v>0.57045841217041005</v>
      </c>
      <c r="Z88">
        <v>0.6</v>
      </c>
      <c r="AA88">
        <v>1</v>
      </c>
      <c r="AB88">
        <v>0.625</v>
      </c>
      <c r="AC88">
        <v>0.76923076923076905</v>
      </c>
      <c r="AD88">
        <v>0</v>
      </c>
      <c r="AE88">
        <v>0.4</v>
      </c>
    </row>
    <row r="89" spans="1:31" x14ac:dyDescent="0.15">
      <c r="A89" s="6">
        <v>746</v>
      </c>
      <c r="B89">
        <v>19</v>
      </c>
      <c r="C89">
        <v>1</v>
      </c>
      <c r="D89">
        <v>10</v>
      </c>
      <c r="E89">
        <v>10</v>
      </c>
      <c r="F89">
        <v>10</v>
      </c>
      <c r="G89">
        <v>0</v>
      </c>
      <c r="H89">
        <v>9</v>
      </c>
      <c r="I89">
        <v>1</v>
      </c>
      <c r="J89">
        <v>0.95</v>
      </c>
      <c r="K89">
        <v>12.8204708099365</v>
      </c>
      <c r="L89" s="10">
        <v>1.1058807373046899</v>
      </c>
      <c r="M89">
        <v>0.81927490234375</v>
      </c>
      <c r="N89">
        <v>10.150215148925801</v>
      </c>
      <c r="O89">
        <v>6</v>
      </c>
      <c r="P89">
        <v>6</v>
      </c>
      <c r="Q89">
        <v>16</v>
      </c>
      <c r="R89" s="16">
        <v>0.375</v>
      </c>
      <c r="S89" s="16">
        <f t="shared" si="1"/>
        <v>0.6</v>
      </c>
      <c r="T89">
        <v>5.5178852081298801</v>
      </c>
      <c r="U89">
        <v>5.10876512527466</v>
      </c>
      <c r="V89">
        <v>4.8603377342224103</v>
      </c>
      <c r="W89" s="17">
        <v>0.24842739105224601</v>
      </c>
      <c r="X89">
        <v>0.65754747390747104</v>
      </c>
      <c r="Y89">
        <v>0.65754747390747104</v>
      </c>
      <c r="Z89">
        <v>0.6</v>
      </c>
      <c r="AA89">
        <v>1</v>
      </c>
      <c r="AB89">
        <v>0.625</v>
      </c>
      <c r="AC89">
        <v>0.76923076923076905</v>
      </c>
      <c r="AD89">
        <v>0</v>
      </c>
      <c r="AE89">
        <v>0.4</v>
      </c>
    </row>
    <row r="90" spans="1:31" x14ac:dyDescent="0.15">
      <c r="A90" s="6">
        <v>44</v>
      </c>
      <c r="B90">
        <v>18</v>
      </c>
      <c r="C90">
        <v>2</v>
      </c>
      <c r="D90">
        <v>10</v>
      </c>
      <c r="E90">
        <v>10</v>
      </c>
      <c r="F90">
        <v>10</v>
      </c>
      <c r="G90">
        <v>0</v>
      </c>
      <c r="H90">
        <v>8</v>
      </c>
      <c r="I90">
        <v>2</v>
      </c>
      <c r="J90">
        <v>0.9</v>
      </c>
      <c r="K90">
        <v>10.105451583862299</v>
      </c>
      <c r="L90" s="10">
        <v>1.1081237792968699</v>
      </c>
      <c r="M90">
        <v>0.51523590087890603</v>
      </c>
      <c r="N90">
        <v>8.2822608947753906</v>
      </c>
      <c r="O90">
        <v>6</v>
      </c>
      <c r="P90">
        <v>6</v>
      </c>
      <c r="Q90">
        <v>16</v>
      </c>
      <c r="R90" s="16">
        <v>0.375</v>
      </c>
      <c r="S90" s="16">
        <f t="shared" si="1"/>
        <v>0.6</v>
      </c>
      <c r="T90">
        <v>4.75970458984375</v>
      </c>
      <c r="U90">
        <v>4.3196759223937997</v>
      </c>
      <c r="V90">
        <v>4.1480865478515598</v>
      </c>
      <c r="W90" s="17">
        <v>0.171589374542236</v>
      </c>
      <c r="X90">
        <v>0.61161804199218694</v>
      </c>
      <c r="Y90">
        <v>0.61161804199218694</v>
      </c>
      <c r="Z90">
        <v>0.6</v>
      </c>
      <c r="AA90">
        <v>1</v>
      </c>
      <c r="AB90">
        <v>0.625</v>
      </c>
      <c r="AC90">
        <v>0.76923076923076905</v>
      </c>
      <c r="AD90">
        <v>0</v>
      </c>
      <c r="AE90">
        <v>0.4</v>
      </c>
    </row>
    <row r="91" spans="1:31" x14ac:dyDescent="0.15">
      <c r="A91" s="6">
        <v>84</v>
      </c>
      <c r="B91">
        <v>18</v>
      </c>
      <c r="C91">
        <v>2</v>
      </c>
      <c r="D91">
        <v>10</v>
      </c>
      <c r="E91">
        <v>10</v>
      </c>
      <c r="F91">
        <v>10</v>
      </c>
      <c r="G91">
        <v>0</v>
      </c>
      <c r="H91">
        <v>8</v>
      </c>
      <c r="I91">
        <v>2</v>
      </c>
      <c r="J91">
        <v>0.9</v>
      </c>
      <c r="K91">
        <v>9.4700698852539098</v>
      </c>
      <c r="L91" s="10">
        <v>1.11423492431641</v>
      </c>
      <c r="M91">
        <v>0.65074920654296897</v>
      </c>
      <c r="N91">
        <v>8.1273574829101598</v>
      </c>
      <c r="O91">
        <v>6</v>
      </c>
      <c r="P91">
        <v>6</v>
      </c>
      <c r="Q91">
        <v>15</v>
      </c>
      <c r="R91" s="16">
        <v>0.4</v>
      </c>
      <c r="S91" s="16">
        <f t="shared" si="1"/>
        <v>0.6</v>
      </c>
      <c r="T91">
        <v>4.7991962432861301</v>
      </c>
      <c r="U91">
        <v>4.3506217002868697</v>
      </c>
      <c r="V91">
        <v>4.2242569923400897</v>
      </c>
      <c r="W91" s="17">
        <v>0.12636470794677701</v>
      </c>
      <c r="X91">
        <v>0.57493925094604503</v>
      </c>
      <c r="Y91">
        <v>0.57493925094604503</v>
      </c>
      <c r="Z91">
        <v>0.6</v>
      </c>
      <c r="AA91">
        <v>0.9</v>
      </c>
      <c r="AB91">
        <v>0.6</v>
      </c>
      <c r="AC91">
        <v>0.72</v>
      </c>
      <c r="AD91">
        <v>0.1</v>
      </c>
      <c r="AE91">
        <v>0.3</v>
      </c>
    </row>
    <row r="92" spans="1:31" x14ac:dyDescent="0.15">
      <c r="A92" s="6">
        <v>347</v>
      </c>
      <c r="B92">
        <v>17</v>
      </c>
      <c r="C92">
        <v>3</v>
      </c>
      <c r="D92">
        <v>10</v>
      </c>
      <c r="E92">
        <v>10</v>
      </c>
      <c r="F92">
        <v>10</v>
      </c>
      <c r="G92">
        <v>0</v>
      </c>
      <c r="H92">
        <v>7</v>
      </c>
      <c r="I92">
        <v>3</v>
      </c>
      <c r="J92">
        <v>0.85</v>
      </c>
      <c r="K92">
        <v>8.5422458648681605</v>
      </c>
      <c r="L92" s="10">
        <v>1.11917877197266</v>
      </c>
      <c r="M92">
        <v>0.28966140747070301</v>
      </c>
      <c r="N92">
        <v>7.8393249511718697</v>
      </c>
      <c r="O92">
        <v>7</v>
      </c>
      <c r="P92">
        <v>7</v>
      </c>
      <c r="Q92">
        <v>17</v>
      </c>
      <c r="R92" s="16">
        <v>0.4118</v>
      </c>
      <c r="S92" s="16">
        <f t="shared" si="1"/>
        <v>0.7</v>
      </c>
      <c r="T92">
        <v>4.8530902862548801</v>
      </c>
      <c r="U92">
        <v>4.2982110977172896</v>
      </c>
      <c r="V92">
        <v>4.2352571487426802</v>
      </c>
      <c r="W92" s="17">
        <v>6.2953948974609403E-2</v>
      </c>
      <c r="X92">
        <v>0.61783313751220703</v>
      </c>
      <c r="Y92">
        <v>0.61783313751220703</v>
      </c>
      <c r="Z92">
        <v>0.7</v>
      </c>
      <c r="AA92">
        <v>1</v>
      </c>
      <c r="AB92">
        <v>0.58823529411764697</v>
      </c>
      <c r="AC92">
        <v>0.74074074074074103</v>
      </c>
      <c r="AD92">
        <v>0</v>
      </c>
      <c r="AE92">
        <v>0.3</v>
      </c>
    </row>
    <row r="93" spans="1:31" x14ac:dyDescent="0.15">
      <c r="A93" s="6">
        <v>500</v>
      </c>
      <c r="B93">
        <v>18</v>
      </c>
      <c r="C93">
        <v>2</v>
      </c>
      <c r="D93">
        <v>10</v>
      </c>
      <c r="E93">
        <v>10</v>
      </c>
      <c r="F93">
        <v>10</v>
      </c>
      <c r="G93">
        <v>0</v>
      </c>
      <c r="H93">
        <v>8</v>
      </c>
      <c r="I93">
        <v>2</v>
      </c>
      <c r="J93">
        <v>0.9</v>
      </c>
      <c r="K93">
        <v>8.8313674926757795</v>
      </c>
      <c r="L93" s="10">
        <v>1.1294364929199201</v>
      </c>
      <c r="M93">
        <v>0.686737060546875</v>
      </c>
      <c r="N93">
        <v>7.4139270782470703</v>
      </c>
      <c r="O93">
        <v>6</v>
      </c>
      <c r="P93">
        <v>6</v>
      </c>
      <c r="Q93">
        <v>14</v>
      </c>
      <c r="R93" s="16">
        <v>0.42859999999999998</v>
      </c>
      <c r="S93" s="16">
        <f t="shared" si="1"/>
        <v>0.6</v>
      </c>
      <c r="T93">
        <v>4.0025100708007804</v>
      </c>
      <c r="U93">
        <v>3.6478140354156499</v>
      </c>
      <c r="V93">
        <v>3.5266463756561302</v>
      </c>
      <c r="W93" s="17">
        <v>0.121167659759521</v>
      </c>
      <c r="X93">
        <v>0.47586369514465299</v>
      </c>
      <c r="Y93">
        <v>0.47586369514465299</v>
      </c>
      <c r="Z93">
        <v>0.6</v>
      </c>
      <c r="AA93">
        <v>0.8</v>
      </c>
      <c r="AB93">
        <v>0.57142857142857095</v>
      </c>
      <c r="AC93">
        <v>0.66666666666666696</v>
      </c>
      <c r="AD93">
        <v>0.2</v>
      </c>
      <c r="AE93">
        <v>0.2</v>
      </c>
    </row>
    <row r="94" spans="1:31" x14ac:dyDescent="0.15">
      <c r="A94" s="6">
        <v>626</v>
      </c>
      <c r="B94">
        <v>18</v>
      </c>
      <c r="C94">
        <v>2</v>
      </c>
      <c r="D94">
        <v>10</v>
      </c>
      <c r="E94">
        <v>10</v>
      </c>
      <c r="F94">
        <v>10</v>
      </c>
      <c r="G94">
        <v>0</v>
      </c>
      <c r="H94">
        <v>8</v>
      </c>
      <c r="I94">
        <v>2</v>
      </c>
      <c r="J94">
        <v>0.9</v>
      </c>
      <c r="K94">
        <v>8.8836765289306605</v>
      </c>
      <c r="L94" s="10">
        <v>1.1337318420410201</v>
      </c>
      <c r="M94">
        <v>0.68516921997070301</v>
      </c>
      <c r="N94">
        <v>7.4446392059326199</v>
      </c>
      <c r="O94">
        <v>7</v>
      </c>
      <c r="P94">
        <v>7</v>
      </c>
      <c r="Q94">
        <v>17</v>
      </c>
      <c r="R94" s="16">
        <v>0.4118</v>
      </c>
      <c r="S94" s="16">
        <f t="shared" si="1"/>
        <v>0.7</v>
      </c>
      <c r="T94">
        <v>4.5585517883300799</v>
      </c>
      <c r="U94">
        <v>4.1450624465942401</v>
      </c>
      <c r="V94">
        <v>4.0210900306701696</v>
      </c>
      <c r="W94" s="17">
        <v>0.123972415924072</v>
      </c>
      <c r="X94">
        <v>0.537461757659912</v>
      </c>
      <c r="Y94">
        <v>0.537461757659912</v>
      </c>
      <c r="Z94">
        <v>0.7</v>
      </c>
      <c r="AA94">
        <v>1</v>
      </c>
      <c r="AB94">
        <v>0.58823529411764697</v>
      </c>
      <c r="AC94">
        <v>0.74074074074074103</v>
      </c>
      <c r="AD94">
        <v>0</v>
      </c>
      <c r="AE94">
        <v>0.3</v>
      </c>
    </row>
    <row r="95" spans="1:31" x14ac:dyDescent="0.15">
      <c r="A95" s="6">
        <v>404</v>
      </c>
      <c r="B95">
        <v>17</v>
      </c>
      <c r="C95">
        <v>3</v>
      </c>
      <c r="D95">
        <v>10</v>
      </c>
      <c r="E95">
        <v>10</v>
      </c>
      <c r="F95">
        <v>10</v>
      </c>
      <c r="G95">
        <v>0</v>
      </c>
      <c r="H95">
        <v>7</v>
      </c>
      <c r="I95">
        <v>3</v>
      </c>
      <c r="J95">
        <v>0.85</v>
      </c>
      <c r="K95">
        <v>8.6997890472412092</v>
      </c>
      <c r="L95" s="10">
        <v>1.1355895996093699</v>
      </c>
      <c r="M95">
        <v>0.24302291870117201</v>
      </c>
      <c r="N95">
        <v>7.8307666778564498</v>
      </c>
      <c r="O95">
        <v>6</v>
      </c>
      <c r="P95">
        <v>6</v>
      </c>
      <c r="Q95">
        <v>16</v>
      </c>
      <c r="R95" s="16">
        <v>0.375</v>
      </c>
      <c r="S95" s="16">
        <f t="shared" si="1"/>
        <v>0.6</v>
      </c>
      <c r="T95">
        <v>5.0039215087890598</v>
      </c>
      <c r="U95">
        <v>4.46932077407837</v>
      </c>
      <c r="V95">
        <v>4.39162349700928</v>
      </c>
      <c r="W95" s="17">
        <v>7.7697277069091797E-2</v>
      </c>
      <c r="X95">
        <v>0.61229801177978505</v>
      </c>
      <c r="Y95">
        <v>0.61229801177978505</v>
      </c>
      <c r="Z95">
        <v>0.6</v>
      </c>
      <c r="AA95">
        <v>1</v>
      </c>
      <c r="AB95">
        <v>0.625</v>
      </c>
      <c r="AC95">
        <v>0.76923076923076905</v>
      </c>
      <c r="AD95">
        <v>0</v>
      </c>
      <c r="AE95">
        <v>0.4</v>
      </c>
    </row>
    <row r="96" spans="1:31" x14ac:dyDescent="0.15">
      <c r="A96" s="6">
        <v>366</v>
      </c>
      <c r="B96">
        <v>18</v>
      </c>
      <c r="C96">
        <v>2</v>
      </c>
      <c r="D96">
        <v>10</v>
      </c>
      <c r="E96">
        <v>10</v>
      </c>
      <c r="F96">
        <v>10</v>
      </c>
      <c r="G96">
        <v>0</v>
      </c>
      <c r="H96">
        <v>8</v>
      </c>
      <c r="I96">
        <v>2</v>
      </c>
      <c r="J96">
        <v>0.9</v>
      </c>
      <c r="K96">
        <v>9.9304313659668004</v>
      </c>
      <c r="L96" s="10">
        <v>1.1358566284179701</v>
      </c>
      <c r="M96">
        <v>0.50908660888671897</v>
      </c>
      <c r="N96">
        <v>7.859375</v>
      </c>
      <c r="O96">
        <v>6</v>
      </c>
      <c r="P96">
        <v>6</v>
      </c>
      <c r="Q96">
        <v>16</v>
      </c>
      <c r="R96" s="16">
        <v>0.375</v>
      </c>
      <c r="S96" s="16">
        <f t="shared" si="1"/>
        <v>0.6</v>
      </c>
      <c r="T96">
        <v>4.9387912750244096</v>
      </c>
      <c r="U96">
        <v>4.4998922348022496</v>
      </c>
      <c r="V96">
        <v>4.3147926330566397</v>
      </c>
      <c r="W96" s="17">
        <v>0.185099601745605</v>
      </c>
      <c r="X96">
        <v>0.62399864196777299</v>
      </c>
      <c r="Y96">
        <v>0.62399864196777299</v>
      </c>
      <c r="Z96">
        <v>0.6</v>
      </c>
      <c r="AA96">
        <v>1</v>
      </c>
      <c r="AB96">
        <v>0.625</v>
      </c>
      <c r="AC96">
        <v>0.76923076923076905</v>
      </c>
      <c r="AD96">
        <v>0</v>
      </c>
      <c r="AE96">
        <v>0.4</v>
      </c>
    </row>
    <row r="97" spans="1:31" x14ac:dyDescent="0.15">
      <c r="A97" s="6">
        <v>226</v>
      </c>
      <c r="B97">
        <v>16</v>
      </c>
      <c r="C97">
        <v>4</v>
      </c>
      <c r="D97">
        <v>10</v>
      </c>
      <c r="E97">
        <v>10</v>
      </c>
      <c r="F97">
        <v>10</v>
      </c>
      <c r="G97">
        <v>0</v>
      </c>
      <c r="H97">
        <v>6</v>
      </c>
      <c r="I97">
        <v>4</v>
      </c>
      <c r="J97">
        <v>0.8</v>
      </c>
      <c r="K97">
        <v>7.7055892944335902</v>
      </c>
      <c r="L97" s="10">
        <v>1.13948822021484</v>
      </c>
      <c r="M97">
        <v>0.18236160278320299</v>
      </c>
      <c r="N97">
        <v>8.5506763458252006</v>
      </c>
      <c r="O97">
        <v>6</v>
      </c>
      <c r="P97">
        <v>6</v>
      </c>
      <c r="Q97">
        <v>15</v>
      </c>
      <c r="R97" s="16">
        <v>0.4</v>
      </c>
      <c r="S97" s="16">
        <f t="shared" si="1"/>
        <v>0.6</v>
      </c>
      <c r="T97">
        <v>4.4230499267578098</v>
      </c>
      <c r="U97">
        <v>3.8039848804473899</v>
      </c>
      <c r="V97">
        <v>3.8683133125305198</v>
      </c>
      <c r="W97" s="17">
        <v>6.4328432083129897E-2</v>
      </c>
      <c r="X97">
        <v>0.55473661422729503</v>
      </c>
      <c r="Y97">
        <v>0.55473661422729503</v>
      </c>
      <c r="Z97">
        <v>0.6</v>
      </c>
      <c r="AA97">
        <v>0.9</v>
      </c>
      <c r="AB97">
        <v>0.6</v>
      </c>
      <c r="AC97">
        <v>0.72</v>
      </c>
      <c r="AD97">
        <v>0.1</v>
      </c>
      <c r="AE97">
        <v>0.3</v>
      </c>
    </row>
    <row r="98" spans="1:31" x14ac:dyDescent="0.15">
      <c r="A98" s="6">
        <v>773</v>
      </c>
      <c r="B98">
        <v>18</v>
      </c>
      <c r="C98">
        <v>2</v>
      </c>
      <c r="D98">
        <v>10</v>
      </c>
      <c r="E98">
        <v>10</v>
      </c>
      <c r="F98">
        <v>10</v>
      </c>
      <c r="G98">
        <v>0</v>
      </c>
      <c r="H98">
        <v>8</v>
      </c>
      <c r="I98">
        <v>2</v>
      </c>
      <c r="J98">
        <v>0.9</v>
      </c>
      <c r="K98">
        <v>10.0533294677734</v>
      </c>
      <c r="L98" s="10">
        <v>1.13979339599609</v>
      </c>
      <c r="M98">
        <v>0.6265869140625</v>
      </c>
      <c r="N98">
        <v>8.5758876800537092</v>
      </c>
      <c r="O98">
        <v>8</v>
      </c>
      <c r="P98">
        <v>8</v>
      </c>
      <c r="Q98">
        <v>18</v>
      </c>
      <c r="R98" s="16">
        <v>0.44440000000000002</v>
      </c>
      <c r="S98" s="16">
        <f t="shared" si="1"/>
        <v>0.8</v>
      </c>
      <c r="T98">
        <v>5.4543704986572301</v>
      </c>
      <c r="U98">
        <v>4.9175844192504901</v>
      </c>
      <c r="V98">
        <v>4.7778811454772896</v>
      </c>
      <c r="W98" s="17">
        <v>0.139703273773193</v>
      </c>
      <c r="X98">
        <v>0.67648935317993197</v>
      </c>
      <c r="Y98">
        <v>0.67648935317993197</v>
      </c>
      <c r="Z98">
        <v>0.8</v>
      </c>
      <c r="AA98">
        <v>1</v>
      </c>
      <c r="AB98">
        <v>0.55555555555555602</v>
      </c>
      <c r="AC98">
        <v>0.71428571428571397</v>
      </c>
      <c r="AD98">
        <v>0</v>
      </c>
      <c r="AE98">
        <v>0.2</v>
      </c>
    </row>
    <row r="99" spans="1:31" x14ac:dyDescent="0.15">
      <c r="A99" s="6">
        <v>989</v>
      </c>
      <c r="B99">
        <v>19</v>
      </c>
      <c r="C99">
        <v>1</v>
      </c>
      <c r="D99">
        <v>10</v>
      </c>
      <c r="E99">
        <v>10</v>
      </c>
      <c r="F99">
        <v>10</v>
      </c>
      <c r="G99">
        <v>0</v>
      </c>
      <c r="H99">
        <v>9</v>
      </c>
      <c r="I99">
        <v>1</v>
      </c>
      <c r="J99">
        <v>0.95</v>
      </c>
      <c r="K99">
        <v>11.8056735992432</v>
      </c>
      <c r="L99" s="10">
        <v>1.1440734863281199</v>
      </c>
      <c r="M99">
        <v>0.93019485473632801</v>
      </c>
      <c r="N99">
        <v>9.7074508666992205</v>
      </c>
      <c r="O99">
        <v>7</v>
      </c>
      <c r="P99">
        <v>7</v>
      </c>
      <c r="Q99">
        <v>17</v>
      </c>
      <c r="R99" s="16">
        <v>0.4118</v>
      </c>
      <c r="S99" s="16">
        <f t="shared" si="1"/>
        <v>0.7</v>
      </c>
      <c r="T99">
        <v>4.5089588165283203</v>
      </c>
      <c r="U99">
        <v>4.1783003807067898</v>
      </c>
      <c r="V99">
        <v>3.9850115776061998</v>
      </c>
      <c r="W99" s="17">
        <v>0.19328880310058599</v>
      </c>
      <c r="X99">
        <v>0.52394723892211903</v>
      </c>
      <c r="Y99">
        <v>0.52394723892211903</v>
      </c>
      <c r="Z99">
        <v>0.7</v>
      </c>
      <c r="AA99">
        <v>1</v>
      </c>
      <c r="AB99">
        <v>0.58823529411764697</v>
      </c>
      <c r="AC99">
        <v>0.74074074074074103</v>
      </c>
      <c r="AD99">
        <v>0</v>
      </c>
      <c r="AE99">
        <v>0.3</v>
      </c>
    </row>
    <row r="100" spans="1:31" x14ac:dyDescent="0.15">
      <c r="A100" s="6">
        <v>169</v>
      </c>
      <c r="B100">
        <v>17</v>
      </c>
      <c r="C100">
        <v>3</v>
      </c>
      <c r="D100">
        <v>10</v>
      </c>
      <c r="E100">
        <v>10</v>
      </c>
      <c r="F100">
        <v>10</v>
      </c>
      <c r="G100">
        <v>0</v>
      </c>
      <c r="H100">
        <v>7</v>
      </c>
      <c r="I100">
        <v>3</v>
      </c>
      <c r="J100">
        <v>0.85</v>
      </c>
      <c r="K100">
        <v>8.8313579559326207</v>
      </c>
      <c r="L100" s="10">
        <v>1.1447010040283201</v>
      </c>
      <c r="M100">
        <v>0.258560180664062</v>
      </c>
      <c r="N100">
        <v>8.0271492004394496</v>
      </c>
      <c r="O100">
        <v>6</v>
      </c>
      <c r="P100">
        <v>6</v>
      </c>
      <c r="Q100">
        <v>16</v>
      </c>
      <c r="R100" s="16">
        <v>0.375</v>
      </c>
      <c r="S100" s="16">
        <f t="shared" si="1"/>
        <v>0.6</v>
      </c>
      <c r="T100">
        <v>4.6676120758056596</v>
      </c>
      <c r="U100">
        <v>4.1622281074523899</v>
      </c>
      <c r="V100">
        <v>4.08740139007568</v>
      </c>
      <c r="W100" s="17">
        <v>7.4826717376708998E-2</v>
      </c>
      <c r="X100">
        <v>0.58021068572998002</v>
      </c>
      <c r="Y100">
        <v>0.58021068572998002</v>
      </c>
      <c r="Z100">
        <v>0.6</v>
      </c>
      <c r="AA100">
        <v>1</v>
      </c>
      <c r="AB100">
        <v>0.625</v>
      </c>
      <c r="AC100">
        <v>0.76923076923076905</v>
      </c>
      <c r="AD100">
        <v>0</v>
      </c>
      <c r="AE100">
        <v>0.4</v>
      </c>
    </row>
    <row r="101" spans="1:31" x14ac:dyDescent="0.15">
      <c r="A101" s="6">
        <v>464</v>
      </c>
      <c r="B101">
        <v>18</v>
      </c>
      <c r="C101">
        <v>2</v>
      </c>
      <c r="D101">
        <v>10</v>
      </c>
      <c r="E101">
        <v>10</v>
      </c>
      <c r="F101">
        <v>10</v>
      </c>
      <c r="G101">
        <v>0</v>
      </c>
      <c r="H101">
        <v>8</v>
      </c>
      <c r="I101">
        <v>2</v>
      </c>
      <c r="J101">
        <v>0.9</v>
      </c>
      <c r="K101">
        <v>10.270921707153301</v>
      </c>
      <c r="L101" s="10">
        <v>1.1464309692382799</v>
      </c>
      <c r="M101">
        <v>0.53386688232421897</v>
      </c>
      <c r="N101">
        <v>8.3427925109863299</v>
      </c>
      <c r="O101">
        <v>6</v>
      </c>
      <c r="P101">
        <v>6</v>
      </c>
      <c r="Q101">
        <v>16</v>
      </c>
      <c r="R101" s="16">
        <v>0.375</v>
      </c>
      <c r="S101" s="16">
        <f t="shared" si="1"/>
        <v>0.6</v>
      </c>
      <c r="T101">
        <v>5.3152561187744096</v>
      </c>
      <c r="U101">
        <v>4.8304500579834002</v>
      </c>
      <c r="V101">
        <v>4.6488914489746103</v>
      </c>
      <c r="W101" s="17">
        <v>0.18155860900878901</v>
      </c>
      <c r="X101">
        <v>0.66636466979980502</v>
      </c>
      <c r="Y101">
        <v>0.66636466979980502</v>
      </c>
      <c r="Z101">
        <v>0.6</v>
      </c>
      <c r="AA101">
        <v>1</v>
      </c>
      <c r="AB101">
        <v>0.625</v>
      </c>
      <c r="AC101">
        <v>0.76923076923076905</v>
      </c>
      <c r="AD101">
        <v>0</v>
      </c>
      <c r="AE101">
        <v>0.4</v>
      </c>
    </row>
    <row r="102" spans="1:31" x14ac:dyDescent="0.15">
      <c r="A102" s="6">
        <v>339</v>
      </c>
      <c r="B102">
        <v>19</v>
      </c>
      <c r="C102">
        <v>1</v>
      </c>
      <c r="D102">
        <v>10</v>
      </c>
      <c r="E102">
        <v>10</v>
      </c>
      <c r="F102">
        <v>10</v>
      </c>
      <c r="G102">
        <v>0</v>
      </c>
      <c r="H102">
        <v>9</v>
      </c>
      <c r="I102">
        <v>1</v>
      </c>
      <c r="J102">
        <v>0.95</v>
      </c>
      <c r="K102">
        <v>13.1161651611328</v>
      </c>
      <c r="L102" s="10">
        <v>1.14737701416016</v>
      </c>
      <c r="M102">
        <v>0.89725494384765603</v>
      </c>
      <c r="N102">
        <v>10.797456741333001</v>
      </c>
      <c r="O102">
        <v>7</v>
      </c>
      <c r="P102">
        <v>7</v>
      </c>
      <c r="Q102">
        <v>17</v>
      </c>
      <c r="R102" s="16">
        <v>0.4118</v>
      </c>
      <c r="S102" s="16">
        <f t="shared" si="1"/>
        <v>0.7</v>
      </c>
      <c r="T102">
        <v>5.4435863494873002</v>
      </c>
      <c r="U102">
        <v>5.01316595077515</v>
      </c>
      <c r="V102">
        <v>4.7798376083373997</v>
      </c>
      <c r="W102" s="17">
        <v>0.233328342437744</v>
      </c>
      <c r="X102">
        <v>0.66374874114990201</v>
      </c>
      <c r="Y102">
        <v>0.66374874114990201</v>
      </c>
      <c r="Z102">
        <v>0.7</v>
      </c>
      <c r="AA102">
        <v>1</v>
      </c>
      <c r="AB102">
        <v>0.58823529411764697</v>
      </c>
      <c r="AC102">
        <v>0.74074074074074103</v>
      </c>
      <c r="AD102">
        <v>0</v>
      </c>
      <c r="AE102">
        <v>0.3</v>
      </c>
    </row>
    <row r="103" spans="1:31" x14ac:dyDescent="0.15">
      <c r="A103" s="6">
        <v>885</v>
      </c>
      <c r="B103">
        <v>17</v>
      </c>
      <c r="C103">
        <v>3</v>
      </c>
      <c r="D103">
        <v>10</v>
      </c>
      <c r="E103">
        <v>10</v>
      </c>
      <c r="F103">
        <v>10</v>
      </c>
      <c r="G103">
        <v>0</v>
      </c>
      <c r="H103">
        <v>7</v>
      </c>
      <c r="I103">
        <v>3</v>
      </c>
      <c r="J103">
        <v>0.85</v>
      </c>
      <c r="K103">
        <v>7.7030296325683603</v>
      </c>
      <c r="L103" s="10">
        <v>1.1514377593994101</v>
      </c>
      <c r="M103">
        <v>0.49742507934570301</v>
      </c>
      <c r="N103">
        <v>7.1793766021728498</v>
      </c>
      <c r="O103">
        <v>6</v>
      </c>
      <c r="P103">
        <v>6</v>
      </c>
      <c r="Q103">
        <v>15</v>
      </c>
      <c r="R103" s="16">
        <v>0.4</v>
      </c>
      <c r="S103" s="16">
        <f t="shared" si="1"/>
        <v>0.6</v>
      </c>
      <c r="T103">
        <v>4.1626129150390598</v>
      </c>
      <c r="U103">
        <v>3.7204968929290798</v>
      </c>
      <c r="V103">
        <v>3.6688709259033199</v>
      </c>
      <c r="W103" s="17">
        <v>5.1625967025756801E-2</v>
      </c>
      <c r="X103">
        <v>0.49374198913574202</v>
      </c>
      <c r="Y103">
        <v>0.49374198913574202</v>
      </c>
      <c r="Z103">
        <v>0.6</v>
      </c>
      <c r="AA103">
        <v>0.9</v>
      </c>
      <c r="AB103">
        <v>0.6</v>
      </c>
      <c r="AC103">
        <v>0.72</v>
      </c>
      <c r="AD103">
        <v>0.1</v>
      </c>
      <c r="AE103">
        <v>0.3</v>
      </c>
    </row>
    <row r="104" spans="1:31" x14ac:dyDescent="0.15">
      <c r="A104" s="6">
        <v>892</v>
      </c>
      <c r="B104">
        <v>18</v>
      </c>
      <c r="C104">
        <v>2</v>
      </c>
      <c r="D104">
        <v>10</v>
      </c>
      <c r="E104">
        <v>10</v>
      </c>
      <c r="F104">
        <v>10</v>
      </c>
      <c r="G104">
        <v>0</v>
      </c>
      <c r="H104">
        <v>8</v>
      </c>
      <c r="I104">
        <v>2</v>
      </c>
      <c r="J104">
        <v>0.9</v>
      </c>
      <c r="K104">
        <v>10.8671112060547</v>
      </c>
      <c r="L104" s="10">
        <v>1.15402984619141</v>
      </c>
      <c r="M104">
        <v>0.56884384155273404</v>
      </c>
      <c r="N104">
        <v>9.2154121398925799</v>
      </c>
      <c r="O104">
        <v>6</v>
      </c>
      <c r="P104">
        <v>6</v>
      </c>
      <c r="Q104">
        <v>16</v>
      </c>
      <c r="R104" s="16">
        <v>0.375</v>
      </c>
      <c r="S104" s="16">
        <f t="shared" si="1"/>
        <v>0.6</v>
      </c>
      <c r="T104">
        <v>4.8246898651123002</v>
      </c>
      <c r="U104">
        <v>4.3683457374572798</v>
      </c>
      <c r="V104">
        <v>4.2197937965393102</v>
      </c>
      <c r="W104" s="17">
        <v>0.148551940917969</v>
      </c>
      <c r="X104">
        <v>0.60489606857299805</v>
      </c>
      <c r="Y104">
        <v>0.60489606857299805</v>
      </c>
      <c r="Z104">
        <v>0.6</v>
      </c>
      <c r="AA104">
        <v>1</v>
      </c>
      <c r="AB104">
        <v>0.625</v>
      </c>
      <c r="AC104">
        <v>0.76923076923076905</v>
      </c>
      <c r="AD104">
        <v>0</v>
      </c>
      <c r="AE104">
        <v>0.4</v>
      </c>
    </row>
    <row r="105" spans="1:31" x14ac:dyDescent="0.15">
      <c r="A105" s="6">
        <v>75</v>
      </c>
      <c r="B105">
        <v>17</v>
      </c>
      <c r="C105">
        <v>3</v>
      </c>
      <c r="D105">
        <v>10</v>
      </c>
      <c r="E105">
        <v>10</v>
      </c>
      <c r="F105">
        <v>10</v>
      </c>
      <c r="G105">
        <v>0</v>
      </c>
      <c r="H105">
        <v>7</v>
      </c>
      <c r="I105">
        <v>3</v>
      </c>
      <c r="J105">
        <v>0.85</v>
      </c>
      <c r="K105">
        <v>9.9814395904540998</v>
      </c>
      <c r="L105" s="10">
        <v>1.1617546081543</v>
      </c>
      <c r="M105">
        <v>0.20247268676757799</v>
      </c>
      <c r="N105">
        <v>9.4019470214843697</v>
      </c>
      <c r="O105">
        <v>7</v>
      </c>
      <c r="P105">
        <v>7</v>
      </c>
      <c r="Q105">
        <v>17</v>
      </c>
      <c r="R105" s="16">
        <v>0.4118</v>
      </c>
      <c r="S105" s="16">
        <f t="shared" si="1"/>
        <v>0.7</v>
      </c>
      <c r="T105">
        <v>4.8362960815429696</v>
      </c>
      <c r="U105">
        <v>4.2586970329284703</v>
      </c>
      <c r="V105">
        <v>4.2071819305419904</v>
      </c>
      <c r="W105" s="17">
        <v>5.1515102386474602E-2</v>
      </c>
      <c r="X105">
        <v>0.62911415100097701</v>
      </c>
      <c r="Y105">
        <v>0.62911415100097701</v>
      </c>
      <c r="Z105">
        <v>0.7</v>
      </c>
      <c r="AA105">
        <v>1</v>
      </c>
      <c r="AB105">
        <v>0.58823529411764697</v>
      </c>
      <c r="AC105">
        <v>0.74074074074074103</v>
      </c>
      <c r="AD105">
        <v>0</v>
      </c>
      <c r="AE105">
        <v>0.3</v>
      </c>
    </row>
    <row r="106" spans="1:31" x14ac:dyDescent="0.15">
      <c r="A106" s="6">
        <v>858</v>
      </c>
      <c r="B106">
        <v>18</v>
      </c>
      <c r="C106">
        <v>2</v>
      </c>
      <c r="D106">
        <v>10</v>
      </c>
      <c r="E106">
        <v>10</v>
      </c>
      <c r="F106">
        <v>10</v>
      </c>
      <c r="G106">
        <v>0</v>
      </c>
      <c r="H106">
        <v>8</v>
      </c>
      <c r="I106">
        <v>2</v>
      </c>
      <c r="J106">
        <v>0.9</v>
      </c>
      <c r="K106">
        <v>8.8391151428222692</v>
      </c>
      <c r="L106" s="10">
        <v>1.1677265167236299</v>
      </c>
      <c r="M106">
        <v>0.70186996459960904</v>
      </c>
      <c r="N106">
        <v>7.2599525451660201</v>
      </c>
      <c r="O106">
        <v>7</v>
      </c>
      <c r="P106">
        <v>7</v>
      </c>
      <c r="Q106">
        <v>17</v>
      </c>
      <c r="R106" s="16">
        <v>0.4118</v>
      </c>
      <c r="S106" s="16">
        <f t="shared" si="1"/>
        <v>0.7</v>
      </c>
      <c r="T106">
        <v>4.6627826690673801</v>
      </c>
      <c r="U106">
        <v>4.2492375373840297</v>
      </c>
      <c r="V106">
        <v>4.0999307632446298</v>
      </c>
      <c r="W106" s="17">
        <v>0.14930677413940399</v>
      </c>
      <c r="X106">
        <v>0.56285190582275402</v>
      </c>
      <c r="Y106">
        <v>0.56285190582275402</v>
      </c>
      <c r="Z106">
        <v>0.7</v>
      </c>
      <c r="AA106">
        <v>1</v>
      </c>
      <c r="AB106">
        <v>0.58823529411764697</v>
      </c>
      <c r="AC106">
        <v>0.74074074074074103</v>
      </c>
      <c r="AD106">
        <v>0</v>
      </c>
      <c r="AE106">
        <v>0.3</v>
      </c>
    </row>
    <row r="107" spans="1:31" x14ac:dyDescent="0.15">
      <c r="A107" s="6">
        <v>108</v>
      </c>
      <c r="B107">
        <v>20</v>
      </c>
      <c r="C107">
        <v>0</v>
      </c>
      <c r="D107">
        <v>10</v>
      </c>
      <c r="E107">
        <v>10</v>
      </c>
      <c r="F107">
        <v>10</v>
      </c>
      <c r="G107">
        <v>0</v>
      </c>
      <c r="H107">
        <v>10</v>
      </c>
      <c r="I107">
        <v>0</v>
      </c>
      <c r="J107">
        <v>1</v>
      </c>
      <c r="K107">
        <v>9999</v>
      </c>
      <c r="L107" s="10">
        <v>1.1690254211425799</v>
      </c>
      <c r="M107">
        <v>9999</v>
      </c>
      <c r="N107">
        <v>9999</v>
      </c>
      <c r="O107">
        <v>8</v>
      </c>
      <c r="P107">
        <v>8</v>
      </c>
      <c r="Q107">
        <v>18</v>
      </c>
      <c r="R107" s="16">
        <v>0.44440000000000002</v>
      </c>
      <c r="S107" s="16">
        <f t="shared" si="1"/>
        <v>0.8</v>
      </c>
      <c r="T107">
        <v>5.3215236663818404</v>
      </c>
      <c r="U107">
        <v>4.9827470779418999</v>
      </c>
      <c r="V107">
        <v>4.7171287536621103</v>
      </c>
      <c r="W107" s="17">
        <v>0.26561832427978499</v>
      </c>
      <c r="X107">
        <v>0.60439491271972701</v>
      </c>
      <c r="Y107">
        <v>0.60439491271972701</v>
      </c>
      <c r="Z107">
        <v>0.8</v>
      </c>
      <c r="AA107">
        <v>1</v>
      </c>
      <c r="AB107">
        <v>0.55555555555555602</v>
      </c>
      <c r="AC107">
        <v>0.71428571428571397</v>
      </c>
      <c r="AD107">
        <v>0</v>
      </c>
      <c r="AE107">
        <v>0.2</v>
      </c>
    </row>
    <row r="108" spans="1:31" x14ac:dyDescent="0.15">
      <c r="A108" s="6">
        <v>28</v>
      </c>
      <c r="B108">
        <v>18</v>
      </c>
      <c r="C108">
        <v>2</v>
      </c>
      <c r="D108">
        <v>10</v>
      </c>
      <c r="E108">
        <v>10</v>
      </c>
      <c r="F108">
        <v>10</v>
      </c>
      <c r="G108">
        <v>0</v>
      </c>
      <c r="H108">
        <v>8</v>
      </c>
      <c r="I108">
        <v>2</v>
      </c>
      <c r="J108">
        <v>0.9</v>
      </c>
      <c r="K108">
        <v>9.4042682647705096</v>
      </c>
      <c r="L108" s="10">
        <v>1.1698703765869101</v>
      </c>
      <c r="M108">
        <v>0.65037155151367199</v>
      </c>
      <c r="N108">
        <v>7.6955108642578098</v>
      </c>
      <c r="O108">
        <v>6</v>
      </c>
      <c r="P108">
        <v>6</v>
      </c>
      <c r="Q108">
        <v>16</v>
      </c>
      <c r="R108" s="16">
        <v>0.375</v>
      </c>
      <c r="S108" s="16">
        <f t="shared" si="1"/>
        <v>0.6</v>
      </c>
      <c r="T108">
        <v>4.5478191375732404</v>
      </c>
      <c r="U108">
        <v>4.1473436355590803</v>
      </c>
      <c r="V108">
        <v>3.9864273071289098</v>
      </c>
      <c r="W108" s="17">
        <v>0.160916328430176</v>
      </c>
      <c r="X108">
        <v>0.56139183044433605</v>
      </c>
      <c r="Y108">
        <v>0.56139183044433605</v>
      </c>
      <c r="Z108">
        <v>0.6</v>
      </c>
      <c r="AA108">
        <v>1</v>
      </c>
      <c r="AB108">
        <v>0.625</v>
      </c>
      <c r="AC108">
        <v>0.76923076923076905</v>
      </c>
      <c r="AD108">
        <v>0</v>
      </c>
      <c r="AE108">
        <v>0.4</v>
      </c>
    </row>
    <row r="109" spans="1:31" x14ac:dyDescent="0.15">
      <c r="A109" s="6">
        <v>435</v>
      </c>
      <c r="B109">
        <v>18</v>
      </c>
      <c r="C109">
        <v>2</v>
      </c>
      <c r="D109">
        <v>10</v>
      </c>
      <c r="E109">
        <v>10</v>
      </c>
      <c r="F109">
        <v>10</v>
      </c>
      <c r="G109">
        <v>0</v>
      </c>
      <c r="H109">
        <v>8</v>
      </c>
      <c r="I109">
        <v>2</v>
      </c>
      <c r="J109">
        <v>0.9</v>
      </c>
      <c r="K109">
        <v>10.308349609375</v>
      </c>
      <c r="L109" s="10">
        <v>1.1833915710449201</v>
      </c>
      <c r="M109">
        <v>0.59032058715820301</v>
      </c>
      <c r="N109">
        <v>8.4408397674560494</v>
      </c>
      <c r="O109">
        <v>7</v>
      </c>
      <c r="P109">
        <v>7</v>
      </c>
      <c r="Q109">
        <v>17</v>
      </c>
      <c r="R109" s="16">
        <v>0.4118</v>
      </c>
      <c r="S109" s="16">
        <f t="shared" si="1"/>
        <v>0.7</v>
      </c>
      <c r="T109">
        <v>5.3277359008789098</v>
      </c>
      <c r="U109">
        <v>4.8311748504638699</v>
      </c>
      <c r="V109">
        <v>4.6605920791626003</v>
      </c>
      <c r="W109" s="17">
        <v>0.17058277130127</v>
      </c>
      <c r="X109">
        <v>0.66714382171630904</v>
      </c>
      <c r="Y109">
        <v>0.66714382171630904</v>
      </c>
      <c r="Z109">
        <v>0.7</v>
      </c>
      <c r="AA109">
        <v>1</v>
      </c>
      <c r="AB109">
        <v>0.58823529411764697</v>
      </c>
      <c r="AC109">
        <v>0.74074074074074103</v>
      </c>
      <c r="AD109">
        <v>0</v>
      </c>
      <c r="AE109">
        <v>0.3</v>
      </c>
    </row>
    <row r="110" spans="1:31" x14ac:dyDescent="0.15">
      <c r="A110" s="6">
        <v>545</v>
      </c>
      <c r="B110">
        <v>17</v>
      </c>
      <c r="C110">
        <v>3</v>
      </c>
      <c r="D110">
        <v>10</v>
      </c>
      <c r="E110">
        <v>10</v>
      </c>
      <c r="F110">
        <v>10</v>
      </c>
      <c r="G110">
        <v>0</v>
      </c>
      <c r="H110">
        <v>7</v>
      </c>
      <c r="I110">
        <v>3</v>
      </c>
      <c r="J110">
        <v>0.85</v>
      </c>
      <c r="K110">
        <v>8.5743122100830096</v>
      </c>
      <c r="L110" s="10">
        <v>1.1834602355957</v>
      </c>
      <c r="M110">
        <v>0.34921646118164101</v>
      </c>
      <c r="N110">
        <v>7.77754783630371</v>
      </c>
      <c r="O110">
        <v>6</v>
      </c>
      <c r="P110">
        <v>6</v>
      </c>
      <c r="Q110">
        <v>16</v>
      </c>
      <c r="R110" s="16">
        <v>0.375</v>
      </c>
      <c r="S110" s="16">
        <f t="shared" si="1"/>
        <v>0.6</v>
      </c>
      <c r="T110">
        <v>4.0595111846923801</v>
      </c>
      <c r="U110">
        <v>3.6107013225555402</v>
      </c>
      <c r="V110">
        <v>3.5416305065154998</v>
      </c>
      <c r="W110" s="17">
        <v>6.9070816040039104E-2</v>
      </c>
      <c r="X110">
        <v>0.51788067817687999</v>
      </c>
      <c r="Y110">
        <v>0.51788067817687999</v>
      </c>
      <c r="Z110">
        <v>0.6</v>
      </c>
      <c r="AA110">
        <v>1</v>
      </c>
      <c r="AB110">
        <v>0.625</v>
      </c>
      <c r="AC110">
        <v>0.76923076923076905</v>
      </c>
      <c r="AD110">
        <v>0</v>
      </c>
      <c r="AE110">
        <v>0.4</v>
      </c>
    </row>
    <row r="111" spans="1:31" x14ac:dyDescent="0.15">
      <c r="A111" s="6">
        <v>100</v>
      </c>
      <c r="B111">
        <v>18</v>
      </c>
      <c r="C111">
        <v>2</v>
      </c>
      <c r="D111">
        <v>10</v>
      </c>
      <c r="E111">
        <v>10</v>
      </c>
      <c r="F111">
        <v>10</v>
      </c>
      <c r="G111">
        <v>0</v>
      </c>
      <c r="H111">
        <v>8</v>
      </c>
      <c r="I111">
        <v>2</v>
      </c>
      <c r="J111">
        <v>0.9</v>
      </c>
      <c r="K111">
        <v>9.3924121856689506</v>
      </c>
      <c r="L111" s="10">
        <v>1.1877918243408201</v>
      </c>
      <c r="M111">
        <v>0.69179153442382801</v>
      </c>
      <c r="N111">
        <v>7.7757873535156197</v>
      </c>
      <c r="O111">
        <v>7</v>
      </c>
      <c r="P111">
        <v>7</v>
      </c>
      <c r="Q111">
        <v>17</v>
      </c>
      <c r="R111" s="16">
        <v>0.4118</v>
      </c>
      <c r="S111" s="16">
        <f t="shared" si="1"/>
        <v>0.7</v>
      </c>
      <c r="T111">
        <v>4.5029029846191397</v>
      </c>
      <c r="U111">
        <v>4.1109309196472203</v>
      </c>
      <c r="V111">
        <v>3.9656531810760498</v>
      </c>
      <c r="W111" s="17">
        <v>0.14527773857116699</v>
      </c>
      <c r="X111">
        <v>0.53724980354309104</v>
      </c>
      <c r="Y111">
        <v>0.53724980354309104</v>
      </c>
      <c r="Z111">
        <v>0.7</v>
      </c>
      <c r="AA111">
        <v>1</v>
      </c>
      <c r="AB111">
        <v>0.58823529411764697</v>
      </c>
      <c r="AC111">
        <v>0.74074074074074103</v>
      </c>
      <c r="AD111">
        <v>0</v>
      </c>
      <c r="AE111">
        <v>0.3</v>
      </c>
    </row>
    <row r="112" spans="1:31" x14ac:dyDescent="0.15">
      <c r="A112" s="6">
        <v>596</v>
      </c>
      <c r="B112">
        <v>18</v>
      </c>
      <c r="C112">
        <v>2</v>
      </c>
      <c r="D112">
        <v>10</v>
      </c>
      <c r="E112">
        <v>10</v>
      </c>
      <c r="F112">
        <v>10</v>
      </c>
      <c r="G112">
        <v>0</v>
      </c>
      <c r="H112">
        <v>8</v>
      </c>
      <c r="I112">
        <v>2</v>
      </c>
      <c r="J112">
        <v>0.9</v>
      </c>
      <c r="K112">
        <v>10.7400779724121</v>
      </c>
      <c r="L112" s="10">
        <v>1.1930084228515601</v>
      </c>
      <c r="M112">
        <v>0.54419708251953103</v>
      </c>
      <c r="N112">
        <v>8.6897945404052699</v>
      </c>
      <c r="O112">
        <v>6</v>
      </c>
      <c r="P112">
        <v>6</v>
      </c>
      <c r="Q112">
        <v>16</v>
      </c>
      <c r="R112" s="16">
        <v>0.375</v>
      </c>
      <c r="S112" s="16">
        <f t="shared" si="1"/>
        <v>0.6</v>
      </c>
      <c r="T112">
        <v>5.08858299255371</v>
      </c>
      <c r="U112">
        <v>4.6192522048950204</v>
      </c>
      <c r="V112">
        <v>4.4305267333984402</v>
      </c>
      <c r="W112" s="17">
        <v>0.188725471496582</v>
      </c>
      <c r="X112">
        <v>0.65805625915527299</v>
      </c>
      <c r="Y112">
        <v>0.65805625915527299</v>
      </c>
      <c r="Z112">
        <v>0.6</v>
      </c>
      <c r="AA112">
        <v>1</v>
      </c>
      <c r="AB112">
        <v>0.625</v>
      </c>
      <c r="AC112">
        <v>0.76923076923076905</v>
      </c>
      <c r="AD112">
        <v>0</v>
      </c>
      <c r="AE112">
        <v>0.4</v>
      </c>
    </row>
    <row r="113" spans="1:31" x14ac:dyDescent="0.15">
      <c r="A113" s="6">
        <v>514</v>
      </c>
      <c r="B113">
        <v>18</v>
      </c>
      <c r="C113">
        <v>2</v>
      </c>
      <c r="D113">
        <v>10</v>
      </c>
      <c r="E113">
        <v>10</v>
      </c>
      <c r="F113">
        <v>10</v>
      </c>
      <c r="G113">
        <v>0</v>
      </c>
      <c r="H113">
        <v>8</v>
      </c>
      <c r="I113">
        <v>2</v>
      </c>
      <c r="J113">
        <v>0.9</v>
      </c>
      <c r="K113">
        <v>10.2146511077881</v>
      </c>
      <c r="L113" s="10">
        <v>1.19314956665039</v>
      </c>
      <c r="M113">
        <v>0.51422119140625</v>
      </c>
      <c r="N113">
        <v>7.8822479248046902</v>
      </c>
      <c r="O113">
        <v>6</v>
      </c>
      <c r="P113">
        <v>6</v>
      </c>
      <c r="Q113">
        <v>16</v>
      </c>
      <c r="R113" s="16">
        <v>0.375</v>
      </c>
      <c r="S113" s="16">
        <f t="shared" si="1"/>
        <v>0.6</v>
      </c>
      <c r="T113">
        <v>5.1848068237304696</v>
      </c>
      <c r="U113">
        <v>4.7410554885864302</v>
      </c>
      <c r="V113">
        <v>4.5409212112426802</v>
      </c>
      <c r="W113" s="17">
        <v>0.20013427734375</v>
      </c>
      <c r="X113">
        <v>0.64388561248779297</v>
      </c>
      <c r="Y113">
        <v>0.64388561248779297</v>
      </c>
      <c r="Z113">
        <v>0.6</v>
      </c>
      <c r="AA113">
        <v>1</v>
      </c>
      <c r="AB113">
        <v>0.625</v>
      </c>
      <c r="AC113">
        <v>0.76923076923076905</v>
      </c>
      <c r="AD113">
        <v>0</v>
      </c>
      <c r="AE113">
        <v>0.4</v>
      </c>
    </row>
    <row r="114" spans="1:31" x14ac:dyDescent="0.15">
      <c r="A114" s="6">
        <v>954</v>
      </c>
      <c r="B114">
        <v>18</v>
      </c>
      <c r="C114">
        <v>2</v>
      </c>
      <c r="D114">
        <v>10</v>
      </c>
      <c r="E114">
        <v>10</v>
      </c>
      <c r="F114">
        <v>10</v>
      </c>
      <c r="G114">
        <v>0</v>
      </c>
      <c r="H114">
        <v>8</v>
      </c>
      <c r="I114">
        <v>2</v>
      </c>
      <c r="J114">
        <v>0.9</v>
      </c>
      <c r="K114">
        <v>9.3778877258300799</v>
      </c>
      <c r="L114" s="10">
        <v>1.19406890869141</v>
      </c>
      <c r="M114">
        <v>0.60646438598632801</v>
      </c>
      <c r="N114">
        <v>7.291748046875</v>
      </c>
      <c r="O114">
        <v>6</v>
      </c>
      <c r="P114">
        <v>6</v>
      </c>
      <c r="Q114">
        <v>16</v>
      </c>
      <c r="R114" s="16">
        <v>0.375</v>
      </c>
      <c r="S114" s="16">
        <f t="shared" si="1"/>
        <v>0.6</v>
      </c>
      <c r="T114">
        <v>4.6102466583251998</v>
      </c>
      <c r="U114">
        <v>4.2270174026489302</v>
      </c>
      <c r="V114">
        <v>4.0446829795837402</v>
      </c>
      <c r="W114" s="17">
        <v>0.18233442306518499</v>
      </c>
      <c r="X114">
        <v>0.56556367874145497</v>
      </c>
      <c r="Y114">
        <v>0.56556367874145497</v>
      </c>
      <c r="Z114">
        <v>0.6</v>
      </c>
      <c r="AA114">
        <v>1</v>
      </c>
      <c r="AB114">
        <v>0.625</v>
      </c>
      <c r="AC114">
        <v>0.76923076923076905</v>
      </c>
      <c r="AD114">
        <v>0</v>
      </c>
      <c r="AE114">
        <v>0.4</v>
      </c>
    </row>
    <row r="115" spans="1:31" x14ac:dyDescent="0.15">
      <c r="A115" s="6">
        <v>466</v>
      </c>
      <c r="B115">
        <v>18</v>
      </c>
      <c r="C115">
        <v>2</v>
      </c>
      <c r="D115">
        <v>10</v>
      </c>
      <c r="E115">
        <v>10</v>
      </c>
      <c r="F115">
        <v>10</v>
      </c>
      <c r="G115">
        <v>0</v>
      </c>
      <c r="H115">
        <v>8</v>
      </c>
      <c r="I115">
        <v>2</v>
      </c>
      <c r="J115">
        <v>0.9</v>
      </c>
      <c r="K115">
        <v>9.6659183502197301</v>
      </c>
      <c r="L115" s="10">
        <v>1.19503402709961</v>
      </c>
      <c r="M115">
        <v>0.70213699340820301</v>
      </c>
      <c r="N115">
        <v>8.1241264343261701</v>
      </c>
      <c r="O115">
        <v>8</v>
      </c>
      <c r="P115">
        <v>8</v>
      </c>
      <c r="Q115">
        <v>18</v>
      </c>
      <c r="R115" s="16">
        <v>0.44440000000000002</v>
      </c>
      <c r="S115" s="16">
        <f t="shared" si="1"/>
        <v>0.8</v>
      </c>
      <c r="T115">
        <v>4.7689132690429696</v>
      </c>
      <c r="U115">
        <v>4.3353328704834002</v>
      </c>
      <c r="V115">
        <v>4.1912345886230504</v>
      </c>
      <c r="W115" s="17">
        <v>0.14409828186035201</v>
      </c>
      <c r="X115">
        <v>0.57767868041992199</v>
      </c>
      <c r="Y115">
        <v>0.57767868041992199</v>
      </c>
      <c r="Z115">
        <v>0.8</v>
      </c>
      <c r="AA115">
        <v>1</v>
      </c>
      <c r="AB115">
        <v>0.55555555555555602</v>
      </c>
      <c r="AC115">
        <v>0.71428571428571397</v>
      </c>
      <c r="AD115">
        <v>0</v>
      </c>
      <c r="AE115">
        <v>0.2</v>
      </c>
    </row>
    <row r="116" spans="1:31" x14ac:dyDescent="0.15">
      <c r="A116" s="6">
        <v>187</v>
      </c>
      <c r="B116">
        <v>20</v>
      </c>
      <c r="C116">
        <v>0</v>
      </c>
      <c r="D116">
        <v>10</v>
      </c>
      <c r="E116">
        <v>10</v>
      </c>
      <c r="F116">
        <v>10</v>
      </c>
      <c r="G116">
        <v>0</v>
      </c>
      <c r="H116">
        <v>10</v>
      </c>
      <c r="I116">
        <v>0</v>
      </c>
      <c r="J116">
        <v>1</v>
      </c>
      <c r="K116">
        <v>9999</v>
      </c>
      <c r="L116" s="10">
        <v>1.19601821899414</v>
      </c>
      <c r="M116">
        <v>9999</v>
      </c>
      <c r="N116">
        <v>9999</v>
      </c>
      <c r="O116">
        <v>8</v>
      </c>
      <c r="P116">
        <v>8</v>
      </c>
      <c r="Q116">
        <v>18</v>
      </c>
      <c r="R116" s="16">
        <v>0.44440000000000002</v>
      </c>
      <c r="S116" s="16">
        <f t="shared" si="1"/>
        <v>0.8</v>
      </c>
      <c r="T116">
        <v>5.5623149871826199</v>
      </c>
      <c r="U116">
        <v>5.1975145339965803</v>
      </c>
      <c r="V116">
        <v>4.93446588516235</v>
      </c>
      <c r="W116" s="17">
        <v>0.26304864883422902</v>
      </c>
      <c r="X116">
        <v>0.627849102020264</v>
      </c>
      <c r="Y116">
        <v>0.627849102020264</v>
      </c>
      <c r="Z116">
        <v>0.8</v>
      </c>
      <c r="AA116">
        <v>1</v>
      </c>
      <c r="AB116">
        <v>0.55555555555555602</v>
      </c>
      <c r="AC116">
        <v>0.71428571428571397</v>
      </c>
      <c r="AD116">
        <v>0</v>
      </c>
      <c r="AE116">
        <v>0.2</v>
      </c>
    </row>
    <row r="117" spans="1:31" x14ac:dyDescent="0.15">
      <c r="A117" s="6">
        <v>285</v>
      </c>
      <c r="B117">
        <v>17</v>
      </c>
      <c r="C117">
        <v>3</v>
      </c>
      <c r="D117">
        <v>10</v>
      </c>
      <c r="E117">
        <v>10</v>
      </c>
      <c r="F117">
        <v>10</v>
      </c>
      <c r="G117">
        <v>0</v>
      </c>
      <c r="H117">
        <v>7</v>
      </c>
      <c r="I117">
        <v>3</v>
      </c>
      <c r="J117">
        <v>0.85</v>
      </c>
      <c r="K117">
        <v>8.8254318237304705</v>
      </c>
      <c r="L117" s="10">
        <v>1.2085666656494101</v>
      </c>
      <c r="M117">
        <v>0.35322189331054699</v>
      </c>
      <c r="N117">
        <v>8.0300865173339808</v>
      </c>
      <c r="O117">
        <v>6</v>
      </c>
      <c r="P117">
        <v>6</v>
      </c>
      <c r="Q117">
        <v>15</v>
      </c>
      <c r="R117" s="16">
        <v>0.4</v>
      </c>
      <c r="S117" s="16">
        <f t="shared" si="1"/>
        <v>0.6</v>
      </c>
      <c r="T117">
        <v>4.0841007232665998</v>
      </c>
      <c r="U117">
        <v>3.61760401725769</v>
      </c>
      <c r="V117">
        <v>3.5509018898010201</v>
      </c>
      <c r="W117" s="17">
        <v>6.6702127456664997E-2</v>
      </c>
      <c r="X117">
        <v>0.53319883346557595</v>
      </c>
      <c r="Y117">
        <v>0.53319883346557595</v>
      </c>
      <c r="Z117">
        <v>0.6</v>
      </c>
      <c r="AA117">
        <v>0.9</v>
      </c>
      <c r="AB117">
        <v>0.6</v>
      </c>
      <c r="AC117">
        <v>0.72</v>
      </c>
      <c r="AD117">
        <v>0.1</v>
      </c>
      <c r="AE117">
        <v>0.3</v>
      </c>
    </row>
    <row r="118" spans="1:31" x14ac:dyDescent="0.15">
      <c r="A118" s="6">
        <v>631</v>
      </c>
      <c r="B118">
        <v>18</v>
      </c>
      <c r="C118">
        <v>2</v>
      </c>
      <c r="D118">
        <v>10</v>
      </c>
      <c r="E118">
        <v>10</v>
      </c>
      <c r="F118">
        <v>10</v>
      </c>
      <c r="G118">
        <v>0</v>
      </c>
      <c r="H118">
        <v>8</v>
      </c>
      <c r="I118">
        <v>2</v>
      </c>
      <c r="J118">
        <v>0.9</v>
      </c>
      <c r="K118">
        <v>11.4818897247315</v>
      </c>
      <c r="L118" s="10">
        <v>1.2112617492675799</v>
      </c>
      <c r="M118">
        <v>0.52546691894531194</v>
      </c>
      <c r="N118">
        <v>9.4093208312988299</v>
      </c>
      <c r="O118">
        <v>6</v>
      </c>
      <c r="P118">
        <v>6</v>
      </c>
      <c r="Q118">
        <v>16</v>
      </c>
      <c r="R118" s="16">
        <v>0.375</v>
      </c>
      <c r="S118" s="16">
        <f t="shared" si="1"/>
        <v>0.6</v>
      </c>
      <c r="T118">
        <v>5.1281147003173801</v>
      </c>
      <c r="U118">
        <v>4.6491894721984899</v>
      </c>
      <c r="V118">
        <v>4.4547815322876003</v>
      </c>
      <c r="W118" s="17">
        <v>0.194407939910889</v>
      </c>
      <c r="X118">
        <v>0.67333316802978505</v>
      </c>
      <c r="Y118">
        <v>0.67333316802978505</v>
      </c>
      <c r="Z118">
        <v>0.6</v>
      </c>
      <c r="AA118">
        <v>1</v>
      </c>
      <c r="AB118">
        <v>0.625</v>
      </c>
      <c r="AC118">
        <v>0.76923076923076905</v>
      </c>
      <c r="AD118">
        <v>0</v>
      </c>
      <c r="AE118">
        <v>0.4</v>
      </c>
    </row>
    <row r="119" spans="1:31" s="1" customFormat="1" x14ac:dyDescent="0.15">
      <c r="A119" s="8">
        <v>632</v>
      </c>
      <c r="B119" s="1">
        <v>18</v>
      </c>
      <c r="C119" s="1">
        <v>2</v>
      </c>
      <c r="D119" s="1">
        <v>10</v>
      </c>
      <c r="E119" s="1">
        <v>10</v>
      </c>
      <c r="F119" s="1">
        <v>10</v>
      </c>
      <c r="G119" s="1">
        <v>0</v>
      </c>
      <c r="H119" s="1">
        <v>8</v>
      </c>
      <c r="I119" s="1">
        <v>2</v>
      </c>
      <c r="J119" s="1">
        <v>0.9</v>
      </c>
      <c r="K119" s="1">
        <v>8.7741603851318395</v>
      </c>
      <c r="L119" s="12">
        <v>1.2196140289306601</v>
      </c>
      <c r="M119" s="1">
        <v>0.78828430175781194</v>
      </c>
      <c r="N119" s="1">
        <v>7.2865142822265598</v>
      </c>
      <c r="O119" s="1">
        <v>5</v>
      </c>
      <c r="P119" s="1">
        <v>5</v>
      </c>
      <c r="Q119" s="1">
        <v>14</v>
      </c>
      <c r="R119" s="19">
        <v>0.35709999999999997</v>
      </c>
      <c r="S119" s="19">
        <f t="shared" si="1"/>
        <v>0.5</v>
      </c>
      <c r="T119" s="1">
        <v>4.2951679229736301</v>
      </c>
      <c r="U119" s="1">
        <v>3.9162836074829102</v>
      </c>
      <c r="V119" s="1">
        <v>3.7895100116729701</v>
      </c>
      <c r="W119" s="12">
        <v>0.126773595809936</v>
      </c>
      <c r="X119" s="1">
        <v>0.50565791130065896</v>
      </c>
      <c r="Y119" s="1">
        <v>0.50565791130065896</v>
      </c>
      <c r="Z119" s="1">
        <v>0.5</v>
      </c>
      <c r="AA119" s="1">
        <v>0.9</v>
      </c>
      <c r="AB119" s="1">
        <v>0.64285714285714302</v>
      </c>
      <c r="AC119" s="1">
        <v>0.75</v>
      </c>
      <c r="AD119" s="1">
        <v>0.1</v>
      </c>
      <c r="AE119" s="1">
        <v>0.4</v>
      </c>
    </row>
    <row r="120" spans="1:31" x14ac:dyDescent="0.15">
      <c r="A120" s="6">
        <v>300</v>
      </c>
      <c r="B120">
        <v>18</v>
      </c>
      <c r="C120">
        <v>2</v>
      </c>
      <c r="D120">
        <v>10</v>
      </c>
      <c r="E120">
        <v>10</v>
      </c>
      <c r="F120">
        <v>10</v>
      </c>
      <c r="G120">
        <v>0</v>
      </c>
      <c r="H120">
        <v>8</v>
      </c>
      <c r="I120">
        <v>2</v>
      </c>
      <c r="J120">
        <v>0.9</v>
      </c>
      <c r="K120">
        <v>10.8528709411621</v>
      </c>
      <c r="L120" s="10">
        <v>1.23935127258301</v>
      </c>
      <c r="M120">
        <v>0.62897109985351596</v>
      </c>
      <c r="N120">
        <v>8.96502685546875</v>
      </c>
      <c r="O120">
        <v>7</v>
      </c>
      <c r="P120">
        <v>7</v>
      </c>
      <c r="Q120">
        <v>17</v>
      </c>
      <c r="R120" s="16">
        <v>0.4118</v>
      </c>
      <c r="S120" s="16">
        <f t="shared" si="1"/>
        <v>0.7</v>
      </c>
      <c r="T120">
        <v>4.4606609344482404</v>
      </c>
      <c r="U120">
        <v>4.0558938980102504</v>
      </c>
      <c r="V120">
        <v>3.8844940662384002</v>
      </c>
      <c r="W120" s="17">
        <v>0.171399831771851</v>
      </c>
      <c r="X120">
        <v>0.57616686820983898</v>
      </c>
      <c r="Y120">
        <v>0.57616686820983898</v>
      </c>
      <c r="Z120">
        <v>0.7</v>
      </c>
      <c r="AA120">
        <v>1</v>
      </c>
      <c r="AB120">
        <v>0.58823529411764697</v>
      </c>
      <c r="AC120">
        <v>0.74074074074074103</v>
      </c>
      <c r="AD120">
        <v>0</v>
      </c>
      <c r="AE120">
        <v>0.3</v>
      </c>
    </row>
    <row r="121" spans="1:31" x14ac:dyDescent="0.15">
      <c r="A121" s="6">
        <v>993</v>
      </c>
      <c r="B121">
        <v>18</v>
      </c>
      <c r="C121">
        <v>2</v>
      </c>
      <c r="D121">
        <v>10</v>
      </c>
      <c r="E121">
        <v>10</v>
      </c>
      <c r="F121">
        <v>10</v>
      </c>
      <c r="G121">
        <v>0</v>
      </c>
      <c r="H121">
        <v>8</v>
      </c>
      <c r="I121">
        <v>2</v>
      </c>
      <c r="J121">
        <v>0.9</v>
      </c>
      <c r="K121">
        <v>9.7268772125244105</v>
      </c>
      <c r="L121" s="10">
        <v>1.24237632751465</v>
      </c>
      <c r="M121">
        <v>0.63990783691406194</v>
      </c>
      <c r="N121">
        <v>7.5932922363281197</v>
      </c>
      <c r="O121">
        <v>6</v>
      </c>
      <c r="P121">
        <v>6</v>
      </c>
      <c r="Q121">
        <v>15</v>
      </c>
      <c r="R121" s="16">
        <v>0.4</v>
      </c>
      <c r="S121" s="16">
        <f t="shared" si="1"/>
        <v>0.6</v>
      </c>
      <c r="T121">
        <v>4.6818885803222701</v>
      </c>
      <c r="U121">
        <v>4.2791061401367196</v>
      </c>
      <c r="V121">
        <v>4.0893526077270499</v>
      </c>
      <c r="W121" s="17">
        <v>0.189753532409668</v>
      </c>
      <c r="X121">
        <v>0.59253597259521495</v>
      </c>
      <c r="Y121">
        <v>0.59253597259521495</v>
      </c>
      <c r="Z121">
        <v>0.6</v>
      </c>
      <c r="AA121">
        <v>0.9</v>
      </c>
      <c r="AB121">
        <v>0.6</v>
      </c>
      <c r="AC121">
        <v>0.72</v>
      </c>
      <c r="AD121">
        <v>0.1</v>
      </c>
      <c r="AE121">
        <v>0.3</v>
      </c>
    </row>
    <row r="122" spans="1:31" x14ac:dyDescent="0.15">
      <c r="A122" s="6">
        <v>453</v>
      </c>
      <c r="B122">
        <v>20</v>
      </c>
      <c r="C122">
        <v>0</v>
      </c>
      <c r="D122">
        <v>10</v>
      </c>
      <c r="E122">
        <v>10</v>
      </c>
      <c r="F122">
        <v>10</v>
      </c>
      <c r="G122">
        <v>0</v>
      </c>
      <c r="H122">
        <v>10</v>
      </c>
      <c r="I122">
        <v>0</v>
      </c>
      <c r="J122">
        <v>1</v>
      </c>
      <c r="K122">
        <v>9999</v>
      </c>
      <c r="L122" s="10">
        <v>1.24942398071289</v>
      </c>
      <c r="M122">
        <v>9999</v>
      </c>
      <c r="N122">
        <v>9999</v>
      </c>
      <c r="O122">
        <v>7</v>
      </c>
      <c r="P122">
        <v>7</v>
      </c>
      <c r="Q122">
        <v>17</v>
      </c>
      <c r="R122" s="16">
        <v>0.4118</v>
      </c>
      <c r="S122" s="16">
        <f t="shared" si="1"/>
        <v>0.7</v>
      </c>
      <c r="T122">
        <v>5.3826427459716797</v>
      </c>
      <c r="U122">
        <v>5.0179872512817401</v>
      </c>
      <c r="V122">
        <v>4.79188776016235</v>
      </c>
      <c r="W122" s="17">
        <v>0.22609949111938499</v>
      </c>
      <c r="X122">
        <v>0.59075498580932595</v>
      </c>
      <c r="Y122">
        <v>0.59075498580932595</v>
      </c>
      <c r="Z122">
        <v>0.7</v>
      </c>
      <c r="AA122">
        <v>1</v>
      </c>
      <c r="AB122">
        <v>0.58823529411764697</v>
      </c>
      <c r="AC122">
        <v>0.74074074074074103</v>
      </c>
      <c r="AD122">
        <v>0</v>
      </c>
      <c r="AE122">
        <v>0.3</v>
      </c>
    </row>
    <row r="123" spans="1:31" x14ac:dyDescent="0.15">
      <c r="A123" s="6">
        <v>281</v>
      </c>
      <c r="B123">
        <v>16</v>
      </c>
      <c r="C123">
        <v>4</v>
      </c>
      <c r="D123">
        <v>10</v>
      </c>
      <c r="E123">
        <v>10</v>
      </c>
      <c r="F123">
        <v>10</v>
      </c>
      <c r="G123">
        <v>0</v>
      </c>
      <c r="H123">
        <v>6</v>
      </c>
      <c r="I123">
        <v>4</v>
      </c>
      <c r="J123">
        <v>0.8</v>
      </c>
      <c r="K123">
        <v>7.4018173217773402</v>
      </c>
      <c r="L123" s="10">
        <v>1.24991607666016</v>
      </c>
      <c r="M123">
        <v>0.302810668945312</v>
      </c>
      <c r="N123">
        <v>7.8854045867919904</v>
      </c>
      <c r="O123">
        <v>6</v>
      </c>
      <c r="P123">
        <v>6</v>
      </c>
      <c r="Q123">
        <v>16</v>
      </c>
      <c r="R123" s="16">
        <v>0.375</v>
      </c>
      <c r="S123" s="16">
        <f t="shared" si="1"/>
        <v>0.6</v>
      </c>
      <c r="T123">
        <v>3.6039485931396502</v>
      </c>
      <c r="U123">
        <v>3.0966541767120401</v>
      </c>
      <c r="V123">
        <v>3.1314358711242698</v>
      </c>
      <c r="W123" s="17">
        <v>3.4781694412231501E-2</v>
      </c>
      <c r="X123">
        <v>0.47251272201538103</v>
      </c>
      <c r="Y123">
        <v>0.47251272201538103</v>
      </c>
      <c r="Z123">
        <v>0.6</v>
      </c>
      <c r="AA123">
        <v>1</v>
      </c>
      <c r="AB123">
        <v>0.625</v>
      </c>
      <c r="AC123">
        <v>0.76923076923076905</v>
      </c>
      <c r="AD123">
        <v>0</v>
      </c>
      <c r="AE123">
        <v>0.4</v>
      </c>
    </row>
    <row r="124" spans="1:31" x14ac:dyDescent="0.15">
      <c r="A124" s="6">
        <v>971</v>
      </c>
      <c r="B124">
        <v>17</v>
      </c>
      <c r="C124">
        <v>3</v>
      </c>
      <c r="D124">
        <v>10</v>
      </c>
      <c r="E124">
        <v>10</v>
      </c>
      <c r="F124">
        <v>10</v>
      </c>
      <c r="G124">
        <v>0</v>
      </c>
      <c r="H124">
        <v>7</v>
      </c>
      <c r="I124">
        <v>3</v>
      </c>
      <c r="J124">
        <v>0.85</v>
      </c>
      <c r="K124">
        <v>8.9891071319580096</v>
      </c>
      <c r="L124" s="10">
        <v>1.2540378570556601</v>
      </c>
      <c r="M124">
        <v>0.34460067749023399</v>
      </c>
      <c r="N124">
        <v>8.0186500549316406</v>
      </c>
      <c r="O124">
        <v>7</v>
      </c>
      <c r="P124">
        <v>7</v>
      </c>
      <c r="Q124">
        <v>17</v>
      </c>
      <c r="R124" s="16">
        <v>0.4118</v>
      </c>
      <c r="S124" s="16">
        <f t="shared" si="1"/>
        <v>0.7</v>
      </c>
      <c r="T124">
        <v>4.4887371063232404</v>
      </c>
      <c r="U124">
        <v>3.97951316833496</v>
      </c>
      <c r="V124">
        <v>3.8925642967224099</v>
      </c>
      <c r="W124" s="17">
        <v>8.69488716125488E-2</v>
      </c>
      <c r="X124">
        <v>0.59617280960082997</v>
      </c>
      <c r="Y124">
        <v>0.59617280960082997</v>
      </c>
      <c r="Z124">
        <v>0.7</v>
      </c>
      <c r="AA124">
        <v>1</v>
      </c>
      <c r="AB124">
        <v>0.58823529411764697</v>
      </c>
      <c r="AC124">
        <v>0.74074074074074103</v>
      </c>
      <c r="AD124">
        <v>0</v>
      </c>
      <c r="AE124">
        <v>0.3</v>
      </c>
    </row>
    <row r="125" spans="1:31" x14ac:dyDescent="0.15">
      <c r="A125" s="6">
        <v>184</v>
      </c>
      <c r="B125">
        <v>18</v>
      </c>
      <c r="C125">
        <v>2</v>
      </c>
      <c r="D125">
        <v>10</v>
      </c>
      <c r="E125">
        <v>10</v>
      </c>
      <c r="F125">
        <v>10</v>
      </c>
      <c r="G125">
        <v>0</v>
      </c>
      <c r="H125">
        <v>8</v>
      </c>
      <c r="I125">
        <v>2</v>
      </c>
      <c r="J125">
        <v>0.9</v>
      </c>
      <c r="K125">
        <v>8.9169216156005895</v>
      </c>
      <c r="L125" s="10">
        <v>1.25762939453125</v>
      </c>
      <c r="M125">
        <v>0.68656539916992199</v>
      </c>
      <c r="N125">
        <v>6.7187957763671902</v>
      </c>
      <c r="O125">
        <v>6</v>
      </c>
      <c r="P125">
        <v>6</v>
      </c>
      <c r="Q125">
        <v>16</v>
      </c>
      <c r="R125" s="16">
        <v>0.375</v>
      </c>
      <c r="S125" s="16">
        <f t="shared" si="1"/>
        <v>0.6</v>
      </c>
      <c r="T125">
        <v>4.5324783325195304</v>
      </c>
      <c r="U125">
        <v>4.1601943969726598</v>
      </c>
      <c r="V125">
        <v>3.9798293113708501</v>
      </c>
      <c r="W125" s="17">
        <v>0.180365085601807</v>
      </c>
      <c r="X125">
        <v>0.55264902114868197</v>
      </c>
      <c r="Y125">
        <v>0.55264902114868197</v>
      </c>
      <c r="Z125">
        <v>0.6</v>
      </c>
      <c r="AA125">
        <v>1</v>
      </c>
      <c r="AB125">
        <v>0.625</v>
      </c>
      <c r="AC125">
        <v>0.76923076923076905</v>
      </c>
      <c r="AD125">
        <v>0</v>
      </c>
      <c r="AE125">
        <v>0.4</v>
      </c>
    </row>
    <row r="126" spans="1:31" x14ac:dyDescent="0.15">
      <c r="A126" s="6">
        <v>224</v>
      </c>
      <c r="B126">
        <v>18</v>
      </c>
      <c r="C126">
        <v>2</v>
      </c>
      <c r="D126">
        <v>10</v>
      </c>
      <c r="E126">
        <v>10</v>
      </c>
      <c r="F126">
        <v>10</v>
      </c>
      <c r="G126">
        <v>0</v>
      </c>
      <c r="H126">
        <v>8</v>
      </c>
      <c r="I126">
        <v>2</v>
      </c>
      <c r="J126">
        <v>0.9</v>
      </c>
      <c r="K126">
        <v>10.1478004455566</v>
      </c>
      <c r="L126" s="10">
        <v>1.2576446533203101</v>
      </c>
      <c r="M126">
        <v>0.66241073608398404</v>
      </c>
      <c r="N126">
        <v>8.1365528106689506</v>
      </c>
      <c r="O126">
        <v>6</v>
      </c>
      <c r="P126">
        <v>6</v>
      </c>
      <c r="Q126">
        <v>16</v>
      </c>
      <c r="R126" s="16">
        <v>0.375</v>
      </c>
      <c r="S126" s="16">
        <f t="shared" si="1"/>
        <v>0.6</v>
      </c>
      <c r="T126">
        <v>5.000732421875</v>
      </c>
      <c r="U126">
        <v>4.5710029602050799</v>
      </c>
      <c r="V126">
        <v>4.3852033615112296</v>
      </c>
      <c r="W126" s="17">
        <v>0.18579959869384799</v>
      </c>
      <c r="X126">
        <v>0.61552906036376998</v>
      </c>
      <c r="Y126">
        <v>0.61552906036376998</v>
      </c>
      <c r="Z126">
        <v>0.6</v>
      </c>
      <c r="AA126">
        <v>1</v>
      </c>
      <c r="AB126">
        <v>0.625</v>
      </c>
      <c r="AC126">
        <v>0.76923076923076905</v>
      </c>
      <c r="AD126">
        <v>0</v>
      </c>
      <c r="AE126">
        <v>0.4</v>
      </c>
    </row>
    <row r="127" spans="1:31" x14ac:dyDescent="0.15">
      <c r="A127" s="6">
        <v>723</v>
      </c>
      <c r="B127">
        <v>17</v>
      </c>
      <c r="C127">
        <v>3</v>
      </c>
      <c r="D127">
        <v>10</v>
      </c>
      <c r="E127">
        <v>10</v>
      </c>
      <c r="F127">
        <v>10</v>
      </c>
      <c r="G127">
        <v>0</v>
      </c>
      <c r="H127">
        <v>7</v>
      </c>
      <c r="I127">
        <v>3</v>
      </c>
      <c r="J127">
        <v>0.85</v>
      </c>
      <c r="K127">
        <v>8.1853656768798793</v>
      </c>
      <c r="L127" s="10">
        <v>1.2578163146972701</v>
      </c>
      <c r="M127">
        <v>0.50675582885742199</v>
      </c>
      <c r="N127">
        <v>7.3929557800293004</v>
      </c>
      <c r="O127">
        <v>7</v>
      </c>
      <c r="P127">
        <v>7</v>
      </c>
      <c r="Q127">
        <v>17</v>
      </c>
      <c r="R127" s="16">
        <v>0.4118</v>
      </c>
      <c r="S127" s="16">
        <f t="shared" si="1"/>
        <v>0.7</v>
      </c>
      <c r="T127">
        <v>4.2234725952148402</v>
      </c>
      <c r="U127">
        <v>3.7582573890686</v>
      </c>
      <c r="V127">
        <v>3.6856658458709699</v>
      </c>
      <c r="W127" s="17">
        <v>7.2591543197631794E-2</v>
      </c>
      <c r="X127">
        <v>0.53780674934387196</v>
      </c>
      <c r="Y127">
        <v>0.53780674934387196</v>
      </c>
      <c r="Z127">
        <v>0.7</v>
      </c>
      <c r="AA127">
        <v>1</v>
      </c>
      <c r="AB127">
        <v>0.58823529411764697</v>
      </c>
      <c r="AC127">
        <v>0.74074074074074103</v>
      </c>
      <c r="AD127">
        <v>0</v>
      </c>
      <c r="AE127">
        <v>0.3</v>
      </c>
    </row>
    <row r="128" spans="1:31" x14ac:dyDescent="0.15">
      <c r="A128" s="6">
        <v>878</v>
      </c>
      <c r="B128">
        <v>17</v>
      </c>
      <c r="C128">
        <v>3</v>
      </c>
      <c r="D128">
        <v>10</v>
      </c>
      <c r="E128">
        <v>10</v>
      </c>
      <c r="F128">
        <v>9</v>
      </c>
      <c r="G128">
        <v>1</v>
      </c>
      <c r="H128">
        <v>8</v>
      </c>
      <c r="I128">
        <v>2</v>
      </c>
      <c r="J128">
        <v>0.85</v>
      </c>
      <c r="K128">
        <v>9.5750541687011701</v>
      </c>
      <c r="L128" s="10">
        <v>1.2696952819824201</v>
      </c>
      <c r="M128">
        <v>0.69705581665039096</v>
      </c>
      <c r="N128">
        <v>7.5185089111328098</v>
      </c>
      <c r="O128">
        <v>6</v>
      </c>
      <c r="P128">
        <v>6</v>
      </c>
      <c r="Q128">
        <v>15</v>
      </c>
      <c r="R128" s="16">
        <v>0.4</v>
      </c>
      <c r="S128" s="16">
        <f t="shared" si="1"/>
        <v>0.6</v>
      </c>
      <c r="T128">
        <v>4.0484638214111301</v>
      </c>
      <c r="U128">
        <v>3.6613860130310099</v>
      </c>
      <c r="V128">
        <v>3.5725116729736301</v>
      </c>
      <c r="W128" s="17">
        <v>8.8874340057373005E-2</v>
      </c>
      <c r="X128">
        <v>0.4759521484375</v>
      </c>
      <c r="Y128">
        <v>0.4759521484375</v>
      </c>
      <c r="Z128">
        <v>0.6</v>
      </c>
      <c r="AA128">
        <v>0.9</v>
      </c>
      <c r="AB128">
        <v>0.6</v>
      </c>
      <c r="AC128">
        <v>0.72</v>
      </c>
      <c r="AD128">
        <v>0.1</v>
      </c>
      <c r="AE128">
        <v>0.3</v>
      </c>
    </row>
    <row r="129" spans="1:31" x14ac:dyDescent="0.15">
      <c r="A129" s="6">
        <v>359</v>
      </c>
      <c r="B129">
        <v>17</v>
      </c>
      <c r="C129">
        <v>3</v>
      </c>
      <c r="D129">
        <v>10</v>
      </c>
      <c r="E129">
        <v>10</v>
      </c>
      <c r="F129">
        <v>10</v>
      </c>
      <c r="G129">
        <v>0</v>
      </c>
      <c r="H129">
        <v>7</v>
      </c>
      <c r="I129">
        <v>3</v>
      </c>
      <c r="J129">
        <v>0.85</v>
      </c>
      <c r="K129">
        <v>7.8746433258056596</v>
      </c>
      <c r="L129" s="10">
        <v>1.27225494384766</v>
      </c>
      <c r="M129">
        <v>0.428619384765625</v>
      </c>
      <c r="N129">
        <v>6.6198444366455096</v>
      </c>
      <c r="O129">
        <v>5</v>
      </c>
      <c r="P129">
        <v>5</v>
      </c>
      <c r="Q129">
        <v>14</v>
      </c>
      <c r="R129" s="16">
        <v>0.35709999999999997</v>
      </c>
      <c r="S129" s="16">
        <f t="shared" si="1"/>
        <v>0.5</v>
      </c>
      <c r="T129">
        <v>3.9990768432617201</v>
      </c>
      <c r="U129">
        <v>3.5988242626190199</v>
      </c>
      <c r="V129">
        <v>3.5017428398132302</v>
      </c>
      <c r="W129" s="17">
        <v>9.7081422805786105E-2</v>
      </c>
      <c r="X129">
        <v>0.497334003448486</v>
      </c>
      <c r="Y129">
        <v>0.497334003448486</v>
      </c>
      <c r="Z129">
        <v>0.5</v>
      </c>
      <c r="AA129">
        <v>0.9</v>
      </c>
      <c r="AB129">
        <v>0.64285714285714302</v>
      </c>
      <c r="AC129">
        <v>0.75</v>
      </c>
      <c r="AD129">
        <v>0.1</v>
      </c>
      <c r="AE129">
        <v>0.4</v>
      </c>
    </row>
    <row r="130" spans="1:31" x14ac:dyDescent="0.15">
      <c r="A130" s="6">
        <v>856</v>
      </c>
      <c r="B130">
        <v>18</v>
      </c>
      <c r="C130">
        <v>2</v>
      </c>
      <c r="D130">
        <v>10</v>
      </c>
      <c r="E130">
        <v>10</v>
      </c>
      <c r="F130">
        <v>10</v>
      </c>
      <c r="G130">
        <v>0</v>
      </c>
      <c r="H130">
        <v>8</v>
      </c>
      <c r="I130">
        <v>2</v>
      </c>
      <c r="J130">
        <v>0.9</v>
      </c>
      <c r="K130">
        <v>9.8397865295410192</v>
      </c>
      <c r="L130" s="10">
        <v>1.2774200439453101</v>
      </c>
      <c r="M130">
        <v>0.68697357177734397</v>
      </c>
      <c r="N130">
        <v>7.7507438659668004</v>
      </c>
      <c r="O130">
        <v>6</v>
      </c>
      <c r="P130">
        <v>6</v>
      </c>
      <c r="Q130">
        <v>16</v>
      </c>
      <c r="R130" s="16">
        <v>0.375</v>
      </c>
      <c r="S130" s="16">
        <f t="shared" ref="S130:S193" si="2">O130/E130</f>
        <v>0.6</v>
      </c>
      <c r="T130">
        <v>4.8936882019043004</v>
      </c>
      <c r="U130">
        <v>4.4743685722351101</v>
      </c>
      <c r="V130">
        <v>4.2858715057373002</v>
      </c>
      <c r="W130" s="17">
        <v>0.18849706649780301</v>
      </c>
      <c r="X130">
        <v>0.60781669616699197</v>
      </c>
      <c r="Y130">
        <v>0.60781669616699197</v>
      </c>
      <c r="Z130">
        <v>0.6</v>
      </c>
      <c r="AA130">
        <v>1</v>
      </c>
      <c r="AB130">
        <v>0.625</v>
      </c>
      <c r="AC130">
        <v>0.76923076923076905</v>
      </c>
      <c r="AD130">
        <v>0</v>
      </c>
      <c r="AE130">
        <v>0.4</v>
      </c>
    </row>
    <row r="131" spans="1:31" x14ac:dyDescent="0.15">
      <c r="A131" s="6">
        <v>425</v>
      </c>
      <c r="B131">
        <v>18</v>
      </c>
      <c r="C131">
        <v>2</v>
      </c>
      <c r="D131">
        <v>10</v>
      </c>
      <c r="E131">
        <v>10</v>
      </c>
      <c r="F131">
        <v>10</v>
      </c>
      <c r="G131">
        <v>0</v>
      </c>
      <c r="H131">
        <v>8</v>
      </c>
      <c r="I131">
        <v>2</v>
      </c>
      <c r="J131">
        <v>0.9</v>
      </c>
      <c r="K131">
        <v>9.8842582702636701</v>
      </c>
      <c r="L131" s="10">
        <v>1.27828216552734</v>
      </c>
      <c r="M131">
        <v>0.75282287597656194</v>
      </c>
      <c r="N131">
        <v>8.1301689147949201</v>
      </c>
      <c r="O131">
        <v>7</v>
      </c>
      <c r="P131">
        <v>7</v>
      </c>
      <c r="Q131">
        <v>17</v>
      </c>
      <c r="R131" s="16">
        <v>0.4118</v>
      </c>
      <c r="S131" s="16">
        <f t="shared" si="2"/>
        <v>0.7</v>
      </c>
      <c r="T131">
        <v>4.9376811981201199</v>
      </c>
      <c r="U131">
        <v>4.4963254928588903</v>
      </c>
      <c r="V131">
        <v>4.3386306762695304</v>
      </c>
      <c r="W131" s="17">
        <v>0.157694816589355</v>
      </c>
      <c r="X131">
        <v>0.59905052185058605</v>
      </c>
      <c r="Y131">
        <v>0.59905052185058605</v>
      </c>
      <c r="Z131">
        <v>0.7</v>
      </c>
      <c r="AA131">
        <v>1</v>
      </c>
      <c r="AB131">
        <v>0.58823529411764697</v>
      </c>
      <c r="AC131">
        <v>0.74074074074074103</v>
      </c>
      <c r="AD131">
        <v>0</v>
      </c>
      <c r="AE131">
        <v>0.3</v>
      </c>
    </row>
    <row r="132" spans="1:31" x14ac:dyDescent="0.15">
      <c r="A132" s="6">
        <v>449</v>
      </c>
      <c r="B132">
        <v>18</v>
      </c>
      <c r="C132">
        <v>2</v>
      </c>
      <c r="D132">
        <v>10</v>
      </c>
      <c r="E132">
        <v>10</v>
      </c>
      <c r="F132">
        <v>10</v>
      </c>
      <c r="G132">
        <v>0</v>
      </c>
      <c r="H132">
        <v>8</v>
      </c>
      <c r="I132">
        <v>2</v>
      </c>
      <c r="J132">
        <v>0.9</v>
      </c>
      <c r="K132">
        <v>9.2272090911865199</v>
      </c>
      <c r="L132" s="10">
        <v>1.2797088623046899</v>
      </c>
      <c r="M132">
        <v>0.78079986572265603</v>
      </c>
      <c r="N132">
        <v>7.4398536682128897</v>
      </c>
      <c r="O132">
        <v>6</v>
      </c>
      <c r="P132">
        <v>6</v>
      </c>
      <c r="Q132">
        <v>15</v>
      </c>
      <c r="R132" s="16">
        <v>0.4</v>
      </c>
      <c r="S132" s="16">
        <f t="shared" si="2"/>
        <v>0.6</v>
      </c>
      <c r="T132">
        <v>4.0458812713623002</v>
      </c>
      <c r="U132">
        <v>3.6964147090911901</v>
      </c>
      <c r="V132">
        <v>3.53796315193176</v>
      </c>
      <c r="W132" s="17">
        <v>0.15845155715942399</v>
      </c>
      <c r="X132">
        <v>0.50791811943054199</v>
      </c>
      <c r="Y132">
        <v>0.50791811943054199</v>
      </c>
      <c r="Z132">
        <v>0.6</v>
      </c>
      <c r="AA132">
        <v>0.9</v>
      </c>
      <c r="AB132">
        <v>0.6</v>
      </c>
      <c r="AC132">
        <v>0.72</v>
      </c>
      <c r="AD132">
        <v>0.1</v>
      </c>
      <c r="AE132">
        <v>0.3</v>
      </c>
    </row>
    <row r="133" spans="1:31" x14ac:dyDescent="0.15">
      <c r="A133" s="6">
        <v>924</v>
      </c>
      <c r="B133">
        <v>19</v>
      </c>
      <c r="C133">
        <v>1</v>
      </c>
      <c r="D133">
        <v>10</v>
      </c>
      <c r="E133">
        <v>10</v>
      </c>
      <c r="F133">
        <v>10</v>
      </c>
      <c r="G133">
        <v>0</v>
      </c>
      <c r="H133">
        <v>9</v>
      </c>
      <c r="I133">
        <v>1</v>
      </c>
      <c r="J133">
        <v>0.95</v>
      </c>
      <c r="K133">
        <v>12.8609733581543</v>
      </c>
      <c r="L133" s="10">
        <v>1.28487396240234</v>
      </c>
      <c r="M133">
        <v>1.0061149597168</v>
      </c>
      <c r="N133">
        <v>10.074775695800801</v>
      </c>
      <c r="O133">
        <v>6</v>
      </c>
      <c r="P133">
        <v>6</v>
      </c>
      <c r="Q133">
        <v>16</v>
      </c>
      <c r="R133" s="16">
        <v>0.375</v>
      </c>
      <c r="S133" s="16">
        <f t="shared" si="2"/>
        <v>0.6</v>
      </c>
      <c r="T133">
        <v>5.0540904998779297</v>
      </c>
      <c r="U133">
        <v>4.6821627616882298</v>
      </c>
      <c r="V133">
        <v>4.4225492477417001</v>
      </c>
      <c r="W133" s="17">
        <v>0.25961351394653298</v>
      </c>
      <c r="X133">
        <v>0.63154125213623002</v>
      </c>
      <c r="Y133">
        <v>0.63154125213623002</v>
      </c>
      <c r="Z133">
        <v>0.6</v>
      </c>
      <c r="AA133">
        <v>1</v>
      </c>
      <c r="AB133">
        <v>0.625</v>
      </c>
      <c r="AC133">
        <v>0.76923076923076905</v>
      </c>
      <c r="AD133">
        <v>0</v>
      </c>
      <c r="AE133">
        <v>0.4</v>
      </c>
    </row>
    <row r="134" spans="1:31" x14ac:dyDescent="0.15">
      <c r="A134" s="6">
        <v>358</v>
      </c>
      <c r="B134">
        <v>16</v>
      </c>
      <c r="C134">
        <v>4</v>
      </c>
      <c r="D134">
        <v>10</v>
      </c>
      <c r="E134">
        <v>10</v>
      </c>
      <c r="F134">
        <v>10</v>
      </c>
      <c r="G134">
        <v>0</v>
      </c>
      <c r="H134">
        <v>6</v>
      </c>
      <c r="I134">
        <v>4</v>
      </c>
      <c r="J134">
        <v>0.8</v>
      </c>
      <c r="K134">
        <v>8.2530384063720703</v>
      </c>
      <c r="L134" s="10">
        <v>1.2930984497070299</v>
      </c>
      <c r="M134">
        <v>0.120105743408203</v>
      </c>
      <c r="N134">
        <v>8.6674137115478498</v>
      </c>
      <c r="O134">
        <v>6</v>
      </c>
      <c r="P134">
        <v>6</v>
      </c>
      <c r="Q134">
        <v>16</v>
      </c>
      <c r="R134" s="16">
        <v>0.375</v>
      </c>
      <c r="S134" s="16">
        <f t="shared" si="2"/>
        <v>0.6</v>
      </c>
      <c r="T134">
        <v>4.5827350616455096</v>
      </c>
      <c r="U134">
        <v>3.9757785797119101</v>
      </c>
      <c r="V134">
        <v>4.00595998764038</v>
      </c>
      <c r="W134" s="17">
        <v>3.01814079284668E-2</v>
      </c>
      <c r="X134">
        <v>0.57677507400512695</v>
      </c>
      <c r="Y134">
        <v>0.57677507400512695</v>
      </c>
      <c r="Z134">
        <v>0.6</v>
      </c>
      <c r="AA134">
        <v>1</v>
      </c>
      <c r="AB134">
        <v>0.625</v>
      </c>
      <c r="AC134">
        <v>0.76923076923076905</v>
      </c>
      <c r="AD134">
        <v>0</v>
      </c>
      <c r="AE134">
        <v>0.4</v>
      </c>
    </row>
    <row r="135" spans="1:31" x14ac:dyDescent="0.15">
      <c r="A135" s="6">
        <v>87</v>
      </c>
      <c r="B135">
        <v>18</v>
      </c>
      <c r="C135">
        <v>2</v>
      </c>
      <c r="D135">
        <v>10</v>
      </c>
      <c r="E135">
        <v>10</v>
      </c>
      <c r="F135">
        <v>10</v>
      </c>
      <c r="G135">
        <v>0</v>
      </c>
      <c r="H135">
        <v>8</v>
      </c>
      <c r="I135">
        <v>2</v>
      </c>
      <c r="J135">
        <v>0.9</v>
      </c>
      <c r="K135">
        <v>10.2613677978516</v>
      </c>
      <c r="L135" s="10">
        <v>1.2967643737793</v>
      </c>
      <c r="M135">
        <v>0.64139175415039096</v>
      </c>
      <c r="N135">
        <v>7.9288749694824201</v>
      </c>
      <c r="O135">
        <v>7</v>
      </c>
      <c r="P135">
        <v>7</v>
      </c>
      <c r="Q135">
        <v>17</v>
      </c>
      <c r="R135" s="16">
        <v>0.4118</v>
      </c>
      <c r="S135" s="16">
        <f t="shared" si="2"/>
        <v>0.7</v>
      </c>
      <c r="T135">
        <v>5.1760005950927699</v>
      </c>
      <c r="U135">
        <v>4.7194967269897496</v>
      </c>
      <c r="V135">
        <v>4.5122494697570801</v>
      </c>
      <c r="W135" s="17">
        <v>0.20724725723266599</v>
      </c>
      <c r="X135">
        <v>0.66375112533569303</v>
      </c>
      <c r="Y135">
        <v>0.66375112533569303</v>
      </c>
      <c r="Z135">
        <v>0.7</v>
      </c>
      <c r="AA135">
        <v>1</v>
      </c>
      <c r="AB135">
        <v>0.58823529411764697</v>
      </c>
      <c r="AC135">
        <v>0.74074074074074103</v>
      </c>
      <c r="AD135">
        <v>0</v>
      </c>
      <c r="AE135">
        <v>0.3</v>
      </c>
    </row>
    <row r="136" spans="1:31" x14ac:dyDescent="0.15">
      <c r="A136" s="6">
        <v>939</v>
      </c>
      <c r="B136">
        <v>18</v>
      </c>
      <c r="C136">
        <v>2</v>
      </c>
      <c r="D136">
        <v>10</v>
      </c>
      <c r="E136">
        <v>10</v>
      </c>
      <c r="F136">
        <v>10</v>
      </c>
      <c r="G136">
        <v>0</v>
      </c>
      <c r="H136">
        <v>8</v>
      </c>
      <c r="I136">
        <v>2</v>
      </c>
      <c r="J136">
        <v>0.9</v>
      </c>
      <c r="K136">
        <v>9.0494155883789098</v>
      </c>
      <c r="L136" s="10">
        <v>1.2970714569091799</v>
      </c>
      <c r="M136">
        <v>0.79858016967773404</v>
      </c>
      <c r="N136">
        <v>7.1979351043701199</v>
      </c>
      <c r="O136">
        <v>5</v>
      </c>
      <c r="P136">
        <v>5</v>
      </c>
      <c r="Q136">
        <v>15</v>
      </c>
      <c r="R136" s="16">
        <v>0.33329999999999999</v>
      </c>
      <c r="S136" s="16">
        <f t="shared" si="2"/>
        <v>0.5</v>
      </c>
      <c r="T136">
        <v>4.3029632568359402</v>
      </c>
      <c r="U136">
        <v>3.94556832313538</v>
      </c>
      <c r="V136">
        <v>3.7837824821472199</v>
      </c>
      <c r="W136" s="17">
        <v>0.16178584098815901</v>
      </c>
      <c r="X136">
        <v>0.51918077468872104</v>
      </c>
      <c r="Y136">
        <v>0.51918077468872104</v>
      </c>
      <c r="Z136">
        <v>0.5</v>
      </c>
      <c r="AA136">
        <v>1</v>
      </c>
      <c r="AB136">
        <v>0.66666666666666696</v>
      </c>
      <c r="AC136">
        <v>0.8</v>
      </c>
      <c r="AD136">
        <v>0</v>
      </c>
      <c r="AE136">
        <v>0.5</v>
      </c>
    </row>
    <row r="137" spans="1:31" x14ac:dyDescent="0.15">
      <c r="A137" s="6">
        <v>997</v>
      </c>
      <c r="B137">
        <v>18</v>
      </c>
      <c r="C137">
        <v>2</v>
      </c>
      <c r="D137">
        <v>10</v>
      </c>
      <c r="E137">
        <v>10</v>
      </c>
      <c r="F137">
        <v>10</v>
      </c>
      <c r="G137">
        <v>0</v>
      </c>
      <c r="H137">
        <v>8</v>
      </c>
      <c r="I137">
        <v>2</v>
      </c>
      <c r="J137">
        <v>0.9</v>
      </c>
      <c r="K137">
        <v>9.2292556762695295</v>
      </c>
      <c r="L137" s="10">
        <v>1.29758071899414</v>
      </c>
      <c r="M137">
        <v>0.76646423339843694</v>
      </c>
      <c r="N137">
        <v>7.2590503692626998</v>
      </c>
      <c r="O137">
        <v>7</v>
      </c>
      <c r="P137">
        <v>7</v>
      </c>
      <c r="Q137">
        <v>17</v>
      </c>
      <c r="R137" s="16">
        <v>0.4118</v>
      </c>
      <c r="S137" s="16">
        <f t="shared" si="2"/>
        <v>0.7</v>
      </c>
      <c r="T137">
        <v>4.8837089538574201</v>
      </c>
      <c r="U137">
        <v>4.4612894058227504</v>
      </c>
      <c r="V137">
        <v>4.28568363189697</v>
      </c>
      <c r="W137" s="17">
        <v>0.175605773925781</v>
      </c>
      <c r="X137">
        <v>0.598025321960449</v>
      </c>
      <c r="Y137">
        <v>0.598025321960449</v>
      </c>
      <c r="Z137">
        <v>0.7</v>
      </c>
      <c r="AA137">
        <v>1</v>
      </c>
      <c r="AB137">
        <v>0.58823529411764697</v>
      </c>
      <c r="AC137">
        <v>0.74074074074074103</v>
      </c>
      <c r="AD137">
        <v>0</v>
      </c>
      <c r="AE137">
        <v>0.3</v>
      </c>
    </row>
    <row r="138" spans="1:31" x14ac:dyDescent="0.15">
      <c r="A138" s="6">
        <v>174</v>
      </c>
      <c r="B138">
        <v>17</v>
      </c>
      <c r="C138">
        <v>3</v>
      </c>
      <c r="D138">
        <v>10</v>
      </c>
      <c r="E138">
        <v>10</v>
      </c>
      <c r="F138">
        <v>10</v>
      </c>
      <c r="G138">
        <v>0</v>
      </c>
      <c r="H138">
        <v>7</v>
      </c>
      <c r="I138">
        <v>3</v>
      </c>
      <c r="J138">
        <v>0.85</v>
      </c>
      <c r="K138">
        <v>8.8168487548828107</v>
      </c>
      <c r="L138" s="10">
        <v>1.3005008697509799</v>
      </c>
      <c r="M138">
        <v>0.38003158569335899</v>
      </c>
      <c r="N138">
        <v>7.6694068908691397</v>
      </c>
      <c r="O138">
        <v>6</v>
      </c>
      <c r="P138">
        <v>6</v>
      </c>
      <c r="Q138">
        <v>16</v>
      </c>
      <c r="R138" s="16">
        <v>0.375</v>
      </c>
      <c r="S138" s="16">
        <f t="shared" si="2"/>
        <v>0.6</v>
      </c>
      <c r="T138">
        <v>4.33066749572754</v>
      </c>
      <c r="U138">
        <v>3.8736789226532</v>
      </c>
      <c r="V138">
        <v>3.7778885364532502</v>
      </c>
      <c r="W138" s="17">
        <v>9.57903861999512E-2</v>
      </c>
      <c r="X138">
        <v>0.55277895927429199</v>
      </c>
      <c r="Y138">
        <v>0.55277895927429199</v>
      </c>
      <c r="Z138">
        <v>0.6</v>
      </c>
      <c r="AA138">
        <v>1</v>
      </c>
      <c r="AB138">
        <v>0.625</v>
      </c>
      <c r="AC138">
        <v>0.76923076923076905</v>
      </c>
      <c r="AD138">
        <v>0</v>
      </c>
      <c r="AE138">
        <v>0.4</v>
      </c>
    </row>
    <row r="139" spans="1:31" x14ac:dyDescent="0.15">
      <c r="A139" s="6">
        <v>942</v>
      </c>
      <c r="B139">
        <v>17</v>
      </c>
      <c r="C139">
        <v>3</v>
      </c>
      <c r="D139">
        <v>10</v>
      </c>
      <c r="E139">
        <v>10</v>
      </c>
      <c r="F139">
        <v>10</v>
      </c>
      <c r="G139">
        <v>0</v>
      </c>
      <c r="H139">
        <v>7</v>
      </c>
      <c r="I139">
        <v>3</v>
      </c>
      <c r="J139">
        <v>0.85</v>
      </c>
      <c r="K139">
        <v>9.0732250213622994</v>
      </c>
      <c r="L139" s="10">
        <v>1.3047561645507799</v>
      </c>
      <c r="M139">
        <v>0.362777709960937</v>
      </c>
      <c r="N139">
        <v>7.9579143524169904</v>
      </c>
      <c r="O139">
        <v>7</v>
      </c>
      <c r="P139">
        <v>7</v>
      </c>
      <c r="Q139">
        <v>17</v>
      </c>
      <c r="R139" s="16">
        <v>0.4118</v>
      </c>
      <c r="S139" s="16">
        <f t="shared" si="2"/>
        <v>0.7</v>
      </c>
      <c r="T139">
        <v>4.8370914459228498</v>
      </c>
      <c r="U139">
        <v>4.3284192085266104</v>
      </c>
      <c r="V139">
        <v>4.2296271324157697</v>
      </c>
      <c r="W139" s="17">
        <v>9.8792076110839802E-2</v>
      </c>
      <c r="X139">
        <v>0.60746431350707997</v>
      </c>
      <c r="Y139">
        <v>0.60746431350707997</v>
      </c>
      <c r="Z139">
        <v>0.7</v>
      </c>
      <c r="AA139">
        <v>1</v>
      </c>
      <c r="AB139">
        <v>0.58823529411764697</v>
      </c>
      <c r="AC139">
        <v>0.74074074074074103</v>
      </c>
      <c r="AD139">
        <v>0</v>
      </c>
      <c r="AE139">
        <v>0.3</v>
      </c>
    </row>
    <row r="140" spans="1:31" x14ac:dyDescent="0.15">
      <c r="A140" s="6">
        <v>310</v>
      </c>
      <c r="B140">
        <v>18</v>
      </c>
      <c r="C140">
        <v>2</v>
      </c>
      <c r="D140">
        <v>10</v>
      </c>
      <c r="E140">
        <v>10</v>
      </c>
      <c r="F140">
        <v>10</v>
      </c>
      <c r="G140">
        <v>0</v>
      </c>
      <c r="H140">
        <v>8</v>
      </c>
      <c r="I140">
        <v>2</v>
      </c>
      <c r="J140">
        <v>0.9</v>
      </c>
      <c r="K140">
        <v>10.1208000183106</v>
      </c>
      <c r="L140" s="10">
        <v>1.31255531311035</v>
      </c>
      <c r="M140">
        <v>0.64004898071289096</v>
      </c>
      <c r="N140">
        <v>7.6477699279785201</v>
      </c>
      <c r="O140">
        <v>6</v>
      </c>
      <c r="P140">
        <v>6</v>
      </c>
      <c r="Q140">
        <v>16</v>
      </c>
      <c r="R140" s="16">
        <v>0.375</v>
      </c>
      <c r="S140" s="16">
        <f t="shared" si="2"/>
        <v>0.6</v>
      </c>
      <c r="T140">
        <v>4.8479423522949201</v>
      </c>
      <c r="U140">
        <v>4.4496707916259801</v>
      </c>
      <c r="V140">
        <v>4.2379841804504403</v>
      </c>
      <c r="W140" s="17">
        <v>0.211686611175537</v>
      </c>
      <c r="X140">
        <v>0.60995817184448198</v>
      </c>
      <c r="Y140">
        <v>0.60995817184448198</v>
      </c>
      <c r="Z140">
        <v>0.6</v>
      </c>
      <c r="AA140">
        <v>1</v>
      </c>
      <c r="AB140">
        <v>0.625</v>
      </c>
      <c r="AC140">
        <v>0.76923076923076905</v>
      </c>
      <c r="AD140">
        <v>0</v>
      </c>
      <c r="AE140">
        <v>0.4</v>
      </c>
    </row>
    <row r="141" spans="1:31" x14ac:dyDescent="0.15">
      <c r="A141" s="6">
        <v>524</v>
      </c>
      <c r="B141">
        <v>18</v>
      </c>
      <c r="C141">
        <v>2</v>
      </c>
      <c r="D141">
        <v>10</v>
      </c>
      <c r="E141">
        <v>10</v>
      </c>
      <c r="F141">
        <v>10</v>
      </c>
      <c r="G141">
        <v>0</v>
      </c>
      <c r="H141">
        <v>8</v>
      </c>
      <c r="I141">
        <v>2</v>
      </c>
      <c r="J141">
        <v>0.9</v>
      </c>
      <c r="K141">
        <v>9.8586711883544904</v>
      </c>
      <c r="L141" s="10">
        <v>1.31509017944336</v>
      </c>
      <c r="M141">
        <v>0.68877792358398404</v>
      </c>
      <c r="N141">
        <v>7.5478954315185502</v>
      </c>
      <c r="O141">
        <v>6</v>
      </c>
      <c r="P141">
        <v>6</v>
      </c>
      <c r="Q141">
        <v>16</v>
      </c>
      <c r="R141" s="16">
        <v>0.375</v>
      </c>
      <c r="S141" s="16">
        <f t="shared" si="2"/>
        <v>0.6</v>
      </c>
      <c r="T141">
        <v>4.7864208221435502</v>
      </c>
      <c r="U141">
        <v>4.3702192306518501</v>
      </c>
      <c r="V141">
        <v>4.1623697280883798</v>
      </c>
      <c r="W141" s="17">
        <v>0.20784950256347701</v>
      </c>
      <c r="X141">
        <v>0.624051094055176</v>
      </c>
      <c r="Y141">
        <v>0.624051094055176</v>
      </c>
      <c r="Z141">
        <v>0.6</v>
      </c>
      <c r="AA141">
        <v>1</v>
      </c>
      <c r="AB141">
        <v>0.625</v>
      </c>
      <c r="AC141">
        <v>0.76923076923076905</v>
      </c>
      <c r="AD141">
        <v>0</v>
      </c>
      <c r="AE141">
        <v>0.4</v>
      </c>
    </row>
    <row r="142" spans="1:31" x14ac:dyDescent="0.15">
      <c r="A142" s="6">
        <v>543</v>
      </c>
      <c r="B142">
        <v>19</v>
      </c>
      <c r="C142">
        <v>1</v>
      </c>
      <c r="D142">
        <v>10</v>
      </c>
      <c r="E142">
        <v>10</v>
      </c>
      <c r="F142">
        <v>10</v>
      </c>
      <c r="G142">
        <v>0</v>
      </c>
      <c r="H142">
        <v>9</v>
      </c>
      <c r="I142">
        <v>1</v>
      </c>
      <c r="J142">
        <v>0.95</v>
      </c>
      <c r="K142">
        <v>11.3244895935059</v>
      </c>
      <c r="L142" s="10">
        <v>1.32077980041504</v>
      </c>
      <c r="M142">
        <v>1.14920806884766</v>
      </c>
      <c r="N142">
        <v>9.3995494842529297</v>
      </c>
      <c r="O142">
        <v>6</v>
      </c>
      <c r="P142">
        <v>6</v>
      </c>
      <c r="Q142">
        <v>15</v>
      </c>
      <c r="R142" s="16">
        <v>0.4</v>
      </c>
      <c r="S142" s="16">
        <f t="shared" si="2"/>
        <v>0.6</v>
      </c>
      <c r="T142">
        <v>4.4683666229248002</v>
      </c>
      <c r="U142">
        <v>4.1400995254516602</v>
      </c>
      <c r="V142">
        <v>3.9589104652404798</v>
      </c>
      <c r="W142" s="17">
        <v>0.181189060211182</v>
      </c>
      <c r="X142">
        <v>0.50945615768432595</v>
      </c>
      <c r="Y142">
        <v>0.50945615768432595</v>
      </c>
      <c r="Z142">
        <v>0.6</v>
      </c>
      <c r="AA142">
        <v>0.9</v>
      </c>
      <c r="AB142">
        <v>0.6</v>
      </c>
      <c r="AC142">
        <v>0.72</v>
      </c>
      <c r="AD142">
        <v>0.1</v>
      </c>
      <c r="AE142">
        <v>0.3</v>
      </c>
    </row>
    <row r="143" spans="1:31" x14ac:dyDescent="0.15">
      <c r="A143" s="6">
        <v>849</v>
      </c>
      <c r="B143">
        <v>18</v>
      </c>
      <c r="C143">
        <v>2</v>
      </c>
      <c r="D143">
        <v>10</v>
      </c>
      <c r="E143">
        <v>10</v>
      </c>
      <c r="F143">
        <v>10</v>
      </c>
      <c r="G143">
        <v>0</v>
      </c>
      <c r="H143">
        <v>8</v>
      </c>
      <c r="I143">
        <v>2</v>
      </c>
      <c r="J143">
        <v>0.9</v>
      </c>
      <c r="K143">
        <v>10.476509094238301</v>
      </c>
      <c r="L143" s="10">
        <v>1.32815933227539</v>
      </c>
      <c r="M143">
        <v>0.68011856079101596</v>
      </c>
      <c r="N143">
        <v>8.1952075958252006</v>
      </c>
      <c r="O143">
        <v>7</v>
      </c>
      <c r="P143">
        <v>7</v>
      </c>
      <c r="Q143">
        <v>17</v>
      </c>
      <c r="R143" s="16">
        <v>0.4118</v>
      </c>
      <c r="S143" s="16">
        <f t="shared" si="2"/>
        <v>0.7</v>
      </c>
      <c r="T143">
        <v>5.0707283020019496</v>
      </c>
      <c r="U143">
        <v>4.6407356262206996</v>
      </c>
      <c r="V143">
        <v>4.4447135925293004</v>
      </c>
      <c r="W143" s="17">
        <v>0.196022033691406</v>
      </c>
      <c r="X143">
        <v>0.62601470947265603</v>
      </c>
      <c r="Y143">
        <v>0.62601470947265603</v>
      </c>
      <c r="Z143">
        <v>0.7</v>
      </c>
      <c r="AA143">
        <v>1</v>
      </c>
      <c r="AB143">
        <v>0.58823529411764697</v>
      </c>
      <c r="AC143">
        <v>0.74074074074074103</v>
      </c>
      <c r="AD143">
        <v>0</v>
      </c>
      <c r="AE143">
        <v>0.3</v>
      </c>
    </row>
    <row r="144" spans="1:31" x14ac:dyDescent="0.15">
      <c r="A144" s="6">
        <v>48</v>
      </c>
      <c r="B144">
        <v>17</v>
      </c>
      <c r="C144">
        <v>3</v>
      </c>
      <c r="D144">
        <v>10</v>
      </c>
      <c r="E144">
        <v>10</v>
      </c>
      <c r="F144">
        <v>9</v>
      </c>
      <c r="G144">
        <v>1</v>
      </c>
      <c r="H144">
        <v>8</v>
      </c>
      <c r="I144">
        <v>2</v>
      </c>
      <c r="J144">
        <v>0.85</v>
      </c>
      <c r="K144">
        <v>9.5568904876709002</v>
      </c>
      <c r="L144" s="10">
        <v>1.33060073852539</v>
      </c>
      <c r="M144">
        <v>0.79987716674804699</v>
      </c>
      <c r="N144">
        <v>7.6292476654052699</v>
      </c>
      <c r="O144">
        <v>7</v>
      </c>
      <c r="P144">
        <v>7</v>
      </c>
      <c r="Q144">
        <v>16</v>
      </c>
      <c r="R144" s="16">
        <v>0.4375</v>
      </c>
      <c r="S144" s="16">
        <f t="shared" si="2"/>
        <v>0.7</v>
      </c>
      <c r="T144">
        <v>3.7809638977050799</v>
      </c>
      <c r="U144">
        <v>3.42842292785644</v>
      </c>
      <c r="V144">
        <v>3.33640813827515</v>
      </c>
      <c r="W144" s="17">
        <v>9.20147895812988E-2</v>
      </c>
      <c r="X144">
        <v>0.44455575942993197</v>
      </c>
      <c r="Y144">
        <v>0.44455575942993197</v>
      </c>
      <c r="Z144">
        <v>0.7</v>
      </c>
      <c r="AA144">
        <v>0.9</v>
      </c>
      <c r="AB144">
        <v>0.5625</v>
      </c>
      <c r="AC144">
        <v>0.69230769230769196</v>
      </c>
      <c r="AD144">
        <v>0.1</v>
      </c>
      <c r="AE144">
        <v>0.2</v>
      </c>
    </row>
    <row r="145" spans="1:31" x14ac:dyDescent="0.15">
      <c r="A145" s="6">
        <v>968</v>
      </c>
      <c r="B145">
        <v>19</v>
      </c>
      <c r="C145">
        <v>1</v>
      </c>
      <c r="D145">
        <v>10</v>
      </c>
      <c r="E145">
        <v>10</v>
      </c>
      <c r="F145">
        <v>10</v>
      </c>
      <c r="G145">
        <v>0</v>
      </c>
      <c r="H145">
        <v>9</v>
      </c>
      <c r="I145">
        <v>1</v>
      </c>
      <c r="J145">
        <v>0.95</v>
      </c>
      <c r="K145">
        <v>12.8511085510254</v>
      </c>
      <c r="L145" s="10">
        <v>1.33205413818359</v>
      </c>
      <c r="M145">
        <v>1.1024131774902299</v>
      </c>
      <c r="N145">
        <v>10.502586364746101</v>
      </c>
      <c r="O145">
        <v>8</v>
      </c>
      <c r="P145">
        <v>8</v>
      </c>
      <c r="Q145">
        <v>18</v>
      </c>
      <c r="R145" s="16">
        <v>0.44440000000000002</v>
      </c>
      <c r="S145" s="16">
        <f t="shared" si="2"/>
        <v>0.8</v>
      </c>
      <c r="T145">
        <v>5.0909938812255904</v>
      </c>
      <c r="U145">
        <v>4.7128734588623002</v>
      </c>
      <c r="V145">
        <v>4.49585056304932</v>
      </c>
      <c r="W145" s="17">
        <v>0.217022895812988</v>
      </c>
      <c r="X145">
        <v>0.59514331817626998</v>
      </c>
      <c r="Y145">
        <v>0.59514331817626998</v>
      </c>
      <c r="Z145">
        <v>0.8</v>
      </c>
      <c r="AA145">
        <v>1</v>
      </c>
      <c r="AB145">
        <v>0.55555555555555602</v>
      </c>
      <c r="AC145">
        <v>0.71428571428571397</v>
      </c>
      <c r="AD145">
        <v>0</v>
      </c>
      <c r="AE145">
        <v>0.2</v>
      </c>
    </row>
    <row r="146" spans="1:31" x14ac:dyDescent="0.15">
      <c r="A146" s="6">
        <v>694</v>
      </c>
      <c r="B146">
        <v>19</v>
      </c>
      <c r="C146">
        <v>1</v>
      </c>
      <c r="D146">
        <v>10</v>
      </c>
      <c r="E146">
        <v>10</v>
      </c>
      <c r="F146">
        <v>10</v>
      </c>
      <c r="G146">
        <v>0</v>
      </c>
      <c r="H146">
        <v>9</v>
      </c>
      <c r="I146">
        <v>1</v>
      </c>
      <c r="J146">
        <v>0.95</v>
      </c>
      <c r="K146">
        <v>11.305910110473601</v>
      </c>
      <c r="L146" s="10">
        <v>1.3516082763671899</v>
      </c>
      <c r="M146">
        <v>1.11557388305664</v>
      </c>
      <c r="N146">
        <v>8.6999645233154297</v>
      </c>
      <c r="O146">
        <v>6</v>
      </c>
      <c r="P146">
        <v>6</v>
      </c>
      <c r="Q146">
        <v>15</v>
      </c>
      <c r="R146" s="16">
        <v>0.4</v>
      </c>
      <c r="S146" s="16">
        <f t="shared" si="2"/>
        <v>0.6</v>
      </c>
      <c r="T146">
        <v>4.3728122711181596</v>
      </c>
      <c r="U146">
        <v>4.0774874687194798</v>
      </c>
      <c r="V146">
        <v>3.8651390075683598</v>
      </c>
      <c r="W146" s="17">
        <v>0.21234846115112299</v>
      </c>
      <c r="X146">
        <v>0.50767326354980502</v>
      </c>
      <c r="Y146">
        <v>0.50767326354980502</v>
      </c>
      <c r="Z146">
        <v>0.6</v>
      </c>
      <c r="AA146">
        <v>0.9</v>
      </c>
      <c r="AB146">
        <v>0.6</v>
      </c>
      <c r="AC146">
        <v>0.72</v>
      </c>
      <c r="AD146">
        <v>0.1</v>
      </c>
      <c r="AE146">
        <v>0.3</v>
      </c>
    </row>
    <row r="147" spans="1:31" x14ac:dyDescent="0.15">
      <c r="A147" s="6">
        <v>594</v>
      </c>
      <c r="B147">
        <v>17</v>
      </c>
      <c r="C147">
        <v>3</v>
      </c>
      <c r="D147">
        <v>10</v>
      </c>
      <c r="E147">
        <v>10</v>
      </c>
      <c r="F147">
        <v>10</v>
      </c>
      <c r="G147">
        <v>0</v>
      </c>
      <c r="H147">
        <v>7</v>
      </c>
      <c r="I147">
        <v>3</v>
      </c>
      <c r="J147">
        <v>0.85</v>
      </c>
      <c r="K147">
        <v>9.1741390228271502</v>
      </c>
      <c r="L147" s="10">
        <v>1.35235595703125</v>
      </c>
      <c r="M147">
        <v>0.36530303955078097</v>
      </c>
      <c r="N147">
        <v>7.8837947845459002</v>
      </c>
      <c r="O147">
        <v>6</v>
      </c>
      <c r="P147">
        <v>6</v>
      </c>
      <c r="Q147">
        <v>16</v>
      </c>
      <c r="R147" s="16">
        <v>0.375</v>
      </c>
      <c r="S147" s="16">
        <f t="shared" si="2"/>
        <v>0.6</v>
      </c>
      <c r="T147">
        <v>4.9078598022460902</v>
      </c>
      <c r="U147">
        <v>4.3942012786865199</v>
      </c>
      <c r="V147">
        <v>4.2799344062805202</v>
      </c>
      <c r="W147" s="17">
        <v>0.114266872406006</v>
      </c>
      <c r="X147">
        <v>0.62792539596557595</v>
      </c>
      <c r="Y147">
        <v>0.62792539596557595</v>
      </c>
      <c r="Z147">
        <v>0.6</v>
      </c>
      <c r="AA147">
        <v>1</v>
      </c>
      <c r="AB147">
        <v>0.625</v>
      </c>
      <c r="AC147">
        <v>0.76923076923076905</v>
      </c>
      <c r="AD147">
        <v>0</v>
      </c>
      <c r="AE147">
        <v>0.4</v>
      </c>
    </row>
    <row r="148" spans="1:31" x14ac:dyDescent="0.15">
      <c r="A148" s="6">
        <v>707</v>
      </c>
      <c r="B148">
        <v>18</v>
      </c>
      <c r="C148">
        <v>2</v>
      </c>
      <c r="D148">
        <v>10</v>
      </c>
      <c r="E148">
        <v>10</v>
      </c>
      <c r="F148">
        <v>10</v>
      </c>
      <c r="G148">
        <v>0</v>
      </c>
      <c r="H148">
        <v>8</v>
      </c>
      <c r="I148">
        <v>2</v>
      </c>
      <c r="J148">
        <v>0.9</v>
      </c>
      <c r="K148">
        <v>8.8200187683105504</v>
      </c>
      <c r="L148" s="10">
        <v>1.35524749755859</v>
      </c>
      <c r="M148">
        <v>0.95606994628906194</v>
      </c>
      <c r="N148">
        <v>7.3350734710693404</v>
      </c>
      <c r="O148">
        <v>7</v>
      </c>
      <c r="P148">
        <v>7</v>
      </c>
      <c r="Q148">
        <v>17</v>
      </c>
      <c r="R148" s="16">
        <v>0.4118</v>
      </c>
      <c r="S148" s="16">
        <f t="shared" si="2"/>
        <v>0.7</v>
      </c>
      <c r="T148">
        <v>4.6154003143310502</v>
      </c>
      <c r="U148">
        <v>4.19578313827515</v>
      </c>
      <c r="V148">
        <v>4.0578680038452104</v>
      </c>
      <c r="W148" s="17">
        <v>0.137915134429932</v>
      </c>
      <c r="X148">
        <v>0.55753231048583995</v>
      </c>
      <c r="Y148">
        <v>0.55753231048583995</v>
      </c>
      <c r="Z148">
        <v>0.7</v>
      </c>
      <c r="AA148">
        <v>1</v>
      </c>
      <c r="AB148">
        <v>0.58823529411764697</v>
      </c>
      <c r="AC148">
        <v>0.74074074074074103</v>
      </c>
      <c r="AD148">
        <v>0</v>
      </c>
      <c r="AE148">
        <v>0.3</v>
      </c>
    </row>
    <row r="149" spans="1:31" x14ac:dyDescent="0.15">
      <c r="A149" s="6">
        <v>889</v>
      </c>
      <c r="B149">
        <v>19</v>
      </c>
      <c r="C149">
        <v>1</v>
      </c>
      <c r="D149">
        <v>10</v>
      </c>
      <c r="E149">
        <v>10</v>
      </c>
      <c r="F149">
        <v>10</v>
      </c>
      <c r="G149">
        <v>0</v>
      </c>
      <c r="H149">
        <v>9</v>
      </c>
      <c r="I149">
        <v>1</v>
      </c>
      <c r="J149">
        <v>0.95</v>
      </c>
      <c r="K149">
        <v>12.847942352294901</v>
      </c>
      <c r="L149" s="10">
        <v>1.35564041137695</v>
      </c>
      <c r="M149">
        <v>1.0721321105957</v>
      </c>
      <c r="N149">
        <v>9.9341506958007795</v>
      </c>
      <c r="O149">
        <v>6</v>
      </c>
      <c r="P149">
        <v>6</v>
      </c>
      <c r="Q149">
        <v>16</v>
      </c>
      <c r="R149" s="16">
        <v>0.375</v>
      </c>
      <c r="S149" s="16">
        <f t="shared" si="2"/>
        <v>0.6</v>
      </c>
      <c r="T149">
        <v>4.9076423645019496</v>
      </c>
      <c r="U149">
        <v>4.5584750175476101</v>
      </c>
      <c r="V149">
        <v>4.2787270545959499</v>
      </c>
      <c r="W149" s="17">
        <v>0.27974796295165999</v>
      </c>
      <c r="X149">
        <v>0.62891530990600597</v>
      </c>
      <c r="Y149">
        <v>0.62891530990600597</v>
      </c>
      <c r="Z149">
        <v>0.6</v>
      </c>
      <c r="AA149">
        <v>1</v>
      </c>
      <c r="AB149">
        <v>0.625</v>
      </c>
      <c r="AC149">
        <v>0.76923076923076905</v>
      </c>
      <c r="AD149">
        <v>0</v>
      </c>
      <c r="AE149">
        <v>0.4</v>
      </c>
    </row>
    <row r="150" spans="1:31" x14ac:dyDescent="0.15">
      <c r="A150" s="6">
        <v>764</v>
      </c>
      <c r="B150">
        <v>16</v>
      </c>
      <c r="C150">
        <v>4</v>
      </c>
      <c r="D150">
        <v>10</v>
      </c>
      <c r="E150">
        <v>10</v>
      </c>
      <c r="F150">
        <v>10</v>
      </c>
      <c r="G150">
        <v>0</v>
      </c>
      <c r="H150">
        <v>6</v>
      </c>
      <c r="I150">
        <v>4</v>
      </c>
      <c r="J150">
        <v>0.8</v>
      </c>
      <c r="K150">
        <v>8.7104778289794904</v>
      </c>
      <c r="L150" s="10">
        <v>1.3560638427734399</v>
      </c>
      <c r="M150">
        <v>0.14569473266601601</v>
      </c>
      <c r="N150">
        <v>9.2314319610595703</v>
      </c>
      <c r="O150">
        <v>6</v>
      </c>
      <c r="P150">
        <v>6</v>
      </c>
      <c r="Q150">
        <v>16</v>
      </c>
      <c r="R150" s="16">
        <v>0.375</v>
      </c>
      <c r="S150" s="16">
        <f t="shared" si="2"/>
        <v>0.6</v>
      </c>
      <c r="T150">
        <v>4.6927738189697301</v>
      </c>
      <c r="U150">
        <v>4.0366182327270499</v>
      </c>
      <c r="V150">
        <v>4.0753555297851598</v>
      </c>
      <c r="W150" s="17">
        <v>3.8737297058105503E-2</v>
      </c>
      <c r="X150">
        <v>0.61741828918456998</v>
      </c>
      <c r="Y150">
        <v>0.61741828918456998</v>
      </c>
      <c r="Z150">
        <v>0.6</v>
      </c>
      <c r="AA150">
        <v>1</v>
      </c>
      <c r="AB150">
        <v>0.625</v>
      </c>
      <c r="AC150">
        <v>0.76923076923076905</v>
      </c>
      <c r="AD150">
        <v>0</v>
      </c>
      <c r="AE150">
        <v>0.4</v>
      </c>
    </row>
    <row r="151" spans="1:31" x14ac:dyDescent="0.15">
      <c r="A151" s="6">
        <v>101</v>
      </c>
      <c r="B151">
        <v>17</v>
      </c>
      <c r="C151">
        <v>3</v>
      </c>
      <c r="D151">
        <v>10</v>
      </c>
      <c r="E151">
        <v>10</v>
      </c>
      <c r="F151">
        <v>10</v>
      </c>
      <c r="G151">
        <v>0</v>
      </c>
      <c r="H151">
        <v>7</v>
      </c>
      <c r="I151">
        <v>3</v>
      </c>
      <c r="J151">
        <v>0.85</v>
      </c>
      <c r="K151">
        <v>10.215389251709</v>
      </c>
      <c r="L151" s="10">
        <v>1.36420822143555</v>
      </c>
      <c r="M151">
        <v>0.32012939453125</v>
      </c>
      <c r="N151">
        <v>9.164306640625</v>
      </c>
      <c r="O151">
        <v>6</v>
      </c>
      <c r="P151">
        <v>6</v>
      </c>
      <c r="Q151">
        <v>16</v>
      </c>
      <c r="R151" s="16">
        <v>0.375</v>
      </c>
      <c r="S151" s="16">
        <f t="shared" si="2"/>
        <v>0.6</v>
      </c>
      <c r="T151">
        <v>4.4554958343505904</v>
      </c>
      <c r="U151">
        <v>3.9539933204650901</v>
      </c>
      <c r="V151">
        <v>3.8553016185760498</v>
      </c>
      <c r="W151" s="17">
        <v>9.86917018890381E-2</v>
      </c>
      <c r="X151">
        <v>0.60019421577453602</v>
      </c>
      <c r="Y151">
        <v>0.60019421577453602</v>
      </c>
      <c r="Z151">
        <v>0.6</v>
      </c>
      <c r="AA151">
        <v>1</v>
      </c>
      <c r="AB151">
        <v>0.625</v>
      </c>
      <c r="AC151">
        <v>0.76923076923076905</v>
      </c>
      <c r="AD151">
        <v>0</v>
      </c>
      <c r="AE151">
        <v>0.4</v>
      </c>
    </row>
    <row r="152" spans="1:31" x14ac:dyDescent="0.15">
      <c r="A152" s="6">
        <v>36</v>
      </c>
      <c r="B152">
        <v>18</v>
      </c>
      <c r="C152">
        <v>2</v>
      </c>
      <c r="D152">
        <v>10</v>
      </c>
      <c r="E152">
        <v>10</v>
      </c>
      <c r="F152">
        <v>10</v>
      </c>
      <c r="G152">
        <v>0</v>
      </c>
      <c r="H152">
        <v>8</v>
      </c>
      <c r="I152">
        <v>2</v>
      </c>
      <c r="J152">
        <v>0.9</v>
      </c>
      <c r="K152">
        <v>9.3173027038574201</v>
      </c>
      <c r="L152" s="10">
        <v>1.3682975769043</v>
      </c>
      <c r="M152">
        <v>0.87461090087890603</v>
      </c>
      <c r="N152">
        <v>7.4678325653076199</v>
      </c>
      <c r="O152">
        <v>5</v>
      </c>
      <c r="P152">
        <v>5</v>
      </c>
      <c r="Q152">
        <v>14</v>
      </c>
      <c r="R152" s="16">
        <v>0.35709999999999997</v>
      </c>
      <c r="S152" s="16">
        <f t="shared" si="2"/>
        <v>0.5</v>
      </c>
      <c r="T152">
        <v>3.6620903015136701</v>
      </c>
      <c r="U152">
        <v>3.3747961521148699</v>
      </c>
      <c r="V152">
        <v>3.2126998901367201</v>
      </c>
      <c r="W152" s="17">
        <v>0.162096261978149</v>
      </c>
      <c r="X152">
        <v>0.44939041137695301</v>
      </c>
      <c r="Y152">
        <v>0.44939041137695301</v>
      </c>
      <c r="Z152">
        <v>0.5</v>
      </c>
      <c r="AA152">
        <v>0.9</v>
      </c>
      <c r="AB152">
        <v>0.64285714285714302</v>
      </c>
      <c r="AC152">
        <v>0.75</v>
      </c>
      <c r="AD152">
        <v>0.1</v>
      </c>
      <c r="AE152">
        <v>0.4</v>
      </c>
    </row>
    <row r="153" spans="1:31" x14ac:dyDescent="0.15">
      <c r="A153" s="6">
        <v>671</v>
      </c>
      <c r="B153">
        <v>18</v>
      </c>
      <c r="C153">
        <v>2</v>
      </c>
      <c r="D153">
        <v>10</v>
      </c>
      <c r="E153">
        <v>10</v>
      </c>
      <c r="F153">
        <v>10</v>
      </c>
      <c r="G153">
        <v>0</v>
      </c>
      <c r="H153">
        <v>8</v>
      </c>
      <c r="I153">
        <v>2</v>
      </c>
      <c r="J153">
        <v>0.9</v>
      </c>
      <c r="K153">
        <v>9.5926742553710902</v>
      </c>
      <c r="L153" s="10">
        <v>1.3702697753906199</v>
      </c>
      <c r="M153">
        <v>0.77827072143554699</v>
      </c>
      <c r="N153">
        <v>7.3180065155029297</v>
      </c>
      <c r="O153">
        <v>6</v>
      </c>
      <c r="P153">
        <v>6</v>
      </c>
      <c r="Q153">
        <v>16</v>
      </c>
      <c r="R153" s="16">
        <v>0.375</v>
      </c>
      <c r="S153" s="16">
        <f t="shared" si="2"/>
        <v>0.6</v>
      </c>
      <c r="T153">
        <v>4.6911659240722701</v>
      </c>
      <c r="U153">
        <v>4.2926778793334996</v>
      </c>
      <c r="V153">
        <v>4.0886888504028303</v>
      </c>
      <c r="W153" s="17">
        <v>0.20398902893066401</v>
      </c>
      <c r="X153">
        <v>0.60247707366943404</v>
      </c>
      <c r="Y153">
        <v>0.60247707366943404</v>
      </c>
      <c r="Z153">
        <v>0.6</v>
      </c>
      <c r="AA153">
        <v>1</v>
      </c>
      <c r="AB153">
        <v>0.625</v>
      </c>
      <c r="AC153">
        <v>0.76923076923076905</v>
      </c>
      <c r="AD153">
        <v>0</v>
      </c>
      <c r="AE153">
        <v>0.4</v>
      </c>
    </row>
    <row r="154" spans="1:31" x14ac:dyDescent="0.15">
      <c r="A154" s="6">
        <v>294</v>
      </c>
      <c r="B154">
        <v>19</v>
      </c>
      <c r="C154">
        <v>1</v>
      </c>
      <c r="D154">
        <v>10</v>
      </c>
      <c r="E154">
        <v>10</v>
      </c>
      <c r="F154">
        <v>10</v>
      </c>
      <c r="G154">
        <v>0</v>
      </c>
      <c r="H154">
        <v>9</v>
      </c>
      <c r="I154">
        <v>1</v>
      </c>
      <c r="J154">
        <v>0.95</v>
      </c>
      <c r="K154">
        <v>12.664918899536101</v>
      </c>
      <c r="L154" s="10">
        <v>1.37179756164551</v>
      </c>
      <c r="M154">
        <v>1.1112594604492201</v>
      </c>
      <c r="N154">
        <v>9.9425544738769496</v>
      </c>
      <c r="O154">
        <v>6</v>
      </c>
      <c r="P154">
        <v>6</v>
      </c>
      <c r="Q154">
        <v>16</v>
      </c>
      <c r="R154" s="16">
        <v>0.375</v>
      </c>
      <c r="S154" s="16">
        <f t="shared" si="2"/>
        <v>0.6</v>
      </c>
      <c r="T154">
        <v>4.7319164276123002</v>
      </c>
      <c r="U154">
        <v>4.4100866317748997</v>
      </c>
      <c r="V154">
        <v>4.1611156463623002</v>
      </c>
      <c r="W154" s="17">
        <v>0.24897098541259799</v>
      </c>
      <c r="X154">
        <v>0.57080078125</v>
      </c>
      <c r="Y154">
        <v>0.57080078125</v>
      </c>
      <c r="Z154">
        <v>0.6</v>
      </c>
      <c r="AA154">
        <v>1</v>
      </c>
      <c r="AB154">
        <v>0.625</v>
      </c>
      <c r="AC154">
        <v>0.76923076923076905</v>
      </c>
      <c r="AD154">
        <v>0</v>
      </c>
      <c r="AE154">
        <v>0.4</v>
      </c>
    </row>
    <row r="155" spans="1:31" x14ac:dyDescent="0.15">
      <c r="A155" s="6">
        <v>330</v>
      </c>
      <c r="B155">
        <v>18</v>
      </c>
      <c r="C155">
        <v>2</v>
      </c>
      <c r="D155">
        <v>10</v>
      </c>
      <c r="E155">
        <v>10</v>
      </c>
      <c r="F155">
        <v>10</v>
      </c>
      <c r="G155">
        <v>0</v>
      </c>
      <c r="H155">
        <v>8</v>
      </c>
      <c r="I155">
        <v>2</v>
      </c>
      <c r="J155">
        <v>0.9</v>
      </c>
      <c r="K155">
        <v>9.5524997711181605</v>
      </c>
      <c r="L155" s="10">
        <v>1.3775577545166</v>
      </c>
      <c r="M155">
        <v>0.78857421875</v>
      </c>
      <c r="N155">
        <v>7.2737312316894496</v>
      </c>
      <c r="O155">
        <v>5</v>
      </c>
      <c r="P155">
        <v>5</v>
      </c>
      <c r="Q155">
        <v>15</v>
      </c>
      <c r="R155" s="16">
        <v>0.33329999999999999</v>
      </c>
      <c r="S155" s="16">
        <f t="shared" si="2"/>
        <v>0.5</v>
      </c>
      <c r="T155">
        <v>4.40608787536621</v>
      </c>
      <c r="U155">
        <v>4.0526404380798304</v>
      </c>
      <c r="V155">
        <v>3.8541274070739702</v>
      </c>
      <c r="W155" s="17">
        <v>0.19851303100585899</v>
      </c>
      <c r="X155">
        <v>0.551960468292236</v>
      </c>
      <c r="Y155">
        <v>0.551960468292236</v>
      </c>
      <c r="Z155">
        <v>0.5</v>
      </c>
      <c r="AA155">
        <v>1</v>
      </c>
      <c r="AB155">
        <v>0.66666666666666696</v>
      </c>
      <c r="AC155">
        <v>0.8</v>
      </c>
      <c r="AD155">
        <v>0</v>
      </c>
      <c r="AE155">
        <v>0.5</v>
      </c>
    </row>
    <row r="156" spans="1:31" x14ac:dyDescent="0.15">
      <c r="A156" s="6">
        <v>89</v>
      </c>
      <c r="B156">
        <v>16</v>
      </c>
      <c r="C156">
        <v>4</v>
      </c>
      <c r="D156">
        <v>10</v>
      </c>
      <c r="E156">
        <v>10</v>
      </c>
      <c r="F156">
        <v>10</v>
      </c>
      <c r="G156">
        <v>0</v>
      </c>
      <c r="H156">
        <v>6</v>
      </c>
      <c r="I156">
        <v>4</v>
      </c>
      <c r="J156">
        <v>0.8</v>
      </c>
      <c r="K156">
        <v>8.7147712707519496</v>
      </c>
      <c r="L156" s="10">
        <v>1.3785762786865201</v>
      </c>
      <c r="M156">
        <v>0.24074172973632799</v>
      </c>
      <c r="N156">
        <v>9.3824234008789098</v>
      </c>
      <c r="O156">
        <v>6</v>
      </c>
      <c r="P156">
        <v>6</v>
      </c>
      <c r="Q156">
        <v>16</v>
      </c>
      <c r="R156" s="16">
        <v>0.375</v>
      </c>
      <c r="S156" s="16">
        <f t="shared" si="2"/>
        <v>0.6</v>
      </c>
      <c r="T156">
        <v>4.1959114074706996</v>
      </c>
      <c r="U156">
        <v>3.5781173706054701</v>
      </c>
      <c r="V156">
        <v>3.6251845359802202</v>
      </c>
      <c r="W156" s="17">
        <v>4.7067165374755901E-2</v>
      </c>
      <c r="X156">
        <v>0.57072687149047896</v>
      </c>
      <c r="Y156">
        <v>0.57072687149047896</v>
      </c>
      <c r="Z156">
        <v>0.6</v>
      </c>
      <c r="AA156">
        <v>1</v>
      </c>
      <c r="AB156">
        <v>0.625</v>
      </c>
      <c r="AC156">
        <v>0.76923076923076905</v>
      </c>
      <c r="AD156">
        <v>0</v>
      </c>
      <c r="AE156">
        <v>0.4</v>
      </c>
    </row>
    <row r="157" spans="1:31" x14ac:dyDescent="0.15">
      <c r="A157" s="6">
        <v>578</v>
      </c>
      <c r="B157">
        <v>20</v>
      </c>
      <c r="C157">
        <v>0</v>
      </c>
      <c r="D157">
        <v>10</v>
      </c>
      <c r="E157">
        <v>10</v>
      </c>
      <c r="F157">
        <v>10</v>
      </c>
      <c r="G157">
        <v>0</v>
      </c>
      <c r="H157">
        <v>10</v>
      </c>
      <c r="I157">
        <v>0</v>
      </c>
      <c r="J157">
        <v>1</v>
      </c>
      <c r="K157">
        <v>9999</v>
      </c>
      <c r="L157" s="10">
        <v>1.38002777099609</v>
      </c>
      <c r="M157">
        <v>9999</v>
      </c>
      <c r="N157">
        <v>9999</v>
      </c>
      <c r="O157">
        <v>7</v>
      </c>
      <c r="P157">
        <v>7</v>
      </c>
      <c r="Q157">
        <v>17</v>
      </c>
      <c r="R157" s="16">
        <v>0.4118</v>
      </c>
      <c r="S157" s="16">
        <f t="shared" si="2"/>
        <v>0.7</v>
      </c>
      <c r="T157">
        <v>5.3295555114746103</v>
      </c>
      <c r="U157">
        <v>5.0252656936645499</v>
      </c>
      <c r="V157">
        <v>4.6884260177612296</v>
      </c>
      <c r="W157" s="17">
        <v>0.33683967590331998</v>
      </c>
      <c r="X157">
        <v>0.64112949371337902</v>
      </c>
      <c r="Y157">
        <v>0.64112949371337902</v>
      </c>
      <c r="Z157">
        <v>0.7</v>
      </c>
      <c r="AA157">
        <v>1</v>
      </c>
      <c r="AB157">
        <v>0.58823529411764697</v>
      </c>
      <c r="AC157">
        <v>0.74074074074074103</v>
      </c>
      <c r="AD157">
        <v>0</v>
      </c>
      <c r="AE157">
        <v>0.3</v>
      </c>
    </row>
    <row r="158" spans="1:31" x14ac:dyDescent="0.15">
      <c r="A158" s="6">
        <v>148</v>
      </c>
      <c r="B158">
        <v>19</v>
      </c>
      <c r="C158">
        <v>1</v>
      </c>
      <c r="D158">
        <v>10</v>
      </c>
      <c r="E158">
        <v>10</v>
      </c>
      <c r="F158">
        <v>10</v>
      </c>
      <c r="G158">
        <v>0</v>
      </c>
      <c r="H158">
        <v>9</v>
      </c>
      <c r="I158">
        <v>1</v>
      </c>
      <c r="J158">
        <v>0.95</v>
      </c>
      <c r="K158">
        <v>13.0470485687256</v>
      </c>
      <c r="L158" s="10">
        <v>1.38150787353516</v>
      </c>
      <c r="M158">
        <v>1.1150970458984399</v>
      </c>
      <c r="N158">
        <v>10.2976226806641</v>
      </c>
      <c r="O158">
        <v>6</v>
      </c>
      <c r="P158">
        <v>6</v>
      </c>
      <c r="Q158">
        <v>16</v>
      </c>
      <c r="R158" s="16">
        <v>0.375</v>
      </c>
      <c r="S158" s="16">
        <f t="shared" si="2"/>
        <v>0.6</v>
      </c>
      <c r="T158">
        <v>5.2402896881103498</v>
      </c>
      <c r="U158">
        <v>4.8592848777770996</v>
      </c>
      <c r="V158">
        <v>4.59460496902466</v>
      </c>
      <c r="W158" s="17">
        <v>0.26467990875244102</v>
      </c>
      <c r="X158">
        <v>0.64568471908569303</v>
      </c>
      <c r="Y158">
        <v>0.64568471908569303</v>
      </c>
      <c r="Z158">
        <v>0.6</v>
      </c>
      <c r="AA158">
        <v>1</v>
      </c>
      <c r="AB158">
        <v>0.625</v>
      </c>
      <c r="AC158">
        <v>0.76923076923076905</v>
      </c>
      <c r="AD158">
        <v>0</v>
      </c>
      <c r="AE158">
        <v>0.4</v>
      </c>
    </row>
    <row r="159" spans="1:31" x14ac:dyDescent="0.15">
      <c r="A159" s="6">
        <v>991</v>
      </c>
      <c r="B159">
        <v>17</v>
      </c>
      <c r="C159">
        <v>3</v>
      </c>
      <c r="D159">
        <v>10</v>
      </c>
      <c r="E159">
        <v>10</v>
      </c>
      <c r="F159">
        <v>10</v>
      </c>
      <c r="G159">
        <v>0</v>
      </c>
      <c r="H159">
        <v>7</v>
      </c>
      <c r="I159">
        <v>3</v>
      </c>
      <c r="J159">
        <v>0.85</v>
      </c>
      <c r="K159">
        <v>9.2870616912841797</v>
      </c>
      <c r="L159" s="10">
        <v>1.3833656311035201</v>
      </c>
      <c r="M159">
        <v>0.29583358764648399</v>
      </c>
      <c r="N159">
        <v>7.6658782958984402</v>
      </c>
      <c r="O159">
        <v>6</v>
      </c>
      <c r="P159">
        <v>6</v>
      </c>
      <c r="Q159">
        <v>16</v>
      </c>
      <c r="R159" s="16">
        <v>0.375</v>
      </c>
      <c r="S159" s="16">
        <f t="shared" si="2"/>
        <v>0.6</v>
      </c>
      <c r="T159">
        <v>4.9294719696044904</v>
      </c>
      <c r="U159">
        <v>4.4061517715454102</v>
      </c>
      <c r="V159">
        <v>4.27333307266235</v>
      </c>
      <c r="W159" s="17">
        <v>0.132818698883057</v>
      </c>
      <c r="X159">
        <v>0.656138896942139</v>
      </c>
      <c r="Y159">
        <v>0.656138896942139</v>
      </c>
      <c r="Z159">
        <v>0.6</v>
      </c>
      <c r="AA159">
        <v>1</v>
      </c>
      <c r="AB159">
        <v>0.625</v>
      </c>
      <c r="AC159">
        <v>0.76923076923076905</v>
      </c>
      <c r="AD159">
        <v>0</v>
      </c>
      <c r="AE159">
        <v>0.4</v>
      </c>
    </row>
    <row r="160" spans="1:31" x14ac:dyDescent="0.15">
      <c r="A160" s="6">
        <v>823</v>
      </c>
      <c r="B160">
        <v>17</v>
      </c>
      <c r="C160">
        <v>3</v>
      </c>
      <c r="D160">
        <v>10</v>
      </c>
      <c r="E160">
        <v>10</v>
      </c>
      <c r="F160">
        <v>10</v>
      </c>
      <c r="G160">
        <v>0</v>
      </c>
      <c r="H160">
        <v>7</v>
      </c>
      <c r="I160">
        <v>3</v>
      </c>
      <c r="J160">
        <v>0.85</v>
      </c>
      <c r="K160">
        <v>8.1138534545898402</v>
      </c>
      <c r="L160" s="10">
        <v>1.3871612548828101</v>
      </c>
      <c r="M160">
        <v>0.57055282592773404</v>
      </c>
      <c r="N160">
        <v>6.88751220703125</v>
      </c>
      <c r="O160">
        <v>7</v>
      </c>
      <c r="P160">
        <v>7</v>
      </c>
      <c r="Q160">
        <v>17</v>
      </c>
      <c r="R160" s="16">
        <v>0.4118</v>
      </c>
      <c r="S160" s="16">
        <f t="shared" si="2"/>
        <v>0.7</v>
      </c>
      <c r="T160">
        <v>4.26385498046875</v>
      </c>
      <c r="U160">
        <v>3.8438582420349099</v>
      </c>
      <c r="V160">
        <v>3.7322707176208501</v>
      </c>
      <c r="W160" s="17">
        <v>0.111587524414062</v>
      </c>
      <c r="X160">
        <v>0.53158426284789995</v>
      </c>
      <c r="Y160">
        <v>0.53158426284789995</v>
      </c>
      <c r="Z160">
        <v>0.7</v>
      </c>
      <c r="AA160">
        <v>1</v>
      </c>
      <c r="AB160">
        <v>0.58823529411764697</v>
      </c>
      <c r="AC160">
        <v>0.74074074074074103</v>
      </c>
      <c r="AD160">
        <v>0</v>
      </c>
      <c r="AE160">
        <v>0.3</v>
      </c>
    </row>
    <row r="161" spans="1:31" x14ac:dyDescent="0.15">
      <c r="A161" s="6">
        <v>913</v>
      </c>
      <c r="B161">
        <v>17</v>
      </c>
      <c r="C161">
        <v>3</v>
      </c>
      <c r="D161">
        <v>10</v>
      </c>
      <c r="E161">
        <v>10</v>
      </c>
      <c r="F161">
        <v>10</v>
      </c>
      <c r="G161">
        <v>0</v>
      </c>
      <c r="H161">
        <v>7</v>
      </c>
      <c r="I161">
        <v>3</v>
      </c>
      <c r="J161">
        <v>0.85</v>
      </c>
      <c r="K161">
        <v>9.4558601379394496</v>
      </c>
      <c r="L161" s="10">
        <v>1.38747787475586</v>
      </c>
      <c r="M161">
        <v>0.41617202758789101</v>
      </c>
      <c r="N161">
        <v>8.2885837554931605</v>
      </c>
      <c r="O161">
        <v>6</v>
      </c>
      <c r="P161">
        <v>6</v>
      </c>
      <c r="Q161">
        <v>16</v>
      </c>
      <c r="R161" s="16">
        <v>0.375</v>
      </c>
      <c r="S161" s="16">
        <f t="shared" si="2"/>
        <v>0.6</v>
      </c>
      <c r="T161">
        <v>4.7464008331298801</v>
      </c>
      <c r="U161">
        <v>4.2413430213928196</v>
      </c>
      <c r="V161">
        <v>4.1310338973998997</v>
      </c>
      <c r="W161" s="17">
        <v>0.11030912399292001</v>
      </c>
      <c r="X161">
        <v>0.61536693572998002</v>
      </c>
      <c r="Y161">
        <v>0.61536693572998002</v>
      </c>
      <c r="Z161">
        <v>0.6</v>
      </c>
      <c r="AA161">
        <v>1</v>
      </c>
      <c r="AB161">
        <v>0.625</v>
      </c>
      <c r="AC161">
        <v>0.76923076923076905</v>
      </c>
      <c r="AD161">
        <v>0</v>
      </c>
      <c r="AE161">
        <v>0.4</v>
      </c>
    </row>
    <row r="162" spans="1:31" x14ac:dyDescent="0.15">
      <c r="A162" s="6">
        <v>634</v>
      </c>
      <c r="B162">
        <v>17</v>
      </c>
      <c r="C162">
        <v>3</v>
      </c>
      <c r="D162">
        <v>10</v>
      </c>
      <c r="E162">
        <v>10</v>
      </c>
      <c r="F162">
        <v>10</v>
      </c>
      <c r="G162">
        <v>0</v>
      </c>
      <c r="H162">
        <v>7</v>
      </c>
      <c r="I162">
        <v>3</v>
      </c>
      <c r="J162">
        <v>0.85</v>
      </c>
      <c r="K162">
        <v>7.4858646392822301</v>
      </c>
      <c r="L162" s="10">
        <v>1.3989410400390601</v>
      </c>
      <c r="M162">
        <v>0.75075912475585904</v>
      </c>
      <c r="N162">
        <v>6.5349845886230504</v>
      </c>
      <c r="O162">
        <v>7</v>
      </c>
      <c r="P162">
        <v>7</v>
      </c>
      <c r="Q162">
        <v>17</v>
      </c>
      <c r="R162" s="16">
        <v>0.4118</v>
      </c>
      <c r="S162" s="16">
        <f t="shared" si="2"/>
        <v>0.7</v>
      </c>
      <c r="T162">
        <v>3.7268524169921902</v>
      </c>
      <c r="U162">
        <v>3.3504865169525102</v>
      </c>
      <c r="V162">
        <v>3.25383520126343</v>
      </c>
      <c r="W162" s="17">
        <v>9.66513156890869E-2</v>
      </c>
      <c r="X162">
        <v>0.47301721572875999</v>
      </c>
      <c r="Y162">
        <v>0.47301721572875999</v>
      </c>
      <c r="Z162">
        <v>0.7</v>
      </c>
      <c r="AA162">
        <v>1</v>
      </c>
      <c r="AB162">
        <v>0.58823529411764697</v>
      </c>
      <c r="AC162">
        <v>0.74074074074074103</v>
      </c>
      <c r="AD162">
        <v>0</v>
      </c>
      <c r="AE162">
        <v>0.3</v>
      </c>
    </row>
    <row r="163" spans="1:31" x14ac:dyDescent="0.15">
      <c r="A163" s="6">
        <v>958</v>
      </c>
      <c r="B163">
        <v>17</v>
      </c>
      <c r="C163">
        <v>3</v>
      </c>
      <c r="D163">
        <v>10</v>
      </c>
      <c r="E163">
        <v>10</v>
      </c>
      <c r="F163">
        <v>10</v>
      </c>
      <c r="G163">
        <v>0</v>
      </c>
      <c r="H163">
        <v>7</v>
      </c>
      <c r="I163">
        <v>3</v>
      </c>
      <c r="J163">
        <v>0.85</v>
      </c>
      <c r="K163">
        <v>9.39349365234375</v>
      </c>
      <c r="L163" s="10">
        <v>1.39994621276855</v>
      </c>
      <c r="M163">
        <v>0.38115310668945301</v>
      </c>
      <c r="N163">
        <v>8.0234031677246094</v>
      </c>
      <c r="O163">
        <v>6</v>
      </c>
      <c r="P163">
        <v>6</v>
      </c>
      <c r="Q163">
        <v>16</v>
      </c>
      <c r="R163" s="16">
        <v>0.375</v>
      </c>
      <c r="S163" s="16">
        <f t="shared" si="2"/>
        <v>0.6</v>
      </c>
      <c r="T163">
        <v>4.8296680450439498</v>
      </c>
      <c r="U163">
        <v>4.3428139686584499</v>
      </c>
      <c r="V163">
        <v>4.2218346595764196</v>
      </c>
      <c r="W163" s="17">
        <v>0.120979309082031</v>
      </c>
      <c r="X163">
        <v>0.60783338546752896</v>
      </c>
      <c r="Y163">
        <v>0.60783338546752896</v>
      </c>
      <c r="Z163">
        <v>0.6</v>
      </c>
      <c r="AA163">
        <v>1</v>
      </c>
      <c r="AB163">
        <v>0.625</v>
      </c>
      <c r="AC163">
        <v>0.76923076923076905</v>
      </c>
      <c r="AD163">
        <v>0</v>
      </c>
      <c r="AE163">
        <v>0.4</v>
      </c>
    </row>
    <row r="164" spans="1:31" x14ac:dyDescent="0.15">
      <c r="A164" s="6">
        <v>561</v>
      </c>
      <c r="B164">
        <v>17</v>
      </c>
      <c r="C164">
        <v>3</v>
      </c>
      <c r="D164">
        <v>10</v>
      </c>
      <c r="E164">
        <v>10</v>
      </c>
      <c r="F164">
        <v>10</v>
      </c>
      <c r="G164">
        <v>0</v>
      </c>
      <c r="H164">
        <v>7</v>
      </c>
      <c r="I164">
        <v>3</v>
      </c>
      <c r="J164">
        <v>0.85</v>
      </c>
      <c r="K164">
        <v>9.3536796569824201</v>
      </c>
      <c r="L164" s="10">
        <v>1.4017753601074201</v>
      </c>
      <c r="M164">
        <v>0.43492507934570301</v>
      </c>
      <c r="N164">
        <v>8.13702392578125</v>
      </c>
      <c r="O164">
        <v>6</v>
      </c>
      <c r="P164">
        <v>6</v>
      </c>
      <c r="Q164">
        <v>16</v>
      </c>
      <c r="R164" s="16">
        <v>0.375</v>
      </c>
      <c r="S164" s="16">
        <f t="shared" si="2"/>
        <v>0.6</v>
      </c>
      <c r="T164">
        <v>4.1536064147949201</v>
      </c>
      <c r="U164">
        <v>3.6947340965271001</v>
      </c>
      <c r="V164">
        <v>3.58487176895142</v>
      </c>
      <c r="W164" s="17">
        <v>0.109862327575684</v>
      </c>
      <c r="X164">
        <v>0.56873464584350597</v>
      </c>
      <c r="Y164">
        <v>0.56873464584350597</v>
      </c>
      <c r="Z164">
        <v>0.6</v>
      </c>
      <c r="AA164">
        <v>1</v>
      </c>
      <c r="AB164">
        <v>0.625</v>
      </c>
      <c r="AC164">
        <v>0.76923076923076905</v>
      </c>
      <c r="AD164">
        <v>0</v>
      </c>
      <c r="AE164">
        <v>0.4</v>
      </c>
    </row>
    <row r="165" spans="1:31" x14ac:dyDescent="0.15">
      <c r="A165" s="6">
        <v>260</v>
      </c>
      <c r="B165">
        <v>17</v>
      </c>
      <c r="C165">
        <v>3</v>
      </c>
      <c r="D165">
        <v>10</v>
      </c>
      <c r="E165">
        <v>10</v>
      </c>
      <c r="F165">
        <v>10</v>
      </c>
      <c r="G165">
        <v>0</v>
      </c>
      <c r="H165">
        <v>7</v>
      </c>
      <c r="I165">
        <v>3</v>
      </c>
      <c r="J165">
        <v>0.85</v>
      </c>
      <c r="K165">
        <v>10.0033054351807</v>
      </c>
      <c r="L165" s="10">
        <v>1.40566635131836</v>
      </c>
      <c r="M165">
        <v>0.316329956054687</v>
      </c>
      <c r="N165">
        <v>8.6511993408203107</v>
      </c>
      <c r="O165">
        <v>6</v>
      </c>
      <c r="P165">
        <v>6</v>
      </c>
      <c r="Q165">
        <v>16</v>
      </c>
      <c r="R165" s="16">
        <v>0.375</v>
      </c>
      <c r="S165" s="16">
        <f t="shared" si="2"/>
        <v>0.6</v>
      </c>
      <c r="T165">
        <v>4.4276294708251998</v>
      </c>
      <c r="U165">
        <v>3.9364993572235099</v>
      </c>
      <c r="V165">
        <v>3.8202788829803498</v>
      </c>
      <c r="W165" s="17">
        <v>0.11622047424316399</v>
      </c>
      <c r="X165">
        <v>0.60735058784484897</v>
      </c>
      <c r="Y165">
        <v>0.60735058784484897</v>
      </c>
      <c r="Z165">
        <v>0.6</v>
      </c>
      <c r="AA165">
        <v>1</v>
      </c>
      <c r="AB165">
        <v>0.625</v>
      </c>
      <c r="AC165">
        <v>0.76923076923076905</v>
      </c>
      <c r="AD165">
        <v>0</v>
      </c>
      <c r="AE165">
        <v>0.4</v>
      </c>
    </row>
    <row r="166" spans="1:31" x14ac:dyDescent="0.15">
      <c r="A166" s="6">
        <v>370</v>
      </c>
      <c r="B166">
        <v>17</v>
      </c>
      <c r="C166">
        <v>3</v>
      </c>
      <c r="D166">
        <v>10</v>
      </c>
      <c r="E166">
        <v>10</v>
      </c>
      <c r="F166">
        <v>10</v>
      </c>
      <c r="G166">
        <v>0</v>
      </c>
      <c r="H166">
        <v>7</v>
      </c>
      <c r="I166">
        <v>3</v>
      </c>
      <c r="J166">
        <v>0.85</v>
      </c>
      <c r="K166">
        <v>7.21272850036621</v>
      </c>
      <c r="L166" s="10">
        <v>1.40634346008301</v>
      </c>
      <c r="M166">
        <v>0.78841400146484397</v>
      </c>
      <c r="N166">
        <v>6.2350711822509801</v>
      </c>
      <c r="O166">
        <v>6</v>
      </c>
      <c r="P166">
        <v>6</v>
      </c>
      <c r="Q166">
        <v>15</v>
      </c>
      <c r="R166" s="16">
        <v>0.4</v>
      </c>
      <c r="S166" s="16">
        <f t="shared" si="2"/>
        <v>0.6</v>
      </c>
      <c r="T166">
        <v>3.8519592285156201</v>
      </c>
      <c r="U166">
        <v>3.4715332984924299</v>
      </c>
      <c r="V166">
        <v>3.3766722679138201</v>
      </c>
      <c r="W166" s="17">
        <v>9.4861030578613295E-2</v>
      </c>
      <c r="X166">
        <v>0.47528696060180697</v>
      </c>
      <c r="Y166">
        <v>0.47528696060180697</v>
      </c>
      <c r="Z166">
        <v>0.6</v>
      </c>
      <c r="AA166">
        <v>0.9</v>
      </c>
      <c r="AB166">
        <v>0.6</v>
      </c>
      <c r="AC166">
        <v>0.72</v>
      </c>
      <c r="AD166">
        <v>0.1</v>
      </c>
      <c r="AE166">
        <v>0.3</v>
      </c>
    </row>
    <row r="167" spans="1:31" x14ac:dyDescent="0.15">
      <c r="A167" s="6">
        <v>620</v>
      </c>
      <c r="B167">
        <v>17</v>
      </c>
      <c r="C167">
        <v>3</v>
      </c>
      <c r="D167">
        <v>10</v>
      </c>
      <c r="E167">
        <v>10</v>
      </c>
      <c r="F167">
        <v>10</v>
      </c>
      <c r="G167">
        <v>0</v>
      </c>
      <c r="H167">
        <v>7</v>
      </c>
      <c r="I167">
        <v>3</v>
      </c>
      <c r="J167">
        <v>0.85</v>
      </c>
      <c r="K167">
        <v>8.0192432403564506</v>
      </c>
      <c r="L167" s="10">
        <v>1.4088001251220701</v>
      </c>
      <c r="M167">
        <v>0.57040023803710904</v>
      </c>
      <c r="N167">
        <v>6.6488227844238299</v>
      </c>
      <c r="O167">
        <v>6</v>
      </c>
      <c r="P167">
        <v>6</v>
      </c>
      <c r="Q167">
        <v>16</v>
      </c>
      <c r="R167" s="16">
        <v>0.375</v>
      </c>
      <c r="S167" s="16">
        <f t="shared" si="2"/>
        <v>0.6</v>
      </c>
      <c r="T167">
        <v>4.2280654907226598</v>
      </c>
      <c r="U167">
        <v>3.79380559921265</v>
      </c>
      <c r="V167">
        <v>3.6751632690429701</v>
      </c>
      <c r="W167" s="17">
        <v>0.118642330169678</v>
      </c>
      <c r="X167">
        <v>0.55290222167968694</v>
      </c>
      <c r="Y167">
        <v>0.55290222167968694</v>
      </c>
      <c r="Z167">
        <v>0.6</v>
      </c>
      <c r="AA167">
        <v>1</v>
      </c>
      <c r="AB167">
        <v>0.625</v>
      </c>
      <c r="AC167">
        <v>0.76923076923076905</v>
      </c>
      <c r="AD167">
        <v>0</v>
      </c>
      <c r="AE167">
        <v>0.4</v>
      </c>
    </row>
    <row r="168" spans="1:31" x14ac:dyDescent="0.15">
      <c r="A168" s="6">
        <v>559</v>
      </c>
      <c r="B168">
        <v>17</v>
      </c>
      <c r="C168">
        <v>3</v>
      </c>
      <c r="D168">
        <v>10</v>
      </c>
      <c r="E168">
        <v>10</v>
      </c>
      <c r="F168">
        <v>10</v>
      </c>
      <c r="G168">
        <v>0</v>
      </c>
      <c r="H168">
        <v>7</v>
      </c>
      <c r="I168">
        <v>3</v>
      </c>
      <c r="J168">
        <v>0.85</v>
      </c>
      <c r="K168">
        <v>9.1870040893554705</v>
      </c>
      <c r="L168" s="10">
        <v>1.4182548522949201</v>
      </c>
      <c r="M168">
        <v>0.390975952148437</v>
      </c>
      <c r="N168">
        <v>7.6739597320556596</v>
      </c>
      <c r="O168">
        <v>6</v>
      </c>
      <c r="P168">
        <v>6</v>
      </c>
      <c r="Q168">
        <v>16</v>
      </c>
      <c r="R168" s="16">
        <v>0.375</v>
      </c>
      <c r="S168" s="16">
        <f t="shared" si="2"/>
        <v>0.6</v>
      </c>
      <c r="T168">
        <v>5.0910453796386701</v>
      </c>
      <c r="U168">
        <v>4.5576481819152797</v>
      </c>
      <c r="V168">
        <v>4.42270755767822</v>
      </c>
      <c r="W168" s="17">
        <v>0.13494062423705999</v>
      </c>
      <c r="X168">
        <v>0.668337821960449</v>
      </c>
      <c r="Y168">
        <v>0.668337821960449</v>
      </c>
      <c r="Z168">
        <v>0.6</v>
      </c>
      <c r="AA168">
        <v>1</v>
      </c>
      <c r="AB168">
        <v>0.625</v>
      </c>
      <c r="AC168">
        <v>0.76923076923076905</v>
      </c>
      <c r="AD168">
        <v>0</v>
      </c>
      <c r="AE168">
        <v>0.4</v>
      </c>
    </row>
    <row r="169" spans="1:31" x14ac:dyDescent="0.15">
      <c r="A169" s="6">
        <v>191</v>
      </c>
      <c r="B169">
        <v>18</v>
      </c>
      <c r="C169">
        <v>2</v>
      </c>
      <c r="D169">
        <v>10</v>
      </c>
      <c r="E169">
        <v>10</v>
      </c>
      <c r="F169">
        <v>10</v>
      </c>
      <c r="G169">
        <v>0</v>
      </c>
      <c r="H169">
        <v>8</v>
      </c>
      <c r="I169">
        <v>2</v>
      </c>
      <c r="J169">
        <v>0.9</v>
      </c>
      <c r="K169">
        <v>10.1387596130371</v>
      </c>
      <c r="L169" s="10">
        <v>1.4212799072265601</v>
      </c>
      <c r="M169">
        <v>0.88269424438476596</v>
      </c>
      <c r="N169">
        <v>8.2039260864257795</v>
      </c>
      <c r="O169">
        <v>7</v>
      </c>
      <c r="P169">
        <v>7</v>
      </c>
      <c r="Q169">
        <v>17</v>
      </c>
      <c r="R169" s="16">
        <v>0.4118</v>
      </c>
      <c r="S169" s="16">
        <f t="shared" si="2"/>
        <v>0.7</v>
      </c>
      <c r="T169">
        <v>5.1001472473144496</v>
      </c>
      <c r="U169">
        <v>4.6308612823486301</v>
      </c>
      <c r="V169">
        <v>4.4477033615112296</v>
      </c>
      <c r="W169" s="17">
        <v>0.18315792083740201</v>
      </c>
      <c r="X169">
        <v>0.65244388580322299</v>
      </c>
      <c r="Y169">
        <v>0.65244388580322299</v>
      </c>
      <c r="Z169">
        <v>0.7</v>
      </c>
      <c r="AA169">
        <v>1</v>
      </c>
      <c r="AB169">
        <v>0.58823529411764697</v>
      </c>
      <c r="AC169">
        <v>0.74074074074074103</v>
      </c>
      <c r="AD169">
        <v>0</v>
      </c>
      <c r="AE169">
        <v>0.3</v>
      </c>
    </row>
    <row r="170" spans="1:31" s="1" customFormat="1" x14ac:dyDescent="0.15">
      <c r="A170" s="8">
        <v>273</v>
      </c>
      <c r="B170" s="1">
        <v>18</v>
      </c>
      <c r="C170" s="1">
        <v>2</v>
      </c>
      <c r="D170" s="1">
        <v>10</v>
      </c>
      <c r="E170" s="1">
        <v>10</v>
      </c>
      <c r="F170" s="1">
        <v>10</v>
      </c>
      <c r="G170" s="1">
        <v>0</v>
      </c>
      <c r="H170" s="1">
        <v>8</v>
      </c>
      <c r="I170" s="1">
        <v>2</v>
      </c>
      <c r="J170" s="1">
        <v>0.9</v>
      </c>
      <c r="K170" s="1">
        <v>9.0810546875</v>
      </c>
      <c r="L170" s="12">
        <v>1.4217662811279299</v>
      </c>
      <c r="M170" s="1">
        <v>0.92872238159179699</v>
      </c>
      <c r="N170" s="1">
        <v>7.10890769958496</v>
      </c>
      <c r="O170" s="1">
        <v>5</v>
      </c>
      <c r="P170" s="1">
        <v>5</v>
      </c>
      <c r="Q170" s="1">
        <v>15</v>
      </c>
      <c r="R170" s="19">
        <v>0.33329999999999999</v>
      </c>
      <c r="S170" s="19">
        <f t="shared" si="2"/>
        <v>0.5</v>
      </c>
      <c r="T170" s="1">
        <v>4.6857528686523402</v>
      </c>
      <c r="U170" s="1">
        <v>4.29494380950928</v>
      </c>
      <c r="V170" s="1">
        <v>4.1094198226928702</v>
      </c>
      <c r="W170" s="12">
        <v>0.185523986816406</v>
      </c>
      <c r="X170" s="1">
        <v>0.57633304595947299</v>
      </c>
      <c r="Y170" s="1">
        <v>0.57633304595947299</v>
      </c>
      <c r="Z170" s="1">
        <v>0.5</v>
      </c>
      <c r="AA170" s="1">
        <v>1</v>
      </c>
      <c r="AB170" s="1">
        <v>0.66666666666666696</v>
      </c>
      <c r="AC170" s="1">
        <v>0.8</v>
      </c>
      <c r="AD170" s="1">
        <v>0</v>
      </c>
      <c r="AE170" s="1">
        <v>0.5</v>
      </c>
    </row>
    <row r="171" spans="1:31" x14ac:dyDescent="0.15">
      <c r="A171" s="6">
        <v>735</v>
      </c>
      <c r="B171">
        <v>17</v>
      </c>
      <c r="C171">
        <v>3</v>
      </c>
      <c r="D171">
        <v>10</v>
      </c>
      <c r="E171">
        <v>10</v>
      </c>
      <c r="F171">
        <v>10</v>
      </c>
      <c r="G171">
        <v>0</v>
      </c>
      <c r="H171">
        <v>7</v>
      </c>
      <c r="I171">
        <v>3</v>
      </c>
      <c r="J171">
        <v>0.85</v>
      </c>
      <c r="K171">
        <v>8.9780960083007795</v>
      </c>
      <c r="L171" s="10">
        <v>1.4248466491699201</v>
      </c>
      <c r="M171">
        <v>0.42969512939453097</v>
      </c>
      <c r="N171">
        <v>7.4731826782226598</v>
      </c>
      <c r="O171">
        <v>5</v>
      </c>
      <c r="P171">
        <v>5</v>
      </c>
      <c r="Q171">
        <v>14</v>
      </c>
      <c r="R171" s="16">
        <v>0.35709999999999997</v>
      </c>
      <c r="S171" s="16">
        <f t="shared" si="2"/>
        <v>0.5</v>
      </c>
      <c r="T171">
        <v>4.57857322692871</v>
      </c>
      <c r="U171">
        <v>4.1142892837524396</v>
      </c>
      <c r="V171">
        <v>3.9803719520568799</v>
      </c>
      <c r="W171" s="17">
        <v>0.133917331695557</v>
      </c>
      <c r="X171">
        <v>0.59820127487182595</v>
      </c>
      <c r="Y171">
        <v>0.59820127487182595</v>
      </c>
      <c r="Z171">
        <v>0.5</v>
      </c>
      <c r="AA171">
        <v>0.9</v>
      </c>
      <c r="AB171">
        <v>0.64285714285714302</v>
      </c>
      <c r="AC171">
        <v>0.75</v>
      </c>
      <c r="AD171">
        <v>0.1</v>
      </c>
      <c r="AE171">
        <v>0.4</v>
      </c>
    </row>
    <row r="172" spans="1:31" x14ac:dyDescent="0.15">
      <c r="A172" s="6">
        <v>263</v>
      </c>
      <c r="B172">
        <v>16</v>
      </c>
      <c r="C172">
        <v>4</v>
      </c>
      <c r="D172">
        <v>10</v>
      </c>
      <c r="E172">
        <v>10</v>
      </c>
      <c r="F172">
        <v>10</v>
      </c>
      <c r="G172">
        <v>0</v>
      </c>
      <c r="H172">
        <v>6</v>
      </c>
      <c r="I172">
        <v>4</v>
      </c>
      <c r="J172">
        <v>0.8</v>
      </c>
      <c r="K172">
        <v>8.2073726654052699</v>
      </c>
      <c r="L172" s="10">
        <v>1.42751312255859</v>
      </c>
      <c r="M172">
        <v>0.17008590698242201</v>
      </c>
      <c r="N172">
        <v>8.1561946868896502</v>
      </c>
      <c r="O172">
        <v>5</v>
      </c>
      <c r="P172">
        <v>5</v>
      </c>
      <c r="Q172">
        <v>14</v>
      </c>
      <c r="R172" s="16">
        <v>0.35709999999999997</v>
      </c>
      <c r="S172" s="16">
        <f t="shared" si="2"/>
        <v>0.5</v>
      </c>
      <c r="T172">
        <v>3.9893608093261701</v>
      </c>
      <c r="U172">
        <v>3.4466040134429901</v>
      </c>
      <c r="V172">
        <v>3.4406189918518102</v>
      </c>
      <c r="W172" s="17">
        <v>5.98502159118652E-3</v>
      </c>
      <c r="X172">
        <v>0.54874181747436501</v>
      </c>
      <c r="Y172">
        <v>0.54874181747436501</v>
      </c>
      <c r="Z172">
        <v>0.5</v>
      </c>
      <c r="AA172">
        <v>0.9</v>
      </c>
      <c r="AB172">
        <v>0.64285714285714302</v>
      </c>
      <c r="AC172">
        <v>0.75</v>
      </c>
      <c r="AD172">
        <v>0.1</v>
      </c>
      <c r="AE172">
        <v>0.4</v>
      </c>
    </row>
    <row r="173" spans="1:31" x14ac:dyDescent="0.15">
      <c r="A173" s="6">
        <v>783</v>
      </c>
      <c r="B173">
        <v>17</v>
      </c>
      <c r="C173">
        <v>3</v>
      </c>
      <c r="D173">
        <v>10</v>
      </c>
      <c r="E173">
        <v>10</v>
      </c>
      <c r="F173">
        <v>10</v>
      </c>
      <c r="G173">
        <v>0</v>
      </c>
      <c r="H173">
        <v>7</v>
      </c>
      <c r="I173">
        <v>3</v>
      </c>
      <c r="J173">
        <v>0.85</v>
      </c>
      <c r="K173">
        <v>9.3184356689453107</v>
      </c>
      <c r="L173" s="10">
        <v>1.4276008605957</v>
      </c>
      <c r="M173">
        <v>0.42443466186523399</v>
      </c>
      <c r="N173">
        <v>7.9287490844726598</v>
      </c>
      <c r="O173">
        <v>6</v>
      </c>
      <c r="P173">
        <v>6</v>
      </c>
      <c r="Q173">
        <v>16</v>
      </c>
      <c r="R173" s="16">
        <v>0.375</v>
      </c>
      <c r="S173" s="16">
        <f t="shared" si="2"/>
        <v>0.6</v>
      </c>
      <c r="T173">
        <v>4.7339382171630904</v>
      </c>
      <c r="U173">
        <v>4.2294235229492196</v>
      </c>
      <c r="V173">
        <v>4.1037178039550799</v>
      </c>
      <c r="W173" s="17">
        <v>0.12570571899414101</v>
      </c>
      <c r="X173">
        <v>0.63022041320800803</v>
      </c>
      <c r="Y173">
        <v>0.63022041320800803</v>
      </c>
      <c r="Z173">
        <v>0.6</v>
      </c>
      <c r="AA173">
        <v>1</v>
      </c>
      <c r="AB173">
        <v>0.625</v>
      </c>
      <c r="AC173">
        <v>0.76923076923076905</v>
      </c>
      <c r="AD173">
        <v>0</v>
      </c>
      <c r="AE173">
        <v>0.4</v>
      </c>
    </row>
    <row r="174" spans="1:31" x14ac:dyDescent="0.15">
      <c r="A174" s="6">
        <v>312</v>
      </c>
      <c r="B174">
        <v>17</v>
      </c>
      <c r="C174">
        <v>3</v>
      </c>
      <c r="D174">
        <v>10</v>
      </c>
      <c r="E174">
        <v>10</v>
      </c>
      <c r="F174">
        <v>10</v>
      </c>
      <c r="G174">
        <v>0</v>
      </c>
      <c r="H174">
        <v>7</v>
      </c>
      <c r="I174">
        <v>3</v>
      </c>
      <c r="J174">
        <v>0.85</v>
      </c>
      <c r="K174">
        <v>9.2608470916747994</v>
      </c>
      <c r="L174" s="10">
        <v>1.42961502075195</v>
      </c>
      <c r="M174">
        <v>0.59535217285156194</v>
      </c>
      <c r="N174">
        <v>8.4065513610839808</v>
      </c>
      <c r="O174">
        <v>6</v>
      </c>
      <c r="P174">
        <v>6</v>
      </c>
      <c r="Q174">
        <v>16</v>
      </c>
      <c r="R174" s="16">
        <v>0.375</v>
      </c>
      <c r="S174" s="16">
        <f t="shared" si="2"/>
        <v>0.6</v>
      </c>
      <c r="T174">
        <v>4.7337265014648402</v>
      </c>
      <c r="U174">
        <v>4.2056779861450204</v>
      </c>
      <c r="V174">
        <v>4.1307048797607404</v>
      </c>
      <c r="W174" s="17">
        <v>7.4973106384277302E-2</v>
      </c>
      <c r="X174">
        <v>0.60302162170410201</v>
      </c>
      <c r="Y174">
        <v>0.60302162170410201</v>
      </c>
      <c r="Z174">
        <v>0.6</v>
      </c>
      <c r="AA174">
        <v>1</v>
      </c>
      <c r="AB174">
        <v>0.625</v>
      </c>
      <c r="AC174">
        <v>0.76923076923076905</v>
      </c>
      <c r="AD174">
        <v>0</v>
      </c>
      <c r="AE174">
        <v>0.4</v>
      </c>
    </row>
    <row r="175" spans="1:31" x14ac:dyDescent="0.15">
      <c r="A175" s="6">
        <v>51</v>
      </c>
      <c r="B175">
        <v>18</v>
      </c>
      <c r="C175">
        <v>2</v>
      </c>
      <c r="D175">
        <v>10</v>
      </c>
      <c r="E175">
        <v>10</v>
      </c>
      <c r="F175">
        <v>10</v>
      </c>
      <c r="G175">
        <v>0</v>
      </c>
      <c r="H175">
        <v>8</v>
      </c>
      <c r="I175">
        <v>2</v>
      </c>
      <c r="J175">
        <v>0.9</v>
      </c>
      <c r="K175">
        <v>9.5372943878173793</v>
      </c>
      <c r="L175" s="10">
        <v>1.4320106506347701</v>
      </c>
      <c r="M175">
        <v>0.91313171386718694</v>
      </c>
      <c r="N175">
        <v>7.5372085571289098</v>
      </c>
      <c r="O175">
        <v>7</v>
      </c>
      <c r="P175">
        <v>7</v>
      </c>
      <c r="Q175">
        <v>17</v>
      </c>
      <c r="R175" s="16">
        <v>0.4118</v>
      </c>
      <c r="S175" s="16">
        <f t="shared" si="2"/>
        <v>0.7</v>
      </c>
      <c r="T175">
        <v>4.8634471893310502</v>
      </c>
      <c r="U175">
        <v>4.4464950561523402</v>
      </c>
      <c r="V175">
        <v>4.2594900131225604</v>
      </c>
      <c r="W175" s="17">
        <v>0.18700504302978499</v>
      </c>
      <c r="X175">
        <v>0.60395717620849598</v>
      </c>
      <c r="Y175">
        <v>0.60395717620849598</v>
      </c>
      <c r="Z175">
        <v>0.7</v>
      </c>
      <c r="AA175">
        <v>1</v>
      </c>
      <c r="AB175">
        <v>0.58823529411764697</v>
      </c>
      <c r="AC175">
        <v>0.74074074074074103</v>
      </c>
      <c r="AD175">
        <v>0</v>
      </c>
      <c r="AE175">
        <v>0.3</v>
      </c>
    </row>
    <row r="176" spans="1:31" x14ac:dyDescent="0.15">
      <c r="A176" s="6">
        <v>247</v>
      </c>
      <c r="B176">
        <v>18</v>
      </c>
      <c r="C176">
        <v>2</v>
      </c>
      <c r="D176">
        <v>10</v>
      </c>
      <c r="E176">
        <v>10</v>
      </c>
      <c r="F176">
        <v>10</v>
      </c>
      <c r="G176">
        <v>0</v>
      </c>
      <c r="H176">
        <v>8</v>
      </c>
      <c r="I176">
        <v>2</v>
      </c>
      <c r="J176">
        <v>0.9</v>
      </c>
      <c r="K176">
        <v>10.089052200317401</v>
      </c>
      <c r="L176" s="10">
        <v>1.4337005615234399</v>
      </c>
      <c r="M176">
        <v>0.81943511962890603</v>
      </c>
      <c r="N176">
        <v>7.7478389739990199</v>
      </c>
      <c r="O176">
        <v>5</v>
      </c>
      <c r="P176">
        <v>5</v>
      </c>
      <c r="Q176">
        <v>15</v>
      </c>
      <c r="R176" s="16">
        <v>0.33329999999999999</v>
      </c>
      <c r="S176" s="16">
        <f t="shared" si="2"/>
        <v>0.5</v>
      </c>
      <c r="T176">
        <v>5.0295791625976598</v>
      </c>
      <c r="U176">
        <v>4.5980720520019496</v>
      </c>
      <c r="V176">
        <v>4.3764610290527299</v>
      </c>
      <c r="W176" s="17">
        <v>0.221611022949219</v>
      </c>
      <c r="X176">
        <v>0.65311813354492199</v>
      </c>
      <c r="Y176">
        <v>0.65311813354492199</v>
      </c>
      <c r="Z176">
        <v>0.5</v>
      </c>
      <c r="AA176">
        <v>1</v>
      </c>
      <c r="AB176">
        <v>0.66666666666666696</v>
      </c>
      <c r="AC176">
        <v>0.8</v>
      </c>
      <c r="AD176">
        <v>0</v>
      </c>
      <c r="AE176">
        <v>0.5</v>
      </c>
    </row>
    <row r="177" spans="1:31" x14ac:dyDescent="0.15">
      <c r="A177" s="6">
        <v>547</v>
      </c>
      <c r="B177">
        <v>18</v>
      </c>
      <c r="C177">
        <v>2</v>
      </c>
      <c r="D177">
        <v>10</v>
      </c>
      <c r="E177">
        <v>10</v>
      </c>
      <c r="F177">
        <v>10</v>
      </c>
      <c r="G177">
        <v>0</v>
      </c>
      <c r="H177">
        <v>8</v>
      </c>
      <c r="I177">
        <v>2</v>
      </c>
      <c r="J177">
        <v>0.9</v>
      </c>
      <c r="K177">
        <v>11.005033493041999</v>
      </c>
      <c r="L177" s="10">
        <v>1.4361381530761701</v>
      </c>
      <c r="M177">
        <v>0.89216995239257801</v>
      </c>
      <c r="N177">
        <v>9.2412834167480504</v>
      </c>
      <c r="O177">
        <v>7</v>
      </c>
      <c r="P177">
        <v>7</v>
      </c>
      <c r="Q177">
        <v>17</v>
      </c>
      <c r="R177" s="16">
        <v>0.4118</v>
      </c>
      <c r="S177" s="16">
        <f t="shared" si="2"/>
        <v>0.7</v>
      </c>
      <c r="T177">
        <v>5.1018753051757804</v>
      </c>
      <c r="U177">
        <v>4.6242842674255398</v>
      </c>
      <c r="V177">
        <v>4.4573349952697798</v>
      </c>
      <c r="W177" s="17">
        <v>0.166949272155762</v>
      </c>
      <c r="X177">
        <v>0.64454030990600597</v>
      </c>
      <c r="Y177">
        <v>0.64454030990600597</v>
      </c>
      <c r="Z177">
        <v>0.7</v>
      </c>
      <c r="AA177">
        <v>1</v>
      </c>
      <c r="AB177">
        <v>0.58823529411764697</v>
      </c>
      <c r="AC177">
        <v>0.74074074074074103</v>
      </c>
      <c r="AD177">
        <v>0</v>
      </c>
      <c r="AE177">
        <v>0.3</v>
      </c>
    </row>
    <row r="178" spans="1:31" x14ac:dyDescent="0.15">
      <c r="A178" s="6">
        <v>818</v>
      </c>
      <c r="B178">
        <v>20</v>
      </c>
      <c r="C178">
        <v>0</v>
      </c>
      <c r="D178">
        <v>10</v>
      </c>
      <c r="E178">
        <v>10</v>
      </c>
      <c r="F178">
        <v>10</v>
      </c>
      <c r="G178">
        <v>0</v>
      </c>
      <c r="H178">
        <v>10</v>
      </c>
      <c r="I178">
        <v>0</v>
      </c>
      <c r="J178">
        <v>1</v>
      </c>
      <c r="K178">
        <v>9999</v>
      </c>
      <c r="L178" s="10">
        <v>1.4415435791015601</v>
      </c>
      <c r="M178">
        <v>9999</v>
      </c>
      <c r="N178">
        <v>9999</v>
      </c>
      <c r="O178">
        <v>9</v>
      </c>
      <c r="P178">
        <v>9</v>
      </c>
      <c r="Q178">
        <v>19</v>
      </c>
      <c r="R178" s="16">
        <v>0.47370000000000001</v>
      </c>
      <c r="S178" s="16">
        <f t="shared" si="2"/>
        <v>0.9</v>
      </c>
      <c r="T178">
        <v>5.4664688110351598</v>
      </c>
      <c r="U178">
        <v>5.0930833816528303</v>
      </c>
      <c r="V178">
        <v>4.8673996925354004</v>
      </c>
      <c r="W178" s="17">
        <v>0.225683689117432</v>
      </c>
      <c r="X178">
        <v>0.59906911849975597</v>
      </c>
      <c r="Y178">
        <v>0.59906911849975597</v>
      </c>
      <c r="Z178">
        <v>0.9</v>
      </c>
      <c r="AA178">
        <v>1</v>
      </c>
      <c r="AB178">
        <v>0.52631578947368396</v>
      </c>
      <c r="AC178">
        <v>0.68965517241379304</v>
      </c>
      <c r="AD178">
        <v>0</v>
      </c>
      <c r="AE178">
        <v>0.1</v>
      </c>
    </row>
    <row r="179" spans="1:31" x14ac:dyDescent="0.15">
      <c r="A179" s="6">
        <v>69</v>
      </c>
      <c r="B179">
        <v>19</v>
      </c>
      <c r="C179">
        <v>1</v>
      </c>
      <c r="D179">
        <v>10</v>
      </c>
      <c r="E179">
        <v>10</v>
      </c>
      <c r="F179">
        <v>10</v>
      </c>
      <c r="G179">
        <v>0</v>
      </c>
      <c r="H179">
        <v>9</v>
      </c>
      <c r="I179">
        <v>1</v>
      </c>
      <c r="J179">
        <v>0.95</v>
      </c>
      <c r="K179">
        <v>13.1346111297607</v>
      </c>
      <c r="L179" s="10">
        <v>1.44252777099609</v>
      </c>
      <c r="M179">
        <v>1.21963882446289</v>
      </c>
      <c r="N179">
        <v>10.762306213378899</v>
      </c>
      <c r="O179">
        <v>8</v>
      </c>
      <c r="P179">
        <v>8</v>
      </c>
      <c r="Q179">
        <v>18</v>
      </c>
      <c r="R179" s="16">
        <v>0.44440000000000002</v>
      </c>
      <c r="S179" s="16">
        <f t="shared" si="2"/>
        <v>0.8</v>
      </c>
      <c r="T179">
        <v>5.3450202941894496</v>
      </c>
      <c r="U179">
        <v>4.9189248085021999</v>
      </c>
      <c r="V179">
        <v>4.6901335716247603</v>
      </c>
      <c r="W179" s="17">
        <v>0.22879123687744099</v>
      </c>
      <c r="X179">
        <v>0.65488672256469704</v>
      </c>
      <c r="Y179">
        <v>0.65488672256469704</v>
      </c>
      <c r="Z179">
        <v>0.8</v>
      </c>
      <c r="AA179">
        <v>1</v>
      </c>
      <c r="AB179">
        <v>0.55555555555555602</v>
      </c>
      <c r="AC179">
        <v>0.71428571428571397</v>
      </c>
      <c r="AD179">
        <v>0</v>
      </c>
      <c r="AE179">
        <v>0.2</v>
      </c>
    </row>
    <row r="180" spans="1:31" x14ac:dyDescent="0.15">
      <c r="A180" s="6">
        <v>890</v>
      </c>
      <c r="B180">
        <v>17</v>
      </c>
      <c r="C180">
        <v>3</v>
      </c>
      <c r="D180">
        <v>10</v>
      </c>
      <c r="E180">
        <v>10</v>
      </c>
      <c r="F180">
        <v>10</v>
      </c>
      <c r="G180">
        <v>0</v>
      </c>
      <c r="H180">
        <v>7</v>
      </c>
      <c r="I180">
        <v>3</v>
      </c>
      <c r="J180">
        <v>0.85</v>
      </c>
      <c r="K180">
        <v>9.4165954589843697</v>
      </c>
      <c r="L180" s="10">
        <v>1.4441509246826201</v>
      </c>
      <c r="M180">
        <v>0.47019577026367199</v>
      </c>
      <c r="N180">
        <v>8.1426734924316406</v>
      </c>
      <c r="O180">
        <v>6</v>
      </c>
      <c r="P180">
        <v>6</v>
      </c>
      <c r="Q180">
        <v>16</v>
      </c>
      <c r="R180" s="16">
        <v>0.375</v>
      </c>
      <c r="S180" s="16">
        <f t="shared" si="2"/>
        <v>0.6</v>
      </c>
      <c r="T180">
        <v>4.0579338073730504</v>
      </c>
      <c r="U180">
        <v>3.6166801452636701</v>
      </c>
      <c r="V180">
        <v>3.4982104301452601</v>
      </c>
      <c r="W180" s="17">
        <v>0.11846971511840799</v>
      </c>
      <c r="X180">
        <v>0.55972337722778298</v>
      </c>
      <c r="Y180">
        <v>0.55972337722778298</v>
      </c>
      <c r="Z180">
        <v>0.6</v>
      </c>
      <c r="AA180">
        <v>1</v>
      </c>
      <c r="AB180">
        <v>0.625</v>
      </c>
      <c r="AC180">
        <v>0.76923076923076905</v>
      </c>
      <c r="AD180">
        <v>0</v>
      </c>
      <c r="AE180">
        <v>0.4</v>
      </c>
    </row>
    <row r="181" spans="1:31" x14ac:dyDescent="0.15">
      <c r="A181" s="6">
        <v>97</v>
      </c>
      <c r="B181">
        <v>17</v>
      </c>
      <c r="C181">
        <v>3</v>
      </c>
      <c r="D181">
        <v>10</v>
      </c>
      <c r="E181">
        <v>10</v>
      </c>
      <c r="F181">
        <v>10</v>
      </c>
      <c r="G181">
        <v>0</v>
      </c>
      <c r="H181">
        <v>7</v>
      </c>
      <c r="I181">
        <v>3</v>
      </c>
      <c r="J181">
        <v>0.85</v>
      </c>
      <c r="K181">
        <v>9.8600158691406197</v>
      </c>
      <c r="L181" s="10">
        <v>1.4543437957763701</v>
      </c>
      <c r="M181">
        <v>0.44128799438476601</v>
      </c>
      <c r="N181">
        <v>8.6312446594238299</v>
      </c>
      <c r="O181">
        <v>6</v>
      </c>
      <c r="P181">
        <v>6</v>
      </c>
      <c r="Q181">
        <v>16</v>
      </c>
      <c r="R181" s="16">
        <v>0.375</v>
      </c>
      <c r="S181" s="16">
        <f t="shared" si="2"/>
        <v>0.6</v>
      </c>
      <c r="T181">
        <v>4.0121936798095703</v>
      </c>
      <c r="U181">
        <v>3.5728211402893102</v>
      </c>
      <c r="V181">
        <v>3.4666202068328902</v>
      </c>
      <c r="W181" s="17">
        <v>0.106200933456421</v>
      </c>
      <c r="X181">
        <v>0.54557347297668501</v>
      </c>
      <c r="Y181">
        <v>0.54557347297668501</v>
      </c>
      <c r="Z181">
        <v>0.6</v>
      </c>
      <c r="AA181">
        <v>1</v>
      </c>
      <c r="AB181">
        <v>0.625</v>
      </c>
      <c r="AC181">
        <v>0.76923076923076905</v>
      </c>
      <c r="AD181">
        <v>0</v>
      </c>
      <c r="AE181">
        <v>0.4</v>
      </c>
    </row>
    <row r="182" spans="1:31" x14ac:dyDescent="0.15">
      <c r="A182" s="6">
        <v>266</v>
      </c>
      <c r="B182">
        <v>20</v>
      </c>
      <c r="C182">
        <v>0</v>
      </c>
      <c r="D182">
        <v>10</v>
      </c>
      <c r="E182">
        <v>10</v>
      </c>
      <c r="F182">
        <v>10</v>
      </c>
      <c r="G182">
        <v>0</v>
      </c>
      <c r="H182">
        <v>10</v>
      </c>
      <c r="I182">
        <v>0</v>
      </c>
      <c r="J182">
        <v>1</v>
      </c>
      <c r="K182">
        <v>9999</v>
      </c>
      <c r="L182" s="10">
        <v>1.4628143310546899</v>
      </c>
      <c r="M182">
        <v>9999</v>
      </c>
      <c r="N182">
        <v>9999</v>
      </c>
      <c r="O182">
        <v>7</v>
      </c>
      <c r="P182">
        <v>7</v>
      </c>
      <c r="Q182">
        <v>17</v>
      </c>
      <c r="R182" s="16">
        <v>0.4118</v>
      </c>
      <c r="S182" s="16">
        <f t="shared" si="2"/>
        <v>0.7</v>
      </c>
      <c r="T182">
        <v>5.3689861297607404</v>
      </c>
      <c r="U182">
        <v>5.0368461608886701</v>
      </c>
      <c r="V182">
        <v>4.7484502792358398</v>
      </c>
      <c r="W182" s="17">
        <v>0.28839588165283198</v>
      </c>
      <c r="X182">
        <v>0.62053585052490201</v>
      </c>
      <c r="Y182">
        <v>0.62053585052490201</v>
      </c>
      <c r="Z182">
        <v>0.7</v>
      </c>
      <c r="AA182">
        <v>1</v>
      </c>
      <c r="AB182">
        <v>0.58823529411764697</v>
      </c>
      <c r="AC182">
        <v>0.74074074074074103</v>
      </c>
      <c r="AD182">
        <v>0</v>
      </c>
      <c r="AE182">
        <v>0.3</v>
      </c>
    </row>
    <row r="183" spans="1:31" x14ac:dyDescent="0.15">
      <c r="A183" s="6">
        <v>9</v>
      </c>
      <c r="B183">
        <v>19</v>
      </c>
      <c r="C183">
        <v>1</v>
      </c>
      <c r="D183">
        <v>10</v>
      </c>
      <c r="E183">
        <v>10</v>
      </c>
      <c r="F183">
        <v>10</v>
      </c>
      <c r="G183">
        <v>0</v>
      </c>
      <c r="H183">
        <v>9</v>
      </c>
      <c r="I183">
        <v>1</v>
      </c>
      <c r="J183">
        <v>0.95</v>
      </c>
      <c r="K183">
        <v>13.212623596191399</v>
      </c>
      <c r="L183" s="10">
        <v>1.4628982543945299</v>
      </c>
      <c r="M183">
        <v>1.17099380493164</v>
      </c>
      <c r="N183">
        <v>10.136251449585</v>
      </c>
      <c r="O183">
        <v>6</v>
      </c>
      <c r="P183">
        <v>6</v>
      </c>
      <c r="Q183">
        <v>16</v>
      </c>
      <c r="R183" s="16">
        <v>0.375</v>
      </c>
      <c r="S183" s="16">
        <f t="shared" si="2"/>
        <v>0.6</v>
      </c>
      <c r="T183">
        <v>5.1509895324706996</v>
      </c>
      <c r="U183">
        <v>4.78108787536621</v>
      </c>
      <c r="V183">
        <v>4.4879059791564897</v>
      </c>
      <c r="W183" s="17">
        <v>0.29318189620971702</v>
      </c>
      <c r="X183">
        <v>0.66308355331420898</v>
      </c>
      <c r="Y183">
        <v>0.66308355331420898</v>
      </c>
      <c r="Z183">
        <v>0.6</v>
      </c>
      <c r="AA183">
        <v>1</v>
      </c>
      <c r="AB183">
        <v>0.625</v>
      </c>
      <c r="AC183">
        <v>0.76923076923076905</v>
      </c>
      <c r="AD183">
        <v>0</v>
      </c>
      <c r="AE183">
        <v>0.4</v>
      </c>
    </row>
    <row r="184" spans="1:31" x14ac:dyDescent="0.15">
      <c r="A184" s="6">
        <v>304</v>
      </c>
      <c r="B184">
        <v>19</v>
      </c>
      <c r="C184">
        <v>1</v>
      </c>
      <c r="D184">
        <v>10</v>
      </c>
      <c r="E184">
        <v>10</v>
      </c>
      <c r="F184">
        <v>10</v>
      </c>
      <c r="G184">
        <v>0</v>
      </c>
      <c r="H184">
        <v>9</v>
      </c>
      <c r="I184">
        <v>1</v>
      </c>
      <c r="J184">
        <v>0.95</v>
      </c>
      <c r="K184">
        <v>12.747520446777299</v>
      </c>
      <c r="L184" s="10">
        <v>1.4641075134277299</v>
      </c>
      <c r="M184">
        <v>1.1974678039550799</v>
      </c>
      <c r="N184">
        <v>9.8706970214843697</v>
      </c>
      <c r="O184">
        <v>6</v>
      </c>
      <c r="P184">
        <v>6</v>
      </c>
      <c r="Q184">
        <v>16</v>
      </c>
      <c r="R184" s="16">
        <v>0.375</v>
      </c>
      <c r="S184" s="16">
        <f t="shared" si="2"/>
        <v>0.6</v>
      </c>
      <c r="T184">
        <v>5.0813293457031197</v>
      </c>
      <c r="U184">
        <v>4.7279491424560502</v>
      </c>
      <c r="V184">
        <v>4.4495110511779803</v>
      </c>
      <c r="W184" s="17">
        <v>0.27843809127807601</v>
      </c>
      <c r="X184">
        <v>0.63181829452514604</v>
      </c>
      <c r="Y184">
        <v>0.63181829452514604</v>
      </c>
      <c r="Z184">
        <v>0.6</v>
      </c>
      <c r="AA184">
        <v>1</v>
      </c>
      <c r="AB184">
        <v>0.625</v>
      </c>
      <c r="AC184">
        <v>0.76923076923076905</v>
      </c>
      <c r="AD184">
        <v>0</v>
      </c>
      <c r="AE184">
        <v>0.4</v>
      </c>
    </row>
    <row r="185" spans="1:31" x14ac:dyDescent="0.15">
      <c r="A185" s="6">
        <v>196</v>
      </c>
      <c r="B185">
        <v>18</v>
      </c>
      <c r="C185">
        <v>2</v>
      </c>
      <c r="D185">
        <v>10</v>
      </c>
      <c r="E185">
        <v>10</v>
      </c>
      <c r="F185">
        <v>10</v>
      </c>
      <c r="G185">
        <v>0</v>
      </c>
      <c r="H185">
        <v>8</v>
      </c>
      <c r="I185">
        <v>2</v>
      </c>
      <c r="J185">
        <v>0.9</v>
      </c>
      <c r="K185">
        <v>8.9023780822753906</v>
      </c>
      <c r="L185" s="10">
        <v>1.46525382995605</v>
      </c>
      <c r="M185">
        <v>0.93856048583984397</v>
      </c>
      <c r="N185">
        <v>6.6629276275634801</v>
      </c>
      <c r="O185">
        <v>5</v>
      </c>
      <c r="P185">
        <v>5</v>
      </c>
      <c r="Q185">
        <v>14</v>
      </c>
      <c r="R185" s="16">
        <v>0.35709999999999997</v>
      </c>
      <c r="S185" s="16">
        <f t="shared" si="2"/>
        <v>0.5</v>
      </c>
      <c r="T185">
        <v>3.97707939147949</v>
      </c>
      <c r="U185">
        <v>3.64599537849426</v>
      </c>
      <c r="V185">
        <v>3.4673473834991499</v>
      </c>
      <c r="W185" s="17">
        <v>0.17864799499511699</v>
      </c>
      <c r="X185">
        <v>0.50973200798034701</v>
      </c>
      <c r="Y185">
        <v>0.50973200798034701</v>
      </c>
      <c r="Z185">
        <v>0.5</v>
      </c>
      <c r="AA185">
        <v>0.9</v>
      </c>
      <c r="AB185">
        <v>0.64285714285714302</v>
      </c>
      <c r="AC185">
        <v>0.75</v>
      </c>
      <c r="AD185">
        <v>0.1</v>
      </c>
      <c r="AE185">
        <v>0.4</v>
      </c>
    </row>
    <row r="186" spans="1:31" x14ac:dyDescent="0.15">
      <c r="A186" s="6">
        <v>49</v>
      </c>
      <c r="B186">
        <v>18</v>
      </c>
      <c r="C186">
        <v>2</v>
      </c>
      <c r="D186">
        <v>10</v>
      </c>
      <c r="E186">
        <v>10</v>
      </c>
      <c r="F186">
        <v>10</v>
      </c>
      <c r="G186">
        <v>0</v>
      </c>
      <c r="H186">
        <v>8</v>
      </c>
      <c r="I186">
        <v>2</v>
      </c>
      <c r="J186">
        <v>0.9</v>
      </c>
      <c r="K186">
        <v>10.4540824890137</v>
      </c>
      <c r="L186" s="10">
        <v>1.4660816192627</v>
      </c>
      <c r="M186">
        <v>0.84538650512695301</v>
      </c>
      <c r="N186">
        <v>8.1315193176269496</v>
      </c>
      <c r="O186">
        <v>5</v>
      </c>
      <c r="P186">
        <v>5</v>
      </c>
      <c r="Q186">
        <v>15</v>
      </c>
      <c r="R186" s="16">
        <v>0.33329999999999999</v>
      </c>
      <c r="S186" s="16">
        <f t="shared" si="2"/>
        <v>0.5</v>
      </c>
      <c r="T186">
        <v>4.7003345489501998</v>
      </c>
      <c r="U186">
        <v>4.3252639770507804</v>
      </c>
      <c r="V186">
        <v>4.1069321632385298</v>
      </c>
      <c r="W186" s="17">
        <v>0.218331813812256</v>
      </c>
      <c r="X186">
        <v>0.59340238571167003</v>
      </c>
      <c r="Y186">
        <v>0.59340238571167003</v>
      </c>
      <c r="Z186">
        <v>0.5</v>
      </c>
      <c r="AA186">
        <v>1</v>
      </c>
      <c r="AB186">
        <v>0.66666666666666696</v>
      </c>
      <c r="AC186">
        <v>0.8</v>
      </c>
      <c r="AD186">
        <v>0</v>
      </c>
      <c r="AE186">
        <v>0.5</v>
      </c>
    </row>
    <row r="187" spans="1:31" x14ac:dyDescent="0.15">
      <c r="A187" s="6">
        <v>897</v>
      </c>
      <c r="B187">
        <v>18</v>
      </c>
      <c r="C187">
        <v>2</v>
      </c>
      <c r="D187">
        <v>10</v>
      </c>
      <c r="E187">
        <v>10</v>
      </c>
      <c r="F187">
        <v>10</v>
      </c>
      <c r="G187">
        <v>0</v>
      </c>
      <c r="H187">
        <v>8</v>
      </c>
      <c r="I187">
        <v>2</v>
      </c>
      <c r="J187">
        <v>0.9</v>
      </c>
      <c r="K187">
        <v>9.2995681762695295</v>
      </c>
      <c r="L187" s="10">
        <v>1.47515296936035</v>
      </c>
      <c r="M187">
        <v>0.94522857666015603</v>
      </c>
      <c r="N187">
        <v>7.1308784484863299</v>
      </c>
      <c r="O187">
        <v>7</v>
      </c>
      <c r="P187">
        <v>7</v>
      </c>
      <c r="Q187">
        <v>17</v>
      </c>
      <c r="R187" s="16">
        <v>0.4118</v>
      </c>
      <c r="S187" s="16">
        <f t="shared" si="2"/>
        <v>0.7</v>
      </c>
      <c r="T187">
        <v>4.4284553527831996</v>
      </c>
      <c r="U187">
        <v>4.0676326751709002</v>
      </c>
      <c r="V187">
        <v>3.8728454113006601</v>
      </c>
      <c r="W187" s="17">
        <v>0.19478726387023901</v>
      </c>
      <c r="X187">
        <v>0.55560994148254395</v>
      </c>
      <c r="Y187">
        <v>0.55560994148254395</v>
      </c>
      <c r="Z187">
        <v>0.7</v>
      </c>
      <c r="AA187">
        <v>1</v>
      </c>
      <c r="AB187">
        <v>0.58823529411764697</v>
      </c>
      <c r="AC187">
        <v>0.74074074074074103</v>
      </c>
      <c r="AD187">
        <v>0</v>
      </c>
      <c r="AE187">
        <v>0.3</v>
      </c>
    </row>
    <row r="188" spans="1:31" x14ac:dyDescent="0.15">
      <c r="A188" s="6">
        <v>605</v>
      </c>
      <c r="B188">
        <v>19</v>
      </c>
      <c r="C188">
        <v>1</v>
      </c>
      <c r="D188">
        <v>10</v>
      </c>
      <c r="E188">
        <v>10</v>
      </c>
      <c r="F188">
        <v>10</v>
      </c>
      <c r="G188">
        <v>0</v>
      </c>
      <c r="H188">
        <v>9</v>
      </c>
      <c r="I188">
        <v>1</v>
      </c>
      <c r="J188">
        <v>0.95</v>
      </c>
      <c r="K188">
        <v>12.234582901001</v>
      </c>
      <c r="L188" s="10">
        <v>1.4849395751953101</v>
      </c>
      <c r="M188">
        <v>1.1470413208007799</v>
      </c>
      <c r="N188">
        <v>8.5650405883789098</v>
      </c>
      <c r="O188">
        <v>6</v>
      </c>
      <c r="P188">
        <v>6</v>
      </c>
      <c r="Q188">
        <v>16</v>
      </c>
      <c r="R188" s="16">
        <v>0.375</v>
      </c>
      <c r="S188" s="16">
        <f t="shared" si="2"/>
        <v>0.6</v>
      </c>
      <c r="T188">
        <v>4.8164787292480504</v>
      </c>
      <c r="U188">
        <v>4.51497507095337</v>
      </c>
      <c r="V188">
        <v>4.22275638580322</v>
      </c>
      <c r="W188" s="17">
        <v>0.29221868515014598</v>
      </c>
      <c r="X188">
        <v>0.593722343444824</v>
      </c>
      <c r="Y188">
        <v>0.593722343444824</v>
      </c>
      <c r="Z188">
        <v>0.6</v>
      </c>
      <c r="AA188">
        <v>1</v>
      </c>
      <c r="AB188">
        <v>0.625</v>
      </c>
      <c r="AC188">
        <v>0.76923076923076905</v>
      </c>
      <c r="AD188">
        <v>0</v>
      </c>
      <c r="AE188">
        <v>0.4</v>
      </c>
    </row>
    <row r="189" spans="1:31" x14ac:dyDescent="0.15">
      <c r="A189" s="6">
        <v>14</v>
      </c>
      <c r="B189">
        <v>17</v>
      </c>
      <c r="C189">
        <v>3</v>
      </c>
      <c r="D189">
        <v>10</v>
      </c>
      <c r="E189">
        <v>10</v>
      </c>
      <c r="F189">
        <v>10</v>
      </c>
      <c r="G189">
        <v>0</v>
      </c>
      <c r="H189">
        <v>7</v>
      </c>
      <c r="I189">
        <v>3</v>
      </c>
      <c r="J189">
        <v>0.85</v>
      </c>
      <c r="K189">
        <v>9.3629188537597692</v>
      </c>
      <c r="L189" s="10">
        <v>1.4864311218261701</v>
      </c>
      <c r="M189">
        <v>0.53649520874023404</v>
      </c>
      <c r="N189">
        <v>8.0856971740722692</v>
      </c>
      <c r="O189">
        <v>6</v>
      </c>
      <c r="P189">
        <v>6</v>
      </c>
      <c r="Q189">
        <v>16</v>
      </c>
      <c r="R189" s="16">
        <v>0.375</v>
      </c>
      <c r="S189" s="16">
        <f t="shared" si="2"/>
        <v>0.6</v>
      </c>
      <c r="T189">
        <v>4.7802219390869096</v>
      </c>
      <c r="U189">
        <v>4.27325487136841</v>
      </c>
      <c r="V189">
        <v>4.15391302108765</v>
      </c>
      <c r="W189" s="17">
        <v>0.119341850280762</v>
      </c>
      <c r="X189">
        <v>0.62630891799926802</v>
      </c>
      <c r="Y189">
        <v>0.62630891799926802</v>
      </c>
      <c r="Z189">
        <v>0.6</v>
      </c>
      <c r="AA189">
        <v>1</v>
      </c>
      <c r="AB189">
        <v>0.625</v>
      </c>
      <c r="AC189">
        <v>0.76923076923076905</v>
      </c>
      <c r="AD189">
        <v>0</v>
      </c>
      <c r="AE189">
        <v>0.4</v>
      </c>
    </row>
    <row r="190" spans="1:31" x14ac:dyDescent="0.15">
      <c r="A190" s="6">
        <v>110</v>
      </c>
      <c r="B190">
        <v>18</v>
      </c>
      <c r="C190">
        <v>2</v>
      </c>
      <c r="D190">
        <v>10</v>
      </c>
      <c r="E190">
        <v>10</v>
      </c>
      <c r="F190">
        <v>10</v>
      </c>
      <c r="G190">
        <v>0</v>
      </c>
      <c r="H190">
        <v>8</v>
      </c>
      <c r="I190">
        <v>2</v>
      </c>
      <c r="J190">
        <v>0.9</v>
      </c>
      <c r="K190">
        <v>10.1500759124756</v>
      </c>
      <c r="L190" s="10">
        <v>1.49239158630371</v>
      </c>
      <c r="M190">
        <v>0.83871841430664096</v>
      </c>
      <c r="N190">
        <v>7.55375099182129</v>
      </c>
      <c r="O190">
        <v>5</v>
      </c>
      <c r="P190">
        <v>5</v>
      </c>
      <c r="Q190">
        <v>15</v>
      </c>
      <c r="R190" s="16">
        <v>0.33329999999999999</v>
      </c>
      <c r="S190" s="16">
        <f t="shared" si="2"/>
        <v>0.5</v>
      </c>
      <c r="T190">
        <v>4.57145118713379</v>
      </c>
      <c r="U190">
        <v>4.2063837051391602</v>
      </c>
      <c r="V190">
        <v>3.9721603393554701</v>
      </c>
      <c r="W190" s="17">
        <v>0.23422336578369099</v>
      </c>
      <c r="X190">
        <v>0.59929084777831998</v>
      </c>
      <c r="Y190">
        <v>0.59929084777831998</v>
      </c>
      <c r="Z190">
        <v>0.5</v>
      </c>
      <c r="AA190">
        <v>1</v>
      </c>
      <c r="AB190">
        <v>0.66666666666666696</v>
      </c>
      <c r="AC190">
        <v>0.8</v>
      </c>
      <c r="AD190">
        <v>0</v>
      </c>
      <c r="AE190">
        <v>0.5</v>
      </c>
    </row>
    <row r="191" spans="1:31" x14ac:dyDescent="0.15">
      <c r="A191" s="6">
        <v>52</v>
      </c>
      <c r="B191">
        <v>17</v>
      </c>
      <c r="C191">
        <v>3</v>
      </c>
      <c r="D191">
        <v>10</v>
      </c>
      <c r="E191">
        <v>10</v>
      </c>
      <c r="F191">
        <v>10</v>
      </c>
      <c r="G191">
        <v>0</v>
      </c>
      <c r="H191">
        <v>7</v>
      </c>
      <c r="I191">
        <v>3</v>
      </c>
      <c r="J191">
        <v>0.85</v>
      </c>
      <c r="K191">
        <v>7.9009151458740199</v>
      </c>
      <c r="L191" s="10">
        <v>1.4934253692627</v>
      </c>
      <c r="M191">
        <v>0.64003753662109397</v>
      </c>
      <c r="N191">
        <v>6.3089332580566397</v>
      </c>
      <c r="O191">
        <v>4</v>
      </c>
      <c r="P191">
        <v>4</v>
      </c>
      <c r="Q191">
        <v>12</v>
      </c>
      <c r="R191" s="16">
        <v>0.33329999999999999</v>
      </c>
      <c r="S191" s="16">
        <f t="shared" si="2"/>
        <v>0.4</v>
      </c>
      <c r="T191">
        <v>3.9542942047119101</v>
      </c>
      <c r="U191">
        <v>3.57927441596985</v>
      </c>
      <c r="V191">
        <v>3.44404077529907</v>
      </c>
      <c r="W191" s="17">
        <v>0.13523364067077601</v>
      </c>
      <c r="X191">
        <v>0.51025342941284202</v>
      </c>
      <c r="Y191">
        <v>0.51025342941284202</v>
      </c>
      <c r="Z191">
        <v>0.4</v>
      </c>
      <c r="AA191">
        <v>0.8</v>
      </c>
      <c r="AB191">
        <v>0.66666666666666696</v>
      </c>
      <c r="AC191">
        <v>0.72727272727272696</v>
      </c>
      <c r="AD191">
        <v>0.2</v>
      </c>
      <c r="AE191">
        <v>0.4</v>
      </c>
    </row>
    <row r="192" spans="1:31" x14ac:dyDescent="0.15">
      <c r="A192" s="6">
        <v>134</v>
      </c>
      <c r="B192">
        <v>17</v>
      </c>
      <c r="C192">
        <v>3</v>
      </c>
      <c r="D192">
        <v>10</v>
      </c>
      <c r="E192">
        <v>10</v>
      </c>
      <c r="F192">
        <v>10</v>
      </c>
      <c r="G192">
        <v>0</v>
      </c>
      <c r="H192">
        <v>7</v>
      </c>
      <c r="I192">
        <v>3</v>
      </c>
      <c r="J192">
        <v>0.85</v>
      </c>
      <c r="K192">
        <v>8.8110237121581996</v>
      </c>
      <c r="L192" s="10">
        <v>1.49540519714355</v>
      </c>
      <c r="M192">
        <v>0.53731155395507801</v>
      </c>
      <c r="N192">
        <v>7.2572479248046902</v>
      </c>
      <c r="O192">
        <v>6</v>
      </c>
      <c r="P192">
        <v>6</v>
      </c>
      <c r="Q192">
        <v>16</v>
      </c>
      <c r="R192" s="16">
        <v>0.375</v>
      </c>
      <c r="S192" s="16">
        <f t="shared" si="2"/>
        <v>0.6</v>
      </c>
      <c r="T192">
        <v>4.7134361267089799</v>
      </c>
      <c r="U192">
        <v>4.2431678771972701</v>
      </c>
      <c r="V192">
        <v>4.1252646446228001</v>
      </c>
      <c r="W192" s="17">
        <v>0.117903232574463</v>
      </c>
      <c r="X192">
        <v>0.58817148208618197</v>
      </c>
      <c r="Y192">
        <v>0.58817148208618197</v>
      </c>
      <c r="Z192">
        <v>0.6</v>
      </c>
      <c r="AA192">
        <v>1</v>
      </c>
      <c r="AB192">
        <v>0.625</v>
      </c>
      <c r="AC192">
        <v>0.76923076923076905</v>
      </c>
      <c r="AD192">
        <v>0</v>
      </c>
      <c r="AE192">
        <v>0.4</v>
      </c>
    </row>
    <row r="193" spans="1:31" x14ac:dyDescent="0.15">
      <c r="A193" s="6">
        <v>785</v>
      </c>
      <c r="B193">
        <v>18</v>
      </c>
      <c r="C193">
        <v>2</v>
      </c>
      <c r="D193">
        <v>10</v>
      </c>
      <c r="E193">
        <v>10</v>
      </c>
      <c r="F193">
        <v>10</v>
      </c>
      <c r="G193">
        <v>0</v>
      </c>
      <c r="H193">
        <v>8</v>
      </c>
      <c r="I193">
        <v>2</v>
      </c>
      <c r="J193">
        <v>0.9</v>
      </c>
      <c r="K193">
        <v>8.9654979705810494</v>
      </c>
      <c r="L193" s="10">
        <v>1.50032234191895</v>
      </c>
      <c r="M193">
        <v>0.95731735229492199</v>
      </c>
      <c r="N193">
        <v>6.6164245605468697</v>
      </c>
      <c r="O193">
        <v>6</v>
      </c>
      <c r="P193">
        <v>6</v>
      </c>
      <c r="Q193">
        <v>16</v>
      </c>
      <c r="R193" s="16">
        <v>0.375</v>
      </c>
      <c r="S193" s="16">
        <f t="shared" si="2"/>
        <v>0.6</v>
      </c>
      <c r="T193">
        <v>4.1508407592773402</v>
      </c>
      <c r="U193">
        <v>3.8159914016723602</v>
      </c>
      <c r="V193">
        <v>3.60931324958801</v>
      </c>
      <c r="W193" s="17">
        <v>0.206678152084351</v>
      </c>
      <c r="X193">
        <v>0.54152750968933105</v>
      </c>
      <c r="Y193">
        <v>0.54152750968933105</v>
      </c>
      <c r="Z193">
        <v>0.6</v>
      </c>
      <c r="AA193">
        <v>1</v>
      </c>
      <c r="AB193">
        <v>0.625</v>
      </c>
      <c r="AC193">
        <v>0.76923076923076905</v>
      </c>
      <c r="AD193">
        <v>0</v>
      </c>
      <c r="AE193">
        <v>0.4</v>
      </c>
    </row>
    <row r="194" spans="1:31" x14ac:dyDescent="0.15">
      <c r="A194" s="6">
        <v>373</v>
      </c>
      <c r="B194">
        <v>17</v>
      </c>
      <c r="C194">
        <v>3</v>
      </c>
      <c r="D194">
        <v>10</v>
      </c>
      <c r="E194">
        <v>10</v>
      </c>
      <c r="F194">
        <v>10</v>
      </c>
      <c r="G194">
        <v>0</v>
      </c>
      <c r="H194">
        <v>7</v>
      </c>
      <c r="I194">
        <v>3</v>
      </c>
      <c r="J194">
        <v>0.85</v>
      </c>
      <c r="K194">
        <v>9.1338748931884801</v>
      </c>
      <c r="L194" s="10">
        <v>1.5068435668945299</v>
      </c>
      <c r="M194">
        <v>0.56511688232421897</v>
      </c>
      <c r="N194">
        <v>7.7566661834716797</v>
      </c>
      <c r="O194">
        <v>5</v>
      </c>
      <c r="P194">
        <v>5</v>
      </c>
      <c r="Q194">
        <v>15</v>
      </c>
      <c r="R194" s="16">
        <v>0.33329999999999999</v>
      </c>
      <c r="S194" s="16">
        <f t="shared" ref="S194:S257" si="3">O194/E194</f>
        <v>0.5</v>
      </c>
      <c r="T194">
        <v>4.1417865753173801</v>
      </c>
      <c r="U194">
        <v>3.6964170932769802</v>
      </c>
      <c r="V194">
        <v>3.56946873664856</v>
      </c>
      <c r="W194" s="17">
        <v>0.126948356628418</v>
      </c>
      <c r="X194">
        <v>0.57231783866882302</v>
      </c>
      <c r="Y194">
        <v>0.57231783866882302</v>
      </c>
      <c r="Z194">
        <v>0.5</v>
      </c>
      <c r="AA194">
        <v>1</v>
      </c>
      <c r="AB194">
        <v>0.66666666666666696</v>
      </c>
      <c r="AC194">
        <v>0.8</v>
      </c>
      <c r="AD194">
        <v>0</v>
      </c>
      <c r="AE194">
        <v>0.5</v>
      </c>
    </row>
    <row r="195" spans="1:31" x14ac:dyDescent="0.15">
      <c r="A195" s="6">
        <v>35</v>
      </c>
      <c r="B195">
        <v>16</v>
      </c>
      <c r="C195">
        <v>4</v>
      </c>
      <c r="D195">
        <v>10</v>
      </c>
      <c r="E195">
        <v>10</v>
      </c>
      <c r="F195">
        <v>10</v>
      </c>
      <c r="G195">
        <v>0</v>
      </c>
      <c r="H195">
        <v>6</v>
      </c>
      <c r="I195">
        <v>4</v>
      </c>
      <c r="J195">
        <v>0.8</v>
      </c>
      <c r="K195">
        <v>8.3034210205078107</v>
      </c>
      <c r="L195" s="10">
        <v>1.50728607177734</v>
      </c>
      <c r="M195">
        <v>0.31216812133789101</v>
      </c>
      <c r="N195">
        <v>8.3391017913818395</v>
      </c>
      <c r="O195">
        <v>6</v>
      </c>
      <c r="P195">
        <v>6</v>
      </c>
      <c r="Q195">
        <v>15</v>
      </c>
      <c r="R195" s="16">
        <v>0.4</v>
      </c>
      <c r="S195" s="16">
        <f t="shared" si="3"/>
        <v>0.6</v>
      </c>
      <c r="T195">
        <v>4.0888977050781197</v>
      </c>
      <c r="U195">
        <v>3.5334823131561302</v>
      </c>
      <c r="V195">
        <v>3.52897024154663</v>
      </c>
      <c r="W195" s="17">
        <v>4.5120716094970703E-3</v>
      </c>
      <c r="X195">
        <v>0.55992746353149403</v>
      </c>
      <c r="Y195">
        <v>0.55992746353149403</v>
      </c>
      <c r="Z195">
        <v>0.6</v>
      </c>
      <c r="AA195">
        <v>0.9</v>
      </c>
      <c r="AB195">
        <v>0.6</v>
      </c>
      <c r="AC195">
        <v>0.72</v>
      </c>
      <c r="AD195">
        <v>0.1</v>
      </c>
      <c r="AE195">
        <v>0.3</v>
      </c>
    </row>
    <row r="196" spans="1:31" x14ac:dyDescent="0.15">
      <c r="A196" s="6">
        <v>155</v>
      </c>
      <c r="B196">
        <v>17</v>
      </c>
      <c r="C196">
        <v>3</v>
      </c>
      <c r="D196">
        <v>10</v>
      </c>
      <c r="E196">
        <v>10</v>
      </c>
      <c r="F196">
        <v>10</v>
      </c>
      <c r="G196">
        <v>0</v>
      </c>
      <c r="H196">
        <v>7</v>
      </c>
      <c r="I196">
        <v>3</v>
      </c>
      <c r="J196">
        <v>0.85</v>
      </c>
      <c r="K196">
        <v>8.7212314605712908</v>
      </c>
      <c r="L196" s="10">
        <v>1.5132980346679701</v>
      </c>
      <c r="M196">
        <v>0.62501525878906194</v>
      </c>
      <c r="N196">
        <v>7.3360977172851598</v>
      </c>
      <c r="O196">
        <v>6</v>
      </c>
      <c r="P196">
        <v>6</v>
      </c>
      <c r="Q196">
        <v>16</v>
      </c>
      <c r="R196" s="16">
        <v>0.375</v>
      </c>
      <c r="S196" s="16">
        <f t="shared" si="3"/>
        <v>0.6</v>
      </c>
      <c r="T196">
        <v>4.2998428344726598</v>
      </c>
      <c r="U196">
        <v>3.84734106063843</v>
      </c>
      <c r="V196">
        <v>3.7232596874237101</v>
      </c>
      <c r="W196" s="17">
        <v>0.124081373214722</v>
      </c>
      <c r="X196">
        <v>0.57658314704894997</v>
      </c>
      <c r="Y196">
        <v>0.57658314704894997</v>
      </c>
      <c r="Z196">
        <v>0.6</v>
      </c>
      <c r="AA196">
        <v>1</v>
      </c>
      <c r="AB196">
        <v>0.625</v>
      </c>
      <c r="AC196">
        <v>0.76923076923076905</v>
      </c>
      <c r="AD196">
        <v>0</v>
      </c>
      <c r="AE196">
        <v>0.4</v>
      </c>
    </row>
    <row r="197" spans="1:31" x14ac:dyDescent="0.15">
      <c r="A197" s="6">
        <v>597</v>
      </c>
      <c r="B197">
        <v>20</v>
      </c>
      <c r="C197">
        <v>0</v>
      </c>
      <c r="D197">
        <v>10</v>
      </c>
      <c r="E197">
        <v>10</v>
      </c>
      <c r="F197">
        <v>10</v>
      </c>
      <c r="G197">
        <v>0</v>
      </c>
      <c r="H197">
        <v>10</v>
      </c>
      <c r="I197">
        <v>0</v>
      </c>
      <c r="J197">
        <v>1</v>
      </c>
      <c r="K197">
        <v>9999</v>
      </c>
      <c r="L197" s="10">
        <v>1.51375961303711</v>
      </c>
      <c r="M197">
        <v>9999</v>
      </c>
      <c r="N197">
        <v>9999</v>
      </c>
      <c r="O197">
        <v>6</v>
      </c>
      <c r="P197">
        <v>6</v>
      </c>
      <c r="Q197">
        <v>16</v>
      </c>
      <c r="R197" s="16">
        <v>0.375</v>
      </c>
      <c r="S197" s="16">
        <f t="shared" si="3"/>
        <v>0.6</v>
      </c>
      <c r="T197">
        <v>5.5073699951171902</v>
      </c>
      <c r="U197">
        <v>5.1733651161193803</v>
      </c>
      <c r="V197">
        <v>4.8597078323364302</v>
      </c>
      <c r="W197" s="17">
        <v>0.31365728378295898</v>
      </c>
      <c r="X197">
        <v>0.64766216278076205</v>
      </c>
      <c r="Y197">
        <v>0.64766216278076205</v>
      </c>
      <c r="Z197">
        <v>0.6</v>
      </c>
      <c r="AA197">
        <v>1</v>
      </c>
      <c r="AB197">
        <v>0.625</v>
      </c>
      <c r="AC197">
        <v>0.76923076923076905</v>
      </c>
      <c r="AD197">
        <v>0</v>
      </c>
      <c r="AE197">
        <v>0.4</v>
      </c>
    </row>
    <row r="198" spans="1:31" x14ac:dyDescent="0.15">
      <c r="A198" s="6">
        <v>245</v>
      </c>
      <c r="B198">
        <v>17</v>
      </c>
      <c r="C198">
        <v>3</v>
      </c>
      <c r="D198">
        <v>10</v>
      </c>
      <c r="E198">
        <v>10</v>
      </c>
      <c r="F198">
        <v>10</v>
      </c>
      <c r="G198">
        <v>0</v>
      </c>
      <c r="H198">
        <v>7</v>
      </c>
      <c r="I198">
        <v>3</v>
      </c>
      <c r="J198">
        <v>0.85</v>
      </c>
      <c r="K198">
        <v>9.6500797271728498</v>
      </c>
      <c r="L198" s="10">
        <v>1.5152530670166</v>
      </c>
      <c r="M198">
        <v>0.42535400390625</v>
      </c>
      <c r="N198">
        <v>7.9881820678710902</v>
      </c>
      <c r="O198">
        <v>6</v>
      </c>
      <c r="P198">
        <v>6</v>
      </c>
      <c r="Q198">
        <v>16</v>
      </c>
      <c r="R198" s="16">
        <v>0.375</v>
      </c>
      <c r="S198" s="16">
        <f t="shared" si="3"/>
        <v>0.6</v>
      </c>
      <c r="T198">
        <v>4.3212089538574201</v>
      </c>
      <c r="U198">
        <v>3.86362504959106</v>
      </c>
      <c r="V198">
        <v>3.72204542160034</v>
      </c>
      <c r="W198" s="17">
        <v>0.14157962799072299</v>
      </c>
      <c r="X198">
        <v>0.59916353225707997</v>
      </c>
      <c r="Y198">
        <v>0.59916353225707997</v>
      </c>
      <c r="Z198">
        <v>0.6</v>
      </c>
      <c r="AA198">
        <v>1</v>
      </c>
      <c r="AB198">
        <v>0.625</v>
      </c>
      <c r="AC198">
        <v>0.76923076923076905</v>
      </c>
      <c r="AD198">
        <v>0</v>
      </c>
      <c r="AE198">
        <v>0.4</v>
      </c>
    </row>
    <row r="199" spans="1:31" x14ac:dyDescent="0.15">
      <c r="A199" s="6">
        <v>214</v>
      </c>
      <c r="B199">
        <v>17</v>
      </c>
      <c r="C199">
        <v>3</v>
      </c>
      <c r="D199">
        <v>10</v>
      </c>
      <c r="E199">
        <v>10</v>
      </c>
      <c r="F199">
        <v>10</v>
      </c>
      <c r="G199">
        <v>0</v>
      </c>
      <c r="H199">
        <v>7</v>
      </c>
      <c r="I199">
        <v>3</v>
      </c>
      <c r="J199">
        <v>0.85</v>
      </c>
      <c r="K199">
        <v>8.7105369567871094</v>
      </c>
      <c r="L199" s="10">
        <v>1.5211162567138701</v>
      </c>
      <c r="M199">
        <v>0.667083740234375</v>
      </c>
      <c r="N199">
        <v>7.4238471984863299</v>
      </c>
      <c r="O199">
        <v>7</v>
      </c>
      <c r="P199">
        <v>7</v>
      </c>
      <c r="Q199">
        <v>17</v>
      </c>
      <c r="R199" s="16">
        <v>0.4118</v>
      </c>
      <c r="S199" s="16">
        <f t="shared" si="3"/>
        <v>0.7</v>
      </c>
      <c r="T199">
        <v>4.50624656677246</v>
      </c>
      <c r="U199">
        <v>4.0251560211181596</v>
      </c>
      <c r="V199">
        <v>3.9067847728729199</v>
      </c>
      <c r="W199" s="17">
        <v>0.11837124824523899</v>
      </c>
      <c r="X199">
        <v>0.59946179389953602</v>
      </c>
      <c r="Y199">
        <v>0.59946179389953602</v>
      </c>
      <c r="Z199">
        <v>0.7</v>
      </c>
      <c r="AA199">
        <v>1</v>
      </c>
      <c r="AB199">
        <v>0.58823529411764697</v>
      </c>
      <c r="AC199">
        <v>0.74074074074074103</v>
      </c>
      <c r="AD199">
        <v>0</v>
      </c>
      <c r="AE199">
        <v>0.3</v>
      </c>
    </row>
    <row r="200" spans="1:31" x14ac:dyDescent="0.15">
      <c r="A200" s="6">
        <v>725</v>
      </c>
      <c r="B200">
        <v>16</v>
      </c>
      <c r="C200">
        <v>4</v>
      </c>
      <c r="D200">
        <v>10</v>
      </c>
      <c r="E200">
        <v>10</v>
      </c>
      <c r="F200">
        <v>10</v>
      </c>
      <c r="G200">
        <v>0</v>
      </c>
      <c r="H200">
        <v>6</v>
      </c>
      <c r="I200">
        <v>4</v>
      </c>
      <c r="J200">
        <v>0.8</v>
      </c>
      <c r="K200">
        <v>8.3501110076904297</v>
      </c>
      <c r="L200" s="10">
        <v>1.52585029602051</v>
      </c>
      <c r="M200">
        <v>0.20401382446289101</v>
      </c>
      <c r="N200">
        <v>8.0691909790039098</v>
      </c>
      <c r="O200">
        <v>6</v>
      </c>
      <c r="P200">
        <v>6</v>
      </c>
      <c r="Q200">
        <v>16</v>
      </c>
      <c r="R200" s="16">
        <v>0.375</v>
      </c>
      <c r="S200" s="16">
        <f t="shared" si="3"/>
        <v>0.6</v>
      </c>
      <c r="T200">
        <v>4.5539226531982404</v>
      </c>
      <c r="U200">
        <v>3.9813394546508798</v>
      </c>
      <c r="V200">
        <v>3.9541468620300302</v>
      </c>
      <c r="W200" s="17">
        <v>2.7192592620849599E-2</v>
      </c>
      <c r="X200">
        <v>0.599775791168213</v>
      </c>
      <c r="Y200">
        <v>0.599775791168213</v>
      </c>
      <c r="Z200">
        <v>0.6</v>
      </c>
      <c r="AA200">
        <v>1</v>
      </c>
      <c r="AB200">
        <v>0.625</v>
      </c>
      <c r="AC200">
        <v>0.76923076923076905</v>
      </c>
      <c r="AD200">
        <v>0</v>
      </c>
      <c r="AE200">
        <v>0.4</v>
      </c>
    </row>
    <row r="201" spans="1:31" x14ac:dyDescent="0.15">
      <c r="A201" s="6">
        <v>927</v>
      </c>
      <c r="B201">
        <v>18</v>
      </c>
      <c r="C201">
        <v>2</v>
      </c>
      <c r="D201">
        <v>10</v>
      </c>
      <c r="E201">
        <v>10</v>
      </c>
      <c r="F201">
        <v>10</v>
      </c>
      <c r="G201">
        <v>0</v>
      </c>
      <c r="H201">
        <v>8</v>
      </c>
      <c r="I201">
        <v>2</v>
      </c>
      <c r="J201">
        <v>0.9</v>
      </c>
      <c r="K201">
        <v>9.9736137390136701</v>
      </c>
      <c r="L201" s="10">
        <v>1.5282402038574201</v>
      </c>
      <c r="M201">
        <v>0.97539901733398404</v>
      </c>
      <c r="N201">
        <v>7.7925186157226598</v>
      </c>
      <c r="O201">
        <v>5</v>
      </c>
      <c r="P201">
        <v>5</v>
      </c>
      <c r="Q201">
        <v>15</v>
      </c>
      <c r="R201" s="16">
        <v>0.33329999999999999</v>
      </c>
      <c r="S201" s="16">
        <f t="shared" si="3"/>
        <v>0.5</v>
      </c>
      <c r="T201">
        <v>4.7810745239257804</v>
      </c>
      <c r="U201">
        <v>4.3747048377990696</v>
      </c>
      <c r="V201">
        <v>4.1658182144165004</v>
      </c>
      <c r="W201" s="17">
        <v>0.208886623382568</v>
      </c>
      <c r="X201">
        <v>0.61525630950927701</v>
      </c>
      <c r="Y201">
        <v>0.61525630950927701</v>
      </c>
      <c r="Z201">
        <v>0.5</v>
      </c>
      <c r="AA201">
        <v>1</v>
      </c>
      <c r="AB201">
        <v>0.66666666666666696</v>
      </c>
      <c r="AC201">
        <v>0.8</v>
      </c>
      <c r="AD201">
        <v>0</v>
      </c>
      <c r="AE201">
        <v>0.5</v>
      </c>
    </row>
    <row r="202" spans="1:31" x14ac:dyDescent="0.15">
      <c r="A202" s="6">
        <v>303</v>
      </c>
      <c r="B202">
        <v>18</v>
      </c>
      <c r="C202">
        <v>2</v>
      </c>
      <c r="D202">
        <v>10</v>
      </c>
      <c r="E202">
        <v>10</v>
      </c>
      <c r="F202">
        <v>10</v>
      </c>
      <c r="G202">
        <v>0</v>
      </c>
      <c r="H202">
        <v>8</v>
      </c>
      <c r="I202">
        <v>2</v>
      </c>
      <c r="J202">
        <v>0.9</v>
      </c>
      <c r="K202">
        <v>10.8250484466553</v>
      </c>
      <c r="L202" s="10">
        <v>1.5299491882324201</v>
      </c>
      <c r="M202">
        <v>0.91740798950195301</v>
      </c>
      <c r="N202">
        <v>8.5562152862548793</v>
      </c>
      <c r="O202">
        <v>6</v>
      </c>
      <c r="P202">
        <v>6</v>
      </c>
      <c r="Q202">
        <v>16</v>
      </c>
      <c r="R202" s="16">
        <v>0.375</v>
      </c>
      <c r="S202" s="16">
        <f t="shared" si="3"/>
        <v>0.6</v>
      </c>
      <c r="T202">
        <v>4.9346332550048801</v>
      </c>
      <c r="U202">
        <v>4.4952821731567401</v>
      </c>
      <c r="V202">
        <v>4.2807178497314498</v>
      </c>
      <c r="W202" s="17">
        <v>0.214564323425293</v>
      </c>
      <c r="X202">
        <v>0.65391540527343694</v>
      </c>
      <c r="Y202">
        <v>0.65391540527343694</v>
      </c>
      <c r="Z202">
        <v>0.6</v>
      </c>
      <c r="AA202">
        <v>1</v>
      </c>
      <c r="AB202">
        <v>0.625</v>
      </c>
      <c r="AC202">
        <v>0.76923076923076905</v>
      </c>
      <c r="AD202">
        <v>0</v>
      </c>
      <c r="AE202">
        <v>0.4</v>
      </c>
    </row>
    <row r="203" spans="1:31" x14ac:dyDescent="0.15">
      <c r="A203" s="6">
        <v>754</v>
      </c>
      <c r="B203">
        <v>17</v>
      </c>
      <c r="C203">
        <v>3</v>
      </c>
      <c r="D203">
        <v>10</v>
      </c>
      <c r="E203">
        <v>10</v>
      </c>
      <c r="F203">
        <v>10</v>
      </c>
      <c r="G203">
        <v>0</v>
      </c>
      <c r="H203">
        <v>7</v>
      </c>
      <c r="I203">
        <v>3</v>
      </c>
      <c r="J203">
        <v>0.85</v>
      </c>
      <c r="K203">
        <v>8.0554103851318395</v>
      </c>
      <c r="L203" s="10">
        <v>1.53165626525879</v>
      </c>
      <c r="M203">
        <v>0.74248123168945301</v>
      </c>
      <c r="N203">
        <v>6.68906593322754</v>
      </c>
      <c r="O203">
        <v>6</v>
      </c>
      <c r="P203">
        <v>6</v>
      </c>
      <c r="Q203">
        <v>16</v>
      </c>
      <c r="R203" s="16">
        <v>0.375</v>
      </c>
      <c r="S203" s="16">
        <f t="shared" si="3"/>
        <v>0.6</v>
      </c>
      <c r="T203">
        <v>4.3847751617431596</v>
      </c>
      <c r="U203">
        <v>3.93526411056519</v>
      </c>
      <c r="V203">
        <v>3.8152053356170601</v>
      </c>
      <c r="W203" s="17">
        <v>0.12005877494812001</v>
      </c>
      <c r="X203">
        <v>0.56956982612609897</v>
      </c>
      <c r="Y203">
        <v>0.56956982612609897</v>
      </c>
      <c r="Z203">
        <v>0.6</v>
      </c>
      <c r="AA203">
        <v>1</v>
      </c>
      <c r="AB203">
        <v>0.625</v>
      </c>
      <c r="AC203">
        <v>0.76923076923076905</v>
      </c>
      <c r="AD203">
        <v>0</v>
      </c>
      <c r="AE203">
        <v>0.4</v>
      </c>
    </row>
    <row r="204" spans="1:31" x14ac:dyDescent="0.15">
      <c r="A204" s="6">
        <v>640</v>
      </c>
      <c r="B204">
        <v>17</v>
      </c>
      <c r="C204">
        <v>3</v>
      </c>
      <c r="D204">
        <v>10</v>
      </c>
      <c r="E204">
        <v>10</v>
      </c>
      <c r="F204">
        <v>10</v>
      </c>
      <c r="G204">
        <v>0</v>
      </c>
      <c r="H204">
        <v>7</v>
      </c>
      <c r="I204">
        <v>3</v>
      </c>
      <c r="J204">
        <v>0.85</v>
      </c>
      <c r="K204">
        <v>8.8783264160156197</v>
      </c>
      <c r="L204" s="10">
        <v>1.5380153656005899</v>
      </c>
      <c r="M204">
        <v>0.60976791381835904</v>
      </c>
      <c r="N204">
        <v>7.3920059204101598</v>
      </c>
      <c r="O204">
        <v>5</v>
      </c>
      <c r="P204">
        <v>5</v>
      </c>
      <c r="Q204">
        <v>15</v>
      </c>
      <c r="R204" s="16">
        <v>0.33329999999999999</v>
      </c>
      <c r="S204" s="16">
        <f t="shared" si="3"/>
        <v>0.5</v>
      </c>
      <c r="T204">
        <v>4.36258888244629</v>
      </c>
      <c r="U204">
        <v>3.9420580863952601</v>
      </c>
      <c r="V204">
        <v>3.8085594177246098</v>
      </c>
      <c r="W204" s="17">
        <v>0.13349866867065399</v>
      </c>
      <c r="X204">
        <v>0.55402946472168002</v>
      </c>
      <c r="Y204">
        <v>0.55402946472168002</v>
      </c>
      <c r="Z204">
        <v>0.5</v>
      </c>
      <c r="AA204">
        <v>1</v>
      </c>
      <c r="AB204">
        <v>0.66666666666666696</v>
      </c>
      <c r="AC204">
        <v>0.8</v>
      </c>
      <c r="AD204">
        <v>0</v>
      </c>
      <c r="AE204">
        <v>0.5</v>
      </c>
    </row>
    <row r="205" spans="1:31" x14ac:dyDescent="0.15">
      <c r="A205" s="6">
        <v>227</v>
      </c>
      <c r="B205">
        <v>18</v>
      </c>
      <c r="C205">
        <v>2</v>
      </c>
      <c r="D205">
        <v>10</v>
      </c>
      <c r="E205">
        <v>10</v>
      </c>
      <c r="F205">
        <v>10</v>
      </c>
      <c r="G205">
        <v>0</v>
      </c>
      <c r="H205">
        <v>8</v>
      </c>
      <c r="I205">
        <v>2</v>
      </c>
      <c r="J205">
        <v>0.9</v>
      </c>
      <c r="K205">
        <v>10.168291091919</v>
      </c>
      <c r="L205" s="10">
        <v>1.53847503662109</v>
      </c>
      <c r="M205">
        <v>0.88458633422851596</v>
      </c>
      <c r="N205">
        <v>7.5178146362304696</v>
      </c>
      <c r="O205">
        <v>6</v>
      </c>
      <c r="P205">
        <v>6</v>
      </c>
      <c r="Q205">
        <v>16</v>
      </c>
      <c r="R205" s="16">
        <v>0.375</v>
      </c>
      <c r="S205" s="16">
        <f t="shared" si="3"/>
        <v>0.6</v>
      </c>
      <c r="T205">
        <v>5.1134586334228498</v>
      </c>
      <c r="U205">
        <v>4.6830921173095703</v>
      </c>
      <c r="V205">
        <v>4.4469518661498997</v>
      </c>
      <c r="W205" s="17">
        <v>0.236140251159668</v>
      </c>
      <c r="X205">
        <v>0.666506767272949</v>
      </c>
      <c r="Y205">
        <v>0.666506767272949</v>
      </c>
      <c r="Z205">
        <v>0.6</v>
      </c>
      <c r="AA205">
        <v>1</v>
      </c>
      <c r="AB205">
        <v>0.625</v>
      </c>
      <c r="AC205">
        <v>0.76923076923076905</v>
      </c>
      <c r="AD205">
        <v>0</v>
      </c>
      <c r="AE205">
        <v>0.4</v>
      </c>
    </row>
    <row r="206" spans="1:31" x14ac:dyDescent="0.15">
      <c r="A206" s="6">
        <v>2</v>
      </c>
      <c r="B206">
        <v>17</v>
      </c>
      <c r="C206">
        <v>3</v>
      </c>
      <c r="D206">
        <v>10</v>
      </c>
      <c r="E206">
        <v>10</v>
      </c>
      <c r="F206">
        <v>10</v>
      </c>
      <c r="G206">
        <v>0</v>
      </c>
      <c r="H206">
        <v>7</v>
      </c>
      <c r="I206">
        <v>3</v>
      </c>
      <c r="J206">
        <v>0.85</v>
      </c>
      <c r="K206">
        <v>8.0441226959228498</v>
      </c>
      <c r="L206" s="10">
        <v>1.54506492614746</v>
      </c>
      <c r="M206">
        <v>0.75820541381835904</v>
      </c>
      <c r="N206">
        <v>6.6615142822265598</v>
      </c>
      <c r="O206">
        <v>4</v>
      </c>
      <c r="P206">
        <v>4</v>
      </c>
      <c r="Q206">
        <v>14</v>
      </c>
      <c r="R206" s="16">
        <v>0.28570000000000001</v>
      </c>
      <c r="S206" s="16">
        <f t="shared" si="3"/>
        <v>0.4</v>
      </c>
      <c r="T206">
        <v>3.6731204986572301</v>
      </c>
      <c r="U206">
        <v>3.30436134338379</v>
      </c>
      <c r="V206">
        <v>3.1801400184631401</v>
      </c>
      <c r="W206" s="17">
        <v>0.12422132492065401</v>
      </c>
      <c r="X206">
        <v>0.49298048019409202</v>
      </c>
      <c r="Y206">
        <v>0.49298048019409202</v>
      </c>
      <c r="Z206">
        <v>0.4</v>
      </c>
      <c r="AA206">
        <v>1</v>
      </c>
      <c r="AB206">
        <v>0.71428571428571397</v>
      </c>
      <c r="AC206">
        <v>0.83333333333333304</v>
      </c>
      <c r="AD206">
        <v>0</v>
      </c>
      <c r="AE206">
        <v>0.6</v>
      </c>
    </row>
    <row r="207" spans="1:31" x14ac:dyDescent="0.15">
      <c r="A207" s="6">
        <v>899</v>
      </c>
      <c r="B207">
        <v>18</v>
      </c>
      <c r="C207">
        <v>2</v>
      </c>
      <c r="D207">
        <v>10</v>
      </c>
      <c r="E207">
        <v>10</v>
      </c>
      <c r="F207">
        <v>10</v>
      </c>
      <c r="G207">
        <v>0</v>
      </c>
      <c r="H207">
        <v>8</v>
      </c>
      <c r="I207">
        <v>2</v>
      </c>
      <c r="J207">
        <v>0.9</v>
      </c>
      <c r="K207">
        <v>10.460584640502899</v>
      </c>
      <c r="L207" s="10">
        <v>1.5456180572509799</v>
      </c>
      <c r="M207">
        <v>0.93136215209960904</v>
      </c>
      <c r="N207">
        <v>8.0724315643310494</v>
      </c>
      <c r="O207">
        <v>5</v>
      </c>
      <c r="P207">
        <v>5</v>
      </c>
      <c r="Q207">
        <v>15</v>
      </c>
      <c r="R207" s="16">
        <v>0.33329999999999999</v>
      </c>
      <c r="S207" s="16">
        <f t="shared" si="3"/>
        <v>0.5</v>
      </c>
      <c r="T207">
        <v>4.2453784942626998</v>
      </c>
      <c r="U207">
        <v>3.8935363292694101</v>
      </c>
      <c r="V207">
        <v>3.6687598228454599</v>
      </c>
      <c r="W207" s="17">
        <v>0.22477650642395</v>
      </c>
      <c r="X207">
        <v>0.576618671417236</v>
      </c>
      <c r="Y207">
        <v>0.576618671417236</v>
      </c>
      <c r="Z207">
        <v>0.5</v>
      </c>
      <c r="AA207">
        <v>1</v>
      </c>
      <c r="AB207">
        <v>0.66666666666666696</v>
      </c>
      <c r="AC207">
        <v>0.8</v>
      </c>
      <c r="AD207">
        <v>0</v>
      </c>
      <c r="AE207">
        <v>0.5</v>
      </c>
    </row>
    <row r="208" spans="1:31" x14ac:dyDescent="0.15">
      <c r="A208" s="6">
        <v>699</v>
      </c>
      <c r="B208">
        <v>18</v>
      </c>
      <c r="C208">
        <v>2</v>
      </c>
      <c r="D208">
        <v>10</v>
      </c>
      <c r="E208">
        <v>10</v>
      </c>
      <c r="F208">
        <v>10</v>
      </c>
      <c r="G208">
        <v>0</v>
      </c>
      <c r="H208">
        <v>8</v>
      </c>
      <c r="I208">
        <v>2</v>
      </c>
      <c r="J208">
        <v>0.9</v>
      </c>
      <c r="K208">
        <v>9.7548618316650408</v>
      </c>
      <c r="L208" s="10">
        <v>1.5489921569824201</v>
      </c>
      <c r="M208">
        <v>0.91944885253906194</v>
      </c>
      <c r="N208">
        <v>7.1096172332763699</v>
      </c>
      <c r="O208">
        <v>6</v>
      </c>
      <c r="P208">
        <v>6</v>
      </c>
      <c r="Q208">
        <v>16</v>
      </c>
      <c r="R208" s="16">
        <v>0.375</v>
      </c>
      <c r="S208" s="16">
        <f t="shared" si="3"/>
        <v>0.6</v>
      </c>
      <c r="T208">
        <v>4.3346214294433603</v>
      </c>
      <c r="U208">
        <v>3.9862933158874498</v>
      </c>
      <c r="V208">
        <v>3.7536025047302202</v>
      </c>
      <c r="W208" s="17">
        <v>0.23269081115722701</v>
      </c>
      <c r="X208">
        <v>0.58101892471313499</v>
      </c>
      <c r="Y208">
        <v>0.58101892471313499</v>
      </c>
      <c r="Z208">
        <v>0.6</v>
      </c>
      <c r="AA208">
        <v>1</v>
      </c>
      <c r="AB208">
        <v>0.625</v>
      </c>
      <c r="AC208">
        <v>0.76923076923076905</v>
      </c>
      <c r="AD208">
        <v>0</v>
      </c>
      <c r="AE208">
        <v>0.4</v>
      </c>
    </row>
    <row r="209" spans="1:31" x14ac:dyDescent="0.15">
      <c r="A209" s="6">
        <v>911</v>
      </c>
      <c r="B209">
        <v>17</v>
      </c>
      <c r="C209">
        <v>3</v>
      </c>
      <c r="D209">
        <v>10</v>
      </c>
      <c r="E209">
        <v>10</v>
      </c>
      <c r="F209">
        <v>10</v>
      </c>
      <c r="G209">
        <v>0</v>
      </c>
      <c r="H209">
        <v>7</v>
      </c>
      <c r="I209">
        <v>3</v>
      </c>
      <c r="J209">
        <v>0.85</v>
      </c>
      <c r="K209">
        <v>8.7513504028320295</v>
      </c>
      <c r="L209" s="10">
        <v>1.55234146118164</v>
      </c>
      <c r="M209">
        <v>0.53206253051757801</v>
      </c>
      <c r="N209">
        <v>6.8833904266357404</v>
      </c>
      <c r="O209">
        <v>5</v>
      </c>
      <c r="P209">
        <v>5</v>
      </c>
      <c r="Q209">
        <v>15</v>
      </c>
      <c r="R209" s="16">
        <v>0.33329999999999999</v>
      </c>
      <c r="S209" s="16">
        <f t="shared" si="3"/>
        <v>0.5</v>
      </c>
      <c r="T209">
        <v>4.5717735290527299</v>
      </c>
      <c r="U209">
        <v>4.12447214126587</v>
      </c>
      <c r="V209">
        <v>3.9703152179718</v>
      </c>
      <c r="W209" s="17">
        <v>0.15415692329406699</v>
      </c>
      <c r="X209">
        <v>0.60145831108093295</v>
      </c>
      <c r="Y209">
        <v>0.60145831108093295</v>
      </c>
      <c r="Z209">
        <v>0.5</v>
      </c>
      <c r="AA209">
        <v>1</v>
      </c>
      <c r="AB209">
        <v>0.66666666666666696</v>
      </c>
      <c r="AC209">
        <v>0.8</v>
      </c>
      <c r="AD209">
        <v>0</v>
      </c>
      <c r="AE209">
        <v>0.5</v>
      </c>
    </row>
    <row r="210" spans="1:31" x14ac:dyDescent="0.15">
      <c r="A210" s="6">
        <v>256</v>
      </c>
      <c r="B210">
        <v>18</v>
      </c>
      <c r="C210">
        <v>2</v>
      </c>
      <c r="D210">
        <v>10</v>
      </c>
      <c r="E210">
        <v>10</v>
      </c>
      <c r="F210">
        <v>10</v>
      </c>
      <c r="G210">
        <v>0</v>
      </c>
      <c r="H210">
        <v>8</v>
      </c>
      <c r="I210">
        <v>2</v>
      </c>
      <c r="J210">
        <v>0.9</v>
      </c>
      <c r="K210">
        <v>9.7918052673339808</v>
      </c>
      <c r="L210" s="10">
        <v>1.5546722412109399</v>
      </c>
      <c r="M210">
        <v>0.96290969848632801</v>
      </c>
      <c r="N210">
        <v>7.3375911712646502</v>
      </c>
      <c r="O210">
        <v>5</v>
      </c>
      <c r="P210">
        <v>5</v>
      </c>
      <c r="Q210">
        <v>15</v>
      </c>
      <c r="R210" s="16">
        <v>0.33329999999999999</v>
      </c>
      <c r="S210" s="16">
        <f t="shared" si="3"/>
        <v>0.5</v>
      </c>
      <c r="T210">
        <v>4.9768962860107404</v>
      </c>
      <c r="U210">
        <v>4.5759229660034197</v>
      </c>
      <c r="V210">
        <v>4.3571333885192898</v>
      </c>
      <c r="W210" s="17">
        <v>0.218789577484131</v>
      </c>
      <c r="X210">
        <v>0.61976289749145497</v>
      </c>
      <c r="Y210">
        <v>0.61976289749145497</v>
      </c>
      <c r="Z210">
        <v>0.5</v>
      </c>
      <c r="AA210">
        <v>1</v>
      </c>
      <c r="AB210">
        <v>0.66666666666666696</v>
      </c>
      <c r="AC210">
        <v>0.8</v>
      </c>
      <c r="AD210">
        <v>0</v>
      </c>
      <c r="AE210">
        <v>0.5</v>
      </c>
    </row>
    <row r="211" spans="1:31" x14ac:dyDescent="0.15">
      <c r="A211" s="6">
        <v>329</v>
      </c>
      <c r="B211">
        <v>17</v>
      </c>
      <c r="C211">
        <v>3</v>
      </c>
      <c r="D211">
        <v>10</v>
      </c>
      <c r="E211">
        <v>10</v>
      </c>
      <c r="F211">
        <v>10</v>
      </c>
      <c r="G211">
        <v>0</v>
      </c>
      <c r="H211">
        <v>7</v>
      </c>
      <c r="I211">
        <v>3</v>
      </c>
      <c r="J211">
        <v>0.85</v>
      </c>
      <c r="K211">
        <v>9.0605888366699201</v>
      </c>
      <c r="L211" s="10">
        <v>1.5621528625488299</v>
      </c>
      <c r="M211">
        <v>0.55435562133789096</v>
      </c>
      <c r="N211">
        <v>7.3526954650878897</v>
      </c>
      <c r="O211">
        <v>6</v>
      </c>
      <c r="P211">
        <v>6</v>
      </c>
      <c r="Q211">
        <v>16</v>
      </c>
      <c r="R211" s="16">
        <v>0.375</v>
      </c>
      <c r="S211" s="16">
        <f t="shared" si="3"/>
        <v>0.6</v>
      </c>
      <c r="T211">
        <v>4.8238239288330096</v>
      </c>
      <c r="U211">
        <v>4.3281116485595703</v>
      </c>
      <c r="V211">
        <v>4.1753563880920401</v>
      </c>
      <c r="W211" s="17">
        <v>0.15275526046752899</v>
      </c>
      <c r="X211">
        <v>0.64846754074096702</v>
      </c>
      <c r="Y211">
        <v>0.64846754074096702</v>
      </c>
      <c r="Z211">
        <v>0.6</v>
      </c>
      <c r="AA211">
        <v>1</v>
      </c>
      <c r="AB211">
        <v>0.625</v>
      </c>
      <c r="AC211">
        <v>0.76923076923076905</v>
      </c>
      <c r="AD211">
        <v>0</v>
      </c>
      <c r="AE211">
        <v>0.4</v>
      </c>
    </row>
    <row r="212" spans="1:31" x14ac:dyDescent="0.15">
      <c r="A212" s="6">
        <v>211</v>
      </c>
      <c r="B212">
        <v>19</v>
      </c>
      <c r="C212">
        <v>1</v>
      </c>
      <c r="D212">
        <v>10</v>
      </c>
      <c r="E212">
        <v>10</v>
      </c>
      <c r="F212">
        <v>10</v>
      </c>
      <c r="G212">
        <v>0</v>
      </c>
      <c r="H212">
        <v>9</v>
      </c>
      <c r="I212">
        <v>1</v>
      </c>
      <c r="J212">
        <v>0.95</v>
      </c>
      <c r="K212">
        <v>11.7629699707031</v>
      </c>
      <c r="L212" s="10">
        <v>1.5643234252929701</v>
      </c>
      <c r="M212">
        <v>1.3343925476074201</v>
      </c>
      <c r="N212">
        <v>9.032470703125</v>
      </c>
      <c r="O212">
        <v>5</v>
      </c>
      <c r="P212">
        <v>5</v>
      </c>
      <c r="Q212">
        <v>15</v>
      </c>
      <c r="R212" s="16">
        <v>0.33329999999999999</v>
      </c>
      <c r="S212" s="16">
        <f t="shared" si="3"/>
        <v>0.5</v>
      </c>
      <c r="T212">
        <v>4.2648220062255904</v>
      </c>
      <c r="U212">
        <v>3.9909417629241899</v>
      </c>
      <c r="V212">
        <v>3.7358856201171902</v>
      </c>
      <c r="W212" s="17">
        <v>0.255056142807007</v>
      </c>
      <c r="X212">
        <v>0.52893638610839799</v>
      </c>
      <c r="Y212">
        <v>0.52893638610839799</v>
      </c>
      <c r="Z212">
        <v>0.5</v>
      </c>
      <c r="AA212">
        <v>1</v>
      </c>
      <c r="AB212">
        <v>0.66666666666666696</v>
      </c>
      <c r="AC212">
        <v>0.8</v>
      </c>
      <c r="AD212">
        <v>0</v>
      </c>
      <c r="AE212">
        <v>0.5</v>
      </c>
    </row>
    <row r="213" spans="1:31" x14ac:dyDescent="0.15">
      <c r="A213" s="6">
        <v>955</v>
      </c>
      <c r="B213">
        <v>16</v>
      </c>
      <c r="C213">
        <v>4</v>
      </c>
      <c r="D213">
        <v>10</v>
      </c>
      <c r="E213">
        <v>10</v>
      </c>
      <c r="F213">
        <v>10</v>
      </c>
      <c r="G213">
        <v>0</v>
      </c>
      <c r="H213">
        <v>6</v>
      </c>
      <c r="I213">
        <v>4</v>
      </c>
      <c r="J213">
        <v>0.8</v>
      </c>
      <c r="K213">
        <v>8.1018104553222692</v>
      </c>
      <c r="L213" s="10">
        <v>1.5659656524658201</v>
      </c>
      <c r="M213">
        <v>0.244155883789062</v>
      </c>
      <c r="N213">
        <v>7.5885448455810502</v>
      </c>
      <c r="O213">
        <v>6</v>
      </c>
      <c r="P213">
        <v>6</v>
      </c>
      <c r="Q213">
        <v>16</v>
      </c>
      <c r="R213" s="16">
        <v>0.375</v>
      </c>
      <c r="S213" s="16">
        <f t="shared" si="3"/>
        <v>0.6</v>
      </c>
      <c r="T213">
        <v>4.0637435913085902</v>
      </c>
      <c r="U213">
        <v>3.54671382904053</v>
      </c>
      <c r="V213">
        <v>3.50258064270019</v>
      </c>
      <c r="W213" s="17">
        <v>4.4133186340331997E-2</v>
      </c>
      <c r="X213">
        <v>0.56116294860839799</v>
      </c>
      <c r="Y213">
        <v>0.56116294860839799</v>
      </c>
      <c r="Z213">
        <v>0.6</v>
      </c>
      <c r="AA213">
        <v>1</v>
      </c>
      <c r="AB213">
        <v>0.625</v>
      </c>
      <c r="AC213">
        <v>0.76923076923076905</v>
      </c>
      <c r="AD213">
        <v>0</v>
      </c>
      <c r="AE213">
        <v>0.4</v>
      </c>
    </row>
    <row r="214" spans="1:31" x14ac:dyDescent="0.15">
      <c r="A214" s="6">
        <v>353</v>
      </c>
      <c r="B214">
        <v>17</v>
      </c>
      <c r="C214">
        <v>3</v>
      </c>
      <c r="D214">
        <v>10</v>
      </c>
      <c r="E214">
        <v>10</v>
      </c>
      <c r="F214">
        <v>10</v>
      </c>
      <c r="G214">
        <v>0</v>
      </c>
      <c r="H214">
        <v>7</v>
      </c>
      <c r="I214">
        <v>3</v>
      </c>
      <c r="J214">
        <v>0.85</v>
      </c>
      <c r="K214">
        <v>9.9032840728759801</v>
      </c>
      <c r="L214" s="10">
        <v>1.5744552612304701</v>
      </c>
      <c r="M214">
        <v>0.52739334106445301</v>
      </c>
      <c r="N214">
        <v>8.4081363677978498</v>
      </c>
      <c r="O214">
        <v>7</v>
      </c>
      <c r="P214">
        <v>7</v>
      </c>
      <c r="Q214">
        <v>17</v>
      </c>
      <c r="R214" s="16">
        <v>0.4118</v>
      </c>
      <c r="S214" s="16">
        <f t="shared" si="3"/>
        <v>0.7</v>
      </c>
      <c r="T214">
        <v>4.6351547241210902</v>
      </c>
      <c r="U214">
        <v>4.1270632743835396</v>
      </c>
      <c r="V214">
        <v>3.9922955036163299</v>
      </c>
      <c r="W214" s="17">
        <v>0.134767770767212</v>
      </c>
      <c r="X214">
        <v>0.64285922050476096</v>
      </c>
      <c r="Y214">
        <v>0.64285922050476096</v>
      </c>
      <c r="Z214">
        <v>0.7</v>
      </c>
      <c r="AA214">
        <v>1</v>
      </c>
      <c r="AB214">
        <v>0.58823529411764697</v>
      </c>
      <c r="AC214">
        <v>0.74074074074074103</v>
      </c>
      <c r="AD214">
        <v>0</v>
      </c>
      <c r="AE214">
        <v>0.3</v>
      </c>
    </row>
    <row r="215" spans="1:31" x14ac:dyDescent="0.15">
      <c r="A215" s="6">
        <v>385</v>
      </c>
      <c r="B215">
        <v>20</v>
      </c>
      <c r="C215">
        <v>0</v>
      </c>
      <c r="D215">
        <v>10</v>
      </c>
      <c r="E215">
        <v>10</v>
      </c>
      <c r="F215">
        <v>10</v>
      </c>
      <c r="G215">
        <v>0</v>
      </c>
      <c r="H215">
        <v>10</v>
      </c>
      <c r="I215">
        <v>0</v>
      </c>
      <c r="J215">
        <v>1</v>
      </c>
      <c r="K215">
        <v>9999</v>
      </c>
      <c r="L215" s="10">
        <v>1.57627105712891</v>
      </c>
      <c r="M215">
        <v>9999</v>
      </c>
      <c r="N215">
        <v>9999</v>
      </c>
      <c r="O215">
        <v>6</v>
      </c>
      <c r="P215">
        <v>6</v>
      </c>
      <c r="Q215">
        <v>16</v>
      </c>
      <c r="R215" s="16">
        <v>0.375</v>
      </c>
      <c r="S215" s="16">
        <f t="shared" si="3"/>
        <v>0.6</v>
      </c>
      <c r="T215">
        <v>5.2552146911621103</v>
      </c>
      <c r="U215">
        <v>4.9526901245117196</v>
      </c>
      <c r="V215">
        <v>4.6283712387084996</v>
      </c>
      <c r="W215" s="17">
        <v>0.32431888580322299</v>
      </c>
      <c r="X215">
        <v>0.62684345245361295</v>
      </c>
      <c r="Y215">
        <v>0.62684345245361295</v>
      </c>
      <c r="Z215">
        <v>0.6</v>
      </c>
      <c r="AA215">
        <v>1</v>
      </c>
      <c r="AB215">
        <v>0.625</v>
      </c>
      <c r="AC215">
        <v>0.76923076923076905</v>
      </c>
      <c r="AD215">
        <v>0</v>
      </c>
      <c r="AE215">
        <v>0.4</v>
      </c>
    </row>
    <row r="216" spans="1:31" x14ac:dyDescent="0.15">
      <c r="A216" s="6">
        <v>956</v>
      </c>
      <c r="B216">
        <v>17</v>
      </c>
      <c r="C216">
        <v>3</v>
      </c>
      <c r="D216">
        <v>10</v>
      </c>
      <c r="E216">
        <v>10</v>
      </c>
      <c r="F216">
        <v>10</v>
      </c>
      <c r="G216">
        <v>0</v>
      </c>
      <c r="H216">
        <v>7</v>
      </c>
      <c r="I216">
        <v>3</v>
      </c>
      <c r="J216">
        <v>0.85</v>
      </c>
      <c r="K216">
        <v>8.6290321350097692</v>
      </c>
      <c r="L216" s="10">
        <v>1.57792472839355</v>
      </c>
      <c r="M216">
        <v>0.73628616333007801</v>
      </c>
      <c r="N216">
        <v>7.2675247192382804</v>
      </c>
      <c r="O216">
        <v>7</v>
      </c>
      <c r="P216">
        <v>7</v>
      </c>
      <c r="Q216">
        <v>17</v>
      </c>
      <c r="R216" s="16">
        <v>0.4118</v>
      </c>
      <c r="S216" s="16">
        <f t="shared" si="3"/>
        <v>0.7</v>
      </c>
      <c r="T216">
        <v>4.53873634338379</v>
      </c>
      <c r="U216">
        <v>4.0801310539245597</v>
      </c>
      <c r="V216">
        <v>3.9544265270233101</v>
      </c>
      <c r="W216" s="17">
        <v>0.12570452690124501</v>
      </c>
      <c r="X216">
        <v>0.58430981636047397</v>
      </c>
      <c r="Y216">
        <v>0.58430981636047397</v>
      </c>
      <c r="Z216">
        <v>0.7</v>
      </c>
      <c r="AA216">
        <v>1</v>
      </c>
      <c r="AB216">
        <v>0.58823529411764697</v>
      </c>
      <c r="AC216">
        <v>0.74074074074074103</v>
      </c>
      <c r="AD216">
        <v>0</v>
      </c>
      <c r="AE216">
        <v>0.3</v>
      </c>
    </row>
    <row r="217" spans="1:31" x14ac:dyDescent="0.15">
      <c r="A217" s="6">
        <v>13</v>
      </c>
      <c r="B217">
        <v>18</v>
      </c>
      <c r="C217">
        <v>2</v>
      </c>
      <c r="D217">
        <v>10</v>
      </c>
      <c r="E217">
        <v>10</v>
      </c>
      <c r="F217">
        <v>10</v>
      </c>
      <c r="G217">
        <v>0</v>
      </c>
      <c r="H217">
        <v>8</v>
      </c>
      <c r="I217">
        <v>2</v>
      </c>
      <c r="J217">
        <v>0.9</v>
      </c>
      <c r="K217">
        <v>10.2803039550781</v>
      </c>
      <c r="L217" s="10">
        <v>1.5794849395752</v>
      </c>
      <c r="M217">
        <v>0.89804458618164096</v>
      </c>
      <c r="N217">
        <v>7.4688167572021502</v>
      </c>
      <c r="O217">
        <v>6</v>
      </c>
      <c r="P217">
        <v>6</v>
      </c>
      <c r="Q217">
        <v>16</v>
      </c>
      <c r="R217" s="16">
        <v>0.375</v>
      </c>
      <c r="S217" s="16">
        <f t="shared" si="3"/>
        <v>0.6</v>
      </c>
      <c r="T217">
        <v>4.5280227661132804</v>
      </c>
      <c r="U217">
        <v>4.1619348526001003</v>
      </c>
      <c r="V217">
        <v>3.9110138416290301</v>
      </c>
      <c r="W217" s="17">
        <v>0.250921010971069</v>
      </c>
      <c r="X217">
        <v>0.61700892448425304</v>
      </c>
      <c r="Y217">
        <v>0.61700892448425304</v>
      </c>
      <c r="Z217">
        <v>0.6</v>
      </c>
      <c r="AA217">
        <v>1</v>
      </c>
      <c r="AB217">
        <v>0.625</v>
      </c>
      <c r="AC217">
        <v>0.76923076923076905</v>
      </c>
      <c r="AD217">
        <v>0</v>
      </c>
      <c r="AE217">
        <v>0.4</v>
      </c>
    </row>
    <row r="218" spans="1:31" x14ac:dyDescent="0.15">
      <c r="A218" s="6">
        <v>220</v>
      </c>
      <c r="B218">
        <v>17</v>
      </c>
      <c r="C218">
        <v>3</v>
      </c>
      <c r="D218">
        <v>10</v>
      </c>
      <c r="E218">
        <v>10</v>
      </c>
      <c r="F218">
        <v>10</v>
      </c>
      <c r="G218">
        <v>0</v>
      </c>
      <c r="H218">
        <v>7</v>
      </c>
      <c r="I218">
        <v>3</v>
      </c>
      <c r="J218">
        <v>0.85</v>
      </c>
      <c r="K218">
        <v>8.6867465972900408</v>
      </c>
      <c r="L218" s="10">
        <v>1.58059501647949</v>
      </c>
      <c r="M218">
        <v>0.54266357421875</v>
      </c>
      <c r="N218">
        <v>6.6918659210205096</v>
      </c>
      <c r="O218">
        <v>6</v>
      </c>
      <c r="P218">
        <v>6</v>
      </c>
      <c r="Q218">
        <v>16</v>
      </c>
      <c r="R218" s="16">
        <v>0.375</v>
      </c>
      <c r="S218" s="16">
        <f t="shared" si="3"/>
        <v>0.6</v>
      </c>
      <c r="T218">
        <v>4.33585548400879</v>
      </c>
      <c r="U218">
        <v>3.9174442291259801</v>
      </c>
      <c r="V218">
        <v>3.75399541854858</v>
      </c>
      <c r="W218" s="17">
        <v>0.16344881057739299</v>
      </c>
      <c r="X218">
        <v>0.58186006546020497</v>
      </c>
      <c r="Y218">
        <v>0.58186006546020497</v>
      </c>
      <c r="Z218">
        <v>0.6</v>
      </c>
      <c r="AA218">
        <v>1</v>
      </c>
      <c r="AB218">
        <v>0.625</v>
      </c>
      <c r="AC218">
        <v>0.76923076923076905</v>
      </c>
      <c r="AD218">
        <v>0</v>
      </c>
      <c r="AE218">
        <v>0.4</v>
      </c>
    </row>
    <row r="219" spans="1:31" x14ac:dyDescent="0.15">
      <c r="A219" s="6">
        <v>562</v>
      </c>
      <c r="B219">
        <v>16</v>
      </c>
      <c r="C219">
        <v>4</v>
      </c>
      <c r="D219">
        <v>10</v>
      </c>
      <c r="E219">
        <v>10</v>
      </c>
      <c r="F219">
        <v>10</v>
      </c>
      <c r="G219">
        <v>0</v>
      </c>
      <c r="H219">
        <v>6</v>
      </c>
      <c r="I219">
        <v>4</v>
      </c>
      <c r="J219">
        <v>0.8</v>
      </c>
      <c r="K219">
        <v>8.1943950653076207</v>
      </c>
      <c r="L219" s="10">
        <v>1.5858402252197299</v>
      </c>
      <c r="M219">
        <v>0.289749145507812</v>
      </c>
      <c r="N219">
        <v>7.7740345001220703</v>
      </c>
      <c r="O219">
        <v>5</v>
      </c>
      <c r="P219">
        <v>5</v>
      </c>
      <c r="Q219">
        <v>15</v>
      </c>
      <c r="R219" s="16">
        <v>0.33329999999999999</v>
      </c>
      <c r="S219" s="16">
        <f t="shared" si="3"/>
        <v>0.5</v>
      </c>
      <c r="T219">
        <v>3.9068489074707</v>
      </c>
      <c r="U219">
        <v>3.4167623519897501</v>
      </c>
      <c r="V219">
        <v>3.37409591674805</v>
      </c>
      <c r="W219" s="17">
        <v>4.2666435241699198E-2</v>
      </c>
      <c r="X219">
        <v>0.53275299072265603</v>
      </c>
      <c r="Y219">
        <v>0.53275299072265603</v>
      </c>
      <c r="Z219">
        <v>0.5</v>
      </c>
      <c r="AA219">
        <v>1</v>
      </c>
      <c r="AB219">
        <v>0.66666666666666696</v>
      </c>
      <c r="AC219">
        <v>0.8</v>
      </c>
      <c r="AD219">
        <v>0</v>
      </c>
      <c r="AE219">
        <v>0.5</v>
      </c>
    </row>
    <row r="220" spans="1:31" x14ac:dyDescent="0.15">
      <c r="A220" s="6">
        <v>772</v>
      </c>
      <c r="B220">
        <v>18</v>
      </c>
      <c r="C220">
        <v>2</v>
      </c>
      <c r="D220">
        <v>10</v>
      </c>
      <c r="E220">
        <v>10</v>
      </c>
      <c r="F220">
        <v>10</v>
      </c>
      <c r="G220">
        <v>0</v>
      </c>
      <c r="H220">
        <v>8</v>
      </c>
      <c r="I220">
        <v>2</v>
      </c>
      <c r="J220">
        <v>0.9</v>
      </c>
      <c r="K220">
        <v>10.1784763336182</v>
      </c>
      <c r="L220" s="10">
        <v>1.5869178771972701</v>
      </c>
      <c r="M220">
        <v>0.96760177612304699</v>
      </c>
      <c r="N220">
        <v>7.6428642272949201</v>
      </c>
      <c r="O220">
        <v>7</v>
      </c>
      <c r="P220">
        <v>7</v>
      </c>
      <c r="Q220">
        <v>17</v>
      </c>
      <c r="R220" s="16">
        <v>0.4118</v>
      </c>
      <c r="S220" s="16">
        <f t="shared" si="3"/>
        <v>0.7</v>
      </c>
      <c r="T220">
        <v>5.0832271575927699</v>
      </c>
      <c r="U220">
        <v>4.6600112915039098</v>
      </c>
      <c r="V220">
        <v>4.4258260726928702</v>
      </c>
      <c r="W220" s="17">
        <v>0.23418521881103499</v>
      </c>
      <c r="X220">
        <v>0.65740108489990201</v>
      </c>
      <c r="Y220">
        <v>0.65740108489990201</v>
      </c>
      <c r="Z220">
        <v>0.7</v>
      </c>
      <c r="AA220">
        <v>1</v>
      </c>
      <c r="AB220">
        <v>0.58823529411764697</v>
      </c>
      <c r="AC220">
        <v>0.74074074074074103</v>
      </c>
      <c r="AD220">
        <v>0</v>
      </c>
      <c r="AE220">
        <v>0.3</v>
      </c>
    </row>
    <row r="221" spans="1:31" x14ac:dyDescent="0.15">
      <c r="A221" s="6">
        <v>624</v>
      </c>
      <c r="B221">
        <v>17</v>
      </c>
      <c r="C221">
        <v>3</v>
      </c>
      <c r="D221">
        <v>10</v>
      </c>
      <c r="E221">
        <v>10</v>
      </c>
      <c r="F221">
        <v>10</v>
      </c>
      <c r="G221">
        <v>0</v>
      </c>
      <c r="H221">
        <v>7</v>
      </c>
      <c r="I221">
        <v>3</v>
      </c>
      <c r="J221">
        <v>0.85</v>
      </c>
      <c r="K221">
        <v>7.8241863250732404</v>
      </c>
      <c r="L221" s="10">
        <v>1.5873336791992201</v>
      </c>
      <c r="M221">
        <v>0.73539733886718694</v>
      </c>
      <c r="N221">
        <v>6.0700168609619096</v>
      </c>
      <c r="O221">
        <v>5</v>
      </c>
      <c r="P221">
        <v>5</v>
      </c>
      <c r="Q221">
        <v>15</v>
      </c>
      <c r="R221" s="16">
        <v>0.33329999999999999</v>
      </c>
      <c r="S221" s="16">
        <f t="shared" si="3"/>
        <v>0.5</v>
      </c>
      <c r="T221">
        <v>3.7366886138915998</v>
      </c>
      <c r="U221">
        <v>3.3884088993072501</v>
      </c>
      <c r="V221">
        <v>3.2396500110626198</v>
      </c>
      <c r="W221" s="17">
        <v>0.14875888824462899</v>
      </c>
      <c r="X221">
        <v>0.49703860282897899</v>
      </c>
      <c r="Y221">
        <v>0.49703860282897899</v>
      </c>
      <c r="Z221">
        <v>0.5</v>
      </c>
      <c r="AA221">
        <v>1</v>
      </c>
      <c r="AB221">
        <v>0.66666666666666696</v>
      </c>
      <c r="AC221">
        <v>0.8</v>
      </c>
      <c r="AD221">
        <v>0</v>
      </c>
      <c r="AE221">
        <v>0.5</v>
      </c>
    </row>
    <row r="222" spans="1:31" x14ac:dyDescent="0.15">
      <c r="A222" s="6">
        <v>396</v>
      </c>
      <c r="B222">
        <v>16</v>
      </c>
      <c r="C222">
        <v>4</v>
      </c>
      <c r="D222">
        <v>10</v>
      </c>
      <c r="E222">
        <v>10</v>
      </c>
      <c r="F222">
        <v>10</v>
      </c>
      <c r="G222">
        <v>0</v>
      </c>
      <c r="H222">
        <v>6</v>
      </c>
      <c r="I222">
        <v>4</v>
      </c>
      <c r="J222">
        <v>0.8</v>
      </c>
      <c r="K222">
        <v>8.1540069580078107</v>
      </c>
      <c r="L222" s="10">
        <v>1.6006011962890601</v>
      </c>
      <c r="M222">
        <v>0.343902587890625</v>
      </c>
      <c r="N222">
        <v>7.78059959411621</v>
      </c>
      <c r="O222">
        <v>5</v>
      </c>
      <c r="P222">
        <v>5</v>
      </c>
      <c r="Q222">
        <v>14</v>
      </c>
      <c r="R222" s="16">
        <v>0.35709999999999997</v>
      </c>
      <c r="S222" s="16">
        <f t="shared" si="3"/>
        <v>0.5</v>
      </c>
      <c r="T222">
        <v>3.7330417633056601</v>
      </c>
      <c r="U222">
        <v>3.2474949359893799</v>
      </c>
      <c r="V222">
        <v>3.21267890930176</v>
      </c>
      <c r="W222" s="17">
        <v>3.4816026687622098E-2</v>
      </c>
      <c r="X222">
        <v>0.52036285400390603</v>
      </c>
      <c r="Y222">
        <v>0.52036285400390603</v>
      </c>
      <c r="Z222">
        <v>0.5</v>
      </c>
      <c r="AA222">
        <v>0.9</v>
      </c>
      <c r="AB222">
        <v>0.64285714285714302</v>
      </c>
      <c r="AC222">
        <v>0.75</v>
      </c>
      <c r="AD222">
        <v>0.1</v>
      </c>
      <c r="AE222">
        <v>0.4</v>
      </c>
    </row>
    <row r="223" spans="1:31" x14ac:dyDescent="0.15">
      <c r="A223" s="6">
        <v>688</v>
      </c>
      <c r="B223">
        <v>16</v>
      </c>
      <c r="C223">
        <v>4</v>
      </c>
      <c r="D223">
        <v>10</v>
      </c>
      <c r="E223">
        <v>10</v>
      </c>
      <c r="F223">
        <v>10</v>
      </c>
      <c r="G223">
        <v>0</v>
      </c>
      <c r="H223">
        <v>6</v>
      </c>
      <c r="I223">
        <v>4</v>
      </c>
      <c r="J223">
        <v>0.8</v>
      </c>
      <c r="K223">
        <v>7.9709243774414098</v>
      </c>
      <c r="L223" s="10">
        <v>1.6041717529296899</v>
      </c>
      <c r="M223">
        <v>0.33562088012695301</v>
      </c>
      <c r="N223">
        <v>7.4398937225341797</v>
      </c>
      <c r="O223">
        <v>5</v>
      </c>
      <c r="P223">
        <v>5</v>
      </c>
      <c r="Q223">
        <v>13</v>
      </c>
      <c r="R223" s="16">
        <v>0.3846</v>
      </c>
      <c r="S223" s="16">
        <f t="shared" si="3"/>
        <v>0.5</v>
      </c>
      <c r="T223">
        <v>3.7078723907470699</v>
      </c>
      <c r="U223">
        <v>3.2339270114898699</v>
      </c>
      <c r="V223">
        <v>3.1989583969116202</v>
      </c>
      <c r="W223" s="17">
        <v>3.4968614578247098E-2</v>
      </c>
      <c r="X223">
        <v>0.508913993835449</v>
      </c>
      <c r="Y223">
        <v>0.508913993835449</v>
      </c>
      <c r="Z223">
        <v>0.5</v>
      </c>
      <c r="AA223">
        <v>0.8</v>
      </c>
      <c r="AB223">
        <v>0.61538461538461497</v>
      </c>
      <c r="AC223">
        <v>0.69565217391304301</v>
      </c>
      <c r="AD223">
        <v>0.2</v>
      </c>
      <c r="AE223">
        <v>0.3</v>
      </c>
    </row>
    <row r="224" spans="1:31" x14ac:dyDescent="0.15">
      <c r="A224" s="6">
        <v>840</v>
      </c>
      <c r="B224">
        <v>16</v>
      </c>
      <c r="C224">
        <v>4</v>
      </c>
      <c r="D224">
        <v>10</v>
      </c>
      <c r="E224">
        <v>10</v>
      </c>
      <c r="F224">
        <v>10</v>
      </c>
      <c r="G224">
        <v>0</v>
      </c>
      <c r="H224">
        <v>6</v>
      </c>
      <c r="I224">
        <v>4</v>
      </c>
      <c r="J224">
        <v>0.8</v>
      </c>
      <c r="K224">
        <v>9.7920341491699201</v>
      </c>
      <c r="L224" s="10">
        <v>1.60562515258789</v>
      </c>
      <c r="M224">
        <v>2.2163391113281299E-2</v>
      </c>
      <c r="N224">
        <v>9.6853771209716797</v>
      </c>
      <c r="O224">
        <v>6</v>
      </c>
      <c r="P224">
        <v>6</v>
      </c>
      <c r="Q224">
        <v>16</v>
      </c>
      <c r="R224" s="16">
        <v>0.375</v>
      </c>
      <c r="S224" s="16">
        <f t="shared" si="3"/>
        <v>0.6</v>
      </c>
      <c r="T224">
        <v>4.63179588317871</v>
      </c>
      <c r="U224">
        <v>3.9764432907104501</v>
      </c>
      <c r="V224">
        <v>3.96685791015625</v>
      </c>
      <c r="W224" s="17">
        <v>9.5853805541992205E-3</v>
      </c>
      <c r="X224">
        <v>0.66493797302246105</v>
      </c>
      <c r="Y224">
        <v>0.66493797302246105</v>
      </c>
      <c r="Z224">
        <v>0.6</v>
      </c>
      <c r="AA224">
        <v>1</v>
      </c>
      <c r="AB224">
        <v>0.625</v>
      </c>
      <c r="AC224">
        <v>0.76923076923076905</v>
      </c>
      <c r="AD224">
        <v>0</v>
      </c>
      <c r="AE224">
        <v>0.4</v>
      </c>
    </row>
    <row r="225" spans="1:31" x14ac:dyDescent="0.15">
      <c r="A225" s="6">
        <v>600</v>
      </c>
      <c r="B225">
        <v>20</v>
      </c>
      <c r="C225">
        <v>0</v>
      </c>
      <c r="D225">
        <v>10</v>
      </c>
      <c r="E225">
        <v>10</v>
      </c>
      <c r="F225">
        <v>10</v>
      </c>
      <c r="G225">
        <v>0</v>
      </c>
      <c r="H225">
        <v>10</v>
      </c>
      <c r="I225">
        <v>0</v>
      </c>
      <c r="J225">
        <v>1</v>
      </c>
      <c r="K225">
        <v>9999</v>
      </c>
      <c r="L225" s="10">
        <v>1.60916519165039</v>
      </c>
      <c r="M225">
        <v>9999</v>
      </c>
      <c r="N225">
        <v>9999</v>
      </c>
      <c r="O225">
        <v>6</v>
      </c>
      <c r="P225">
        <v>6</v>
      </c>
      <c r="Q225">
        <v>16</v>
      </c>
      <c r="R225" s="16">
        <v>0.375</v>
      </c>
      <c r="S225" s="16">
        <f t="shared" si="3"/>
        <v>0.6</v>
      </c>
      <c r="T225">
        <v>5.15582275390625</v>
      </c>
      <c r="U225">
        <v>4.8863143920898402</v>
      </c>
      <c r="V225">
        <v>4.5162019729614302</v>
      </c>
      <c r="W225" s="17">
        <v>0.37011241912841802</v>
      </c>
      <c r="X225">
        <v>0.639620780944824</v>
      </c>
      <c r="Y225">
        <v>0.639620780944824</v>
      </c>
      <c r="Z225">
        <v>0.6</v>
      </c>
      <c r="AA225">
        <v>1</v>
      </c>
      <c r="AB225">
        <v>0.625</v>
      </c>
      <c r="AC225">
        <v>0.76923076923076905</v>
      </c>
      <c r="AD225">
        <v>0</v>
      </c>
      <c r="AE225">
        <v>0.4</v>
      </c>
    </row>
    <row r="226" spans="1:31" s="1" customFormat="1" x14ac:dyDescent="0.15">
      <c r="A226" s="8">
        <v>314</v>
      </c>
      <c r="B226" s="1">
        <v>18</v>
      </c>
      <c r="C226" s="1">
        <v>2</v>
      </c>
      <c r="D226" s="1">
        <v>10</v>
      </c>
      <c r="E226" s="1">
        <v>10</v>
      </c>
      <c r="F226" s="1">
        <v>10</v>
      </c>
      <c r="G226" s="1">
        <v>0</v>
      </c>
      <c r="H226" s="1">
        <v>8</v>
      </c>
      <c r="I226" s="1">
        <v>2</v>
      </c>
      <c r="J226" s="1">
        <v>0.9</v>
      </c>
      <c r="K226" s="1">
        <v>10.4085178375244</v>
      </c>
      <c r="L226" s="12">
        <v>1.61114501953125</v>
      </c>
      <c r="M226" s="1">
        <v>0.98415756225585904</v>
      </c>
      <c r="N226" s="1">
        <v>7.8618087768554696</v>
      </c>
      <c r="O226" s="1">
        <v>7</v>
      </c>
      <c r="P226" s="1">
        <v>7</v>
      </c>
      <c r="Q226" s="1">
        <v>17</v>
      </c>
      <c r="R226" s="19">
        <v>0.4118</v>
      </c>
      <c r="S226" s="19">
        <f t="shared" si="3"/>
        <v>0.7</v>
      </c>
      <c r="T226" s="1">
        <v>5.1923751831054696</v>
      </c>
      <c r="U226" s="1">
        <v>4.7734522819518999</v>
      </c>
      <c r="V226" s="1">
        <v>4.5407943725585902</v>
      </c>
      <c r="W226" s="12">
        <v>0.23265790939330999</v>
      </c>
      <c r="X226" s="1">
        <v>0.651580810546875</v>
      </c>
      <c r="Y226" s="1">
        <v>0.651580810546875</v>
      </c>
      <c r="Z226" s="1">
        <v>0.7</v>
      </c>
      <c r="AA226" s="1">
        <v>1</v>
      </c>
      <c r="AB226" s="1">
        <v>0.58823529411764697</v>
      </c>
      <c r="AC226" s="1">
        <v>0.74074074074074103</v>
      </c>
      <c r="AD226" s="1">
        <v>0</v>
      </c>
      <c r="AE226" s="1">
        <v>0.3</v>
      </c>
    </row>
    <row r="227" spans="1:31" x14ac:dyDescent="0.15">
      <c r="A227" s="6">
        <v>619</v>
      </c>
      <c r="B227">
        <v>18</v>
      </c>
      <c r="C227">
        <v>2</v>
      </c>
      <c r="D227">
        <v>10</v>
      </c>
      <c r="E227">
        <v>10</v>
      </c>
      <c r="F227">
        <v>10</v>
      </c>
      <c r="G227">
        <v>0</v>
      </c>
      <c r="H227">
        <v>8</v>
      </c>
      <c r="I227">
        <v>2</v>
      </c>
      <c r="J227">
        <v>0.9</v>
      </c>
      <c r="K227">
        <v>12.819276809692401</v>
      </c>
      <c r="L227" s="10">
        <v>1.61916351318359</v>
      </c>
      <c r="M227">
        <v>0.90814590454101596</v>
      </c>
      <c r="N227">
        <v>10.445060729980501</v>
      </c>
      <c r="O227">
        <v>5</v>
      </c>
      <c r="P227">
        <v>5</v>
      </c>
      <c r="Q227">
        <v>15</v>
      </c>
      <c r="R227" s="16">
        <v>0.33329999999999999</v>
      </c>
      <c r="S227" s="16">
        <f t="shared" si="3"/>
        <v>0.5</v>
      </c>
      <c r="T227">
        <v>4.5958900451660201</v>
      </c>
      <c r="U227">
        <v>4.1914644241332999</v>
      </c>
      <c r="V227">
        <v>3.9670157432556099</v>
      </c>
      <c r="W227" s="17">
        <v>0.22444868087768499</v>
      </c>
      <c r="X227">
        <v>0.62887430191039995</v>
      </c>
      <c r="Y227">
        <v>0.62887430191039995</v>
      </c>
      <c r="Z227">
        <v>0.5</v>
      </c>
      <c r="AA227">
        <v>1</v>
      </c>
      <c r="AB227">
        <v>0.66666666666666696</v>
      </c>
      <c r="AC227">
        <v>0.8</v>
      </c>
      <c r="AD227">
        <v>0</v>
      </c>
      <c r="AE227">
        <v>0.5</v>
      </c>
    </row>
    <row r="228" spans="1:31" x14ac:dyDescent="0.15">
      <c r="A228" s="6">
        <v>114</v>
      </c>
      <c r="B228">
        <v>17</v>
      </c>
      <c r="C228">
        <v>3</v>
      </c>
      <c r="D228">
        <v>10</v>
      </c>
      <c r="E228">
        <v>10</v>
      </c>
      <c r="F228">
        <v>10</v>
      </c>
      <c r="G228">
        <v>0</v>
      </c>
      <c r="H228">
        <v>7</v>
      </c>
      <c r="I228">
        <v>3</v>
      </c>
      <c r="J228">
        <v>0.85</v>
      </c>
      <c r="K228">
        <v>8.6665439605712908</v>
      </c>
      <c r="L228" s="10">
        <v>1.6281871795654299</v>
      </c>
      <c r="M228">
        <v>0.79943466186523404</v>
      </c>
      <c r="N228">
        <v>7.2922859191894496</v>
      </c>
      <c r="O228">
        <v>7</v>
      </c>
      <c r="P228">
        <v>7</v>
      </c>
      <c r="Q228">
        <v>17</v>
      </c>
      <c r="R228" s="16">
        <v>0.4118</v>
      </c>
      <c r="S228" s="16">
        <f t="shared" si="3"/>
        <v>0.7</v>
      </c>
      <c r="T228">
        <v>4.3135910034179696</v>
      </c>
      <c r="U228">
        <v>3.8939342498779301</v>
      </c>
      <c r="V228">
        <v>3.7683196067810099</v>
      </c>
      <c r="W228" s="17">
        <v>0.12561464309692399</v>
      </c>
      <c r="X228">
        <v>0.545271396636963</v>
      </c>
      <c r="Y228">
        <v>0.545271396636963</v>
      </c>
      <c r="Z228">
        <v>0.7</v>
      </c>
      <c r="AA228">
        <v>1</v>
      </c>
      <c r="AB228">
        <v>0.58823529411764697</v>
      </c>
      <c r="AC228">
        <v>0.74074074074074103</v>
      </c>
      <c r="AD228">
        <v>0</v>
      </c>
      <c r="AE228">
        <v>0.3</v>
      </c>
    </row>
    <row r="229" spans="1:31" x14ac:dyDescent="0.15">
      <c r="A229" s="6">
        <v>980</v>
      </c>
      <c r="B229">
        <v>17</v>
      </c>
      <c r="C229">
        <v>3</v>
      </c>
      <c r="D229">
        <v>10</v>
      </c>
      <c r="E229">
        <v>10</v>
      </c>
      <c r="F229">
        <v>10</v>
      </c>
      <c r="G229">
        <v>0</v>
      </c>
      <c r="H229">
        <v>7</v>
      </c>
      <c r="I229">
        <v>3</v>
      </c>
      <c r="J229">
        <v>0.85</v>
      </c>
      <c r="K229">
        <v>8.2343692779540998</v>
      </c>
      <c r="L229" s="10">
        <v>1.6283149719238299</v>
      </c>
      <c r="M229">
        <v>0.62770462036132801</v>
      </c>
      <c r="N229">
        <v>6.1018600463867196</v>
      </c>
      <c r="O229">
        <v>5</v>
      </c>
      <c r="P229">
        <v>5</v>
      </c>
      <c r="Q229">
        <v>15</v>
      </c>
      <c r="R229" s="16">
        <v>0.33329999999999999</v>
      </c>
      <c r="S229" s="16">
        <f t="shared" si="3"/>
        <v>0.5</v>
      </c>
      <c r="T229">
        <v>4.1249961853027299</v>
      </c>
      <c r="U229">
        <v>3.7376036643981898</v>
      </c>
      <c r="V229">
        <v>3.5668308734893799</v>
      </c>
      <c r="W229" s="17">
        <v>0.170772790908814</v>
      </c>
      <c r="X229">
        <v>0.55816531181335405</v>
      </c>
      <c r="Y229">
        <v>0.55816531181335405</v>
      </c>
      <c r="Z229">
        <v>0.5</v>
      </c>
      <c r="AA229">
        <v>1</v>
      </c>
      <c r="AB229">
        <v>0.66666666666666696</v>
      </c>
      <c r="AC229">
        <v>0.8</v>
      </c>
      <c r="AD229">
        <v>0</v>
      </c>
      <c r="AE229">
        <v>0.5</v>
      </c>
    </row>
    <row r="230" spans="1:31" x14ac:dyDescent="0.15">
      <c r="A230" s="6">
        <v>482</v>
      </c>
      <c r="B230">
        <v>19</v>
      </c>
      <c r="C230">
        <v>1</v>
      </c>
      <c r="D230">
        <v>10</v>
      </c>
      <c r="E230">
        <v>10</v>
      </c>
      <c r="F230">
        <v>10</v>
      </c>
      <c r="G230">
        <v>0</v>
      </c>
      <c r="H230">
        <v>9</v>
      </c>
      <c r="I230">
        <v>1</v>
      </c>
      <c r="J230">
        <v>0.95</v>
      </c>
      <c r="K230">
        <v>11.742067337036101</v>
      </c>
      <c r="L230" s="10">
        <v>1.63059234619141</v>
      </c>
      <c r="M230">
        <v>1.34928131103516</v>
      </c>
      <c r="N230">
        <v>8.4218254089355504</v>
      </c>
      <c r="O230">
        <v>5</v>
      </c>
      <c r="P230">
        <v>5</v>
      </c>
      <c r="Q230">
        <v>15</v>
      </c>
      <c r="R230" s="16">
        <v>0.33329999999999999</v>
      </c>
      <c r="S230" s="16">
        <f t="shared" si="3"/>
        <v>0.5</v>
      </c>
      <c r="T230">
        <v>4.3882617950439498</v>
      </c>
      <c r="U230">
        <v>4.1215224266052202</v>
      </c>
      <c r="V230">
        <v>3.8507843017578098</v>
      </c>
      <c r="W230" s="17">
        <v>0.270738124847412</v>
      </c>
      <c r="X230">
        <v>0.53747749328613303</v>
      </c>
      <c r="Y230">
        <v>0.53747749328613303</v>
      </c>
      <c r="Z230">
        <v>0.5</v>
      </c>
      <c r="AA230">
        <v>1</v>
      </c>
      <c r="AB230">
        <v>0.66666666666666696</v>
      </c>
      <c r="AC230">
        <v>0.8</v>
      </c>
      <c r="AD230">
        <v>0</v>
      </c>
      <c r="AE230">
        <v>0.5</v>
      </c>
    </row>
    <row r="231" spans="1:31" x14ac:dyDescent="0.15">
      <c r="A231" s="6">
        <v>53</v>
      </c>
      <c r="B231">
        <v>16</v>
      </c>
      <c r="C231">
        <v>4</v>
      </c>
      <c r="D231">
        <v>10</v>
      </c>
      <c r="E231">
        <v>10</v>
      </c>
      <c r="F231">
        <v>10</v>
      </c>
      <c r="G231">
        <v>0</v>
      </c>
      <c r="H231">
        <v>6</v>
      </c>
      <c r="I231">
        <v>4</v>
      </c>
      <c r="J231">
        <v>0.8</v>
      </c>
      <c r="K231">
        <v>8.1665592193603498</v>
      </c>
      <c r="L231" s="10">
        <v>1.6401615142822299</v>
      </c>
      <c r="M231">
        <v>0.28196334838867199</v>
      </c>
      <c r="N231">
        <v>7.4818248748779297</v>
      </c>
      <c r="O231">
        <v>6</v>
      </c>
      <c r="P231">
        <v>6</v>
      </c>
      <c r="Q231">
        <v>16</v>
      </c>
      <c r="R231" s="16">
        <v>0.375</v>
      </c>
      <c r="S231" s="16">
        <f t="shared" si="3"/>
        <v>0.6</v>
      </c>
      <c r="T231">
        <v>4.1675243377685502</v>
      </c>
      <c r="U231">
        <v>3.6588280200958199</v>
      </c>
      <c r="V231">
        <v>3.6003823280334499</v>
      </c>
      <c r="W231" s="17">
        <v>5.8445692062377902E-2</v>
      </c>
      <c r="X231">
        <v>0.56714200973510698</v>
      </c>
      <c r="Y231">
        <v>0.56714200973510698</v>
      </c>
      <c r="Z231">
        <v>0.6</v>
      </c>
      <c r="AA231">
        <v>1</v>
      </c>
      <c r="AB231">
        <v>0.625</v>
      </c>
      <c r="AC231">
        <v>0.76923076923076905</v>
      </c>
      <c r="AD231">
        <v>0</v>
      </c>
      <c r="AE231">
        <v>0.4</v>
      </c>
    </row>
    <row r="232" spans="1:31" x14ac:dyDescent="0.15">
      <c r="A232" s="6">
        <v>480</v>
      </c>
      <c r="B232">
        <v>18</v>
      </c>
      <c r="C232">
        <v>2</v>
      </c>
      <c r="D232">
        <v>10</v>
      </c>
      <c r="E232">
        <v>10</v>
      </c>
      <c r="F232">
        <v>10</v>
      </c>
      <c r="G232">
        <v>0</v>
      </c>
      <c r="H232">
        <v>8</v>
      </c>
      <c r="I232">
        <v>2</v>
      </c>
      <c r="J232">
        <v>0.9</v>
      </c>
      <c r="K232">
        <v>9.5938186645507795</v>
      </c>
      <c r="L232" s="10">
        <v>1.64126777648926</v>
      </c>
      <c r="M232">
        <v>1.03830718994141</v>
      </c>
      <c r="N232">
        <v>6.9258728027343697</v>
      </c>
      <c r="O232">
        <v>6</v>
      </c>
      <c r="P232">
        <v>6</v>
      </c>
      <c r="Q232">
        <v>16</v>
      </c>
      <c r="R232" s="16">
        <v>0.375</v>
      </c>
      <c r="S232" s="16">
        <f t="shared" si="3"/>
        <v>0.6</v>
      </c>
      <c r="T232">
        <v>4.5707302093505904</v>
      </c>
      <c r="U232">
        <v>4.2244691848754901</v>
      </c>
      <c r="V232">
        <v>3.9958221912384002</v>
      </c>
      <c r="W232" s="17">
        <v>0.22864699363708499</v>
      </c>
      <c r="X232">
        <v>0.57490801811218295</v>
      </c>
      <c r="Y232">
        <v>0.57490801811218295</v>
      </c>
      <c r="Z232">
        <v>0.6</v>
      </c>
      <c r="AA232">
        <v>1</v>
      </c>
      <c r="AB232">
        <v>0.625</v>
      </c>
      <c r="AC232">
        <v>0.76923076923076905</v>
      </c>
      <c r="AD232">
        <v>0</v>
      </c>
      <c r="AE232">
        <v>0.4</v>
      </c>
    </row>
    <row r="233" spans="1:31" x14ac:dyDescent="0.15">
      <c r="A233" s="6">
        <v>344</v>
      </c>
      <c r="B233">
        <v>16</v>
      </c>
      <c r="C233">
        <v>4</v>
      </c>
      <c r="D233">
        <v>10</v>
      </c>
      <c r="E233">
        <v>10</v>
      </c>
      <c r="F233">
        <v>10</v>
      </c>
      <c r="G233">
        <v>0</v>
      </c>
      <c r="H233">
        <v>6</v>
      </c>
      <c r="I233">
        <v>4</v>
      </c>
      <c r="J233">
        <v>0.8</v>
      </c>
      <c r="K233">
        <v>8.3890705108642596</v>
      </c>
      <c r="L233" s="10">
        <v>1.64174461364746</v>
      </c>
      <c r="M233">
        <v>0.31815338134765597</v>
      </c>
      <c r="N233">
        <v>7.9365692138671902</v>
      </c>
      <c r="O233">
        <v>5</v>
      </c>
      <c r="P233">
        <v>5</v>
      </c>
      <c r="Q233">
        <v>15</v>
      </c>
      <c r="R233" s="16">
        <v>0.33329999999999999</v>
      </c>
      <c r="S233" s="16">
        <f t="shared" si="3"/>
        <v>0.5</v>
      </c>
      <c r="T233">
        <v>3.70157814025879</v>
      </c>
      <c r="U233">
        <v>3.2271652221679701</v>
      </c>
      <c r="V233">
        <v>3.1860260963439901</v>
      </c>
      <c r="W233" s="17">
        <v>4.1139125823974602E-2</v>
      </c>
      <c r="X233">
        <v>0.51555204391479503</v>
      </c>
      <c r="Y233">
        <v>0.51555204391479503</v>
      </c>
      <c r="Z233">
        <v>0.5</v>
      </c>
      <c r="AA233">
        <v>1</v>
      </c>
      <c r="AB233">
        <v>0.66666666666666696</v>
      </c>
      <c r="AC233">
        <v>0.8</v>
      </c>
      <c r="AD233">
        <v>0</v>
      </c>
      <c r="AE233">
        <v>0.5</v>
      </c>
    </row>
    <row r="234" spans="1:31" x14ac:dyDescent="0.15">
      <c r="A234" s="6">
        <v>34</v>
      </c>
      <c r="B234">
        <v>18</v>
      </c>
      <c r="C234">
        <v>2</v>
      </c>
      <c r="D234">
        <v>10</v>
      </c>
      <c r="E234">
        <v>10</v>
      </c>
      <c r="F234">
        <v>10</v>
      </c>
      <c r="G234">
        <v>0</v>
      </c>
      <c r="H234">
        <v>8</v>
      </c>
      <c r="I234">
        <v>2</v>
      </c>
      <c r="J234">
        <v>0.9</v>
      </c>
      <c r="K234">
        <v>9.0778579711914098</v>
      </c>
      <c r="L234" s="10">
        <v>1.6430797576904299</v>
      </c>
      <c r="M234">
        <v>1.1971359252929701</v>
      </c>
      <c r="N234">
        <v>7.0637588500976598</v>
      </c>
      <c r="O234">
        <v>7</v>
      </c>
      <c r="P234">
        <v>7</v>
      </c>
      <c r="Q234">
        <v>16</v>
      </c>
      <c r="R234" s="16">
        <v>0.4375</v>
      </c>
      <c r="S234" s="16">
        <f t="shared" si="3"/>
        <v>0.7</v>
      </c>
      <c r="T234">
        <v>4.1760711669921902</v>
      </c>
      <c r="U234">
        <v>3.82195019721985</v>
      </c>
      <c r="V234">
        <v>3.6399197578430198</v>
      </c>
      <c r="W234" s="17">
        <v>0.182030439376831</v>
      </c>
      <c r="X234">
        <v>0.53615140914917003</v>
      </c>
      <c r="Y234">
        <v>0.53615140914917003</v>
      </c>
      <c r="Z234">
        <v>0.7</v>
      </c>
      <c r="AA234">
        <v>0.9</v>
      </c>
      <c r="AB234">
        <v>0.5625</v>
      </c>
      <c r="AC234">
        <v>0.69230769230769196</v>
      </c>
      <c r="AD234">
        <v>0.1</v>
      </c>
      <c r="AE234">
        <v>0.2</v>
      </c>
    </row>
    <row r="235" spans="1:31" x14ac:dyDescent="0.15">
      <c r="A235" s="6">
        <v>739</v>
      </c>
      <c r="B235">
        <v>20</v>
      </c>
      <c r="C235">
        <v>0</v>
      </c>
      <c r="D235">
        <v>10</v>
      </c>
      <c r="E235">
        <v>10</v>
      </c>
      <c r="F235">
        <v>10</v>
      </c>
      <c r="G235">
        <v>0</v>
      </c>
      <c r="H235">
        <v>10</v>
      </c>
      <c r="I235">
        <v>0</v>
      </c>
      <c r="J235">
        <v>1</v>
      </c>
      <c r="K235">
        <v>9999</v>
      </c>
      <c r="L235" s="10">
        <v>1.6501522064209</v>
      </c>
      <c r="M235">
        <v>9999</v>
      </c>
      <c r="N235">
        <v>9999</v>
      </c>
      <c r="O235">
        <v>5</v>
      </c>
      <c r="P235">
        <v>5</v>
      </c>
      <c r="Q235">
        <v>14</v>
      </c>
      <c r="R235" s="16">
        <v>0.35709999999999997</v>
      </c>
      <c r="S235" s="16">
        <f t="shared" si="3"/>
        <v>0.5</v>
      </c>
      <c r="T235">
        <v>4.4673652648925799</v>
      </c>
      <c r="U235">
        <v>4.240966796875</v>
      </c>
      <c r="V235">
        <v>3.9269156455993599</v>
      </c>
      <c r="W235" s="17">
        <v>0.31405115127563499</v>
      </c>
      <c r="X235">
        <v>0.540449619293213</v>
      </c>
      <c r="Y235">
        <v>0.540449619293213</v>
      </c>
      <c r="Z235">
        <v>0.5</v>
      </c>
      <c r="AA235">
        <v>0.9</v>
      </c>
      <c r="AB235">
        <v>0.64285714285714302</v>
      </c>
      <c r="AC235">
        <v>0.75</v>
      </c>
      <c r="AD235">
        <v>0.1</v>
      </c>
      <c r="AE235">
        <v>0.4</v>
      </c>
    </row>
    <row r="236" spans="1:31" x14ac:dyDescent="0.15">
      <c r="A236" s="6">
        <v>283</v>
      </c>
      <c r="B236">
        <v>17</v>
      </c>
      <c r="C236">
        <v>3</v>
      </c>
      <c r="D236">
        <v>10</v>
      </c>
      <c r="E236">
        <v>10</v>
      </c>
      <c r="F236">
        <v>10</v>
      </c>
      <c r="G236">
        <v>0</v>
      </c>
      <c r="H236">
        <v>7</v>
      </c>
      <c r="I236">
        <v>3</v>
      </c>
      <c r="J236">
        <v>0.85</v>
      </c>
      <c r="K236">
        <v>8.6210880279540998</v>
      </c>
      <c r="L236" s="10">
        <v>1.6513633728027299</v>
      </c>
      <c r="M236">
        <v>0.64591217041015603</v>
      </c>
      <c r="N236">
        <v>6.6052436828613299</v>
      </c>
      <c r="O236">
        <v>5</v>
      </c>
      <c r="P236">
        <v>5</v>
      </c>
      <c r="Q236">
        <v>15</v>
      </c>
      <c r="R236" s="16">
        <v>0.33329999999999999</v>
      </c>
      <c r="S236" s="16">
        <f t="shared" si="3"/>
        <v>0.5</v>
      </c>
      <c r="T236">
        <v>4.6252822875976598</v>
      </c>
      <c r="U236">
        <v>4.19091749191284</v>
      </c>
      <c r="V236">
        <v>4.02632808685303</v>
      </c>
      <c r="W236" s="17">
        <v>0.16458940505981501</v>
      </c>
      <c r="X236">
        <v>0.59895420074462902</v>
      </c>
      <c r="Y236">
        <v>0.59895420074462902</v>
      </c>
      <c r="Z236">
        <v>0.5</v>
      </c>
      <c r="AA236">
        <v>1</v>
      </c>
      <c r="AB236">
        <v>0.66666666666666696</v>
      </c>
      <c r="AC236">
        <v>0.8</v>
      </c>
      <c r="AD236">
        <v>0</v>
      </c>
      <c r="AE236">
        <v>0.5</v>
      </c>
    </row>
    <row r="237" spans="1:31" x14ac:dyDescent="0.15">
      <c r="A237" s="6">
        <v>674</v>
      </c>
      <c r="B237">
        <v>17</v>
      </c>
      <c r="C237">
        <v>3</v>
      </c>
      <c r="D237">
        <v>10</v>
      </c>
      <c r="E237">
        <v>10</v>
      </c>
      <c r="F237">
        <v>10</v>
      </c>
      <c r="G237">
        <v>0</v>
      </c>
      <c r="H237">
        <v>7</v>
      </c>
      <c r="I237">
        <v>3</v>
      </c>
      <c r="J237">
        <v>0.85</v>
      </c>
      <c r="K237">
        <v>8.9343605041503906</v>
      </c>
      <c r="L237" s="10">
        <v>1.6519527435302701</v>
      </c>
      <c r="M237">
        <v>0.84281539916992199</v>
      </c>
      <c r="N237">
        <v>7.7063007354736301</v>
      </c>
      <c r="O237">
        <v>7</v>
      </c>
      <c r="P237">
        <v>7</v>
      </c>
      <c r="Q237">
        <v>16</v>
      </c>
      <c r="R237" s="16">
        <v>0.4375</v>
      </c>
      <c r="S237" s="16">
        <f t="shared" si="3"/>
        <v>0.7</v>
      </c>
      <c r="T237">
        <v>4.3894939422607404</v>
      </c>
      <c r="U237">
        <v>3.9259016513824498</v>
      </c>
      <c r="V237">
        <v>3.81553030014038</v>
      </c>
      <c r="W237" s="17">
        <v>0.110371351242065</v>
      </c>
      <c r="X237">
        <v>0.573963642120361</v>
      </c>
      <c r="Y237">
        <v>0.573963642120361</v>
      </c>
      <c r="Z237">
        <v>0.7</v>
      </c>
      <c r="AA237">
        <v>0.9</v>
      </c>
      <c r="AB237">
        <v>0.5625</v>
      </c>
      <c r="AC237">
        <v>0.69230769230769196</v>
      </c>
      <c r="AD237">
        <v>0.1</v>
      </c>
      <c r="AE237">
        <v>0.2</v>
      </c>
    </row>
    <row r="238" spans="1:31" x14ac:dyDescent="0.15">
      <c r="A238" s="6">
        <v>412</v>
      </c>
      <c r="B238">
        <v>16</v>
      </c>
      <c r="C238">
        <v>4</v>
      </c>
      <c r="D238">
        <v>10</v>
      </c>
      <c r="E238">
        <v>10</v>
      </c>
      <c r="F238">
        <v>10</v>
      </c>
      <c r="G238">
        <v>0</v>
      </c>
      <c r="H238">
        <v>6</v>
      </c>
      <c r="I238">
        <v>4</v>
      </c>
      <c r="J238">
        <v>0.8</v>
      </c>
      <c r="K238">
        <v>8.850341796875</v>
      </c>
      <c r="L238" s="10">
        <v>1.6536350250244101</v>
      </c>
      <c r="M238">
        <v>0.181747436523437</v>
      </c>
      <c r="N238">
        <v>8.3147964477539098</v>
      </c>
      <c r="O238">
        <v>6</v>
      </c>
      <c r="P238">
        <v>6</v>
      </c>
      <c r="Q238">
        <v>16</v>
      </c>
      <c r="R238" s="16">
        <v>0.375</v>
      </c>
      <c r="S238" s="16">
        <f t="shared" si="3"/>
        <v>0.6</v>
      </c>
      <c r="T238">
        <v>4.4514961242675799</v>
      </c>
      <c r="U238">
        <v>3.8914918899536102</v>
      </c>
      <c r="V238">
        <v>3.8462326526641801</v>
      </c>
      <c r="W238" s="17">
        <v>4.5259237289428697E-2</v>
      </c>
      <c r="X238">
        <v>0.605263471603394</v>
      </c>
      <c r="Y238">
        <v>0.605263471603394</v>
      </c>
      <c r="Z238">
        <v>0.6</v>
      </c>
      <c r="AA238">
        <v>1</v>
      </c>
      <c r="AB238">
        <v>0.625</v>
      </c>
      <c r="AC238">
        <v>0.76923076923076905</v>
      </c>
      <c r="AD238">
        <v>0</v>
      </c>
      <c r="AE238">
        <v>0.4</v>
      </c>
    </row>
    <row r="239" spans="1:31" x14ac:dyDescent="0.15">
      <c r="A239" s="6">
        <v>72</v>
      </c>
      <c r="B239">
        <v>18</v>
      </c>
      <c r="C239">
        <v>2</v>
      </c>
      <c r="D239">
        <v>10</v>
      </c>
      <c r="E239">
        <v>10</v>
      </c>
      <c r="F239">
        <v>10</v>
      </c>
      <c r="G239">
        <v>0</v>
      </c>
      <c r="H239">
        <v>8</v>
      </c>
      <c r="I239">
        <v>2</v>
      </c>
      <c r="J239">
        <v>0.9</v>
      </c>
      <c r="K239">
        <v>10.8279304504394</v>
      </c>
      <c r="L239" s="10">
        <v>1.6549110412597701</v>
      </c>
      <c r="M239">
        <v>1.01169586181641</v>
      </c>
      <c r="N239">
        <v>8.2501869201660192</v>
      </c>
      <c r="O239">
        <v>6</v>
      </c>
      <c r="P239">
        <v>6</v>
      </c>
      <c r="Q239">
        <v>16</v>
      </c>
      <c r="R239" s="16">
        <v>0.375</v>
      </c>
      <c r="S239" s="16">
        <f t="shared" si="3"/>
        <v>0.6</v>
      </c>
      <c r="T239">
        <v>4.2823925018310502</v>
      </c>
      <c r="U239">
        <v>3.9305074214935298</v>
      </c>
      <c r="V239">
        <v>3.6954784393310498</v>
      </c>
      <c r="W239" s="17">
        <v>0.235028982162476</v>
      </c>
      <c r="X239">
        <v>0.5869140625</v>
      </c>
      <c r="Y239">
        <v>0.5869140625</v>
      </c>
      <c r="Z239">
        <v>0.6</v>
      </c>
      <c r="AA239">
        <v>1</v>
      </c>
      <c r="AB239">
        <v>0.625</v>
      </c>
      <c r="AC239">
        <v>0.76923076923076905</v>
      </c>
      <c r="AD239">
        <v>0</v>
      </c>
      <c r="AE239">
        <v>0.4</v>
      </c>
    </row>
    <row r="240" spans="1:31" x14ac:dyDescent="0.15">
      <c r="A240" s="6">
        <v>144</v>
      </c>
      <c r="B240">
        <v>19</v>
      </c>
      <c r="C240">
        <v>1</v>
      </c>
      <c r="D240">
        <v>10</v>
      </c>
      <c r="E240">
        <v>10</v>
      </c>
      <c r="F240">
        <v>10</v>
      </c>
      <c r="G240">
        <v>0</v>
      </c>
      <c r="H240">
        <v>9</v>
      </c>
      <c r="I240">
        <v>1</v>
      </c>
      <c r="J240">
        <v>0.95</v>
      </c>
      <c r="K240">
        <v>12.2588920593262</v>
      </c>
      <c r="L240" s="10">
        <v>1.6552867889404299</v>
      </c>
      <c r="M240">
        <v>1.37172698974609</v>
      </c>
      <c r="N240">
        <v>8.9462089538574201</v>
      </c>
      <c r="O240">
        <v>7</v>
      </c>
      <c r="P240">
        <v>7</v>
      </c>
      <c r="Q240">
        <v>17</v>
      </c>
      <c r="R240" s="16">
        <v>0.4118</v>
      </c>
      <c r="S240" s="16">
        <f t="shared" si="3"/>
        <v>0.7</v>
      </c>
      <c r="T240">
        <v>4.8854942321777299</v>
      </c>
      <c r="U240">
        <v>4.5660943984985396</v>
      </c>
      <c r="V240">
        <v>4.2890815734863299</v>
      </c>
      <c r="W240" s="17">
        <v>0.27701282501220698</v>
      </c>
      <c r="X240">
        <v>0.59641265869140603</v>
      </c>
      <c r="Y240">
        <v>0.59641265869140603</v>
      </c>
      <c r="Z240">
        <v>0.7</v>
      </c>
      <c r="AA240">
        <v>1</v>
      </c>
      <c r="AB240">
        <v>0.58823529411764697</v>
      </c>
      <c r="AC240">
        <v>0.74074074074074103</v>
      </c>
      <c r="AD240">
        <v>0</v>
      </c>
      <c r="AE240">
        <v>0.3</v>
      </c>
    </row>
    <row r="241" spans="1:31" x14ac:dyDescent="0.15">
      <c r="A241" s="6">
        <v>963</v>
      </c>
      <c r="B241">
        <v>17</v>
      </c>
      <c r="C241">
        <v>3</v>
      </c>
      <c r="D241">
        <v>10</v>
      </c>
      <c r="E241">
        <v>10</v>
      </c>
      <c r="F241">
        <v>10</v>
      </c>
      <c r="G241">
        <v>0</v>
      </c>
      <c r="H241">
        <v>7</v>
      </c>
      <c r="I241">
        <v>3</v>
      </c>
      <c r="J241">
        <v>0.85</v>
      </c>
      <c r="K241">
        <v>8.3314113616943395</v>
      </c>
      <c r="L241" s="10">
        <v>1.65956687927246</v>
      </c>
      <c r="M241">
        <v>0.74327087402343694</v>
      </c>
      <c r="N241">
        <v>6.4769001007080096</v>
      </c>
      <c r="O241">
        <v>6</v>
      </c>
      <c r="P241">
        <v>6</v>
      </c>
      <c r="Q241">
        <v>16</v>
      </c>
      <c r="R241" s="16">
        <v>0.375</v>
      </c>
      <c r="S241" s="16">
        <f t="shared" si="3"/>
        <v>0.6</v>
      </c>
      <c r="T241">
        <v>4.0953617095947301</v>
      </c>
      <c r="U241">
        <v>3.70555543899536</v>
      </c>
      <c r="V241">
        <v>3.5510711669921902</v>
      </c>
      <c r="W241" s="17">
        <v>0.15448427200317399</v>
      </c>
      <c r="X241">
        <v>0.54429054260253895</v>
      </c>
      <c r="Y241">
        <v>0.54429054260253895</v>
      </c>
      <c r="Z241">
        <v>0.6</v>
      </c>
      <c r="AA241">
        <v>1</v>
      </c>
      <c r="AB241">
        <v>0.625</v>
      </c>
      <c r="AC241">
        <v>0.76923076923076905</v>
      </c>
      <c r="AD241">
        <v>0</v>
      </c>
      <c r="AE241">
        <v>0.4</v>
      </c>
    </row>
    <row r="242" spans="1:31" x14ac:dyDescent="0.15">
      <c r="A242" s="6">
        <v>31</v>
      </c>
      <c r="B242">
        <v>16</v>
      </c>
      <c r="C242">
        <v>4</v>
      </c>
      <c r="D242">
        <v>10</v>
      </c>
      <c r="E242">
        <v>10</v>
      </c>
      <c r="F242">
        <v>10</v>
      </c>
      <c r="G242">
        <v>0</v>
      </c>
      <c r="H242">
        <v>6</v>
      </c>
      <c r="I242">
        <v>4</v>
      </c>
      <c r="J242">
        <v>0.8</v>
      </c>
      <c r="K242">
        <v>7.9919261932373002</v>
      </c>
      <c r="L242" s="10">
        <v>1.6618556976318399</v>
      </c>
      <c r="M242">
        <v>0.30533218383789101</v>
      </c>
      <c r="N242">
        <v>7.1588191986084002</v>
      </c>
      <c r="O242">
        <v>5</v>
      </c>
      <c r="P242">
        <v>5</v>
      </c>
      <c r="Q242">
        <v>14</v>
      </c>
      <c r="R242" s="16">
        <v>0.35709999999999997</v>
      </c>
      <c r="S242" s="16">
        <f t="shared" si="3"/>
        <v>0.5</v>
      </c>
      <c r="T242">
        <v>4.1428604125976598</v>
      </c>
      <c r="U242">
        <v>3.6641662120819101</v>
      </c>
      <c r="V242">
        <v>3.59078741073608</v>
      </c>
      <c r="W242" s="17">
        <v>7.3378801345825195E-2</v>
      </c>
      <c r="X242">
        <v>0.55207300186157204</v>
      </c>
      <c r="Y242">
        <v>0.55207300186157204</v>
      </c>
      <c r="Z242">
        <v>0.5</v>
      </c>
      <c r="AA242">
        <v>0.9</v>
      </c>
      <c r="AB242">
        <v>0.64285714285714302</v>
      </c>
      <c r="AC242">
        <v>0.75</v>
      </c>
      <c r="AD242">
        <v>0.1</v>
      </c>
      <c r="AE242">
        <v>0.4</v>
      </c>
    </row>
    <row r="243" spans="1:31" x14ac:dyDescent="0.15">
      <c r="A243" s="6">
        <v>705</v>
      </c>
      <c r="B243">
        <v>17</v>
      </c>
      <c r="C243">
        <v>3</v>
      </c>
      <c r="D243">
        <v>10</v>
      </c>
      <c r="E243">
        <v>10</v>
      </c>
      <c r="F243">
        <v>10</v>
      </c>
      <c r="G243">
        <v>0</v>
      </c>
      <c r="H243">
        <v>7</v>
      </c>
      <c r="I243">
        <v>3</v>
      </c>
      <c r="J243">
        <v>0.85</v>
      </c>
      <c r="K243">
        <v>10.305772781372101</v>
      </c>
      <c r="L243" s="10">
        <v>1.6620559692382799</v>
      </c>
      <c r="M243">
        <v>0.52077102661132801</v>
      </c>
      <c r="N243">
        <v>8.5438823699951207</v>
      </c>
      <c r="O243">
        <v>5</v>
      </c>
      <c r="P243">
        <v>5</v>
      </c>
      <c r="Q243">
        <v>15</v>
      </c>
      <c r="R243" s="16">
        <v>0.33329999999999999</v>
      </c>
      <c r="S243" s="16">
        <f t="shared" si="3"/>
        <v>0.5</v>
      </c>
      <c r="T243">
        <v>4.6060619354248002</v>
      </c>
      <c r="U243">
        <v>4.1203784942626998</v>
      </c>
      <c r="V243">
        <v>3.96128606796265</v>
      </c>
      <c r="W243" s="17">
        <v>0.15909242630004899</v>
      </c>
      <c r="X243">
        <v>0.64477586746215798</v>
      </c>
      <c r="Y243">
        <v>0.64477586746215798</v>
      </c>
      <c r="Z243">
        <v>0.5</v>
      </c>
      <c r="AA243">
        <v>1</v>
      </c>
      <c r="AB243">
        <v>0.66666666666666696</v>
      </c>
      <c r="AC243">
        <v>0.8</v>
      </c>
      <c r="AD243">
        <v>0</v>
      </c>
      <c r="AE243">
        <v>0.5</v>
      </c>
    </row>
    <row r="244" spans="1:31" x14ac:dyDescent="0.15">
      <c r="A244" s="6">
        <v>338</v>
      </c>
      <c r="B244">
        <v>17</v>
      </c>
      <c r="C244">
        <v>3</v>
      </c>
      <c r="D244">
        <v>10</v>
      </c>
      <c r="E244">
        <v>10</v>
      </c>
      <c r="F244">
        <v>10</v>
      </c>
      <c r="G244">
        <v>0</v>
      </c>
      <c r="H244">
        <v>7</v>
      </c>
      <c r="I244">
        <v>3</v>
      </c>
      <c r="J244">
        <v>0.85</v>
      </c>
      <c r="K244">
        <v>8.6174030303955096</v>
      </c>
      <c r="L244" s="10">
        <v>1.6650867462158201</v>
      </c>
      <c r="M244">
        <v>0.68247985839843694</v>
      </c>
      <c r="N244">
        <v>6.6565170288085902</v>
      </c>
      <c r="O244">
        <v>5</v>
      </c>
      <c r="P244">
        <v>5</v>
      </c>
      <c r="Q244">
        <v>14</v>
      </c>
      <c r="R244" s="16">
        <v>0.35709999999999997</v>
      </c>
      <c r="S244" s="16">
        <f t="shared" si="3"/>
        <v>0.5</v>
      </c>
      <c r="T244">
        <v>4.4856338500976598</v>
      </c>
      <c r="U244">
        <v>4.0566248893737802</v>
      </c>
      <c r="V244">
        <v>3.8874640464782702</v>
      </c>
      <c r="W244" s="17">
        <v>0.16916084289550801</v>
      </c>
      <c r="X244">
        <v>0.59816980361938499</v>
      </c>
      <c r="Y244">
        <v>0.59816980361938499</v>
      </c>
      <c r="Z244">
        <v>0.5</v>
      </c>
      <c r="AA244">
        <v>0.9</v>
      </c>
      <c r="AB244">
        <v>0.64285714285714302</v>
      </c>
      <c r="AC244">
        <v>0.75</v>
      </c>
      <c r="AD244">
        <v>0.1</v>
      </c>
      <c r="AE244">
        <v>0.4</v>
      </c>
    </row>
    <row r="245" spans="1:31" x14ac:dyDescent="0.15">
      <c r="A245" s="6">
        <v>577</v>
      </c>
      <c r="B245">
        <v>19</v>
      </c>
      <c r="C245">
        <v>1</v>
      </c>
      <c r="D245">
        <v>10</v>
      </c>
      <c r="E245">
        <v>10</v>
      </c>
      <c r="F245">
        <v>10</v>
      </c>
      <c r="G245">
        <v>0</v>
      </c>
      <c r="H245">
        <v>9</v>
      </c>
      <c r="I245">
        <v>1</v>
      </c>
      <c r="J245">
        <v>0.95</v>
      </c>
      <c r="K245">
        <v>12.5681343078613</v>
      </c>
      <c r="L245" s="10">
        <v>1.6681442260742201</v>
      </c>
      <c r="M245">
        <v>1.4499664306640601</v>
      </c>
      <c r="N245">
        <v>9.9293594360351598</v>
      </c>
      <c r="O245">
        <v>8</v>
      </c>
      <c r="P245">
        <v>8</v>
      </c>
      <c r="Q245">
        <v>18</v>
      </c>
      <c r="R245" s="16">
        <v>0.44440000000000002</v>
      </c>
      <c r="S245" s="16">
        <f t="shared" si="3"/>
        <v>0.8</v>
      </c>
      <c r="T245">
        <v>5.2424602508544904</v>
      </c>
      <c r="U245">
        <v>4.8652920722961399</v>
      </c>
      <c r="V245">
        <v>4.61120510101318</v>
      </c>
      <c r="W245" s="17">
        <v>0.25408697128295898</v>
      </c>
      <c r="X245">
        <v>0.63125514984130904</v>
      </c>
      <c r="Y245">
        <v>0.63125514984130904</v>
      </c>
      <c r="Z245">
        <v>0.8</v>
      </c>
      <c r="AA245">
        <v>1</v>
      </c>
      <c r="AB245">
        <v>0.55555555555555602</v>
      </c>
      <c r="AC245">
        <v>0.71428571428571397</v>
      </c>
      <c r="AD245">
        <v>0</v>
      </c>
      <c r="AE245">
        <v>0.2</v>
      </c>
    </row>
    <row r="246" spans="1:31" x14ac:dyDescent="0.15">
      <c r="A246" s="6">
        <v>848</v>
      </c>
      <c r="B246">
        <v>15</v>
      </c>
      <c r="C246">
        <v>5</v>
      </c>
      <c r="D246">
        <v>10</v>
      </c>
      <c r="E246">
        <v>10</v>
      </c>
      <c r="F246">
        <v>9</v>
      </c>
      <c r="G246">
        <v>1</v>
      </c>
      <c r="H246">
        <v>6</v>
      </c>
      <c r="I246">
        <v>4</v>
      </c>
      <c r="J246">
        <v>0.75</v>
      </c>
      <c r="K246">
        <v>8.5011577606201207</v>
      </c>
      <c r="L246" s="10">
        <v>1.6695442199707</v>
      </c>
      <c r="M246">
        <v>0.25324249267578097</v>
      </c>
      <c r="N246">
        <v>7.8452701568603498</v>
      </c>
      <c r="O246">
        <v>5</v>
      </c>
      <c r="P246">
        <v>5</v>
      </c>
      <c r="Q246">
        <v>13</v>
      </c>
      <c r="R246" s="16">
        <v>0.3846</v>
      </c>
      <c r="S246" s="16">
        <f t="shared" si="3"/>
        <v>0.5</v>
      </c>
      <c r="T246">
        <v>3.9614181518554701</v>
      </c>
      <c r="U246">
        <v>3.4651966094970699</v>
      </c>
      <c r="V246">
        <v>3.4888870716095002</v>
      </c>
      <c r="W246" s="17">
        <v>2.3690462112426799E-2</v>
      </c>
      <c r="X246">
        <v>0.47253108024597201</v>
      </c>
      <c r="Y246">
        <v>0.47253108024597201</v>
      </c>
      <c r="Z246">
        <v>0.5</v>
      </c>
      <c r="AA246">
        <v>0.8</v>
      </c>
      <c r="AB246">
        <v>0.61538461538461497</v>
      </c>
      <c r="AC246">
        <v>0.69565217391304301</v>
      </c>
      <c r="AD246">
        <v>0.2</v>
      </c>
      <c r="AE246">
        <v>0.3</v>
      </c>
    </row>
    <row r="247" spans="1:31" x14ac:dyDescent="0.15">
      <c r="A247" s="6">
        <v>517</v>
      </c>
      <c r="B247">
        <v>17</v>
      </c>
      <c r="C247">
        <v>3</v>
      </c>
      <c r="D247">
        <v>10</v>
      </c>
      <c r="E247">
        <v>10</v>
      </c>
      <c r="F247">
        <v>10</v>
      </c>
      <c r="G247">
        <v>0</v>
      </c>
      <c r="H247">
        <v>7</v>
      </c>
      <c r="I247">
        <v>3</v>
      </c>
      <c r="J247">
        <v>0.85</v>
      </c>
      <c r="K247">
        <v>9.1231307983398402</v>
      </c>
      <c r="L247" s="10">
        <v>1.67024993896484</v>
      </c>
      <c r="M247">
        <v>0.63208389282226596</v>
      </c>
      <c r="N247">
        <v>7.1864337921142596</v>
      </c>
      <c r="O247">
        <v>5</v>
      </c>
      <c r="P247">
        <v>5</v>
      </c>
      <c r="Q247">
        <v>15</v>
      </c>
      <c r="R247" s="16">
        <v>0.33329999999999999</v>
      </c>
      <c r="S247" s="16">
        <f t="shared" si="3"/>
        <v>0.5</v>
      </c>
      <c r="T247">
        <v>3.8676643371582</v>
      </c>
      <c r="U247">
        <v>3.4829962253570601</v>
      </c>
      <c r="V247">
        <v>3.3182685375213601</v>
      </c>
      <c r="W247" s="17">
        <v>0.164727687835693</v>
      </c>
      <c r="X247">
        <v>0.54939579963684104</v>
      </c>
      <c r="Y247">
        <v>0.54939579963684104</v>
      </c>
      <c r="Z247">
        <v>0.5</v>
      </c>
      <c r="AA247">
        <v>1</v>
      </c>
      <c r="AB247">
        <v>0.66666666666666696</v>
      </c>
      <c r="AC247">
        <v>0.8</v>
      </c>
      <c r="AD247">
        <v>0</v>
      </c>
      <c r="AE247">
        <v>0.5</v>
      </c>
    </row>
    <row r="248" spans="1:31" x14ac:dyDescent="0.15">
      <c r="A248" s="6">
        <v>387</v>
      </c>
      <c r="B248">
        <v>17</v>
      </c>
      <c r="C248">
        <v>3</v>
      </c>
      <c r="D248">
        <v>10</v>
      </c>
      <c r="E248">
        <v>10</v>
      </c>
      <c r="F248">
        <v>10</v>
      </c>
      <c r="G248">
        <v>0</v>
      </c>
      <c r="H248">
        <v>7</v>
      </c>
      <c r="I248">
        <v>3</v>
      </c>
      <c r="J248">
        <v>0.85</v>
      </c>
      <c r="K248">
        <v>9.1795406341552699</v>
      </c>
      <c r="L248" s="10">
        <v>1.6706008911132799</v>
      </c>
      <c r="M248">
        <v>0.61669158935546897</v>
      </c>
      <c r="N248">
        <v>7.2140235900878897</v>
      </c>
      <c r="O248">
        <v>5</v>
      </c>
      <c r="P248">
        <v>5</v>
      </c>
      <c r="Q248">
        <v>15</v>
      </c>
      <c r="R248" s="16">
        <v>0.33329999999999999</v>
      </c>
      <c r="S248" s="16">
        <f t="shared" si="3"/>
        <v>0.5</v>
      </c>
      <c r="T248">
        <v>4.4464607238769496</v>
      </c>
      <c r="U248">
        <v>4.0024466514587402</v>
      </c>
      <c r="V248">
        <v>3.8327934741973899</v>
      </c>
      <c r="W248" s="17">
        <v>0.16965317726135301</v>
      </c>
      <c r="X248">
        <v>0.61366724967956499</v>
      </c>
      <c r="Y248">
        <v>0.61366724967956499</v>
      </c>
      <c r="Z248">
        <v>0.5</v>
      </c>
      <c r="AA248">
        <v>1</v>
      </c>
      <c r="AB248">
        <v>0.66666666666666696</v>
      </c>
      <c r="AC248">
        <v>0.8</v>
      </c>
      <c r="AD248">
        <v>0</v>
      </c>
      <c r="AE248">
        <v>0.5</v>
      </c>
    </row>
    <row r="249" spans="1:31" x14ac:dyDescent="0.15">
      <c r="A249" s="6">
        <v>112</v>
      </c>
      <c r="B249">
        <v>17</v>
      </c>
      <c r="C249">
        <v>3</v>
      </c>
      <c r="D249">
        <v>10</v>
      </c>
      <c r="E249">
        <v>10</v>
      </c>
      <c r="F249">
        <v>10</v>
      </c>
      <c r="G249">
        <v>0</v>
      </c>
      <c r="H249">
        <v>7</v>
      </c>
      <c r="I249">
        <v>3</v>
      </c>
      <c r="J249">
        <v>0.85</v>
      </c>
      <c r="K249">
        <v>8.9480361938476598</v>
      </c>
      <c r="L249" s="10">
        <v>1.6710662841796899</v>
      </c>
      <c r="M249">
        <v>0.69068527221679699</v>
      </c>
      <c r="N249">
        <v>7.1277313232421902</v>
      </c>
      <c r="O249">
        <v>5</v>
      </c>
      <c r="P249">
        <v>5</v>
      </c>
      <c r="Q249">
        <v>15</v>
      </c>
      <c r="R249" s="16">
        <v>0.33329999999999999</v>
      </c>
      <c r="S249" s="16">
        <f t="shared" si="3"/>
        <v>0.5</v>
      </c>
      <c r="T249">
        <v>3.9528541564941402</v>
      </c>
      <c r="U249">
        <v>3.5617759227752699</v>
      </c>
      <c r="V249">
        <v>3.4006295204162602</v>
      </c>
      <c r="W249" s="17">
        <v>0.16114640235900901</v>
      </c>
      <c r="X249">
        <v>0.55222463607788097</v>
      </c>
      <c r="Y249">
        <v>0.55222463607788097</v>
      </c>
      <c r="Z249">
        <v>0.5</v>
      </c>
      <c r="AA249">
        <v>1</v>
      </c>
      <c r="AB249">
        <v>0.66666666666666696</v>
      </c>
      <c r="AC249">
        <v>0.8</v>
      </c>
      <c r="AD249">
        <v>0</v>
      </c>
      <c r="AE249">
        <v>0.5</v>
      </c>
    </row>
    <row r="250" spans="1:31" x14ac:dyDescent="0.15">
      <c r="A250" s="6">
        <v>328</v>
      </c>
      <c r="B250">
        <v>16</v>
      </c>
      <c r="C250">
        <v>4</v>
      </c>
      <c r="D250">
        <v>10</v>
      </c>
      <c r="E250">
        <v>10</v>
      </c>
      <c r="F250">
        <v>10</v>
      </c>
      <c r="G250">
        <v>0</v>
      </c>
      <c r="H250">
        <v>6</v>
      </c>
      <c r="I250">
        <v>4</v>
      </c>
      <c r="J250">
        <v>0.8</v>
      </c>
      <c r="K250">
        <v>8.1553688049316406</v>
      </c>
      <c r="L250" s="10">
        <v>1.6735954284668</v>
      </c>
      <c r="M250">
        <v>0.27482986450195301</v>
      </c>
      <c r="N250">
        <v>7.3060321807861301</v>
      </c>
      <c r="O250">
        <v>5</v>
      </c>
      <c r="P250">
        <v>5</v>
      </c>
      <c r="Q250">
        <v>14</v>
      </c>
      <c r="R250" s="16">
        <v>0.35709999999999997</v>
      </c>
      <c r="S250" s="16">
        <f t="shared" si="3"/>
        <v>0.5</v>
      </c>
      <c r="T250">
        <v>4.2488098144531197</v>
      </c>
      <c r="U250">
        <v>3.7537801265716499</v>
      </c>
      <c r="V250">
        <v>3.6958022117614702</v>
      </c>
      <c r="W250" s="17">
        <v>5.7977914810180699E-2</v>
      </c>
      <c r="X250">
        <v>0.55300760269164995</v>
      </c>
      <c r="Y250">
        <v>0.55300760269164995</v>
      </c>
      <c r="Z250">
        <v>0.5</v>
      </c>
      <c r="AA250">
        <v>0.9</v>
      </c>
      <c r="AB250">
        <v>0.64285714285714302</v>
      </c>
      <c r="AC250">
        <v>0.75</v>
      </c>
      <c r="AD250">
        <v>0.1</v>
      </c>
      <c r="AE250">
        <v>0.4</v>
      </c>
    </row>
    <row r="251" spans="1:31" x14ac:dyDescent="0.15">
      <c r="A251" s="6">
        <v>291</v>
      </c>
      <c r="B251">
        <v>17</v>
      </c>
      <c r="C251">
        <v>3</v>
      </c>
      <c r="D251">
        <v>10</v>
      </c>
      <c r="E251">
        <v>10</v>
      </c>
      <c r="F251">
        <v>10</v>
      </c>
      <c r="G251">
        <v>0</v>
      </c>
      <c r="H251">
        <v>7</v>
      </c>
      <c r="I251">
        <v>3</v>
      </c>
      <c r="J251">
        <v>0.85</v>
      </c>
      <c r="K251">
        <v>9.5702247619628906</v>
      </c>
      <c r="L251" s="10">
        <v>1.6777858734130899</v>
      </c>
      <c r="M251">
        <v>0.52964401245117199</v>
      </c>
      <c r="N251">
        <v>7.4477958679199201</v>
      </c>
      <c r="O251">
        <v>6</v>
      </c>
      <c r="P251">
        <v>6</v>
      </c>
      <c r="Q251">
        <v>16</v>
      </c>
      <c r="R251" s="16">
        <v>0.375</v>
      </c>
      <c r="S251" s="16">
        <f t="shared" si="3"/>
        <v>0.6</v>
      </c>
      <c r="T251">
        <v>4.4827747344970703</v>
      </c>
      <c r="U251">
        <v>4.02935695648193</v>
      </c>
      <c r="V251">
        <v>3.8488106727600102</v>
      </c>
      <c r="W251" s="17">
        <v>0.18054628372192399</v>
      </c>
      <c r="X251">
        <v>0.63396406173706099</v>
      </c>
      <c r="Y251">
        <v>0.63396406173706099</v>
      </c>
      <c r="Z251">
        <v>0.6</v>
      </c>
      <c r="AA251">
        <v>1</v>
      </c>
      <c r="AB251">
        <v>0.625</v>
      </c>
      <c r="AC251">
        <v>0.76923076923076905</v>
      </c>
      <c r="AD251">
        <v>0</v>
      </c>
      <c r="AE251">
        <v>0.4</v>
      </c>
    </row>
    <row r="252" spans="1:31" x14ac:dyDescent="0.15">
      <c r="A252" s="6">
        <v>236</v>
      </c>
      <c r="B252">
        <v>17</v>
      </c>
      <c r="C252">
        <v>3</v>
      </c>
      <c r="D252">
        <v>10</v>
      </c>
      <c r="E252">
        <v>10</v>
      </c>
      <c r="F252">
        <v>10</v>
      </c>
      <c r="G252">
        <v>0</v>
      </c>
      <c r="H252">
        <v>7</v>
      </c>
      <c r="I252">
        <v>3</v>
      </c>
      <c r="J252">
        <v>0.85</v>
      </c>
      <c r="K252">
        <v>8.6139144897460902</v>
      </c>
      <c r="L252" s="10">
        <v>1.6832447052002</v>
      </c>
      <c r="M252">
        <v>1.0233688354492201</v>
      </c>
      <c r="N252">
        <v>7.7014026641845703</v>
      </c>
      <c r="O252">
        <v>7</v>
      </c>
      <c r="P252">
        <v>7</v>
      </c>
      <c r="Q252">
        <v>16</v>
      </c>
      <c r="R252" s="16">
        <v>0.4375</v>
      </c>
      <c r="S252" s="16">
        <f t="shared" si="3"/>
        <v>0.7</v>
      </c>
      <c r="T252">
        <v>4.2170715332031197</v>
      </c>
      <c r="U252">
        <v>3.7632749080657999</v>
      </c>
      <c r="V252">
        <v>3.6733157634735099</v>
      </c>
      <c r="W252" s="17">
        <v>8.9959144592285198E-2</v>
      </c>
      <c r="X252">
        <v>0.54375576972961404</v>
      </c>
      <c r="Y252">
        <v>0.54375576972961404</v>
      </c>
      <c r="Z252">
        <v>0.7</v>
      </c>
      <c r="AA252">
        <v>0.9</v>
      </c>
      <c r="AB252">
        <v>0.5625</v>
      </c>
      <c r="AC252">
        <v>0.69230769230769196</v>
      </c>
      <c r="AD252">
        <v>0.1</v>
      </c>
      <c r="AE252">
        <v>0.2</v>
      </c>
    </row>
    <row r="253" spans="1:31" x14ac:dyDescent="0.15">
      <c r="A253" s="6">
        <v>733</v>
      </c>
      <c r="B253">
        <v>19</v>
      </c>
      <c r="C253">
        <v>1</v>
      </c>
      <c r="D253">
        <v>10</v>
      </c>
      <c r="E253">
        <v>10</v>
      </c>
      <c r="F253">
        <v>10</v>
      </c>
      <c r="G253">
        <v>0</v>
      </c>
      <c r="H253">
        <v>9</v>
      </c>
      <c r="I253">
        <v>1</v>
      </c>
      <c r="J253">
        <v>0.95</v>
      </c>
      <c r="K253">
        <v>11.8653621673584</v>
      </c>
      <c r="L253" s="10">
        <v>1.68826484680176</v>
      </c>
      <c r="M253">
        <v>1.46877670288086</v>
      </c>
      <c r="N253">
        <v>9.1130142211914098</v>
      </c>
      <c r="O253">
        <v>6</v>
      </c>
      <c r="P253">
        <v>6</v>
      </c>
      <c r="Q253">
        <v>16</v>
      </c>
      <c r="R253" s="16">
        <v>0.375</v>
      </c>
      <c r="S253" s="16">
        <f t="shared" si="3"/>
        <v>0.6</v>
      </c>
      <c r="T253">
        <v>4.6890087127685502</v>
      </c>
      <c r="U253">
        <v>4.3773121833801296</v>
      </c>
      <c r="V253">
        <v>4.1230134963989302</v>
      </c>
      <c r="W253" s="17">
        <v>0.25429868698120101</v>
      </c>
      <c r="X253">
        <v>0.56599521636962902</v>
      </c>
      <c r="Y253">
        <v>0.56599521636962902</v>
      </c>
      <c r="Z253">
        <v>0.6</v>
      </c>
      <c r="AA253">
        <v>1</v>
      </c>
      <c r="AB253">
        <v>0.625</v>
      </c>
      <c r="AC253">
        <v>0.76923076923076905</v>
      </c>
      <c r="AD253">
        <v>0</v>
      </c>
      <c r="AE253">
        <v>0.4</v>
      </c>
    </row>
    <row r="254" spans="1:31" x14ac:dyDescent="0.15">
      <c r="A254" s="6">
        <v>156</v>
      </c>
      <c r="B254">
        <v>16</v>
      </c>
      <c r="C254">
        <v>4</v>
      </c>
      <c r="D254">
        <v>10</v>
      </c>
      <c r="E254">
        <v>10</v>
      </c>
      <c r="F254">
        <v>10</v>
      </c>
      <c r="G254">
        <v>0</v>
      </c>
      <c r="H254">
        <v>6</v>
      </c>
      <c r="I254">
        <v>4</v>
      </c>
      <c r="J254">
        <v>0.8</v>
      </c>
      <c r="K254">
        <v>8.0599040985107404</v>
      </c>
      <c r="L254" s="10">
        <v>1.6942272186279299</v>
      </c>
      <c r="M254">
        <v>0.34922027587890597</v>
      </c>
      <c r="N254">
        <v>7.2469310760498002</v>
      </c>
      <c r="O254">
        <v>6</v>
      </c>
      <c r="P254">
        <v>6</v>
      </c>
      <c r="Q254">
        <v>16</v>
      </c>
      <c r="R254" s="16">
        <v>0.375</v>
      </c>
      <c r="S254" s="16">
        <f t="shared" si="3"/>
        <v>0.6</v>
      </c>
      <c r="T254">
        <v>4.22702980041504</v>
      </c>
      <c r="U254">
        <v>3.72976851463318</v>
      </c>
      <c r="V254">
        <v>3.6585106849670401</v>
      </c>
      <c r="W254" s="17">
        <v>7.1257829666137695E-2</v>
      </c>
      <c r="X254">
        <v>0.56851911544799805</v>
      </c>
      <c r="Y254">
        <v>0.56851911544799805</v>
      </c>
      <c r="Z254">
        <v>0.6</v>
      </c>
      <c r="AA254">
        <v>1</v>
      </c>
      <c r="AB254">
        <v>0.625</v>
      </c>
      <c r="AC254">
        <v>0.76923076923076905</v>
      </c>
      <c r="AD254">
        <v>0</v>
      </c>
      <c r="AE254">
        <v>0.4</v>
      </c>
    </row>
    <row r="255" spans="1:31" x14ac:dyDescent="0.15">
      <c r="A255" s="6">
        <v>340</v>
      </c>
      <c r="B255">
        <v>16</v>
      </c>
      <c r="C255">
        <v>4</v>
      </c>
      <c r="D255">
        <v>10</v>
      </c>
      <c r="E255">
        <v>10</v>
      </c>
      <c r="F255">
        <v>10</v>
      </c>
      <c r="G255">
        <v>0</v>
      </c>
      <c r="H255">
        <v>6</v>
      </c>
      <c r="I255">
        <v>4</v>
      </c>
      <c r="J255">
        <v>0.8</v>
      </c>
      <c r="K255">
        <v>8.4743232727050799</v>
      </c>
      <c r="L255" s="10">
        <v>1.6982879638671899</v>
      </c>
      <c r="M255">
        <v>0.299484252929687</v>
      </c>
      <c r="N255">
        <v>7.7963790893554696</v>
      </c>
      <c r="O255">
        <v>6</v>
      </c>
      <c r="P255">
        <v>6</v>
      </c>
      <c r="Q255">
        <v>16</v>
      </c>
      <c r="R255" s="16">
        <v>0.375</v>
      </c>
      <c r="S255" s="16">
        <f t="shared" si="3"/>
        <v>0.6</v>
      </c>
      <c r="T255">
        <v>4.3938579559326199</v>
      </c>
      <c r="U255">
        <v>3.8487272262573202</v>
      </c>
      <c r="V255">
        <v>3.7890763282775901</v>
      </c>
      <c r="W255" s="17">
        <v>5.96508979797363E-2</v>
      </c>
      <c r="X255">
        <v>0.60478162765502896</v>
      </c>
      <c r="Y255">
        <v>0.60478162765502896</v>
      </c>
      <c r="Z255">
        <v>0.6</v>
      </c>
      <c r="AA255">
        <v>1</v>
      </c>
      <c r="AB255">
        <v>0.625</v>
      </c>
      <c r="AC255">
        <v>0.76923076923076905</v>
      </c>
      <c r="AD255">
        <v>0</v>
      </c>
      <c r="AE255">
        <v>0.4</v>
      </c>
    </row>
    <row r="256" spans="1:31" x14ac:dyDescent="0.15">
      <c r="A256" s="6">
        <v>210</v>
      </c>
      <c r="B256">
        <v>18</v>
      </c>
      <c r="C256">
        <v>2</v>
      </c>
      <c r="D256">
        <v>10</v>
      </c>
      <c r="E256">
        <v>10</v>
      </c>
      <c r="F256">
        <v>10</v>
      </c>
      <c r="G256">
        <v>0</v>
      </c>
      <c r="H256">
        <v>8</v>
      </c>
      <c r="I256">
        <v>2</v>
      </c>
      <c r="J256">
        <v>0.9</v>
      </c>
      <c r="K256">
        <v>9.3285999298095703</v>
      </c>
      <c r="L256" s="10">
        <v>1.6996536254882799</v>
      </c>
      <c r="M256">
        <v>1.1137390136718699</v>
      </c>
      <c r="N256">
        <v>6.60658836364746</v>
      </c>
      <c r="O256">
        <v>5</v>
      </c>
      <c r="P256">
        <v>5</v>
      </c>
      <c r="Q256">
        <v>14</v>
      </c>
      <c r="R256" s="16">
        <v>0.35709999999999997</v>
      </c>
      <c r="S256" s="16">
        <f t="shared" si="3"/>
        <v>0.5</v>
      </c>
      <c r="T256">
        <v>4.1583976745605504</v>
      </c>
      <c r="U256">
        <v>3.84421730041504</v>
      </c>
      <c r="V256">
        <v>3.6080558300018302</v>
      </c>
      <c r="W256" s="17">
        <v>0.23616147041320801</v>
      </c>
      <c r="X256">
        <v>0.55034184455871604</v>
      </c>
      <c r="Y256">
        <v>0.55034184455871604</v>
      </c>
      <c r="Z256">
        <v>0.5</v>
      </c>
      <c r="AA256">
        <v>0.9</v>
      </c>
      <c r="AB256">
        <v>0.64285714285714302</v>
      </c>
      <c r="AC256">
        <v>0.75</v>
      </c>
      <c r="AD256">
        <v>0.1</v>
      </c>
      <c r="AE256">
        <v>0.4</v>
      </c>
    </row>
    <row r="257" spans="1:31" x14ac:dyDescent="0.15">
      <c r="A257" s="6">
        <v>274</v>
      </c>
      <c r="B257">
        <v>16</v>
      </c>
      <c r="C257">
        <v>4</v>
      </c>
      <c r="D257">
        <v>10</v>
      </c>
      <c r="E257">
        <v>10</v>
      </c>
      <c r="F257">
        <v>10</v>
      </c>
      <c r="G257">
        <v>0</v>
      </c>
      <c r="H257">
        <v>6</v>
      </c>
      <c r="I257">
        <v>4</v>
      </c>
      <c r="J257">
        <v>0.8</v>
      </c>
      <c r="K257">
        <v>8.7565059661865199</v>
      </c>
      <c r="L257" s="10">
        <v>1.70070648193359</v>
      </c>
      <c r="M257">
        <v>0.222496032714844</v>
      </c>
      <c r="N257">
        <v>8.0641384124755895</v>
      </c>
      <c r="O257">
        <v>6</v>
      </c>
      <c r="P257">
        <v>6</v>
      </c>
      <c r="Q257">
        <v>16</v>
      </c>
      <c r="R257" s="16">
        <v>0.375</v>
      </c>
      <c r="S257" s="16">
        <f t="shared" si="3"/>
        <v>0.6</v>
      </c>
      <c r="T257">
        <v>4.5921669006347701</v>
      </c>
      <c r="U257">
        <v>4.0288748741149902</v>
      </c>
      <c r="V257">
        <v>3.97016382217407</v>
      </c>
      <c r="W257" s="17">
        <v>5.8711051940918003E-2</v>
      </c>
      <c r="X257">
        <v>0.62200307846069303</v>
      </c>
      <c r="Y257">
        <v>0.62200307846069303</v>
      </c>
      <c r="Z257">
        <v>0.6</v>
      </c>
      <c r="AA257">
        <v>1</v>
      </c>
      <c r="AB257">
        <v>0.625</v>
      </c>
      <c r="AC257">
        <v>0.76923076923076905</v>
      </c>
      <c r="AD257">
        <v>0</v>
      </c>
      <c r="AE257">
        <v>0.4</v>
      </c>
    </row>
    <row r="258" spans="1:31" x14ac:dyDescent="0.15">
      <c r="A258" s="6">
        <v>185</v>
      </c>
      <c r="B258">
        <v>15</v>
      </c>
      <c r="C258">
        <v>5</v>
      </c>
      <c r="D258">
        <v>10</v>
      </c>
      <c r="E258">
        <v>10</v>
      </c>
      <c r="F258">
        <v>9</v>
      </c>
      <c r="G258">
        <v>1</v>
      </c>
      <c r="H258">
        <v>6</v>
      </c>
      <c r="I258">
        <v>4</v>
      </c>
      <c r="J258">
        <v>0.75</v>
      </c>
      <c r="K258">
        <v>7.7991294860839799</v>
      </c>
      <c r="L258" s="10">
        <v>1.7056751251220701</v>
      </c>
      <c r="M258">
        <v>0.37688446044921903</v>
      </c>
      <c r="N258">
        <v>6.8337669372558603</v>
      </c>
      <c r="O258">
        <v>5</v>
      </c>
      <c r="P258">
        <v>5</v>
      </c>
      <c r="Q258">
        <v>13</v>
      </c>
      <c r="R258" s="16">
        <v>0.3846</v>
      </c>
      <c r="S258" s="16">
        <f t="shared" ref="S258:S321" si="4">O258/E258</f>
        <v>0.5</v>
      </c>
      <c r="T258">
        <v>3.6019020080566402</v>
      </c>
      <c r="U258">
        <v>3.1437215805053702</v>
      </c>
      <c r="V258">
        <v>3.1551084518432599</v>
      </c>
      <c r="W258" s="17">
        <v>1.1386871337890601E-2</v>
      </c>
      <c r="X258">
        <v>0.44679355621337902</v>
      </c>
      <c r="Y258">
        <v>0.44679355621337902</v>
      </c>
      <c r="Z258">
        <v>0.5</v>
      </c>
      <c r="AA258">
        <v>0.8</v>
      </c>
      <c r="AB258">
        <v>0.61538461538461497</v>
      </c>
      <c r="AC258">
        <v>0.69565217391304301</v>
      </c>
      <c r="AD258">
        <v>0.2</v>
      </c>
      <c r="AE258">
        <v>0.3</v>
      </c>
    </row>
    <row r="259" spans="1:31" x14ac:dyDescent="0.15">
      <c r="A259" s="6">
        <v>229</v>
      </c>
      <c r="B259">
        <v>18</v>
      </c>
      <c r="C259">
        <v>2</v>
      </c>
      <c r="D259">
        <v>10</v>
      </c>
      <c r="E259">
        <v>10</v>
      </c>
      <c r="F259">
        <v>10</v>
      </c>
      <c r="G259">
        <v>0</v>
      </c>
      <c r="H259">
        <v>8</v>
      </c>
      <c r="I259">
        <v>2</v>
      </c>
      <c r="J259">
        <v>0.9</v>
      </c>
      <c r="K259">
        <v>10.3217124938965</v>
      </c>
      <c r="L259" s="10">
        <v>1.7060852050781199</v>
      </c>
      <c r="M259">
        <v>1.0290412902832</v>
      </c>
      <c r="N259">
        <v>7.3843078613281197</v>
      </c>
      <c r="O259">
        <v>5</v>
      </c>
      <c r="P259">
        <v>5</v>
      </c>
      <c r="Q259">
        <v>15</v>
      </c>
      <c r="R259" s="16">
        <v>0.33329999999999999</v>
      </c>
      <c r="S259" s="16">
        <f t="shared" si="4"/>
        <v>0.5</v>
      </c>
      <c r="T259">
        <v>4.8080120086669904</v>
      </c>
      <c r="U259">
        <v>4.4200329780578604</v>
      </c>
      <c r="V259">
        <v>4.1532464027404803</v>
      </c>
      <c r="W259" s="17">
        <v>0.26678657531738298</v>
      </c>
      <c r="X259">
        <v>0.654765605926514</v>
      </c>
      <c r="Y259">
        <v>0.654765605926514</v>
      </c>
      <c r="Z259">
        <v>0.5</v>
      </c>
      <c r="AA259">
        <v>1</v>
      </c>
      <c r="AB259">
        <v>0.66666666666666696</v>
      </c>
      <c r="AC259">
        <v>0.8</v>
      </c>
      <c r="AD259">
        <v>0</v>
      </c>
      <c r="AE259">
        <v>0.5</v>
      </c>
    </row>
    <row r="260" spans="1:31" x14ac:dyDescent="0.15">
      <c r="A260" s="6">
        <v>819</v>
      </c>
      <c r="B260">
        <v>18</v>
      </c>
      <c r="C260">
        <v>2</v>
      </c>
      <c r="D260">
        <v>10</v>
      </c>
      <c r="E260">
        <v>10</v>
      </c>
      <c r="F260">
        <v>10</v>
      </c>
      <c r="G260">
        <v>0</v>
      </c>
      <c r="H260">
        <v>8</v>
      </c>
      <c r="I260">
        <v>2</v>
      </c>
      <c r="J260">
        <v>0.9</v>
      </c>
      <c r="K260">
        <v>8.2987251281738299</v>
      </c>
      <c r="L260" s="10">
        <v>1.70660972595215</v>
      </c>
      <c r="M260">
        <v>1.26260757446289</v>
      </c>
      <c r="N260">
        <v>6.0201244354248002</v>
      </c>
      <c r="O260">
        <v>5</v>
      </c>
      <c r="P260">
        <v>5</v>
      </c>
      <c r="Q260">
        <v>14</v>
      </c>
      <c r="R260" s="16">
        <v>0.35709999999999997</v>
      </c>
      <c r="S260" s="16">
        <f t="shared" si="4"/>
        <v>0.5</v>
      </c>
      <c r="T260">
        <v>3.8572235107421902</v>
      </c>
      <c r="U260">
        <v>3.5492651462554901</v>
      </c>
      <c r="V260">
        <v>3.3701317310333301</v>
      </c>
      <c r="W260" s="17">
        <v>0.179133415222168</v>
      </c>
      <c r="X260">
        <v>0.48709177970886203</v>
      </c>
      <c r="Y260">
        <v>0.48709177970886203</v>
      </c>
      <c r="Z260">
        <v>0.5</v>
      </c>
      <c r="AA260">
        <v>0.9</v>
      </c>
      <c r="AB260">
        <v>0.64285714285714302</v>
      </c>
      <c r="AC260">
        <v>0.75</v>
      </c>
      <c r="AD260">
        <v>0.1</v>
      </c>
      <c r="AE260">
        <v>0.4</v>
      </c>
    </row>
    <row r="261" spans="1:31" x14ac:dyDescent="0.15">
      <c r="A261" s="6">
        <v>929</v>
      </c>
      <c r="B261">
        <v>16</v>
      </c>
      <c r="C261">
        <v>4</v>
      </c>
      <c r="D261">
        <v>10</v>
      </c>
      <c r="E261">
        <v>10</v>
      </c>
      <c r="F261">
        <v>10</v>
      </c>
      <c r="G261">
        <v>0</v>
      </c>
      <c r="H261">
        <v>6</v>
      </c>
      <c r="I261">
        <v>4</v>
      </c>
      <c r="J261">
        <v>0.8</v>
      </c>
      <c r="K261">
        <v>8.7811965942382795</v>
      </c>
      <c r="L261" s="10">
        <v>1.7233200073242201</v>
      </c>
      <c r="M261">
        <v>0.264495849609375</v>
      </c>
      <c r="N261">
        <v>8.1160583496093697</v>
      </c>
      <c r="O261">
        <v>5</v>
      </c>
      <c r="P261">
        <v>5</v>
      </c>
      <c r="Q261">
        <v>15</v>
      </c>
      <c r="R261" s="16">
        <v>0.33329999999999999</v>
      </c>
      <c r="S261" s="16">
        <f t="shared" si="4"/>
        <v>0.5</v>
      </c>
      <c r="T261">
        <v>3.8780536651611301</v>
      </c>
      <c r="U261">
        <v>3.3767738342285201</v>
      </c>
      <c r="V261">
        <v>3.3147168159484899</v>
      </c>
      <c r="W261" s="17">
        <v>6.2057018280029297E-2</v>
      </c>
      <c r="X261">
        <v>0.56333684921264604</v>
      </c>
      <c r="Y261">
        <v>0.56333684921264604</v>
      </c>
      <c r="Z261">
        <v>0.5</v>
      </c>
      <c r="AA261">
        <v>1</v>
      </c>
      <c r="AB261">
        <v>0.66666666666666696</v>
      </c>
      <c r="AC261">
        <v>0.8</v>
      </c>
      <c r="AD261">
        <v>0</v>
      </c>
      <c r="AE261">
        <v>0.5</v>
      </c>
    </row>
    <row r="262" spans="1:31" x14ac:dyDescent="0.15">
      <c r="A262" s="6">
        <v>680</v>
      </c>
      <c r="B262">
        <v>19</v>
      </c>
      <c r="C262">
        <v>1</v>
      </c>
      <c r="D262">
        <v>10</v>
      </c>
      <c r="E262">
        <v>10</v>
      </c>
      <c r="F262">
        <v>10</v>
      </c>
      <c r="G262">
        <v>0</v>
      </c>
      <c r="H262">
        <v>9</v>
      </c>
      <c r="I262">
        <v>1</v>
      </c>
      <c r="J262">
        <v>0.95</v>
      </c>
      <c r="K262">
        <v>12.677793502807599</v>
      </c>
      <c r="L262" s="10">
        <v>1.7241325378418</v>
      </c>
      <c r="M262">
        <v>1.41609954833984</v>
      </c>
      <c r="N262">
        <v>9.0904026031494105</v>
      </c>
      <c r="O262">
        <v>5</v>
      </c>
      <c r="P262">
        <v>5</v>
      </c>
      <c r="Q262">
        <v>15</v>
      </c>
      <c r="R262" s="16">
        <v>0.33329999999999999</v>
      </c>
      <c r="S262" s="16">
        <f t="shared" si="4"/>
        <v>0.5</v>
      </c>
      <c r="T262">
        <v>5.0513935089111301</v>
      </c>
      <c r="U262">
        <v>4.7370834350585902</v>
      </c>
      <c r="V262">
        <v>4.409912109375</v>
      </c>
      <c r="W262" s="17">
        <v>0.32717132568359403</v>
      </c>
      <c r="X262">
        <v>0.64148139953613303</v>
      </c>
      <c r="Y262">
        <v>0.64148139953613303</v>
      </c>
      <c r="Z262">
        <v>0.5</v>
      </c>
      <c r="AA262">
        <v>1</v>
      </c>
      <c r="AB262">
        <v>0.66666666666666696</v>
      </c>
      <c r="AC262">
        <v>0.8</v>
      </c>
      <c r="AD262">
        <v>0</v>
      </c>
      <c r="AE262">
        <v>0.5</v>
      </c>
    </row>
    <row r="263" spans="1:31" x14ac:dyDescent="0.15">
      <c r="A263" s="6">
        <v>789</v>
      </c>
      <c r="B263">
        <v>17</v>
      </c>
      <c r="C263">
        <v>3</v>
      </c>
      <c r="D263">
        <v>10</v>
      </c>
      <c r="E263">
        <v>10</v>
      </c>
      <c r="F263">
        <v>10</v>
      </c>
      <c r="G263">
        <v>0</v>
      </c>
      <c r="H263">
        <v>7</v>
      </c>
      <c r="I263">
        <v>3</v>
      </c>
      <c r="J263">
        <v>0.85</v>
      </c>
      <c r="K263">
        <v>8.9034385681152308</v>
      </c>
      <c r="L263" s="10">
        <v>1.7263031005859399</v>
      </c>
      <c r="M263">
        <v>0.722869873046875</v>
      </c>
      <c r="N263">
        <v>6.9083061218261701</v>
      </c>
      <c r="O263">
        <v>5</v>
      </c>
      <c r="P263">
        <v>5</v>
      </c>
      <c r="Q263">
        <v>15</v>
      </c>
      <c r="R263" s="16">
        <v>0.33329999999999999</v>
      </c>
      <c r="S263" s="16">
        <f t="shared" si="4"/>
        <v>0.5</v>
      </c>
      <c r="T263">
        <v>4.5310344696044904</v>
      </c>
      <c r="U263">
        <v>4.1130523681640598</v>
      </c>
      <c r="V263">
        <v>3.9371972084045401</v>
      </c>
      <c r="W263" s="17">
        <v>0.17585515975952201</v>
      </c>
      <c r="X263">
        <v>0.59383726119995095</v>
      </c>
      <c r="Y263">
        <v>0.59383726119995095</v>
      </c>
      <c r="Z263">
        <v>0.5</v>
      </c>
      <c r="AA263">
        <v>1</v>
      </c>
      <c r="AB263">
        <v>0.66666666666666696</v>
      </c>
      <c r="AC263">
        <v>0.8</v>
      </c>
      <c r="AD263">
        <v>0</v>
      </c>
      <c r="AE263">
        <v>0.5</v>
      </c>
    </row>
    <row r="264" spans="1:31" x14ac:dyDescent="0.15">
      <c r="A264" s="6">
        <v>569</v>
      </c>
      <c r="B264">
        <v>17</v>
      </c>
      <c r="C264">
        <v>3</v>
      </c>
      <c r="D264">
        <v>10</v>
      </c>
      <c r="E264">
        <v>10</v>
      </c>
      <c r="F264">
        <v>10</v>
      </c>
      <c r="G264">
        <v>0</v>
      </c>
      <c r="H264">
        <v>7</v>
      </c>
      <c r="I264">
        <v>3</v>
      </c>
      <c r="J264">
        <v>0.85</v>
      </c>
      <c r="K264">
        <v>8.8859119415283203</v>
      </c>
      <c r="L264" s="10">
        <v>1.72646713256836</v>
      </c>
      <c r="M264">
        <v>1.0403633117675799</v>
      </c>
      <c r="N264">
        <v>7.9407691955566397</v>
      </c>
      <c r="O264">
        <v>7</v>
      </c>
      <c r="P264">
        <v>7</v>
      </c>
      <c r="Q264">
        <v>16</v>
      </c>
      <c r="R264" s="16">
        <v>0.4375</v>
      </c>
      <c r="S264" s="16">
        <f t="shared" si="4"/>
        <v>0.7</v>
      </c>
      <c r="T264">
        <v>4.21138572692871</v>
      </c>
      <c r="U264">
        <v>3.7698805332183798</v>
      </c>
      <c r="V264">
        <v>3.6780929565429701</v>
      </c>
      <c r="W264" s="17">
        <v>9.1787576675414997E-2</v>
      </c>
      <c r="X264">
        <v>0.53329277038574197</v>
      </c>
      <c r="Y264">
        <v>0.53329277038574197</v>
      </c>
      <c r="Z264">
        <v>0.7</v>
      </c>
      <c r="AA264">
        <v>0.9</v>
      </c>
      <c r="AB264">
        <v>0.5625</v>
      </c>
      <c r="AC264">
        <v>0.69230769230769196</v>
      </c>
      <c r="AD264">
        <v>0.1</v>
      </c>
      <c r="AE264">
        <v>0.2</v>
      </c>
    </row>
    <row r="265" spans="1:31" x14ac:dyDescent="0.15">
      <c r="A265" s="6">
        <v>778</v>
      </c>
      <c r="B265">
        <v>16</v>
      </c>
      <c r="C265">
        <v>4</v>
      </c>
      <c r="D265">
        <v>10</v>
      </c>
      <c r="E265">
        <v>10</v>
      </c>
      <c r="F265">
        <v>10</v>
      </c>
      <c r="G265">
        <v>0</v>
      </c>
      <c r="H265">
        <v>6</v>
      </c>
      <c r="I265">
        <v>4</v>
      </c>
      <c r="J265">
        <v>0.8</v>
      </c>
      <c r="K265">
        <v>8.4430351257324201</v>
      </c>
      <c r="L265" s="10">
        <v>1.7279815673828101</v>
      </c>
      <c r="M265">
        <v>0.30490493774414101</v>
      </c>
      <c r="N265">
        <v>7.63407325744629</v>
      </c>
      <c r="O265">
        <v>6</v>
      </c>
      <c r="P265">
        <v>6</v>
      </c>
      <c r="Q265">
        <v>16</v>
      </c>
      <c r="R265" s="16">
        <v>0.375</v>
      </c>
      <c r="S265" s="16">
        <f t="shared" si="4"/>
        <v>0.6</v>
      </c>
      <c r="T265">
        <v>4.2355098724365199</v>
      </c>
      <c r="U265">
        <v>3.71108055114746</v>
      </c>
      <c r="V265">
        <v>3.6412596702575701</v>
      </c>
      <c r="W265" s="17">
        <v>6.9820880889892606E-2</v>
      </c>
      <c r="X265">
        <v>0.59425020217895497</v>
      </c>
      <c r="Y265">
        <v>0.59425020217895497</v>
      </c>
      <c r="Z265">
        <v>0.6</v>
      </c>
      <c r="AA265">
        <v>1</v>
      </c>
      <c r="AB265">
        <v>0.625</v>
      </c>
      <c r="AC265">
        <v>0.76923076923076905</v>
      </c>
      <c r="AD265">
        <v>0</v>
      </c>
      <c r="AE265">
        <v>0.4</v>
      </c>
    </row>
    <row r="266" spans="1:31" x14ac:dyDescent="0.15">
      <c r="A266" s="6">
        <v>82</v>
      </c>
      <c r="B266">
        <v>16</v>
      </c>
      <c r="C266">
        <v>4</v>
      </c>
      <c r="D266">
        <v>10</v>
      </c>
      <c r="E266">
        <v>10</v>
      </c>
      <c r="F266">
        <v>10</v>
      </c>
      <c r="G266">
        <v>0</v>
      </c>
      <c r="H266">
        <v>6</v>
      </c>
      <c r="I266">
        <v>4</v>
      </c>
      <c r="J266">
        <v>0.8</v>
      </c>
      <c r="K266">
        <v>8.5849628448486293</v>
      </c>
      <c r="L266" s="10">
        <v>1.73066329956055</v>
      </c>
      <c r="M266">
        <v>0.35926437377929699</v>
      </c>
      <c r="N266">
        <v>7.9953384399414098</v>
      </c>
      <c r="O266">
        <v>6</v>
      </c>
      <c r="P266">
        <v>6</v>
      </c>
      <c r="Q266">
        <v>16</v>
      </c>
      <c r="R266" s="16">
        <v>0.375</v>
      </c>
      <c r="S266" s="16">
        <f t="shared" si="4"/>
        <v>0.6</v>
      </c>
      <c r="T266">
        <v>3.9971046447753902</v>
      </c>
      <c r="U266">
        <v>3.4858105182647701</v>
      </c>
      <c r="V266">
        <v>3.4310715198516801</v>
      </c>
      <c r="W266" s="17">
        <v>5.4738998413085903E-2</v>
      </c>
      <c r="X266">
        <v>0.56603312492370605</v>
      </c>
      <c r="Y266">
        <v>0.56603312492370605</v>
      </c>
      <c r="Z266">
        <v>0.6</v>
      </c>
      <c r="AA266">
        <v>1</v>
      </c>
      <c r="AB266">
        <v>0.625</v>
      </c>
      <c r="AC266">
        <v>0.76923076923076905</v>
      </c>
      <c r="AD266">
        <v>0</v>
      </c>
      <c r="AE266">
        <v>0.4</v>
      </c>
    </row>
    <row r="267" spans="1:31" x14ac:dyDescent="0.15">
      <c r="A267" s="6">
        <v>966</v>
      </c>
      <c r="B267">
        <v>15</v>
      </c>
      <c r="C267">
        <v>5</v>
      </c>
      <c r="D267">
        <v>10</v>
      </c>
      <c r="E267">
        <v>10</v>
      </c>
      <c r="F267">
        <v>10</v>
      </c>
      <c r="G267">
        <v>0</v>
      </c>
      <c r="H267">
        <v>5</v>
      </c>
      <c r="I267">
        <v>5</v>
      </c>
      <c r="J267">
        <v>0.75</v>
      </c>
      <c r="K267">
        <v>5.5206356048584002</v>
      </c>
      <c r="L267" s="10">
        <v>1.7316932678222701</v>
      </c>
      <c r="M267">
        <v>0.99818801879882801</v>
      </c>
      <c r="N267">
        <v>6.1108665466308603</v>
      </c>
      <c r="O267">
        <v>4</v>
      </c>
      <c r="P267">
        <v>4</v>
      </c>
      <c r="Q267">
        <v>11</v>
      </c>
      <c r="R267" s="16">
        <v>0.36359999999999998</v>
      </c>
      <c r="S267" s="16">
        <f t="shared" si="4"/>
        <v>0.4</v>
      </c>
      <c r="T267">
        <v>2.91597175598144</v>
      </c>
      <c r="U267">
        <v>2.5433914661407502</v>
      </c>
      <c r="V267">
        <v>2.54008889198303</v>
      </c>
      <c r="W267" s="17">
        <v>3.3025741577148398E-3</v>
      </c>
      <c r="X267">
        <v>0.37588286399841297</v>
      </c>
      <c r="Y267">
        <v>0.37588286399841297</v>
      </c>
      <c r="Z267">
        <v>0.4</v>
      </c>
      <c r="AA267">
        <v>0.7</v>
      </c>
      <c r="AB267">
        <v>0.63636363636363602</v>
      </c>
      <c r="AC267">
        <v>0.66666666666666696</v>
      </c>
      <c r="AD267">
        <v>0.3</v>
      </c>
      <c r="AE267">
        <v>0.3</v>
      </c>
    </row>
    <row r="268" spans="1:31" x14ac:dyDescent="0.15">
      <c r="A268" s="6">
        <v>864</v>
      </c>
      <c r="B268">
        <v>18</v>
      </c>
      <c r="C268">
        <v>2</v>
      </c>
      <c r="D268">
        <v>10</v>
      </c>
      <c r="E268">
        <v>10</v>
      </c>
      <c r="F268">
        <v>10</v>
      </c>
      <c r="G268">
        <v>0</v>
      </c>
      <c r="H268">
        <v>8</v>
      </c>
      <c r="I268">
        <v>2</v>
      </c>
      <c r="J268">
        <v>0.9</v>
      </c>
      <c r="K268">
        <v>9.7117614746093697</v>
      </c>
      <c r="L268" s="10">
        <v>1.73189353942871</v>
      </c>
      <c r="M268">
        <v>1.1190643310546899</v>
      </c>
      <c r="N268">
        <v>6.9107093811035201</v>
      </c>
      <c r="O268">
        <v>6</v>
      </c>
      <c r="P268">
        <v>6</v>
      </c>
      <c r="Q268">
        <v>16</v>
      </c>
      <c r="R268" s="16">
        <v>0.375</v>
      </c>
      <c r="S268" s="16">
        <f t="shared" si="4"/>
        <v>0.6</v>
      </c>
      <c r="T268">
        <v>4.5033893585205096</v>
      </c>
      <c r="U268">
        <v>4.1522464752197301</v>
      </c>
      <c r="V268">
        <v>3.9079174995422399</v>
      </c>
      <c r="W268" s="17">
        <v>0.24432897567749001</v>
      </c>
      <c r="X268">
        <v>0.59547185897827104</v>
      </c>
      <c r="Y268">
        <v>0.59547185897827104</v>
      </c>
      <c r="Z268">
        <v>0.6</v>
      </c>
      <c r="AA268">
        <v>1</v>
      </c>
      <c r="AB268">
        <v>0.625</v>
      </c>
      <c r="AC268">
        <v>0.76923076923076905</v>
      </c>
      <c r="AD268">
        <v>0</v>
      </c>
      <c r="AE268">
        <v>0.4</v>
      </c>
    </row>
    <row r="269" spans="1:31" x14ac:dyDescent="0.15">
      <c r="A269" s="6">
        <v>902</v>
      </c>
      <c r="B269">
        <v>16</v>
      </c>
      <c r="C269">
        <v>4</v>
      </c>
      <c r="D269">
        <v>10</v>
      </c>
      <c r="E269">
        <v>10</v>
      </c>
      <c r="F269">
        <v>10</v>
      </c>
      <c r="G269">
        <v>0</v>
      </c>
      <c r="H269">
        <v>6</v>
      </c>
      <c r="I269">
        <v>4</v>
      </c>
      <c r="J269">
        <v>0.8</v>
      </c>
      <c r="K269">
        <v>8.0323848724365199</v>
      </c>
      <c r="L269" s="10">
        <v>1.73333168029785</v>
      </c>
      <c r="M269">
        <v>0.50905609130859397</v>
      </c>
      <c r="N269">
        <v>7.4377250671386701</v>
      </c>
      <c r="O269">
        <v>5</v>
      </c>
      <c r="P269">
        <v>5</v>
      </c>
      <c r="Q269">
        <v>14</v>
      </c>
      <c r="R269" s="16">
        <v>0.35709999999999997</v>
      </c>
      <c r="S269" s="16">
        <f t="shared" si="4"/>
        <v>0.5</v>
      </c>
      <c r="T269">
        <v>3.9309024810790998</v>
      </c>
      <c r="U269">
        <v>3.4441235065460201</v>
      </c>
      <c r="V269">
        <v>3.3846416473388699</v>
      </c>
      <c r="W269" s="17">
        <v>5.9481859207153299E-2</v>
      </c>
      <c r="X269">
        <v>0.54626083374023404</v>
      </c>
      <c r="Y269">
        <v>0.54626083374023404</v>
      </c>
      <c r="Z269">
        <v>0.5</v>
      </c>
      <c r="AA269">
        <v>0.9</v>
      </c>
      <c r="AB269">
        <v>0.64285714285714302</v>
      </c>
      <c r="AC269">
        <v>0.75</v>
      </c>
      <c r="AD269">
        <v>0.1</v>
      </c>
      <c r="AE269">
        <v>0.4</v>
      </c>
    </row>
    <row r="270" spans="1:31" x14ac:dyDescent="0.15">
      <c r="A270" s="6">
        <v>839</v>
      </c>
      <c r="B270">
        <v>17</v>
      </c>
      <c r="C270">
        <v>3</v>
      </c>
      <c r="D270">
        <v>10</v>
      </c>
      <c r="E270">
        <v>10</v>
      </c>
      <c r="F270">
        <v>10</v>
      </c>
      <c r="G270">
        <v>0</v>
      </c>
      <c r="H270">
        <v>7</v>
      </c>
      <c r="I270">
        <v>3</v>
      </c>
      <c r="J270">
        <v>0.85</v>
      </c>
      <c r="K270">
        <v>8.9292221069335902</v>
      </c>
      <c r="L270" s="10">
        <v>1.73405838012695</v>
      </c>
      <c r="M270">
        <v>0.68828582763671897</v>
      </c>
      <c r="N270">
        <v>6.7928829193115199</v>
      </c>
      <c r="O270">
        <v>6</v>
      </c>
      <c r="P270">
        <v>6</v>
      </c>
      <c r="Q270">
        <v>16</v>
      </c>
      <c r="R270" s="16">
        <v>0.375</v>
      </c>
      <c r="S270" s="16">
        <f t="shared" si="4"/>
        <v>0.6</v>
      </c>
      <c r="T270">
        <v>4.3288097381591797</v>
      </c>
      <c r="U270">
        <v>3.9183273315429701</v>
      </c>
      <c r="V270">
        <v>3.7372474670410201</v>
      </c>
      <c r="W270" s="17">
        <v>0.18107986450195299</v>
      </c>
      <c r="X270">
        <v>0.59156227111816395</v>
      </c>
      <c r="Y270">
        <v>0.59156227111816395</v>
      </c>
      <c r="Z270">
        <v>0.6</v>
      </c>
      <c r="AA270">
        <v>1</v>
      </c>
      <c r="AB270">
        <v>0.625</v>
      </c>
      <c r="AC270">
        <v>0.76923076923076905</v>
      </c>
      <c r="AD270">
        <v>0</v>
      </c>
      <c r="AE270">
        <v>0.4</v>
      </c>
    </row>
    <row r="271" spans="1:31" x14ac:dyDescent="0.15">
      <c r="A271" s="6">
        <v>918</v>
      </c>
      <c r="B271">
        <v>19</v>
      </c>
      <c r="C271">
        <v>1</v>
      </c>
      <c r="D271">
        <v>10</v>
      </c>
      <c r="E271">
        <v>10</v>
      </c>
      <c r="F271">
        <v>10</v>
      </c>
      <c r="G271">
        <v>0</v>
      </c>
      <c r="H271">
        <v>9</v>
      </c>
      <c r="I271">
        <v>1</v>
      </c>
      <c r="J271">
        <v>0.95</v>
      </c>
      <c r="K271">
        <v>13.254478454589799</v>
      </c>
      <c r="L271" s="10">
        <v>1.7364692687988299</v>
      </c>
      <c r="M271">
        <v>1.4445915222168</v>
      </c>
      <c r="N271">
        <v>9.8790454864502006</v>
      </c>
      <c r="O271">
        <v>7</v>
      </c>
      <c r="P271">
        <v>7</v>
      </c>
      <c r="Q271">
        <v>17</v>
      </c>
      <c r="R271" s="16">
        <v>0.4118</v>
      </c>
      <c r="S271" s="16">
        <f t="shared" si="4"/>
        <v>0.7</v>
      </c>
      <c r="T271">
        <v>5.2033958435058603</v>
      </c>
      <c r="U271">
        <v>4.8581337928771999</v>
      </c>
      <c r="V271">
        <v>4.5423889160156197</v>
      </c>
      <c r="W271" s="17">
        <v>0.31574487686157199</v>
      </c>
      <c r="X271">
        <v>0.66100692749023404</v>
      </c>
      <c r="Y271">
        <v>0.66100692749023404</v>
      </c>
      <c r="Z271">
        <v>0.7</v>
      </c>
      <c r="AA271">
        <v>1</v>
      </c>
      <c r="AB271">
        <v>0.58823529411764697</v>
      </c>
      <c r="AC271">
        <v>0.74074074074074103</v>
      </c>
      <c r="AD271">
        <v>0</v>
      </c>
      <c r="AE271">
        <v>0.3</v>
      </c>
    </row>
    <row r="272" spans="1:31" x14ac:dyDescent="0.15">
      <c r="A272" s="6">
        <v>994</v>
      </c>
      <c r="B272">
        <v>17</v>
      </c>
      <c r="C272">
        <v>3</v>
      </c>
      <c r="D272">
        <v>10</v>
      </c>
      <c r="E272">
        <v>10</v>
      </c>
      <c r="F272">
        <v>10</v>
      </c>
      <c r="G272">
        <v>0</v>
      </c>
      <c r="H272">
        <v>7</v>
      </c>
      <c r="I272">
        <v>3</v>
      </c>
      <c r="J272">
        <v>0.85</v>
      </c>
      <c r="K272">
        <v>9.7829608917236293</v>
      </c>
      <c r="L272" s="10">
        <v>1.7367401123046899</v>
      </c>
      <c r="M272">
        <v>0.63294601440429699</v>
      </c>
      <c r="N272">
        <v>7.8153018951415998</v>
      </c>
      <c r="O272">
        <v>6</v>
      </c>
      <c r="P272">
        <v>6</v>
      </c>
      <c r="Q272">
        <v>16</v>
      </c>
      <c r="R272" s="16">
        <v>0.375</v>
      </c>
      <c r="S272" s="16">
        <f t="shared" si="4"/>
        <v>0.6</v>
      </c>
      <c r="T272">
        <v>4.7148189544677699</v>
      </c>
      <c r="U272">
        <v>4.2335677146911603</v>
      </c>
      <c r="V272">
        <v>4.0583300590515101</v>
      </c>
      <c r="W272" s="17">
        <v>0.17523765563964799</v>
      </c>
      <c r="X272">
        <v>0.65648889541625999</v>
      </c>
      <c r="Y272">
        <v>0.65648889541625999</v>
      </c>
      <c r="Z272">
        <v>0.6</v>
      </c>
      <c r="AA272">
        <v>1</v>
      </c>
      <c r="AB272">
        <v>0.625</v>
      </c>
      <c r="AC272">
        <v>0.76923076923076905</v>
      </c>
      <c r="AD272">
        <v>0</v>
      </c>
      <c r="AE272">
        <v>0.4</v>
      </c>
    </row>
    <row r="273" spans="1:31" x14ac:dyDescent="0.15">
      <c r="A273" s="6">
        <v>197</v>
      </c>
      <c r="B273">
        <v>17</v>
      </c>
      <c r="C273">
        <v>3</v>
      </c>
      <c r="D273">
        <v>10</v>
      </c>
      <c r="E273">
        <v>10</v>
      </c>
      <c r="F273">
        <v>10</v>
      </c>
      <c r="G273">
        <v>0</v>
      </c>
      <c r="H273">
        <v>7</v>
      </c>
      <c r="I273">
        <v>3</v>
      </c>
      <c r="J273">
        <v>0.85</v>
      </c>
      <c r="K273">
        <v>8.6173744201660192</v>
      </c>
      <c r="L273" s="10">
        <v>1.7373905181884799</v>
      </c>
      <c r="M273">
        <v>0.87999725341796897</v>
      </c>
      <c r="N273">
        <v>6.9705905914306596</v>
      </c>
      <c r="O273">
        <v>5</v>
      </c>
      <c r="P273">
        <v>5</v>
      </c>
      <c r="Q273">
        <v>15</v>
      </c>
      <c r="R273" s="16">
        <v>0.33329999999999999</v>
      </c>
      <c r="S273" s="16">
        <f t="shared" si="4"/>
        <v>0.5</v>
      </c>
      <c r="T273">
        <v>4.3293724060058603</v>
      </c>
      <c r="U273">
        <v>3.9245624542236301</v>
      </c>
      <c r="V273">
        <v>3.7691504955291699</v>
      </c>
      <c r="W273" s="17">
        <v>0.15541195869445801</v>
      </c>
      <c r="X273">
        <v>0.56022191047668501</v>
      </c>
      <c r="Y273">
        <v>0.56022191047668501</v>
      </c>
      <c r="Z273">
        <v>0.5</v>
      </c>
      <c r="AA273">
        <v>1</v>
      </c>
      <c r="AB273">
        <v>0.66666666666666696</v>
      </c>
      <c r="AC273">
        <v>0.8</v>
      </c>
      <c r="AD273">
        <v>0</v>
      </c>
      <c r="AE273">
        <v>0.5</v>
      </c>
    </row>
    <row r="274" spans="1:31" x14ac:dyDescent="0.15">
      <c r="A274" s="6">
        <v>837</v>
      </c>
      <c r="B274">
        <v>17</v>
      </c>
      <c r="C274">
        <v>3</v>
      </c>
      <c r="D274">
        <v>10</v>
      </c>
      <c r="E274">
        <v>10</v>
      </c>
      <c r="F274">
        <v>10</v>
      </c>
      <c r="G274">
        <v>0</v>
      </c>
      <c r="H274">
        <v>7</v>
      </c>
      <c r="I274">
        <v>3</v>
      </c>
      <c r="J274">
        <v>0.85</v>
      </c>
      <c r="K274">
        <v>9.0982341766357404</v>
      </c>
      <c r="L274" s="10">
        <v>1.7398662567138701</v>
      </c>
      <c r="M274">
        <v>0.56647109985351596</v>
      </c>
      <c r="N274">
        <v>6.6006240844726598</v>
      </c>
      <c r="O274">
        <v>5</v>
      </c>
      <c r="P274">
        <v>5</v>
      </c>
      <c r="Q274">
        <v>15</v>
      </c>
      <c r="R274" s="16">
        <v>0.33329999999999999</v>
      </c>
      <c r="S274" s="16">
        <f t="shared" si="4"/>
        <v>0.5</v>
      </c>
      <c r="T274">
        <v>4.6665897369384801</v>
      </c>
      <c r="U274">
        <v>4.2282657623290998</v>
      </c>
      <c r="V274">
        <v>4.0287528038024902</v>
      </c>
      <c r="W274" s="17">
        <v>0.199512958526611</v>
      </c>
      <c r="X274">
        <v>0.637836933135986</v>
      </c>
      <c r="Y274">
        <v>0.637836933135986</v>
      </c>
      <c r="Z274">
        <v>0.5</v>
      </c>
      <c r="AA274">
        <v>1</v>
      </c>
      <c r="AB274">
        <v>0.66666666666666696</v>
      </c>
      <c r="AC274">
        <v>0.8</v>
      </c>
      <c r="AD274">
        <v>0</v>
      </c>
      <c r="AE274">
        <v>0.5</v>
      </c>
    </row>
    <row r="275" spans="1:31" x14ac:dyDescent="0.15">
      <c r="A275" s="6">
        <v>476</v>
      </c>
      <c r="B275">
        <v>19</v>
      </c>
      <c r="C275">
        <v>1</v>
      </c>
      <c r="D275">
        <v>10</v>
      </c>
      <c r="E275">
        <v>10</v>
      </c>
      <c r="F275">
        <v>10</v>
      </c>
      <c r="G275">
        <v>0</v>
      </c>
      <c r="H275">
        <v>9</v>
      </c>
      <c r="I275">
        <v>1</v>
      </c>
      <c r="J275">
        <v>0.95</v>
      </c>
      <c r="K275">
        <v>12.183815002441399</v>
      </c>
      <c r="L275" s="10">
        <v>1.7520828247070299</v>
      </c>
      <c r="M275">
        <v>1.52590751647949</v>
      </c>
      <c r="N275">
        <v>9.3290176391601598</v>
      </c>
      <c r="O275">
        <v>5</v>
      </c>
      <c r="P275">
        <v>5</v>
      </c>
      <c r="Q275">
        <v>14</v>
      </c>
      <c r="R275" s="16">
        <v>0.35709999999999997</v>
      </c>
      <c r="S275" s="16">
        <f t="shared" si="4"/>
        <v>0.5</v>
      </c>
      <c r="T275">
        <v>4.4409465789794904</v>
      </c>
      <c r="U275">
        <v>4.1580147743225098</v>
      </c>
      <c r="V275">
        <v>3.8953614234924299</v>
      </c>
      <c r="W275" s="17">
        <v>0.26265335083007801</v>
      </c>
      <c r="X275">
        <v>0.54558515548706099</v>
      </c>
      <c r="Y275">
        <v>0.54558515548706099</v>
      </c>
      <c r="Z275">
        <v>0.5</v>
      </c>
      <c r="AA275">
        <v>0.9</v>
      </c>
      <c r="AB275">
        <v>0.64285714285714302</v>
      </c>
      <c r="AC275">
        <v>0.75</v>
      </c>
      <c r="AD275">
        <v>0.1</v>
      </c>
      <c r="AE275">
        <v>0.4</v>
      </c>
    </row>
    <row r="276" spans="1:31" x14ac:dyDescent="0.15">
      <c r="A276" s="6">
        <v>655</v>
      </c>
      <c r="B276">
        <v>16</v>
      </c>
      <c r="C276">
        <v>4</v>
      </c>
      <c r="D276">
        <v>10</v>
      </c>
      <c r="E276">
        <v>10</v>
      </c>
      <c r="F276">
        <v>10</v>
      </c>
      <c r="G276">
        <v>0</v>
      </c>
      <c r="H276">
        <v>6</v>
      </c>
      <c r="I276">
        <v>4</v>
      </c>
      <c r="J276">
        <v>0.8</v>
      </c>
      <c r="K276">
        <v>8.1380214691162092</v>
      </c>
      <c r="L276" s="10">
        <v>1.7541408538818399</v>
      </c>
      <c r="M276">
        <v>0.421371459960937</v>
      </c>
      <c r="N276">
        <v>7.3078708648681596</v>
      </c>
      <c r="O276">
        <v>5</v>
      </c>
      <c r="P276">
        <v>5</v>
      </c>
      <c r="Q276">
        <v>15</v>
      </c>
      <c r="R276" s="16">
        <v>0.33329999999999999</v>
      </c>
      <c r="S276" s="16">
        <f t="shared" si="4"/>
        <v>0.5</v>
      </c>
      <c r="T276">
        <v>3.7046566009521502</v>
      </c>
      <c r="U276">
        <v>3.2441484928131099</v>
      </c>
      <c r="V276">
        <v>3.1797206401824898</v>
      </c>
      <c r="W276" s="17">
        <v>6.4427852630615207E-2</v>
      </c>
      <c r="X276">
        <v>0.52493596076965299</v>
      </c>
      <c r="Y276">
        <v>0.52493596076965299</v>
      </c>
      <c r="Z276">
        <v>0.5</v>
      </c>
      <c r="AA276">
        <v>1</v>
      </c>
      <c r="AB276">
        <v>0.66666666666666696</v>
      </c>
      <c r="AC276">
        <v>0.8</v>
      </c>
      <c r="AD276">
        <v>0</v>
      </c>
      <c r="AE276">
        <v>0.5</v>
      </c>
    </row>
    <row r="277" spans="1:31" x14ac:dyDescent="0.15">
      <c r="A277" s="6">
        <v>622</v>
      </c>
      <c r="B277">
        <v>17</v>
      </c>
      <c r="C277">
        <v>3</v>
      </c>
      <c r="D277">
        <v>10</v>
      </c>
      <c r="E277">
        <v>10</v>
      </c>
      <c r="F277">
        <v>10</v>
      </c>
      <c r="G277">
        <v>0</v>
      </c>
      <c r="H277">
        <v>7</v>
      </c>
      <c r="I277">
        <v>3</v>
      </c>
      <c r="J277">
        <v>0.85</v>
      </c>
      <c r="K277">
        <v>7.8081207275390598</v>
      </c>
      <c r="L277" s="10">
        <v>1.7637920379638701</v>
      </c>
      <c r="M277">
        <v>1.19497299194336</v>
      </c>
      <c r="N277">
        <v>6.73870849609375</v>
      </c>
      <c r="O277">
        <v>7</v>
      </c>
      <c r="P277">
        <v>7</v>
      </c>
      <c r="Q277">
        <v>16</v>
      </c>
      <c r="R277" s="16">
        <v>0.4375</v>
      </c>
      <c r="S277" s="16">
        <f t="shared" si="4"/>
        <v>0.7</v>
      </c>
      <c r="T277">
        <v>3.85150146484375</v>
      </c>
      <c r="U277">
        <v>3.4511082172393799</v>
      </c>
      <c r="V277">
        <v>3.3478217124939</v>
      </c>
      <c r="W277" s="17">
        <v>0.103286504745483</v>
      </c>
      <c r="X277">
        <v>0.50367975234985396</v>
      </c>
      <c r="Y277">
        <v>0.50367975234985396</v>
      </c>
      <c r="Z277">
        <v>0.7</v>
      </c>
      <c r="AA277">
        <v>0.9</v>
      </c>
      <c r="AB277">
        <v>0.5625</v>
      </c>
      <c r="AC277">
        <v>0.69230769230769196</v>
      </c>
      <c r="AD277">
        <v>0.1</v>
      </c>
      <c r="AE277">
        <v>0.2</v>
      </c>
    </row>
    <row r="278" spans="1:31" x14ac:dyDescent="0.15">
      <c r="A278" s="6">
        <v>413</v>
      </c>
      <c r="B278">
        <v>16</v>
      </c>
      <c r="C278">
        <v>4</v>
      </c>
      <c r="D278">
        <v>10</v>
      </c>
      <c r="E278">
        <v>10</v>
      </c>
      <c r="F278">
        <v>10</v>
      </c>
      <c r="G278">
        <v>0</v>
      </c>
      <c r="H278">
        <v>6</v>
      </c>
      <c r="I278">
        <v>4</v>
      </c>
      <c r="J278">
        <v>0.8</v>
      </c>
      <c r="K278">
        <v>8.0559730529785192</v>
      </c>
      <c r="L278" s="10">
        <v>1.7736644744873</v>
      </c>
      <c r="M278">
        <v>0.46175765991210899</v>
      </c>
      <c r="N278">
        <v>7.1907444000244096</v>
      </c>
      <c r="O278">
        <v>5</v>
      </c>
      <c r="P278">
        <v>5</v>
      </c>
      <c r="Q278">
        <v>15</v>
      </c>
      <c r="R278" s="16">
        <v>0.33329999999999999</v>
      </c>
      <c r="S278" s="16">
        <f t="shared" si="4"/>
        <v>0.5</v>
      </c>
      <c r="T278">
        <v>3.9491081237793</v>
      </c>
      <c r="U278">
        <v>3.46913743019104</v>
      </c>
      <c r="V278">
        <v>3.3920943737029998</v>
      </c>
      <c r="W278" s="17">
        <v>7.7043056488037095E-2</v>
      </c>
      <c r="X278">
        <v>0.55701375007629395</v>
      </c>
      <c r="Y278">
        <v>0.55701375007629395</v>
      </c>
      <c r="Z278">
        <v>0.5</v>
      </c>
      <c r="AA278">
        <v>1</v>
      </c>
      <c r="AB278">
        <v>0.66666666666666696</v>
      </c>
      <c r="AC278">
        <v>0.8</v>
      </c>
      <c r="AD278">
        <v>0</v>
      </c>
      <c r="AE278">
        <v>0.5</v>
      </c>
    </row>
    <row r="279" spans="1:31" x14ac:dyDescent="0.15">
      <c r="A279" s="6">
        <v>863</v>
      </c>
      <c r="B279">
        <v>17</v>
      </c>
      <c r="C279">
        <v>3</v>
      </c>
      <c r="D279">
        <v>10</v>
      </c>
      <c r="E279">
        <v>10</v>
      </c>
      <c r="F279">
        <v>10</v>
      </c>
      <c r="G279">
        <v>0</v>
      </c>
      <c r="H279">
        <v>7</v>
      </c>
      <c r="I279">
        <v>3</v>
      </c>
      <c r="J279">
        <v>0.85</v>
      </c>
      <c r="K279">
        <v>9.7993221282959002</v>
      </c>
      <c r="L279" s="10">
        <v>1.77608871459961</v>
      </c>
      <c r="M279">
        <v>0.65922546386718694</v>
      </c>
      <c r="N279">
        <v>7.7388973236084002</v>
      </c>
      <c r="O279">
        <v>5</v>
      </c>
      <c r="P279">
        <v>5</v>
      </c>
      <c r="Q279">
        <v>15</v>
      </c>
      <c r="R279" s="16">
        <v>0.33329999999999999</v>
      </c>
      <c r="S279" s="16">
        <f t="shared" si="4"/>
        <v>0.5</v>
      </c>
      <c r="T279">
        <v>4.8596115112304696</v>
      </c>
      <c r="U279">
        <v>4.38659620285034</v>
      </c>
      <c r="V279">
        <v>4.2013101577758798</v>
      </c>
      <c r="W279" s="17">
        <v>0.185286045074463</v>
      </c>
      <c r="X279">
        <v>0.65830135345458995</v>
      </c>
      <c r="Y279">
        <v>0.65830135345458995</v>
      </c>
      <c r="Z279">
        <v>0.5</v>
      </c>
      <c r="AA279">
        <v>1</v>
      </c>
      <c r="AB279">
        <v>0.66666666666666696</v>
      </c>
      <c r="AC279">
        <v>0.8</v>
      </c>
      <c r="AD279">
        <v>0</v>
      </c>
      <c r="AE279">
        <v>0.5</v>
      </c>
    </row>
    <row r="280" spans="1:31" x14ac:dyDescent="0.15">
      <c r="A280" s="6">
        <v>399</v>
      </c>
      <c r="B280">
        <v>19</v>
      </c>
      <c r="C280">
        <v>1</v>
      </c>
      <c r="D280">
        <v>10</v>
      </c>
      <c r="E280">
        <v>10</v>
      </c>
      <c r="F280">
        <v>10</v>
      </c>
      <c r="G280">
        <v>0</v>
      </c>
      <c r="H280">
        <v>9</v>
      </c>
      <c r="I280">
        <v>1</v>
      </c>
      <c r="J280">
        <v>0.95</v>
      </c>
      <c r="K280">
        <v>13.0696868896484</v>
      </c>
      <c r="L280" s="10">
        <v>1.7777214050293</v>
      </c>
      <c r="M280">
        <v>1.5230255126953101</v>
      </c>
      <c r="N280">
        <v>9.9996490478515607</v>
      </c>
      <c r="O280">
        <v>7</v>
      </c>
      <c r="P280">
        <v>7</v>
      </c>
      <c r="Q280">
        <v>17</v>
      </c>
      <c r="R280" s="16">
        <v>0.4118</v>
      </c>
      <c r="S280" s="16">
        <f t="shared" si="4"/>
        <v>0.7</v>
      </c>
      <c r="T280">
        <v>5.0788116455078098</v>
      </c>
      <c r="U280">
        <v>4.7300524711608896</v>
      </c>
      <c r="V280">
        <v>4.4413595199584996</v>
      </c>
      <c r="W280" s="17">
        <v>0.28869295120239302</v>
      </c>
      <c r="X280">
        <v>0.63745212554931596</v>
      </c>
      <c r="Y280">
        <v>0.63745212554931596</v>
      </c>
      <c r="Z280">
        <v>0.7</v>
      </c>
      <c r="AA280">
        <v>1</v>
      </c>
      <c r="AB280">
        <v>0.58823529411764697</v>
      </c>
      <c r="AC280">
        <v>0.74074074074074103</v>
      </c>
      <c r="AD280">
        <v>0</v>
      </c>
      <c r="AE280">
        <v>0.3</v>
      </c>
    </row>
    <row r="281" spans="1:31" x14ac:dyDescent="0.15">
      <c r="A281" s="6">
        <v>898</v>
      </c>
      <c r="B281">
        <v>16</v>
      </c>
      <c r="C281">
        <v>4</v>
      </c>
      <c r="D281">
        <v>10</v>
      </c>
      <c r="E281">
        <v>10</v>
      </c>
      <c r="F281">
        <v>10</v>
      </c>
      <c r="G281">
        <v>0</v>
      </c>
      <c r="H281">
        <v>6</v>
      </c>
      <c r="I281">
        <v>4</v>
      </c>
      <c r="J281">
        <v>0.8</v>
      </c>
      <c r="K281">
        <v>8.2239761352539098</v>
      </c>
      <c r="L281" s="10">
        <v>1.77823638916016</v>
      </c>
      <c r="M281">
        <v>0.34181594848632801</v>
      </c>
      <c r="N281">
        <v>7.1518363952636701</v>
      </c>
      <c r="O281">
        <v>5</v>
      </c>
      <c r="P281">
        <v>5</v>
      </c>
      <c r="Q281">
        <v>14</v>
      </c>
      <c r="R281" s="16">
        <v>0.35709999999999997</v>
      </c>
      <c r="S281" s="16">
        <f t="shared" si="4"/>
        <v>0.5</v>
      </c>
      <c r="T281">
        <v>3.6678562164306601</v>
      </c>
      <c r="U281">
        <v>3.2210676670074498</v>
      </c>
      <c r="V281">
        <v>3.1386377811431898</v>
      </c>
      <c r="W281" s="17">
        <v>8.2429885864257799E-2</v>
      </c>
      <c r="X281">
        <v>0.52921843528747603</v>
      </c>
      <c r="Y281">
        <v>0.52921843528747603</v>
      </c>
      <c r="Z281">
        <v>0.5</v>
      </c>
      <c r="AA281">
        <v>0.9</v>
      </c>
      <c r="AB281">
        <v>0.64285714285714302</v>
      </c>
      <c r="AC281">
        <v>0.75</v>
      </c>
      <c r="AD281">
        <v>0.1</v>
      </c>
      <c r="AE281">
        <v>0.4</v>
      </c>
    </row>
    <row r="282" spans="1:31" x14ac:dyDescent="0.15">
      <c r="A282" s="6">
        <v>952</v>
      </c>
      <c r="B282">
        <v>17</v>
      </c>
      <c r="C282">
        <v>3</v>
      </c>
      <c r="D282">
        <v>10</v>
      </c>
      <c r="E282">
        <v>10</v>
      </c>
      <c r="F282">
        <v>10</v>
      </c>
      <c r="G282">
        <v>0</v>
      </c>
      <c r="H282">
        <v>7</v>
      </c>
      <c r="I282">
        <v>3</v>
      </c>
      <c r="J282">
        <v>0.85</v>
      </c>
      <c r="K282">
        <v>9.2976856231689506</v>
      </c>
      <c r="L282" s="10">
        <v>1.77970123291016</v>
      </c>
      <c r="M282">
        <v>0.87759017944335904</v>
      </c>
      <c r="N282">
        <v>7.7329463958740199</v>
      </c>
      <c r="O282">
        <v>7</v>
      </c>
      <c r="P282">
        <v>7</v>
      </c>
      <c r="Q282">
        <v>17</v>
      </c>
      <c r="R282" s="16">
        <v>0.4118</v>
      </c>
      <c r="S282" s="16">
        <f t="shared" si="4"/>
        <v>0.7</v>
      </c>
      <c r="T282">
        <v>4.7303161621093697</v>
      </c>
      <c r="U282">
        <v>4.23921871185303</v>
      </c>
      <c r="V282">
        <v>4.0963802337646502</v>
      </c>
      <c r="W282" s="17">
        <v>0.14283847808837899</v>
      </c>
      <c r="X282">
        <v>0.63393592834472701</v>
      </c>
      <c r="Y282">
        <v>0.63393592834472701</v>
      </c>
      <c r="Z282">
        <v>0.7</v>
      </c>
      <c r="AA282">
        <v>1</v>
      </c>
      <c r="AB282">
        <v>0.58823529411764697</v>
      </c>
      <c r="AC282">
        <v>0.74074074074074103</v>
      </c>
      <c r="AD282">
        <v>0</v>
      </c>
      <c r="AE282">
        <v>0.3</v>
      </c>
    </row>
    <row r="283" spans="1:31" x14ac:dyDescent="0.15">
      <c r="A283" s="6">
        <v>777</v>
      </c>
      <c r="B283">
        <v>16</v>
      </c>
      <c r="C283">
        <v>4</v>
      </c>
      <c r="D283">
        <v>10</v>
      </c>
      <c r="E283">
        <v>10</v>
      </c>
      <c r="F283">
        <v>10</v>
      </c>
      <c r="G283">
        <v>0</v>
      </c>
      <c r="H283">
        <v>6</v>
      </c>
      <c r="I283">
        <v>4</v>
      </c>
      <c r="J283">
        <v>0.8</v>
      </c>
      <c r="K283">
        <v>8.9486865997314506</v>
      </c>
      <c r="L283" s="10">
        <v>1.78264808654785</v>
      </c>
      <c r="M283">
        <v>0.23514938354492201</v>
      </c>
      <c r="N283">
        <v>8.07464599609375</v>
      </c>
      <c r="O283">
        <v>6</v>
      </c>
      <c r="P283">
        <v>6</v>
      </c>
      <c r="Q283">
        <v>16</v>
      </c>
      <c r="R283" s="16">
        <v>0.375</v>
      </c>
      <c r="S283" s="16">
        <f t="shared" si="4"/>
        <v>0.6</v>
      </c>
      <c r="T283">
        <v>4.5312309265136701</v>
      </c>
      <c r="U283">
        <v>3.9839284420013401</v>
      </c>
      <c r="V283">
        <v>3.9108977317810099</v>
      </c>
      <c r="W283" s="17">
        <v>7.30307102203369E-2</v>
      </c>
      <c r="X283">
        <v>0.62033319473266602</v>
      </c>
      <c r="Y283">
        <v>0.62033319473266602</v>
      </c>
      <c r="Z283">
        <v>0.6</v>
      </c>
      <c r="AA283">
        <v>1</v>
      </c>
      <c r="AB283">
        <v>0.625</v>
      </c>
      <c r="AC283">
        <v>0.76923076923076905</v>
      </c>
      <c r="AD283">
        <v>0</v>
      </c>
      <c r="AE283">
        <v>0.4</v>
      </c>
    </row>
    <row r="284" spans="1:31" x14ac:dyDescent="0.15">
      <c r="A284" s="6">
        <v>484</v>
      </c>
      <c r="B284">
        <v>16</v>
      </c>
      <c r="C284">
        <v>4</v>
      </c>
      <c r="D284">
        <v>10</v>
      </c>
      <c r="E284">
        <v>10</v>
      </c>
      <c r="F284">
        <v>10</v>
      </c>
      <c r="G284">
        <v>0</v>
      </c>
      <c r="H284">
        <v>6</v>
      </c>
      <c r="I284">
        <v>4</v>
      </c>
      <c r="J284">
        <v>0.8</v>
      </c>
      <c r="K284">
        <v>8.8144931793212908</v>
      </c>
      <c r="L284" s="10">
        <v>1.7835502624511701</v>
      </c>
      <c r="M284">
        <v>0.373977661132812</v>
      </c>
      <c r="N284">
        <v>8.1943149566650408</v>
      </c>
      <c r="O284">
        <v>6</v>
      </c>
      <c r="P284">
        <v>6</v>
      </c>
      <c r="Q284">
        <v>16</v>
      </c>
      <c r="R284" s="16">
        <v>0.375</v>
      </c>
      <c r="S284" s="16">
        <f t="shared" si="4"/>
        <v>0.6</v>
      </c>
      <c r="T284">
        <v>4.7864646911621103</v>
      </c>
      <c r="U284">
        <v>4.2123579978942898</v>
      </c>
      <c r="V284">
        <v>4.1573114395141602</v>
      </c>
      <c r="W284" s="17">
        <v>5.5046558380127002E-2</v>
      </c>
      <c r="X284">
        <v>0.629153251647949</v>
      </c>
      <c r="Y284">
        <v>0.629153251647949</v>
      </c>
      <c r="Z284">
        <v>0.6</v>
      </c>
      <c r="AA284">
        <v>1</v>
      </c>
      <c r="AB284">
        <v>0.625</v>
      </c>
      <c r="AC284">
        <v>0.76923076923076905</v>
      </c>
      <c r="AD284">
        <v>0</v>
      </c>
      <c r="AE284">
        <v>0.4</v>
      </c>
    </row>
    <row r="285" spans="1:31" x14ac:dyDescent="0.15">
      <c r="A285" s="6">
        <v>550</v>
      </c>
      <c r="B285">
        <v>16</v>
      </c>
      <c r="C285">
        <v>4</v>
      </c>
      <c r="D285">
        <v>10</v>
      </c>
      <c r="E285">
        <v>10</v>
      </c>
      <c r="F285">
        <v>10</v>
      </c>
      <c r="G285">
        <v>0</v>
      </c>
      <c r="H285">
        <v>6</v>
      </c>
      <c r="I285">
        <v>4</v>
      </c>
      <c r="J285">
        <v>0.8</v>
      </c>
      <c r="K285">
        <v>8.6461982727050799</v>
      </c>
      <c r="L285" s="10">
        <v>1.7879829406738299</v>
      </c>
      <c r="M285">
        <v>0.401031494140625</v>
      </c>
      <c r="N285">
        <v>7.96299171447754</v>
      </c>
      <c r="O285">
        <v>5</v>
      </c>
      <c r="P285">
        <v>5</v>
      </c>
      <c r="Q285">
        <v>14</v>
      </c>
      <c r="R285" s="16">
        <v>0.35709999999999997</v>
      </c>
      <c r="S285" s="16">
        <f t="shared" si="4"/>
        <v>0.5</v>
      </c>
      <c r="T285">
        <v>3.7097034454345699</v>
      </c>
      <c r="U285">
        <v>3.2565262317657502</v>
      </c>
      <c r="V285">
        <v>3.1910443305969198</v>
      </c>
      <c r="W285" s="17">
        <v>6.5481901168823201E-2</v>
      </c>
      <c r="X285">
        <v>0.51865911483764604</v>
      </c>
      <c r="Y285">
        <v>0.51865911483764604</v>
      </c>
      <c r="Z285">
        <v>0.5</v>
      </c>
      <c r="AA285">
        <v>0.9</v>
      </c>
      <c r="AB285">
        <v>0.64285714285714302</v>
      </c>
      <c r="AC285">
        <v>0.75</v>
      </c>
      <c r="AD285">
        <v>0.1</v>
      </c>
      <c r="AE285">
        <v>0.4</v>
      </c>
    </row>
    <row r="286" spans="1:31" x14ac:dyDescent="0.15">
      <c r="A286" s="6">
        <v>610</v>
      </c>
      <c r="B286">
        <v>17</v>
      </c>
      <c r="C286">
        <v>3</v>
      </c>
      <c r="D286">
        <v>10</v>
      </c>
      <c r="E286">
        <v>10</v>
      </c>
      <c r="F286">
        <v>10</v>
      </c>
      <c r="G286">
        <v>0</v>
      </c>
      <c r="H286">
        <v>7</v>
      </c>
      <c r="I286">
        <v>3</v>
      </c>
      <c r="J286">
        <v>0.85</v>
      </c>
      <c r="K286">
        <v>8.8428153991699201</v>
      </c>
      <c r="L286" s="10">
        <v>1.7884502410888701</v>
      </c>
      <c r="M286">
        <v>0.71620941162109397</v>
      </c>
      <c r="N286">
        <v>6.5035285949706996</v>
      </c>
      <c r="O286">
        <v>5</v>
      </c>
      <c r="P286">
        <v>5</v>
      </c>
      <c r="Q286">
        <v>15</v>
      </c>
      <c r="R286" s="16">
        <v>0.33329999999999999</v>
      </c>
      <c r="S286" s="16">
        <f t="shared" si="4"/>
        <v>0.5</v>
      </c>
      <c r="T286">
        <v>4.2027168273925799</v>
      </c>
      <c r="U286">
        <v>3.81581330299377</v>
      </c>
      <c r="V286">
        <v>3.6104609966278098</v>
      </c>
      <c r="W286" s="17">
        <v>0.20535230636596699</v>
      </c>
      <c r="X286">
        <v>0.59225583076477095</v>
      </c>
      <c r="Y286">
        <v>0.59225583076477095</v>
      </c>
      <c r="Z286">
        <v>0.5</v>
      </c>
      <c r="AA286">
        <v>1</v>
      </c>
      <c r="AB286">
        <v>0.66666666666666696</v>
      </c>
      <c r="AC286">
        <v>0.8</v>
      </c>
      <c r="AD286">
        <v>0</v>
      </c>
      <c r="AE286">
        <v>0.5</v>
      </c>
    </row>
    <row r="287" spans="1:31" x14ac:dyDescent="0.15">
      <c r="A287" s="6">
        <v>753</v>
      </c>
      <c r="B287">
        <v>17</v>
      </c>
      <c r="C287">
        <v>3</v>
      </c>
      <c r="D287">
        <v>10</v>
      </c>
      <c r="E287">
        <v>10</v>
      </c>
      <c r="F287">
        <v>10</v>
      </c>
      <c r="G287">
        <v>0</v>
      </c>
      <c r="H287">
        <v>7</v>
      </c>
      <c r="I287">
        <v>3</v>
      </c>
      <c r="J287">
        <v>0.85</v>
      </c>
      <c r="K287">
        <v>8.7162609100341797</v>
      </c>
      <c r="L287" s="10">
        <v>1.7887706756591799</v>
      </c>
      <c r="M287">
        <v>0.74873352050781194</v>
      </c>
      <c r="N287">
        <v>6.4296302795410201</v>
      </c>
      <c r="O287">
        <v>5</v>
      </c>
      <c r="P287">
        <v>5</v>
      </c>
      <c r="Q287">
        <v>15</v>
      </c>
      <c r="R287" s="16">
        <v>0.33329999999999999</v>
      </c>
      <c r="S287" s="16">
        <f t="shared" si="4"/>
        <v>0.5</v>
      </c>
      <c r="T287">
        <v>4.3663463592529297</v>
      </c>
      <c r="U287">
        <v>3.9760718345642099</v>
      </c>
      <c r="V287">
        <v>3.7783355712890598</v>
      </c>
      <c r="W287" s="17">
        <v>0.19773626327514701</v>
      </c>
      <c r="X287">
        <v>0.58801078796386697</v>
      </c>
      <c r="Y287">
        <v>0.58801078796386697</v>
      </c>
      <c r="Z287">
        <v>0.5</v>
      </c>
      <c r="AA287">
        <v>1</v>
      </c>
      <c r="AB287">
        <v>0.66666666666666696</v>
      </c>
      <c r="AC287">
        <v>0.8</v>
      </c>
      <c r="AD287">
        <v>0</v>
      </c>
      <c r="AE287">
        <v>0.5</v>
      </c>
    </row>
    <row r="288" spans="1:31" x14ac:dyDescent="0.15">
      <c r="A288" s="6">
        <v>551</v>
      </c>
      <c r="B288">
        <v>17</v>
      </c>
      <c r="C288">
        <v>3</v>
      </c>
      <c r="D288">
        <v>10</v>
      </c>
      <c r="E288">
        <v>10</v>
      </c>
      <c r="F288">
        <v>10</v>
      </c>
      <c r="G288">
        <v>0</v>
      </c>
      <c r="H288">
        <v>7</v>
      </c>
      <c r="I288">
        <v>3</v>
      </c>
      <c r="J288">
        <v>0.85</v>
      </c>
      <c r="K288">
        <v>8.7166786193847692</v>
      </c>
      <c r="L288" s="10">
        <v>1.7918949127197299</v>
      </c>
      <c r="M288">
        <v>0.91920852661132801</v>
      </c>
      <c r="N288">
        <v>6.9835739135742196</v>
      </c>
      <c r="O288">
        <v>7</v>
      </c>
      <c r="P288">
        <v>7</v>
      </c>
      <c r="Q288">
        <v>17</v>
      </c>
      <c r="R288" s="16">
        <v>0.4118</v>
      </c>
      <c r="S288" s="16">
        <f t="shared" si="4"/>
        <v>0.7</v>
      </c>
      <c r="T288">
        <v>4.4346828460693404</v>
      </c>
      <c r="U288">
        <v>3.99613261222839</v>
      </c>
      <c r="V288">
        <v>3.8356132507324201</v>
      </c>
      <c r="W288" s="17">
        <v>0.16051936149597201</v>
      </c>
      <c r="X288">
        <v>0.59906959533691395</v>
      </c>
      <c r="Y288">
        <v>0.59906959533691395</v>
      </c>
      <c r="Z288">
        <v>0.7</v>
      </c>
      <c r="AA288">
        <v>1</v>
      </c>
      <c r="AB288">
        <v>0.58823529411764697</v>
      </c>
      <c r="AC288">
        <v>0.74074074074074103</v>
      </c>
      <c r="AD288">
        <v>0</v>
      </c>
      <c r="AE288">
        <v>0.3</v>
      </c>
    </row>
    <row r="289" spans="1:31" x14ac:dyDescent="0.15">
      <c r="A289" s="6">
        <v>471</v>
      </c>
      <c r="B289">
        <v>18</v>
      </c>
      <c r="C289">
        <v>2</v>
      </c>
      <c r="D289">
        <v>10</v>
      </c>
      <c r="E289">
        <v>10</v>
      </c>
      <c r="F289">
        <v>10</v>
      </c>
      <c r="G289">
        <v>0</v>
      </c>
      <c r="H289">
        <v>8</v>
      </c>
      <c r="I289">
        <v>2</v>
      </c>
      <c r="J289">
        <v>0.9</v>
      </c>
      <c r="K289">
        <v>9.5644092559814506</v>
      </c>
      <c r="L289" s="10">
        <v>1.7996177673339799</v>
      </c>
      <c r="M289">
        <v>1.2210121154785201</v>
      </c>
      <c r="N289">
        <v>6.8129844665527299</v>
      </c>
      <c r="O289">
        <v>6</v>
      </c>
      <c r="P289">
        <v>6</v>
      </c>
      <c r="Q289">
        <v>16</v>
      </c>
      <c r="R289" s="16">
        <v>0.375</v>
      </c>
      <c r="S289" s="16">
        <f t="shared" si="4"/>
        <v>0.6</v>
      </c>
      <c r="T289">
        <v>4.6843013763427699</v>
      </c>
      <c r="U289">
        <v>4.3179864883422896</v>
      </c>
      <c r="V289">
        <v>4.0765180587768501</v>
      </c>
      <c r="W289" s="17">
        <v>0.24146842956542999</v>
      </c>
      <c r="X289">
        <v>0.60778331756591797</v>
      </c>
      <c r="Y289">
        <v>0.60778331756591797</v>
      </c>
      <c r="Z289">
        <v>0.6</v>
      </c>
      <c r="AA289">
        <v>1</v>
      </c>
      <c r="AB289">
        <v>0.625</v>
      </c>
      <c r="AC289">
        <v>0.76923076923076905</v>
      </c>
      <c r="AD289">
        <v>0</v>
      </c>
      <c r="AE289">
        <v>0.4</v>
      </c>
    </row>
    <row r="290" spans="1:31" x14ac:dyDescent="0.15">
      <c r="A290" s="6">
        <v>416</v>
      </c>
      <c r="B290">
        <v>19</v>
      </c>
      <c r="C290">
        <v>1</v>
      </c>
      <c r="D290">
        <v>10</v>
      </c>
      <c r="E290">
        <v>10</v>
      </c>
      <c r="F290">
        <v>10</v>
      </c>
      <c r="G290">
        <v>0</v>
      </c>
      <c r="H290">
        <v>9</v>
      </c>
      <c r="I290">
        <v>1</v>
      </c>
      <c r="J290">
        <v>0.95</v>
      </c>
      <c r="K290">
        <v>12.912279129028301</v>
      </c>
      <c r="L290" s="10">
        <v>1.8050498962402299</v>
      </c>
      <c r="M290">
        <v>1.61069488525391</v>
      </c>
      <c r="N290">
        <v>10.397825241088899</v>
      </c>
      <c r="O290">
        <v>8</v>
      </c>
      <c r="P290">
        <v>8</v>
      </c>
      <c r="Q290">
        <v>18</v>
      </c>
      <c r="R290" s="16">
        <v>0.44440000000000002</v>
      </c>
      <c r="S290" s="16">
        <f t="shared" si="4"/>
        <v>0.8</v>
      </c>
      <c r="T290">
        <v>5.0610771179199201</v>
      </c>
      <c r="U290">
        <v>4.6764202117919904</v>
      </c>
      <c r="V290">
        <v>4.4359002113342303</v>
      </c>
      <c r="W290" s="17">
        <v>0.240520000457764</v>
      </c>
      <c r="X290">
        <v>0.62517690658569303</v>
      </c>
      <c r="Y290">
        <v>0.62517690658569303</v>
      </c>
      <c r="Z290">
        <v>0.8</v>
      </c>
      <c r="AA290">
        <v>1</v>
      </c>
      <c r="AB290">
        <v>0.55555555555555602</v>
      </c>
      <c r="AC290">
        <v>0.71428571428571397</v>
      </c>
      <c r="AD290">
        <v>0</v>
      </c>
      <c r="AE290">
        <v>0.2</v>
      </c>
    </row>
    <row r="291" spans="1:31" s="1" customFormat="1" x14ac:dyDescent="0.15">
      <c r="A291" s="8">
        <v>115</v>
      </c>
      <c r="B291" s="1">
        <v>17</v>
      </c>
      <c r="C291" s="1">
        <v>3</v>
      </c>
      <c r="D291" s="1">
        <v>10</v>
      </c>
      <c r="E291" s="1">
        <v>10</v>
      </c>
      <c r="F291" s="1">
        <v>10</v>
      </c>
      <c r="G291" s="1">
        <v>0</v>
      </c>
      <c r="H291" s="1">
        <v>7</v>
      </c>
      <c r="I291" s="1">
        <v>3</v>
      </c>
      <c r="J291" s="1">
        <v>0.85</v>
      </c>
      <c r="K291" s="1">
        <v>9.2486152648925799</v>
      </c>
      <c r="L291" s="12">
        <v>1.81095123291016</v>
      </c>
      <c r="M291" s="1">
        <v>0.80808639526367199</v>
      </c>
      <c r="N291" s="1">
        <v>7.2823505401611301</v>
      </c>
      <c r="O291" s="1">
        <v>6</v>
      </c>
      <c r="P291" s="1">
        <v>6</v>
      </c>
      <c r="Q291" s="1">
        <v>16</v>
      </c>
      <c r="R291" s="19">
        <v>0.375</v>
      </c>
      <c r="S291" s="19">
        <f t="shared" si="4"/>
        <v>0.6</v>
      </c>
      <c r="T291" s="1">
        <v>4.6824150085449201</v>
      </c>
      <c r="U291" s="1">
        <v>4.2321510314941397</v>
      </c>
      <c r="V291" s="1">
        <v>4.05267429351807</v>
      </c>
      <c r="W291" s="12">
        <v>0.179476737976074</v>
      </c>
      <c r="X291" s="1">
        <v>0.62974071502685502</v>
      </c>
      <c r="Y291" s="1">
        <v>0.62974071502685502</v>
      </c>
      <c r="Z291" s="1">
        <v>0.6</v>
      </c>
      <c r="AA291" s="1">
        <v>1</v>
      </c>
      <c r="AB291" s="1">
        <v>0.625</v>
      </c>
      <c r="AC291" s="1">
        <v>0.76923076923076905</v>
      </c>
      <c r="AD291" s="1">
        <v>0</v>
      </c>
      <c r="AE291" s="1">
        <v>0.4</v>
      </c>
    </row>
    <row r="292" spans="1:31" x14ac:dyDescent="0.15">
      <c r="A292" s="6">
        <v>57</v>
      </c>
      <c r="B292">
        <v>17</v>
      </c>
      <c r="C292">
        <v>3</v>
      </c>
      <c r="D292">
        <v>10</v>
      </c>
      <c r="E292">
        <v>10</v>
      </c>
      <c r="F292">
        <v>10</v>
      </c>
      <c r="G292">
        <v>0</v>
      </c>
      <c r="H292">
        <v>7</v>
      </c>
      <c r="I292">
        <v>3</v>
      </c>
      <c r="J292">
        <v>0.85</v>
      </c>
      <c r="K292">
        <v>8.7307777404785192</v>
      </c>
      <c r="L292" s="10">
        <v>1.8149890899658201</v>
      </c>
      <c r="M292">
        <v>0.875518798828125</v>
      </c>
      <c r="N292">
        <v>6.7481174468994096</v>
      </c>
      <c r="O292">
        <v>6</v>
      </c>
      <c r="P292">
        <v>6</v>
      </c>
      <c r="Q292">
        <v>16</v>
      </c>
      <c r="R292" s="16">
        <v>0.375</v>
      </c>
      <c r="S292" s="16">
        <f t="shared" si="4"/>
        <v>0.6</v>
      </c>
      <c r="T292">
        <v>4.2122802734375</v>
      </c>
      <c r="U292">
        <v>3.8131778240203902</v>
      </c>
      <c r="V292">
        <v>3.6397941112518302</v>
      </c>
      <c r="W292" s="17">
        <v>0.17338371276855499</v>
      </c>
      <c r="X292">
        <v>0.57248616218566895</v>
      </c>
      <c r="Y292">
        <v>0.57248616218566895</v>
      </c>
      <c r="Z292">
        <v>0.6</v>
      </c>
      <c r="AA292">
        <v>1</v>
      </c>
      <c r="AB292">
        <v>0.625</v>
      </c>
      <c r="AC292">
        <v>0.76923076923076905</v>
      </c>
      <c r="AD292">
        <v>0</v>
      </c>
      <c r="AE292">
        <v>0.4</v>
      </c>
    </row>
    <row r="293" spans="1:31" x14ac:dyDescent="0.15">
      <c r="A293" s="6">
        <v>497</v>
      </c>
      <c r="B293">
        <v>16</v>
      </c>
      <c r="C293">
        <v>4</v>
      </c>
      <c r="D293">
        <v>10</v>
      </c>
      <c r="E293">
        <v>10</v>
      </c>
      <c r="F293">
        <v>10</v>
      </c>
      <c r="G293">
        <v>0</v>
      </c>
      <c r="H293">
        <v>6</v>
      </c>
      <c r="I293">
        <v>4</v>
      </c>
      <c r="J293">
        <v>0.8</v>
      </c>
      <c r="K293">
        <v>8.2943096160888707</v>
      </c>
      <c r="L293" s="10">
        <v>1.8165206909179701</v>
      </c>
      <c r="M293">
        <v>0.331817626953125</v>
      </c>
      <c r="N293">
        <v>7.08455467224121</v>
      </c>
      <c r="O293">
        <v>5</v>
      </c>
      <c r="P293">
        <v>5</v>
      </c>
      <c r="Q293">
        <v>15</v>
      </c>
      <c r="R293" s="16">
        <v>0.33329999999999999</v>
      </c>
      <c r="S293" s="16">
        <f t="shared" si="4"/>
        <v>0.5</v>
      </c>
      <c r="T293">
        <v>4.3002738952636701</v>
      </c>
      <c r="U293">
        <v>3.8012783527374299</v>
      </c>
      <c r="V293">
        <v>3.7155203819274898</v>
      </c>
      <c r="W293" s="17">
        <v>8.5757970809936496E-2</v>
      </c>
      <c r="X293">
        <v>0.58475351333618197</v>
      </c>
      <c r="Y293">
        <v>0.58475351333618197</v>
      </c>
      <c r="Z293">
        <v>0.5</v>
      </c>
      <c r="AA293">
        <v>1</v>
      </c>
      <c r="AB293">
        <v>0.66666666666666696</v>
      </c>
      <c r="AC293">
        <v>0.8</v>
      </c>
      <c r="AD293">
        <v>0</v>
      </c>
      <c r="AE293">
        <v>0.5</v>
      </c>
    </row>
    <row r="294" spans="1:31" x14ac:dyDescent="0.15">
      <c r="A294" s="6">
        <v>327</v>
      </c>
      <c r="B294">
        <v>16</v>
      </c>
      <c r="C294">
        <v>4</v>
      </c>
      <c r="D294">
        <v>10</v>
      </c>
      <c r="E294">
        <v>10</v>
      </c>
      <c r="F294">
        <v>10</v>
      </c>
      <c r="G294">
        <v>0</v>
      </c>
      <c r="H294">
        <v>6</v>
      </c>
      <c r="I294">
        <v>4</v>
      </c>
      <c r="J294">
        <v>0.8</v>
      </c>
      <c r="K294">
        <v>8.7221698760986293</v>
      </c>
      <c r="L294" s="10">
        <v>1.8220977783203101</v>
      </c>
      <c r="M294">
        <v>0.285903930664062</v>
      </c>
      <c r="N294">
        <v>7.6596450805664098</v>
      </c>
      <c r="O294">
        <v>5</v>
      </c>
      <c r="P294">
        <v>5</v>
      </c>
      <c r="Q294">
        <v>15</v>
      </c>
      <c r="R294" s="16">
        <v>0.33329999999999999</v>
      </c>
      <c r="S294" s="16">
        <f t="shared" si="4"/>
        <v>0.5</v>
      </c>
      <c r="T294">
        <v>3.9355430603027299</v>
      </c>
      <c r="U294">
        <v>3.4455730915069598</v>
      </c>
      <c r="V294">
        <v>3.3615584373474099</v>
      </c>
      <c r="W294" s="17">
        <v>8.4014654159545898E-2</v>
      </c>
      <c r="X294">
        <v>0.57398462295532204</v>
      </c>
      <c r="Y294">
        <v>0.57398462295532204</v>
      </c>
      <c r="Z294">
        <v>0.5</v>
      </c>
      <c r="AA294">
        <v>1</v>
      </c>
      <c r="AB294">
        <v>0.66666666666666696</v>
      </c>
      <c r="AC294">
        <v>0.8</v>
      </c>
      <c r="AD294">
        <v>0</v>
      </c>
      <c r="AE294">
        <v>0.5</v>
      </c>
    </row>
    <row r="295" spans="1:31" x14ac:dyDescent="0.15">
      <c r="A295" s="6">
        <v>528</v>
      </c>
      <c r="B295">
        <v>17</v>
      </c>
      <c r="C295">
        <v>3</v>
      </c>
      <c r="D295">
        <v>10</v>
      </c>
      <c r="E295">
        <v>10</v>
      </c>
      <c r="F295">
        <v>10</v>
      </c>
      <c r="G295">
        <v>0</v>
      </c>
      <c r="H295">
        <v>7</v>
      </c>
      <c r="I295">
        <v>3</v>
      </c>
      <c r="J295">
        <v>0.85</v>
      </c>
      <c r="K295">
        <v>9.1898670196533203</v>
      </c>
      <c r="L295" s="10">
        <v>1.82729339599609</v>
      </c>
      <c r="M295">
        <v>0.697998046875</v>
      </c>
      <c r="N295">
        <v>6.7536468505859402</v>
      </c>
      <c r="O295">
        <v>5</v>
      </c>
      <c r="P295">
        <v>5</v>
      </c>
      <c r="Q295">
        <v>15</v>
      </c>
      <c r="R295" s="16">
        <v>0.33329999999999999</v>
      </c>
      <c r="S295" s="16">
        <f t="shared" si="4"/>
        <v>0.5</v>
      </c>
      <c r="T295">
        <v>4.3052940368652299</v>
      </c>
      <c r="U295">
        <v>3.90358209609985</v>
      </c>
      <c r="V295">
        <v>3.6931998729705802</v>
      </c>
      <c r="W295" s="17">
        <v>0.21038222312927199</v>
      </c>
      <c r="X295">
        <v>0.61209416389465299</v>
      </c>
      <c r="Y295">
        <v>0.61209416389465299</v>
      </c>
      <c r="Z295">
        <v>0.5</v>
      </c>
      <c r="AA295">
        <v>1</v>
      </c>
      <c r="AB295">
        <v>0.66666666666666696</v>
      </c>
      <c r="AC295">
        <v>0.8</v>
      </c>
      <c r="AD295">
        <v>0</v>
      </c>
      <c r="AE295">
        <v>0.5</v>
      </c>
    </row>
    <row r="296" spans="1:31" x14ac:dyDescent="0.15">
      <c r="A296" s="6">
        <v>499</v>
      </c>
      <c r="B296">
        <v>17</v>
      </c>
      <c r="C296">
        <v>3</v>
      </c>
      <c r="D296">
        <v>10</v>
      </c>
      <c r="E296">
        <v>10</v>
      </c>
      <c r="F296">
        <v>10</v>
      </c>
      <c r="G296">
        <v>0</v>
      </c>
      <c r="H296">
        <v>7</v>
      </c>
      <c r="I296">
        <v>3</v>
      </c>
      <c r="J296">
        <v>0.85</v>
      </c>
      <c r="K296">
        <v>8.1038112640380895</v>
      </c>
      <c r="L296" s="10">
        <v>1.83017158508301</v>
      </c>
      <c r="M296">
        <v>1.02341461181641</v>
      </c>
      <c r="N296">
        <v>6.2731552124023402</v>
      </c>
      <c r="O296">
        <v>6</v>
      </c>
      <c r="P296">
        <v>6</v>
      </c>
      <c r="Q296">
        <v>16</v>
      </c>
      <c r="R296" s="16">
        <v>0.375</v>
      </c>
      <c r="S296" s="16">
        <f t="shared" si="4"/>
        <v>0.6</v>
      </c>
      <c r="T296">
        <v>3.3941345214843701</v>
      </c>
      <c r="U296">
        <v>3.09516382217407</v>
      </c>
      <c r="V296">
        <v>2.93359398841858</v>
      </c>
      <c r="W296" s="17">
        <v>0.161569833755493</v>
      </c>
      <c r="X296">
        <v>0.46054053306579601</v>
      </c>
      <c r="Y296">
        <v>0.46054053306579601</v>
      </c>
      <c r="Z296">
        <v>0.6</v>
      </c>
      <c r="AA296">
        <v>1</v>
      </c>
      <c r="AB296">
        <v>0.625</v>
      </c>
      <c r="AC296">
        <v>0.76923076923076905</v>
      </c>
      <c r="AD296">
        <v>0</v>
      </c>
      <c r="AE296">
        <v>0.4</v>
      </c>
    </row>
    <row r="297" spans="1:31" x14ac:dyDescent="0.15">
      <c r="A297" s="6">
        <v>805</v>
      </c>
      <c r="B297">
        <v>18</v>
      </c>
      <c r="C297">
        <v>2</v>
      </c>
      <c r="D297">
        <v>10</v>
      </c>
      <c r="E297">
        <v>10</v>
      </c>
      <c r="F297">
        <v>10</v>
      </c>
      <c r="G297">
        <v>0</v>
      </c>
      <c r="H297">
        <v>8</v>
      </c>
      <c r="I297">
        <v>2</v>
      </c>
      <c r="J297">
        <v>0.9</v>
      </c>
      <c r="K297">
        <v>9.2751808166503906</v>
      </c>
      <c r="L297" s="10">
        <v>1.8311290740966799</v>
      </c>
      <c r="M297">
        <v>1.56014633178711</v>
      </c>
      <c r="N297">
        <v>7.9501533508300799</v>
      </c>
      <c r="O297">
        <v>8</v>
      </c>
      <c r="P297">
        <v>8</v>
      </c>
      <c r="Q297">
        <v>18</v>
      </c>
      <c r="R297" s="16">
        <v>0.44440000000000002</v>
      </c>
      <c r="S297" s="16">
        <f t="shared" si="4"/>
        <v>0.8</v>
      </c>
      <c r="T297">
        <v>4.6417999267578098</v>
      </c>
      <c r="U297">
        <v>4.2217063903808603</v>
      </c>
      <c r="V297">
        <v>4.09478664398193</v>
      </c>
      <c r="W297" s="17">
        <v>0.126919746398926</v>
      </c>
      <c r="X297">
        <v>0.54701328277587902</v>
      </c>
      <c r="Y297">
        <v>0.54701328277587902</v>
      </c>
      <c r="Z297">
        <v>0.8</v>
      </c>
      <c r="AA297">
        <v>1</v>
      </c>
      <c r="AB297">
        <v>0.55555555555555602</v>
      </c>
      <c r="AC297">
        <v>0.71428571428571397</v>
      </c>
      <c r="AD297">
        <v>0</v>
      </c>
      <c r="AE297">
        <v>0.2</v>
      </c>
    </row>
    <row r="298" spans="1:31" x14ac:dyDescent="0.15">
      <c r="A298" s="6">
        <v>94</v>
      </c>
      <c r="B298">
        <v>18</v>
      </c>
      <c r="C298">
        <v>2</v>
      </c>
      <c r="D298">
        <v>10</v>
      </c>
      <c r="E298">
        <v>10</v>
      </c>
      <c r="F298">
        <v>10</v>
      </c>
      <c r="G298">
        <v>0</v>
      </c>
      <c r="H298">
        <v>8</v>
      </c>
      <c r="I298">
        <v>2</v>
      </c>
      <c r="J298">
        <v>0.9</v>
      </c>
      <c r="K298">
        <v>9.7965717315673793</v>
      </c>
      <c r="L298" s="10">
        <v>1.83329200744629</v>
      </c>
      <c r="M298">
        <v>1.2288665771484399</v>
      </c>
      <c r="N298">
        <v>6.9319534301757804</v>
      </c>
      <c r="O298">
        <v>6</v>
      </c>
      <c r="P298">
        <v>6</v>
      </c>
      <c r="Q298">
        <v>16</v>
      </c>
      <c r="R298" s="16">
        <v>0.375</v>
      </c>
      <c r="S298" s="16">
        <f t="shared" si="4"/>
        <v>0.6</v>
      </c>
      <c r="T298">
        <v>4.6271514892578098</v>
      </c>
      <c r="U298">
        <v>4.2858471870422399</v>
      </c>
      <c r="V298">
        <v>4.0345525741577104</v>
      </c>
      <c r="W298" s="17">
        <v>0.25129461288452098</v>
      </c>
      <c r="X298">
        <v>0.59259891510009799</v>
      </c>
      <c r="Y298">
        <v>0.59259891510009799</v>
      </c>
      <c r="Z298">
        <v>0.6</v>
      </c>
      <c r="AA298">
        <v>1</v>
      </c>
      <c r="AB298">
        <v>0.625</v>
      </c>
      <c r="AC298">
        <v>0.76923076923076905</v>
      </c>
      <c r="AD298">
        <v>0</v>
      </c>
      <c r="AE298">
        <v>0.4</v>
      </c>
    </row>
    <row r="299" spans="1:31" x14ac:dyDescent="0.15">
      <c r="A299" s="6">
        <v>172</v>
      </c>
      <c r="B299">
        <v>18</v>
      </c>
      <c r="C299">
        <v>2</v>
      </c>
      <c r="D299">
        <v>10</v>
      </c>
      <c r="E299">
        <v>10</v>
      </c>
      <c r="F299">
        <v>10</v>
      </c>
      <c r="G299">
        <v>0</v>
      </c>
      <c r="H299">
        <v>8</v>
      </c>
      <c r="I299">
        <v>2</v>
      </c>
      <c r="J299">
        <v>0.9</v>
      </c>
      <c r="K299">
        <v>10.5464134216309</v>
      </c>
      <c r="L299" s="10">
        <v>1.8338317871093699</v>
      </c>
      <c r="M299">
        <v>1.2020416259765601</v>
      </c>
      <c r="N299">
        <v>7.7317867279052699</v>
      </c>
      <c r="O299">
        <v>6</v>
      </c>
      <c r="P299">
        <v>6</v>
      </c>
      <c r="Q299">
        <v>16</v>
      </c>
      <c r="R299" s="16">
        <v>0.375</v>
      </c>
      <c r="S299" s="16">
        <f t="shared" si="4"/>
        <v>0.6</v>
      </c>
      <c r="T299">
        <v>4.8599853515625</v>
      </c>
      <c r="U299">
        <v>4.4665212631225604</v>
      </c>
      <c r="V299">
        <v>4.2053079605102504</v>
      </c>
      <c r="W299" s="17">
        <v>0.26121330261230502</v>
      </c>
      <c r="X299">
        <v>0.65467739105224598</v>
      </c>
      <c r="Y299">
        <v>0.65467739105224598</v>
      </c>
      <c r="Z299">
        <v>0.6</v>
      </c>
      <c r="AA299">
        <v>1</v>
      </c>
      <c r="AB299">
        <v>0.625</v>
      </c>
      <c r="AC299">
        <v>0.76923076923076905</v>
      </c>
      <c r="AD299">
        <v>0</v>
      </c>
      <c r="AE299">
        <v>0.4</v>
      </c>
    </row>
    <row r="300" spans="1:31" x14ac:dyDescent="0.15">
      <c r="A300" s="6">
        <v>46</v>
      </c>
      <c r="B300">
        <v>18</v>
      </c>
      <c r="C300">
        <v>2</v>
      </c>
      <c r="D300">
        <v>10</v>
      </c>
      <c r="E300">
        <v>10</v>
      </c>
      <c r="F300">
        <v>10</v>
      </c>
      <c r="G300">
        <v>0</v>
      </c>
      <c r="H300">
        <v>8</v>
      </c>
      <c r="I300">
        <v>2</v>
      </c>
      <c r="J300">
        <v>0.9</v>
      </c>
      <c r="K300">
        <v>10.927448272705099</v>
      </c>
      <c r="L300" s="10">
        <v>1.83538246154785</v>
      </c>
      <c r="M300">
        <v>1.1187820434570299</v>
      </c>
      <c r="N300">
        <v>7.7820816040039098</v>
      </c>
      <c r="O300">
        <v>6</v>
      </c>
      <c r="P300">
        <v>6</v>
      </c>
      <c r="Q300">
        <v>16</v>
      </c>
      <c r="R300" s="16">
        <v>0.375</v>
      </c>
      <c r="S300" s="16">
        <f t="shared" si="4"/>
        <v>0.6</v>
      </c>
      <c r="T300">
        <v>4.6842994689941397</v>
      </c>
      <c r="U300">
        <v>4.3254470825195304</v>
      </c>
      <c r="V300">
        <v>4.0339326858520499</v>
      </c>
      <c r="W300" s="17">
        <v>0.29151439666748102</v>
      </c>
      <c r="X300">
        <v>0.65036678314208995</v>
      </c>
      <c r="Y300">
        <v>0.65036678314208995</v>
      </c>
      <c r="Z300">
        <v>0.6</v>
      </c>
      <c r="AA300">
        <v>1</v>
      </c>
      <c r="AB300">
        <v>0.625</v>
      </c>
      <c r="AC300">
        <v>0.76923076923076905</v>
      </c>
      <c r="AD300">
        <v>0</v>
      </c>
      <c r="AE300">
        <v>0.4</v>
      </c>
    </row>
    <row r="301" spans="1:31" x14ac:dyDescent="0.15">
      <c r="A301" s="6">
        <v>711</v>
      </c>
      <c r="B301">
        <v>18</v>
      </c>
      <c r="C301">
        <v>2</v>
      </c>
      <c r="D301">
        <v>10</v>
      </c>
      <c r="E301">
        <v>10</v>
      </c>
      <c r="F301">
        <v>10</v>
      </c>
      <c r="G301">
        <v>0</v>
      </c>
      <c r="H301">
        <v>8</v>
      </c>
      <c r="I301">
        <v>2</v>
      </c>
      <c r="J301">
        <v>0.9</v>
      </c>
      <c r="K301">
        <v>10.683576583862299</v>
      </c>
      <c r="L301" s="10">
        <v>1.8358058929443399</v>
      </c>
      <c r="M301">
        <v>1.24728775024414</v>
      </c>
      <c r="N301">
        <v>8.1171150207519496</v>
      </c>
      <c r="O301">
        <v>6</v>
      </c>
      <c r="P301">
        <v>6</v>
      </c>
      <c r="Q301">
        <v>16</v>
      </c>
      <c r="R301" s="16">
        <v>0.375</v>
      </c>
      <c r="S301" s="16">
        <f t="shared" si="4"/>
        <v>0.6</v>
      </c>
      <c r="T301">
        <v>4.3262882232665998</v>
      </c>
      <c r="U301">
        <v>3.9705049991607702</v>
      </c>
      <c r="V301">
        <v>3.7372391223907502</v>
      </c>
      <c r="W301" s="17">
        <v>0.23326587677002</v>
      </c>
      <c r="X301">
        <v>0.58904910087585405</v>
      </c>
      <c r="Y301">
        <v>0.58904910087585405</v>
      </c>
      <c r="Z301">
        <v>0.6</v>
      </c>
      <c r="AA301">
        <v>1</v>
      </c>
      <c r="AB301">
        <v>0.625</v>
      </c>
      <c r="AC301">
        <v>0.76923076923076905</v>
      </c>
      <c r="AD301">
        <v>0</v>
      </c>
      <c r="AE301">
        <v>0.4</v>
      </c>
    </row>
    <row r="302" spans="1:31" x14ac:dyDescent="0.15">
      <c r="A302" s="6">
        <v>910</v>
      </c>
      <c r="B302">
        <v>16</v>
      </c>
      <c r="C302">
        <v>4</v>
      </c>
      <c r="D302">
        <v>10</v>
      </c>
      <c r="E302">
        <v>10</v>
      </c>
      <c r="F302">
        <v>10</v>
      </c>
      <c r="G302">
        <v>0</v>
      </c>
      <c r="H302">
        <v>6</v>
      </c>
      <c r="I302">
        <v>4</v>
      </c>
      <c r="J302">
        <v>0.8</v>
      </c>
      <c r="K302">
        <v>8.2262592315673793</v>
      </c>
      <c r="L302" s="10">
        <v>1.8410511016845701</v>
      </c>
      <c r="M302">
        <v>0.51385498046875</v>
      </c>
      <c r="N302">
        <v>7.3240203857421902</v>
      </c>
      <c r="O302">
        <v>6</v>
      </c>
      <c r="P302">
        <v>6</v>
      </c>
      <c r="Q302">
        <v>16</v>
      </c>
      <c r="R302" s="16">
        <v>0.375</v>
      </c>
      <c r="S302" s="16">
        <f t="shared" si="4"/>
        <v>0.6</v>
      </c>
      <c r="T302">
        <v>4.0906486511230504</v>
      </c>
      <c r="U302">
        <v>3.5950996875762899</v>
      </c>
      <c r="V302">
        <v>3.5154266357421902</v>
      </c>
      <c r="W302" s="17">
        <v>7.9673051834106404E-2</v>
      </c>
      <c r="X302">
        <v>0.57522201538085904</v>
      </c>
      <c r="Y302">
        <v>0.57522201538085904</v>
      </c>
      <c r="Z302">
        <v>0.6</v>
      </c>
      <c r="AA302">
        <v>1</v>
      </c>
      <c r="AB302">
        <v>0.625</v>
      </c>
      <c r="AC302">
        <v>0.76923076923076905</v>
      </c>
      <c r="AD302">
        <v>0</v>
      </c>
      <c r="AE302">
        <v>0.4</v>
      </c>
    </row>
    <row r="303" spans="1:31" x14ac:dyDescent="0.15">
      <c r="A303" s="6">
        <v>343</v>
      </c>
      <c r="B303">
        <v>17</v>
      </c>
      <c r="C303">
        <v>3</v>
      </c>
      <c r="D303">
        <v>10</v>
      </c>
      <c r="E303">
        <v>10</v>
      </c>
      <c r="F303">
        <v>10</v>
      </c>
      <c r="G303">
        <v>0</v>
      </c>
      <c r="H303">
        <v>7</v>
      </c>
      <c r="I303">
        <v>3</v>
      </c>
      <c r="J303">
        <v>0.85</v>
      </c>
      <c r="K303">
        <v>8.2068538665771502</v>
      </c>
      <c r="L303" s="10">
        <v>1.84695053100586</v>
      </c>
      <c r="M303">
        <v>0.79230117797851596</v>
      </c>
      <c r="N303">
        <v>5.5700988769531197</v>
      </c>
      <c r="O303">
        <v>5</v>
      </c>
      <c r="P303">
        <v>5</v>
      </c>
      <c r="Q303">
        <v>15</v>
      </c>
      <c r="R303" s="16">
        <v>0.33329999999999999</v>
      </c>
      <c r="S303" s="16">
        <f t="shared" si="4"/>
        <v>0.5</v>
      </c>
      <c r="T303">
        <v>4.1207141876220703</v>
      </c>
      <c r="U303">
        <v>3.76255559921265</v>
      </c>
      <c r="V303">
        <v>3.56229901313782</v>
      </c>
      <c r="W303" s="17">
        <v>0.20025658607482899</v>
      </c>
      <c r="X303">
        <v>0.55841517448425304</v>
      </c>
      <c r="Y303">
        <v>0.55841517448425304</v>
      </c>
      <c r="Z303">
        <v>0.5</v>
      </c>
      <c r="AA303">
        <v>1</v>
      </c>
      <c r="AB303">
        <v>0.66666666666666696</v>
      </c>
      <c r="AC303">
        <v>0.8</v>
      </c>
      <c r="AD303">
        <v>0</v>
      </c>
      <c r="AE303">
        <v>0.5</v>
      </c>
    </row>
    <row r="304" spans="1:31" x14ac:dyDescent="0.15">
      <c r="A304" s="6">
        <v>504</v>
      </c>
      <c r="B304">
        <v>19</v>
      </c>
      <c r="C304">
        <v>1</v>
      </c>
      <c r="D304">
        <v>10</v>
      </c>
      <c r="E304">
        <v>10</v>
      </c>
      <c r="F304">
        <v>10</v>
      </c>
      <c r="G304">
        <v>0</v>
      </c>
      <c r="H304">
        <v>9</v>
      </c>
      <c r="I304">
        <v>1</v>
      </c>
      <c r="J304">
        <v>0.95</v>
      </c>
      <c r="K304">
        <v>12.6378479003906</v>
      </c>
      <c r="L304" s="10">
        <v>1.8486232757568399</v>
      </c>
      <c r="M304">
        <v>1.6085166931152299</v>
      </c>
      <c r="N304">
        <v>9.5869503021240199</v>
      </c>
      <c r="O304">
        <v>6</v>
      </c>
      <c r="P304">
        <v>6</v>
      </c>
      <c r="Q304">
        <v>16</v>
      </c>
      <c r="R304" s="16">
        <v>0.375</v>
      </c>
      <c r="S304" s="16">
        <f t="shared" si="4"/>
        <v>0.6</v>
      </c>
      <c r="T304">
        <v>4.7026042938232404</v>
      </c>
      <c r="U304">
        <v>4.3939733505248997</v>
      </c>
      <c r="V304">
        <v>4.1244826316833496</v>
      </c>
      <c r="W304" s="17">
        <v>0.26949071884155301</v>
      </c>
      <c r="X304">
        <v>0.57812166213989302</v>
      </c>
      <c r="Y304">
        <v>0.57812166213989302</v>
      </c>
      <c r="Z304">
        <v>0.6</v>
      </c>
      <c r="AA304">
        <v>1</v>
      </c>
      <c r="AB304">
        <v>0.625</v>
      </c>
      <c r="AC304">
        <v>0.76923076923076905</v>
      </c>
      <c r="AD304">
        <v>0</v>
      </c>
      <c r="AE304">
        <v>0.4</v>
      </c>
    </row>
    <row r="305" spans="1:31" x14ac:dyDescent="0.15">
      <c r="A305" s="6">
        <v>702</v>
      </c>
      <c r="B305">
        <v>19</v>
      </c>
      <c r="C305">
        <v>1</v>
      </c>
      <c r="D305">
        <v>10</v>
      </c>
      <c r="E305">
        <v>10</v>
      </c>
      <c r="F305">
        <v>10</v>
      </c>
      <c r="G305">
        <v>0</v>
      </c>
      <c r="H305">
        <v>9</v>
      </c>
      <c r="I305">
        <v>1</v>
      </c>
      <c r="J305">
        <v>0.95</v>
      </c>
      <c r="K305">
        <v>13.035551071166999</v>
      </c>
      <c r="L305" s="10">
        <v>1.8518524169921899</v>
      </c>
      <c r="M305">
        <v>1.5735511779785201</v>
      </c>
      <c r="N305">
        <v>9.6432857513427699</v>
      </c>
      <c r="O305">
        <v>6</v>
      </c>
      <c r="P305">
        <v>6</v>
      </c>
      <c r="Q305">
        <v>16</v>
      </c>
      <c r="R305" s="16">
        <v>0.375</v>
      </c>
      <c r="S305" s="16">
        <f t="shared" si="4"/>
        <v>0.6</v>
      </c>
      <c r="T305">
        <v>5.0322628021240199</v>
      </c>
      <c r="U305">
        <v>4.7077298164367702</v>
      </c>
      <c r="V305">
        <v>4.3833518028259304</v>
      </c>
      <c r="W305" s="17">
        <v>0.32437801361084001</v>
      </c>
      <c r="X305">
        <v>0.64891099929809604</v>
      </c>
      <c r="Y305">
        <v>0.64891099929809604</v>
      </c>
      <c r="Z305">
        <v>0.6</v>
      </c>
      <c r="AA305">
        <v>1</v>
      </c>
      <c r="AB305">
        <v>0.625</v>
      </c>
      <c r="AC305">
        <v>0.76923076923076905</v>
      </c>
      <c r="AD305">
        <v>0</v>
      </c>
      <c r="AE305">
        <v>0.4</v>
      </c>
    </row>
    <row r="306" spans="1:31" x14ac:dyDescent="0.15">
      <c r="A306" s="6">
        <v>736</v>
      </c>
      <c r="B306">
        <v>16</v>
      </c>
      <c r="C306">
        <v>4</v>
      </c>
      <c r="D306">
        <v>10</v>
      </c>
      <c r="E306">
        <v>10</v>
      </c>
      <c r="F306">
        <v>10</v>
      </c>
      <c r="G306">
        <v>0</v>
      </c>
      <c r="H306">
        <v>6</v>
      </c>
      <c r="I306">
        <v>4</v>
      </c>
      <c r="J306">
        <v>0.8</v>
      </c>
      <c r="K306">
        <v>8.1535377502441406</v>
      </c>
      <c r="L306" s="10">
        <v>1.85500717163086</v>
      </c>
      <c r="M306">
        <v>0.37674713134765597</v>
      </c>
      <c r="N306">
        <v>6.8018989562988299</v>
      </c>
      <c r="O306">
        <v>5</v>
      </c>
      <c r="P306">
        <v>5</v>
      </c>
      <c r="Q306">
        <v>15</v>
      </c>
      <c r="R306" s="16">
        <v>0.33329999999999999</v>
      </c>
      <c r="S306" s="16">
        <f t="shared" si="4"/>
        <v>0.5</v>
      </c>
      <c r="T306">
        <v>4.0009040832519496</v>
      </c>
      <c r="U306">
        <v>3.5430097579956001</v>
      </c>
      <c r="V306">
        <v>3.4393687248229998</v>
      </c>
      <c r="W306" s="17">
        <v>0.10364103317260701</v>
      </c>
      <c r="X306">
        <v>0.56153535842895497</v>
      </c>
      <c r="Y306">
        <v>0.56153535842895497</v>
      </c>
      <c r="Z306">
        <v>0.5</v>
      </c>
      <c r="AA306">
        <v>1</v>
      </c>
      <c r="AB306">
        <v>0.66666666666666696</v>
      </c>
      <c r="AC306">
        <v>0.8</v>
      </c>
      <c r="AD306">
        <v>0</v>
      </c>
      <c r="AE306">
        <v>0.5</v>
      </c>
    </row>
    <row r="307" spans="1:31" x14ac:dyDescent="0.15">
      <c r="A307" s="6">
        <v>463</v>
      </c>
      <c r="B307">
        <v>16</v>
      </c>
      <c r="C307">
        <v>4</v>
      </c>
      <c r="D307">
        <v>10</v>
      </c>
      <c r="E307">
        <v>10</v>
      </c>
      <c r="F307">
        <v>10</v>
      </c>
      <c r="G307">
        <v>0</v>
      </c>
      <c r="H307">
        <v>6</v>
      </c>
      <c r="I307">
        <v>4</v>
      </c>
      <c r="J307">
        <v>0.8</v>
      </c>
      <c r="K307">
        <v>8.0643043518066406</v>
      </c>
      <c r="L307" s="10">
        <v>1.8590278625488299</v>
      </c>
      <c r="M307">
        <v>0.65747451782226596</v>
      </c>
      <c r="N307">
        <v>7.3382492065429696</v>
      </c>
      <c r="O307">
        <v>5</v>
      </c>
      <c r="P307">
        <v>5</v>
      </c>
      <c r="Q307">
        <v>14</v>
      </c>
      <c r="R307" s="16">
        <v>0.35709999999999997</v>
      </c>
      <c r="S307" s="16">
        <f t="shared" si="4"/>
        <v>0.5</v>
      </c>
      <c r="T307">
        <v>4.0287933349609402</v>
      </c>
      <c r="U307">
        <v>3.54688620567322</v>
      </c>
      <c r="V307">
        <v>3.4792900085449201</v>
      </c>
      <c r="W307" s="17">
        <v>6.7596197128295898E-2</v>
      </c>
      <c r="X307">
        <v>0.54950332641601596</v>
      </c>
      <c r="Y307">
        <v>0.54950332641601596</v>
      </c>
      <c r="Z307">
        <v>0.5</v>
      </c>
      <c r="AA307">
        <v>0.9</v>
      </c>
      <c r="AB307">
        <v>0.64285714285714302</v>
      </c>
      <c r="AC307">
        <v>0.75</v>
      </c>
      <c r="AD307">
        <v>0.1</v>
      </c>
      <c r="AE307">
        <v>0.4</v>
      </c>
    </row>
    <row r="308" spans="1:31" x14ac:dyDescent="0.15">
      <c r="A308" s="6">
        <v>171</v>
      </c>
      <c r="B308">
        <v>19</v>
      </c>
      <c r="C308">
        <v>1</v>
      </c>
      <c r="D308">
        <v>10</v>
      </c>
      <c r="E308">
        <v>10</v>
      </c>
      <c r="F308">
        <v>10</v>
      </c>
      <c r="G308">
        <v>0</v>
      </c>
      <c r="H308">
        <v>9</v>
      </c>
      <c r="I308">
        <v>1</v>
      </c>
      <c r="J308">
        <v>0.95</v>
      </c>
      <c r="K308">
        <v>12.860271453857401</v>
      </c>
      <c r="L308" s="10">
        <v>1.8646831512451201</v>
      </c>
      <c r="M308">
        <v>1.61594581604004</v>
      </c>
      <c r="N308">
        <v>9.7299594879150408</v>
      </c>
      <c r="O308">
        <v>6</v>
      </c>
      <c r="P308">
        <v>6</v>
      </c>
      <c r="Q308">
        <v>16</v>
      </c>
      <c r="R308" s="16">
        <v>0.375</v>
      </c>
      <c r="S308" s="16">
        <f t="shared" si="4"/>
        <v>0.6</v>
      </c>
      <c r="T308">
        <v>4.6467018127441397</v>
      </c>
      <c r="U308">
        <v>4.3569760322570801</v>
      </c>
      <c r="V308">
        <v>4.0668029785156197</v>
      </c>
      <c r="W308" s="17">
        <v>0.29017305374145502</v>
      </c>
      <c r="X308">
        <v>0.57989883422851596</v>
      </c>
      <c r="Y308">
        <v>0.57989883422851596</v>
      </c>
      <c r="Z308">
        <v>0.6</v>
      </c>
      <c r="AA308">
        <v>1</v>
      </c>
      <c r="AB308">
        <v>0.625</v>
      </c>
      <c r="AC308">
        <v>0.76923076923076905</v>
      </c>
      <c r="AD308">
        <v>0</v>
      </c>
      <c r="AE308">
        <v>0.4</v>
      </c>
    </row>
    <row r="309" spans="1:31" x14ac:dyDescent="0.15">
      <c r="A309" s="6">
        <v>601</v>
      </c>
      <c r="B309">
        <v>17</v>
      </c>
      <c r="C309">
        <v>3</v>
      </c>
      <c r="D309">
        <v>10</v>
      </c>
      <c r="E309">
        <v>10</v>
      </c>
      <c r="F309">
        <v>10</v>
      </c>
      <c r="G309">
        <v>0</v>
      </c>
      <c r="H309">
        <v>7</v>
      </c>
      <c r="I309">
        <v>3</v>
      </c>
      <c r="J309">
        <v>0.85</v>
      </c>
      <c r="K309">
        <v>9.3935241699218697</v>
      </c>
      <c r="L309" s="10">
        <v>1.8650646209716799</v>
      </c>
      <c r="M309">
        <v>0.86614608764648404</v>
      </c>
      <c r="N309">
        <v>7.4251976013183603</v>
      </c>
      <c r="O309">
        <v>6</v>
      </c>
      <c r="P309">
        <v>6</v>
      </c>
      <c r="Q309">
        <v>16</v>
      </c>
      <c r="R309" s="16">
        <v>0.375</v>
      </c>
      <c r="S309" s="16">
        <f t="shared" si="4"/>
        <v>0.6</v>
      </c>
      <c r="T309">
        <v>4.8314342498779297</v>
      </c>
      <c r="U309">
        <v>4.3727712631225604</v>
      </c>
      <c r="V309">
        <v>4.2068681716918999</v>
      </c>
      <c r="W309" s="17">
        <v>0.16590309143066401</v>
      </c>
      <c r="X309">
        <v>0.62456607818603505</v>
      </c>
      <c r="Y309">
        <v>0.62456607818603505</v>
      </c>
      <c r="Z309">
        <v>0.6</v>
      </c>
      <c r="AA309">
        <v>1</v>
      </c>
      <c r="AB309">
        <v>0.625</v>
      </c>
      <c r="AC309">
        <v>0.76923076923076905</v>
      </c>
      <c r="AD309">
        <v>0</v>
      </c>
      <c r="AE309">
        <v>0.4</v>
      </c>
    </row>
    <row r="310" spans="1:31" x14ac:dyDescent="0.15">
      <c r="A310" s="6">
        <v>592</v>
      </c>
      <c r="B310">
        <v>16</v>
      </c>
      <c r="C310">
        <v>4</v>
      </c>
      <c r="D310">
        <v>10</v>
      </c>
      <c r="E310">
        <v>10</v>
      </c>
      <c r="F310">
        <v>10</v>
      </c>
      <c r="G310">
        <v>0</v>
      </c>
      <c r="H310">
        <v>6</v>
      </c>
      <c r="I310">
        <v>4</v>
      </c>
      <c r="J310">
        <v>0.8</v>
      </c>
      <c r="K310">
        <v>7.8087482452392596</v>
      </c>
      <c r="L310" s="10">
        <v>1.8650951385498</v>
      </c>
      <c r="M310">
        <v>0.5152587890625</v>
      </c>
      <c r="N310">
        <v>6.5314846038818404</v>
      </c>
      <c r="O310">
        <v>5</v>
      </c>
      <c r="P310">
        <v>5</v>
      </c>
      <c r="Q310">
        <v>15</v>
      </c>
      <c r="R310" s="16">
        <v>0.33329999999999999</v>
      </c>
      <c r="S310" s="16">
        <f t="shared" si="4"/>
        <v>0.5</v>
      </c>
      <c r="T310">
        <v>4.0378532409668004</v>
      </c>
      <c r="U310">
        <v>3.59596824645996</v>
      </c>
      <c r="V310">
        <v>3.4883148670196502</v>
      </c>
      <c r="W310" s="17">
        <v>0.10765337944030801</v>
      </c>
      <c r="X310">
        <v>0.549538373947144</v>
      </c>
      <c r="Y310">
        <v>0.549538373947144</v>
      </c>
      <c r="Z310">
        <v>0.5</v>
      </c>
      <c r="AA310">
        <v>1</v>
      </c>
      <c r="AB310">
        <v>0.66666666666666696</v>
      </c>
      <c r="AC310">
        <v>0.8</v>
      </c>
      <c r="AD310">
        <v>0</v>
      </c>
      <c r="AE310">
        <v>0.5</v>
      </c>
    </row>
    <row r="311" spans="1:31" x14ac:dyDescent="0.15">
      <c r="A311" s="6">
        <v>255</v>
      </c>
      <c r="B311">
        <v>17</v>
      </c>
      <c r="C311">
        <v>3</v>
      </c>
      <c r="D311">
        <v>10</v>
      </c>
      <c r="E311">
        <v>10</v>
      </c>
      <c r="F311">
        <v>10</v>
      </c>
      <c r="G311">
        <v>0</v>
      </c>
      <c r="H311">
        <v>7</v>
      </c>
      <c r="I311">
        <v>3</v>
      </c>
      <c r="J311">
        <v>0.85</v>
      </c>
      <c r="K311">
        <v>8.8350238800048793</v>
      </c>
      <c r="L311" s="10">
        <v>1.86948013305664</v>
      </c>
      <c r="M311">
        <v>0.73643875122070301</v>
      </c>
      <c r="N311">
        <v>6.1739997863769496</v>
      </c>
      <c r="O311">
        <v>5</v>
      </c>
      <c r="P311">
        <v>5</v>
      </c>
      <c r="Q311">
        <v>15</v>
      </c>
      <c r="R311" s="16">
        <v>0.33329999999999999</v>
      </c>
      <c r="S311" s="16">
        <f t="shared" si="4"/>
        <v>0.5</v>
      </c>
      <c r="T311">
        <v>4.1710071563720703</v>
      </c>
      <c r="U311">
        <v>3.7878234386444101</v>
      </c>
      <c r="V311">
        <v>3.5766739845275901</v>
      </c>
      <c r="W311" s="17">
        <v>0.21114945411682101</v>
      </c>
      <c r="X311">
        <v>0.59433317184448198</v>
      </c>
      <c r="Y311">
        <v>0.59433317184448198</v>
      </c>
      <c r="Z311">
        <v>0.5</v>
      </c>
      <c r="AA311">
        <v>1</v>
      </c>
      <c r="AB311">
        <v>0.66666666666666696</v>
      </c>
      <c r="AC311">
        <v>0.8</v>
      </c>
      <c r="AD311">
        <v>0</v>
      </c>
      <c r="AE311">
        <v>0.5</v>
      </c>
    </row>
    <row r="312" spans="1:31" x14ac:dyDescent="0.15">
      <c r="A312" s="6">
        <v>372</v>
      </c>
      <c r="B312">
        <v>18</v>
      </c>
      <c r="C312">
        <v>2</v>
      </c>
      <c r="D312">
        <v>10</v>
      </c>
      <c r="E312">
        <v>10</v>
      </c>
      <c r="F312">
        <v>10</v>
      </c>
      <c r="G312">
        <v>0</v>
      </c>
      <c r="H312">
        <v>8</v>
      </c>
      <c r="I312">
        <v>2</v>
      </c>
      <c r="J312">
        <v>0.9</v>
      </c>
      <c r="K312">
        <v>9.7259521484375</v>
      </c>
      <c r="L312" s="10">
        <v>1.8701305389404299</v>
      </c>
      <c r="M312">
        <v>1.30063629150391</v>
      </c>
      <c r="N312">
        <v>6.9722824096679696</v>
      </c>
      <c r="O312">
        <v>7</v>
      </c>
      <c r="P312">
        <v>7</v>
      </c>
      <c r="Q312">
        <v>17</v>
      </c>
      <c r="R312" s="16">
        <v>0.4118</v>
      </c>
      <c r="S312" s="16">
        <f t="shared" si="4"/>
        <v>0.7</v>
      </c>
      <c r="T312">
        <v>4.3793849945068404</v>
      </c>
      <c r="U312">
        <v>4.0353412628173801</v>
      </c>
      <c r="V312">
        <v>3.7894587516784699</v>
      </c>
      <c r="W312" s="17">
        <v>0.24588251113891599</v>
      </c>
      <c r="X312">
        <v>0.58992624282836903</v>
      </c>
      <c r="Y312">
        <v>0.58992624282836903</v>
      </c>
      <c r="Z312">
        <v>0.7</v>
      </c>
      <c r="AA312">
        <v>1</v>
      </c>
      <c r="AB312">
        <v>0.58823529411764697</v>
      </c>
      <c r="AC312">
        <v>0.74074074074074103</v>
      </c>
      <c r="AD312">
        <v>0</v>
      </c>
      <c r="AE312">
        <v>0.3</v>
      </c>
    </row>
    <row r="313" spans="1:31" x14ac:dyDescent="0.15">
      <c r="A313" s="6">
        <v>182</v>
      </c>
      <c r="B313">
        <v>16</v>
      </c>
      <c r="C313">
        <v>4</v>
      </c>
      <c r="D313">
        <v>10</v>
      </c>
      <c r="E313">
        <v>10</v>
      </c>
      <c r="F313">
        <v>10</v>
      </c>
      <c r="G313">
        <v>0</v>
      </c>
      <c r="H313">
        <v>6</v>
      </c>
      <c r="I313">
        <v>4</v>
      </c>
      <c r="J313">
        <v>0.8</v>
      </c>
      <c r="K313">
        <v>8.8279380798339808</v>
      </c>
      <c r="L313" s="10">
        <v>1.87557601928711</v>
      </c>
      <c r="M313">
        <v>0.327911376953125</v>
      </c>
      <c r="N313">
        <v>7.7181110382080096</v>
      </c>
      <c r="O313">
        <v>5</v>
      </c>
      <c r="P313">
        <v>5</v>
      </c>
      <c r="Q313">
        <v>15</v>
      </c>
      <c r="R313" s="16">
        <v>0.33329999999999999</v>
      </c>
      <c r="S313" s="16">
        <f t="shared" si="4"/>
        <v>0.5</v>
      </c>
      <c r="T313">
        <v>4.1141262054443404</v>
      </c>
      <c r="U313">
        <v>3.6103942394256601</v>
      </c>
      <c r="V313">
        <v>3.5105347633361799</v>
      </c>
      <c r="W313" s="17">
        <v>9.9859476089477497E-2</v>
      </c>
      <c r="X313">
        <v>0.60359144210815396</v>
      </c>
      <c r="Y313">
        <v>0.60359144210815396</v>
      </c>
      <c r="Z313">
        <v>0.5</v>
      </c>
      <c r="AA313">
        <v>1</v>
      </c>
      <c r="AB313">
        <v>0.66666666666666696</v>
      </c>
      <c r="AC313">
        <v>0.8</v>
      </c>
      <c r="AD313">
        <v>0</v>
      </c>
      <c r="AE313">
        <v>0.5</v>
      </c>
    </row>
    <row r="314" spans="1:31" x14ac:dyDescent="0.15">
      <c r="A314" s="6">
        <v>533</v>
      </c>
      <c r="B314">
        <v>19</v>
      </c>
      <c r="C314">
        <v>1</v>
      </c>
      <c r="D314">
        <v>10</v>
      </c>
      <c r="E314">
        <v>10</v>
      </c>
      <c r="F314">
        <v>10</v>
      </c>
      <c r="G314">
        <v>0</v>
      </c>
      <c r="H314">
        <v>9</v>
      </c>
      <c r="I314">
        <v>1</v>
      </c>
      <c r="J314">
        <v>0.95</v>
      </c>
      <c r="K314">
        <v>12.4168815612793</v>
      </c>
      <c r="L314" s="10">
        <v>1.8768482208252</v>
      </c>
      <c r="M314">
        <v>1.6374874114990201</v>
      </c>
      <c r="N314">
        <v>9.3175468444824201</v>
      </c>
      <c r="O314">
        <v>5</v>
      </c>
      <c r="P314">
        <v>5</v>
      </c>
      <c r="Q314">
        <v>15</v>
      </c>
      <c r="R314" s="16">
        <v>0.33329999999999999</v>
      </c>
      <c r="S314" s="16">
        <f t="shared" si="4"/>
        <v>0.5</v>
      </c>
      <c r="T314">
        <v>4.5146732330322301</v>
      </c>
      <c r="U314">
        <v>4.2346105575561497</v>
      </c>
      <c r="V314">
        <v>3.9387907981872599</v>
      </c>
      <c r="W314" s="17">
        <v>0.29581975936889598</v>
      </c>
      <c r="X314">
        <v>0.57588243484497104</v>
      </c>
      <c r="Y314">
        <v>0.57588243484497104</v>
      </c>
      <c r="Z314">
        <v>0.5</v>
      </c>
      <c r="AA314">
        <v>1</v>
      </c>
      <c r="AB314">
        <v>0.66666666666666696</v>
      </c>
      <c r="AC314">
        <v>0.8</v>
      </c>
      <c r="AD314">
        <v>0</v>
      </c>
      <c r="AE314">
        <v>0.5</v>
      </c>
    </row>
    <row r="315" spans="1:31" x14ac:dyDescent="0.15">
      <c r="A315" s="6">
        <v>117</v>
      </c>
      <c r="B315">
        <v>18</v>
      </c>
      <c r="C315">
        <v>2</v>
      </c>
      <c r="D315">
        <v>10</v>
      </c>
      <c r="E315">
        <v>10</v>
      </c>
      <c r="F315">
        <v>10</v>
      </c>
      <c r="G315">
        <v>0</v>
      </c>
      <c r="H315">
        <v>8</v>
      </c>
      <c r="I315">
        <v>2</v>
      </c>
      <c r="J315">
        <v>0.9</v>
      </c>
      <c r="K315">
        <v>9.1786727905273402</v>
      </c>
      <c r="L315" s="10">
        <v>1.8817310333252</v>
      </c>
      <c r="M315">
        <v>1.5043258666992201</v>
      </c>
      <c r="N315">
        <v>7.2341423034668004</v>
      </c>
      <c r="O315">
        <v>7</v>
      </c>
      <c r="P315">
        <v>7</v>
      </c>
      <c r="Q315">
        <v>16</v>
      </c>
      <c r="R315" s="16">
        <v>0.4375</v>
      </c>
      <c r="S315" s="16">
        <f t="shared" si="4"/>
        <v>0.7</v>
      </c>
      <c r="T315">
        <v>4.2601795196533203</v>
      </c>
      <c r="U315">
        <v>3.9111673831939702</v>
      </c>
      <c r="V315">
        <v>3.7362511157989502</v>
      </c>
      <c r="W315" s="17">
        <v>0.17491626739502</v>
      </c>
      <c r="X315">
        <v>0.52392840385437001</v>
      </c>
      <c r="Y315">
        <v>0.52392840385437001</v>
      </c>
      <c r="Z315">
        <v>0.7</v>
      </c>
      <c r="AA315">
        <v>0.9</v>
      </c>
      <c r="AB315">
        <v>0.5625</v>
      </c>
      <c r="AC315">
        <v>0.69230769230769196</v>
      </c>
      <c r="AD315">
        <v>0.1</v>
      </c>
      <c r="AE315">
        <v>0.2</v>
      </c>
    </row>
    <row r="316" spans="1:31" x14ac:dyDescent="0.15">
      <c r="A316" s="6">
        <v>167</v>
      </c>
      <c r="B316">
        <v>19</v>
      </c>
      <c r="C316">
        <v>1</v>
      </c>
      <c r="D316">
        <v>10</v>
      </c>
      <c r="E316">
        <v>10</v>
      </c>
      <c r="F316">
        <v>10</v>
      </c>
      <c r="G316">
        <v>0</v>
      </c>
      <c r="H316">
        <v>9</v>
      </c>
      <c r="I316">
        <v>1</v>
      </c>
      <c r="J316">
        <v>0.95</v>
      </c>
      <c r="K316">
        <v>12.971529006958001</v>
      </c>
      <c r="L316" s="10">
        <v>1.88516998291016</v>
      </c>
      <c r="M316">
        <v>1.59377288818359</v>
      </c>
      <c r="N316">
        <v>9.4041481018066406</v>
      </c>
      <c r="O316">
        <v>5</v>
      </c>
      <c r="P316">
        <v>5</v>
      </c>
      <c r="Q316">
        <v>15</v>
      </c>
      <c r="R316" s="16">
        <v>0.33329999999999999</v>
      </c>
      <c r="S316" s="16">
        <f t="shared" si="4"/>
        <v>0.5</v>
      </c>
      <c r="T316">
        <v>5.1941833496093697</v>
      </c>
      <c r="U316">
        <v>4.8667502403259304</v>
      </c>
      <c r="V316">
        <v>4.5372552871704102</v>
      </c>
      <c r="W316" s="17">
        <v>0.32949495315551802</v>
      </c>
      <c r="X316">
        <v>0.65692806243896495</v>
      </c>
      <c r="Y316">
        <v>0.65692806243896495</v>
      </c>
      <c r="Z316">
        <v>0.5</v>
      </c>
      <c r="AA316">
        <v>1</v>
      </c>
      <c r="AB316">
        <v>0.66666666666666696</v>
      </c>
      <c r="AC316">
        <v>0.8</v>
      </c>
      <c r="AD316">
        <v>0</v>
      </c>
      <c r="AE316">
        <v>0.5</v>
      </c>
    </row>
    <row r="317" spans="1:31" x14ac:dyDescent="0.15">
      <c r="A317" s="6">
        <v>585</v>
      </c>
      <c r="B317">
        <v>17</v>
      </c>
      <c r="C317">
        <v>3</v>
      </c>
      <c r="D317">
        <v>10</v>
      </c>
      <c r="E317">
        <v>10</v>
      </c>
      <c r="F317">
        <v>10</v>
      </c>
      <c r="G317">
        <v>0</v>
      </c>
      <c r="H317">
        <v>7</v>
      </c>
      <c r="I317">
        <v>3</v>
      </c>
      <c r="J317">
        <v>0.85</v>
      </c>
      <c r="K317">
        <v>9.2794609069824201</v>
      </c>
      <c r="L317" s="10">
        <v>1.8876895904541</v>
      </c>
      <c r="M317">
        <v>1.0300750732421899</v>
      </c>
      <c r="N317">
        <v>7.7009811401367196</v>
      </c>
      <c r="O317">
        <v>6</v>
      </c>
      <c r="P317">
        <v>6</v>
      </c>
      <c r="Q317">
        <v>15</v>
      </c>
      <c r="R317" s="16">
        <v>0.4</v>
      </c>
      <c r="S317" s="16">
        <f t="shared" si="4"/>
        <v>0.6</v>
      </c>
      <c r="T317">
        <v>3.9908638000488299</v>
      </c>
      <c r="U317">
        <v>3.5782923698425302</v>
      </c>
      <c r="V317">
        <v>3.4365584850311302</v>
      </c>
      <c r="W317" s="17">
        <v>0.14173388481140101</v>
      </c>
      <c r="X317">
        <v>0.55430531501769997</v>
      </c>
      <c r="Y317">
        <v>0.55430531501769997</v>
      </c>
      <c r="Z317">
        <v>0.6</v>
      </c>
      <c r="AA317">
        <v>0.9</v>
      </c>
      <c r="AB317">
        <v>0.6</v>
      </c>
      <c r="AC317">
        <v>0.72</v>
      </c>
      <c r="AD317">
        <v>0.1</v>
      </c>
      <c r="AE317">
        <v>0.3</v>
      </c>
    </row>
    <row r="318" spans="1:31" x14ac:dyDescent="0.15">
      <c r="A318" s="6">
        <v>434</v>
      </c>
      <c r="B318">
        <v>17</v>
      </c>
      <c r="C318">
        <v>3</v>
      </c>
      <c r="D318">
        <v>10</v>
      </c>
      <c r="E318">
        <v>10</v>
      </c>
      <c r="F318">
        <v>10</v>
      </c>
      <c r="G318">
        <v>0</v>
      </c>
      <c r="H318">
        <v>7</v>
      </c>
      <c r="I318">
        <v>3</v>
      </c>
      <c r="J318">
        <v>0.85</v>
      </c>
      <c r="K318">
        <v>9.6498718261718697</v>
      </c>
      <c r="L318" s="10">
        <v>1.8878593444824201</v>
      </c>
      <c r="M318">
        <v>0.82209014892578103</v>
      </c>
      <c r="N318">
        <v>7.5360412597656197</v>
      </c>
      <c r="O318">
        <v>5</v>
      </c>
      <c r="P318">
        <v>5</v>
      </c>
      <c r="Q318">
        <v>15</v>
      </c>
      <c r="R318" s="16">
        <v>0.33329999999999999</v>
      </c>
      <c r="S318" s="16">
        <f t="shared" si="4"/>
        <v>0.5</v>
      </c>
      <c r="T318">
        <v>4.3355979919433603</v>
      </c>
      <c r="U318">
        <v>3.9106612205505402</v>
      </c>
      <c r="V318">
        <v>3.71452856063843</v>
      </c>
      <c r="W318" s="17">
        <v>0.19613265991210899</v>
      </c>
      <c r="X318">
        <v>0.62106943130493197</v>
      </c>
      <c r="Y318">
        <v>0.62106943130493197</v>
      </c>
      <c r="Z318">
        <v>0.5</v>
      </c>
      <c r="AA318">
        <v>1</v>
      </c>
      <c r="AB318">
        <v>0.66666666666666696</v>
      </c>
      <c r="AC318">
        <v>0.8</v>
      </c>
      <c r="AD318">
        <v>0</v>
      </c>
      <c r="AE318">
        <v>0.5</v>
      </c>
    </row>
    <row r="319" spans="1:31" x14ac:dyDescent="0.15">
      <c r="A319" s="6">
        <v>981</v>
      </c>
      <c r="B319">
        <v>16</v>
      </c>
      <c r="C319">
        <v>4</v>
      </c>
      <c r="D319">
        <v>10</v>
      </c>
      <c r="E319">
        <v>10</v>
      </c>
      <c r="F319">
        <v>10</v>
      </c>
      <c r="G319">
        <v>0</v>
      </c>
      <c r="H319">
        <v>6</v>
      </c>
      <c r="I319">
        <v>4</v>
      </c>
      <c r="J319">
        <v>0.8</v>
      </c>
      <c r="K319">
        <v>7.6400470733642596</v>
      </c>
      <c r="L319" s="10">
        <v>1.8883800506591799</v>
      </c>
      <c r="M319">
        <v>0.61321640014648404</v>
      </c>
      <c r="N319">
        <v>6.3982028961181596</v>
      </c>
      <c r="O319">
        <v>4</v>
      </c>
      <c r="P319">
        <v>4</v>
      </c>
      <c r="Q319">
        <v>13</v>
      </c>
      <c r="R319" s="16">
        <v>0.30769999999999997</v>
      </c>
      <c r="S319" s="16">
        <f t="shared" si="4"/>
        <v>0.4</v>
      </c>
      <c r="T319">
        <v>3.7331581115722701</v>
      </c>
      <c r="U319">
        <v>3.33506560325623</v>
      </c>
      <c r="V319">
        <v>3.2318885326385498</v>
      </c>
      <c r="W319" s="17">
        <v>0.103177070617676</v>
      </c>
      <c r="X319">
        <v>0.50126957893371604</v>
      </c>
      <c r="Y319">
        <v>0.50126957893371604</v>
      </c>
      <c r="Z319">
        <v>0.4</v>
      </c>
      <c r="AA319">
        <v>0.9</v>
      </c>
      <c r="AB319">
        <v>0.69230769230769196</v>
      </c>
      <c r="AC319">
        <v>0.78260869565217395</v>
      </c>
      <c r="AD319">
        <v>0.1</v>
      </c>
      <c r="AE319">
        <v>0.5</v>
      </c>
    </row>
    <row r="320" spans="1:31" x14ac:dyDescent="0.15">
      <c r="A320" s="6">
        <v>408</v>
      </c>
      <c r="B320">
        <v>18</v>
      </c>
      <c r="C320">
        <v>2</v>
      </c>
      <c r="D320">
        <v>10</v>
      </c>
      <c r="E320">
        <v>10</v>
      </c>
      <c r="F320">
        <v>10</v>
      </c>
      <c r="G320">
        <v>0</v>
      </c>
      <c r="H320">
        <v>8</v>
      </c>
      <c r="I320">
        <v>2</v>
      </c>
      <c r="J320">
        <v>0.9</v>
      </c>
      <c r="K320">
        <v>10.498249053955099</v>
      </c>
      <c r="L320" s="10">
        <v>1.8893241882324201</v>
      </c>
      <c r="M320">
        <v>1.2421913146972701</v>
      </c>
      <c r="N320">
        <v>7.5254993438720703</v>
      </c>
      <c r="O320">
        <v>4</v>
      </c>
      <c r="P320">
        <v>4</v>
      </c>
      <c r="Q320">
        <v>14</v>
      </c>
      <c r="R320" s="16">
        <v>0.28570000000000001</v>
      </c>
      <c r="S320" s="16">
        <f t="shared" si="4"/>
        <v>0.4</v>
      </c>
      <c r="T320">
        <v>4.4369258880615199</v>
      </c>
      <c r="U320">
        <v>4.0983295440673801</v>
      </c>
      <c r="V320">
        <v>3.8247802257537802</v>
      </c>
      <c r="W320" s="17">
        <v>0.27354931831359902</v>
      </c>
      <c r="X320">
        <v>0.61214566230773904</v>
      </c>
      <c r="Y320">
        <v>0.61214566230773904</v>
      </c>
      <c r="Z320">
        <v>0.4</v>
      </c>
      <c r="AA320">
        <v>1</v>
      </c>
      <c r="AB320">
        <v>0.71428571428571397</v>
      </c>
      <c r="AC320">
        <v>0.83333333333333304</v>
      </c>
      <c r="AD320">
        <v>0</v>
      </c>
      <c r="AE320">
        <v>0.6</v>
      </c>
    </row>
    <row r="321" spans="1:31" x14ac:dyDescent="0.15">
      <c r="A321" s="6">
        <v>95</v>
      </c>
      <c r="B321">
        <v>18</v>
      </c>
      <c r="C321">
        <v>2</v>
      </c>
      <c r="D321">
        <v>10</v>
      </c>
      <c r="E321">
        <v>10</v>
      </c>
      <c r="F321">
        <v>10</v>
      </c>
      <c r="G321">
        <v>0</v>
      </c>
      <c r="H321">
        <v>8</v>
      </c>
      <c r="I321">
        <v>2</v>
      </c>
      <c r="J321">
        <v>0.9</v>
      </c>
      <c r="K321">
        <v>8.5702972412109393</v>
      </c>
      <c r="L321" s="10">
        <v>1.8977088928222701</v>
      </c>
      <c r="M321">
        <v>1.3390693664550799</v>
      </c>
      <c r="N321">
        <v>5.5475578308105504</v>
      </c>
      <c r="O321">
        <v>4</v>
      </c>
      <c r="P321">
        <v>4</v>
      </c>
      <c r="Q321">
        <v>12</v>
      </c>
      <c r="R321" s="16">
        <v>0.33329999999999999</v>
      </c>
      <c r="S321" s="16">
        <f t="shared" si="4"/>
        <v>0.4</v>
      </c>
      <c r="T321">
        <v>3.9815902709960902</v>
      </c>
      <c r="U321">
        <v>3.6999924182891801</v>
      </c>
      <c r="V321">
        <v>3.46128225326538</v>
      </c>
      <c r="W321" s="17">
        <v>0.23871016502380399</v>
      </c>
      <c r="X321">
        <v>0.520308017730713</v>
      </c>
      <c r="Y321">
        <v>0.520308017730713</v>
      </c>
      <c r="Z321">
        <v>0.4</v>
      </c>
      <c r="AA321">
        <v>0.8</v>
      </c>
      <c r="AB321">
        <v>0.66666666666666696</v>
      </c>
      <c r="AC321">
        <v>0.72727272727272696</v>
      </c>
      <c r="AD321">
        <v>0.2</v>
      </c>
      <c r="AE321">
        <v>0.4</v>
      </c>
    </row>
    <row r="322" spans="1:31" x14ac:dyDescent="0.15">
      <c r="A322" s="6">
        <v>567</v>
      </c>
      <c r="B322">
        <v>17</v>
      </c>
      <c r="C322">
        <v>3</v>
      </c>
      <c r="D322">
        <v>10</v>
      </c>
      <c r="E322">
        <v>10</v>
      </c>
      <c r="F322">
        <v>10</v>
      </c>
      <c r="G322">
        <v>0</v>
      </c>
      <c r="H322">
        <v>7</v>
      </c>
      <c r="I322">
        <v>3</v>
      </c>
      <c r="J322">
        <v>0.85</v>
      </c>
      <c r="K322">
        <v>8.4013347625732404</v>
      </c>
      <c r="L322" s="10">
        <v>1.89981842041016</v>
      </c>
      <c r="M322">
        <v>1.0454025268554701</v>
      </c>
      <c r="N322">
        <v>6.4398326873779297</v>
      </c>
      <c r="O322">
        <v>6</v>
      </c>
      <c r="P322">
        <v>6</v>
      </c>
      <c r="Q322">
        <v>16</v>
      </c>
      <c r="R322" s="16">
        <v>0.375</v>
      </c>
      <c r="S322" s="16">
        <f t="shared" ref="S322:S385" si="5">O322/E322</f>
        <v>0.6</v>
      </c>
      <c r="T322">
        <v>4.1472434997558603</v>
      </c>
      <c r="U322">
        <v>3.7769830226898198</v>
      </c>
      <c r="V322">
        <v>3.61122393608093</v>
      </c>
      <c r="W322" s="17">
        <v>0.165759086608887</v>
      </c>
      <c r="X322">
        <v>0.53601956367492698</v>
      </c>
      <c r="Y322">
        <v>0.53601956367492698</v>
      </c>
      <c r="Z322">
        <v>0.6</v>
      </c>
      <c r="AA322">
        <v>1</v>
      </c>
      <c r="AB322">
        <v>0.625</v>
      </c>
      <c r="AC322">
        <v>0.76923076923076905</v>
      </c>
      <c r="AD322">
        <v>0</v>
      </c>
      <c r="AE322">
        <v>0.4</v>
      </c>
    </row>
    <row r="323" spans="1:31" x14ac:dyDescent="0.15">
      <c r="A323" s="6">
        <v>532</v>
      </c>
      <c r="B323">
        <v>18</v>
      </c>
      <c r="C323">
        <v>2</v>
      </c>
      <c r="D323">
        <v>10</v>
      </c>
      <c r="E323">
        <v>10</v>
      </c>
      <c r="F323">
        <v>10</v>
      </c>
      <c r="G323">
        <v>0</v>
      </c>
      <c r="H323">
        <v>8</v>
      </c>
      <c r="I323">
        <v>2</v>
      </c>
      <c r="J323">
        <v>0.9</v>
      </c>
      <c r="K323">
        <v>9.6175632476806605</v>
      </c>
      <c r="L323" s="10">
        <v>1.9014892578125</v>
      </c>
      <c r="M323">
        <v>1.4356002807617201</v>
      </c>
      <c r="N323">
        <v>7.315673828125</v>
      </c>
      <c r="O323">
        <v>4</v>
      </c>
      <c r="P323">
        <v>4</v>
      </c>
      <c r="Q323">
        <v>13</v>
      </c>
      <c r="R323" s="16">
        <v>0.30769999999999997</v>
      </c>
      <c r="S323" s="16">
        <f t="shared" si="5"/>
        <v>0.4</v>
      </c>
      <c r="T323">
        <v>4.1075992584228498</v>
      </c>
      <c r="U323">
        <v>3.81423759460449</v>
      </c>
      <c r="V323">
        <v>3.5993456840515101</v>
      </c>
      <c r="W323" s="17">
        <v>0.21489191055297799</v>
      </c>
      <c r="X323">
        <v>0.508253574371338</v>
      </c>
      <c r="Y323">
        <v>0.508253574371338</v>
      </c>
      <c r="Z323">
        <v>0.4</v>
      </c>
      <c r="AA323">
        <v>0.9</v>
      </c>
      <c r="AB323">
        <v>0.69230769230769196</v>
      </c>
      <c r="AC323">
        <v>0.78260869565217395</v>
      </c>
      <c r="AD323">
        <v>0.1</v>
      </c>
      <c r="AE323">
        <v>0.5</v>
      </c>
    </row>
    <row r="324" spans="1:31" x14ac:dyDescent="0.15">
      <c r="A324" s="6">
        <v>495</v>
      </c>
      <c r="B324">
        <v>16</v>
      </c>
      <c r="C324">
        <v>4</v>
      </c>
      <c r="D324">
        <v>10</v>
      </c>
      <c r="E324">
        <v>10</v>
      </c>
      <c r="F324">
        <v>10</v>
      </c>
      <c r="G324">
        <v>0</v>
      </c>
      <c r="H324">
        <v>6</v>
      </c>
      <c r="I324">
        <v>4</v>
      </c>
      <c r="J324">
        <v>0.8</v>
      </c>
      <c r="K324">
        <v>7.53220558166504</v>
      </c>
      <c r="L324" s="10">
        <v>1.9029407501220701</v>
      </c>
      <c r="M324">
        <v>0.66777038574218694</v>
      </c>
      <c r="N324">
        <v>6.2941761016845703</v>
      </c>
      <c r="O324">
        <v>4</v>
      </c>
      <c r="P324">
        <v>4</v>
      </c>
      <c r="Q324">
        <v>13</v>
      </c>
      <c r="R324" s="16">
        <v>0.30769999999999997</v>
      </c>
      <c r="S324" s="16">
        <f t="shared" si="5"/>
        <v>0.4</v>
      </c>
      <c r="T324">
        <v>3.5207347869872998</v>
      </c>
      <c r="U324">
        <v>3.13432717323303</v>
      </c>
      <c r="V324">
        <v>3.0329499244689901</v>
      </c>
      <c r="W324" s="17">
        <v>0.101377248764038</v>
      </c>
      <c r="X324">
        <v>0.48778486251830999</v>
      </c>
      <c r="Y324">
        <v>0.48778486251830999</v>
      </c>
      <c r="Z324">
        <v>0.4</v>
      </c>
      <c r="AA324">
        <v>0.9</v>
      </c>
      <c r="AB324">
        <v>0.69230769230769196</v>
      </c>
      <c r="AC324">
        <v>0.78260869565217395</v>
      </c>
      <c r="AD324">
        <v>0.1</v>
      </c>
      <c r="AE324">
        <v>0.5</v>
      </c>
    </row>
    <row r="325" spans="1:31" x14ac:dyDescent="0.15">
      <c r="A325" s="6">
        <v>990</v>
      </c>
      <c r="B325">
        <v>17</v>
      </c>
      <c r="C325">
        <v>3</v>
      </c>
      <c r="D325">
        <v>10</v>
      </c>
      <c r="E325">
        <v>10</v>
      </c>
      <c r="F325">
        <v>10</v>
      </c>
      <c r="G325">
        <v>0</v>
      </c>
      <c r="H325">
        <v>7</v>
      </c>
      <c r="I325">
        <v>3</v>
      </c>
      <c r="J325">
        <v>0.85</v>
      </c>
      <c r="K325">
        <v>8.4486637115478498</v>
      </c>
      <c r="L325" s="10">
        <v>1.9053821563720701</v>
      </c>
      <c r="M325">
        <v>0.90157699584960904</v>
      </c>
      <c r="N325">
        <v>6.00150489807129</v>
      </c>
      <c r="O325">
        <v>6</v>
      </c>
      <c r="P325">
        <v>6</v>
      </c>
      <c r="Q325">
        <v>16</v>
      </c>
      <c r="R325" s="16">
        <v>0.375</v>
      </c>
      <c r="S325" s="16">
        <f t="shared" si="5"/>
        <v>0.6</v>
      </c>
      <c r="T325">
        <v>4.1283950805664098</v>
      </c>
      <c r="U325">
        <v>3.7545332908630402</v>
      </c>
      <c r="V325">
        <v>3.5537257194518999</v>
      </c>
      <c r="W325" s="17">
        <v>0.20080757141113301</v>
      </c>
      <c r="X325">
        <v>0.57466936111450195</v>
      </c>
      <c r="Y325">
        <v>0.57466936111450195</v>
      </c>
      <c r="Z325">
        <v>0.6</v>
      </c>
      <c r="AA325">
        <v>1</v>
      </c>
      <c r="AB325">
        <v>0.625</v>
      </c>
      <c r="AC325">
        <v>0.76923076923076905</v>
      </c>
      <c r="AD325">
        <v>0</v>
      </c>
      <c r="AE325">
        <v>0.4</v>
      </c>
    </row>
    <row r="326" spans="1:31" x14ac:dyDescent="0.15">
      <c r="A326" s="6">
        <v>919</v>
      </c>
      <c r="B326">
        <v>18</v>
      </c>
      <c r="C326">
        <v>2</v>
      </c>
      <c r="D326">
        <v>10</v>
      </c>
      <c r="E326">
        <v>10</v>
      </c>
      <c r="F326">
        <v>10</v>
      </c>
      <c r="G326">
        <v>0</v>
      </c>
      <c r="H326">
        <v>8</v>
      </c>
      <c r="I326">
        <v>2</v>
      </c>
      <c r="J326">
        <v>0.9</v>
      </c>
      <c r="K326">
        <v>9.3149452209472692</v>
      </c>
      <c r="L326" s="10">
        <v>1.9072952270507799</v>
      </c>
      <c r="M326">
        <v>1.2956085205078101</v>
      </c>
      <c r="N326">
        <v>6.2011222839355504</v>
      </c>
      <c r="O326">
        <v>5</v>
      </c>
      <c r="P326">
        <v>5</v>
      </c>
      <c r="Q326">
        <v>15</v>
      </c>
      <c r="R326" s="16">
        <v>0.33329999999999999</v>
      </c>
      <c r="S326" s="16">
        <f t="shared" si="5"/>
        <v>0.5</v>
      </c>
      <c r="T326">
        <v>3.9522819519043</v>
      </c>
      <c r="U326">
        <v>3.6741347312927202</v>
      </c>
      <c r="V326">
        <v>3.4054298400878902</v>
      </c>
      <c r="W326" s="17">
        <v>0.26870489120483398</v>
      </c>
      <c r="X326">
        <v>0.54685211181640603</v>
      </c>
      <c r="Y326">
        <v>0.54685211181640603</v>
      </c>
      <c r="Z326">
        <v>0.5</v>
      </c>
      <c r="AA326">
        <v>1</v>
      </c>
      <c r="AB326">
        <v>0.66666666666666696</v>
      </c>
      <c r="AC326">
        <v>0.8</v>
      </c>
      <c r="AD326">
        <v>0</v>
      </c>
      <c r="AE326">
        <v>0.5</v>
      </c>
    </row>
    <row r="327" spans="1:31" x14ac:dyDescent="0.15">
      <c r="A327" s="6">
        <v>66</v>
      </c>
      <c r="B327">
        <v>19</v>
      </c>
      <c r="C327">
        <v>1</v>
      </c>
      <c r="D327">
        <v>10</v>
      </c>
      <c r="E327">
        <v>10</v>
      </c>
      <c r="F327">
        <v>10</v>
      </c>
      <c r="G327">
        <v>0</v>
      </c>
      <c r="H327">
        <v>9</v>
      </c>
      <c r="I327">
        <v>1</v>
      </c>
      <c r="J327">
        <v>0.95</v>
      </c>
      <c r="K327">
        <v>12.834880828857401</v>
      </c>
      <c r="L327" s="10">
        <v>1.9117622375488299</v>
      </c>
      <c r="M327">
        <v>1.6743087768554701</v>
      </c>
      <c r="N327">
        <v>9.7622947692871094</v>
      </c>
      <c r="O327">
        <v>6</v>
      </c>
      <c r="P327">
        <v>6</v>
      </c>
      <c r="Q327">
        <v>16</v>
      </c>
      <c r="R327" s="16">
        <v>0.375</v>
      </c>
      <c r="S327" s="16">
        <f t="shared" si="5"/>
        <v>0.6</v>
      </c>
      <c r="T327">
        <v>5.3047294616699201</v>
      </c>
      <c r="U327">
        <v>4.9479794502258301</v>
      </c>
      <c r="V327">
        <v>4.6499147415161097</v>
      </c>
      <c r="W327" s="17">
        <v>0.29806470870971702</v>
      </c>
      <c r="X327">
        <v>0.65481472015380904</v>
      </c>
      <c r="Y327">
        <v>0.65481472015380904</v>
      </c>
      <c r="Z327">
        <v>0.6</v>
      </c>
      <c r="AA327">
        <v>1</v>
      </c>
      <c r="AB327">
        <v>0.625</v>
      </c>
      <c r="AC327">
        <v>0.76923076923076905</v>
      </c>
      <c r="AD327">
        <v>0</v>
      </c>
      <c r="AE327">
        <v>0.4</v>
      </c>
    </row>
    <row r="328" spans="1:31" x14ac:dyDescent="0.15">
      <c r="A328" s="6">
        <v>132</v>
      </c>
      <c r="B328">
        <v>17</v>
      </c>
      <c r="C328">
        <v>3</v>
      </c>
      <c r="D328">
        <v>10</v>
      </c>
      <c r="E328">
        <v>10</v>
      </c>
      <c r="F328">
        <v>10</v>
      </c>
      <c r="G328">
        <v>0</v>
      </c>
      <c r="H328">
        <v>7</v>
      </c>
      <c r="I328">
        <v>3</v>
      </c>
      <c r="J328">
        <v>0.85</v>
      </c>
      <c r="K328">
        <v>7.7216281890869096</v>
      </c>
      <c r="L328" s="10">
        <v>1.9129390716552701</v>
      </c>
      <c r="M328">
        <v>1.05533599853516</v>
      </c>
      <c r="N328">
        <v>5.4394378662109402</v>
      </c>
      <c r="O328">
        <v>5</v>
      </c>
      <c r="P328">
        <v>5</v>
      </c>
      <c r="Q328">
        <v>15</v>
      </c>
      <c r="R328" s="16">
        <v>0.33329999999999999</v>
      </c>
      <c r="S328" s="16">
        <f t="shared" si="5"/>
        <v>0.5</v>
      </c>
      <c r="T328">
        <v>3.7243061065673801</v>
      </c>
      <c r="U328">
        <v>3.4226949214935298</v>
      </c>
      <c r="V328">
        <v>3.25215792655945</v>
      </c>
      <c r="W328" s="17">
        <v>0.170536994934082</v>
      </c>
      <c r="X328">
        <v>0.47214818000793501</v>
      </c>
      <c r="Y328">
        <v>0.47214818000793501</v>
      </c>
      <c r="Z328">
        <v>0.5</v>
      </c>
      <c r="AA328">
        <v>1</v>
      </c>
      <c r="AB328">
        <v>0.66666666666666696</v>
      </c>
      <c r="AC328">
        <v>0.8</v>
      </c>
      <c r="AD328">
        <v>0</v>
      </c>
      <c r="AE328">
        <v>0.5</v>
      </c>
    </row>
    <row r="329" spans="1:31" x14ac:dyDescent="0.15">
      <c r="A329" s="6">
        <v>703</v>
      </c>
      <c r="B329">
        <v>18</v>
      </c>
      <c r="C329">
        <v>2</v>
      </c>
      <c r="D329">
        <v>10</v>
      </c>
      <c r="E329">
        <v>10</v>
      </c>
      <c r="F329">
        <v>10</v>
      </c>
      <c r="G329">
        <v>0</v>
      </c>
      <c r="H329">
        <v>8</v>
      </c>
      <c r="I329">
        <v>2</v>
      </c>
      <c r="J329">
        <v>0.9</v>
      </c>
      <c r="K329">
        <v>10.502403259277299</v>
      </c>
      <c r="L329" s="10">
        <v>1.91311454772949</v>
      </c>
      <c r="M329">
        <v>1.4577445983886701</v>
      </c>
      <c r="N329">
        <v>8.4597473144531197</v>
      </c>
      <c r="O329">
        <v>6</v>
      </c>
      <c r="P329">
        <v>6</v>
      </c>
      <c r="Q329">
        <v>16</v>
      </c>
      <c r="R329" s="16">
        <v>0.375</v>
      </c>
      <c r="S329" s="16">
        <f t="shared" si="5"/>
        <v>0.6</v>
      </c>
      <c r="T329">
        <v>4.2322654724121103</v>
      </c>
      <c r="U329">
        <v>3.86691045761108</v>
      </c>
      <c r="V329">
        <v>3.6686854362487802</v>
      </c>
      <c r="W329" s="17">
        <v>0.19822502136230499</v>
      </c>
      <c r="X329">
        <v>0.56358003616332997</v>
      </c>
      <c r="Y329">
        <v>0.56358003616332997</v>
      </c>
      <c r="Z329">
        <v>0.6</v>
      </c>
      <c r="AA329">
        <v>1</v>
      </c>
      <c r="AB329">
        <v>0.625</v>
      </c>
      <c r="AC329">
        <v>0.76923076923076905</v>
      </c>
      <c r="AD329">
        <v>0</v>
      </c>
      <c r="AE329">
        <v>0.4</v>
      </c>
    </row>
    <row r="330" spans="1:31" x14ac:dyDescent="0.15">
      <c r="A330" s="6">
        <v>530</v>
      </c>
      <c r="B330">
        <v>19</v>
      </c>
      <c r="C330">
        <v>1</v>
      </c>
      <c r="D330">
        <v>10</v>
      </c>
      <c r="E330">
        <v>10</v>
      </c>
      <c r="F330">
        <v>10</v>
      </c>
      <c r="G330">
        <v>0</v>
      </c>
      <c r="H330">
        <v>9</v>
      </c>
      <c r="I330">
        <v>1</v>
      </c>
      <c r="J330">
        <v>0.95</v>
      </c>
      <c r="K330">
        <v>13.0725746154785</v>
      </c>
      <c r="L330" s="10">
        <v>1.9138488769531199</v>
      </c>
      <c r="M330">
        <v>1.68550872802734</v>
      </c>
      <c r="N330">
        <v>10.1151885986328</v>
      </c>
      <c r="O330">
        <v>7</v>
      </c>
      <c r="P330">
        <v>7</v>
      </c>
      <c r="Q330">
        <v>17</v>
      </c>
      <c r="R330" s="16">
        <v>0.4118</v>
      </c>
      <c r="S330" s="16">
        <f t="shared" si="5"/>
        <v>0.7</v>
      </c>
      <c r="T330">
        <v>4.7995872497558603</v>
      </c>
      <c r="U330">
        <v>4.4854669570922896</v>
      </c>
      <c r="V330">
        <v>4.2099537849426296</v>
      </c>
      <c r="W330" s="17">
        <v>0.27551317214965798</v>
      </c>
      <c r="X330">
        <v>0.58963346481323198</v>
      </c>
      <c r="Y330">
        <v>0.58963346481323198</v>
      </c>
      <c r="Z330">
        <v>0.7</v>
      </c>
      <c r="AA330">
        <v>1</v>
      </c>
      <c r="AB330">
        <v>0.58823529411764697</v>
      </c>
      <c r="AC330">
        <v>0.74074074074074103</v>
      </c>
      <c r="AD330">
        <v>0</v>
      </c>
      <c r="AE330">
        <v>0.3</v>
      </c>
    </row>
    <row r="331" spans="1:31" x14ac:dyDescent="0.15">
      <c r="A331" s="6">
        <v>984</v>
      </c>
      <c r="B331">
        <v>17</v>
      </c>
      <c r="C331">
        <v>3</v>
      </c>
      <c r="D331">
        <v>10</v>
      </c>
      <c r="E331">
        <v>10</v>
      </c>
      <c r="F331">
        <v>10</v>
      </c>
      <c r="G331">
        <v>0</v>
      </c>
      <c r="H331">
        <v>7</v>
      </c>
      <c r="I331">
        <v>3</v>
      </c>
      <c r="J331">
        <v>0.85</v>
      </c>
      <c r="K331">
        <v>8.6383628845214808</v>
      </c>
      <c r="L331" s="10">
        <v>1.9156856536865201</v>
      </c>
      <c r="M331">
        <v>0.92982864379882801</v>
      </c>
      <c r="N331">
        <v>6.3176345825195304</v>
      </c>
      <c r="O331">
        <v>4</v>
      </c>
      <c r="P331">
        <v>4</v>
      </c>
      <c r="Q331">
        <v>13</v>
      </c>
      <c r="R331" s="16">
        <v>0.30769999999999997</v>
      </c>
      <c r="S331" s="16">
        <f t="shared" si="5"/>
        <v>0.4</v>
      </c>
      <c r="T331">
        <v>4.0963973999023402</v>
      </c>
      <c r="U331">
        <v>3.7216889858245801</v>
      </c>
      <c r="V331">
        <v>3.5205378532409699</v>
      </c>
      <c r="W331" s="17">
        <v>0.201151132583618</v>
      </c>
      <c r="X331">
        <v>0.57585954666137695</v>
      </c>
      <c r="Y331">
        <v>0.57585954666137695</v>
      </c>
      <c r="Z331">
        <v>0.4</v>
      </c>
      <c r="AA331">
        <v>0.9</v>
      </c>
      <c r="AB331">
        <v>0.69230769230769196</v>
      </c>
      <c r="AC331">
        <v>0.78260869565217395</v>
      </c>
      <c r="AD331">
        <v>0.1</v>
      </c>
      <c r="AE331">
        <v>0.5</v>
      </c>
    </row>
    <row r="332" spans="1:31" x14ac:dyDescent="0.15">
      <c r="A332" s="6">
        <v>868</v>
      </c>
      <c r="B332">
        <v>19</v>
      </c>
      <c r="C332">
        <v>1</v>
      </c>
      <c r="D332">
        <v>10</v>
      </c>
      <c r="E332">
        <v>10</v>
      </c>
      <c r="F332">
        <v>10</v>
      </c>
      <c r="G332">
        <v>0</v>
      </c>
      <c r="H332">
        <v>9</v>
      </c>
      <c r="I332">
        <v>1</v>
      </c>
      <c r="J332">
        <v>0.95</v>
      </c>
      <c r="K332">
        <v>12.251512527465801</v>
      </c>
      <c r="L332" s="10">
        <v>1.91659736633301</v>
      </c>
      <c r="M332">
        <v>1.7530345916748</v>
      </c>
      <c r="N332">
        <v>9.8475990295410192</v>
      </c>
      <c r="O332">
        <v>8</v>
      </c>
      <c r="P332">
        <v>8</v>
      </c>
      <c r="Q332">
        <v>18</v>
      </c>
      <c r="R332" s="16">
        <v>0.44440000000000002</v>
      </c>
      <c r="S332" s="16">
        <f t="shared" si="5"/>
        <v>0.8</v>
      </c>
      <c r="T332">
        <v>4.5495071411132804</v>
      </c>
      <c r="U332">
        <v>4.2235770225524902</v>
      </c>
      <c r="V332">
        <v>3.9954762458801301</v>
      </c>
      <c r="W332" s="17">
        <v>0.228100776672363</v>
      </c>
      <c r="X332">
        <v>0.55403089523315396</v>
      </c>
      <c r="Y332">
        <v>0.55403089523315396</v>
      </c>
      <c r="Z332">
        <v>0.8</v>
      </c>
      <c r="AA332">
        <v>1</v>
      </c>
      <c r="AB332">
        <v>0.55555555555555602</v>
      </c>
      <c r="AC332">
        <v>0.71428571428571397</v>
      </c>
      <c r="AD332">
        <v>0</v>
      </c>
      <c r="AE332">
        <v>0.2</v>
      </c>
    </row>
    <row r="333" spans="1:31" x14ac:dyDescent="0.15">
      <c r="A333" s="6">
        <v>58</v>
      </c>
      <c r="B333">
        <v>16</v>
      </c>
      <c r="C333">
        <v>4</v>
      </c>
      <c r="D333">
        <v>10</v>
      </c>
      <c r="E333">
        <v>10</v>
      </c>
      <c r="F333">
        <v>10</v>
      </c>
      <c r="G333">
        <v>0</v>
      </c>
      <c r="H333">
        <v>6</v>
      </c>
      <c r="I333">
        <v>4</v>
      </c>
      <c r="J333">
        <v>0.8</v>
      </c>
      <c r="K333">
        <v>8.3219585418701207</v>
      </c>
      <c r="L333" s="10">
        <v>1.9185981750488299</v>
      </c>
      <c r="M333">
        <v>0.363037109375</v>
      </c>
      <c r="N333">
        <v>6.7833614349365199</v>
      </c>
      <c r="O333">
        <v>5</v>
      </c>
      <c r="P333">
        <v>5</v>
      </c>
      <c r="Q333">
        <v>15</v>
      </c>
      <c r="R333" s="16">
        <v>0.33329999999999999</v>
      </c>
      <c r="S333" s="16">
        <f t="shared" si="5"/>
        <v>0.5</v>
      </c>
      <c r="T333">
        <v>4.3147506713867196</v>
      </c>
      <c r="U333">
        <v>3.8400793075561501</v>
      </c>
      <c r="V333">
        <v>3.7296600341796902</v>
      </c>
      <c r="W333" s="17">
        <v>0.110419273376465</v>
      </c>
      <c r="X333">
        <v>0.58509063720703103</v>
      </c>
      <c r="Y333">
        <v>0.58509063720703103</v>
      </c>
      <c r="Z333">
        <v>0.5</v>
      </c>
      <c r="AA333">
        <v>1</v>
      </c>
      <c r="AB333">
        <v>0.66666666666666696</v>
      </c>
      <c r="AC333">
        <v>0.8</v>
      </c>
      <c r="AD333">
        <v>0</v>
      </c>
      <c r="AE333">
        <v>0.5</v>
      </c>
    </row>
    <row r="334" spans="1:31" x14ac:dyDescent="0.15">
      <c r="A334" s="6">
        <v>265</v>
      </c>
      <c r="B334">
        <v>17</v>
      </c>
      <c r="C334">
        <v>3</v>
      </c>
      <c r="D334">
        <v>10</v>
      </c>
      <c r="E334">
        <v>10</v>
      </c>
      <c r="F334">
        <v>10</v>
      </c>
      <c r="G334">
        <v>0</v>
      </c>
      <c r="H334">
        <v>7</v>
      </c>
      <c r="I334">
        <v>3</v>
      </c>
      <c r="J334">
        <v>0.85</v>
      </c>
      <c r="K334">
        <v>9.1424427032470703</v>
      </c>
      <c r="L334" s="10">
        <v>1.91965484619141</v>
      </c>
      <c r="M334">
        <v>0.96705245971679699</v>
      </c>
      <c r="N334">
        <v>7.1429157257080096</v>
      </c>
      <c r="O334">
        <v>6</v>
      </c>
      <c r="P334">
        <v>6</v>
      </c>
      <c r="Q334">
        <v>16</v>
      </c>
      <c r="R334" s="16">
        <v>0.375</v>
      </c>
      <c r="S334" s="16">
        <f t="shared" si="5"/>
        <v>0.6</v>
      </c>
      <c r="T334">
        <v>4.2916851043701199</v>
      </c>
      <c r="U334">
        <v>3.8771021366119398</v>
      </c>
      <c r="V334">
        <v>3.6966865062713601</v>
      </c>
      <c r="W334" s="17">
        <v>0.18041563034057601</v>
      </c>
      <c r="X334">
        <v>0.59499859809875499</v>
      </c>
      <c r="Y334">
        <v>0.59499859809875499</v>
      </c>
      <c r="Z334">
        <v>0.6</v>
      </c>
      <c r="AA334">
        <v>1</v>
      </c>
      <c r="AB334">
        <v>0.625</v>
      </c>
      <c r="AC334">
        <v>0.76923076923076905</v>
      </c>
      <c r="AD334">
        <v>0</v>
      </c>
      <c r="AE334">
        <v>0.4</v>
      </c>
    </row>
    <row r="335" spans="1:31" x14ac:dyDescent="0.15">
      <c r="A335" s="6">
        <v>796</v>
      </c>
      <c r="B335">
        <v>15</v>
      </c>
      <c r="C335">
        <v>5</v>
      </c>
      <c r="D335">
        <v>10</v>
      </c>
      <c r="E335">
        <v>10</v>
      </c>
      <c r="F335">
        <v>10</v>
      </c>
      <c r="G335">
        <v>0</v>
      </c>
      <c r="H335">
        <v>5</v>
      </c>
      <c r="I335">
        <v>5</v>
      </c>
      <c r="J335">
        <v>0.75</v>
      </c>
      <c r="K335">
        <v>6.9556026458740199</v>
      </c>
      <c r="L335" s="10">
        <v>1.9211883544921899</v>
      </c>
      <c r="M335">
        <v>0.54106140136718694</v>
      </c>
      <c r="N335">
        <v>7.3085746765136701</v>
      </c>
      <c r="O335">
        <v>4</v>
      </c>
      <c r="P335">
        <v>4</v>
      </c>
      <c r="Q335">
        <v>12</v>
      </c>
      <c r="R335" s="16">
        <v>0.33329999999999999</v>
      </c>
      <c r="S335" s="16">
        <f t="shared" si="5"/>
        <v>0.4</v>
      </c>
      <c r="T335">
        <v>3.2210350036621098</v>
      </c>
      <c r="U335">
        <v>2.77824139595032</v>
      </c>
      <c r="V335">
        <v>2.7845611572265598</v>
      </c>
      <c r="W335" s="17">
        <v>6.3197612762451198E-3</v>
      </c>
      <c r="X335">
        <v>0.43647384643554699</v>
      </c>
      <c r="Y335">
        <v>0.43647384643554699</v>
      </c>
      <c r="Z335">
        <v>0.4</v>
      </c>
      <c r="AA335">
        <v>0.8</v>
      </c>
      <c r="AB335">
        <v>0.66666666666666696</v>
      </c>
      <c r="AC335">
        <v>0.72727272727272696</v>
      </c>
      <c r="AD335">
        <v>0.2</v>
      </c>
      <c r="AE335">
        <v>0.4</v>
      </c>
    </row>
    <row r="336" spans="1:31" x14ac:dyDescent="0.15">
      <c r="A336" s="6">
        <v>364</v>
      </c>
      <c r="B336">
        <v>17</v>
      </c>
      <c r="C336">
        <v>3</v>
      </c>
      <c r="D336">
        <v>10</v>
      </c>
      <c r="E336">
        <v>10</v>
      </c>
      <c r="F336">
        <v>10</v>
      </c>
      <c r="G336">
        <v>0</v>
      </c>
      <c r="H336">
        <v>7</v>
      </c>
      <c r="I336">
        <v>3</v>
      </c>
      <c r="J336">
        <v>0.85</v>
      </c>
      <c r="K336">
        <v>8.7284259796142596</v>
      </c>
      <c r="L336" s="10">
        <v>1.9228649139404299</v>
      </c>
      <c r="M336">
        <v>0.80744552612304699</v>
      </c>
      <c r="N336">
        <v>6.0041694641113299</v>
      </c>
      <c r="O336">
        <v>5</v>
      </c>
      <c r="P336">
        <v>5</v>
      </c>
      <c r="Q336">
        <v>14</v>
      </c>
      <c r="R336" s="16">
        <v>0.35709999999999997</v>
      </c>
      <c r="S336" s="16">
        <f t="shared" si="5"/>
        <v>0.5</v>
      </c>
      <c r="T336">
        <v>4.2547092437744096</v>
      </c>
      <c r="U336">
        <v>3.88658547401428</v>
      </c>
      <c r="V336">
        <v>3.67853808403015</v>
      </c>
      <c r="W336" s="17">
        <v>0.208047389984131</v>
      </c>
      <c r="X336">
        <v>0.57617115974426303</v>
      </c>
      <c r="Y336">
        <v>0.57617115974426303</v>
      </c>
      <c r="Z336">
        <v>0.5</v>
      </c>
      <c r="AA336">
        <v>0.9</v>
      </c>
      <c r="AB336">
        <v>0.64285714285714302</v>
      </c>
      <c r="AC336">
        <v>0.75</v>
      </c>
      <c r="AD336">
        <v>0.1</v>
      </c>
      <c r="AE336">
        <v>0.4</v>
      </c>
    </row>
    <row r="337" spans="1:31" x14ac:dyDescent="0.15">
      <c r="A337" s="6">
        <v>176</v>
      </c>
      <c r="B337">
        <v>18</v>
      </c>
      <c r="C337">
        <v>2</v>
      </c>
      <c r="D337">
        <v>10</v>
      </c>
      <c r="E337">
        <v>10</v>
      </c>
      <c r="F337">
        <v>10</v>
      </c>
      <c r="G337">
        <v>0</v>
      </c>
      <c r="H337">
        <v>8</v>
      </c>
      <c r="I337">
        <v>2</v>
      </c>
      <c r="J337">
        <v>0.9</v>
      </c>
      <c r="K337">
        <v>9.9316482543945295</v>
      </c>
      <c r="L337" s="10">
        <v>1.9286041259765601</v>
      </c>
      <c r="M337">
        <v>1.41204833984375</v>
      </c>
      <c r="N337">
        <v>7.4210319519043004</v>
      </c>
      <c r="O337">
        <v>5</v>
      </c>
      <c r="P337">
        <v>5</v>
      </c>
      <c r="Q337">
        <v>14</v>
      </c>
      <c r="R337" s="16">
        <v>0.35709999999999997</v>
      </c>
      <c r="S337" s="16">
        <f t="shared" si="5"/>
        <v>0.5</v>
      </c>
      <c r="T337">
        <v>4.1230144500732404</v>
      </c>
      <c r="U337">
        <v>3.7963297367095898</v>
      </c>
      <c r="V337">
        <v>3.5630135536193901</v>
      </c>
      <c r="W337" s="17">
        <v>0.23331618309020999</v>
      </c>
      <c r="X337">
        <v>0.56000089645385698</v>
      </c>
      <c r="Y337">
        <v>0.56000089645385698</v>
      </c>
      <c r="Z337">
        <v>0.5</v>
      </c>
      <c r="AA337">
        <v>0.9</v>
      </c>
      <c r="AB337">
        <v>0.64285714285714302</v>
      </c>
      <c r="AC337">
        <v>0.75</v>
      </c>
      <c r="AD337">
        <v>0.1</v>
      </c>
      <c r="AE337">
        <v>0.4</v>
      </c>
    </row>
    <row r="338" spans="1:31" x14ac:dyDescent="0.15">
      <c r="A338" s="6">
        <v>151</v>
      </c>
      <c r="B338">
        <v>17</v>
      </c>
      <c r="C338">
        <v>3</v>
      </c>
      <c r="D338">
        <v>10</v>
      </c>
      <c r="E338">
        <v>10</v>
      </c>
      <c r="F338">
        <v>10</v>
      </c>
      <c r="G338">
        <v>0</v>
      </c>
      <c r="H338">
        <v>7</v>
      </c>
      <c r="I338">
        <v>3</v>
      </c>
      <c r="J338">
        <v>0.85</v>
      </c>
      <c r="K338">
        <v>8.2556800842285192</v>
      </c>
      <c r="L338" s="10">
        <v>1.9298229217529299</v>
      </c>
      <c r="M338">
        <v>1.1488952636718699</v>
      </c>
      <c r="N338">
        <v>6.4338340759277299</v>
      </c>
      <c r="O338">
        <v>6</v>
      </c>
      <c r="P338">
        <v>6</v>
      </c>
      <c r="Q338">
        <v>16</v>
      </c>
      <c r="R338" s="16">
        <v>0.375</v>
      </c>
      <c r="S338" s="16">
        <f t="shared" si="5"/>
        <v>0.6</v>
      </c>
      <c r="T338">
        <v>4.10306739807129</v>
      </c>
      <c r="U338">
        <v>3.7360796928405802</v>
      </c>
      <c r="V338">
        <v>3.5790646076202401</v>
      </c>
      <c r="W338" s="17">
        <v>0.157015085220337</v>
      </c>
      <c r="X338">
        <v>0.52400279045105003</v>
      </c>
      <c r="Y338">
        <v>0.52400279045105003</v>
      </c>
      <c r="Z338">
        <v>0.6</v>
      </c>
      <c r="AA338">
        <v>1</v>
      </c>
      <c r="AB338">
        <v>0.625</v>
      </c>
      <c r="AC338">
        <v>0.76923076923076905</v>
      </c>
      <c r="AD338">
        <v>0</v>
      </c>
      <c r="AE338">
        <v>0.4</v>
      </c>
    </row>
    <row r="339" spans="1:31" x14ac:dyDescent="0.15">
      <c r="A339" s="6">
        <v>222</v>
      </c>
      <c r="B339">
        <v>17</v>
      </c>
      <c r="C339">
        <v>3</v>
      </c>
      <c r="D339">
        <v>10</v>
      </c>
      <c r="E339">
        <v>10</v>
      </c>
      <c r="F339">
        <v>10</v>
      </c>
      <c r="G339">
        <v>0</v>
      </c>
      <c r="H339">
        <v>7</v>
      </c>
      <c r="I339">
        <v>3</v>
      </c>
      <c r="J339">
        <v>0.85</v>
      </c>
      <c r="K339">
        <v>9.4339141845703107</v>
      </c>
      <c r="L339" s="10">
        <v>1.9321975708007799</v>
      </c>
      <c r="M339">
        <v>0.82771682739257801</v>
      </c>
      <c r="N339">
        <v>7.03515625</v>
      </c>
      <c r="O339">
        <v>5</v>
      </c>
      <c r="P339">
        <v>5</v>
      </c>
      <c r="Q339">
        <v>15</v>
      </c>
      <c r="R339" s="16">
        <v>0.33329999999999999</v>
      </c>
      <c r="S339" s="16">
        <f t="shared" si="5"/>
        <v>0.5</v>
      </c>
      <c r="T339">
        <v>3.9974250793457</v>
      </c>
      <c r="U339">
        <v>3.6218400001525901</v>
      </c>
      <c r="V339">
        <v>3.4171175956726101</v>
      </c>
      <c r="W339" s="17">
        <v>0.20472240447998</v>
      </c>
      <c r="X339">
        <v>0.58030748367309604</v>
      </c>
      <c r="Y339">
        <v>0.58030748367309604</v>
      </c>
      <c r="Z339">
        <v>0.5</v>
      </c>
      <c r="AA339">
        <v>1</v>
      </c>
      <c r="AB339">
        <v>0.66666666666666696</v>
      </c>
      <c r="AC339">
        <v>0.8</v>
      </c>
      <c r="AD339">
        <v>0</v>
      </c>
      <c r="AE339">
        <v>0.5</v>
      </c>
    </row>
    <row r="340" spans="1:31" x14ac:dyDescent="0.15">
      <c r="A340" s="6">
        <v>630</v>
      </c>
      <c r="B340">
        <v>15</v>
      </c>
      <c r="C340">
        <v>5</v>
      </c>
      <c r="D340">
        <v>10</v>
      </c>
      <c r="E340">
        <v>10</v>
      </c>
      <c r="F340">
        <v>10</v>
      </c>
      <c r="G340">
        <v>0</v>
      </c>
      <c r="H340">
        <v>5</v>
      </c>
      <c r="I340">
        <v>5</v>
      </c>
      <c r="J340">
        <v>0.75</v>
      </c>
      <c r="K340">
        <v>6.8969154357910201</v>
      </c>
      <c r="L340" s="10">
        <v>1.93256759643555</v>
      </c>
      <c r="M340">
        <v>0.42118072509765597</v>
      </c>
      <c r="N340">
        <v>6.9059143066406197</v>
      </c>
      <c r="O340">
        <v>5</v>
      </c>
      <c r="P340">
        <v>5</v>
      </c>
      <c r="Q340">
        <v>14</v>
      </c>
      <c r="R340" s="16">
        <v>0.35709999999999997</v>
      </c>
      <c r="S340" s="16">
        <f t="shared" si="5"/>
        <v>0.5</v>
      </c>
      <c r="T340">
        <v>3.3645935058593701</v>
      </c>
      <c r="U340">
        <v>2.9196457862853999</v>
      </c>
      <c r="V340">
        <v>2.9069902896881099</v>
      </c>
      <c r="W340" s="17">
        <v>1.2655496597289999E-2</v>
      </c>
      <c r="X340">
        <v>0.45760321617126498</v>
      </c>
      <c r="Y340">
        <v>0.45760321617126498</v>
      </c>
      <c r="Z340">
        <v>0.5</v>
      </c>
      <c r="AA340">
        <v>0.9</v>
      </c>
      <c r="AB340">
        <v>0.64285714285714302</v>
      </c>
      <c r="AC340">
        <v>0.75</v>
      </c>
      <c r="AD340">
        <v>0.1</v>
      </c>
      <c r="AE340">
        <v>0.4</v>
      </c>
    </row>
    <row r="341" spans="1:31" x14ac:dyDescent="0.15">
      <c r="A341" s="6">
        <v>501</v>
      </c>
      <c r="B341">
        <v>17</v>
      </c>
      <c r="C341">
        <v>3</v>
      </c>
      <c r="D341">
        <v>10</v>
      </c>
      <c r="E341">
        <v>10</v>
      </c>
      <c r="F341">
        <v>10</v>
      </c>
      <c r="G341">
        <v>0</v>
      </c>
      <c r="H341">
        <v>7</v>
      </c>
      <c r="I341">
        <v>3</v>
      </c>
      <c r="J341">
        <v>0.85</v>
      </c>
      <c r="K341">
        <v>9.3316364288330096</v>
      </c>
      <c r="L341" s="10">
        <v>1.93361663818359</v>
      </c>
      <c r="M341">
        <v>0.75198745727539096</v>
      </c>
      <c r="N341">
        <v>6.6298484802246103</v>
      </c>
      <c r="O341">
        <v>6</v>
      </c>
      <c r="P341">
        <v>6</v>
      </c>
      <c r="Q341">
        <v>16</v>
      </c>
      <c r="R341" s="16">
        <v>0.375</v>
      </c>
      <c r="S341" s="16">
        <f t="shared" si="5"/>
        <v>0.6</v>
      </c>
      <c r="T341">
        <v>4.7612457275390598</v>
      </c>
      <c r="U341">
        <v>4.3226838111877397</v>
      </c>
      <c r="V341">
        <v>4.10133981704712</v>
      </c>
      <c r="W341" s="17">
        <v>0.221343994140625</v>
      </c>
      <c r="X341">
        <v>0.65990591049194303</v>
      </c>
      <c r="Y341">
        <v>0.65990591049194303</v>
      </c>
      <c r="Z341">
        <v>0.6</v>
      </c>
      <c r="AA341">
        <v>1</v>
      </c>
      <c r="AB341">
        <v>0.625</v>
      </c>
      <c r="AC341">
        <v>0.76923076923076905</v>
      </c>
      <c r="AD341">
        <v>0</v>
      </c>
      <c r="AE341">
        <v>0.4</v>
      </c>
    </row>
    <row r="342" spans="1:31" x14ac:dyDescent="0.15">
      <c r="A342" s="6">
        <v>111</v>
      </c>
      <c r="B342">
        <v>18</v>
      </c>
      <c r="C342">
        <v>2</v>
      </c>
      <c r="D342">
        <v>10</v>
      </c>
      <c r="E342">
        <v>10</v>
      </c>
      <c r="F342">
        <v>10</v>
      </c>
      <c r="G342">
        <v>0</v>
      </c>
      <c r="H342">
        <v>8</v>
      </c>
      <c r="I342">
        <v>2</v>
      </c>
      <c r="J342">
        <v>0.9</v>
      </c>
      <c r="K342">
        <v>9.4035148620605504</v>
      </c>
      <c r="L342" s="10">
        <v>1.9340686798095701</v>
      </c>
      <c r="M342">
        <v>1.4637527465820299</v>
      </c>
      <c r="N342">
        <v>6.9852027893066397</v>
      </c>
      <c r="O342">
        <v>8</v>
      </c>
      <c r="P342">
        <v>8</v>
      </c>
      <c r="Q342">
        <v>18</v>
      </c>
      <c r="R342" s="16">
        <v>0.44440000000000002</v>
      </c>
      <c r="S342" s="16">
        <f t="shared" si="5"/>
        <v>0.8</v>
      </c>
      <c r="T342">
        <v>4.4546566009521502</v>
      </c>
      <c r="U342">
        <v>4.1159157752990696</v>
      </c>
      <c r="V342">
        <v>3.8883354663848899</v>
      </c>
      <c r="W342" s="17">
        <v>0.22758030891418499</v>
      </c>
      <c r="X342">
        <v>0.56632113456726096</v>
      </c>
      <c r="Y342">
        <v>0.56632113456726096</v>
      </c>
      <c r="Z342">
        <v>0.8</v>
      </c>
      <c r="AA342">
        <v>1</v>
      </c>
      <c r="AB342">
        <v>0.55555555555555602</v>
      </c>
      <c r="AC342">
        <v>0.71428571428571397</v>
      </c>
      <c r="AD342">
        <v>0</v>
      </c>
      <c r="AE342">
        <v>0.2</v>
      </c>
    </row>
    <row r="343" spans="1:31" x14ac:dyDescent="0.15">
      <c r="A343" s="6">
        <v>331</v>
      </c>
      <c r="B343">
        <v>17</v>
      </c>
      <c r="C343">
        <v>3</v>
      </c>
      <c r="D343">
        <v>10</v>
      </c>
      <c r="E343">
        <v>10</v>
      </c>
      <c r="F343">
        <v>10</v>
      </c>
      <c r="G343">
        <v>0</v>
      </c>
      <c r="H343">
        <v>7</v>
      </c>
      <c r="I343">
        <v>3</v>
      </c>
      <c r="J343">
        <v>0.85</v>
      </c>
      <c r="K343">
        <v>8.8274097442627006</v>
      </c>
      <c r="L343" s="10">
        <v>1.9406986236572299</v>
      </c>
      <c r="M343">
        <v>0.84104156494140603</v>
      </c>
      <c r="N343">
        <v>6.1726455688476598</v>
      </c>
      <c r="O343">
        <v>5</v>
      </c>
      <c r="P343">
        <v>5</v>
      </c>
      <c r="Q343">
        <v>15</v>
      </c>
      <c r="R343" s="16">
        <v>0.33329999999999999</v>
      </c>
      <c r="S343" s="16">
        <f t="shared" si="5"/>
        <v>0.5</v>
      </c>
      <c r="T343">
        <v>4.3621444702148402</v>
      </c>
      <c r="U343">
        <v>3.9847567081451398</v>
      </c>
      <c r="V343">
        <v>3.7624542713165301</v>
      </c>
      <c r="W343" s="17">
        <v>0.222302436828613</v>
      </c>
      <c r="X343">
        <v>0.59969019889831499</v>
      </c>
      <c r="Y343">
        <v>0.59969019889831499</v>
      </c>
      <c r="Z343">
        <v>0.5</v>
      </c>
      <c r="AA343">
        <v>1</v>
      </c>
      <c r="AB343">
        <v>0.66666666666666696</v>
      </c>
      <c r="AC343">
        <v>0.8</v>
      </c>
      <c r="AD343">
        <v>0</v>
      </c>
      <c r="AE343">
        <v>0.5</v>
      </c>
    </row>
    <row r="344" spans="1:31" x14ac:dyDescent="0.15">
      <c r="A344" s="6">
        <v>988</v>
      </c>
      <c r="B344">
        <v>17</v>
      </c>
      <c r="C344">
        <v>3</v>
      </c>
      <c r="D344">
        <v>10</v>
      </c>
      <c r="E344">
        <v>10</v>
      </c>
      <c r="F344">
        <v>10</v>
      </c>
      <c r="G344">
        <v>0</v>
      </c>
      <c r="H344">
        <v>7</v>
      </c>
      <c r="I344">
        <v>3</v>
      </c>
      <c r="J344">
        <v>0.85</v>
      </c>
      <c r="K344">
        <v>8.1600093841552699</v>
      </c>
      <c r="L344" s="10">
        <v>1.94161224365234</v>
      </c>
      <c r="M344">
        <v>1.1595420837402299</v>
      </c>
      <c r="N344">
        <v>6.2765445709228498</v>
      </c>
      <c r="O344">
        <v>3</v>
      </c>
      <c r="P344">
        <v>3</v>
      </c>
      <c r="Q344">
        <v>12</v>
      </c>
      <c r="R344" s="16">
        <v>0.25</v>
      </c>
      <c r="S344" s="16">
        <f t="shared" si="5"/>
        <v>0.3</v>
      </c>
      <c r="T344">
        <v>3.25923347473144</v>
      </c>
      <c r="U344">
        <v>2.96667551994324</v>
      </c>
      <c r="V344">
        <v>2.79502177238464</v>
      </c>
      <c r="W344" s="17">
        <v>0.171653747558594</v>
      </c>
      <c r="X344">
        <v>0.46421170234680198</v>
      </c>
      <c r="Y344">
        <v>0.46421170234680198</v>
      </c>
      <c r="Z344">
        <v>0.3</v>
      </c>
      <c r="AA344">
        <v>0.9</v>
      </c>
      <c r="AB344">
        <v>0.75</v>
      </c>
      <c r="AC344">
        <v>0.81818181818181801</v>
      </c>
      <c r="AD344">
        <v>0.1</v>
      </c>
      <c r="AE344">
        <v>0.6</v>
      </c>
    </row>
    <row r="345" spans="1:31" x14ac:dyDescent="0.15">
      <c r="A345" s="6">
        <v>459</v>
      </c>
      <c r="B345">
        <v>17</v>
      </c>
      <c r="C345">
        <v>3</v>
      </c>
      <c r="D345">
        <v>10</v>
      </c>
      <c r="E345">
        <v>10</v>
      </c>
      <c r="F345">
        <v>10</v>
      </c>
      <c r="G345">
        <v>0</v>
      </c>
      <c r="H345">
        <v>7</v>
      </c>
      <c r="I345">
        <v>3</v>
      </c>
      <c r="J345">
        <v>0.85</v>
      </c>
      <c r="K345">
        <v>7.7468109130859402</v>
      </c>
      <c r="L345" s="10">
        <v>1.94387054443359</v>
      </c>
      <c r="M345">
        <v>1.1000499725341799</v>
      </c>
      <c r="N345">
        <v>5.4771881103515598</v>
      </c>
      <c r="O345">
        <v>5</v>
      </c>
      <c r="P345">
        <v>5</v>
      </c>
      <c r="Q345">
        <v>15</v>
      </c>
      <c r="R345" s="16">
        <v>0.33329999999999999</v>
      </c>
      <c r="S345" s="16">
        <f t="shared" si="5"/>
        <v>0.5</v>
      </c>
      <c r="T345">
        <v>3.6643638610839799</v>
      </c>
      <c r="U345">
        <v>3.3480823040008501</v>
      </c>
      <c r="V345">
        <v>3.1616911888122599</v>
      </c>
      <c r="W345" s="17">
        <v>0.18639111518859899</v>
      </c>
      <c r="X345">
        <v>0.50267267227172896</v>
      </c>
      <c r="Y345">
        <v>0.50267267227172896</v>
      </c>
      <c r="Z345">
        <v>0.5</v>
      </c>
      <c r="AA345">
        <v>1</v>
      </c>
      <c r="AB345">
        <v>0.66666666666666696</v>
      </c>
      <c r="AC345">
        <v>0.8</v>
      </c>
      <c r="AD345">
        <v>0</v>
      </c>
      <c r="AE345">
        <v>0.5</v>
      </c>
    </row>
    <row r="346" spans="1:31" x14ac:dyDescent="0.15">
      <c r="A346" s="6">
        <v>780</v>
      </c>
      <c r="B346">
        <v>19</v>
      </c>
      <c r="C346">
        <v>1</v>
      </c>
      <c r="D346">
        <v>10</v>
      </c>
      <c r="E346">
        <v>10</v>
      </c>
      <c r="F346">
        <v>10</v>
      </c>
      <c r="G346">
        <v>0</v>
      </c>
      <c r="H346">
        <v>9</v>
      </c>
      <c r="I346">
        <v>1</v>
      </c>
      <c r="J346">
        <v>0.95</v>
      </c>
      <c r="K346">
        <v>13.2326164245606</v>
      </c>
      <c r="L346" s="10">
        <v>1.9440841674804701</v>
      </c>
      <c r="M346">
        <v>1.69852066040039</v>
      </c>
      <c r="N346">
        <v>10.0872039794922</v>
      </c>
      <c r="O346">
        <v>7</v>
      </c>
      <c r="P346">
        <v>7</v>
      </c>
      <c r="Q346">
        <v>17</v>
      </c>
      <c r="R346" s="16">
        <v>0.4118</v>
      </c>
      <c r="S346" s="16">
        <f t="shared" si="5"/>
        <v>0.7</v>
      </c>
      <c r="T346">
        <v>5.0154247283935502</v>
      </c>
      <c r="U346">
        <v>4.6655039787292498</v>
      </c>
      <c r="V346">
        <v>4.3625283241271999</v>
      </c>
      <c r="W346" s="17">
        <v>0.302975654602051</v>
      </c>
      <c r="X346">
        <v>0.65289640426635698</v>
      </c>
      <c r="Y346">
        <v>0.65289640426635698</v>
      </c>
      <c r="Z346">
        <v>0.7</v>
      </c>
      <c r="AA346">
        <v>1</v>
      </c>
      <c r="AB346">
        <v>0.58823529411764697</v>
      </c>
      <c r="AC346">
        <v>0.74074074074074103</v>
      </c>
      <c r="AD346">
        <v>0</v>
      </c>
      <c r="AE346">
        <v>0.3</v>
      </c>
    </row>
    <row r="347" spans="1:31" x14ac:dyDescent="0.15">
      <c r="A347" s="6">
        <v>709</v>
      </c>
      <c r="B347">
        <v>16</v>
      </c>
      <c r="C347">
        <v>4</v>
      </c>
      <c r="D347">
        <v>10</v>
      </c>
      <c r="E347">
        <v>10</v>
      </c>
      <c r="F347">
        <v>10</v>
      </c>
      <c r="G347">
        <v>0</v>
      </c>
      <c r="H347">
        <v>6</v>
      </c>
      <c r="I347">
        <v>4</v>
      </c>
      <c r="J347">
        <v>0.8</v>
      </c>
      <c r="K347">
        <v>8.9718894958496094</v>
      </c>
      <c r="L347" s="10">
        <v>1.94748306274414</v>
      </c>
      <c r="M347">
        <v>0.35483932495117199</v>
      </c>
      <c r="N347">
        <v>7.7257366180419904</v>
      </c>
      <c r="O347">
        <v>5</v>
      </c>
      <c r="P347">
        <v>5</v>
      </c>
      <c r="Q347">
        <v>15</v>
      </c>
      <c r="R347" s="16">
        <v>0.33329999999999999</v>
      </c>
      <c r="S347" s="16">
        <f t="shared" si="5"/>
        <v>0.5</v>
      </c>
      <c r="T347">
        <v>4.0207748413085902</v>
      </c>
      <c r="U347">
        <v>3.5301249027252202</v>
      </c>
      <c r="V347">
        <v>3.4264342784881601</v>
      </c>
      <c r="W347" s="17">
        <v>0.103690624237061</v>
      </c>
      <c r="X347">
        <v>0.59434056282043501</v>
      </c>
      <c r="Y347">
        <v>0.59434056282043501</v>
      </c>
      <c r="Z347">
        <v>0.5</v>
      </c>
      <c r="AA347">
        <v>1</v>
      </c>
      <c r="AB347">
        <v>0.66666666666666696</v>
      </c>
      <c r="AC347">
        <v>0.8</v>
      </c>
      <c r="AD347">
        <v>0</v>
      </c>
      <c r="AE347">
        <v>0.5</v>
      </c>
    </row>
    <row r="348" spans="1:31" x14ac:dyDescent="0.15">
      <c r="A348" s="6">
        <v>209</v>
      </c>
      <c r="B348">
        <v>16</v>
      </c>
      <c r="C348">
        <v>4</v>
      </c>
      <c r="D348">
        <v>10</v>
      </c>
      <c r="E348">
        <v>10</v>
      </c>
      <c r="F348">
        <v>10</v>
      </c>
      <c r="G348">
        <v>0</v>
      </c>
      <c r="H348">
        <v>6</v>
      </c>
      <c r="I348">
        <v>4</v>
      </c>
      <c r="J348">
        <v>0.8</v>
      </c>
      <c r="K348">
        <v>8.0697727203369105</v>
      </c>
      <c r="L348" s="10">
        <v>1.9504203796386701</v>
      </c>
      <c r="M348">
        <v>0.56731414794921897</v>
      </c>
      <c r="N348">
        <v>6.7411556243896502</v>
      </c>
      <c r="O348">
        <v>5</v>
      </c>
      <c r="P348">
        <v>5</v>
      </c>
      <c r="Q348">
        <v>14</v>
      </c>
      <c r="R348" s="16">
        <v>0.35709999999999997</v>
      </c>
      <c r="S348" s="16">
        <f t="shared" si="5"/>
        <v>0.5</v>
      </c>
      <c r="T348">
        <v>3.7977867126464799</v>
      </c>
      <c r="U348">
        <v>3.3679332733154301</v>
      </c>
      <c r="V348">
        <v>3.2618770599365199</v>
      </c>
      <c r="W348" s="17">
        <v>0.106056213378906</v>
      </c>
      <c r="X348">
        <v>0.53590965270996105</v>
      </c>
      <c r="Y348">
        <v>0.53590965270996105</v>
      </c>
      <c r="Z348">
        <v>0.5</v>
      </c>
      <c r="AA348">
        <v>0.9</v>
      </c>
      <c r="AB348">
        <v>0.64285714285714302</v>
      </c>
      <c r="AC348">
        <v>0.75</v>
      </c>
      <c r="AD348">
        <v>0.1</v>
      </c>
      <c r="AE348">
        <v>0.4</v>
      </c>
    </row>
    <row r="349" spans="1:31" x14ac:dyDescent="0.15">
      <c r="A349" s="6">
        <v>554</v>
      </c>
      <c r="B349">
        <v>16</v>
      </c>
      <c r="C349">
        <v>4</v>
      </c>
      <c r="D349">
        <v>10</v>
      </c>
      <c r="E349">
        <v>10</v>
      </c>
      <c r="F349">
        <v>10</v>
      </c>
      <c r="G349">
        <v>0</v>
      </c>
      <c r="H349">
        <v>6</v>
      </c>
      <c r="I349">
        <v>4</v>
      </c>
      <c r="J349">
        <v>0.8</v>
      </c>
      <c r="K349">
        <v>8.4410076141357404</v>
      </c>
      <c r="L349" s="10">
        <v>1.95944595336914</v>
      </c>
      <c r="M349">
        <v>0.66926574707031194</v>
      </c>
      <c r="N349">
        <v>7.5771484375</v>
      </c>
      <c r="O349">
        <v>6</v>
      </c>
      <c r="P349">
        <v>6</v>
      </c>
      <c r="Q349">
        <v>16</v>
      </c>
      <c r="R349" s="16">
        <v>0.375</v>
      </c>
      <c r="S349" s="16">
        <f t="shared" si="5"/>
        <v>0.6</v>
      </c>
      <c r="T349">
        <v>4.3319568634033203</v>
      </c>
      <c r="U349">
        <v>3.8177587985992401</v>
      </c>
      <c r="V349">
        <v>3.7387061119079599</v>
      </c>
      <c r="W349" s="17">
        <v>7.9052686691284194E-2</v>
      </c>
      <c r="X349">
        <v>0.593250751495361</v>
      </c>
      <c r="Y349">
        <v>0.593250751495361</v>
      </c>
      <c r="Z349">
        <v>0.6</v>
      </c>
      <c r="AA349">
        <v>1</v>
      </c>
      <c r="AB349">
        <v>0.625</v>
      </c>
      <c r="AC349">
        <v>0.76923076923076905</v>
      </c>
      <c r="AD349">
        <v>0</v>
      </c>
      <c r="AE349">
        <v>0.4</v>
      </c>
    </row>
    <row r="350" spans="1:31" x14ac:dyDescent="0.15">
      <c r="A350" s="6">
        <v>684</v>
      </c>
      <c r="B350">
        <v>17</v>
      </c>
      <c r="C350">
        <v>3</v>
      </c>
      <c r="D350">
        <v>10</v>
      </c>
      <c r="E350">
        <v>10</v>
      </c>
      <c r="F350">
        <v>10</v>
      </c>
      <c r="G350">
        <v>0</v>
      </c>
      <c r="H350">
        <v>7</v>
      </c>
      <c r="I350">
        <v>3</v>
      </c>
      <c r="J350">
        <v>0.85</v>
      </c>
      <c r="K350">
        <v>9.2298812866210902</v>
      </c>
      <c r="L350" s="10">
        <v>1.9600982666015601</v>
      </c>
      <c r="M350">
        <v>0.85786819458007801</v>
      </c>
      <c r="N350">
        <v>6.7113227844238299</v>
      </c>
      <c r="O350">
        <v>6</v>
      </c>
      <c r="P350">
        <v>6</v>
      </c>
      <c r="Q350">
        <v>16</v>
      </c>
      <c r="R350" s="16">
        <v>0.375</v>
      </c>
      <c r="S350" s="16">
        <f t="shared" si="5"/>
        <v>0.6</v>
      </c>
      <c r="T350">
        <v>4.3901271820068404</v>
      </c>
      <c r="U350">
        <v>3.9918463230133101</v>
      </c>
      <c r="V350">
        <v>3.7786667346954301</v>
      </c>
      <c r="W350" s="17">
        <v>0.21317958831787101</v>
      </c>
      <c r="X350">
        <v>0.61146044731140103</v>
      </c>
      <c r="Y350">
        <v>0.61146044731140103</v>
      </c>
      <c r="Z350">
        <v>0.6</v>
      </c>
      <c r="AA350">
        <v>1</v>
      </c>
      <c r="AB350">
        <v>0.625</v>
      </c>
      <c r="AC350">
        <v>0.76923076923076905</v>
      </c>
      <c r="AD350">
        <v>0</v>
      </c>
      <c r="AE350">
        <v>0.4</v>
      </c>
    </row>
    <row r="351" spans="1:31" x14ac:dyDescent="0.15">
      <c r="A351" s="6">
        <v>439</v>
      </c>
      <c r="B351">
        <v>17</v>
      </c>
      <c r="C351">
        <v>3</v>
      </c>
      <c r="D351">
        <v>10</v>
      </c>
      <c r="E351">
        <v>10</v>
      </c>
      <c r="F351">
        <v>10</v>
      </c>
      <c r="G351">
        <v>0</v>
      </c>
      <c r="H351">
        <v>7</v>
      </c>
      <c r="I351">
        <v>3</v>
      </c>
      <c r="J351">
        <v>0.85</v>
      </c>
      <c r="K351">
        <v>8.2264804840087908</v>
      </c>
      <c r="L351" s="10">
        <v>1.96017646789551</v>
      </c>
      <c r="M351">
        <v>1.01143646240234</v>
      </c>
      <c r="N351">
        <v>5.7893733978271502</v>
      </c>
      <c r="O351">
        <v>4</v>
      </c>
      <c r="P351">
        <v>4</v>
      </c>
      <c r="Q351">
        <v>13</v>
      </c>
      <c r="R351" s="16">
        <v>0.30769999999999997</v>
      </c>
      <c r="S351" s="16">
        <f t="shared" si="5"/>
        <v>0.4</v>
      </c>
      <c r="T351">
        <v>3.8004703521728498</v>
      </c>
      <c r="U351">
        <v>3.4751613140106201</v>
      </c>
      <c r="V351">
        <v>3.2737801074981698</v>
      </c>
      <c r="W351" s="17">
        <v>0.20138120651245101</v>
      </c>
      <c r="X351">
        <v>0.52669024467468295</v>
      </c>
      <c r="Y351">
        <v>0.52669024467468295</v>
      </c>
      <c r="Z351">
        <v>0.4</v>
      </c>
      <c r="AA351">
        <v>0.9</v>
      </c>
      <c r="AB351">
        <v>0.69230769230769196</v>
      </c>
      <c r="AC351">
        <v>0.78260869565217395</v>
      </c>
      <c r="AD351">
        <v>0.1</v>
      </c>
      <c r="AE351">
        <v>0.5</v>
      </c>
    </row>
    <row r="352" spans="1:31" x14ac:dyDescent="0.15">
      <c r="A352" s="6">
        <v>76</v>
      </c>
      <c r="B352">
        <v>17</v>
      </c>
      <c r="C352">
        <v>3</v>
      </c>
      <c r="D352">
        <v>10</v>
      </c>
      <c r="E352">
        <v>10</v>
      </c>
      <c r="F352">
        <v>10</v>
      </c>
      <c r="G352">
        <v>0</v>
      </c>
      <c r="H352">
        <v>7</v>
      </c>
      <c r="I352">
        <v>3</v>
      </c>
      <c r="J352">
        <v>0.85</v>
      </c>
      <c r="K352">
        <v>10.308088302612299</v>
      </c>
      <c r="L352" s="10">
        <v>1.96035385131836</v>
      </c>
      <c r="M352">
        <v>0.84621047973632801</v>
      </c>
      <c r="N352">
        <v>8.2115135192871094</v>
      </c>
      <c r="O352">
        <v>6</v>
      </c>
      <c r="P352">
        <v>6</v>
      </c>
      <c r="Q352">
        <v>16</v>
      </c>
      <c r="R352" s="16">
        <v>0.375</v>
      </c>
      <c r="S352" s="16">
        <f t="shared" si="5"/>
        <v>0.6</v>
      </c>
      <c r="T352">
        <v>4.3264694213867196</v>
      </c>
      <c r="U352">
        <v>3.8916697502136199</v>
      </c>
      <c r="V352">
        <v>3.7035934925079301</v>
      </c>
      <c r="W352" s="17">
        <v>0.188076257705689</v>
      </c>
      <c r="X352">
        <v>0.62287592887878396</v>
      </c>
      <c r="Y352">
        <v>0.62287592887878396</v>
      </c>
      <c r="Z352">
        <v>0.6</v>
      </c>
      <c r="AA352">
        <v>1</v>
      </c>
      <c r="AB352">
        <v>0.625</v>
      </c>
      <c r="AC352">
        <v>0.76923076923076905</v>
      </c>
      <c r="AD352">
        <v>0</v>
      </c>
      <c r="AE352">
        <v>0.4</v>
      </c>
    </row>
    <row r="353" spans="1:31" x14ac:dyDescent="0.15">
      <c r="A353" s="6">
        <v>74</v>
      </c>
      <c r="B353">
        <v>16</v>
      </c>
      <c r="C353">
        <v>4</v>
      </c>
      <c r="D353">
        <v>10</v>
      </c>
      <c r="E353">
        <v>10</v>
      </c>
      <c r="F353">
        <v>10</v>
      </c>
      <c r="G353">
        <v>0</v>
      </c>
      <c r="H353">
        <v>6</v>
      </c>
      <c r="I353">
        <v>4</v>
      </c>
      <c r="J353">
        <v>0.8</v>
      </c>
      <c r="K353">
        <v>7.1141109466552699</v>
      </c>
      <c r="L353" s="10">
        <v>1.9651126861572299</v>
      </c>
      <c r="M353">
        <v>1.2350921630859399</v>
      </c>
      <c r="N353">
        <v>6.7566165924072301</v>
      </c>
      <c r="O353">
        <v>6</v>
      </c>
      <c r="P353">
        <v>6</v>
      </c>
      <c r="Q353">
        <v>15</v>
      </c>
      <c r="R353" s="16">
        <v>0.4</v>
      </c>
      <c r="S353" s="16">
        <f t="shared" si="5"/>
        <v>0.6</v>
      </c>
      <c r="T353">
        <v>3.6508636474609402</v>
      </c>
      <c r="U353">
        <v>3.2266683578491202</v>
      </c>
      <c r="V353">
        <v>3.1782593727111799</v>
      </c>
      <c r="W353" s="17">
        <v>4.8408985137939502E-2</v>
      </c>
      <c r="X353">
        <v>0.47260427474975603</v>
      </c>
      <c r="Y353">
        <v>0.47260427474975603</v>
      </c>
      <c r="Z353">
        <v>0.6</v>
      </c>
      <c r="AA353">
        <v>0.9</v>
      </c>
      <c r="AB353">
        <v>0.6</v>
      </c>
      <c r="AC353">
        <v>0.72</v>
      </c>
      <c r="AD353">
        <v>0.1</v>
      </c>
      <c r="AE353">
        <v>0.3</v>
      </c>
    </row>
    <row r="354" spans="1:31" x14ac:dyDescent="0.15">
      <c r="A354" s="6">
        <v>403</v>
      </c>
      <c r="B354">
        <v>17</v>
      </c>
      <c r="C354">
        <v>3</v>
      </c>
      <c r="D354">
        <v>10</v>
      </c>
      <c r="E354">
        <v>10</v>
      </c>
      <c r="F354">
        <v>10</v>
      </c>
      <c r="G354">
        <v>0</v>
      </c>
      <c r="H354">
        <v>7</v>
      </c>
      <c r="I354">
        <v>3</v>
      </c>
      <c r="J354">
        <v>0.85</v>
      </c>
      <c r="K354">
        <v>9.6268596649169904</v>
      </c>
      <c r="L354" s="10">
        <v>1.96689605712891</v>
      </c>
      <c r="M354">
        <v>0.85152435302734397</v>
      </c>
      <c r="N354">
        <v>7.2249011993408203</v>
      </c>
      <c r="O354">
        <v>4</v>
      </c>
      <c r="P354">
        <v>4</v>
      </c>
      <c r="Q354">
        <v>14</v>
      </c>
      <c r="R354" s="16">
        <v>0.28570000000000001</v>
      </c>
      <c r="S354" s="16">
        <f t="shared" si="5"/>
        <v>0.4</v>
      </c>
      <c r="T354">
        <v>3.9190025329589799</v>
      </c>
      <c r="U354">
        <v>3.5609867572784402</v>
      </c>
      <c r="V354">
        <v>3.35468530654907</v>
      </c>
      <c r="W354" s="17">
        <v>0.20630145072937001</v>
      </c>
      <c r="X354">
        <v>0.564317226409912</v>
      </c>
      <c r="Y354">
        <v>0.564317226409912</v>
      </c>
      <c r="Z354">
        <v>0.4</v>
      </c>
      <c r="AA354">
        <v>1</v>
      </c>
      <c r="AB354">
        <v>0.71428571428571397</v>
      </c>
      <c r="AC354">
        <v>0.83333333333333304</v>
      </c>
      <c r="AD354">
        <v>0</v>
      </c>
      <c r="AE354">
        <v>0.6</v>
      </c>
    </row>
    <row r="355" spans="1:31" x14ac:dyDescent="0.15">
      <c r="A355" s="6">
        <v>400</v>
      </c>
      <c r="B355">
        <v>16</v>
      </c>
      <c r="C355">
        <v>4</v>
      </c>
      <c r="D355">
        <v>10</v>
      </c>
      <c r="E355">
        <v>10</v>
      </c>
      <c r="F355">
        <v>10</v>
      </c>
      <c r="G355">
        <v>0</v>
      </c>
      <c r="H355">
        <v>6</v>
      </c>
      <c r="I355">
        <v>4</v>
      </c>
      <c r="J355">
        <v>0.8</v>
      </c>
      <c r="K355">
        <v>9.0198268890380895</v>
      </c>
      <c r="L355" s="10">
        <v>1.9675998687744101</v>
      </c>
      <c r="M355">
        <v>0.41411972045898399</v>
      </c>
      <c r="N355">
        <v>7.8700199127197301</v>
      </c>
      <c r="O355">
        <v>6</v>
      </c>
      <c r="P355">
        <v>6</v>
      </c>
      <c r="Q355">
        <v>16</v>
      </c>
      <c r="R355" s="16">
        <v>0.375</v>
      </c>
      <c r="S355" s="16">
        <f t="shared" si="5"/>
        <v>0.6</v>
      </c>
      <c r="T355">
        <v>4.0166721343994096</v>
      </c>
      <c r="U355">
        <v>3.5184447765350302</v>
      </c>
      <c r="V355">
        <v>3.41978216171265</v>
      </c>
      <c r="W355" s="17">
        <v>9.8662614822387695E-2</v>
      </c>
      <c r="X355">
        <v>0.59688997268676802</v>
      </c>
      <c r="Y355">
        <v>0.59688997268676802</v>
      </c>
      <c r="Z355">
        <v>0.6</v>
      </c>
      <c r="AA355">
        <v>1</v>
      </c>
      <c r="AB355">
        <v>0.625</v>
      </c>
      <c r="AC355">
        <v>0.76923076923076905</v>
      </c>
      <c r="AD355">
        <v>0</v>
      </c>
      <c r="AE355">
        <v>0.4</v>
      </c>
    </row>
    <row r="356" spans="1:31" x14ac:dyDescent="0.15">
      <c r="A356" s="6">
        <v>302</v>
      </c>
      <c r="B356">
        <v>17</v>
      </c>
      <c r="C356">
        <v>3</v>
      </c>
      <c r="D356">
        <v>10</v>
      </c>
      <c r="E356">
        <v>10</v>
      </c>
      <c r="F356">
        <v>10</v>
      </c>
      <c r="G356">
        <v>0</v>
      </c>
      <c r="H356">
        <v>7</v>
      </c>
      <c r="I356">
        <v>3</v>
      </c>
      <c r="J356">
        <v>0.85</v>
      </c>
      <c r="K356">
        <v>9.0675144195556605</v>
      </c>
      <c r="L356" s="10">
        <v>1.9710178375244101</v>
      </c>
      <c r="M356">
        <v>1.1281700134277299</v>
      </c>
      <c r="N356">
        <v>7.3283767700195304</v>
      </c>
      <c r="O356">
        <v>6</v>
      </c>
      <c r="P356">
        <v>6</v>
      </c>
      <c r="Q356">
        <v>16</v>
      </c>
      <c r="R356" s="16">
        <v>0.375</v>
      </c>
      <c r="S356" s="16">
        <f t="shared" si="5"/>
        <v>0.6</v>
      </c>
      <c r="T356">
        <v>3.87387275695801</v>
      </c>
      <c r="U356">
        <v>3.4823310375213601</v>
      </c>
      <c r="V356">
        <v>3.3289489746093701</v>
      </c>
      <c r="W356" s="17">
        <v>0.153382062911987</v>
      </c>
      <c r="X356">
        <v>0.54492378234863303</v>
      </c>
      <c r="Y356">
        <v>0.54492378234863303</v>
      </c>
      <c r="Z356">
        <v>0.6</v>
      </c>
      <c r="AA356">
        <v>1</v>
      </c>
      <c r="AB356">
        <v>0.625</v>
      </c>
      <c r="AC356">
        <v>0.76923076923076905</v>
      </c>
      <c r="AD356">
        <v>0</v>
      </c>
      <c r="AE356">
        <v>0.4</v>
      </c>
    </row>
    <row r="357" spans="1:31" x14ac:dyDescent="0.15">
      <c r="A357" s="6">
        <v>522</v>
      </c>
      <c r="B357">
        <v>18</v>
      </c>
      <c r="C357">
        <v>2</v>
      </c>
      <c r="D357">
        <v>10</v>
      </c>
      <c r="E357">
        <v>10</v>
      </c>
      <c r="F357">
        <v>10</v>
      </c>
      <c r="G357">
        <v>0</v>
      </c>
      <c r="H357">
        <v>8</v>
      </c>
      <c r="I357">
        <v>2</v>
      </c>
      <c r="J357">
        <v>0.9</v>
      </c>
      <c r="K357">
        <v>9.7061634063720703</v>
      </c>
      <c r="L357" s="10">
        <v>1.9716968536377</v>
      </c>
      <c r="M357">
        <v>1.37361907958984</v>
      </c>
      <c r="N357">
        <v>6.6777267456054696</v>
      </c>
      <c r="O357">
        <v>5</v>
      </c>
      <c r="P357">
        <v>5</v>
      </c>
      <c r="Q357">
        <v>14</v>
      </c>
      <c r="R357" s="16">
        <v>0.35709999999999997</v>
      </c>
      <c r="S357" s="16">
        <f t="shared" si="5"/>
        <v>0.5</v>
      </c>
      <c r="T357">
        <v>4.1701889038085902</v>
      </c>
      <c r="U357">
        <v>3.8697781562805198</v>
      </c>
      <c r="V357">
        <v>3.6039681434631401</v>
      </c>
      <c r="W357" s="17">
        <v>0.26581001281738298</v>
      </c>
      <c r="X357">
        <v>0.56622076034545898</v>
      </c>
      <c r="Y357">
        <v>0.56622076034545898</v>
      </c>
      <c r="Z357">
        <v>0.5</v>
      </c>
      <c r="AA357">
        <v>0.9</v>
      </c>
      <c r="AB357">
        <v>0.64285714285714302</v>
      </c>
      <c r="AC357">
        <v>0.75</v>
      </c>
      <c r="AD357">
        <v>0.1</v>
      </c>
      <c r="AE357">
        <v>0.4</v>
      </c>
    </row>
    <row r="358" spans="1:31" x14ac:dyDescent="0.15">
      <c r="A358" s="6">
        <v>669</v>
      </c>
      <c r="B358">
        <v>17</v>
      </c>
      <c r="C358">
        <v>3</v>
      </c>
      <c r="D358">
        <v>10</v>
      </c>
      <c r="E358">
        <v>10</v>
      </c>
      <c r="F358">
        <v>10</v>
      </c>
      <c r="G358">
        <v>0</v>
      </c>
      <c r="H358">
        <v>7</v>
      </c>
      <c r="I358">
        <v>3</v>
      </c>
      <c r="J358">
        <v>0.85</v>
      </c>
      <c r="K358">
        <v>9.5439910888671893</v>
      </c>
      <c r="L358" s="10">
        <v>1.9733963012695299</v>
      </c>
      <c r="M358">
        <v>0.88309097290039096</v>
      </c>
      <c r="N358">
        <v>7.1808013916015598</v>
      </c>
      <c r="O358">
        <v>6</v>
      </c>
      <c r="P358">
        <v>6</v>
      </c>
      <c r="Q358">
        <v>16</v>
      </c>
      <c r="R358" s="16">
        <v>0.375</v>
      </c>
      <c r="S358" s="16">
        <f t="shared" si="5"/>
        <v>0.6</v>
      </c>
      <c r="T358">
        <v>4.8610649108886701</v>
      </c>
      <c r="U358">
        <v>4.4115953445434597</v>
      </c>
      <c r="V358">
        <v>4.2088646888732901</v>
      </c>
      <c r="W358" s="17">
        <v>0.20273065567016599</v>
      </c>
      <c r="X358">
        <v>0.65220022201538097</v>
      </c>
      <c r="Y358">
        <v>0.65220022201538097</v>
      </c>
      <c r="Z358">
        <v>0.6</v>
      </c>
      <c r="AA358">
        <v>1</v>
      </c>
      <c r="AB358">
        <v>0.625</v>
      </c>
      <c r="AC358">
        <v>0.76923076923076905</v>
      </c>
      <c r="AD358">
        <v>0</v>
      </c>
      <c r="AE358">
        <v>0.4</v>
      </c>
    </row>
    <row r="359" spans="1:31" x14ac:dyDescent="0.15">
      <c r="A359" s="6">
        <v>234</v>
      </c>
      <c r="B359">
        <v>19</v>
      </c>
      <c r="C359">
        <v>1</v>
      </c>
      <c r="D359">
        <v>10</v>
      </c>
      <c r="E359">
        <v>10</v>
      </c>
      <c r="F359">
        <v>10</v>
      </c>
      <c r="G359">
        <v>0</v>
      </c>
      <c r="H359">
        <v>9</v>
      </c>
      <c r="I359">
        <v>1</v>
      </c>
      <c r="J359">
        <v>0.95</v>
      </c>
      <c r="K359">
        <v>12.8093204498291</v>
      </c>
      <c r="L359" s="10">
        <v>1.9746341705322299</v>
      </c>
      <c r="M359">
        <v>1.76130294799805</v>
      </c>
      <c r="N359">
        <v>9.9051914215087908</v>
      </c>
      <c r="O359">
        <v>8</v>
      </c>
      <c r="P359">
        <v>8</v>
      </c>
      <c r="Q359">
        <v>18</v>
      </c>
      <c r="R359" s="16">
        <v>0.44440000000000002</v>
      </c>
      <c r="S359" s="16">
        <f t="shared" si="5"/>
        <v>0.8</v>
      </c>
      <c r="T359">
        <v>4.8839550018310502</v>
      </c>
      <c r="U359">
        <v>4.5486645698547399</v>
      </c>
      <c r="V359">
        <v>4.2683181762695304</v>
      </c>
      <c r="W359" s="17">
        <v>0.28034639358520502</v>
      </c>
      <c r="X359">
        <v>0.61563682556152299</v>
      </c>
      <c r="Y359">
        <v>0.61563682556152299</v>
      </c>
      <c r="Z359">
        <v>0.8</v>
      </c>
      <c r="AA359">
        <v>1</v>
      </c>
      <c r="AB359">
        <v>0.55555555555555602</v>
      </c>
      <c r="AC359">
        <v>0.71428571428571397</v>
      </c>
      <c r="AD359">
        <v>0</v>
      </c>
      <c r="AE359">
        <v>0.2</v>
      </c>
    </row>
    <row r="360" spans="1:31" x14ac:dyDescent="0.15">
      <c r="A360" s="6">
        <v>740</v>
      </c>
      <c r="B360">
        <v>15</v>
      </c>
      <c r="C360">
        <v>5</v>
      </c>
      <c r="D360">
        <v>10</v>
      </c>
      <c r="E360">
        <v>10</v>
      </c>
      <c r="F360">
        <v>10</v>
      </c>
      <c r="G360">
        <v>0</v>
      </c>
      <c r="H360">
        <v>5</v>
      </c>
      <c r="I360">
        <v>5</v>
      </c>
      <c r="J360">
        <v>0.75</v>
      </c>
      <c r="K360">
        <v>8.2492771148681605</v>
      </c>
      <c r="L360" s="10">
        <v>1.9752120971679701</v>
      </c>
      <c r="M360">
        <v>0.19199752807617201</v>
      </c>
      <c r="N360">
        <v>8.9816913604736293</v>
      </c>
      <c r="O360">
        <v>5</v>
      </c>
      <c r="P360">
        <v>5</v>
      </c>
      <c r="Q360">
        <v>15</v>
      </c>
      <c r="R360" s="16">
        <v>0.33329999999999999</v>
      </c>
      <c r="S360" s="16">
        <f t="shared" si="5"/>
        <v>0.5</v>
      </c>
      <c r="T360">
        <v>4.0929069519043004</v>
      </c>
      <c r="U360">
        <v>3.4600181579589799</v>
      </c>
      <c r="V360">
        <v>3.5099792480468701</v>
      </c>
      <c r="W360" s="17">
        <v>4.9961090087890597E-2</v>
      </c>
      <c r="X360">
        <v>0.58292770385742199</v>
      </c>
      <c r="Y360">
        <v>0.58292770385742199</v>
      </c>
      <c r="Z360">
        <v>0.5</v>
      </c>
      <c r="AA360">
        <v>1</v>
      </c>
      <c r="AB360">
        <v>0.66666666666666696</v>
      </c>
      <c r="AC360">
        <v>0.8</v>
      </c>
      <c r="AD360">
        <v>0</v>
      </c>
      <c r="AE360">
        <v>0.5</v>
      </c>
    </row>
    <row r="361" spans="1:31" x14ac:dyDescent="0.15">
      <c r="A361" s="6">
        <v>248</v>
      </c>
      <c r="B361">
        <v>18</v>
      </c>
      <c r="C361">
        <v>2</v>
      </c>
      <c r="D361">
        <v>10</v>
      </c>
      <c r="E361">
        <v>10</v>
      </c>
      <c r="F361">
        <v>10</v>
      </c>
      <c r="G361">
        <v>0</v>
      </c>
      <c r="H361">
        <v>8</v>
      </c>
      <c r="I361">
        <v>2</v>
      </c>
      <c r="J361">
        <v>0.9</v>
      </c>
      <c r="K361">
        <v>10.4051151275635</v>
      </c>
      <c r="L361" s="10">
        <v>1.9848480224609399</v>
      </c>
      <c r="M361">
        <v>1.3254547119140601</v>
      </c>
      <c r="N361">
        <v>7.2283706665039098</v>
      </c>
      <c r="O361">
        <v>5</v>
      </c>
      <c r="P361">
        <v>5</v>
      </c>
      <c r="Q361">
        <v>15</v>
      </c>
      <c r="R361" s="16">
        <v>0.33329999999999999</v>
      </c>
      <c r="S361" s="16">
        <f t="shared" si="5"/>
        <v>0.5</v>
      </c>
      <c r="T361">
        <v>4.5812740325927699</v>
      </c>
      <c r="U361">
        <v>4.2390804290771502</v>
      </c>
      <c r="V361">
        <v>3.9479346275329599</v>
      </c>
      <c r="W361" s="17">
        <v>0.29114580154419001</v>
      </c>
      <c r="X361">
        <v>0.63333940505981401</v>
      </c>
      <c r="Y361">
        <v>0.63333940505981401</v>
      </c>
      <c r="Z361">
        <v>0.5</v>
      </c>
      <c r="AA361">
        <v>1</v>
      </c>
      <c r="AB361">
        <v>0.66666666666666696</v>
      </c>
      <c r="AC361">
        <v>0.8</v>
      </c>
      <c r="AD361">
        <v>0</v>
      </c>
      <c r="AE361">
        <v>0.5</v>
      </c>
    </row>
    <row r="362" spans="1:31" x14ac:dyDescent="0.15">
      <c r="A362" s="6">
        <v>17</v>
      </c>
      <c r="B362">
        <v>17</v>
      </c>
      <c r="C362">
        <v>3</v>
      </c>
      <c r="D362">
        <v>10</v>
      </c>
      <c r="E362">
        <v>10</v>
      </c>
      <c r="F362">
        <v>10</v>
      </c>
      <c r="G362">
        <v>0</v>
      </c>
      <c r="H362">
        <v>7</v>
      </c>
      <c r="I362">
        <v>3</v>
      </c>
      <c r="J362">
        <v>0.85</v>
      </c>
      <c r="K362">
        <v>9.7367401123046893</v>
      </c>
      <c r="L362" s="10">
        <v>1.9860210418701201</v>
      </c>
      <c r="M362">
        <v>0.78707122802734397</v>
      </c>
      <c r="N362">
        <v>7.0759735107421902</v>
      </c>
      <c r="O362">
        <v>6</v>
      </c>
      <c r="P362">
        <v>6</v>
      </c>
      <c r="Q362">
        <v>16</v>
      </c>
      <c r="R362" s="16">
        <v>0.375</v>
      </c>
      <c r="S362" s="16">
        <f t="shared" si="5"/>
        <v>0.6</v>
      </c>
      <c r="T362">
        <v>4.71913719177246</v>
      </c>
      <c r="U362">
        <v>4.2977538108825701</v>
      </c>
      <c r="V362">
        <v>4.0790443420410201</v>
      </c>
      <c r="W362" s="17">
        <v>0.21870946884155301</v>
      </c>
      <c r="X362">
        <v>0.64009284973144498</v>
      </c>
      <c r="Y362">
        <v>0.64009284973144498</v>
      </c>
      <c r="Z362">
        <v>0.6</v>
      </c>
      <c r="AA362">
        <v>1</v>
      </c>
      <c r="AB362">
        <v>0.625</v>
      </c>
      <c r="AC362">
        <v>0.76923076923076905</v>
      </c>
      <c r="AD362">
        <v>0</v>
      </c>
      <c r="AE362">
        <v>0.4</v>
      </c>
    </row>
    <row r="363" spans="1:31" x14ac:dyDescent="0.15">
      <c r="A363" s="6">
        <v>555</v>
      </c>
      <c r="B363">
        <v>17</v>
      </c>
      <c r="C363">
        <v>3</v>
      </c>
      <c r="D363">
        <v>10</v>
      </c>
      <c r="E363">
        <v>10</v>
      </c>
      <c r="F363">
        <v>10</v>
      </c>
      <c r="G363">
        <v>0</v>
      </c>
      <c r="H363">
        <v>7</v>
      </c>
      <c r="I363">
        <v>3</v>
      </c>
      <c r="J363">
        <v>0.85</v>
      </c>
      <c r="K363">
        <v>8.4778385162353498</v>
      </c>
      <c r="L363" s="10">
        <v>1.9882049560546899</v>
      </c>
      <c r="M363">
        <v>1.1320114135742201</v>
      </c>
      <c r="N363">
        <v>6.4169387817382804</v>
      </c>
      <c r="O363">
        <v>6</v>
      </c>
      <c r="P363">
        <v>6</v>
      </c>
      <c r="Q363">
        <v>16</v>
      </c>
      <c r="R363" s="16">
        <v>0.375</v>
      </c>
      <c r="S363" s="16">
        <f t="shared" si="5"/>
        <v>0.6</v>
      </c>
      <c r="T363">
        <v>4.0295429229736301</v>
      </c>
      <c r="U363">
        <v>3.66877245903015</v>
      </c>
      <c r="V363">
        <v>3.4851615428924601</v>
      </c>
      <c r="W363" s="17">
        <v>0.18361091613769501</v>
      </c>
      <c r="X363">
        <v>0.54438138008117698</v>
      </c>
      <c r="Y363">
        <v>0.54438138008117698</v>
      </c>
      <c r="Z363">
        <v>0.6</v>
      </c>
      <c r="AA363">
        <v>1</v>
      </c>
      <c r="AB363">
        <v>0.625</v>
      </c>
      <c r="AC363">
        <v>0.76923076923076905</v>
      </c>
      <c r="AD363">
        <v>0</v>
      </c>
      <c r="AE363">
        <v>0.4</v>
      </c>
    </row>
    <row r="364" spans="1:31" x14ac:dyDescent="0.15">
      <c r="A364" s="6">
        <v>835</v>
      </c>
      <c r="B364">
        <v>17</v>
      </c>
      <c r="C364">
        <v>3</v>
      </c>
      <c r="D364">
        <v>10</v>
      </c>
      <c r="E364">
        <v>10</v>
      </c>
      <c r="F364">
        <v>10</v>
      </c>
      <c r="G364">
        <v>0</v>
      </c>
      <c r="H364">
        <v>7</v>
      </c>
      <c r="I364">
        <v>3</v>
      </c>
      <c r="J364">
        <v>0.85</v>
      </c>
      <c r="K364">
        <v>9.2787647247314506</v>
      </c>
      <c r="L364" s="10">
        <v>1.9891815185546899</v>
      </c>
      <c r="M364">
        <v>0.87026214599609397</v>
      </c>
      <c r="N364">
        <v>6.6839523315429696</v>
      </c>
      <c r="O364">
        <v>5</v>
      </c>
      <c r="P364">
        <v>5</v>
      </c>
      <c r="Q364">
        <v>15</v>
      </c>
      <c r="R364" s="16">
        <v>0.33329999999999999</v>
      </c>
      <c r="S364" s="16">
        <f t="shared" si="5"/>
        <v>0.5</v>
      </c>
      <c r="T364">
        <v>4.0019474029540998</v>
      </c>
      <c r="U364">
        <v>3.6435923576354998</v>
      </c>
      <c r="V364">
        <v>3.4225368499755899</v>
      </c>
      <c r="W364" s="17">
        <v>0.221055507659912</v>
      </c>
      <c r="X364">
        <v>0.57941055297851596</v>
      </c>
      <c r="Y364">
        <v>0.57941055297851596</v>
      </c>
      <c r="Z364">
        <v>0.5</v>
      </c>
      <c r="AA364">
        <v>1</v>
      </c>
      <c r="AB364">
        <v>0.66666666666666696</v>
      </c>
      <c r="AC364">
        <v>0.8</v>
      </c>
      <c r="AD364">
        <v>0</v>
      </c>
      <c r="AE364">
        <v>0.5</v>
      </c>
    </row>
    <row r="365" spans="1:31" x14ac:dyDescent="0.15">
      <c r="A365" s="6">
        <v>443</v>
      </c>
      <c r="B365">
        <v>17</v>
      </c>
      <c r="C365">
        <v>3</v>
      </c>
      <c r="D365">
        <v>10</v>
      </c>
      <c r="E365">
        <v>10</v>
      </c>
      <c r="F365">
        <v>10</v>
      </c>
      <c r="G365">
        <v>0</v>
      </c>
      <c r="H365">
        <v>7</v>
      </c>
      <c r="I365">
        <v>3</v>
      </c>
      <c r="J365">
        <v>0.85</v>
      </c>
      <c r="K365">
        <v>8.7596340179443395</v>
      </c>
      <c r="L365" s="10">
        <v>1.9931755065918</v>
      </c>
      <c r="M365">
        <v>1.07426834106445</v>
      </c>
      <c r="N365">
        <v>6.6033649444580096</v>
      </c>
      <c r="O365">
        <v>4</v>
      </c>
      <c r="P365">
        <v>4</v>
      </c>
      <c r="Q365">
        <v>14</v>
      </c>
      <c r="R365" s="16">
        <v>0.28570000000000001</v>
      </c>
      <c r="S365" s="16">
        <f t="shared" si="5"/>
        <v>0.4</v>
      </c>
      <c r="T365">
        <v>3.8438682556152299</v>
      </c>
      <c r="U365">
        <v>3.4949810504913299</v>
      </c>
      <c r="V365">
        <v>3.30039286613464</v>
      </c>
      <c r="W365" s="17">
        <v>0.19458818435669001</v>
      </c>
      <c r="X365">
        <v>0.54347538948059104</v>
      </c>
      <c r="Y365">
        <v>0.54347538948059104</v>
      </c>
      <c r="Z365">
        <v>0.4</v>
      </c>
      <c r="AA365">
        <v>1</v>
      </c>
      <c r="AB365">
        <v>0.71428571428571397</v>
      </c>
      <c r="AC365">
        <v>0.83333333333333304</v>
      </c>
      <c r="AD365">
        <v>0</v>
      </c>
      <c r="AE365">
        <v>0.6</v>
      </c>
    </row>
    <row r="366" spans="1:31" x14ac:dyDescent="0.15">
      <c r="A366" s="6">
        <v>296</v>
      </c>
      <c r="B366">
        <v>16</v>
      </c>
      <c r="C366">
        <v>4</v>
      </c>
      <c r="D366">
        <v>10</v>
      </c>
      <c r="E366">
        <v>10</v>
      </c>
      <c r="F366">
        <v>10</v>
      </c>
      <c r="G366">
        <v>0</v>
      </c>
      <c r="H366">
        <v>6</v>
      </c>
      <c r="I366">
        <v>4</v>
      </c>
      <c r="J366">
        <v>0.8</v>
      </c>
      <c r="K366">
        <v>8.1406116485595703</v>
      </c>
      <c r="L366" s="10">
        <v>1.9945316314697299</v>
      </c>
      <c r="M366">
        <v>0.61910629272460904</v>
      </c>
      <c r="N366">
        <v>6.8048954010009801</v>
      </c>
      <c r="O366">
        <v>4</v>
      </c>
      <c r="P366">
        <v>4</v>
      </c>
      <c r="Q366">
        <v>14</v>
      </c>
      <c r="R366" s="16">
        <v>0.28570000000000001</v>
      </c>
      <c r="S366" s="16">
        <f t="shared" si="5"/>
        <v>0.4</v>
      </c>
      <c r="T366">
        <v>3.6723270416259801</v>
      </c>
      <c r="U366">
        <v>3.2557466030120801</v>
      </c>
      <c r="V366">
        <v>3.1334197521209699</v>
      </c>
      <c r="W366" s="17">
        <v>0.122326850891113</v>
      </c>
      <c r="X366">
        <v>0.53890728950500499</v>
      </c>
      <c r="Y366">
        <v>0.53890728950500499</v>
      </c>
      <c r="Z366">
        <v>0.4</v>
      </c>
      <c r="AA366">
        <v>1</v>
      </c>
      <c r="AB366">
        <v>0.71428571428571397</v>
      </c>
      <c r="AC366">
        <v>0.83333333333333304</v>
      </c>
      <c r="AD366">
        <v>0</v>
      </c>
      <c r="AE366">
        <v>0.6</v>
      </c>
    </row>
    <row r="367" spans="1:31" x14ac:dyDescent="0.15">
      <c r="A367" s="6">
        <v>308</v>
      </c>
      <c r="B367">
        <v>17</v>
      </c>
      <c r="C367">
        <v>3</v>
      </c>
      <c r="D367">
        <v>10</v>
      </c>
      <c r="E367">
        <v>10</v>
      </c>
      <c r="F367">
        <v>10</v>
      </c>
      <c r="G367">
        <v>0</v>
      </c>
      <c r="H367">
        <v>7</v>
      </c>
      <c r="I367">
        <v>3</v>
      </c>
      <c r="J367">
        <v>0.85</v>
      </c>
      <c r="K367">
        <v>9.0454216003418004</v>
      </c>
      <c r="L367" s="10">
        <v>2.00372314453125</v>
      </c>
      <c r="M367">
        <v>0.940948486328125</v>
      </c>
      <c r="N367">
        <v>6.5169620513915998</v>
      </c>
      <c r="O367">
        <v>5</v>
      </c>
      <c r="P367">
        <v>5</v>
      </c>
      <c r="Q367">
        <v>15</v>
      </c>
      <c r="R367" s="16">
        <v>0.33329999999999999</v>
      </c>
      <c r="S367" s="16">
        <f t="shared" si="5"/>
        <v>0.5</v>
      </c>
      <c r="T367">
        <v>4.0943756103515598</v>
      </c>
      <c r="U367">
        <v>3.7333424091339098</v>
      </c>
      <c r="V367">
        <v>3.5208656787872301</v>
      </c>
      <c r="W367" s="17">
        <v>0.21247673034667999</v>
      </c>
      <c r="X367">
        <v>0.57350993156433105</v>
      </c>
      <c r="Y367">
        <v>0.57350993156433105</v>
      </c>
      <c r="Z367">
        <v>0.5</v>
      </c>
      <c r="AA367">
        <v>1</v>
      </c>
      <c r="AB367">
        <v>0.66666666666666696</v>
      </c>
      <c r="AC367">
        <v>0.8</v>
      </c>
      <c r="AD367">
        <v>0</v>
      </c>
      <c r="AE367">
        <v>0.5</v>
      </c>
    </row>
    <row r="368" spans="1:31" x14ac:dyDescent="0.15">
      <c r="A368" s="6">
        <v>935</v>
      </c>
      <c r="B368">
        <v>19</v>
      </c>
      <c r="C368">
        <v>1</v>
      </c>
      <c r="D368">
        <v>10</v>
      </c>
      <c r="E368">
        <v>10</v>
      </c>
      <c r="F368">
        <v>10</v>
      </c>
      <c r="G368">
        <v>0</v>
      </c>
      <c r="H368">
        <v>9</v>
      </c>
      <c r="I368">
        <v>1</v>
      </c>
      <c r="J368">
        <v>0.95</v>
      </c>
      <c r="K368">
        <v>12.895305633544901</v>
      </c>
      <c r="L368" s="10">
        <v>2.0056800842285201</v>
      </c>
      <c r="M368">
        <v>1.7586364746093699</v>
      </c>
      <c r="N368">
        <v>9.6291980743408203</v>
      </c>
      <c r="O368">
        <v>6</v>
      </c>
      <c r="P368">
        <v>6</v>
      </c>
      <c r="Q368">
        <v>16</v>
      </c>
      <c r="R368" s="16">
        <v>0.375</v>
      </c>
      <c r="S368" s="16">
        <f t="shared" si="5"/>
        <v>0.6</v>
      </c>
      <c r="T368">
        <v>5.2304878234863299</v>
      </c>
      <c r="U368">
        <v>4.8850607872009304</v>
      </c>
      <c r="V368">
        <v>4.5756163597106898</v>
      </c>
      <c r="W368" s="17">
        <v>0.30944442749023399</v>
      </c>
      <c r="X368">
        <v>0.65487146377563499</v>
      </c>
      <c r="Y368">
        <v>0.65487146377563499</v>
      </c>
      <c r="Z368">
        <v>0.6</v>
      </c>
      <c r="AA368">
        <v>1</v>
      </c>
      <c r="AB368">
        <v>0.625</v>
      </c>
      <c r="AC368">
        <v>0.76923076923076905</v>
      </c>
      <c r="AD368">
        <v>0</v>
      </c>
      <c r="AE368">
        <v>0.4</v>
      </c>
    </row>
    <row r="369" spans="1:31" s="1" customFormat="1" x14ac:dyDescent="0.15">
      <c r="A369" s="8">
        <v>798</v>
      </c>
      <c r="B369" s="1">
        <v>16</v>
      </c>
      <c r="C369" s="1">
        <v>4</v>
      </c>
      <c r="D369" s="1">
        <v>10</v>
      </c>
      <c r="E369" s="1">
        <v>10</v>
      </c>
      <c r="F369" s="1">
        <v>10</v>
      </c>
      <c r="G369" s="1">
        <v>0</v>
      </c>
      <c r="H369" s="1">
        <v>6</v>
      </c>
      <c r="I369" s="1">
        <v>4</v>
      </c>
      <c r="J369" s="1">
        <v>0.8</v>
      </c>
      <c r="K369" s="1">
        <v>9.3056812286377006</v>
      </c>
      <c r="L369" s="12">
        <v>2.0065364837646502</v>
      </c>
      <c r="M369" s="1">
        <v>0.37143707275390597</v>
      </c>
      <c r="N369" s="1">
        <v>8.0775203704834002</v>
      </c>
      <c r="O369" s="1">
        <v>5</v>
      </c>
      <c r="P369" s="1">
        <v>5</v>
      </c>
      <c r="Q369" s="1">
        <v>15</v>
      </c>
      <c r="R369" s="19">
        <v>0.33329999999999999</v>
      </c>
      <c r="S369" s="19">
        <f t="shared" si="5"/>
        <v>0.5</v>
      </c>
      <c r="T369" s="1">
        <v>4.1762466430664098</v>
      </c>
      <c r="U369" s="1">
        <v>3.6651585102081299</v>
      </c>
      <c r="V369" s="1">
        <v>3.5600380897521999</v>
      </c>
      <c r="W369" s="12">
        <v>0.10512042045593301</v>
      </c>
      <c r="X369" s="1">
        <v>0.61620855331420898</v>
      </c>
      <c r="Y369" s="1">
        <v>0.61620855331420898</v>
      </c>
      <c r="Z369" s="1">
        <v>0.5</v>
      </c>
      <c r="AA369" s="1">
        <v>1</v>
      </c>
      <c r="AB369" s="1">
        <v>0.66666666666666696</v>
      </c>
      <c r="AC369" s="1">
        <v>0.8</v>
      </c>
      <c r="AD369" s="1">
        <v>0</v>
      </c>
      <c r="AE369" s="1">
        <v>0.5</v>
      </c>
    </row>
    <row r="370" spans="1:31" x14ac:dyDescent="0.15">
      <c r="A370" s="6">
        <v>581</v>
      </c>
      <c r="B370">
        <v>17</v>
      </c>
      <c r="C370">
        <v>3</v>
      </c>
      <c r="D370">
        <v>10</v>
      </c>
      <c r="E370">
        <v>10</v>
      </c>
      <c r="F370">
        <v>10</v>
      </c>
      <c r="G370">
        <v>0</v>
      </c>
      <c r="H370">
        <v>7</v>
      </c>
      <c r="I370">
        <v>3</v>
      </c>
      <c r="J370">
        <v>0.85</v>
      </c>
      <c r="K370">
        <v>8.6514358520507795</v>
      </c>
      <c r="L370" s="10">
        <v>2.00840187072754</v>
      </c>
      <c r="M370">
        <v>1.07573318481445</v>
      </c>
      <c r="N370">
        <v>6.3811569213867196</v>
      </c>
      <c r="O370">
        <v>5</v>
      </c>
      <c r="P370">
        <v>5</v>
      </c>
      <c r="Q370">
        <v>15</v>
      </c>
      <c r="R370" s="16">
        <v>0.33329999999999999</v>
      </c>
      <c r="S370" s="16">
        <f t="shared" si="5"/>
        <v>0.5</v>
      </c>
      <c r="T370">
        <v>4.30572509765625</v>
      </c>
      <c r="U370">
        <v>3.9156088829040501</v>
      </c>
      <c r="V370">
        <v>3.7208366394043</v>
      </c>
      <c r="W370" s="17">
        <v>0.194772243499756</v>
      </c>
      <c r="X370">
        <v>0.58488845825195301</v>
      </c>
      <c r="Y370">
        <v>0.58488845825195301</v>
      </c>
      <c r="Z370">
        <v>0.5</v>
      </c>
      <c r="AA370">
        <v>1</v>
      </c>
      <c r="AB370">
        <v>0.66666666666666696</v>
      </c>
      <c r="AC370">
        <v>0.8</v>
      </c>
      <c r="AD370">
        <v>0</v>
      </c>
      <c r="AE370">
        <v>0.5</v>
      </c>
    </row>
    <row r="371" spans="1:31" x14ac:dyDescent="0.15">
      <c r="A371" s="6">
        <v>806</v>
      </c>
      <c r="B371">
        <v>19</v>
      </c>
      <c r="C371">
        <v>1</v>
      </c>
      <c r="D371">
        <v>10</v>
      </c>
      <c r="E371">
        <v>10</v>
      </c>
      <c r="F371">
        <v>10</v>
      </c>
      <c r="G371">
        <v>0</v>
      </c>
      <c r="H371">
        <v>9</v>
      </c>
      <c r="I371">
        <v>1</v>
      </c>
      <c r="J371">
        <v>0.95</v>
      </c>
      <c r="K371">
        <v>12.9845275878906</v>
      </c>
      <c r="L371" s="10">
        <v>2.0112686157226598</v>
      </c>
      <c r="M371">
        <v>1.7668647766113299</v>
      </c>
      <c r="N371">
        <v>9.7484550476074201</v>
      </c>
      <c r="O371">
        <v>5</v>
      </c>
      <c r="P371">
        <v>5</v>
      </c>
      <c r="Q371">
        <v>15</v>
      </c>
      <c r="R371" s="16">
        <v>0.33329999999999999</v>
      </c>
      <c r="S371" s="16">
        <f t="shared" si="5"/>
        <v>0.5</v>
      </c>
      <c r="T371">
        <v>4.8279895782470703</v>
      </c>
      <c r="U371">
        <v>4.5147790908813503</v>
      </c>
      <c r="V371">
        <v>4.2017807960510298</v>
      </c>
      <c r="W371" s="17">
        <v>0.31299829483032199</v>
      </c>
      <c r="X371">
        <v>0.62620878219604503</v>
      </c>
      <c r="Y371">
        <v>0.62620878219604503</v>
      </c>
      <c r="Z371">
        <v>0.5</v>
      </c>
      <c r="AA371">
        <v>1</v>
      </c>
      <c r="AB371">
        <v>0.66666666666666696</v>
      </c>
      <c r="AC371">
        <v>0.8</v>
      </c>
      <c r="AD371">
        <v>0</v>
      </c>
      <c r="AE371">
        <v>0.5</v>
      </c>
    </row>
    <row r="372" spans="1:31" x14ac:dyDescent="0.15">
      <c r="A372" s="6">
        <v>595</v>
      </c>
      <c r="B372">
        <v>18</v>
      </c>
      <c r="C372">
        <v>2</v>
      </c>
      <c r="D372">
        <v>10</v>
      </c>
      <c r="E372">
        <v>10</v>
      </c>
      <c r="F372">
        <v>10</v>
      </c>
      <c r="G372">
        <v>0</v>
      </c>
      <c r="H372">
        <v>8</v>
      </c>
      <c r="I372">
        <v>2</v>
      </c>
      <c r="J372">
        <v>0.9</v>
      </c>
      <c r="K372">
        <v>9.4087867736816406</v>
      </c>
      <c r="L372" s="10">
        <v>2.0114154815673801</v>
      </c>
      <c r="M372">
        <v>1.6462936401367201</v>
      </c>
      <c r="N372">
        <v>7.4210968017578098</v>
      </c>
      <c r="O372">
        <v>8</v>
      </c>
      <c r="P372">
        <v>8</v>
      </c>
      <c r="Q372">
        <v>18</v>
      </c>
      <c r="R372" s="16">
        <v>0.44440000000000002</v>
      </c>
      <c r="S372" s="16">
        <f t="shared" si="5"/>
        <v>0.8</v>
      </c>
      <c r="T372">
        <v>4.7072658538818404</v>
      </c>
      <c r="U372">
        <v>4.2948460578918501</v>
      </c>
      <c r="V372">
        <v>4.1059942245483398</v>
      </c>
      <c r="W372" s="17">
        <v>0.188851833343506</v>
      </c>
      <c r="X372">
        <v>0.60127162933349598</v>
      </c>
      <c r="Y372">
        <v>0.60127162933349598</v>
      </c>
      <c r="Z372">
        <v>0.8</v>
      </c>
      <c r="AA372">
        <v>1</v>
      </c>
      <c r="AB372">
        <v>0.55555555555555602</v>
      </c>
      <c r="AC372">
        <v>0.71428571428571397</v>
      </c>
      <c r="AD372">
        <v>0</v>
      </c>
      <c r="AE372">
        <v>0.2</v>
      </c>
    </row>
    <row r="373" spans="1:31" x14ac:dyDescent="0.15">
      <c r="A373" s="6">
        <v>393</v>
      </c>
      <c r="B373">
        <v>17</v>
      </c>
      <c r="C373">
        <v>3</v>
      </c>
      <c r="D373">
        <v>10</v>
      </c>
      <c r="E373">
        <v>10</v>
      </c>
      <c r="F373">
        <v>10</v>
      </c>
      <c r="G373">
        <v>0</v>
      </c>
      <c r="H373">
        <v>7</v>
      </c>
      <c r="I373">
        <v>3</v>
      </c>
      <c r="J373">
        <v>0.85</v>
      </c>
      <c r="K373">
        <v>9.0137596130371094</v>
      </c>
      <c r="L373" s="10">
        <v>2.0154380798339799</v>
      </c>
      <c r="M373">
        <v>0.97864913940429699</v>
      </c>
      <c r="N373">
        <v>6.5416355133056596</v>
      </c>
      <c r="O373">
        <v>5</v>
      </c>
      <c r="P373">
        <v>5</v>
      </c>
      <c r="Q373">
        <v>15</v>
      </c>
      <c r="R373" s="16">
        <v>0.33329999999999999</v>
      </c>
      <c r="S373" s="16">
        <f t="shared" si="5"/>
        <v>0.5</v>
      </c>
      <c r="T373">
        <v>4.1226081848144496</v>
      </c>
      <c r="U373">
        <v>3.7492263317108101</v>
      </c>
      <c r="V373">
        <v>3.53274297714233</v>
      </c>
      <c r="W373" s="17">
        <v>0.216483354568481</v>
      </c>
      <c r="X373">
        <v>0.58986520767211903</v>
      </c>
      <c r="Y373">
        <v>0.58986520767211903</v>
      </c>
      <c r="Z373">
        <v>0.5</v>
      </c>
      <c r="AA373">
        <v>1</v>
      </c>
      <c r="AB373">
        <v>0.66666666666666696</v>
      </c>
      <c r="AC373">
        <v>0.8</v>
      </c>
      <c r="AD373">
        <v>0</v>
      </c>
      <c r="AE373">
        <v>0.5</v>
      </c>
    </row>
    <row r="374" spans="1:31" x14ac:dyDescent="0.15">
      <c r="A374" s="6">
        <v>395</v>
      </c>
      <c r="B374">
        <v>18</v>
      </c>
      <c r="C374">
        <v>2</v>
      </c>
      <c r="D374">
        <v>10</v>
      </c>
      <c r="E374">
        <v>10</v>
      </c>
      <c r="F374">
        <v>10</v>
      </c>
      <c r="G374">
        <v>0</v>
      </c>
      <c r="H374">
        <v>8</v>
      </c>
      <c r="I374">
        <v>2</v>
      </c>
      <c r="J374">
        <v>0.9</v>
      </c>
      <c r="K374">
        <v>10.428419113159199</v>
      </c>
      <c r="L374" s="10">
        <v>2.0196380615234402</v>
      </c>
      <c r="M374">
        <v>1.41328048706055</v>
      </c>
      <c r="N374">
        <v>7.4791736602783203</v>
      </c>
      <c r="O374">
        <v>4</v>
      </c>
      <c r="P374">
        <v>4</v>
      </c>
      <c r="Q374">
        <v>14</v>
      </c>
      <c r="R374" s="16">
        <v>0.28570000000000001</v>
      </c>
      <c r="S374" s="16">
        <f t="shared" si="5"/>
        <v>0.4</v>
      </c>
      <c r="T374">
        <v>4.3040657043456996</v>
      </c>
      <c r="U374">
        <v>3.9911293983459499</v>
      </c>
      <c r="V374">
        <v>3.7171630859375</v>
      </c>
      <c r="W374" s="17">
        <v>0.27396631240844699</v>
      </c>
      <c r="X374">
        <v>0.58690261840820301</v>
      </c>
      <c r="Y374">
        <v>0.58690261840820301</v>
      </c>
      <c r="Z374">
        <v>0.4</v>
      </c>
      <c r="AA374">
        <v>1</v>
      </c>
      <c r="AB374">
        <v>0.71428571428571397</v>
      </c>
      <c r="AC374">
        <v>0.83333333333333304</v>
      </c>
      <c r="AD374">
        <v>0</v>
      </c>
      <c r="AE374">
        <v>0.6</v>
      </c>
    </row>
    <row r="375" spans="1:31" x14ac:dyDescent="0.15">
      <c r="A375" s="6">
        <v>836</v>
      </c>
      <c r="B375">
        <v>18</v>
      </c>
      <c r="C375">
        <v>2</v>
      </c>
      <c r="D375">
        <v>10</v>
      </c>
      <c r="E375">
        <v>10</v>
      </c>
      <c r="F375">
        <v>10</v>
      </c>
      <c r="G375">
        <v>0</v>
      </c>
      <c r="H375">
        <v>8</v>
      </c>
      <c r="I375">
        <v>2</v>
      </c>
      <c r="J375">
        <v>0.9</v>
      </c>
      <c r="K375">
        <v>9.4392662048339808</v>
      </c>
      <c r="L375" s="10">
        <v>2.02102851867676</v>
      </c>
      <c r="M375">
        <v>1.46920585632324</v>
      </c>
      <c r="N375">
        <v>6.5136623382568404</v>
      </c>
      <c r="O375">
        <v>5</v>
      </c>
      <c r="P375">
        <v>5</v>
      </c>
      <c r="Q375">
        <v>14</v>
      </c>
      <c r="R375" s="16">
        <v>0.35709999999999997</v>
      </c>
      <c r="S375" s="16">
        <f t="shared" si="5"/>
        <v>0.5</v>
      </c>
      <c r="T375">
        <v>4.1059379577636701</v>
      </c>
      <c r="U375">
        <v>3.8274028301239</v>
      </c>
      <c r="V375">
        <v>3.5728828907012899</v>
      </c>
      <c r="W375" s="17">
        <v>0.25451993942260698</v>
      </c>
      <c r="X375">
        <v>0.53305506706237804</v>
      </c>
      <c r="Y375">
        <v>0.53305506706237804</v>
      </c>
      <c r="Z375">
        <v>0.5</v>
      </c>
      <c r="AA375">
        <v>0.9</v>
      </c>
      <c r="AB375">
        <v>0.64285714285714302</v>
      </c>
      <c r="AC375">
        <v>0.75</v>
      </c>
      <c r="AD375">
        <v>0.1</v>
      </c>
      <c r="AE375">
        <v>0.4</v>
      </c>
    </row>
    <row r="376" spans="1:31" x14ac:dyDescent="0.15">
      <c r="A376" s="6">
        <v>716</v>
      </c>
      <c r="B376">
        <v>18</v>
      </c>
      <c r="C376">
        <v>2</v>
      </c>
      <c r="D376">
        <v>10</v>
      </c>
      <c r="E376">
        <v>10</v>
      </c>
      <c r="F376">
        <v>10</v>
      </c>
      <c r="G376">
        <v>0</v>
      </c>
      <c r="H376">
        <v>8</v>
      </c>
      <c r="I376">
        <v>2</v>
      </c>
      <c r="J376">
        <v>0.9</v>
      </c>
      <c r="K376">
        <v>9.4345703125</v>
      </c>
      <c r="L376" s="10">
        <v>2.0255966186523402</v>
      </c>
      <c r="M376">
        <v>1.3853015899658201</v>
      </c>
      <c r="N376">
        <v>6.0597553253173801</v>
      </c>
      <c r="O376">
        <v>5</v>
      </c>
      <c r="P376">
        <v>5</v>
      </c>
      <c r="Q376">
        <v>15</v>
      </c>
      <c r="R376" s="16">
        <v>0.33329999999999999</v>
      </c>
      <c r="S376" s="16">
        <f t="shared" si="5"/>
        <v>0.5</v>
      </c>
      <c r="T376">
        <v>4.3376636505126998</v>
      </c>
      <c r="U376">
        <v>4.0459394454956001</v>
      </c>
      <c r="V376">
        <v>3.7680420875549299</v>
      </c>
      <c r="W376" s="17">
        <v>0.27789735794067399</v>
      </c>
      <c r="X376">
        <v>0.569621562957764</v>
      </c>
      <c r="Y376">
        <v>0.569621562957764</v>
      </c>
      <c r="Z376">
        <v>0.5</v>
      </c>
      <c r="AA376">
        <v>1</v>
      </c>
      <c r="AB376">
        <v>0.66666666666666696</v>
      </c>
      <c r="AC376">
        <v>0.8</v>
      </c>
      <c r="AD376">
        <v>0</v>
      </c>
      <c r="AE376">
        <v>0.5</v>
      </c>
    </row>
    <row r="377" spans="1:31" x14ac:dyDescent="0.15">
      <c r="A377" s="6">
        <v>758</v>
      </c>
      <c r="B377">
        <v>17</v>
      </c>
      <c r="C377">
        <v>3</v>
      </c>
      <c r="D377">
        <v>10</v>
      </c>
      <c r="E377">
        <v>10</v>
      </c>
      <c r="F377">
        <v>10</v>
      </c>
      <c r="G377">
        <v>0</v>
      </c>
      <c r="H377">
        <v>7</v>
      </c>
      <c r="I377">
        <v>3</v>
      </c>
      <c r="J377">
        <v>0.85</v>
      </c>
      <c r="K377">
        <v>9.3289508819580096</v>
      </c>
      <c r="L377" s="10">
        <v>2.0283145904540998</v>
      </c>
      <c r="M377">
        <v>0.96340560913085904</v>
      </c>
      <c r="N377">
        <v>6.8797893524169904</v>
      </c>
      <c r="O377">
        <v>5</v>
      </c>
      <c r="P377">
        <v>5</v>
      </c>
      <c r="Q377">
        <v>15</v>
      </c>
      <c r="R377" s="16">
        <v>0.33329999999999999</v>
      </c>
      <c r="S377" s="16">
        <f t="shared" si="5"/>
        <v>0.5</v>
      </c>
      <c r="T377">
        <v>4.1791725158691397</v>
      </c>
      <c r="U377">
        <v>3.7919178009033199</v>
      </c>
      <c r="V377">
        <v>3.5736203193664502</v>
      </c>
      <c r="W377" s="17">
        <v>0.21829748153686501</v>
      </c>
      <c r="X377">
        <v>0.60555219650268599</v>
      </c>
      <c r="Y377">
        <v>0.60555219650268599</v>
      </c>
      <c r="Z377">
        <v>0.5</v>
      </c>
      <c r="AA377">
        <v>1</v>
      </c>
      <c r="AB377">
        <v>0.66666666666666696</v>
      </c>
      <c r="AC377">
        <v>0.8</v>
      </c>
      <c r="AD377">
        <v>0</v>
      </c>
      <c r="AE377">
        <v>0.5</v>
      </c>
    </row>
    <row r="378" spans="1:31" x14ac:dyDescent="0.15">
      <c r="A378" s="6">
        <v>876</v>
      </c>
      <c r="B378">
        <v>19</v>
      </c>
      <c r="C378">
        <v>1</v>
      </c>
      <c r="D378">
        <v>10</v>
      </c>
      <c r="E378">
        <v>10</v>
      </c>
      <c r="F378">
        <v>10</v>
      </c>
      <c r="G378">
        <v>0</v>
      </c>
      <c r="H378">
        <v>9</v>
      </c>
      <c r="I378">
        <v>1</v>
      </c>
      <c r="J378">
        <v>0.95</v>
      </c>
      <c r="K378">
        <v>11.768062591552701</v>
      </c>
      <c r="L378" s="10">
        <v>2.0373554229736301</v>
      </c>
      <c r="M378">
        <v>1.83975982666016</v>
      </c>
      <c r="N378">
        <v>8.8359622955322301</v>
      </c>
      <c r="O378">
        <v>4</v>
      </c>
      <c r="P378">
        <v>4</v>
      </c>
      <c r="Q378">
        <v>13</v>
      </c>
      <c r="R378" s="16">
        <v>0.30769999999999997</v>
      </c>
      <c r="S378" s="16">
        <f t="shared" si="5"/>
        <v>0.4</v>
      </c>
      <c r="T378">
        <v>4.0236244201660201</v>
      </c>
      <c r="U378">
        <v>3.7884182929992698</v>
      </c>
      <c r="V378">
        <v>3.50898361206055</v>
      </c>
      <c r="W378" s="17">
        <v>0.27943468093872098</v>
      </c>
      <c r="X378">
        <v>0.51464080810546897</v>
      </c>
      <c r="Y378">
        <v>0.51464080810546897</v>
      </c>
      <c r="Z378">
        <v>0.4</v>
      </c>
      <c r="AA378">
        <v>0.9</v>
      </c>
      <c r="AB378">
        <v>0.69230769230769196</v>
      </c>
      <c r="AC378">
        <v>0.78260869565217395</v>
      </c>
      <c r="AD378">
        <v>0.1</v>
      </c>
      <c r="AE378">
        <v>0.5</v>
      </c>
    </row>
    <row r="379" spans="1:31" x14ac:dyDescent="0.15">
      <c r="A379" s="6">
        <v>8</v>
      </c>
      <c r="B379">
        <v>18</v>
      </c>
      <c r="C379">
        <v>2</v>
      </c>
      <c r="D379">
        <v>10</v>
      </c>
      <c r="E379">
        <v>10</v>
      </c>
      <c r="F379">
        <v>10</v>
      </c>
      <c r="G379">
        <v>0</v>
      </c>
      <c r="H379">
        <v>8</v>
      </c>
      <c r="I379">
        <v>2</v>
      </c>
      <c r="J379">
        <v>0.9</v>
      </c>
      <c r="K379">
        <v>10.032100677490201</v>
      </c>
      <c r="L379" s="10">
        <v>2.0374279022216801</v>
      </c>
      <c r="M379">
        <v>1.35663986206055</v>
      </c>
      <c r="N379">
        <v>6.5893821716308603</v>
      </c>
      <c r="O379">
        <v>5</v>
      </c>
      <c r="P379">
        <v>5</v>
      </c>
      <c r="Q379">
        <v>15</v>
      </c>
      <c r="R379" s="16">
        <v>0.33329999999999999</v>
      </c>
      <c r="S379" s="16">
        <f t="shared" si="5"/>
        <v>0.5</v>
      </c>
      <c r="T379">
        <v>4.4516887664794904</v>
      </c>
      <c r="U379">
        <v>4.1336708068847701</v>
      </c>
      <c r="V379">
        <v>3.82903051376343</v>
      </c>
      <c r="W379" s="17">
        <v>0.304640293121338</v>
      </c>
      <c r="X379">
        <v>0.62265825271606401</v>
      </c>
      <c r="Y379">
        <v>0.62265825271606401</v>
      </c>
      <c r="Z379">
        <v>0.5</v>
      </c>
      <c r="AA379">
        <v>1</v>
      </c>
      <c r="AB379">
        <v>0.66666666666666696</v>
      </c>
      <c r="AC379">
        <v>0.8</v>
      </c>
      <c r="AD379">
        <v>0</v>
      </c>
      <c r="AE379">
        <v>0.5</v>
      </c>
    </row>
    <row r="380" spans="1:31" x14ac:dyDescent="0.15">
      <c r="A380" s="6">
        <v>869</v>
      </c>
      <c r="B380">
        <v>17</v>
      </c>
      <c r="C380">
        <v>3</v>
      </c>
      <c r="D380">
        <v>10</v>
      </c>
      <c r="E380">
        <v>10</v>
      </c>
      <c r="F380">
        <v>10</v>
      </c>
      <c r="G380">
        <v>0</v>
      </c>
      <c r="H380">
        <v>7</v>
      </c>
      <c r="I380">
        <v>3</v>
      </c>
      <c r="J380">
        <v>0.85</v>
      </c>
      <c r="K380">
        <v>9.6783103942871094</v>
      </c>
      <c r="L380" s="10">
        <v>2.0395698547363299</v>
      </c>
      <c r="M380">
        <v>0.95239639282226596</v>
      </c>
      <c r="N380">
        <v>7.2885761260986301</v>
      </c>
      <c r="O380">
        <v>5</v>
      </c>
      <c r="P380">
        <v>5</v>
      </c>
      <c r="Q380">
        <v>15</v>
      </c>
      <c r="R380" s="16">
        <v>0.33329999999999999</v>
      </c>
      <c r="S380" s="16">
        <f t="shared" si="5"/>
        <v>0.5</v>
      </c>
      <c r="T380">
        <v>4.5699119567871103</v>
      </c>
      <c r="U380">
        <v>4.1407589912414604</v>
      </c>
      <c r="V380">
        <v>3.9194805622100799</v>
      </c>
      <c r="W380" s="17">
        <v>0.22127842903137199</v>
      </c>
      <c r="X380">
        <v>0.65043139457702603</v>
      </c>
      <c r="Y380">
        <v>0.65043139457702603</v>
      </c>
      <c r="Z380">
        <v>0.5</v>
      </c>
      <c r="AA380">
        <v>1</v>
      </c>
      <c r="AB380">
        <v>0.66666666666666696</v>
      </c>
      <c r="AC380">
        <v>0.8</v>
      </c>
      <c r="AD380">
        <v>0</v>
      </c>
      <c r="AE380">
        <v>0.5</v>
      </c>
    </row>
    <row r="381" spans="1:31" x14ac:dyDescent="0.15">
      <c r="A381" s="6">
        <v>636</v>
      </c>
      <c r="B381">
        <v>17</v>
      </c>
      <c r="C381">
        <v>3</v>
      </c>
      <c r="D381">
        <v>10</v>
      </c>
      <c r="E381">
        <v>10</v>
      </c>
      <c r="F381">
        <v>10</v>
      </c>
      <c r="G381">
        <v>0</v>
      </c>
      <c r="H381">
        <v>7</v>
      </c>
      <c r="I381">
        <v>3</v>
      </c>
      <c r="J381">
        <v>0.85</v>
      </c>
      <c r="K381">
        <v>9.5679016113281197</v>
      </c>
      <c r="L381" s="10">
        <v>2.04042243957519</v>
      </c>
      <c r="M381">
        <v>0.84602737426757801</v>
      </c>
      <c r="N381">
        <v>6.7722415924072301</v>
      </c>
      <c r="O381">
        <v>5</v>
      </c>
      <c r="P381">
        <v>5</v>
      </c>
      <c r="Q381">
        <v>15</v>
      </c>
      <c r="R381" s="16">
        <v>0.33329999999999999</v>
      </c>
      <c r="S381" s="16">
        <f t="shared" si="5"/>
        <v>0.5</v>
      </c>
      <c r="T381">
        <v>4.6366424560546902</v>
      </c>
      <c r="U381">
        <v>4.2364048957824698</v>
      </c>
      <c r="V381">
        <v>4.0123186111450204</v>
      </c>
      <c r="W381" s="17">
        <v>0.22408628463745101</v>
      </c>
      <c r="X381">
        <v>0.62432384490966797</v>
      </c>
      <c r="Y381">
        <v>0.62432384490966797</v>
      </c>
      <c r="Z381">
        <v>0.5</v>
      </c>
      <c r="AA381">
        <v>1</v>
      </c>
      <c r="AB381">
        <v>0.66666666666666696</v>
      </c>
      <c r="AC381">
        <v>0.8</v>
      </c>
      <c r="AD381">
        <v>0</v>
      </c>
      <c r="AE381">
        <v>0.5</v>
      </c>
    </row>
    <row r="382" spans="1:31" x14ac:dyDescent="0.15">
      <c r="A382" s="6">
        <v>853</v>
      </c>
      <c r="B382">
        <v>17</v>
      </c>
      <c r="C382">
        <v>3</v>
      </c>
      <c r="D382">
        <v>10</v>
      </c>
      <c r="E382">
        <v>10</v>
      </c>
      <c r="F382">
        <v>10</v>
      </c>
      <c r="G382">
        <v>0</v>
      </c>
      <c r="H382">
        <v>7</v>
      </c>
      <c r="I382">
        <v>3</v>
      </c>
      <c r="J382">
        <v>0.85</v>
      </c>
      <c r="K382">
        <v>8.4651317596435494</v>
      </c>
      <c r="L382" s="10">
        <v>2.04216384887695</v>
      </c>
      <c r="M382">
        <v>1.1552314758300799</v>
      </c>
      <c r="N382">
        <v>6.2192363739013699</v>
      </c>
      <c r="O382">
        <v>5</v>
      </c>
      <c r="P382">
        <v>5</v>
      </c>
      <c r="Q382">
        <v>14</v>
      </c>
      <c r="R382" s="16">
        <v>0.35709999999999997</v>
      </c>
      <c r="S382" s="16">
        <f t="shared" si="5"/>
        <v>0.5</v>
      </c>
      <c r="T382">
        <v>4.0691833496093697</v>
      </c>
      <c r="U382">
        <v>3.7146584987640399</v>
      </c>
      <c r="V382">
        <v>3.5182507038116499</v>
      </c>
      <c r="W382" s="17">
        <v>0.19640779495239299</v>
      </c>
      <c r="X382">
        <v>0.55093264579772905</v>
      </c>
      <c r="Y382">
        <v>0.55093264579772905</v>
      </c>
      <c r="Z382">
        <v>0.5</v>
      </c>
      <c r="AA382">
        <v>0.9</v>
      </c>
      <c r="AB382">
        <v>0.64285714285714302</v>
      </c>
      <c r="AC382">
        <v>0.75</v>
      </c>
      <c r="AD382">
        <v>0.1</v>
      </c>
      <c r="AE382">
        <v>0.4</v>
      </c>
    </row>
    <row r="383" spans="1:31" x14ac:dyDescent="0.15">
      <c r="A383" s="6">
        <v>881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>
        <v>8.2945404052734393</v>
      </c>
      <c r="L383" s="10">
        <v>2.0424213409423801</v>
      </c>
      <c r="M383">
        <v>0.28140640258789101</v>
      </c>
      <c r="N383">
        <v>8.9822177886962908</v>
      </c>
      <c r="O383">
        <v>5</v>
      </c>
      <c r="P383">
        <v>5</v>
      </c>
      <c r="Q383">
        <v>15</v>
      </c>
      <c r="R383" s="16">
        <v>0.33329999999999999</v>
      </c>
      <c r="S383" s="16">
        <f t="shared" si="5"/>
        <v>0.5</v>
      </c>
      <c r="T383">
        <v>3.9238185882568399</v>
      </c>
      <c r="U383">
        <v>3.2983379364013699</v>
      </c>
      <c r="V383">
        <v>3.3425927162170401</v>
      </c>
      <c r="W383" s="17">
        <v>4.42547798156738E-2</v>
      </c>
      <c r="X383">
        <v>0.58122587203979503</v>
      </c>
      <c r="Y383">
        <v>0.58122587203979503</v>
      </c>
      <c r="Z383">
        <v>0.5</v>
      </c>
      <c r="AA383">
        <v>1</v>
      </c>
      <c r="AB383">
        <v>0.66666666666666696</v>
      </c>
      <c r="AC383">
        <v>0.8</v>
      </c>
      <c r="AD383">
        <v>0</v>
      </c>
      <c r="AE383">
        <v>0.5</v>
      </c>
    </row>
    <row r="384" spans="1:31" x14ac:dyDescent="0.15">
      <c r="A384" s="6">
        <v>386</v>
      </c>
      <c r="B384">
        <v>17</v>
      </c>
      <c r="C384">
        <v>3</v>
      </c>
      <c r="D384">
        <v>10</v>
      </c>
      <c r="E384">
        <v>10</v>
      </c>
      <c r="F384">
        <v>10</v>
      </c>
      <c r="G384">
        <v>0</v>
      </c>
      <c r="H384">
        <v>7</v>
      </c>
      <c r="I384">
        <v>3</v>
      </c>
      <c r="J384">
        <v>0.85</v>
      </c>
      <c r="K384">
        <v>10.2128200531006</v>
      </c>
      <c r="L384" s="10">
        <v>2.0430221557617201</v>
      </c>
      <c r="M384">
        <v>0.84251785278320301</v>
      </c>
      <c r="N384">
        <v>7.6694469451904297</v>
      </c>
      <c r="O384">
        <v>5</v>
      </c>
      <c r="P384">
        <v>5</v>
      </c>
      <c r="Q384">
        <v>15</v>
      </c>
      <c r="R384" s="16">
        <v>0.33329999999999999</v>
      </c>
      <c r="S384" s="16">
        <f t="shared" si="5"/>
        <v>0.5</v>
      </c>
      <c r="T384">
        <v>4.2202167510986301</v>
      </c>
      <c r="U384">
        <v>3.8170619010925302</v>
      </c>
      <c r="V384">
        <v>3.5947360992431601</v>
      </c>
      <c r="W384" s="17">
        <v>0.22232580184936501</v>
      </c>
      <c r="X384">
        <v>0.62548065185546897</v>
      </c>
      <c r="Y384">
        <v>0.62548065185546897</v>
      </c>
      <c r="Z384">
        <v>0.5</v>
      </c>
      <c r="AA384">
        <v>1</v>
      </c>
      <c r="AB384">
        <v>0.66666666666666696</v>
      </c>
      <c r="AC384">
        <v>0.8</v>
      </c>
      <c r="AD384">
        <v>0</v>
      </c>
      <c r="AE384">
        <v>0.5</v>
      </c>
    </row>
    <row r="385" spans="1:31" x14ac:dyDescent="0.15">
      <c r="A385" s="6">
        <v>141</v>
      </c>
      <c r="B385">
        <v>18</v>
      </c>
      <c r="C385">
        <v>2</v>
      </c>
      <c r="D385">
        <v>10</v>
      </c>
      <c r="E385">
        <v>10</v>
      </c>
      <c r="F385">
        <v>10</v>
      </c>
      <c r="G385">
        <v>0</v>
      </c>
      <c r="H385">
        <v>8</v>
      </c>
      <c r="I385">
        <v>2</v>
      </c>
      <c r="J385">
        <v>0.9</v>
      </c>
      <c r="K385">
        <v>10.3313331604004</v>
      </c>
      <c r="L385" s="10">
        <v>2.0478324890136701</v>
      </c>
      <c r="M385">
        <v>1.35721588134766</v>
      </c>
      <c r="N385">
        <v>6.9013252258300799</v>
      </c>
      <c r="O385">
        <v>5</v>
      </c>
      <c r="P385">
        <v>5</v>
      </c>
      <c r="Q385">
        <v>15</v>
      </c>
      <c r="R385" s="16">
        <v>0.33329999999999999</v>
      </c>
      <c r="S385" s="16">
        <f t="shared" si="5"/>
        <v>0.5</v>
      </c>
      <c r="T385">
        <v>4.6949310302734402</v>
      </c>
      <c r="U385">
        <v>4.3674135208129901</v>
      </c>
      <c r="V385">
        <v>4.0722942352294904</v>
      </c>
      <c r="W385" s="17">
        <v>0.29511928558349598</v>
      </c>
      <c r="X385">
        <v>0.62263679504394498</v>
      </c>
      <c r="Y385">
        <v>0.62263679504394498</v>
      </c>
      <c r="Z385">
        <v>0.5</v>
      </c>
      <c r="AA385">
        <v>1</v>
      </c>
      <c r="AB385">
        <v>0.66666666666666696</v>
      </c>
      <c r="AC385">
        <v>0.8</v>
      </c>
      <c r="AD385">
        <v>0</v>
      </c>
      <c r="AE385">
        <v>0.5</v>
      </c>
    </row>
    <row r="386" spans="1:31" x14ac:dyDescent="0.15">
      <c r="A386" s="6">
        <v>489</v>
      </c>
      <c r="B386">
        <v>17</v>
      </c>
      <c r="C386">
        <v>3</v>
      </c>
      <c r="D386">
        <v>10</v>
      </c>
      <c r="E386">
        <v>10</v>
      </c>
      <c r="F386">
        <v>10</v>
      </c>
      <c r="G386">
        <v>0</v>
      </c>
      <c r="H386">
        <v>7</v>
      </c>
      <c r="I386">
        <v>3</v>
      </c>
      <c r="J386">
        <v>0.85</v>
      </c>
      <c r="K386">
        <v>8.6035575866699201</v>
      </c>
      <c r="L386" s="10">
        <v>2.0525588989257799</v>
      </c>
      <c r="M386">
        <v>1.1381149291992201</v>
      </c>
      <c r="N386">
        <v>6.3104324340820304</v>
      </c>
      <c r="O386">
        <v>5</v>
      </c>
      <c r="P386">
        <v>5</v>
      </c>
      <c r="Q386">
        <v>14</v>
      </c>
      <c r="R386" s="16">
        <v>0.35709999999999997</v>
      </c>
      <c r="S386" s="16">
        <f t="shared" ref="S386:S449" si="6">O386/E386</f>
        <v>0.5</v>
      </c>
      <c r="T386">
        <v>3.82600593566894</v>
      </c>
      <c r="U386">
        <v>3.4896590709686302</v>
      </c>
      <c r="V386">
        <v>3.2885289192199698</v>
      </c>
      <c r="W386" s="17">
        <v>0.201130151748657</v>
      </c>
      <c r="X386">
        <v>0.53747701644897505</v>
      </c>
      <c r="Y386">
        <v>0.53747701644897505</v>
      </c>
      <c r="Z386">
        <v>0.5</v>
      </c>
      <c r="AA386">
        <v>0.9</v>
      </c>
      <c r="AB386">
        <v>0.64285714285714302</v>
      </c>
      <c r="AC386">
        <v>0.75</v>
      </c>
      <c r="AD386">
        <v>0.1</v>
      </c>
      <c r="AE386">
        <v>0.4</v>
      </c>
    </row>
    <row r="387" spans="1:31" x14ac:dyDescent="0.15">
      <c r="A387" s="6">
        <v>432</v>
      </c>
      <c r="B387">
        <v>17</v>
      </c>
      <c r="C387">
        <v>3</v>
      </c>
      <c r="D387">
        <v>10</v>
      </c>
      <c r="E387">
        <v>10</v>
      </c>
      <c r="F387">
        <v>10</v>
      </c>
      <c r="G387">
        <v>0</v>
      </c>
      <c r="H387">
        <v>7</v>
      </c>
      <c r="I387">
        <v>3</v>
      </c>
      <c r="J387">
        <v>0.85</v>
      </c>
      <c r="K387">
        <v>8.8667430877685494</v>
      </c>
      <c r="L387" s="10">
        <v>2.0526103973388699</v>
      </c>
      <c r="M387">
        <v>1.0652885437011701</v>
      </c>
      <c r="N387">
        <v>6.4434089660644496</v>
      </c>
      <c r="O387">
        <v>6</v>
      </c>
      <c r="P387">
        <v>6</v>
      </c>
      <c r="Q387">
        <v>16</v>
      </c>
      <c r="R387" s="16">
        <v>0.375</v>
      </c>
      <c r="S387" s="16">
        <f t="shared" si="6"/>
        <v>0.6</v>
      </c>
      <c r="T387">
        <v>3.9832897186279301</v>
      </c>
      <c r="U387">
        <v>3.6399085521697998</v>
      </c>
      <c r="V387">
        <v>3.42966651916504</v>
      </c>
      <c r="W387" s="17">
        <v>0.21024203300476099</v>
      </c>
      <c r="X387">
        <v>0.55362319946289096</v>
      </c>
      <c r="Y387">
        <v>0.55362319946289096</v>
      </c>
      <c r="Z387">
        <v>0.6</v>
      </c>
      <c r="AA387">
        <v>1</v>
      </c>
      <c r="AB387">
        <v>0.625</v>
      </c>
      <c r="AC387">
        <v>0.76923076923076905</v>
      </c>
      <c r="AD387">
        <v>0</v>
      </c>
      <c r="AE387">
        <v>0.4</v>
      </c>
    </row>
    <row r="388" spans="1:31" x14ac:dyDescent="0.15">
      <c r="A388" s="6">
        <v>179</v>
      </c>
      <c r="B388">
        <v>18</v>
      </c>
      <c r="C388">
        <v>2</v>
      </c>
      <c r="D388">
        <v>10</v>
      </c>
      <c r="E388">
        <v>10</v>
      </c>
      <c r="F388">
        <v>10</v>
      </c>
      <c r="G388">
        <v>0</v>
      </c>
      <c r="H388">
        <v>8</v>
      </c>
      <c r="I388">
        <v>2</v>
      </c>
      <c r="J388">
        <v>0.9</v>
      </c>
      <c r="K388">
        <v>9.1887779235839808</v>
      </c>
      <c r="L388" s="10">
        <v>2.0526142120361301</v>
      </c>
      <c r="M388">
        <v>1.4161491394043</v>
      </c>
      <c r="N388">
        <v>5.7378883361816397</v>
      </c>
      <c r="O388">
        <v>6</v>
      </c>
      <c r="P388">
        <v>6</v>
      </c>
      <c r="Q388">
        <v>16</v>
      </c>
      <c r="R388" s="16">
        <v>0.375</v>
      </c>
      <c r="S388" s="16">
        <f t="shared" si="6"/>
        <v>0.6</v>
      </c>
      <c r="T388">
        <v>4.2398452758789098</v>
      </c>
      <c r="U388">
        <v>3.9448945522308301</v>
      </c>
      <c r="V388">
        <v>3.6569015979766801</v>
      </c>
      <c r="W388" s="17">
        <v>0.28799295425415</v>
      </c>
      <c r="X388">
        <v>0.58294367790222201</v>
      </c>
      <c r="Y388">
        <v>0.58294367790222201</v>
      </c>
      <c r="Z388">
        <v>0.6</v>
      </c>
      <c r="AA388">
        <v>1</v>
      </c>
      <c r="AB388">
        <v>0.625</v>
      </c>
      <c r="AC388">
        <v>0.76923076923076905</v>
      </c>
      <c r="AD388">
        <v>0</v>
      </c>
      <c r="AE388">
        <v>0.4</v>
      </c>
    </row>
    <row r="389" spans="1:31" x14ac:dyDescent="0.15">
      <c r="A389" s="6">
        <v>995</v>
      </c>
      <c r="B389">
        <v>18</v>
      </c>
      <c r="C389">
        <v>2</v>
      </c>
      <c r="D389">
        <v>10</v>
      </c>
      <c r="E389">
        <v>10</v>
      </c>
      <c r="F389">
        <v>10</v>
      </c>
      <c r="G389">
        <v>0</v>
      </c>
      <c r="H389">
        <v>8</v>
      </c>
      <c r="I389">
        <v>2</v>
      </c>
      <c r="J389">
        <v>0.9</v>
      </c>
      <c r="K389">
        <v>9.1805610656738299</v>
      </c>
      <c r="L389" s="10">
        <v>2.05412673950195</v>
      </c>
      <c r="M389">
        <v>1.6231632232666</v>
      </c>
      <c r="N389">
        <v>6.7532253265380904</v>
      </c>
      <c r="O389">
        <v>7</v>
      </c>
      <c r="P389">
        <v>7</v>
      </c>
      <c r="Q389">
        <v>17</v>
      </c>
      <c r="R389" s="16">
        <v>0.4118</v>
      </c>
      <c r="S389" s="16">
        <f t="shared" si="6"/>
        <v>0.7</v>
      </c>
      <c r="T389">
        <v>4.2894458770751998</v>
      </c>
      <c r="U389">
        <v>3.9658062458038299</v>
      </c>
      <c r="V389">
        <v>3.7447128295898402</v>
      </c>
      <c r="W389" s="17">
        <v>0.22109341621398901</v>
      </c>
      <c r="X389">
        <v>0.54473304748535201</v>
      </c>
      <c r="Y389">
        <v>0.54473304748535201</v>
      </c>
      <c r="Z389">
        <v>0.7</v>
      </c>
      <c r="AA389">
        <v>1</v>
      </c>
      <c r="AB389">
        <v>0.58823529411764697</v>
      </c>
      <c r="AC389">
        <v>0.74074074074074103</v>
      </c>
      <c r="AD389">
        <v>0</v>
      </c>
      <c r="AE389">
        <v>0.3</v>
      </c>
    </row>
    <row r="390" spans="1:31" x14ac:dyDescent="0.15">
      <c r="A390" s="6">
        <v>604</v>
      </c>
      <c r="B390">
        <v>17</v>
      </c>
      <c r="C390">
        <v>3</v>
      </c>
      <c r="D390">
        <v>10</v>
      </c>
      <c r="E390">
        <v>10</v>
      </c>
      <c r="F390">
        <v>10</v>
      </c>
      <c r="G390">
        <v>0</v>
      </c>
      <c r="H390">
        <v>7</v>
      </c>
      <c r="I390">
        <v>3</v>
      </c>
      <c r="J390">
        <v>0.85</v>
      </c>
      <c r="K390">
        <v>9.6251373291015607</v>
      </c>
      <c r="L390" s="10">
        <v>2.0566482543945299</v>
      </c>
      <c r="M390">
        <v>0.89582824707031194</v>
      </c>
      <c r="N390">
        <v>6.9427394866943404</v>
      </c>
      <c r="O390">
        <v>5</v>
      </c>
      <c r="P390">
        <v>5</v>
      </c>
      <c r="Q390">
        <v>15</v>
      </c>
      <c r="R390" s="16">
        <v>0.33329999999999999</v>
      </c>
      <c r="S390" s="16">
        <f t="shared" si="6"/>
        <v>0.5</v>
      </c>
      <c r="T390">
        <v>4.5360679626464799</v>
      </c>
      <c r="U390">
        <v>4.1404991149902299</v>
      </c>
      <c r="V390">
        <v>3.9084415435790998</v>
      </c>
      <c r="W390" s="17">
        <v>0.23205757141113301</v>
      </c>
      <c r="X390">
        <v>0.62762641906738303</v>
      </c>
      <c r="Y390">
        <v>0.62762641906738303</v>
      </c>
      <c r="Z390">
        <v>0.5</v>
      </c>
      <c r="AA390">
        <v>1</v>
      </c>
      <c r="AB390">
        <v>0.66666666666666696</v>
      </c>
      <c r="AC390">
        <v>0.8</v>
      </c>
      <c r="AD390">
        <v>0</v>
      </c>
      <c r="AE390">
        <v>0.5</v>
      </c>
    </row>
    <row r="391" spans="1:31" x14ac:dyDescent="0.15">
      <c r="A391" s="6">
        <v>342</v>
      </c>
      <c r="B391">
        <v>16</v>
      </c>
      <c r="C391">
        <v>4</v>
      </c>
      <c r="D391">
        <v>10</v>
      </c>
      <c r="E391">
        <v>10</v>
      </c>
      <c r="F391">
        <v>10</v>
      </c>
      <c r="G391">
        <v>0</v>
      </c>
      <c r="H391">
        <v>6</v>
      </c>
      <c r="I391">
        <v>4</v>
      </c>
      <c r="J391">
        <v>0.8</v>
      </c>
      <c r="K391">
        <v>7.34714698791504</v>
      </c>
      <c r="L391" s="10">
        <v>2.0586910247802699</v>
      </c>
      <c r="M391">
        <v>0.840667724609375</v>
      </c>
      <c r="N391">
        <v>5.76904296875</v>
      </c>
      <c r="O391">
        <v>5</v>
      </c>
      <c r="P391">
        <v>5</v>
      </c>
      <c r="Q391">
        <v>15</v>
      </c>
      <c r="R391" s="16">
        <v>0.33329999999999999</v>
      </c>
      <c r="S391" s="16">
        <f t="shared" si="6"/>
        <v>0.5</v>
      </c>
      <c r="T391">
        <v>3.4050369262695299</v>
      </c>
      <c r="U391">
        <v>3.05290722846985</v>
      </c>
      <c r="V391">
        <v>2.9288246631622301</v>
      </c>
      <c r="W391" s="17">
        <v>0.12408256530761699</v>
      </c>
      <c r="X391">
        <v>0.47621226310730003</v>
      </c>
      <c r="Y391">
        <v>0.47621226310730003</v>
      </c>
      <c r="Z391">
        <v>0.5</v>
      </c>
      <c r="AA391">
        <v>1</v>
      </c>
      <c r="AB391">
        <v>0.66666666666666696</v>
      </c>
      <c r="AC391">
        <v>0.8</v>
      </c>
      <c r="AD391">
        <v>0</v>
      </c>
      <c r="AE391">
        <v>0.5</v>
      </c>
    </row>
    <row r="392" spans="1:31" x14ac:dyDescent="0.15">
      <c r="A392" s="6">
        <v>140</v>
      </c>
      <c r="B392">
        <v>19</v>
      </c>
      <c r="C392">
        <v>1</v>
      </c>
      <c r="D392">
        <v>10</v>
      </c>
      <c r="E392">
        <v>10</v>
      </c>
      <c r="F392">
        <v>10</v>
      </c>
      <c r="G392">
        <v>0</v>
      </c>
      <c r="H392">
        <v>9</v>
      </c>
      <c r="I392">
        <v>1</v>
      </c>
      <c r="J392">
        <v>0.95</v>
      </c>
      <c r="K392">
        <v>12.781984329223601</v>
      </c>
      <c r="L392" s="10">
        <v>2.0721778869628902</v>
      </c>
      <c r="M392">
        <v>1.83835220336914</v>
      </c>
      <c r="N392">
        <v>9.5615386962890607</v>
      </c>
      <c r="O392">
        <v>5</v>
      </c>
      <c r="P392">
        <v>5</v>
      </c>
      <c r="Q392">
        <v>15</v>
      </c>
      <c r="R392" s="16">
        <v>0.33329999999999999</v>
      </c>
      <c r="S392" s="16">
        <f t="shared" si="6"/>
        <v>0.5</v>
      </c>
      <c r="T392">
        <v>4.7281875610351598</v>
      </c>
      <c r="U392">
        <v>4.4298238754272496</v>
      </c>
      <c r="V392">
        <v>4.11706447601318</v>
      </c>
      <c r="W392" s="17">
        <v>0.312759399414062</v>
      </c>
      <c r="X392">
        <v>0.61112308502197299</v>
      </c>
      <c r="Y392">
        <v>0.61112308502197299</v>
      </c>
      <c r="Z392">
        <v>0.5</v>
      </c>
      <c r="AA392">
        <v>1</v>
      </c>
      <c r="AB392">
        <v>0.66666666666666696</v>
      </c>
      <c r="AC392">
        <v>0.8</v>
      </c>
      <c r="AD392">
        <v>0</v>
      </c>
      <c r="AE392">
        <v>0.5</v>
      </c>
    </row>
    <row r="393" spans="1:31" x14ac:dyDescent="0.15">
      <c r="A393" s="6">
        <v>916</v>
      </c>
      <c r="B393">
        <v>16</v>
      </c>
      <c r="C393">
        <v>4</v>
      </c>
      <c r="D393">
        <v>10</v>
      </c>
      <c r="E393">
        <v>10</v>
      </c>
      <c r="F393">
        <v>10</v>
      </c>
      <c r="G393">
        <v>0</v>
      </c>
      <c r="H393">
        <v>6</v>
      </c>
      <c r="I393">
        <v>4</v>
      </c>
      <c r="J393">
        <v>0.8</v>
      </c>
      <c r="K393">
        <v>8.7279434204101598</v>
      </c>
      <c r="L393" s="10">
        <v>2.0723114013671902</v>
      </c>
      <c r="M393">
        <v>0.43475723266601601</v>
      </c>
      <c r="N393">
        <v>6.9988346099853498</v>
      </c>
      <c r="O393">
        <v>5</v>
      </c>
      <c r="P393">
        <v>5</v>
      </c>
      <c r="Q393">
        <v>15</v>
      </c>
      <c r="R393" s="16">
        <v>0.33329999999999999</v>
      </c>
      <c r="S393" s="16">
        <f t="shared" si="6"/>
        <v>0.5</v>
      </c>
      <c r="T393">
        <v>4.5140686035156197</v>
      </c>
      <c r="U393">
        <v>4.0256094932556197</v>
      </c>
      <c r="V393">
        <v>3.88529276847839</v>
      </c>
      <c r="W393" s="17">
        <v>0.14031672477722201</v>
      </c>
      <c r="X393">
        <v>0.628775835037231</v>
      </c>
      <c r="Y393">
        <v>0.628775835037231</v>
      </c>
      <c r="Z393">
        <v>0.5</v>
      </c>
      <c r="AA393">
        <v>1</v>
      </c>
      <c r="AB393">
        <v>0.66666666666666696</v>
      </c>
      <c r="AC393">
        <v>0.8</v>
      </c>
      <c r="AD393">
        <v>0</v>
      </c>
      <c r="AE393">
        <v>0.5</v>
      </c>
    </row>
    <row r="394" spans="1:31" x14ac:dyDescent="0.15">
      <c r="A394" s="6">
        <v>368</v>
      </c>
      <c r="B394">
        <v>17</v>
      </c>
      <c r="C394">
        <v>3</v>
      </c>
      <c r="D394">
        <v>10</v>
      </c>
      <c r="E394">
        <v>10</v>
      </c>
      <c r="F394">
        <v>10</v>
      </c>
      <c r="G394">
        <v>0</v>
      </c>
      <c r="H394">
        <v>7</v>
      </c>
      <c r="I394">
        <v>3</v>
      </c>
      <c r="J394">
        <v>0.85</v>
      </c>
      <c r="K394">
        <v>8.3508358001709002</v>
      </c>
      <c r="L394" s="10">
        <v>2.07277488708496</v>
      </c>
      <c r="M394">
        <v>1.2865447998046899</v>
      </c>
      <c r="N394">
        <v>6.3478755950927699</v>
      </c>
      <c r="O394">
        <v>5</v>
      </c>
      <c r="P394">
        <v>5</v>
      </c>
      <c r="Q394">
        <v>14</v>
      </c>
      <c r="R394" s="16">
        <v>0.35709999999999997</v>
      </c>
      <c r="S394" s="16">
        <f t="shared" si="6"/>
        <v>0.5</v>
      </c>
      <c r="T394">
        <v>3.5908241271972701</v>
      </c>
      <c r="U394">
        <v>3.2647609710693399</v>
      </c>
      <c r="V394">
        <v>3.0838680267334002</v>
      </c>
      <c r="W394" s="17">
        <v>0.180892944335937</v>
      </c>
      <c r="X394">
        <v>0.50695610046386697</v>
      </c>
      <c r="Y394">
        <v>0.50695610046386697</v>
      </c>
      <c r="Z394">
        <v>0.5</v>
      </c>
      <c r="AA394">
        <v>0.9</v>
      </c>
      <c r="AB394">
        <v>0.64285714285714302</v>
      </c>
      <c r="AC394">
        <v>0.75</v>
      </c>
      <c r="AD394">
        <v>0.1</v>
      </c>
      <c r="AE394">
        <v>0.4</v>
      </c>
    </row>
    <row r="395" spans="1:31" x14ac:dyDescent="0.15">
      <c r="A395" s="6">
        <v>40</v>
      </c>
      <c r="B395">
        <v>17</v>
      </c>
      <c r="C395">
        <v>3</v>
      </c>
      <c r="D395">
        <v>10</v>
      </c>
      <c r="E395">
        <v>10</v>
      </c>
      <c r="F395">
        <v>10</v>
      </c>
      <c r="G395">
        <v>0</v>
      </c>
      <c r="H395">
        <v>7</v>
      </c>
      <c r="I395">
        <v>3</v>
      </c>
      <c r="J395">
        <v>0.85</v>
      </c>
      <c r="K395">
        <v>9.1910572052002006</v>
      </c>
      <c r="L395" s="10">
        <v>2.07369804382324</v>
      </c>
      <c r="M395">
        <v>1.0592231750488299</v>
      </c>
      <c r="N395">
        <v>6.7860641479492196</v>
      </c>
      <c r="O395">
        <v>4</v>
      </c>
      <c r="P395">
        <v>4</v>
      </c>
      <c r="Q395">
        <v>13</v>
      </c>
      <c r="R395" s="16">
        <v>0.30769999999999997</v>
      </c>
      <c r="S395" s="16">
        <f t="shared" si="6"/>
        <v>0.4</v>
      </c>
      <c r="T395">
        <v>3.7270412445068399</v>
      </c>
      <c r="U395">
        <v>3.39419341087341</v>
      </c>
      <c r="V395">
        <v>3.1837821006774898</v>
      </c>
      <c r="W395" s="17">
        <v>0.21041131019592299</v>
      </c>
      <c r="X395">
        <v>0.54325914382934604</v>
      </c>
      <c r="Y395">
        <v>0.54325914382934604</v>
      </c>
      <c r="Z395">
        <v>0.4</v>
      </c>
      <c r="AA395">
        <v>0.9</v>
      </c>
      <c r="AB395">
        <v>0.69230769230769196</v>
      </c>
      <c r="AC395">
        <v>0.78260869565217395</v>
      </c>
      <c r="AD395">
        <v>0.1</v>
      </c>
      <c r="AE395">
        <v>0.5</v>
      </c>
    </row>
    <row r="396" spans="1:31" x14ac:dyDescent="0.15">
      <c r="A396" s="6">
        <v>104</v>
      </c>
      <c r="B396">
        <v>16</v>
      </c>
      <c r="C396">
        <v>4</v>
      </c>
      <c r="D396">
        <v>10</v>
      </c>
      <c r="E396">
        <v>10</v>
      </c>
      <c r="F396">
        <v>10</v>
      </c>
      <c r="G396">
        <v>0</v>
      </c>
      <c r="H396">
        <v>6</v>
      </c>
      <c r="I396">
        <v>4</v>
      </c>
      <c r="J396">
        <v>0.8</v>
      </c>
      <c r="K396">
        <v>9.3435325622558594</v>
      </c>
      <c r="L396" s="10">
        <v>2.0762424468994101</v>
      </c>
      <c r="M396">
        <v>0.48625564575195301</v>
      </c>
      <c r="N396">
        <v>8.1371822357177699</v>
      </c>
      <c r="O396">
        <v>5</v>
      </c>
      <c r="P396">
        <v>5</v>
      </c>
      <c r="Q396">
        <v>15</v>
      </c>
      <c r="R396" s="16">
        <v>0.33329999999999999</v>
      </c>
      <c r="S396" s="16">
        <f t="shared" si="6"/>
        <v>0.5</v>
      </c>
      <c r="T396">
        <v>3.6808319091796902</v>
      </c>
      <c r="U396">
        <v>3.2331078052520801</v>
      </c>
      <c r="V396">
        <v>3.1312956809997599</v>
      </c>
      <c r="W396" s="17">
        <v>0.101812124252319</v>
      </c>
      <c r="X396">
        <v>0.54953622817993197</v>
      </c>
      <c r="Y396">
        <v>0.54953622817993197</v>
      </c>
      <c r="Z396">
        <v>0.5</v>
      </c>
      <c r="AA396">
        <v>1</v>
      </c>
      <c r="AB396">
        <v>0.66666666666666696</v>
      </c>
      <c r="AC396">
        <v>0.8</v>
      </c>
      <c r="AD396">
        <v>0</v>
      </c>
      <c r="AE396">
        <v>0.5</v>
      </c>
    </row>
    <row r="397" spans="1:31" x14ac:dyDescent="0.15">
      <c r="A397" s="6">
        <v>693</v>
      </c>
      <c r="B397">
        <v>15</v>
      </c>
      <c r="C397">
        <v>5</v>
      </c>
      <c r="D397">
        <v>10</v>
      </c>
      <c r="E397">
        <v>10</v>
      </c>
      <c r="F397">
        <v>10</v>
      </c>
      <c r="G397">
        <v>0</v>
      </c>
      <c r="H397">
        <v>5</v>
      </c>
      <c r="I397">
        <v>5</v>
      </c>
      <c r="J397">
        <v>0.75</v>
      </c>
      <c r="K397">
        <v>7.1633815765380904</v>
      </c>
      <c r="L397" s="10">
        <v>2.07832527160644</v>
      </c>
      <c r="M397">
        <v>0.38042831420898399</v>
      </c>
      <c r="N397">
        <v>6.7743206024169904</v>
      </c>
      <c r="O397">
        <v>4</v>
      </c>
      <c r="P397">
        <v>4</v>
      </c>
      <c r="Q397">
        <v>13</v>
      </c>
      <c r="R397" s="16">
        <v>0.30769999999999997</v>
      </c>
      <c r="S397" s="16">
        <f t="shared" si="6"/>
        <v>0.4</v>
      </c>
      <c r="T397">
        <v>3.3563613891601598</v>
      </c>
      <c r="U397">
        <v>2.9106068611145002</v>
      </c>
      <c r="V397">
        <v>2.8721439838409402</v>
      </c>
      <c r="W397" s="17">
        <v>3.8462877273559598E-2</v>
      </c>
      <c r="X397">
        <v>0.48421740531921398</v>
      </c>
      <c r="Y397">
        <v>0.48421740531921398</v>
      </c>
      <c r="Z397">
        <v>0.4</v>
      </c>
      <c r="AA397">
        <v>0.9</v>
      </c>
      <c r="AB397">
        <v>0.69230769230769196</v>
      </c>
      <c r="AC397">
        <v>0.78260869565217395</v>
      </c>
      <c r="AD397">
        <v>0.1</v>
      </c>
      <c r="AE397">
        <v>0.5</v>
      </c>
    </row>
    <row r="398" spans="1:31" x14ac:dyDescent="0.15">
      <c r="A398" s="6">
        <v>161</v>
      </c>
      <c r="B398">
        <v>17</v>
      </c>
      <c r="C398">
        <v>3</v>
      </c>
      <c r="D398">
        <v>10</v>
      </c>
      <c r="E398">
        <v>10</v>
      </c>
      <c r="F398">
        <v>10</v>
      </c>
      <c r="G398">
        <v>0</v>
      </c>
      <c r="H398">
        <v>7</v>
      </c>
      <c r="I398">
        <v>3</v>
      </c>
      <c r="J398">
        <v>0.85</v>
      </c>
      <c r="K398">
        <v>8.1865882873535192</v>
      </c>
      <c r="L398" s="10">
        <v>2.0900421142578098</v>
      </c>
      <c r="M398">
        <v>1.18630599975586</v>
      </c>
      <c r="N398">
        <v>5.6968841552734402</v>
      </c>
      <c r="O398">
        <v>4</v>
      </c>
      <c r="P398">
        <v>4</v>
      </c>
      <c r="Q398">
        <v>13</v>
      </c>
      <c r="R398" s="16">
        <v>0.30769999999999997</v>
      </c>
      <c r="S398" s="16">
        <f t="shared" si="6"/>
        <v>0.4</v>
      </c>
      <c r="T398">
        <v>3.9474563598632799</v>
      </c>
      <c r="U398">
        <v>3.6399130821228001</v>
      </c>
      <c r="V398">
        <v>3.4293487071990998</v>
      </c>
      <c r="W398" s="17">
        <v>0.210564374923706</v>
      </c>
      <c r="X398">
        <v>0.51810765266418501</v>
      </c>
      <c r="Y398">
        <v>0.51810765266418501</v>
      </c>
      <c r="Z398">
        <v>0.4</v>
      </c>
      <c r="AA398">
        <v>0.9</v>
      </c>
      <c r="AB398">
        <v>0.69230769230769196</v>
      </c>
      <c r="AC398">
        <v>0.78260869565217395</v>
      </c>
      <c r="AD398">
        <v>0.1</v>
      </c>
      <c r="AE398">
        <v>0.5</v>
      </c>
    </row>
    <row r="399" spans="1:31" x14ac:dyDescent="0.15">
      <c r="A399" s="6">
        <v>271</v>
      </c>
      <c r="B399">
        <v>17</v>
      </c>
      <c r="C399">
        <v>3</v>
      </c>
      <c r="D399">
        <v>10</v>
      </c>
      <c r="E399">
        <v>10</v>
      </c>
      <c r="F399">
        <v>10</v>
      </c>
      <c r="G399">
        <v>0</v>
      </c>
      <c r="H399">
        <v>7</v>
      </c>
      <c r="I399">
        <v>3</v>
      </c>
      <c r="J399">
        <v>0.85</v>
      </c>
      <c r="K399">
        <v>9.2700252532959002</v>
      </c>
      <c r="L399" s="10">
        <v>2.0932731628418</v>
      </c>
      <c r="M399">
        <v>1.0563316345214799</v>
      </c>
      <c r="N399">
        <v>6.7960319519043004</v>
      </c>
      <c r="O399">
        <v>4</v>
      </c>
      <c r="P399">
        <v>4</v>
      </c>
      <c r="Q399">
        <v>14</v>
      </c>
      <c r="R399" s="16">
        <v>0.28570000000000001</v>
      </c>
      <c r="S399" s="16">
        <f t="shared" si="6"/>
        <v>0.4</v>
      </c>
      <c r="T399">
        <v>4.4909229278564498</v>
      </c>
      <c r="U399">
        <v>4.0794167518615696</v>
      </c>
      <c r="V399">
        <v>3.8571357727050799</v>
      </c>
      <c r="W399" s="17">
        <v>0.222280979156494</v>
      </c>
      <c r="X399">
        <v>0.63378715515136697</v>
      </c>
      <c r="Y399">
        <v>0.63378715515136697</v>
      </c>
      <c r="Z399">
        <v>0.4</v>
      </c>
      <c r="AA399">
        <v>1</v>
      </c>
      <c r="AB399">
        <v>0.71428571428571397</v>
      </c>
      <c r="AC399">
        <v>0.83333333333333304</v>
      </c>
      <c r="AD399">
        <v>0</v>
      </c>
      <c r="AE399">
        <v>0.6</v>
      </c>
    </row>
    <row r="400" spans="1:31" x14ac:dyDescent="0.15">
      <c r="A400" s="6">
        <v>272</v>
      </c>
      <c r="B400">
        <v>17</v>
      </c>
      <c r="C400">
        <v>3</v>
      </c>
      <c r="D400">
        <v>10</v>
      </c>
      <c r="E400">
        <v>10</v>
      </c>
      <c r="F400">
        <v>10</v>
      </c>
      <c r="G400">
        <v>0</v>
      </c>
      <c r="H400">
        <v>7</v>
      </c>
      <c r="I400">
        <v>3</v>
      </c>
      <c r="J400">
        <v>0.85</v>
      </c>
      <c r="K400">
        <v>9.2138195037841797</v>
      </c>
      <c r="L400" s="10">
        <v>2.0940017700195299</v>
      </c>
      <c r="M400">
        <v>1.08382415771484</v>
      </c>
      <c r="N400">
        <v>6.8038921356201199</v>
      </c>
      <c r="O400">
        <v>5</v>
      </c>
      <c r="P400">
        <v>5</v>
      </c>
      <c r="Q400">
        <v>15</v>
      </c>
      <c r="R400" s="16">
        <v>0.33329999999999999</v>
      </c>
      <c r="S400" s="16">
        <f t="shared" si="6"/>
        <v>0.5</v>
      </c>
      <c r="T400">
        <v>4.4087619781494096</v>
      </c>
      <c r="U400">
        <v>4.0186033248901403</v>
      </c>
      <c r="V400">
        <v>3.8008544445037802</v>
      </c>
      <c r="W400" s="17">
        <v>0.21774888038635301</v>
      </c>
      <c r="X400">
        <v>0.60790753364562999</v>
      </c>
      <c r="Y400">
        <v>0.60790753364562999</v>
      </c>
      <c r="Z400">
        <v>0.5</v>
      </c>
      <c r="AA400">
        <v>1</v>
      </c>
      <c r="AB400">
        <v>0.66666666666666696</v>
      </c>
      <c r="AC400">
        <v>0.8</v>
      </c>
      <c r="AD400">
        <v>0</v>
      </c>
      <c r="AE400">
        <v>0.5</v>
      </c>
    </row>
    <row r="401" spans="1:31" x14ac:dyDescent="0.15">
      <c r="A401" s="6">
        <v>951</v>
      </c>
      <c r="B401">
        <v>16</v>
      </c>
      <c r="C401">
        <v>4</v>
      </c>
      <c r="D401">
        <v>10</v>
      </c>
      <c r="E401">
        <v>10</v>
      </c>
      <c r="F401">
        <v>9</v>
      </c>
      <c r="G401">
        <v>1</v>
      </c>
      <c r="H401">
        <v>7</v>
      </c>
      <c r="I401">
        <v>3</v>
      </c>
      <c r="J401">
        <v>0.8</v>
      </c>
      <c r="K401">
        <v>8.5184440612793004</v>
      </c>
      <c r="L401" s="10">
        <v>2.0967750549316402</v>
      </c>
      <c r="M401">
        <v>1.0690956115722701</v>
      </c>
      <c r="N401">
        <v>5.7482376098632804</v>
      </c>
      <c r="O401">
        <v>5</v>
      </c>
      <c r="P401">
        <v>5</v>
      </c>
      <c r="Q401">
        <v>14</v>
      </c>
      <c r="R401" s="16">
        <v>0.35709999999999997</v>
      </c>
      <c r="S401" s="16">
        <f t="shared" si="6"/>
        <v>0.5</v>
      </c>
      <c r="T401">
        <v>3.7170829772949201</v>
      </c>
      <c r="U401">
        <v>3.3833143711090101</v>
      </c>
      <c r="V401">
        <v>3.2514452934265101</v>
      </c>
      <c r="W401" s="17">
        <v>0.13186907768249501</v>
      </c>
      <c r="X401">
        <v>0.46563768386840798</v>
      </c>
      <c r="Y401">
        <v>0.46563768386840798</v>
      </c>
      <c r="Z401">
        <v>0.5</v>
      </c>
      <c r="AA401">
        <v>0.9</v>
      </c>
      <c r="AB401">
        <v>0.64285714285714302</v>
      </c>
      <c r="AC401">
        <v>0.75</v>
      </c>
      <c r="AD401">
        <v>0.1</v>
      </c>
      <c r="AE401">
        <v>0.4</v>
      </c>
    </row>
    <row r="402" spans="1:31" x14ac:dyDescent="0.15">
      <c r="A402" s="6">
        <v>205</v>
      </c>
      <c r="B402">
        <v>16</v>
      </c>
      <c r="C402">
        <v>4</v>
      </c>
      <c r="D402">
        <v>10</v>
      </c>
      <c r="E402">
        <v>10</v>
      </c>
      <c r="F402">
        <v>10</v>
      </c>
      <c r="G402">
        <v>0</v>
      </c>
      <c r="H402">
        <v>6</v>
      </c>
      <c r="I402">
        <v>4</v>
      </c>
      <c r="J402">
        <v>0.8</v>
      </c>
      <c r="K402">
        <v>8.0775089263915998</v>
      </c>
      <c r="L402" s="10">
        <v>2.09779930114746</v>
      </c>
      <c r="M402">
        <v>0.625335693359375</v>
      </c>
      <c r="N402">
        <v>6.2850151062011701</v>
      </c>
      <c r="O402">
        <v>4</v>
      </c>
      <c r="P402">
        <v>4</v>
      </c>
      <c r="Q402">
        <v>14</v>
      </c>
      <c r="R402" s="16">
        <v>0.28570000000000001</v>
      </c>
      <c r="S402" s="16">
        <f t="shared" si="6"/>
        <v>0.4</v>
      </c>
      <c r="T402">
        <v>3.7228221893310498</v>
      </c>
      <c r="U402">
        <v>3.32077193260193</v>
      </c>
      <c r="V402">
        <v>3.17558765411377</v>
      </c>
      <c r="W402" s="17">
        <v>0.14518427848815901</v>
      </c>
      <c r="X402">
        <v>0.54723453521728505</v>
      </c>
      <c r="Y402">
        <v>0.54723453521728505</v>
      </c>
      <c r="Z402">
        <v>0.4</v>
      </c>
      <c r="AA402">
        <v>1</v>
      </c>
      <c r="AB402">
        <v>0.71428571428571397</v>
      </c>
      <c r="AC402">
        <v>0.83333333333333304</v>
      </c>
      <c r="AD402">
        <v>0</v>
      </c>
      <c r="AE402">
        <v>0.6</v>
      </c>
    </row>
    <row r="403" spans="1:31" x14ac:dyDescent="0.15">
      <c r="A403" s="6">
        <v>750</v>
      </c>
      <c r="B403">
        <v>17</v>
      </c>
      <c r="C403">
        <v>3</v>
      </c>
      <c r="D403">
        <v>10</v>
      </c>
      <c r="E403">
        <v>10</v>
      </c>
      <c r="F403">
        <v>10</v>
      </c>
      <c r="G403">
        <v>0</v>
      </c>
      <c r="H403">
        <v>7</v>
      </c>
      <c r="I403">
        <v>3</v>
      </c>
      <c r="J403">
        <v>0.85</v>
      </c>
      <c r="K403">
        <v>9.2315673828125</v>
      </c>
      <c r="L403" s="10">
        <v>2.1022720336914098</v>
      </c>
      <c r="M403">
        <v>1.2332954406738299</v>
      </c>
      <c r="N403">
        <v>7.28812599182129</v>
      </c>
      <c r="O403">
        <v>6</v>
      </c>
      <c r="P403">
        <v>6</v>
      </c>
      <c r="Q403">
        <v>16</v>
      </c>
      <c r="R403" s="16">
        <v>0.375</v>
      </c>
      <c r="S403" s="16">
        <f t="shared" si="6"/>
        <v>0.6</v>
      </c>
      <c r="T403">
        <v>3.9996433258056601</v>
      </c>
      <c r="U403">
        <v>3.60915946960449</v>
      </c>
      <c r="V403">
        <v>3.4291102886199898</v>
      </c>
      <c r="W403" s="17">
        <v>0.18004918098449699</v>
      </c>
      <c r="X403">
        <v>0.57053303718566895</v>
      </c>
      <c r="Y403">
        <v>0.57053303718566895</v>
      </c>
      <c r="Z403">
        <v>0.6</v>
      </c>
      <c r="AA403">
        <v>1</v>
      </c>
      <c r="AB403">
        <v>0.625</v>
      </c>
      <c r="AC403">
        <v>0.76923076923076905</v>
      </c>
      <c r="AD403">
        <v>0</v>
      </c>
      <c r="AE403">
        <v>0.4</v>
      </c>
    </row>
    <row r="404" spans="1:31" x14ac:dyDescent="0.15">
      <c r="A404" s="6">
        <v>696</v>
      </c>
      <c r="B404">
        <v>19</v>
      </c>
      <c r="C404">
        <v>1</v>
      </c>
      <c r="D404">
        <v>10</v>
      </c>
      <c r="E404">
        <v>10</v>
      </c>
      <c r="F404">
        <v>10</v>
      </c>
      <c r="G404">
        <v>0</v>
      </c>
      <c r="H404">
        <v>9</v>
      </c>
      <c r="I404">
        <v>1</v>
      </c>
      <c r="J404">
        <v>0.95</v>
      </c>
      <c r="K404">
        <v>11.557004928588899</v>
      </c>
      <c r="L404" s="10">
        <v>2.10552978515625</v>
      </c>
      <c r="M404">
        <v>1.8621940612793</v>
      </c>
      <c r="N404">
        <v>8.0682544708252006</v>
      </c>
      <c r="O404">
        <v>5</v>
      </c>
      <c r="P404">
        <v>5</v>
      </c>
      <c r="Q404">
        <v>15</v>
      </c>
      <c r="R404" s="16">
        <v>0.33329999999999999</v>
      </c>
      <c r="S404" s="16">
        <f t="shared" si="6"/>
        <v>0.5</v>
      </c>
      <c r="T404">
        <v>3.9785842895507799</v>
      </c>
      <c r="U404">
        <v>3.7728855609893799</v>
      </c>
      <c r="V404">
        <v>3.4656283855438201</v>
      </c>
      <c r="W404" s="17">
        <v>0.30725717544555697</v>
      </c>
      <c r="X404">
        <v>0.51295590400695801</v>
      </c>
      <c r="Y404">
        <v>0.51295590400695801</v>
      </c>
      <c r="Z404">
        <v>0.5</v>
      </c>
      <c r="AA404">
        <v>1</v>
      </c>
      <c r="AB404">
        <v>0.66666666666666696</v>
      </c>
      <c r="AC404">
        <v>0.8</v>
      </c>
      <c r="AD404">
        <v>0</v>
      </c>
      <c r="AE404">
        <v>0.5</v>
      </c>
    </row>
    <row r="405" spans="1:31" x14ac:dyDescent="0.15">
      <c r="A405" s="6">
        <v>896</v>
      </c>
      <c r="B405">
        <v>18</v>
      </c>
      <c r="C405">
        <v>2</v>
      </c>
      <c r="D405">
        <v>10</v>
      </c>
      <c r="E405">
        <v>10</v>
      </c>
      <c r="F405">
        <v>10</v>
      </c>
      <c r="G405">
        <v>0</v>
      </c>
      <c r="H405">
        <v>8</v>
      </c>
      <c r="I405">
        <v>2</v>
      </c>
      <c r="J405">
        <v>0.9</v>
      </c>
      <c r="K405">
        <v>10.0399951934815</v>
      </c>
      <c r="L405" s="10">
        <v>2.1060886383056601</v>
      </c>
      <c r="M405">
        <v>1.50069808959961</v>
      </c>
      <c r="N405">
        <v>6.89044189453125</v>
      </c>
      <c r="O405">
        <v>5</v>
      </c>
      <c r="P405">
        <v>5</v>
      </c>
      <c r="Q405">
        <v>15</v>
      </c>
      <c r="R405" s="16">
        <v>0.33329999999999999</v>
      </c>
      <c r="S405" s="16">
        <f t="shared" si="6"/>
        <v>0.5</v>
      </c>
      <c r="T405">
        <v>4.50950050354004</v>
      </c>
      <c r="U405">
        <v>4.18530368804932</v>
      </c>
      <c r="V405">
        <v>3.91378545761108</v>
      </c>
      <c r="W405" s="17">
        <v>0.27151823043823198</v>
      </c>
      <c r="X405">
        <v>0.59571504592895497</v>
      </c>
      <c r="Y405">
        <v>0.59571504592895497</v>
      </c>
      <c r="Z405">
        <v>0.5</v>
      </c>
      <c r="AA405">
        <v>1</v>
      </c>
      <c r="AB405">
        <v>0.66666666666666696</v>
      </c>
      <c r="AC405">
        <v>0.8</v>
      </c>
      <c r="AD405">
        <v>0</v>
      </c>
      <c r="AE405">
        <v>0.5</v>
      </c>
    </row>
    <row r="406" spans="1:31" x14ac:dyDescent="0.15">
      <c r="A406" s="6">
        <v>332</v>
      </c>
      <c r="B406">
        <v>17</v>
      </c>
      <c r="C406">
        <v>3</v>
      </c>
      <c r="D406">
        <v>10</v>
      </c>
      <c r="E406">
        <v>10</v>
      </c>
      <c r="F406">
        <v>10</v>
      </c>
      <c r="G406">
        <v>0</v>
      </c>
      <c r="H406">
        <v>7</v>
      </c>
      <c r="I406">
        <v>3</v>
      </c>
      <c r="J406">
        <v>0.85</v>
      </c>
      <c r="K406">
        <v>7.8888854980468697</v>
      </c>
      <c r="L406" s="10">
        <v>2.1082134246826199</v>
      </c>
      <c r="M406">
        <v>1.4095287322998</v>
      </c>
      <c r="N406">
        <v>5.9291496276855504</v>
      </c>
      <c r="O406">
        <v>4</v>
      </c>
      <c r="P406">
        <v>4</v>
      </c>
      <c r="Q406">
        <v>13</v>
      </c>
      <c r="R406" s="16">
        <v>0.30769999999999997</v>
      </c>
      <c r="S406" s="16">
        <f t="shared" si="6"/>
        <v>0.4</v>
      </c>
      <c r="T406">
        <v>3.8539524078369101</v>
      </c>
      <c r="U406">
        <v>3.5241408348083501</v>
      </c>
      <c r="V406">
        <v>3.3379693031311</v>
      </c>
      <c r="W406" s="17">
        <v>0.18617153167724601</v>
      </c>
      <c r="X406">
        <v>0.51598310470581099</v>
      </c>
      <c r="Y406">
        <v>0.51598310470581099</v>
      </c>
      <c r="Z406">
        <v>0.4</v>
      </c>
      <c r="AA406">
        <v>0.9</v>
      </c>
      <c r="AB406">
        <v>0.69230769230769196</v>
      </c>
      <c r="AC406">
        <v>0.78260869565217395</v>
      </c>
      <c r="AD406">
        <v>0.1</v>
      </c>
      <c r="AE406">
        <v>0.5</v>
      </c>
    </row>
    <row r="407" spans="1:31" x14ac:dyDescent="0.15">
      <c r="A407" s="6">
        <v>678</v>
      </c>
      <c r="B407">
        <v>16</v>
      </c>
      <c r="C407">
        <v>4</v>
      </c>
      <c r="D407">
        <v>10</v>
      </c>
      <c r="E407">
        <v>10</v>
      </c>
      <c r="F407">
        <v>10</v>
      </c>
      <c r="G407">
        <v>0</v>
      </c>
      <c r="H407">
        <v>6</v>
      </c>
      <c r="I407">
        <v>4</v>
      </c>
      <c r="J407">
        <v>0.8</v>
      </c>
      <c r="K407">
        <v>8.3358917236328107</v>
      </c>
      <c r="L407" s="10">
        <v>2.1082992553710902</v>
      </c>
      <c r="M407">
        <v>0.64064025878906194</v>
      </c>
      <c r="N407">
        <v>6.7101669311523402</v>
      </c>
      <c r="O407">
        <v>4</v>
      </c>
      <c r="P407">
        <v>4</v>
      </c>
      <c r="Q407">
        <v>14</v>
      </c>
      <c r="R407" s="16">
        <v>0.28570000000000001</v>
      </c>
      <c r="S407" s="16">
        <f t="shared" si="6"/>
        <v>0.4</v>
      </c>
      <c r="T407">
        <v>4.1559600830078098</v>
      </c>
      <c r="U407">
        <v>3.7061645984649698</v>
      </c>
      <c r="V407">
        <v>3.5613868236541699</v>
      </c>
      <c r="W407" s="17">
        <v>0.14477777481079099</v>
      </c>
      <c r="X407">
        <v>0.59457325935363803</v>
      </c>
      <c r="Y407">
        <v>0.59457325935363803</v>
      </c>
      <c r="Z407">
        <v>0.4</v>
      </c>
      <c r="AA407">
        <v>1</v>
      </c>
      <c r="AB407">
        <v>0.71428571428571397</v>
      </c>
      <c r="AC407">
        <v>0.83333333333333304</v>
      </c>
      <c r="AD407">
        <v>0</v>
      </c>
      <c r="AE407">
        <v>0.6</v>
      </c>
    </row>
    <row r="408" spans="1:31" x14ac:dyDescent="0.15">
      <c r="A408" s="6">
        <v>512</v>
      </c>
      <c r="B408">
        <v>16</v>
      </c>
      <c r="C408">
        <v>4</v>
      </c>
      <c r="D408">
        <v>10</v>
      </c>
      <c r="E408">
        <v>10</v>
      </c>
      <c r="F408">
        <v>10</v>
      </c>
      <c r="G408">
        <v>0</v>
      </c>
      <c r="H408">
        <v>6</v>
      </c>
      <c r="I408">
        <v>4</v>
      </c>
      <c r="J408">
        <v>0.8</v>
      </c>
      <c r="K408">
        <v>9.1709461212158203</v>
      </c>
      <c r="L408" s="10">
        <v>2.11359786987305</v>
      </c>
      <c r="M408">
        <v>0.449630737304687</v>
      </c>
      <c r="N408">
        <v>7.6023139953613299</v>
      </c>
      <c r="O408">
        <v>5</v>
      </c>
      <c r="P408">
        <v>5</v>
      </c>
      <c r="Q408">
        <v>15</v>
      </c>
      <c r="R408" s="16">
        <v>0.33329999999999999</v>
      </c>
      <c r="S408" s="16">
        <f t="shared" si="6"/>
        <v>0.5</v>
      </c>
      <c r="T408">
        <v>4.2041912078857404</v>
      </c>
      <c r="U408">
        <v>3.7501428127288801</v>
      </c>
      <c r="V408">
        <v>3.6262004375457799</v>
      </c>
      <c r="W408" s="17">
        <v>0.123942375183105</v>
      </c>
      <c r="X408">
        <v>0.57799077033996604</v>
      </c>
      <c r="Y408">
        <v>0.57799077033996604</v>
      </c>
      <c r="Z408">
        <v>0.5</v>
      </c>
      <c r="AA408">
        <v>1</v>
      </c>
      <c r="AB408">
        <v>0.66666666666666696</v>
      </c>
      <c r="AC408">
        <v>0.8</v>
      </c>
      <c r="AD408">
        <v>0</v>
      </c>
      <c r="AE408">
        <v>0.5</v>
      </c>
    </row>
    <row r="409" spans="1:31" x14ac:dyDescent="0.15">
      <c r="A409" s="6">
        <v>768</v>
      </c>
      <c r="B409">
        <v>16</v>
      </c>
      <c r="C409">
        <v>4</v>
      </c>
      <c r="D409">
        <v>10</v>
      </c>
      <c r="E409">
        <v>10</v>
      </c>
      <c r="F409">
        <v>10</v>
      </c>
      <c r="G409">
        <v>0</v>
      </c>
      <c r="H409">
        <v>6</v>
      </c>
      <c r="I409">
        <v>4</v>
      </c>
      <c r="J409">
        <v>0.8</v>
      </c>
      <c r="K409">
        <v>9.2490539550781197</v>
      </c>
      <c r="L409" s="10">
        <v>2.1260395050048801</v>
      </c>
      <c r="M409">
        <v>0.34942245483398399</v>
      </c>
      <c r="N409">
        <v>7.4301509857177699</v>
      </c>
      <c r="O409">
        <v>5</v>
      </c>
      <c r="P409">
        <v>5</v>
      </c>
      <c r="Q409">
        <v>15</v>
      </c>
      <c r="R409" s="16">
        <v>0.33329999999999999</v>
      </c>
      <c r="S409" s="16">
        <f t="shared" si="6"/>
        <v>0.5</v>
      </c>
      <c r="T409">
        <v>4.2136154174804696</v>
      </c>
      <c r="U409">
        <v>3.7236680984497101</v>
      </c>
      <c r="V409">
        <v>3.5841317176818901</v>
      </c>
      <c r="W409" s="17">
        <v>0.13953638076782199</v>
      </c>
      <c r="X409">
        <v>0.62948369979858398</v>
      </c>
      <c r="Y409">
        <v>0.62948369979858398</v>
      </c>
      <c r="Z409">
        <v>0.5</v>
      </c>
      <c r="AA409">
        <v>1</v>
      </c>
      <c r="AB409">
        <v>0.66666666666666696</v>
      </c>
      <c r="AC409">
        <v>0.8</v>
      </c>
      <c r="AD409">
        <v>0</v>
      </c>
      <c r="AE409">
        <v>0.5</v>
      </c>
    </row>
    <row r="410" spans="1:31" x14ac:dyDescent="0.15">
      <c r="A410" s="6">
        <v>672</v>
      </c>
      <c r="B410">
        <v>16</v>
      </c>
      <c r="C410">
        <v>4</v>
      </c>
      <c r="D410">
        <v>10</v>
      </c>
      <c r="E410">
        <v>10</v>
      </c>
      <c r="F410">
        <v>10</v>
      </c>
      <c r="G410">
        <v>0</v>
      </c>
      <c r="H410">
        <v>6</v>
      </c>
      <c r="I410">
        <v>4</v>
      </c>
      <c r="J410">
        <v>0.8</v>
      </c>
      <c r="K410">
        <v>9.1706352233886701</v>
      </c>
      <c r="L410" s="10">
        <v>2.1295356750488299</v>
      </c>
      <c r="M410">
        <v>0.72742462158203103</v>
      </c>
      <c r="N410">
        <v>8.2298793792724592</v>
      </c>
      <c r="O410">
        <v>6</v>
      </c>
      <c r="P410">
        <v>6</v>
      </c>
      <c r="Q410">
        <v>16</v>
      </c>
      <c r="R410" s="16">
        <v>0.375</v>
      </c>
      <c r="S410" s="16">
        <f t="shared" si="6"/>
        <v>0.6</v>
      </c>
      <c r="T410">
        <v>3.96907615661621</v>
      </c>
      <c r="U410">
        <v>3.4698469638824498</v>
      </c>
      <c r="V410">
        <v>3.38294529914856</v>
      </c>
      <c r="W410" s="17">
        <v>8.6901664733886705E-2</v>
      </c>
      <c r="X410">
        <v>0.58613085746765103</v>
      </c>
      <c r="Y410">
        <v>0.58613085746765103</v>
      </c>
      <c r="Z410">
        <v>0.6</v>
      </c>
      <c r="AA410">
        <v>1</v>
      </c>
      <c r="AB410">
        <v>0.625</v>
      </c>
      <c r="AC410">
        <v>0.76923076923076905</v>
      </c>
      <c r="AD410">
        <v>0</v>
      </c>
      <c r="AE410">
        <v>0.4</v>
      </c>
    </row>
    <row r="411" spans="1:31" x14ac:dyDescent="0.15">
      <c r="A411" s="6">
        <v>513</v>
      </c>
      <c r="B411">
        <v>17</v>
      </c>
      <c r="C411">
        <v>3</v>
      </c>
      <c r="D411">
        <v>10</v>
      </c>
      <c r="E411">
        <v>10</v>
      </c>
      <c r="F411">
        <v>10</v>
      </c>
      <c r="G411">
        <v>0</v>
      </c>
      <c r="H411">
        <v>7</v>
      </c>
      <c r="I411">
        <v>3</v>
      </c>
      <c r="J411">
        <v>0.85</v>
      </c>
      <c r="K411">
        <v>9.1736221313476598</v>
      </c>
      <c r="L411" s="10">
        <v>2.1296730041503902</v>
      </c>
      <c r="M411">
        <v>1.0684127807617201</v>
      </c>
      <c r="N411">
        <v>6.5252399444580096</v>
      </c>
      <c r="O411">
        <v>5</v>
      </c>
      <c r="P411">
        <v>5</v>
      </c>
      <c r="Q411">
        <v>15</v>
      </c>
      <c r="R411" s="16">
        <v>0.33329999999999999</v>
      </c>
      <c r="S411" s="16">
        <f t="shared" si="6"/>
        <v>0.5</v>
      </c>
      <c r="T411">
        <v>3.8444671630859402</v>
      </c>
      <c r="U411">
        <v>3.5123307704925502</v>
      </c>
      <c r="V411">
        <v>3.2820446491241499</v>
      </c>
      <c r="W411" s="17">
        <v>0.23028612136840801</v>
      </c>
      <c r="X411">
        <v>0.56242251396179199</v>
      </c>
      <c r="Y411">
        <v>0.56242251396179199</v>
      </c>
      <c r="Z411">
        <v>0.5</v>
      </c>
      <c r="AA411">
        <v>1</v>
      </c>
      <c r="AB411">
        <v>0.66666666666666696</v>
      </c>
      <c r="AC411">
        <v>0.8</v>
      </c>
      <c r="AD411">
        <v>0</v>
      </c>
      <c r="AE411">
        <v>0.5</v>
      </c>
    </row>
    <row r="412" spans="1:31" x14ac:dyDescent="0.15">
      <c r="A412" s="6">
        <v>55</v>
      </c>
      <c r="B412">
        <v>17</v>
      </c>
      <c r="C412">
        <v>3</v>
      </c>
      <c r="D412">
        <v>10</v>
      </c>
      <c r="E412">
        <v>10</v>
      </c>
      <c r="F412">
        <v>10</v>
      </c>
      <c r="G412">
        <v>0</v>
      </c>
      <c r="H412">
        <v>7</v>
      </c>
      <c r="I412">
        <v>3</v>
      </c>
      <c r="J412">
        <v>0.85</v>
      </c>
      <c r="K412">
        <v>8.4483203887939506</v>
      </c>
      <c r="L412" s="10">
        <v>2.13308906555176</v>
      </c>
      <c r="M412">
        <v>1.2359924316406199</v>
      </c>
      <c r="N412">
        <v>6.0314388275146502</v>
      </c>
      <c r="O412">
        <v>5</v>
      </c>
      <c r="P412">
        <v>5</v>
      </c>
      <c r="Q412">
        <v>15</v>
      </c>
      <c r="R412" s="16">
        <v>0.33329999999999999</v>
      </c>
      <c r="S412" s="16">
        <f t="shared" si="6"/>
        <v>0.5</v>
      </c>
      <c r="T412">
        <v>3.51515769958496</v>
      </c>
      <c r="U412">
        <v>3.2168738842010498</v>
      </c>
      <c r="V412">
        <v>3.0065894126892099</v>
      </c>
      <c r="W412" s="17">
        <v>0.21028447151184099</v>
      </c>
      <c r="X412">
        <v>0.50856828689575195</v>
      </c>
      <c r="Y412">
        <v>0.50856828689575195</v>
      </c>
      <c r="Z412">
        <v>0.5</v>
      </c>
      <c r="AA412">
        <v>1</v>
      </c>
      <c r="AB412">
        <v>0.66666666666666696</v>
      </c>
      <c r="AC412">
        <v>0.8</v>
      </c>
      <c r="AD412">
        <v>0</v>
      </c>
      <c r="AE412">
        <v>0.5</v>
      </c>
    </row>
    <row r="413" spans="1:31" x14ac:dyDescent="0.15">
      <c r="A413" s="6">
        <v>833</v>
      </c>
      <c r="B413">
        <v>18</v>
      </c>
      <c r="C413">
        <v>2</v>
      </c>
      <c r="D413">
        <v>10</v>
      </c>
      <c r="E413">
        <v>10</v>
      </c>
      <c r="F413">
        <v>10</v>
      </c>
      <c r="G413">
        <v>0</v>
      </c>
      <c r="H413">
        <v>8</v>
      </c>
      <c r="I413">
        <v>2</v>
      </c>
      <c r="J413">
        <v>0.9</v>
      </c>
      <c r="K413">
        <v>9.99371337890625</v>
      </c>
      <c r="L413" s="10">
        <v>2.1343574523925799</v>
      </c>
      <c r="M413">
        <v>1.4716148376464799</v>
      </c>
      <c r="N413">
        <v>6.5104637145996103</v>
      </c>
      <c r="O413">
        <v>5</v>
      </c>
      <c r="P413">
        <v>5</v>
      </c>
      <c r="Q413">
        <v>15</v>
      </c>
      <c r="R413" s="16">
        <v>0.33329999999999999</v>
      </c>
      <c r="S413" s="16">
        <f t="shared" si="6"/>
        <v>0.5</v>
      </c>
      <c r="T413">
        <v>4.3172283172607404</v>
      </c>
      <c r="U413">
        <v>4.0264840126037598</v>
      </c>
      <c r="V413">
        <v>3.7139267921447701</v>
      </c>
      <c r="W413" s="17">
        <v>0.31255722045898399</v>
      </c>
      <c r="X413">
        <v>0.60330152511596702</v>
      </c>
      <c r="Y413">
        <v>0.60330152511596702</v>
      </c>
      <c r="Z413">
        <v>0.5</v>
      </c>
      <c r="AA413">
        <v>1</v>
      </c>
      <c r="AB413">
        <v>0.66666666666666696</v>
      </c>
      <c r="AC413">
        <v>0.8</v>
      </c>
      <c r="AD413">
        <v>0</v>
      </c>
      <c r="AE413">
        <v>0.5</v>
      </c>
    </row>
    <row r="414" spans="1:31" x14ac:dyDescent="0.15">
      <c r="A414" s="6">
        <v>850</v>
      </c>
      <c r="B414">
        <v>17</v>
      </c>
      <c r="C414">
        <v>3</v>
      </c>
      <c r="D414">
        <v>10</v>
      </c>
      <c r="E414">
        <v>10</v>
      </c>
      <c r="F414">
        <v>10</v>
      </c>
      <c r="G414">
        <v>0</v>
      </c>
      <c r="H414">
        <v>7</v>
      </c>
      <c r="I414">
        <v>3</v>
      </c>
      <c r="J414">
        <v>0.85</v>
      </c>
      <c r="K414">
        <v>8.9638195037841797</v>
      </c>
      <c r="L414" s="10">
        <v>2.1394710540771502</v>
      </c>
      <c r="M414">
        <v>1.19388198852539</v>
      </c>
      <c r="N414">
        <v>6.5971145629882804</v>
      </c>
      <c r="O414">
        <v>5</v>
      </c>
      <c r="P414">
        <v>5</v>
      </c>
      <c r="Q414">
        <v>15</v>
      </c>
      <c r="R414" s="16">
        <v>0.33329999999999999</v>
      </c>
      <c r="S414" s="16">
        <f t="shared" si="6"/>
        <v>0.5</v>
      </c>
      <c r="T414">
        <v>4.2533588409423801</v>
      </c>
      <c r="U414">
        <v>3.8689239025115998</v>
      </c>
      <c r="V414">
        <v>3.64924097061157</v>
      </c>
      <c r="W414" s="17">
        <v>0.219682931900024</v>
      </c>
      <c r="X414">
        <v>0.60411787033081099</v>
      </c>
      <c r="Y414">
        <v>0.60411787033081099</v>
      </c>
      <c r="Z414">
        <v>0.5</v>
      </c>
      <c r="AA414">
        <v>1</v>
      </c>
      <c r="AB414">
        <v>0.66666666666666696</v>
      </c>
      <c r="AC414">
        <v>0.8</v>
      </c>
      <c r="AD414">
        <v>0</v>
      </c>
      <c r="AE414">
        <v>0.5</v>
      </c>
    </row>
    <row r="415" spans="1:31" x14ac:dyDescent="0.15">
      <c r="A415" s="6">
        <v>429</v>
      </c>
      <c r="B415">
        <v>18</v>
      </c>
      <c r="C415">
        <v>2</v>
      </c>
      <c r="D415">
        <v>10</v>
      </c>
      <c r="E415">
        <v>10</v>
      </c>
      <c r="F415">
        <v>10</v>
      </c>
      <c r="G415">
        <v>0</v>
      </c>
      <c r="H415">
        <v>8</v>
      </c>
      <c r="I415">
        <v>2</v>
      </c>
      <c r="J415">
        <v>0.9</v>
      </c>
      <c r="K415">
        <v>10.1026954650879</v>
      </c>
      <c r="L415" s="10">
        <v>2.1424312591552699</v>
      </c>
      <c r="M415">
        <v>1.48140716552734</v>
      </c>
      <c r="N415">
        <v>6.6452274322509801</v>
      </c>
      <c r="O415">
        <v>5</v>
      </c>
      <c r="P415">
        <v>5</v>
      </c>
      <c r="Q415">
        <v>15</v>
      </c>
      <c r="R415" s="16">
        <v>0.33329999999999999</v>
      </c>
      <c r="S415" s="16">
        <f t="shared" si="6"/>
        <v>0.5</v>
      </c>
      <c r="T415">
        <v>4.2912883758544904</v>
      </c>
      <c r="U415">
        <v>4.0109171867370597</v>
      </c>
      <c r="V415">
        <v>3.7211456298828098</v>
      </c>
      <c r="W415" s="17">
        <v>0.28977155685424799</v>
      </c>
      <c r="X415">
        <v>0.57014274597168002</v>
      </c>
      <c r="Y415">
        <v>0.57014274597168002</v>
      </c>
      <c r="Z415">
        <v>0.5</v>
      </c>
      <c r="AA415">
        <v>1</v>
      </c>
      <c r="AB415">
        <v>0.66666666666666696</v>
      </c>
      <c r="AC415">
        <v>0.8</v>
      </c>
      <c r="AD415">
        <v>0</v>
      </c>
      <c r="AE415">
        <v>0.5</v>
      </c>
    </row>
    <row r="416" spans="1:31" x14ac:dyDescent="0.15">
      <c r="A416" s="6">
        <v>712</v>
      </c>
      <c r="B416">
        <v>18</v>
      </c>
      <c r="C416">
        <v>2</v>
      </c>
      <c r="D416">
        <v>10</v>
      </c>
      <c r="E416">
        <v>10</v>
      </c>
      <c r="F416">
        <v>10</v>
      </c>
      <c r="G416">
        <v>0</v>
      </c>
      <c r="H416">
        <v>8</v>
      </c>
      <c r="I416">
        <v>2</v>
      </c>
      <c r="J416">
        <v>0.9</v>
      </c>
      <c r="K416">
        <v>9.6322612762451207</v>
      </c>
      <c r="L416" s="10">
        <v>2.1474685668945299</v>
      </c>
      <c r="M416">
        <v>1.529052734375</v>
      </c>
      <c r="N416">
        <v>6.263916015625</v>
      </c>
      <c r="O416">
        <v>4</v>
      </c>
      <c r="P416">
        <v>4</v>
      </c>
      <c r="Q416">
        <v>14</v>
      </c>
      <c r="R416" s="16">
        <v>0.28570000000000001</v>
      </c>
      <c r="S416" s="16">
        <f t="shared" si="6"/>
        <v>0.4</v>
      </c>
      <c r="T416">
        <v>4.0794773101806596</v>
      </c>
      <c r="U416">
        <v>3.8034794330596902</v>
      </c>
      <c r="V416">
        <v>3.5078749656677202</v>
      </c>
      <c r="W416" s="17">
        <v>0.295604467391968</v>
      </c>
      <c r="X416">
        <v>0.57160234451293901</v>
      </c>
      <c r="Y416">
        <v>0.57160234451293901</v>
      </c>
      <c r="Z416">
        <v>0.4</v>
      </c>
      <c r="AA416">
        <v>1</v>
      </c>
      <c r="AB416">
        <v>0.71428571428571397</v>
      </c>
      <c r="AC416">
        <v>0.83333333333333304</v>
      </c>
      <c r="AD416">
        <v>0</v>
      </c>
      <c r="AE416">
        <v>0.6</v>
      </c>
    </row>
    <row r="417" spans="1:31" x14ac:dyDescent="0.15">
      <c r="A417" s="6">
        <v>204</v>
      </c>
      <c r="B417">
        <v>17</v>
      </c>
      <c r="C417">
        <v>3</v>
      </c>
      <c r="D417">
        <v>10</v>
      </c>
      <c r="E417">
        <v>10</v>
      </c>
      <c r="F417">
        <v>10</v>
      </c>
      <c r="G417">
        <v>0</v>
      </c>
      <c r="H417">
        <v>7</v>
      </c>
      <c r="I417">
        <v>3</v>
      </c>
      <c r="J417">
        <v>0.85</v>
      </c>
      <c r="K417">
        <v>8.2812385559081996</v>
      </c>
      <c r="L417" s="10">
        <v>2.1486053466796902</v>
      </c>
      <c r="M417">
        <v>1.17878341674805</v>
      </c>
      <c r="N417">
        <v>5.5281791687011701</v>
      </c>
      <c r="O417">
        <v>4</v>
      </c>
      <c r="P417">
        <v>4</v>
      </c>
      <c r="Q417">
        <v>14</v>
      </c>
      <c r="R417" s="16">
        <v>0.28570000000000001</v>
      </c>
      <c r="S417" s="16">
        <f t="shared" si="6"/>
        <v>0.4</v>
      </c>
      <c r="T417">
        <v>3.96217918395996</v>
      </c>
      <c r="U417">
        <v>3.6453299522399898</v>
      </c>
      <c r="V417">
        <v>3.4208571910858101</v>
      </c>
      <c r="W417" s="17">
        <v>0.224472761154175</v>
      </c>
      <c r="X417">
        <v>0.54132199287414595</v>
      </c>
      <c r="Y417">
        <v>0.54132199287414595</v>
      </c>
      <c r="Z417">
        <v>0.4</v>
      </c>
      <c r="AA417">
        <v>1</v>
      </c>
      <c r="AB417">
        <v>0.71428571428571397</v>
      </c>
      <c r="AC417">
        <v>0.83333333333333304</v>
      </c>
      <c r="AD417">
        <v>0</v>
      </c>
      <c r="AE417">
        <v>0.6</v>
      </c>
    </row>
    <row r="418" spans="1:31" x14ac:dyDescent="0.15">
      <c r="A418" s="6">
        <v>321</v>
      </c>
      <c r="B418">
        <v>17</v>
      </c>
      <c r="C418">
        <v>3</v>
      </c>
      <c r="D418">
        <v>10</v>
      </c>
      <c r="E418">
        <v>10</v>
      </c>
      <c r="F418">
        <v>10</v>
      </c>
      <c r="G418">
        <v>0</v>
      </c>
      <c r="H418">
        <v>7</v>
      </c>
      <c r="I418">
        <v>3</v>
      </c>
      <c r="J418">
        <v>0.85</v>
      </c>
      <c r="K418">
        <v>9.4818687438964808</v>
      </c>
      <c r="L418" s="10">
        <v>2.1488723754882799</v>
      </c>
      <c r="M418">
        <v>0.86164855957031194</v>
      </c>
      <c r="N418">
        <v>6.1849689483642596</v>
      </c>
      <c r="O418">
        <v>5</v>
      </c>
      <c r="P418">
        <v>5</v>
      </c>
      <c r="Q418">
        <v>15</v>
      </c>
      <c r="R418" s="16">
        <v>0.33329999999999999</v>
      </c>
      <c r="S418" s="16">
        <f t="shared" si="6"/>
        <v>0.5</v>
      </c>
      <c r="T418">
        <v>4.6528873443603498</v>
      </c>
      <c r="U418">
        <v>4.2639722824096697</v>
      </c>
      <c r="V418">
        <v>4.0129203796386701</v>
      </c>
      <c r="W418" s="17">
        <v>0.25105190277099598</v>
      </c>
      <c r="X418">
        <v>0.63996696472168002</v>
      </c>
      <c r="Y418">
        <v>0.63996696472168002</v>
      </c>
      <c r="Z418">
        <v>0.5</v>
      </c>
      <c r="AA418">
        <v>1</v>
      </c>
      <c r="AB418">
        <v>0.66666666666666696</v>
      </c>
      <c r="AC418">
        <v>0.8</v>
      </c>
      <c r="AD418">
        <v>0</v>
      </c>
      <c r="AE418">
        <v>0.5</v>
      </c>
    </row>
    <row r="419" spans="1:31" x14ac:dyDescent="0.15">
      <c r="A419" s="6">
        <v>808</v>
      </c>
      <c r="B419">
        <v>17</v>
      </c>
      <c r="C419">
        <v>3</v>
      </c>
      <c r="D419">
        <v>10</v>
      </c>
      <c r="E419">
        <v>10</v>
      </c>
      <c r="F419">
        <v>10</v>
      </c>
      <c r="G419">
        <v>0</v>
      </c>
      <c r="H419">
        <v>7</v>
      </c>
      <c r="I419">
        <v>3</v>
      </c>
      <c r="J419">
        <v>0.85</v>
      </c>
      <c r="K419">
        <v>9.0055828094482404</v>
      </c>
      <c r="L419" s="10">
        <v>2.1560440063476598</v>
      </c>
      <c r="M419">
        <v>1.2384948730468699</v>
      </c>
      <c r="N419">
        <v>6.7265453338623002</v>
      </c>
      <c r="O419">
        <v>6</v>
      </c>
      <c r="P419">
        <v>6</v>
      </c>
      <c r="Q419">
        <v>16</v>
      </c>
      <c r="R419" s="16">
        <v>0.375</v>
      </c>
      <c r="S419" s="16">
        <f t="shared" si="6"/>
        <v>0.6</v>
      </c>
      <c r="T419">
        <v>4.66326904296875</v>
      </c>
      <c r="U419">
        <v>4.2403526306152299</v>
      </c>
      <c r="V419">
        <v>4.0327014923095703</v>
      </c>
      <c r="W419" s="17">
        <v>0.20765113830566401</v>
      </c>
      <c r="X419">
        <v>0.63056755065918002</v>
      </c>
      <c r="Y419">
        <v>0.63056755065918002</v>
      </c>
      <c r="Z419">
        <v>0.6</v>
      </c>
      <c r="AA419">
        <v>1</v>
      </c>
      <c r="AB419">
        <v>0.625</v>
      </c>
      <c r="AC419">
        <v>0.76923076923076905</v>
      </c>
      <c r="AD419">
        <v>0</v>
      </c>
      <c r="AE419">
        <v>0.4</v>
      </c>
    </row>
    <row r="420" spans="1:31" x14ac:dyDescent="0.15">
      <c r="A420" s="6">
        <v>419</v>
      </c>
      <c r="B420">
        <v>17</v>
      </c>
      <c r="C420">
        <v>3</v>
      </c>
      <c r="D420">
        <v>10</v>
      </c>
      <c r="E420">
        <v>10</v>
      </c>
      <c r="F420">
        <v>10</v>
      </c>
      <c r="G420">
        <v>0</v>
      </c>
      <c r="H420">
        <v>7</v>
      </c>
      <c r="I420">
        <v>3</v>
      </c>
      <c r="J420">
        <v>0.85</v>
      </c>
      <c r="K420">
        <v>9.0907382965087908</v>
      </c>
      <c r="L420" s="10">
        <v>2.1580924987793</v>
      </c>
      <c r="M420">
        <v>1.1644153594970701</v>
      </c>
      <c r="N420">
        <v>6.5915012359619096</v>
      </c>
      <c r="O420">
        <v>4</v>
      </c>
      <c r="P420">
        <v>4</v>
      </c>
      <c r="Q420">
        <v>14</v>
      </c>
      <c r="R420" s="16">
        <v>0.28570000000000001</v>
      </c>
      <c r="S420" s="16">
        <f t="shared" si="6"/>
        <v>0.4</v>
      </c>
      <c r="T420">
        <v>3.6389312744140598</v>
      </c>
      <c r="U420">
        <v>3.3371138572692902</v>
      </c>
      <c r="V420">
        <v>3.1238765716552699</v>
      </c>
      <c r="W420" s="17">
        <v>0.213237285614014</v>
      </c>
      <c r="X420">
        <v>0.51505470275878895</v>
      </c>
      <c r="Y420">
        <v>0.51505470275878895</v>
      </c>
      <c r="Z420">
        <v>0.4</v>
      </c>
      <c r="AA420">
        <v>1</v>
      </c>
      <c r="AB420">
        <v>0.71428571428571397</v>
      </c>
      <c r="AC420">
        <v>0.83333333333333304</v>
      </c>
      <c r="AD420">
        <v>0</v>
      </c>
      <c r="AE420">
        <v>0.6</v>
      </c>
    </row>
    <row r="421" spans="1:31" x14ac:dyDescent="0.15">
      <c r="A421" s="6">
        <v>576</v>
      </c>
      <c r="B421">
        <v>18</v>
      </c>
      <c r="C421">
        <v>2</v>
      </c>
      <c r="D421">
        <v>10</v>
      </c>
      <c r="E421">
        <v>10</v>
      </c>
      <c r="F421">
        <v>10</v>
      </c>
      <c r="G421">
        <v>0</v>
      </c>
      <c r="H421">
        <v>8</v>
      </c>
      <c r="I421">
        <v>2</v>
      </c>
      <c r="J421">
        <v>0.9</v>
      </c>
      <c r="K421">
        <v>10.0654296875</v>
      </c>
      <c r="L421" s="10">
        <v>2.1596164703369101</v>
      </c>
      <c r="M421">
        <v>1.60601806640625</v>
      </c>
      <c r="N421">
        <v>7.1142730712890598</v>
      </c>
      <c r="O421">
        <v>7</v>
      </c>
      <c r="P421">
        <v>7</v>
      </c>
      <c r="Q421">
        <v>17</v>
      </c>
      <c r="R421" s="16">
        <v>0.4118</v>
      </c>
      <c r="S421" s="16">
        <f t="shared" si="6"/>
        <v>0.7</v>
      </c>
      <c r="T421">
        <v>4.7743911743164098</v>
      </c>
      <c r="U421">
        <v>4.42250633239746</v>
      </c>
      <c r="V421">
        <v>4.16098928451538</v>
      </c>
      <c r="W421" s="17">
        <v>0.26151704788208002</v>
      </c>
      <c r="X421">
        <v>0.61340188980102495</v>
      </c>
      <c r="Y421">
        <v>0.61340188980102495</v>
      </c>
      <c r="Z421">
        <v>0.7</v>
      </c>
      <c r="AA421">
        <v>1</v>
      </c>
      <c r="AB421">
        <v>0.58823529411764697</v>
      </c>
      <c r="AC421">
        <v>0.74074074074074103</v>
      </c>
      <c r="AD421">
        <v>0</v>
      </c>
      <c r="AE421">
        <v>0.3</v>
      </c>
    </row>
    <row r="422" spans="1:31" x14ac:dyDescent="0.15">
      <c r="A422" s="6">
        <v>817</v>
      </c>
      <c r="B422">
        <v>17</v>
      </c>
      <c r="C422">
        <v>3</v>
      </c>
      <c r="D422">
        <v>10</v>
      </c>
      <c r="E422">
        <v>10</v>
      </c>
      <c r="F422">
        <v>10</v>
      </c>
      <c r="G422">
        <v>0</v>
      </c>
      <c r="H422">
        <v>7</v>
      </c>
      <c r="I422">
        <v>3</v>
      </c>
      <c r="J422">
        <v>0.85</v>
      </c>
      <c r="K422">
        <v>9.7147312164306605</v>
      </c>
      <c r="L422" s="10">
        <v>2.1666297912597701</v>
      </c>
      <c r="M422">
        <v>1.217529296875</v>
      </c>
      <c r="N422">
        <v>7.6193275451660201</v>
      </c>
      <c r="O422">
        <v>7</v>
      </c>
      <c r="P422">
        <v>7</v>
      </c>
      <c r="Q422">
        <v>17</v>
      </c>
      <c r="R422" s="16">
        <v>0.4118</v>
      </c>
      <c r="S422" s="16">
        <f t="shared" si="6"/>
        <v>0.7</v>
      </c>
      <c r="T422">
        <v>4.7279376983642596</v>
      </c>
      <c r="U422">
        <v>4.2954134941101101</v>
      </c>
      <c r="V422">
        <v>4.1025061607360804</v>
      </c>
      <c r="W422" s="17">
        <v>0.19290733337402299</v>
      </c>
      <c r="X422">
        <v>0.62543153762817405</v>
      </c>
      <c r="Y422">
        <v>0.62543153762817405</v>
      </c>
      <c r="Z422">
        <v>0.7</v>
      </c>
      <c r="AA422">
        <v>1</v>
      </c>
      <c r="AB422">
        <v>0.58823529411764697</v>
      </c>
      <c r="AC422">
        <v>0.74074074074074103</v>
      </c>
      <c r="AD422">
        <v>0</v>
      </c>
      <c r="AE422">
        <v>0.3</v>
      </c>
    </row>
    <row r="423" spans="1:31" x14ac:dyDescent="0.15">
      <c r="A423" s="6">
        <v>221</v>
      </c>
      <c r="B423">
        <v>17</v>
      </c>
      <c r="C423">
        <v>3</v>
      </c>
      <c r="D423">
        <v>10</v>
      </c>
      <c r="E423">
        <v>10</v>
      </c>
      <c r="F423">
        <v>10</v>
      </c>
      <c r="G423">
        <v>0</v>
      </c>
      <c r="H423">
        <v>7</v>
      </c>
      <c r="I423">
        <v>3</v>
      </c>
      <c r="J423">
        <v>0.85</v>
      </c>
      <c r="K423">
        <v>11.1486511230469</v>
      </c>
      <c r="L423" s="10">
        <v>2.1670150756835902</v>
      </c>
      <c r="M423">
        <v>0.92104721069335904</v>
      </c>
      <c r="N423">
        <v>8.6776752471923793</v>
      </c>
      <c r="O423">
        <v>4</v>
      </c>
      <c r="P423">
        <v>4</v>
      </c>
      <c r="Q423">
        <v>14</v>
      </c>
      <c r="R423" s="16">
        <v>0.28570000000000001</v>
      </c>
      <c r="S423" s="16">
        <f t="shared" si="6"/>
        <v>0.4</v>
      </c>
      <c r="T423">
        <v>3.8891830444335902</v>
      </c>
      <c r="U423">
        <v>3.5220696926116899</v>
      </c>
      <c r="V423">
        <v>3.3018126487731898</v>
      </c>
      <c r="W423" s="17">
        <v>0.220257043838501</v>
      </c>
      <c r="X423">
        <v>0.58737039566039995</v>
      </c>
      <c r="Y423">
        <v>0.58737039566039995</v>
      </c>
      <c r="Z423">
        <v>0.4</v>
      </c>
      <c r="AA423">
        <v>1</v>
      </c>
      <c r="AB423">
        <v>0.71428571428571397</v>
      </c>
      <c r="AC423">
        <v>0.83333333333333304</v>
      </c>
      <c r="AD423">
        <v>0</v>
      </c>
      <c r="AE423">
        <v>0.6</v>
      </c>
    </row>
    <row r="424" spans="1:31" x14ac:dyDescent="0.15">
      <c r="A424" s="6">
        <v>860</v>
      </c>
      <c r="B424">
        <v>16</v>
      </c>
      <c r="C424">
        <v>4</v>
      </c>
      <c r="D424">
        <v>10</v>
      </c>
      <c r="E424">
        <v>10</v>
      </c>
      <c r="F424">
        <v>10</v>
      </c>
      <c r="G424">
        <v>0</v>
      </c>
      <c r="H424">
        <v>6</v>
      </c>
      <c r="I424">
        <v>4</v>
      </c>
      <c r="J424">
        <v>0.8</v>
      </c>
      <c r="K424">
        <v>7.5698337554931596</v>
      </c>
      <c r="L424" s="10">
        <v>2.1776676177978498</v>
      </c>
      <c r="M424">
        <v>1.07400894165039</v>
      </c>
      <c r="N424">
        <v>6.2278079986572301</v>
      </c>
      <c r="O424">
        <v>4</v>
      </c>
      <c r="P424">
        <v>4</v>
      </c>
      <c r="Q424">
        <v>13</v>
      </c>
      <c r="R424" s="16">
        <v>0.30769999999999997</v>
      </c>
      <c r="S424" s="16">
        <f t="shared" si="6"/>
        <v>0.4</v>
      </c>
      <c r="T424">
        <v>3.6082668304443399</v>
      </c>
      <c r="U424">
        <v>3.2328574657440199</v>
      </c>
      <c r="V424">
        <v>3.1007483005523699</v>
      </c>
      <c r="W424" s="17">
        <v>0.13210916519165</v>
      </c>
      <c r="X424">
        <v>0.507518529891968</v>
      </c>
      <c r="Y424">
        <v>0.507518529891968</v>
      </c>
      <c r="Z424">
        <v>0.4</v>
      </c>
      <c r="AA424">
        <v>0.9</v>
      </c>
      <c r="AB424">
        <v>0.69230769230769196</v>
      </c>
      <c r="AC424">
        <v>0.78260869565217395</v>
      </c>
      <c r="AD424">
        <v>0.1</v>
      </c>
      <c r="AE424">
        <v>0.5</v>
      </c>
    </row>
    <row r="425" spans="1:31" x14ac:dyDescent="0.15">
      <c r="A425" s="6">
        <v>442</v>
      </c>
      <c r="B425">
        <v>16</v>
      </c>
      <c r="C425">
        <v>4</v>
      </c>
      <c r="D425">
        <v>10</v>
      </c>
      <c r="E425">
        <v>10</v>
      </c>
      <c r="F425">
        <v>10</v>
      </c>
      <c r="G425">
        <v>0</v>
      </c>
      <c r="H425">
        <v>6</v>
      </c>
      <c r="I425">
        <v>4</v>
      </c>
      <c r="J425">
        <v>0.8</v>
      </c>
      <c r="K425">
        <v>7.8175697326660201</v>
      </c>
      <c r="L425" s="10">
        <v>2.1852436065673801</v>
      </c>
      <c r="M425">
        <v>0.98040008544921897</v>
      </c>
      <c r="N425">
        <v>6.3751068115234402</v>
      </c>
      <c r="O425">
        <v>5</v>
      </c>
      <c r="P425">
        <v>5</v>
      </c>
      <c r="Q425">
        <v>15</v>
      </c>
      <c r="R425" s="16">
        <v>0.33329999999999999</v>
      </c>
      <c r="S425" s="16">
        <f t="shared" si="6"/>
        <v>0.5</v>
      </c>
      <c r="T425">
        <v>4.0853614807128897</v>
      </c>
      <c r="U425">
        <v>3.6581385135650599</v>
      </c>
      <c r="V425">
        <v>3.5264229774475102</v>
      </c>
      <c r="W425" s="17">
        <v>0.13171553611755399</v>
      </c>
      <c r="X425">
        <v>0.55893850326538097</v>
      </c>
      <c r="Y425">
        <v>0.55893850326538097</v>
      </c>
      <c r="Z425">
        <v>0.5</v>
      </c>
      <c r="AA425">
        <v>1</v>
      </c>
      <c r="AB425">
        <v>0.66666666666666696</v>
      </c>
      <c r="AC425">
        <v>0.8</v>
      </c>
      <c r="AD425">
        <v>0</v>
      </c>
      <c r="AE425">
        <v>0.5</v>
      </c>
    </row>
    <row r="426" spans="1:31" x14ac:dyDescent="0.15">
      <c r="A426" s="6">
        <v>18</v>
      </c>
      <c r="B426">
        <v>17</v>
      </c>
      <c r="C426">
        <v>3</v>
      </c>
      <c r="D426">
        <v>10</v>
      </c>
      <c r="E426">
        <v>10</v>
      </c>
      <c r="F426">
        <v>10</v>
      </c>
      <c r="G426">
        <v>0</v>
      </c>
      <c r="H426">
        <v>7</v>
      </c>
      <c r="I426">
        <v>3</v>
      </c>
      <c r="J426">
        <v>0.85</v>
      </c>
      <c r="K426">
        <v>9.2366027832031197</v>
      </c>
      <c r="L426" s="10">
        <v>2.1857337951660201</v>
      </c>
      <c r="M426">
        <v>1.31106948852539</v>
      </c>
      <c r="N426">
        <v>7.1571121215820304</v>
      </c>
      <c r="O426">
        <v>4</v>
      </c>
      <c r="P426">
        <v>4</v>
      </c>
      <c r="Q426">
        <v>13</v>
      </c>
      <c r="R426" s="16">
        <v>0.30769999999999997</v>
      </c>
      <c r="S426" s="16">
        <f t="shared" si="6"/>
        <v>0.4</v>
      </c>
      <c r="T426">
        <v>3.3908748626709002</v>
      </c>
      <c r="U426">
        <v>3.0836837291717498</v>
      </c>
      <c r="V426">
        <v>2.8891334533691402</v>
      </c>
      <c r="W426" s="17">
        <v>0.194550275802612</v>
      </c>
      <c r="X426">
        <v>0.50174140930175803</v>
      </c>
      <c r="Y426">
        <v>0.50174140930175803</v>
      </c>
      <c r="Z426">
        <v>0.4</v>
      </c>
      <c r="AA426">
        <v>0.9</v>
      </c>
      <c r="AB426">
        <v>0.69230769230769196</v>
      </c>
      <c r="AC426">
        <v>0.78260869565217395</v>
      </c>
      <c r="AD426">
        <v>0.1</v>
      </c>
      <c r="AE426">
        <v>0.5</v>
      </c>
    </row>
    <row r="427" spans="1:31" x14ac:dyDescent="0.15">
      <c r="A427" s="6">
        <v>729</v>
      </c>
      <c r="B427">
        <v>15</v>
      </c>
      <c r="C427">
        <v>5</v>
      </c>
      <c r="D427">
        <v>10</v>
      </c>
      <c r="E427">
        <v>10</v>
      </c>
      <c r="F427">
        <v>10</v>
      </c>
      <c r="G427">
        <v>0</v>
      </c>
      <c r="H427">
        <v>5</v>
      </c>
      <c r="I427">
        <v>5</v>
      </c>
      <c r="J427">
        <v>0.75</v>
      </c>
      <c r="K427">
        <v>8.7124385833740199</v>
      </c>
      <c r="L427" s="10">
        <v>2.1867809295654301</v>
      </c>
      <c r="M427">
        <v>1.190185546875E-3</v>
      </c>
      <c r="N427">
        <v>8.6801414489746094</v>
      </c>
      <c r="O427">
        <v>5</v>
      </c>
      <c r="P427">
        <v>5</v>
      </c>
      <c r="Q427">
        <v>15</v>
      </c>
      <c r="R427" s="16">
        <v>0.33329999999999999</v>
      </c>
      <c r="S427" s="16">
        <f t="shared" si="6"/>
        <v>0.5</v>
      </c>
      <c r="T427">
        <v>4.5547218322753897</v>
      </c>
      <c r="U427">
        <v>3.91522216796875</v>
      </c>
      <c r="V427">
        <v>3.9126772880554199</v>
      </c>
      <c r="W427" s="17">
        <v>2.5448799133300799E-3</v>
      </c>
      <c r="X427">
        <v>0.64204454421997104</v>
      </c>
      <c r="Y427">
        <v>0.64204454421997104</v>
      </c>
      <c r="Z427">
        <v>0.5</v>
      </c>
      <c r="AA427">
        <v>1</v>
      </c>
      <c r="AB427">
        <v>0.66666666666666696</v>
      </c>
      <c r="AC427">
        <v>0.8</v>
      </c>
      <c r="AD427">
        <v>0</v>
      </c>
      <c r="AE427">
        <v>0.5</v>
      </c>
    </row>
    <row r="428" spans="1:31" x14ac:dyDescent="0.15">
      <c r="A428" s="6">
        <v>690</v>
      </c>
      <c r="B428">
        <v>15</v>
      </c>
      <c r="C428">
        <v>5</v>
      </c>
      <c r="D428">
        <v>10</v>
      </c>
      <c r="E428">
        <v>10</v>
      </c>
      <c r="F428">
        <v>10</v>
      </c>
      <c r="G428">
        <v>0</v>
      </c>
      <c r="H428">
        <v>5</v>
      </c>
      <c r="I428">
        <v>5</v>
      </c>
      <c r="J428">
        <v>0.75</v>
      </c>
      <c r="K428">
        <v>7.2086696624755904</v>
      </c>
      <c r="L428" s="10">
        <v>2.1912612915039098</v>
      </c>
      <c r="M428">
        <v>0.60709381103515603</v>
      </c>
      <c r="N428">
        <v>6.8664932250976598</v>
      </c>
      <c r="O428">
        <v>4</v>
      </c>
      <c r="P428">
        <v>4</v>
      </c>
      <c r="Q428">
        <v>13</v>
      </c>
      <c r="R428" s="16">
        <v>0.30769999999999997</v>
      </c>
      <c r="S428" s="16">
        <f t="shared" si="6"/>
        <v>0.4</v>
      </c>
      <c r="T428">
        <v>3.0159358978271502</v>
      </c>
      <c r="U428">
        <v>2.6021556854247998</v>
      </c>
      <c r="V428">
        <v>2.5527789592742902</v>
      </c>
      <c r="W428" s="17">
        <v>4.9376726150512702E-2</v>
      </c>
      <c r="X428">
        <v>0.463156938552856</v>
      </c>
      <c r="Y428">
        <v>0.463156938552856</v>
      </c>
      <c r="Z428">
        <v>0.4</v>
      </c>
      <c r="AA428">
        <v>0.9</v>
      </c>
      <c r="AB428">
        <v>0.69230769230769196</v>
      </c>
      <c r="AC428">
        <v>0.78260869565217395</v>
      </c>
      <c r="AD428">
        <v>0.1</v>
      </c>
      <c r="AE428">
        <v>0.5</v>
      </c>
    </row>
    <row r="429" spans="1:31" x14ac:dyDescent="0.15">
      <c r="A429" s="6">
        <v>299</v>
      </c>
      <c r="B429">
        <v>18</v>
      </c>
      <c r="C429">
        <v>2</v>
      </c>
      <c r="D429">
        <v>10</v>
      </c>
      <c r="E429">
        <v>10</v>
      </c>
      <c r="F429">
        <v>10</v>
      </c>
      <c r="G429">
        <v>0</v>
      </c>
      <c r="H429">
        <v>8</v>
      </c>
      <c r="I429">
        <v>2</v>
      </c>
      <c r="J429">
        <v>0.9</v>
      </c>
      <c r="K429">
        <v>11.365659713745099</v>
      </c>
      <c r="L429" s="10">
        <v>2.19459724426269</v>
      </c>
      <c r="M429">
        <v>1.6458816528320299</v>
      </c>
      <c r="N429">
        <v>8.7202262878418004</v>
      </c>
      <c r="O429">
        <v>5</v>
      </c>
      <c r="P429">
        <v>5</v>
      </c>
      <c r="Q429">
        <v>15</v>
      </c>
      <c r="R429" s="16">
        <v>0.33329999999999999</v>
      </c>
      <c r="S429" s="16">
        <f t="shared" si="6"/>
        <v>0.5</v>
      </c>
      <c r="T429">
        <v>3.6651954650878902</v>
      </c>
      <c r="U429">
        <v>3.3902444839477499</v>
      </c>
      <c r="V429">
        <v>3.1473200321197501</v>
      </c>
      <c r="W429" s="17">
        <v>0.24292445182800301</v>
      </c>
      <c r="X429">
        <v>0.51787543296813998</v>
      </c>
      <c r="Y429">
        <v>0.51787543296813998</v>
      </c>
      <c r="Z429">
        <v>0.5</v>
      </c>
      <c r="AA429">
        <v>1</v>
      </c>
      <c r="AB429">
        <v>0.66666666666666696</v>
      </c>
      <c r="AC429">
        <v>0.8</v>
      </c>
      <c r="AD429">
        <v>0</v>
      </c>
      <c r="AE429">
        <v>0.5</v>
      </c>
    </row>
    <row r="430" spans="1:31" x14ac:dyDescent="0.15">
      <c r="A430" s="6">
        <v>374</v>
      </c>
      <c r="B430">
        <v>17</v>
      </c>
      <c r="C430">
        <v>3</v>
      </c>
      <c r="D430">
        <v>10</v>
      </c>
      <c r="E430">
        <v>10</v>
      </c>
      <c r="F430">
        <v>10</v>
      </c>
      <c r="G430">
        <v>0</v>
      </c>
      <c r="H430">
        <v>7</v>
      </c>
      <c r="I430">
        <v>3</v>
      </c>
      <c r="J430">
        <v>0.85</v>
      </c>
      <c r="K430">
        <v>7.7560367584228498</v>
      </c>
      <c r="L430" s="10">
        <v>2.1950263977050799</v>
      </c>
      <c r="M430">
        <v>1.2875003814697299</v>
      </c>
      <c r="N430">
        <v>4.9192066192626998</v>
      </c>
      <c r="O430">
        <v>4</v>
      </c>
      <c r="P430">
        <v>4</v>
      </c>
      <c r="Q430">
        <v>13</v>
      </c>
      <c r="R430" s="16">
        <v>0.30769999999999997</v>
      </c>
      <c r="S430" s="16">
        <f t="shared" si="6"/>
        <v>0.4</v>
      </c>
      <c r="T430">
        <v>3.6000995635986301</v>
      </c>
      <c r="U430">
        <v>3.3164036273956299</v>
      </c>
      <c r="V430">
        <v>3.0947585105896001</v>
      </c>
      <c r="W430" s="17">
        <v>0.22164511680603</v>
      </c>
      <c r="X430">
        <v>0.50534105300903298</v>
      </c>
      <c r="Y430">
        <v>0.50534105300903298</v>
      </c>
      <c r="Z430">
        <v>0.4</v>
      </c>
      <c r="AA430">
        <v>0.9</v>
      </c>
      <c r="AB430">
        <v>0.69230769230769196</v>
      </c>
      <c r="AC430">
        <v>0.78260869565217395</v>
      </c>
      <c r="AD430">
        <v>0.1</v>
      </c>
      <c r="AE430">
        <v>0.5</v>
      </c>
    </row>
    <row r="431" spans="1:31" x14ac:dyDescent="0.15">
      <c r="A431" s="6">
        <v>855</v>
      </c>
      <c r="B431">
        <v>18</v>
      </c>
      <c r="C431">
        <v>2</v>
      </c>
      <c r="D431">
        <v>10</v>
      </c>
      <c r="E431">
        <v>10</v>
      </c>
      <c r="F431">
        <v>10</v>
      </c>
      <c r="G431">
        <v>0</v>
      </c>
      <c r="H431">
        <v>8</v>
      </c>
      <c r="I431">
        <v>2</v>
      </c>
      <c r="J431">
        <v>0.9</v>
      </c>
      <c r="K431">
        <v>9.8626899719238299</v>
      </c>
      <c r="L431" s="10">
        <v>2.1980857849121098</v>
      </c>
      <c r="M431">
        <v>1.5481758117675799</v>
      </c>
      <c r="N431">
        <v>6.3311920166015598</v>
      </c>
      <c r="O431">
        <v>4</v>
      </c>
      <c r="P431">
        <v>4</v>
      </c>
      <c r="Q431">
        <v>14</v>
      </c>
      <c r="R431" s="16">
        <v>0.28570000000000001</v>
      </c>
      <c r="S431" s="16">
        <f t="shared" si="6"/>
        <v>0.4</v>
      </c>
      <c r="T431">
        <v>4.3179283142089799</v>
      </c>
      <c r="U431">
        <v>4.03924560546875</v>
      </c>
      <c r="V431">
        <v>3.72537040710449</v>
      </c>
      <c r="W431" s="17">
        <v>0.31387519836425798</v>
      </c>
      <c r="X431">
        <v>0.59255790710449197</v>
      </c>
      <c r="Y431">
        <v>0.59255790710449197</v>
      </c>
      <c r="Z431">
        <v>0.4</v>
      </c>
      <c r="AA431">
        <v>1</v>
      </c>
      <c r="AB431">
        <v>0.71428571428571397</v>
      </c>
      <c r="AC431">
        <v>0.83333333333333304</v>
      </c>
      <c r="AD431">
        <v>0</v>
      </c>
      <c r="AE431">
        <v>0.6</v>
      </c>
    </row>
    <row r="432" spans="1:31" s="1" customFormat="1" x14ac:dyDescent="0.15">
      <c r="A432" s="8">
        <v>521</v>
      </c>
      <c r="B432" s="1">
        <v>15</v>
      </c>
      <c r="C432" s="1">
        <v>5</v>
      </c>
      <c r="D432" s="1">
        <v>10</v>
      </c>
      <c r="E432" s="1">
        <v>10</v>
      </c>
      <c r="F432" s="1">
        <v>10</v>
      </c>
      <c r="G432" s="1">
        <v>0</v>
      </c>
      <c r="H432" s="1">
        <v>5</v>
      </c>
      <c r="I432" s="1">
        <v>5</v>
      </c>
      <c r="J432" s="1">
        <v>0.75</v>
      </c>
      <c r="K432" s="1">
        <v>6.8177566528320304</v>
      </c>
      <c r="L432" s="12">
        <v>2.2020149230957</v>
      </c>
      <c r="M432" s="1">
        <v>0.59191131591796897</v>
      </c>
      <c r="N432" s="1">
        <v>6.0112800598144496</v>
      </c>
      <c r="O432" s="1">
        <v>4</v>
      </c>
      <c r="P432" s="1">
        <v>4</v>
      </c>
      <c r="Q432" s="1">
        <v>14</v>
      </c>
      <c r="R432" s="19">
        <v>0.28570000000000001</v>
      </c>
      <c r="S432" s="19">
        <f t="shared" si="6"/>
        <v>0.4</v>
      </c>
      <c r="T432" s="1">
        <v>3.2612056732177699</v>
      </c>
      <c r="U432" s="1">
        <v>2.8719031810760498</v>
      </c>
      <c r="V432" s="1">
        <v>2.8120932579040501</v>
      </c>
      <c r="W432" s="12">
        <v>5.9809923171997098E-2</v>
      </c>
      <c r="X432" s="1">
        <v>0.44911241531372098</v>
      </c>
      <c r="Y432" s="1">
        <v>0.44911241531372098</v>
      </c>
      <c r="Z432" s="1">
        <v>0.4</v>
      </c>
      <c r="AA432" s="1">
        <v>1</v>
      </c>
      <c r="AB432" s="1">
        <v>0.71428571428571397</v>
      </c>
      <c r="AC432" s="1">
        <v>0.83333333333333304</v>
      </c>
      <c r="AD432" s="1">
        <v>0</v>
      </c>
      <c r="AE432" s="1">
        <v>0.6</v>
      </c>
    </row>
    <row r="433" spans="1:31" x14ac:dyDescent="0.15">
      <c r="A433" s="6">
        <v>668</v>
      </c>
      <c r="B433">
        <v>19</v>
      </c>
      <c r="C433">
        <v>1</v>
      </c>
      <c r="D433">
        <v>10</v>
      </c>
      <c r="E433">
        <v>10</v>
      </c>
      <c r="F433">
        <v>10</v>
      </c>
      <c r="G433">
        <v>0</v>
      </c>
      <c r="H433">
        <v>9</v>
      </c>
      <c r="I433">
        <v>1</v>
      </c>
      <c r="J433">
        <v>0.95</v>
      </c>
      <c r="K433">
        <v>12.4697608947754</v>
      </c>
      <c r="L433" s="10">
        <v>2.2100162506103498</v>
      </c>
      <c r="M433">
        <v>1.9326705932617201</v>
      </c>
      <c r="N433">
        <v>8.6262435913085902</v>
      </c>
      <c r="O433">
        <v>4</v>
      </c>
      <c r="P433">
        <v>4</v>
      </c>
      <c r="Q433">
        <v>14</v>
      </c>
      <c r="R433" s="16">
        <v>0.28570000000000001</v>
      </c>
      <c r="S433" s="16">
        <f t="shared" si="6"/>
        <v>0.4</v>
      </c>
      <c r="T433">
        <v>4.5913066864013699</v>
      </c>
      <c r="U433">
        <v>4.33756351470947</v>
      </c>
      <c r="V433">
        <v>3.9905815124511701</v>
      </c>
      <c r="W433" s="17">
        <v>0.346982002258301</v>
      </c>
      <c r="X433">
        <v>0.60072517395019498</v>
      </c>
      <c r="Y433">
        <v>0.60072517395019498</v>
      </c>
      <c r="Z433">
        <v>0.4</v>
      </c>
      <c r="AA433">
        <v>1</v>
      </c>
      <c r="AB433">
        <v>0.71428571428571397</v>
      </c>
      <c r="AC433">
        <v>0.83333333333333304</v>
      </c>
      <c r="AD433">
        <v>0</v>
      </c>
      <c r="AE433">
        <v>0.6</v>
      </c>
    </row>
    <row r="434" spans="1:31" x14ac:dyDescent="0.15">
      <c r="A434" s="6">
        <v>228</v>
      </c>
      <c r="B434">
        <v>16</v>
      </c>
      <c r="C434">
        <v>4</v>
      </c>
      <c r="D434">
        <v>10</v>
      </c>
      <c r="E434">
        <v>10</v>
      </c>
      <c r="F434">
        <v>10</v>
      </c>
      <c r="G434">
        <v>0</v>
      </c>
      <c r="H434">
        <v>6</v>
      </c>
      <c r="I434">
        <v>4</v>
      </c>
      <c r="J434">
        <v>0.8</v>
      </c>
      <c r="K434">
        <v>8.4665985107421893</v>
      </c>
      <c r="L434" s="10">
        <v>2.2131996154785201</v>
      </c>
      <c r="M434">
        <v>0.69468688964843694</v>
      </c>
      <c r="N434">
        <v>6.6260471343994096</v>
      </c>
      <c r="O434">
        <v>4</v>
      </c>
      <c r="P434">
        <v>4</v>
      </c>
      <c r="Q434">
        <v>14</v>
      </c>
      <c r="R434" s="16">
        <v>0.28570000000000001</v>
      </c>
      <c r="S434" s="16">
        <f t="shared" si="6"/>
        <v>0.4</v>
      </c>
      <c r="T434">
        <v>3.9541358947753902</v>
      </c>
      <c r="U434">
        <v>3.5214364528656001</v>
      </c>
      <c r="V434">
        <v>3.3622450828552202</v>
      </c>
      <c r="W434" s="17">
        <v>0.159191370010376</v>
      </c>
      <c r="X434">
        <v>0.59189081192016602</v>
      </c>
      <c r="Y434">
        <v>0.59189081192016602</v>
      </c>
      <c r="Z434">
        <v>0.4</v>
      </c>
      <c r="AA434">
        <v>1</v>
      </c>
      <c r="AB434">
        <v>0.71428571428571397</v>
      </c>
      <c r="AC434">
        <v>0.83333333333333304</v>
      </c>
      <c r="AD434">
        <v>0</v>
      </c>
      <c r="AE434">
        <v>0.6</v>
      </c>
    </row>
    <row r="435" spans="1:31" x14ac:dyDescent="0.15">
      <c r="A435" s="6">
        <v>779</v>
      </c>
      <c r="B435">
        <v>17</v>
      </c>
      <c r="C435">
        <v>3</v>
      </c>
      <c r="D435">
        <v>10</v>
      </c>
      <c r="E435">
        <v>10</v>
      </c>
      <c r="F435">
        <v>10</v>
      </c>
      <c r="G435">
        <v>0</v>
      </c>
      <c r="H435">
        <v>7</v>
      </c>
      <c r="I435">
        <v>3</v>
      </c>
      <c r="J435">
        <v>0.85</v>
      </c>
      <c r="K435">
        <v>9.7921237945556605</v>
      </c>
      <c r="L435" s="10">
        <v>2.2167911529540998</v>
      </c>
      <c r="M435">
        <v>1.13751220703125</v>
      </c>
      <c r="N435">
        <v>7.2242965698242196</v>
      </c>
      <c r="O435">
        <v>6</v>
      </c>
      <c r="P435">
        <v>6</v>
      </c>
      <c r="Q435">
        <v>16</v>
      </c>
      <c r="R435" s="16">
        <v>0.375</v>
      </c>
      <c r="S435" s="16">
        <f t="shared" si="6"/>
        <v>0.6</v>
      </c>
      <c r="T435">
        <v>4.4992218017578098</v>
      </c>
      <c r="U435">
        <v>4.0937800407409703</v>
      </c>
      <c r="V435">
        <v>3.8773033618927002</v>
      </c>
      <c r="W435" s="17">
        <v>0.21647667884826699</v>
      </c>
      <c r="X435">
        <v>0.62191843986511197</v>
      </c>
      <c r="Y435">
        <v>0.62191843986511197</v>
      </c>
      <c r="Z435">
        <v>0.6</v>
      </c>
      <c r="AA435">
        <v>1</v>
      </c>
      <c r="AB435">
        <v>0.625</v>
      </c>
      <c r="AC435">
        <v>0.76923076923076905</v>
      </c>
      <c r="AD435">
        <v>0</v>
      </c>
      <c r="AE435">
        <v>0.4</v>
      </c>
    </row>
    <row r="436" spans="1:31" x14ac:dyDescent="0.15">
      <c r="A436" s="6">
        <v>518</v>
      </c>
      <c r="B436">
        <v>16</v>
      </c>
      <c r="C436">
        <v>4</v>
      </c>
      <c r="D436">
        <v>10</v>
      </c>
      <c r="E436">
        <v>10</v>
      </c>
      <c r="F436">
        <v>10</v>
      </c>
      <c r="G436">
        <v>0</v>
      </c>
      <c r="H436">
        <v>6</v>
      </c>
      <c r="I436">
        <v>4</v>
      </c>
      <c r="J436">
        <v>0.8</v>
      </c>
      <c r="K436">
        <v>8.3404712677002006</v>
      </c>
      <c r="L436" s="10">
        <v>2.2270126342773402</v>
      </c>
      <c r="M436">
        <v>0.67320251464843694</v>
      </c>
      <c r="N436">
        <v>6.3045654296875</v>
      </c>
      <c r="O436">
        <v>4</v>
      </c>
      <c r="P436">
        <v>4</v>
      </c>
      <c r="Q436">
        <v>14</v>
      </c>
      <c r="R436" s="16">
        <v>0.28570000000000001</v>
      </c>
      <c r="S436" s="16">
        <f t="shared" si="6"/>
        <v>0.4</v>
      </c>
      <c r="T436">
        <v>3.8799018859863299</v>
      </c>
      <c r="U436">
        <v>3.4744060039520299</v>
      </c>
      <c r="V436">
        <v>3.30686259269714</v>
      </c>
      <c r="W436" s="17">
        <v>0.16754341125488301</v>
      </c>
      <c r="X436">
        <v>0.57303929328918501</v>
      </c>
      <c r="Y436">
        <v>0.57303929328918501</v>
      </c>
      <c r="Z436">
        <v>0.4</v>
      </c>
      <c r="AA436">
        <v>1</v>
      </c>
      <c r="AB436">
        <v>0.71428571428571397</v>
      </c>
      <c r="AC436">
        <v>0.83333333333333304</v>
      </c>
      <c r="AD436">
        <v>0</v>
      </c>
      <c r="AE436">
        <v>0.6</v>
      </c>
    </row>
    <row r="437" spans="1:31" x14ac:dyDescent="0.15">
      <c r="A437" s="6">
        <v>770</v>
      </c>
      <c r="B437">
        <v>16</v>
      </c>
      <c r="C437">
        <v>4</v>
      </c>
      <c r="D437">
        <v>10</v>
      </c>
      <c r="E437">
        <v>10</v>
      </c>
      <c r="F437">
        <v>10</v>
      </c>
      <c r="G437">
        <v>0</v>
      </c>
      <c r="H437">
        <v>6</v>
      </c>
      <c r="I437">
        <v>4</v>
      </c>
      <c r="J437">
        <v>0.8</v>
      </c>
      <c r="K437">
        <v>8.4371662139892596</v>
      </c>
      <c r="L437" s="10">
        <v>2.2285137176513699</v>
      </c>
      <c r="M437">
        <v>0.87687683105468694</v>
      </c>
      <c r="N437">
        <v>6.9686565399169904</v>
      </c>
      <c r="O437">
        <v>6</v>
      </c>
      <c r="P437">
        <v>6</v>
      </c>
      <c r="Q437">
        <v>16</v>
      </c>
      <c r="R437" s="16">
        <v>0.375</v>
      </c>
      <c r="S437" s="16">
        <f t="shared" si="6"/>
        <v>0.6</v>
      </c>
      <c r="T437">
        <v>3.5901756286621098</v>
      </c>
      <c r="U437">
        <v>3.1849403381347701</v>
      </c>
      <c r="V437">
        <v>3.05215215682983</v>
      </c>
      <c r="W437" s="17">
        <v>0.132788181304932</v>
      </c>
      <c r="X437">
        <v>0.53802347183227495</v>
      </c>
      <c r="Y437">
        <v>0.53802347183227495</v>
      </c>
      <c r="Z437">
        <v>0.6</v>
      </c>
      <c r="AA437">
        <v>1</v>
      </c>
      <c r="AB437">
        <v>0.625</v>
      </c>
      <c r="AC437">
        <v>0.76923076923076905</v>
      </c>
      <c r="AD437">
        <v>0</v>
      </c>
      <c r="AE437">
        <v>0.4</v>
      </c>
    </row>
    <row r="438" spans="1:31" x14ac:dyDescent="0.15">
      <c r="A438" s="6">
        <v>0</v>
      </c>
      <c r="B438">
        <v>18</v>
      </c>
      <c r="C438">
        <v>2</v>
      </c>
      <c r="D438">
        <v>10</v>
      </c>
      <c r="E438">
        <v>10</v>
      </c>
      <c r="F438">
        <v>10</v>
      </c>
      <c r="G438">
        <v>0</v>
      </c>
      <c r="H438">
        <v>8</v>
      </c>
      <c r="I438">
        <v>2</v>
      </c>
      <c r="J438">
        <v>0.9</v>
      </c>
      <c r="K438">
        <v>10.8487205505371</v>
      </c>
      <c r="L438" s="10">
        <v>2.2319488525390598</v>
      </c>
      <c r="M438">
        <v>1.5590057373046899</v>
      </c>
      <c r="N438">
        <v>7.4062690734863299</v>
      </c>
      <c r="O438">
        <v>4</v>
      </c>
      <c r="P438">
        <v>4</v>
      </c>
      <c r="Q438">
        <v>14</v>
      </c>
      <c r="R438" s="16">
        <v>0.28570000000000001</v>
      </c>
      <c r="S438" s="16">
        <f t="shared" si="6"/>
        <v>0.4</v>
      </c>
      <c r="T438">
        <v>4.5414714813232404</v>
      </c>
      <c r="U438">
        <v>4.2360644340515101</v>
      </c>
      <c r="V438">
        <v>3.9238123893737802</v>
      </c>
      <c r="W438" s="17">
        <v>0.31225204467773399</v>
      </c>
      <c r="X438">
        <v>0.617659091949463</v>
      </c>
      <c r="Y438">
        <v>0.617659091949463</v>
      </c>
      <c r="Z438">
        <v>0.4</v>
      </c>
      <c r="AA438">
        <v>1</v>
      </c>
      <c r="AB438">
        <v>0.71428571428571397</v>
      </c>
      <c r="AC438">
        <v>0.83333333333333304</v>
      </c>
      <c r="AD438">
        <v>0</v>
      </c>
      <c r="AE438">
        <v>0.6</v>
      </c>
    </row>
    <row r="439" spans="1:31" x14ac:dyDescent="0.15">
      <c r="A439" s="6">
        <v>238</v>
      </c>
      <c r="B439">
        <v>18</v>
      </c>
      <c r="C439">
        <v>2</v>
      </c>
      <c r="D439">
        <v>10</v>
      </c>
      <c r="E439">
        <v>10</v>
      </c>
      <c r="F439">
        <v>10</v>
      </c>
      <c r="G439">
        <v>0</v>
      </c>
      <c r="H439">
        <v>8</v>
      </c>
      <c r="I439">
        <v>2</v>
      </c>
      <c r="J439">
        <v>0.9</v>
      </c>
      <c r="K439">
        <v>9.92822265625</v>
      </c>
      <c r="L439" s="10">
        <v>2.2416629791259801</v>
      </c>
      <c r="M439">
        <v>1.6888236999511701</v>
      </c>
      <c r="N439">
        <v>6.8439903259277299</v>
      </c>
      <c r="O439">
        <v>7</v>
      </c>
      <c r="P439">
        <v>7</v>
      </c>
      <c r="Q439">
        <v>17</v>
      </c>
      <c r="R439" s="16">
        <v>0.4118</v>
      </c>
      <c r="S439" s="16">
        <f t="shared" si="6"/>
        <v>0.7</v>
      </c>
      <c r="T439">
        <v>4.4544830322265598</v>
      </c>
      <c r="U439">
        <v>4.1329116821289098</v>
      </c>
      <c r="V439">
        <v>3.8531844615936302</v>
      </c>
      <c r="W439" s="17">
        <v>0.27972722053527799</v>
      </c>
      <c r="X439">
        <v>0.60129857063293501</v>
      </c>
      <c r="Y439">
        <v>0.60129857063293501</v>
      </c>
      <c r="Z439">
        <v>0.7</v>
      </c>
      <c r="AA439">
        <v>1</v>
      </c>
      <c r="AB439">
        <v>0.58823529411764697</v>
      </c>
      <c r="AC439">
        <v>0.74074074074074103</v>
      </c>
      <c r="AD439">
        <v>0</v>
      </c>
      <c r="AE439">
        <v>0.3</v>
      </c>
    </row>
    <row r="440" spans="1:31" x14ac:dyDescent="0.15">
      <c r="A440" s="6">
        <v>976</v>
      </c>
      <c r="B440">
        <v>16</v>
      </c>
      <c r="C440">
        <v>4</v>
      </c>
      <c r="D440">
        <v>10</v>
      </c>
      <c r="E440">
        <v>10</v>
      </c>
      <c r="F440">
        <v>10</v>
      </c>
      <c r="G440">
        <v>0</v>
      </c>
      <c r="H440">
        <v>6</v>
      </c>
      <c r="I440">
        <v>4</v>
      </c>
      <c r="J440">
        <v>0.8</v>
      </c>
      <c r="K440">
        <v>8.9826164245605504</v>
      </c>
      <c r="L440" s="10">
        <v>2.2419586181640598</v>
      </c>
      <c r="M440">
        <v>0.70680618286132801</v>
      </c>
      <c r="N440">
        <v>7.3965721130371103</v>
      </c>
      <c r="O440">
        <v>4</v>
      </c>
      <c r="P440">
        <v>4</v>
      </c>
      <c r="Q440">
        <v>14</v>
      </c>
      <c r="R440" s="16">
        <v>0.28570000000000001</v>
      </c>
      <c r="S440" s="16">
        <f t="shared" si="6"/>
        <v>0.4</v>
      </c>
      <c r="T440">
        <v>4.0884628295898402</v>
      </c>
      <c r="U440">
        <v>3.6203546524047798</v>
      </c>
      <c r="V440">
        <v>3.47865915298462</v>
      </c>
      <c r="W440" s="17">
        <v>0.14169549942016599</v>
      </c>
      <c r="X440">
        <v>0.60980367660522505</v>
      </c>
      <c r="Y440">
        <v>0.60980367660522505</v>
      </c>
      <c r="Z440">
        <v>0.4</v>
      </c>
      <c r="AA440">
        <v>1</v>
      </c>
      <c r="AB440">
        <v>0.71428571428571397</v>
      </c>
      <c r="AC440">
        <v>0.83333333333333304</v>
      </c>
      <c r="AD440">
        <v>0</v>
      </c>
      <c r="AE440">
        <v>0.6</v>
      </c>
    </row>
    <row r="441" spans="1:31" x14ac:dyDescent="0.15">
      <c r="A441" s="6">
        <v>293</v>
      </c>
      <c r="B441">
        <v>17</v>
      </c>
      <c r="C441">
        <v>3</v>
      </c>
      <c r="D441">
        <v>10</v>
      </c>
      <c r="E441">
        <v>10</v>
      </c>
      <c r="F441">
        <v>10</v>
      </c>
      <c r="G441">
        <v>0</v>
      </c>
      <c r="H441">
        <v>7</v>
      </c>
      <c r="I441">
        <v>3</v>
      </c>
      <c r="J441">
        <v>0.85</v>
      </c>
      <c r="K441">
        <v>9.4476966857910192</v>
      </c>
      <c r="L441" s="10">
        <v>2.24513435363769</v>
      </c>
      <c r="M441">
        <v>1.2746620178222701</v>
      </c>
      <c r="N441">
        <v>7.0544452667236301</v>
      </c>
      <c r="O441">
        <v>6</v>
      </c>
      <c r="P441">
        <v>6</v>
      </c>
      <c r="Q441">
        <v>16</v>
      </c>
      <c r="R441" s="16">
        <v>0.375</v>
      </c>
      <c r="S441" s="16">
        <f t="shared" si="6"/>
        <v>0.6</v>
      </c>
      <c r="T441">
        <v>4.7275981903076199</v>
      </c>
      <c r="U441">
        <v>4.3054332733154297</v>
      </c>
      <c r="V441">
        <v>4.0826606750488299</v>
      </c>
      <c r="W441" s="17">
        <v>0.22277259826660201</v>
      </c>
      <c r="X441">
        <v>0.64493751525878895</v>
      </c>
      <c r="Y441">
        <v>0.64493751525878895</v>
      </c>
      <c r="Z441">
        <v>0.6</v>
      </c>
      <c r="AA441">
        <v>1</v>
      </c>
      <c r="AB441">
        <v>0.625</v>
      </c>
      <c r="AC441">
        <v>0.76923076923076905</v>
      </c>
      <c r="AD441">
        <v>0</v>
      </c>
      <c r="AE441">
        <v>0.4</v>
      </c>
    </row>
    <row r="442" spans="1:31" x14ac:dyDescent="0.15">
      <c r="A442" s="6">
        <v>315</v>
      </c>
      <c r="B442">
        <v>18</v>
      </c>
      <c r="C442">
        <v>2</v>
      </c>
      <c r="D442">
        <v>10</v>
      </c>
      <c r="E442">
        <v>10</v>
      </c>
      <c r="F442">
        <v>10</v>
      </c>
      <c r="G442">
        <v>0</v>
      </c>
      <c r="H442">
        <v>8</v>
      </c>
      <c r="I442">
        <v>2</v>
      </c>
      <c r="J442">
        <v>0.9</v>
      </c>
      <c r="K442">
        <v>10.207160949706999</v>
      </c>
      <c r="L442" s="10">
        <v>2.2460556030273402</v>
      </c>
      <c r="M442">
        <v>1.6180114746093699</v>
      </c>
      <c r="N442">
        <v>6.8111667633056596</v>
      </c>
      <c r="O442">
        <v>4</v>
      </c>
      <c r="P442">
        <v>4</v>
      </c>
      <c r="Q442">
        <v>14</v>
      </c>
      <c r="R442" s="16">
        <v>0.28570000000000001</v>
      </c>
      <c r="S442" s="16">
        <f t="shared" si="6"/>
        <v>0.4</v>
      </c>
      <c r="T442">
        <v>4.3518047332763699</v>
      </c>
      <c r="U442">
        <v>4.0632410049438503</v>
      </c>
      <c r="V442">
        <v>3.7538657188415501</v>
      </c>
      <c r="W442" s="17">
        <v>0.30937528610229498</v>
      </c>
      <c r="X442">
        <v>0.59793901443481401</v>
      </c>
      <c r="Y442">
        <v>0.59793901443481401</v>
      </c>
      <c r="Z442">
        <v>0.4</v>
      </c>
      <c r="AA442">
        <v>1</v>
      </c>
      <c r="AB442">
        <v>0.71428571428571397</v>
      </c>
      <c r="AC442">
        <v>0.83333333333333304</v>
      </c>
      <c r="AD442">
        <v>0</v>
      </c>
      <c r="AE442">
        <v>0.6</v>
      </c>
    </row>
    <row r="443" spans="1:31" x14ac:dyDescent="0.15">
      <c r="A443" s="6">
        <v>525</v>
      </c>
      <c r="B443">
        <v>18</v>
      </c>
      <c r="C443">
        <v>2</v>
      </c>
      <c r="D443">
        <v>10</v>
      </c>
      <c r="E443">
        <v>10</v>
      </c>
      <c r="F443">
        <v>10</v>
      </c>
      <c r="G443">
        <v>0</v>
      </c>
      <c r="H443">
        <v>8</v>
      </c>
      <c r="I443">
        <v>2</v>
      </c>
      <c r="J443">
        <v>0.9</v>
      </c>
      <c r="K443">
        <v>10.4091300964356</v>
      </c>
      <c r="L443" s="10">
        <v>2.2461204528808598</v>
      </c>
      <c r="M443">
        <v>1.6515083312988299</v>
      </c>
      <c r="N443">
        <v>7.2306842803955096</v>
      </c>
      <c r="O443">
        <v>5</v>
      </c>
      <c r="P443">
        <v>5</v>
      </c>
      <c r="Q443">
        <v>15</v>
      </c>
      <c r="R443" s="16">
        <v>0.33329999999999999</v>
      </c>
      <c r="S443" s="16">
        <f t="shared" si="6"/>
        <v>0.5</v>
      </c>
      <c r="T443">
        <v>4.5163688659668004</v>
      </c>
      <c r="U443">
        <v>4.1969671249389604</v>
      </c>
      <c r="V443">
        <v>3.89863085746765</v>
      </c>
      <c r="W443" s="17">
        <v>0.29833626747131298</v>
      </c>
      <c r="X443">
        <v>0.61773800849914595</v>
      </c>
      <c r="Y443">
        <v>0.61773800849914595</v>
      </c>
      <c r="Z443">
        <v>0.5</v>
      </c>
      <c r="AA443">
        <v>1</v>
      </c>
      <c r="AB443">
        <v>0.66666666666666696</v>
      </c>
      <c r="AC443">
        <v>0.8</v>
      </c>
      <c r="AD443">
        <v>0</v>
      </c>
      <c r="AE443">
        <v>0.5</v>
      </c>
    </row>
    <row r="444" spans="1:31" x14ac:dyDescent="0.15">
      <c r="A444" s="6">
        <v>821</v>
      </c>
      <c r="B444">
        <v>18</v>
      </c>
      <c r="C444">
        <v>2</v>
      </c>
      <c r="D444">
        <v>10</v>
      </c>
      <c r="E444">
        <v>10</v>
      </c>
      <c r="F444">
        <v>10</v>
      </c>
      <c r="G444">
        <v>0</v>
      </c>
      <c r="H444">
        <v>8</v>
      </c>
      <c r="I444">
        <v>2</v>
      </c>
      <c r="J444">
        <v>0.9</v>
      </c>
      <c r="K444">
        <v>12.375505447387701</v>
      </c>
      <c r="L444" s="10">
        <v>2.2470893859863299</v>
      </c>
      <c r="M444">
        <v>1.58620452880859</v>
      </c>
      <c r="N444">
        <v>9.3560752868652308</v>
      </c>
      <c r="O444">
        <v>5</v>
      </c>
      <c r="P444">
        <v>5</v>
      </c>
      <c r="Q444">
        <v>15</v>
      </c>
      <c r="R444" s="16">
        <v>0.33329999999999999</v>
      </c>
      <c r="S444" s="16">
        <f t="shared" si="6"/>
        <v>0.5</v>
      </c>
      <c r="T444">
        <v>4.3897190093994096</v>
      </c>
      <c r="U444">
        <v>4.0436964035034197</v>
      </c>
      <c r="V444">
        <v>3.7618250846862802</v>
      </c>
      <c r="W444" s="17">
        <v>0.281871318817139</v>
      </c>
      <c r="X444">
        <v>0.62789392471313499</v>
      </c>
      <c r="Y444">
        <v>0.62789392471313499</v>
      </c>
      <c r="Z444">
        <v>0.5</v>
      </c>
      <c r="AA444">
        <v>1</v>
      </c>
      <c r="AB444">
        <v>0.66666666666666696</v>
      </c>
      <c r="AC444">
        <v>0.8</v>
      </c>
      <c r="AD444">
        <v>0</v>
      </c>
      <c r="AE444">
        <v>0.5</v>
      </c>
    </row>
    <row r="445" spans="1:31" x14ac:dyDescent="0.15">
      <c r="A445" s="6">
        <v>123</v>
      </c>
      <c r="B445">
        <v>17</v>
      </c>
      <c r="C445">
        <v>3</v>
      </c>
      <c r="D445">
        <v>10</v>
      </c>
      <c r="E445">
        <v>10</v>
      </c>
      <c r="F445">
        <v>10</v>
      </c>
      <c r="G445">
        <v>0</v>
      </c>
      <c r="H445">
        <v>7</v>
      </c>
      <c r="I445">
        <v>3</v>
      </c>
      <c r="J445">
        <v>0.85</v>
      </c>
      <c r="K445">
        <v>9.8012599945068395</v>
      </c>
      <c r="L445" s="10">
        <v>2.25019454956055</v>
      </c>
      <c r="M445">
        <v>0.99478530883789096</v>
      </c>
      <c r="N445">
        <v>6.6025104522705096</v>
      </c>
      <c r="O445">
        <v>5</v>
      </c>
      <c r="P445">
        <v>5</v>
      </c>
      <c r="Q445">
        <v>15</v>
      </c>
      <c r="R445" s="16">
        <v>0.33329999999999999</v>
      </c>
      <c r="S445" s="16">
        <f t="shared" si="6"/>
        <v>0.5</v>
      </c>
      <c r="T445">
        <v>4.5262184143066397</v>
      </c>
      <c r="U445">
        <v>4.1581320762634304</v>
      </c>
      <c r="V445">
        <v>3.9022338390350302</v>
      </c>
      <c r="W445" s="17">
        <v>0.255898237228394</v>
      </c>
      <c r="X445">
        <v>0.623984575271606</v>
      </c>
      <c r="Y445">
        <v>0.623984575271606</v>
      </c>
      <c r="Z445">
        <v>0.5</v>
      </c>
      <c r="AA445">
        <v>1</v>
      </c>
      <c r="AB445">
        <v>0.66666666666666696</v>
      </c>
      <c r="AC445">
        <v>0.8</v>
      </c>
      <c r="AD445">
        <v>0</v>
      </c>
      <c r="AE445">
        <v>0.5</v>
      </c>
    </row>
    <row r="446" spans="1:31" x14ac:dyDescent="0.15">
      <c r="A446" s="6">
        <v>301</v>
      </c>
      <c r="B446">
        <v>16</v>
      </c>
      <c r="C446">
        <v>4</v>
      </c>
      <c r="D446">
        <v>10</v>
      </c>
      <c r="E446">
        <v>10</v>
      </c>
      <c r="F446">
        <v>10</v>
      </c>
      <c r="G446">
        <v>0</v>
      </c>
      <c r="H446">
        <v>6</v>
      </c>
      <c r="I446">
        <v>4</v>
      </c>
      <c r="J446">
        <v>0.8</v>
      </c>
      <c r="K446">
        <v>7.7154655456543004</v>
      </c>
      <c r="L446" s="10">
        <v>2.2528591156005899</v>
      </c>
      <c r="M446">
        <v>0.86649703979492199</v>
      </c>
      <c r="N446">
        <v>5.6384353637695304</v>
      </c>
      <c r="O446">
        <v>3</v>
      </c>
      <c r="P446">
        <v>3</v>
      </c>
      <c r="Q446">
        <v>12</v>
      </c>
      <c r="R446" s="16">
        <v>0.25</v>
      </c>
      <c r="S446" s="16">
        <f t="shared" si="6"/>
        <v>0.3</v>
      </c>
      <c r="T446">
        <v>3.5113658905029301</v>
      </c>
      <c r="U446">
        <v>3.1748580932617201</v>
      </c>
      <c r="V446">
        <v>3.0082106590271001</v>
      </c>
      <c r="W446" s="17">
        <v>0.166647434234619</v>
      </c>
      <c r="X446">
        <v>0.50315523147582997</v>
      </c>
      <c r="Y446">
        <v>0.50315523147582997</v>
      </c>
      <c r="Z446">
        <v>0.3</v>
      </c>
      <c r="AA446">
        <v>0.9</v>
      </c>
      <c r="AB446">
        <v>0.75</v>
      </c>
      <c r="AC446">
        <v>0.81818181818181801</v>
      </c>
      <c r="AD446">
        <v>0.1</v>
      </c>
      <c r="AE446">
        <v>0.6</v>
      </c>
    </row>
    <row r="447" spans="1:31" x14ac:dyDescent="0.15">
      <c r="A447" s="6">
        <v>931</v>
      </c>
      <c r="B447">
        <v>15</v>
      </c>
      <c r="C447">
        <v>5</v>
      </c>
      <c r="D447">
        <v>10</v>
      </c>
      <c r="E447">
        <v>10</v>
      </c>
      <c r="F447">
        <v>10</v>
      </c>
      <c r="G447">
        <v>0</v>
      </c>
      <c r="H447">
        <v>5</v>
      </c>
      <c r="I447">
        <v>5</v>
      </c>
      <c r="J447">
        <v>0.75</v>
      </c>
      <c r="K447">
        <v>8.2917289733886701</v>
      </c>
      <c r="L447" s="10">
        <v>2.2534942626953098</v>
      </c>
      <c r="M447">
        <v>0.145561218261719</v>
      </c>
      <c r="N447">
        <v>7.8606090545654297</v>
      </c>
      <c r="O447">
        <v>5</v>
      </c>
      <c r="P447">
        <v>5</v>
      </c>
      <c r="Q447">
        <v>15</v>
      </c>
      <c r="R447" s="16">
        <v>0.33329999999999999</v>
      </c>
      <c r="S447" s="16">
        <f t="shared" si="6"/>
        <v>0.5</v>
      </c>
      <c r="T447">
        <v>3.8922595977783199</v>
      </c>
      <c r="U447">
        <v>3.3311226367950399</v>
      </c>
      <c r="V447">
        <v>3.2962231636047399</v>
      </c>
      <c r="W447" s="17">
        <v>3.4899473190307603E-2</v>
      </c>
      <c r="X447">
        <v>0.59603643417358398</v>
      </c>
      <c r="Y447">
        <v>0.59603643417358398</v>
      </c>
      <c r="Z447">
        <v>0.5</v>
      </c>
      <c r="AA447">
        <v>1</v>
      </c>
      <c r="AB447">
        <v>0.66666666666666696</v>
      </c>
      <c r="AC447">
        <v>0.8</v>
      </c>
      <c r="AD447">
        <v>0</v>
      </c>
      <c r="AE447">
        <v>0.5</v>
      </c>
    </row>
    <row r="448" spans="1:31" x14ac:dyDescent="0.15">
      <c r="A448" s="6">
        <v>841</v>
      </c>
      <c r="B448">
        <v>18</v>
      </c>
      <c r="C448">
        <v>2</v>
      </c>
      <c r="D448">
        <v>10</v>
      </c>
      <c r="E448">
        <v>10</v>
      </c>
      <c r="F448">
        <v>10</v>
      </c>
      <c r="G448">
        <v>0</v>
      </c>
      <c r="H448">
        <v>8</v>
      </c>
      <c r="I448">
        <v>2</v>
      </c>
      <c r="J448">
        <v>0.9</v>
      </c>
      <c r="K448">
        <v>9.1537742614746094</v>
      </c>
      <c r="L448" s="10">
        <v>2.2548694610595699</v>
      </c>
      <c r="M448">
        <v>1.7283897399902299</v>
      </c>
      <c r="N448">
        <v>5.9912242889404297</v>
      </c>
      <c r="O448">
        <v>4</v>
      </c>
      <c r="P448">
        <v>4</v>
      </c>
      <c r="Q448">
        <v>13</v>
      </c>
      <c r="R448" s="16">
        <v>0.30769999999999997</v>
      </c>
      <c r="S448" s="16">
        <f t="shared" si="6"/>
        <v>0.4</v>
      </c>
      <c r="T448">
        <v>3.6865367889404301</v>
      </c>
      <c r="U448">
        <v>3.44840288162231</v>
      </c>
      <c r="V448">
        <v>3.1666932106018102</v>
      </c>
      <c r="W448" s="17">
        <v>0.28170967102050798</v>
      </c>
      <c r="X448">
        <v>0.51984357833862305</v>
      </c>
      <c r="Y448">
        <v>0.51984357833862305</v>
      </c>
      <c r="Z448">
        <v>0.4</v>
      </c>
      <c r="AA448">
        <v>0.9</v>
      </c>
      <c r="AB448">
        <v>0.69230769230769196</v>
      </c>
      <c r="AC448">
        <v>0.78260869565217395</v>
      </c>
      <c r="AD448">
        <v>0.1</v>
      </c>
      <c r="AE448">
        <v>0.5</v>
      </c>
    </row>
    <row r="449" spans="1:31" x14ac:dyDescent="0.15">
      <c r="A449" s="6">
        <v>923</v>
      </c>
      <c r="B449">
        <v>16</v>
      </c>
      <c r="C449">
        <v>4</v>
      </c>
      <c r="D449">
        <v>10</v>
      </c>
      <c r="E449">
        <v>10</v>
      </c>
      <c r="F449">
        <v>10</v>
      </c>
      <c r="G449">
        <v>0</v>
      </c>
      <c r="H449">
        <v>6</v>
      </c>
      <c r="I449">
        <v>4</v>
      </c>
      <c r="J449">
        <v>0.8</v>
      </c>
      <c r="K449">
        <v>8.5289573669433594</v>
      </c>
      <c r="L449" s="10">
        <v>2.2577590942382799</v>
      </c>
      <c r="M449">
        <v>0.64770889282226596</v>
      </c>
      <c r="N449">
        <v>6.4268646240234402</v>
      </c>
      <c r="O449">
        <v>4</v>
      </c>
      <c r="P449">
        <v>4</v>
      </c>
      <c r="Q449">
        <v>14</v>
      </c>
      <c r="R449" s="16">
        <v>0.28570000000000001</v>
      </c>
      <c r="S449" s="16">
        <f t="shared" si="6"/>
        <v>0.4</v>
      </c>
      <c r="T449">
        <v>4.2712707519531197</v>
      </c>
      <c r="U449">
        <v>3.85396385192871</v>
      </c>
      <c r="V449">
        <v>3.68733906745911</v>
      </c>
      <c r="W449" s="17">
        <v>0.16662478446960399</v>
      </c>
      <c r="X449">
        <v>0.583931684494019</v>
      </c>
      <c r="Y449">
        <v>0.583931684494019</v>
      </c>
      <c r="Z449">
        <v>0.4</v>
      </c>
      <c r="AA449">
        <v>1</v>
      </c>
      <c r="AB449">
        <v>0.71428571428571397</v>
      </c>
      <c r="AC449">
        <v>0.83333333333333304</v>
      </c>
      <c r="AD449">
        <v>0</v>
      </c>
      <c r="AE449">
        <v>0.6</v>
      </c>
    </row>
    <row r="450" spans="1:31" x14ac:dyDescent="0.15">
      <c r="A450" s="6">
        <v>731</v>
      </c>
      <c r="B450">
        <v>17</v>
      </c>
      <c r="C450">
        <v>3</v>
      </c>
      <c r="D450">
        <v>10</v>
      </c>
      <c r="E450">
        <v>10</v>
      </c>
      <c r="F450">
        <v>10</v>
      </c>
      <c r="G450">
        <v>0</v>
      </c>
      <c r="H450">
        <v>7</v>
      </c>
      <c r="I450">
        <v>3</v>
      </c>
      <c r="J450">
        <v>0.85</v>
      </c>
      <c r="K450">
        <v>8.9168510437011701</v>
      </c>
      <c r="L450" s="10">
        <v>2.2602882385253902</v>
      </c>
      <c r="M450">
        <v>1.2565002441406199</v>
      </c>
      <c r="N450">
        <v>6.1634082794189498</v>
      </c>
      <c r="O450">
        <v>4</v>
      </c>
      <c r="P450">
        <v>4</v>
      </c>
      <c r="Q450">
        <v>14</v>
      </c>
      <c r="R450" s="16">
        <v>0.28570000000000001</v>
      </c>
      <c r="S450" s="16">
        <f t="shared" ref="S450:S513" si="7">O450/E450</f>
        <v>0.4</v>
      </c>
      <c r="T450">
        <v>4.2050399780273402</v>
      </c>
      <c r="U450">
        <v>3.8617472648620601</v>
      </c>
      <c r="V450">
        <v>3.6188914775848402</v>
      </c>
      <c r="W450" s="17">
        <v>0.24285578727722201</v>
      </c>
      <c r="X450">
        <v>0.58614850044250499</v>
      </c>
      <c r="Y450">
        <v>0.58614850044250499</v>
      </c>
      <c r="Z450">
        <v>0.4</v>
      </c>
      <c r="AA450">
        <v>1</v>
      </c>
      <c r="AB450">
        <v>0.71428571428571397</v>
      </c>
      <c r="AC450">
        <v>0.83333333333333304</v>
      </c>
      <c r="AD450">
        <v>0</v>
      </c>
      <c r="AE450">
        <v>0.6</v>
      </c>
    </row>
    <row r="451" spans="1:31" x14ac:dyDescent="0.15">
      <c r="A451" s="6">
        <v>446</v>
      </c>
      <c r="B451">
        <v>17</v>
      </c>
      <c r="C451">
        <v>3</v>
      </c>
      <c r="D451">
        <v>10</v>
      </c>
      <c r="E451">
        <v>10</v>
      </c>
      <c r="F451">
        <v>10</v>
      </c>
      <c r="G451">
        <v>0</v>
      </c>
      <c r="H451">
        <v>7</v>
      </c>
      <c r="I451">
        <v>3</v>
      </c>
      <c r="J451">
        <v>0.85</v>
      </c>
      <c r="K451">
        <v>8.2429790496826207</v>
      </c>
      <c r="L451" s="10">
        <v>2.26055908203125</v>
      </c>
      <c r="M451">
        <v>1.5181465148925799</v>
      </c>
      <c r="N451">
        <v>6.0716114044189498</v>
      </c>
      <c r="O451">
        <v>4</v>
      </c>
      <c r="P451">
        <v>4</v>
      </c>
      <c r="Q451">
        <v>13</v>
      </c>
      <c r="R451" s="16">
        <v>0.30769999999999997</v>
      </c>
      <c r="S451" s="16">
        <f t="shared" si="7"/>
        <v>0.4</v>
      </c>
      <c r="T451">
        <v>3.6840438842773402</v>
      </c>
      <c r="U451">
        <v>3.3704593181610099</v>
      </c>
      <c r="V451">
        <v>3.1725697517395002</v>
      </c>
      <c r="W451" s="17">
        <v>0.19788956642150901</v>
      </c>
      <c r="X451">
        <v>0.51147413253784202</v>
      </c>
      <c r="Y451">
        <v>0.51147413253784202</v>
      </c>
      <c r="Z451">
        <v>0.4</v>
      </c>
      <c r="AA451">
        <v>0.9</v>
      </c>
      <c r="AB451">
        <v>0.69230769230769196</v>
      </c>
      <c r="AC451">
        <v>0.78260869565217395</v>
      </c>
      <c r="AD451">
        <v>0.1</v>
      </c>
      <c r="AE451">
        <v>0.5</v>
      </c>
    </row>
    <row r="452" spans="1:31" x14ac:dyDescent="0.15">
      <c r="A452" s="6">
        <v>834</v>
      </c>
      <c r="B452">
        <v>18</v>
      </c>
      <c r="C452">
        <v>2</v>
      </c>
      <c r="D452">
        <v>10</v>
      </c>
      <c r="E452">
        <v>10</v>
      </c>
      <c r="F452">
        <v>10</v>
      </c>
      <c r="G452">
        <v>0</v>
      </c>
      <c r="H452">
        <v>8</v>
      </c>
      <c r="I452">
        <v>2</v>
      </c>
      <c r="J452">
        <v>0.9</v>
      </c>
      <c r="K452">
        <v>10.4121608734131</v>
      </c>
      <c r="L452" s="10">
        <v>2.2625465393066402</v>
      </c>
      <c r="M452">
        <v>1.6365547180175799</v>
      </c>
      <c r="N452">
        <v>7.0570545196533203</v>
      </c>
      <c r="O452">
        <v>4</v>
      </c>
      <c r="P452">
        <v>4</v>
      </c>
      <c r="Q452">
        <v>14</v>
      </c>
      <c r="R452" s="16">
        <v>0.28570000000000001</v>
      </c>
      <c r="S452" s="16">
        <f t="shared" si="7"/>
        <v>0.4</v>
      </c>
      <c r="T452">
        <v>4.5424346923828098</v>
      </c>
      <c r="U452">
        <v>4.2352447509765598</v>
      </c>
      <c r="V452">
        <v>3.9195265769958501</v>
      </c>
      <c r="W452" s="17">
        <v>0.315718173980713</v>
      </c>
      <c r="X452">
        <v>0.622908115386963</v>
      </c>
      <c r="Y452">
        <v>0.622908115386963</v>
      </c>
      <c r="Z452">
        <v>0.4</v>
      </c>
      <c r="AA452">
        <v>1</v>
      </c>
      <c r="AB452">
        <v>0.71428571428571397</v>
      </c>
      <c r="AC452">
        <v>0.83333333333333304</v>
      </c>
      <c r="AD452">
        <v>0</v>
      </c>
      <c r="AE452">
        <v>0.6</v>
      </c>
    </row>
    <row r="453" spans="1:31" x14ac:dyDescent="0.15">
      <c r="A453" s="6">
        <v>202</v>
      </c>
      <c r="B453">
        <v>18</v>
      </c>
      <c r="C453">
        <v>2</v>
      </c>
      <c r="D453">
        <v>10</v>
      </c>
      <c r="E453">
        <v>10</v>
      </c>
      <c r="F453">
        <v>10</v>
      </c>
      <c r="G453">
        <v>0</v>
      </c>
      <c r="H453">
        <v>8</v>
      </c>
      <c r="I453">
        <v>2</v>
      </c>
      <c r="J453">
        <v>0.9</v>
      </c>
      <c r="K453">
        <v>9.6769447326660192</v>
      </c>
      <c r="L453" s="10">
        <v>2.2644729614257799</v>
      </c>
      <c r="M453">
        <v>1.75114822387695</v>
      </c>
      <c r="N453">
        <v>6.6989555358886701</v>
      </c>
      <c r="O453">
        <v>4</v>
      </c>
      <c r="P453">
        <v>4</v>
      </c>
      <c r="Q453">
        <v>14</v>
      </c>
      <c r="R453" s="16">
        <v>0.28570000000000001</v>
      </c>
      <c r="S453" s="16">
        <f t="shared" si="7"/>
        <v>0.4</v>
      </c>
      <c r="T453">
        <v>4.2923164367675799</v>
      </c>
      <c r="U453">
        <v>3.9994575977325399</v>
      </c>
      <c r="V453">
        <v>3.7281646728515598</v>
      </c>
      <c r="W453" s="17">
        <v>0.271292924880981</v>
      </c>
      <c r="X453">
        <v>0.56415176391601596</v>
      </c>
      <c r="Y453">
        <v>0.56415176391601596</v>
      </c>
      <c r="Z453">
        <v>0.4</v>
      </c>
      <c r="AA453">
        <v>1</v>
      </c>
      <c r="AB453">
        <v>0.71428571428571397</v>
      </c>
      <c r="AC453">
        <v>0.83333333333333304</v>
      </c>
      <c r="AD453">
        <v>0</v>
      </c>
      <c r="AE453">
        <v>0.6</v>
      </c>
    </row>
    <row r="454" spans="1:31" x14ac:dyDescent="0.15">
      <c r="A454" s="6">
        <v>664</v>
      </c>
      <c r="B454">
        <v>17</v>
      </c>
      <c r="C454">
        <v>3</v>
      </c>
      <c r="D454">
        <v>10</v>
      </c>
      <c r="E454">
        <v>10</v>
      </c>
      <c r="F454">
        <v>10</v>
      </c>
      <c r="G454">
        <v>0</v>
      </c>
      <c r="H454">
        <v>7</v>
      </c>
      <c r="I454">
        <v>3</v>
      </c>
      <c r="J454">
        <v>0.85</v>
      </c>
      <c r="K454">
        <v>8.9440002441406197</v>
      </c>
      <c r="L454" s="10">
        <v>2.26729011535644</v>
      </c>
      <c r="M454">
        <v>1.25271224975586</v>
      </c>
      <c r="N454">
        <v>6.1562232971191397</v>
      </c>
      <c r="O454">
        <v>4</v>
      </c>
      <c r="P454">
        <v>4</v>
      </c>
      <c r="Q454">
        <v>14</v>
      </c>
      <c r="R454" s="16">
        <v>0.28570000000000001</v>
      </c>
      <c r="S454" s="16">
        <f t="shared" si="7"/>
        <v>0.4</v>
      </c>
      <c r="T454">
        <v>4.22882080078125</v>
      </c>
      <c r="U454">
        <v>3.87713646888733</v>
      </c>
      <c r="V454">
        <v>3.63890528678894</v>
      </c>
      <c r="W454" s="17">
        <v>0.238231182098389</v>
      </c>
      <c r="X454">
        <v>0.58991551399231001</v>
      </c>
      <c r="Y454">
        <v>0.58991551399231001</v>
      </c>
      <c r="Z454">
        <v>0.4</v>
      </c>
      <c r="AA454">
        <v>1</v>
      </c>
      <c r="AB454">
        <v>0.71428571428571397</v>
      </c>
      <c r="AC454">
        <v>0.83333333333333304</v>
      </c>
      <c r="AD454">
        <v>0</v>
      </c>
      <c r="AE454">
        <v>0.6</v>
      </c>
    </row>
    <row r="455" spans="1:31" x14ac:dyDescent="0.15">
      <c r="A455" s="6">
        <v>138</v>
      </c>
      <c r="B455">
        <v>17</v>
      </c>
      <c r="C455">
        <v>3</v>
      </c>
      <c r="D455">
        <v>10</v>
      </c>
      <c r="E455">
        <v>10</v>
      </c>
      <c r="F455">
        <v>10</v>
      </c>
      <c r="G455">
        <v>0</v>
      </c>
      <c r="H455">
        <v>7</v>
      </c>
      <c r="I455">
        <v>3</v>
      </c>
      <c r="J455">
        <v>0.85</v>
      </c>
      <c r="K455">
        <v>9.0038127899169904</v>
      </c>
      <c r="L455" s="10">
        <v>2.2693672180175799</v>
      </c>
      <c r="M455">
        <v>1.5397872924804701</v>
      </c>
      <c r="N455">
        <v>7.1887283325195304</v>
      </c>
      <c r="O455">
        <v>7</v>
      </c>
      <c r="P455">
        <v>7</v>
      </c>
      <c r="Q455">
        <v>17</v>
      </c>
      <c r="R455" s="16">
        <v>0.4118</v>
      </c>
      <c r="S455" s="16">
        <f t="shared" si="7"/>
        <v>0.7</v>
      </c>
      <c r="T455">
        <v>4.3510608673095703</v>
      </c>
      <c r="U455">
        <v>3.9274711608886701</v>
      </c>
      <c r="V455">
        <v>3.7556884288787802</v>
      </c>
      <c r="W455" s="17">
        <v>0.171782732009888</v>
      </c>
      <c r="X455">
        <v>0.59537243843078602</v>
      </c>
      <c r="Y455">
        <v>0.59537243843078602</v>
      </c>
      <c r="Z455">
        <v>0.7</v>
      </c>
      <c r="AA455">
        <v>1</v>
      </c>
      <c r="AB455">
        <v>0.58823529411764697</v>
      </c>
      <c r="AC455">
        <v>0.74074074074074103</v>
      </c>
      <c r="AD455">
        <v>0</v>
      </c>
      <c r="AE455">
        <v>0.3</v>
      </c>
    </row>
    <row r="456" spans="1:31" x14ac:dyDescent="0.15">
      <c r="A456" s="6">
        <v>38</v>
      </c>
      <c r="B456">
        <v>16</v>
      </c>
      <c r="C456">
        <v>4</v>
      </c>
      <c r="D456">
        <v>10</v>
      </c>
      <c r="E456">
        <v>10</v>
      </c>
      <c r="F456">
        <v>10</v>
      </c>
      <c r="G456">
        <v>0</v>
      </c>
      <c r="H456">
        <v>6</v>
      </c>
      <c r="I456">
        <v>4</v>
      </c>
      <c r="J456">
        <v>0.8</v>
      </c>
      <c r="K456">
        <v>9.0518093109130895</v>
      </c>
      <c r="L456" s="10">
        <v>2.2713279724121098</v>
      </c>
      <c r="M456">
        <v>0.58083724975585904</v>
      </c>
      <c r="N456">
        <v>7.0745773315429696</v>
      </c>
      <c r="O456">
        <v>5</v>
      </c>
      <c r="P456">
        <v>5</v>
      </c>
      <c r="Q456">
        <v>15</v>
      </c>
      <c r="R456" s="16">
        <v>0.33329999999999999</v>
      </c>
      <c r="S456" s="16">
        <f t="shared" si="7"/>
        <v>0.5</v>
      </c>
      <c r="T456">
        <v>4.3576297760009801</v>
      </c>
      <c r="U456">
        <v>3.8848905563354501</v>
      </c>
      <c r="V456">
        <v>3.7181744575500502</v>
      </c>
      <c r="W456" s="17">
        <v>0.1667160987854</v>
      </c>
      <c r="X456">
        <v>0.63945531845092796</v>
      </c>
      <c r="Y456">
        <v>0.63945531845092796</v>
      </c>
      <c r="Z456">
        <v>0.5</v>
      </c>
      <c r="AA456">
        <v>1</v>
      </c>
      <c r="AB456">
        <v>0.66666666666666696</v>
      </c>
      <c r="AC456">
        <v>0.8</v>
      </c>
      <c r="AD456">
        <v>0</v>
      </c>
      <c r="AE456">
        <v>0.5</v>
      </c>
    </row>
    <row r="457" spans="1:31" x14ac:dyDescent="0.15">
      <c r="A457" s="6">
        <v>415</v>
      </c>
      <c r="B457">
        <v>16</v>
      </c>
      <c r="C457">
        <v>4</v>
      </c>
      <c r="D457">
        <v>10</v>
      </c>
      <c r="E457">
        <v>10</v>
      </c>
      <c r="F457">
        <v>10</v>
      </c>
      <c r="G457">
        <v>0</v>
      </c>
      <c r="H457">
        <v>6</v>
      </c>
      <c r="I457">
        <v>4</v>
      </c>
      <c r="J457">
        <v>0.8</v>
      </c>
      <c r="K457">
        <v>8.7684669494628906</v>
      </c>
      <c r="L457" s="10">
        <v>2.2746315002441402</v>
      </c>
      <c r="M457">
        <v>0.679168701171875</v>
      </c>
      <c r="N457">
        <v>6.8343982696533203</v>
      </c>
      <c r="O457">
        <v>5</v>
      </c>
      <c r="P457">
        <v>5</v>
      </c>
      <c r="Q457">
        <v>15</v>
      </c>
      <c r="R457" s="16">
        <v>0.33329999999999999</v>
      </c>
      <c r="S457" s="16">
        <f t="shared" si="7"/>
        <v>0.5</v>
      </c>
      <c r="T457">
        <v>3.7875728607177699</v>
      </c>
      <c r="U457">
        <v>3.3785581588745099</v>
      </c>
      <c r="V457">
        <v>3.21861004829407</v>
      </c>
      <c r="W457" s="17">
        <v>0.159948110580444</v>
      </c>
      <c r="X457">
        <v>0.56896281242370605</v>
      </c>
      <c r="Y457">
        <v>0.56896281242370605</v>
      </c>
      <c r="Z457">
        <v>0.5</v>
      </c>
      <c r="AA457">
        <v>1</v>
      </c>
      <c r="AB457">
        <v>0.66666666666666696</v>
      </c>
      <c r="AC457">
        <v>0.8</v>
      </c>
      <c r="AD457">
        <v>0</v>
      </c>
      <c r="AE457">
        <v>0.5</v>
      </c>
    </row>
    <row r="458" spans="1:31" x14ac:dyDescent="0.15">
      <c r="A458" s="6">
        <v>676</v>
      </c>
      <c r="B458">
        <v>17</v>
      </c>
      <c r="C458">
        <v>3</v>
      </c>
      <c r="D458">
        <v>10</v>
      </c>
      <c r="E458">
        <v>10</v>
      </c>
      <c r="F458">
        <v>10</v>
      </c>
      <c r="G458">
        <v>0</v>
      </c>
      <c r="H458">
        <v>7</v>
      </c>
      <c r="I458">
        <v>3</v>
      </c>
      <c r="J458">
        <v>0.85</v>
      </c>
      <c r="K458">
        <v>9.6824073791503906</v>
      </c>
      <c r="L458" s="10">
        <v>2.2777175903320299</v>
      </c>
      <c r="M458">
        <v>1.1242256164550799</v>
      </c>
      <c r="N458">
        <v>6.733154296875</v>
      </c>
      <c r="O458">
        <v>5</v>
      </c>
      <c r="P458">
        <v>5</v>
      </c>
      <c r="Q458">
        <v>15</v>
      </c>
      <c r="R458" s="16">
        <v>0.33329999999999999</v>
      </c>
      <c r="S458" s="16">
        <f t="shared" si="7"/>
        <v>0.5</v>
      </c>
      <c r="T458">
        <v>4.2813663482665998</v>
      </c>
      <c r="U458">
        <v>3.9203622341156001</v>
      </c>
      <c r="V458">
        <v>3.6644737720489502</v>
      </c>
      <c r="W458" s="17">
        <v>0.25588846206665</v>
      </c>
      <c r="X458">
        <v>0.61689257621765103</v>
      </c>
      <c r="Y458">
        <v>0.61689257621765103</v>
      </c>
      <c r="Z458">
        <v>0.5</v>
      </c>
      <c r="AA458">
        <v>1</v>
      </c>
      <c r="AB458">
        <v>0.66666666666666696</v>
      </c>
      <c r="AC458">
        <v>0.8</v>
      </c>
      <c r="AD458">
        <v>0</v>
      </c>
      <c r="AE458">
        <v>0.5</v>
      </c>
    </row>
    <row r="459" spans="1:31" x14ac:dyDescent="0.15">
      <c r="A459" s="6">
        <v>845</v>
      </c>
      <c r="B459">
        <v>15</v>
      </c>
      <c r="C459">
        <v>5</v>
      </c>
      <c r="D459">
        <v>10</v>
      </c>
      <c r="E459">
        <v>10</v>
      </c>
      <c r="F459">
        <v>10</v>
      </c>
      <c r="G459">
        <v>0</v>
      </c>
      <c r="H459">
        <v>5</v>
      </c>
      <c r="I459">
        <v>5</v>
      </c>
      <c r="J459">
        <v>0.75</v>
      </c>
      <c r="K459">
        <v>8.0190811157226598</v>
      </c>
      <c r="L459" s="10">
        <v>2.28095626831055</v>
      </c>
      <c r="M459">
        <v>0.30695343017578097</v>
      </c>
      <c r="N459">
        <v>7.5282402038574201</v>
      </c>
      <c r="O459">
        <v>4</v>
      </c>
      <c r="P459">
        <v>4</v>
      </c>
      <c r="Q459">
        <v>14</v>
      </c>
      <c r="R459" s="16">
        <v>0.28570000000000001</v>
      </c>
      <c r="S459" s="16">
        <f t="shared" si="7"/>
        <v>0.4</v>
      </c>
      <c r="T459">
        <v>3.8505725860595699</v>
      </c>
      <c r="U459">
        <v>3.3273270130157502</v>
      </c>
      <c r="V459">
        <v>3.2824389934539799</v>
      </c>
      <c r="W459" s="17">
        <v>4.4888019561767599E-2</v>
      </c>
      <c r="X459">
        <v>0.56813359260559104</v>
      </c>
      <c r="Y459">
        <v>0.56813359260559104</v>
      </c>
      <c r="Z459">
        <v>0.4</v>
      </c>
      <c r="AA459">
        <v>1</v>
      </c>
      <c r="AB459">
        <v>0.71428571428571397</v>
      </c>
      <c r="AC459">
        <v>0.83333333333333304</v>
      </c>
      <c r="AD459">
        <v>0</v>
      </c>
      <c r="AE459">
        <v>0.6</v>
      </c>
    </row>
    <row r="460" spans="1:31" x14ac:dyDescent="0.15">
      <c r="A460" s="6">
        <v>240</v>
      </c>
      <c r="B460">
        <v>15</v>
      </c>
      <c r="C460">
        <v>5</v>
      </c>
      <c r="D460">
        <v>10</v>
      </c>
      <c r="E460">
        <v>10</v>
      </c>
      <c r="F460">
        <v>10</v>
      </c>
      <c r="G460">
        <v>0</v>
      </c>
      <c r="H460">
        <v>5</v>
      </c>
      <c r="I460">
        <v>5</v>
      </c>
      <c r="J460">
        <v>0.75</v>
      </c>
      <c r="K460">
        <v>8.3037338256835902</v>
      </c>
      <c r="L460" s="10">
        <v>2.2814140319824201</v>
      </c>
      <c r="M460">
        <v>0.228507995605469</v>
      </c>
      <c r="N460">
        <v>7.9388236999511701</v>
      </c>
      <c r="O460">
        <v>5</v>
      </c>
      <c r="P460">
        <v>5</v>
      </c>
      <c r="Q460">
        <v>15</v>
      </c>
      <c r="R460" s="16">
        <v>0.33329999999999999</v>
      </c>
      <c r="S460" s="16">
        <f t="shared" si="7"/>
        <v>0.5</v>
      </c>
      <c r="T460">
        <v>3.8202362060546902</v>
      </c>
      <c r="U460">
        <v>3.2697188854217498</v>
      </c>
      <c r="V460">
        <v>3.2363152503967298</v>
      </c>
      <c r="W460" s="17">
        <v>3.34036350250244E-2</v>
      </c>
      <c r="X460">
        <v>0.58392095565795898</v>
      </c>
      <c r="Y460">
        <v>0.58392095565795898</v>
      </c>
      <c r="Z460">
        <v>0.5</v>
      </c>
      <c r="AA460">
        <v>1</v>
      </c>
      <c r="AB460">
        <v>0.66666666666666696</v>
      </c>
      <c r="AC460">
        <v>0.8</v>
      </c>
      <c r="AD460">
        <v>0</v>
      </c>
      <c r="AE460">
        <v>0.5</v>
      </c>
    </row>
    <row r="461" spans="1:31" x14ac:dyDescent="0.15">
      <c r="A461" s="6">
        <v>21</v>
      </c>
      <c r="B461">
        <v>17</v>
      </c>
      <c r="C461">
        <v>3</v>
      </c>
      <c r="D461">
        <v>10</v>
      </c>
      <c r="E461">
        <v>10</v>
      </c>
      <c r="F461">
        <v>10</v>
      </c>
      <c r="G461">
        <v>0</v>
      </c>
      <c r="H461">
        <v>7</v>
      </c>
      <c r="I461">
        <v>3</v>
      </c>
      <c r="J461">
        <v>0.85</v>
      </c>
      <c r="K461">
        <v>8.5764751434326207</v>
      </c>
      <c r="L461" s="10">
        <v>2.2861194610595699</v>
      </c>
      <c r="M461">
        <v>1.3435592651367201</v>
      </c>
      <c r="N461">
        <v>5.8443679809570304</v>
      </c>
      <c r="O461">
        <v>6</v>
      </c>
      <c r="P461">
        <v>6</v>
      </c>
      <c r="Q461">
        <v>16</v>
      </c>
      <c r="R461" s="16">
        <v>0.375</v>
      </c>
      <c r="S461" s="16">
        <f t="shared" si="7"/>
        <v>0.6</v>
      </c>
      <c r="T461">
        <v>3.8828964233398402</v>
      </c>
      <c r="U461">
        <v>3.5720171928405802</v>
      </c>
      <c r="V461">
        <v>3.3421382904052699</v>
      </c>
      <c r="W461" s="17">
        <v>0.22987890243530301</v>
      </c>
      <c r="X461">
        <v>0.54075813293456998</v>
      </c>
      <c r="Y461">
        <v>0.54075813293456998</v>
      </c>
      <c r="Z461">
        <v>0.6</v>
      </c>
      <c r="AA461">
        <v>1</v>
      </c>
      <c r="AB461">
        <v>0.625</v>
      </c>
      <c r="AC461">
        <v>0.76923076923076905</v>
      </c>
      <c r="AD461">
        <v>0</v>
      </c>
      <c r="AE461">
        <v>0.4</v>
      </c>
    </row>
    <row r="462" spans="1:31" x14ac:dyDescent="0.15">
      <c r="A462" s="6">
        <v>450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>
        <v>7.1551666259765598</v>
      </c>
      <c r="L462" s="10">
        <v>2.28640556335449</v>
      </c>
      <c r="M462">
        <v>0.63689041137695301</v>
      </c>
      <c r="N462">
        <v>6.4384956359863299</v>
      </c>
      <c r="O462">
        <v>4</v>
      </c>
      <c r="P462">
        <v>4</v>
      </c>
      <c r="Q462">
        <v>14</v>
      </c>
      <c r="R462" s="16">
        <v>0.28570000000000001</v>
      </c>
      <c r="S462" s="16">
        <f t="shared" si="7"/>
        <v>0.4</v>
      </c>
      <c r="T462">
        <v>3.5314579010009801</v>
      </c>
      <c r="U462">
        <v>3.1282513141632098</v>
      </c>
      <c r="V462">
        <v>3.0764431953430198</v>
      </c>
      <c r="W462" s="17">
        <v>5.1808118820190402E-2</v>
      </c>
      <c r="X462">
        <v>0.45501470565795898</v>
      </c>
      <c r="Y462">
        <v>0.45501470565795898</v>
      </c>
      <c r="Z462">
        <v>0.4</v>
      </c>
      <c r="AA462">
        <v>1</v>
      </c>
      <c r="AB462">
        <v>0.71428571428571397</v>
      </c>
      <c r="AC462">
        <v>0.83333333333333304</v>
      </c>
      <c r="AD462">
        <v>0</v>
      </c>
      <c r="AE462">
        <v>0.6</v>
      </c>
    </row>
    <row r="463" spans="1:31" x14ac:dyDescent="0.15">
      <c r="A463" s="6">
        <v>556</v>
      </c>
      <c r="B463">
        <v>16</v>
      </c>
      <c r="C463">
        <v>4</v>
      </c>
      <c r="D463">
        <v>10</v>
      </c>
      <c r="E463">
        <v>10</v>
      </c>
      <c r="F463">
        <v>10</v>
      </c>
      <c r="G463">
        <v>0</v>
      </c>
      <c r="H463">
        <v>6</v>
      </c>
      <c r="I463">
        <v>4</v>
      </c>
      <c r="J463">
        <v>0.8</v>
      </c>
      <c r="K463">
        <v>8.8879737854003906</v>
      </c>
      <c r="L463" s="10">
        <v>2.2914886474609402</v>
      </c>
      <c r="M463">
        <v>0.70874786376953103</v>
      </c>
      <c r="N463">
        <v>7.0372867584228498</v>
      </c>
      <c r="O463">
        <v>5</v>
      </c>
      <c r="P463">
        <v>5</v>
      </c>
      <c r="Q463">
        <v>15</v>
      </c>
      <c r="R463" s="16">
        <v>0.33329999999999999</v>
      </c>
      <c r="S463" s="16">
        <f t="shared" si="7"/>
        <v>0.5</v>
      </c>
      <c r="T463">
        <v>4.1405620574951199</v>
      </c>
      <c r="U463">
        <v>3.68980860710144</v>
      </c>
      <c r="V463">
        <v>3.5302505493164098</v>
      </c>
      <c r="W463" s="17">
        <v>0.15955805778503401</v>
      </c>
      <c r="X463">
        <v>0.61031150817871105</v>
      </c>
      <c r="Y463">
        <v>0.61031150817871105</v>
      </c>
      <c r="Z463">
        <v>0.5</v>
      </c>
      <c r="AA463">
        <v>1</v>
      </c>
      <c r="AB463">
        <v>0.66666666666666696</v>
      </c>
      <c r="AC463">
        <v>0.8</v>
      </c>
      <c r="AD463">
        <v>0</v>
      </c>
      <c r="AE463">
        <v>0.5</v>
      </c>
    </row>
    <row r="464" spans="1:31" x14ac:dyDescent="0.15">
      <c r="A464" s="6">
        <v>775</v>
      </c>
      <c r="B464">
        <v>16</v>
      </c>
      <c r="C464">
        <v>4</v>
      </c>
      <c r="D464">
        <v>10</v>
      </c>
      <c r="E464">
        <v>10</v>
      </c>
      <c r="F464">
        <v>10</v>
      </c>
      <c r="G464">
        <v>0</v>
      </c>
      <c r="H464">
        <v>6</v>
      </c>
      <c r="I464">
        <v>4</v>
      </c>
      <c r="J464">
        <v>0.8</v>
      </c>
      <c r="K464">
        <v>9.8790187835693395</v>
      </c>
      <c r="L464" s="10">
        <v>2.2919273376464799</v>
      </c>
      <c r="M464">
        <v>0.57545089721679699</v>
      </c>
      <c r="N464">
        <v>8.3539657592773402</v>
      </c>
      <c r="O464">
        <v>6</v>
      </c>
      <c r="P464">
        <v>6</v>
      </c>
      <c r="Q464">
        <v>16</v>
      </c>
      <c r="R464" s="16">
        <v>0.375</v>
      </c>
      <c r="S464" s="16">
        <f t="shared" si="7"/>
        <v>0.6</v>
      </c>
      <c r="T464">
        <v>4.18807029724121</v>
      </c>
      <c r="U464">
        <v>3.6788451671600302</v>
      </c>
      <c r="V464">
        <v>3.54553151130676</v>
      </c>
      <c r="W464" s="17">
        <v>0.13331365585327201</v>
      </c>
      <c r="X464">
        <v>0.64253878593444802</v>
      </c>
      <c r="Y464">
        <v>0.64253878593444802</v>
      </c>
      <c r="Z464">
        <v>0.6</v>
      </c>
      <c r="AA464">
        <v>1</v>
      </c>
      <c r="AB464">
        <v>0.625</v>
      </c>
      <c r="AC464">
        <v>0.76923076923076905</v>
      </c>
      <c r="AD464">
        <v>0</v>
      </c>
      <c r="AE464">
        <v>0.4</v>
      </c>
    </row>
    <row r="465" spans="1:31" x14ac:dyDescent="0.15">
      <c r="A465" s="6">
        <v>792</v>
      </c>
      <c r="B465">
        <v>18</v>
      </c>
      <c r="C465">
        <v>2</v>
      </c>
      <c r="D465">
        <v>10</v>
      </c>
      <c r="E465">
        <v>10</v>
      </c>
      <c r="F465">
        <v>10</v>
      </c>
      <c r="G465">
        <v>0</v>
      </c>
      <c r="H465">
        <v>8</v>
      </c>
      <c r="I465">
        <v>2</v>
      </c>
      <c r="J465">
        <v>0.9</v>
      </c>
      <c r="K465">
        <v>10.127443313598601</v>
      </c>
      <c r="L465" s="10">
        <v>2.29244804382324</v>
      </c>
      <c r="M465">
        <v>1.6838493347168</v>
      </c>
      <c r="N465">
        <v>6.7507514953613299</v>
      </c>
      <c r="O465">
        <v>5</v>
      </c>
      <c r="P465">
        <v>5</v>
      </c>
      <c r="Q465">
        <v>15</v>
      </c>
      <c r="R465" s="16">
        <v>0.33329999999999999</v>
      </c>
      <c r="S465" s="16">
        <f t="shared" si="7"/>
        <v>0.5</v>
      </c>
      <c r="T465">
        <v>4.5376281738281197</v>
      </c>
      <c r="U465">
        <v>4.2138810157775897</v>
      </c>
      <c r="V465">
        <v>3.9024033546447701</v>
      </c>
      <c r="W465" s="17">
        <v>0.311477661132812</v>
      </c>
      <c r="X465">
        <v>0.63522481918335005</v>
      </c>
      <c r="Y465">
        <v>0.63522481918335005</v>
      </c>
      <c r="Z465">
        <v>0.5</v>
      </c>
      <c r="AA465">
        <v>1</v>
      </c>
      <c r="AB465">
        <v>0.66666666666666696</v>
      </c>
      <c r="AC465">
        <v>0.8</v>
      </c>
      <c r="AD465">
        <v>0</v>
      </c>
      <c r="AE465">
        <v>0.5</v>
      </c>
    </row>
    <row r="466" spans="1:31" x14ac:dyDescent="0.15">
      <c r="A466" s="6">
        <v>799</v>
      </c>
      <c r="B466">
        <v>18</v>
      </c>
      <c r="C466">
        <v>2</v>
      </c>
      <c r="D466">
        <v>10</v>
      </c>
      <c r="E466">
        <v>10</v>
      </c>
      <c r="F466">
        <v>10</v>
      </c>
      <c r="G466">
        <v>0</v>
      </c>
      <c r="H466">
        <v>8</v>
      </c>
      <c r="I466">
        <v>2</v>
      </c>
      <c r="J466">
        <v>0.9</v>
      </c>
      <c r="K466">
        <v>10.150577545166</v>
      </c>
      <c r="L466" s="10">
        <v>2.2962779998779301</v>
      </c>
      <c r="M466">
        <v>1.71378517150879</v>
      </c>
      <c r="N466">
        <v>6.9054203033447301</v>
      </c>
      <c r="O466">
        <v>5</v>
      </c>
      <c r="P466">
        <v>5</v>
      </c>
      <c r="Q466">
        <v>15</v>
      </c>
      <c r="R466" s="16">
        <v>0.33329999999999999</v>
      </c>
      <c r="S466" s="16">
        <f t="shared" si="7"/>
        <v>0.5</v>
      </c>
      <c r="T466">
        <v>3.8901348114013699</v>
      </c>
      <c r="U466">
        <v>3.6300036907196001</v>
      </c>
      <c r="V466">
        <v>3.3345134258270299</v>
      </c>
      <c r="W466" s="17">
        <v>0.29549026489257801</v>
      </c>
      <c r="X466">
        <v>0.55562138557434104</v>
      </c>
      <c r="Y466">
        <v>0.55562138557434104</v>
      </c>
      <c r="Z466">
        <v>0.5</v>
      </c>
      <c r="AA466">
        <v>1</v>
      </c>
      <c r="AB466">
        <v>0.66666666666666696</v>
      </c>
      <c r="AC466">
        <v>0.8</v>
      </c>
      <c r="AD466">
        <v>0</v>
      </c>
      <c r="AE466">
        <v>0.5</v>
      </c>
    </row>
    <row r="467" spans="1:31" x14ac:dyDescent="0.15">
      <c r="A467" s="6">
        <v>170</v>
      </c>
      <c r="B467">
        <v>17</v>
      </c>
      <c r="C467">
        <v>3</v>
      </c>
      <c r="D467">
        <v>10</v>
      </c>
      <c r="E467">
        <v>10</v>
      </c>
      <c r="F467">
        <v>10</v>
      </c>
      <c r="G467">
        <v>0</v>
      </c>
      <c r="H467">
        <v>7</v>
      </c>
      <c r="I467">
        <v>3</v>
      </c>
      <c r="J467">
        <v>0.85</v>
      </c>
      <c r="K467">
        <v>8.4676895141601598</v>
      </c>
      <c r="L467" s="10">
        <v>2.2971897125244101</v>
      </c>
      <c r="M467">
        <v>1.4181556701660201</v>
      </c>
      <c r="N467">
        <v>5.8848934173584002</v>
      </c>
      <c r="O467">
        <v>6</v>
      </c>
      <c r="P467">
        <v>6</v>
      </c>
      <c r="Q467">
        <v>16</v>
      </c>
      <c r="R467" s="16">
        <v>0.375</v>
      </c>
      <c r="S467" s="16">
        <f t="shared" si="7"/>
        <v>0.6</v>
      </c>
      <c r="T467">
        <v>3.8597431182861301</v>
      </c>
      <c r="U467">
        <v>3.5388042926788299</v>
      </c>
      <c r="V467">
        <v>3.3210003376007098</v>
      </c>
      <c r="W467" s="17">
        <v>0.217803955078125</v>
      </c>
      <c r="X467">
        <v>0.53874278068542503</v>
      </c>
      <c r="Y467">
        <v>0.53874278068542503</v>
      </c>
      <c r="Z467">
        <v>0.6</v>
      </c>
      <c r="AA467">
        <v>1</v>
      </c>
      <c r="AB467">
        <v>0.625</v>
      </c>
      <c r="AC467">
        <v>0.76923076923076905</v>
      </c>
      <c r="AD467">
        <v>0</v>
      </c>
      <c r="AE467">
        <v>0.4</v>
      </c>
    </row>
    <row r="468" spans="1:31" x14ac:dyDescent="0.15">
      <c r="A468" s="6">
        <v>639</v>
      </c>
      <c r="B468">
        <v>17</v>
      </c>
      <c r="C468">
        <v>3</v>
      </c>
      <c r="D468">
        <v>10</v>
      </c>
      <c r="E468">
        <v>10</v>
      </c>
      <c r="F468">
        <v>10</v>
      </c>
      <c r="G468">
        <v>0</v>
      </c>
      <c r="H468">
        <v>7</v>
      </c>
      <c r="I468">
        <v>3</v>
      </c>
      <c r="J468">
        <v>0.85</v>
      </c>
      <c r="K468">
        <v>9.0630569458007795</v>
      </c>
      <c r="L468" s="10">
        <v>2.2993106842040998</v>
      </c>
      <c r="M468">
        <v>1.3845100402832</v>
      </c>
      <c r="N468">
        <v>6.6131668090820304</v>
      </c>
      <c r="O468">
        <v>6</v>
      </c>
      <c r="P468">
        <v>6</v>
      </c>
      <c r="Q468">
        <v>16</v>
      </c>
      <c r="R468" s="16">
        <v>0.375</v>
      </c>
      <c r="S468" s="16">
        <f t="shared" si="7"/>
        <v>0.6</v>
      </c>
      <c r="T468">
        <v>3.9917640686035201</v>
      </c>
      <c r="U468">
        <v>3.6321241855621298</v>
      </c>
      <c r="V468">
        <v>3.4148266315460201</v>
      </c>
      <c r="W468" s="17">
        <v>0.217297554016113</v>
      </c>
      <c r="X468">
        <v>0.57693743705749501</v>
      </c>
      <c r="Y468">
        <v>0.57693743705749501</v>
      </c>
      <c r="Z468">
        <v>0.6</v>
      </c>
      <c r="AA468">
        <v>1</v>
      </c>
      <c r="AB468">
        <v>0.625</v>
      </c>
      <c r="AC468">
        <v>0.76923076923076905</v>
      </c>
      <c r="AD468">
        <v>0</v>
      </c>
      <c r="AE468">
        <v>0.4</v>
      </c>
    </row>
    <row r="469" spans="1:31" x14ac:dyDescent="0.15">
      <c r="A469" s="6">
        <v>776</v>
      </c>
      <c r="B469">
        <v>15</v>
      </c>
      <c r="C469">
        <v>5</v>
      </c>
      <c r="D469">
        <v>10</v>
      </c>
      <c r="E469">
        <v>10</v>
      </c>
      <c r="F469">
        <v>10</v>
      </c>
      <c r="G469">
        <v>0</v>
      </c>
      <c r="H469">
        <v>5</v>
      </c>
      <c r="I469">
        <v>5</v>
      </c>
      <c r="J469">
        <v>0.75</v>
      </c>
      <c r="K469">
        <v>7.7532272338867196</v>
      </c>
      <c r="L469" s="10">
        <v>2.3033256530761701</v>
      </c>
      <c r="M469">
        <v>0.39759445190429699</v>
      </c>
      <c r="N469">
        <v>7.0883541107177699</v>
      </c>
      <c r="O469">
        <v>4</v>
      </c>
      <c r="P469">
        <v>4</v>
      </c>
      <c r="Q469">
        <v>13</v>
      </c>
      <c r="R469" s="16">
        <v>0.30769999999999997</v>
      </c>
      <c r="S469" s="16">
        <f t="shared" si="7"/>
        <v>0.4</v>
      </c>
      <c r="T469">
        <v>3.2614803314209002</v>
      </c>
      <c r="U469">
        <v>2.8163967132568399</v>
      </c>
      <c r="V469">
        <v>2.7636578083038299</v>
      </c>
      <c r="W469" s="17">
        <v>5.2738904953002902E-2</v>
      </c>
      <c r="X469">
        <v>0.49782252311706499</v>
      </c>
      <c r="Y469">
        <v>0.49782252311706499</v>
      </c>
      <c r="Z469">
        <v>0.4</v>
      </c>
      <c r="AA469">
        <v>0.9</v>
      </c>
      <c r="AB469">
        <v>0.69230769230769196</v>
      </c>
      <c r="AC469">
        <v>0.78260869565217395</v>
      </c>
      <c r="AD469">
        <v>0.1</v>
      </c>
      <c r="AE469">
        <v>0.5</v>
      </c>
    </row>
    <row r="470" spans="1:31" x14ac:dyDescent="0.15">
      <c r="A470" s="6">
        <v>718</v>
      </c>
      <c r="B470">
        <v>17</v>
      </c>
      <c r="C470">
        <v>3</v>
      </c>
      <c r="D470">
        <v>10</v>
      </c>
      <c r="E470">
        <v>10</v>
      </c>
      <c r="F470">
        <v>10</v>
      </c>
      <c r="G470">
        <v>0</v>
      </c>
      <c r="H470">
        <v>7</v>
      </c>
      <c r="I470">
        <v>3</v>
      </c>
      <c r="J470">
        <v>0.85</v>
      </c>
      <c r="K470">
        <v>9.0520076751709002</v>
      </c>
      <c r="L470" s="10">
        <v>2.3049507141113299</v>
      </c>
      <c r="M470">
        <v>1.1307563781738299</v>
      </c>
      <c r="N470">
        <v>5.7246627807617196</v>
      </c>
      <c r="O470">
        <v>4</v>
      </c>
      <c r="P470">
        <v>4</v>
      </c>
      <c r="Q470">
        <v>14</v>
      </c>
      <c r="R470" s="16">
        <v>0.28570000000000001</v>
      </c>
      <c r="S470" s="16">
        <f t="shared" si="7"/>
        <v>0.4</v>
      </c>
      <c r="T470">
        <v>4.2245559692382804</v>
      </c>
      <c r="U470">
        <v>3.8786818981170601</v>
      </c>
      <c r="V470">
        <v>3.6022038459777801</v>
      </c>
      <c r="W470" s="17">
        <v>0.276478052139282</v>
      </c>
      <c r="X470">
        <v>0.62235212326049805</v>
      </c>
      <c r="Y470">
        <v>0.62235212326049805</v>
      </c>
      <c r="Z470">
        <v>0.4</v>
      </c>
      <c r="AA470">
        <v>1</v>
      </c>
      <c r="AB470">
        <v>0.71428571428571397</v>
      </c>
      <c r="AC470">
        <v>0.83333333333333304</v>
      </c>
      <c r="AD470">
        <v>0</v>
      </c>
      <c r="AE470">
        <v>0.6</v>
      </c>
    </row>
    <row r="471" spans="1:31" x14ac:dyDescent="0.15">
      <c r="A471" s="6">
        <v>93</v>
      </c>
      <c r="B471">
        <v>18</v>
      </c>
      <c r="C471">
        <v>2</v>
      </c>
      <c r="D471">
        <v>10</v>
      </c>
      <c r="E471">
        <v>10</v>
      </c>
      <c r="F471">
        <v>10</v>
      </c>
      <c r="G471">
        <v>0</v>
      </c>
      <c r="H471">
        <v>8</v>
      </c>
      <c r="I471">
        <v>2</v>
      </c>
      <c r="J471">
        <v>0.9</v>
      </c>
      <c r="K471">
        <v>9.7429504394531197</v>
      </c>
      <c r="L471" s="10">
        <v>2.3053035736084002</v>
      </c>
      <c r="M471">
        <v>1.76511383056641</v>
      </c>
      <c r="N471">
        <v>6.5961265563964799</v>
      </c>
      <c r="O471">
        <v>6</v>
      </c>
      <c r="P471">
        <v>6</v>
      </c>
      <c r="Q471">
        <v>16</v>
      </c>
      <c r="R471" s="16">
        <v>0.375</v>
      </c>
      <c r="S471" s="16">
        <f t="shared" si="7"/>
        <v>0.6</v>
      </c>
      <c r="T471">
        <v>4.21433448791504</v>
      </c>
      <c r="U471">
        <v>3.91488838195801</v>
      </c>
      <c r="V471">
        <v>3.62736892700195</v>
      </c>
      <c r="W471" s="17">
        <v>0.28751945495605502</v>
      </c>
      <c r="X471">
        <v>0.58696556091308605</v>
      </c>
      <c r="Y471">
        <v>0.58696556091308605</v>
      </c>
      <c r="Z471">
        <v>0.6</v>
      </c>
      <c r="AA471">
        <v>1</v>
      </c>
      <c r="AB471">
        <v>0.625</v>
      </c>
      <c r="AC471">
        <v>0.76923076923076905</v>
      </c>
      <c r="AD471">
        <v>0</v>
      </c>
      <c r="AE471">
        <v>0.4</v>
      </c>
    </row>
    <row r="472" spans="1:31" x14ac:dyDescent="0.15">
      <c r="A472" s="6">
        <v>208</v>
      </c>
      <c r="B472">
        <v>15</v>
      </c>
      <c r="C472">
        <v>5</v>
      </c>
      <c r="D472">
        <v>10</v>
      </c>
      <c r="E472">
        <v>10</v>
      </c>
      <c r="F472">
        <v>10</v>
      </c>
      <c r="G472">
        <v>0</v>
      </c>
      <c r="H472">
        <v>5</v>
      </c>
      <c r="I472">
        <v>5</v>
      </c>
      <c r="J472">
        <v>0.75</v>
      </c>
      <c r="K472">
        <v>7.715576171875</v>
      </c>
      <c r="L472" s="10">
        <v>2.3070621490478498</v>
      </c>
      <c r="M472">
        <v>0.436279296875</v>
      </c>
      <c r="N472">
        <v>7.0754623413085902</v>
      </c>
      <c r="O472">
        <v>4</v>
      </c>
      <c r="P472">
        <v>4</v>
      </c>
      <c r="Q472">
        <v>13</v>
      </c>
      <c r="R472" s="16">
        <v>0.30769999999999997</v>
      </c>
      <c r="S472" s="16">
        <f t="shared" si="7"/>
        <v>0.4</v>
      </c>
      <c r="T472">
        <v>2.9602012634277299</v>
      </c>
      <c r="U472">
        <v>2.5532672405242902</v>
      </c>
      <c r="V472">
        <v>2.4966611862182599</v>
      </c>
      <c r="W472" s="17">
        <v>5.6606054306030301E-2</v>
      </c>
      <c r="X472">
        <v>0.46354007720947299</v>
      </c>
      <c r="Y472">
        <v>0.46354007720947299</v>
      </c>
      <c r="Z472">
        <v>0.4</v>
      </c>
      <c r="AA472">
        <v>0.9</v>
      </c>
      <c r="AB472">
        <v>0.69230769230769196</v>
      </c>
      <c r="AC472">
        <v>0.78260869565217395</v>
      </c>
      <c r="AD472">
        <v>0.1</v>
      </c>
      <c r="AE472">
        <v>0.5</v>
      </c>
    </row>
    <row r="473" spans="1:31" x14ac:dyDescent="0.15">
      <c r="A473" s="6">
        <v>508</v>
      </c>
      <c r="B473">
        <v>17</v>
      </c>
      <c r="C473">
        <v>3</v>
      </c>
      <c r="D473">
        <v>10</v>
      </c>
      <c r="E473">
        <v>10</v>
      </c>
      <c r="F473">
        <v>10</v>
      </c>
      <c r="G473">
        <v>0</v>
      </c>
      <c r="H473">
        <v>7</v>
      </c>
      <c r="I473">
        <v>3</v>
      </c>
      <c r="J473">
        <v>0.85</v>
      </c>
      <c r="K473">
        <v>9.6314258575439506</v>
      </c>
      <c r="L473" s="10">
        <v>2.30801582336426</v>
      </c>
      <c r="M473">
        <v>1.1997871398925799</v>
      </c>
      <c r="N473">
        <v>6.7679176330566397</v>
      </c>
      <c r="O473">
        <v>4</v>
      </c>
      <c r="P473">
        <v>4</v>
      </c>
      <c r="Q473">
        <v>14</v>
      </c>
      <c r="R473" s="16">
        <v>0.28570000000000001</v>
      </c>
      <c r="S473" s="16">
        <f t="shared" si="7"/>
        <v>0.4</v>
      </c>
      <c r="T473">
        <v>3.81185722351074</v>
      </c>
      <c r="U473">
        <v>3.4920165538787802</v>
      </c>
      <c r="V473">
        <v>3.2414290904998802</v>
      </c>
      <c r="W473" s="17">
        <v>0.25058746337890597</v>
      </c>
      <c r="X473">
        <v>0.57042813301086404</v>
      </c>
      <c r="Y473">
        <v>0.57042813301086404</v>
      </c>
      <c r="Z473">
        <v>0.4</v>
      </c>
      <c r="AA473">
        <v>1</v>
      </c>
      <c r="AB473">
        <v>0.71428571428571397</v>
      </c>
      <c r="AC473">
        <v>0.83333333333333304</v>
      </c>
      <c r="AD473">
        <v>0</v>
      </c>
      <c r="AE473">
        <v>0.6</v>
      </c>
    </row>
    <row r="474" spans="1:31" x14ac:dyDescent="0.15">
      <c r="A474" s="6">
        <v>496</v>
      </c>
      <c r="B474">
        <v>16</v>
      </c>
      <c r="C474">
        <v>4</v>
      </c>
      <c r="D474">
        <v>10</v>
      </c>
      <c r="E474">
        <v>10</v>
      </c>
      <c r="F474">
        <v>10</v>
      </c>
      <c r="G474">
        <v>0</v>
      </c>
      <c r="H474">
        <v>6</v>
      </c>
      <c r="I474">
        <v>4</v>
      </c>
      <c r="J474">
        <v>0.8</v>
      </c>
      <c r="K474">
        <v>9.3843650817871094</v>
      </c>
      <c r="L474" s="10">
        <v>2.3138694763183598</v>
      </c>
      <c r="M474">
        <v>0.61894226074218694</v>
      </c>
      <c r="N474">
        <v>7.5468311309814498</v>
      </c>
      <c r="O474">
        <v>5</v>
      </c>
      <c r="P474">
        <v>5</v>
      </c>
      <c r="Q474">
        <v>15</v>
      </c>
      <c r="R474" s="16">
        <v>0.33329999999999999</v>
      </c>
      <c r="S474" s="16">
        <f t="shared" si="7"/>
        <v>0.5</v>
      </c>
      <c r="T474">
        <v>3.84512138366699</v>
      </c>
      <c r="U474">
        <v>3.41061615943909</v>
      </c>
      <c r="V474">
        <v>3.2589411735534699</v>
      </c>
      <c r="W474" s="17">
        <v>0.15167498588562001</v>
      </c>
      <c r="X474">
        <v>0.58618021011352495</v>
      </c>
      <c r="Y474">
        <v>0.58618021011352495</v>
      </c>
      <c r="Z474">
        <v>0.5</v>
      </c>
      <c r="AA474">
        <v>1</v>
      </c>
      <c r="AB474">
        <v>0.66666666666666696</v>
      </c>
      <c r="AC474">
        <v>0.8</v>
      </c>
      <c r="AD474">
        <v>0</v>
      </c>
      <c r="AE474">
        <v>0.5</v>
      </c>
    </row>
    <row r="475" spans="1:31" x14ac:dyDescent="0.15">
      <c r="A475" s="6">
        <v>653</v>
      </c>
      <c r="B475">
        <v>15</v>
      </c>
      <c r="C475">
        <v>5</v>
      </c>
      <c r="D475">
        <v>10</v>
      </c>
      <c r="E475">
        <v>10</v>
      </c>
      <c r="F475">
        <v>10</v>
      </c>
      <c r="G475">
        <v>0</v>
      </c>
      <c r="H475">
        <v>5</v>
      </c>
      <c r="I475">
        <v>5</v>
      </c>
      <c r="J475">
        <v>0.75</v>
      </c>
      <c r="K475">
        <v>8.1527938842773402</v>
      </c>
      <c r="L475" s="10">
        <v>2.31557273864746</v>
      </c>
      <c r="M475">
        <v>0.247383117675781</v>
      </c>
      <c r="N475">
        <v>7.5380725860595703</v>
      </c>
      <c r="O475">
        <v>5</v>
      </c>
      <c r="P475">
        <v>5</v>
      </c>
      <c r="Q475">
        <v>15</v>
      </c>
      <c r="R475" s="16">
        <v>0.33329999999999999</v>
      </c>
      <c r="S475" s="16">
        <f t="shared" si="7"/>
        <v>0.5</v>
      </c>
      <c r="T475">
        <v>4.1106548309326199</v>
      </c>
      <c r="U475">
        <v>3.5686156749725302</v>
      </c>
      <c r="V475">
        <v>3.5180110931396502</v>
      </c>
      <c r="W475" s="17">
        <v>5.0604581832885701E-2</v>
      </c>
      <c r="X475">
        <v>0.59264373779296897</v>
      </c>
      <c r="Y475">
        <v>0.59264373779296897</v>
      </c>
      <c r="Z475">
        <v>0.5</v>
      </c>
      <c r="AA475">
        <v>1</v>
      </c>
      <c r="AB475">
        <v>0.66666666666666696</v>
      </c>
      <c r="AC475">
        <v>0.8</v>
      </c>
      <c r="AD475">
        <v>0</v>
      </c>
      <c r="AE475">
        <v>0.5</v>
      </c>
    </row>
    <row r="476" spans="1:31" x14ac:dyDescent="0.15">
      <c r="A476" s="6">
        <v>33</v>
      </c>
      <c r="B476">
        <v>16</v>
      </c>
      <c r="C476">
        <v>4</v>
      </c>
      <c r="D476">
        <v>10</v>
      </c>
      <c r="E476">
        <v>10</v>
      </c>
      <c r="F476">
        <v>10</v>
      </c>
      <c r="G476">
        <v>0</v>
      </c>
      <c r="H476">
        <v>6</v>
      </c>
      <c r="I476">
        <v>4</v>
      </c>
      <c r="J476">
        <v>0.8</v>
      </c>
      <c r="K476">
        <v>8.7287044525146502</v>
      </c>
      <c r="L476" s="10">
        <v>2.3156814575195299</v>
      </c>
      <c r="M476">
        <v>0.89410018920898404</v>
      </c>
      <c r="N476">
        <v>7.1344261169433603</v>
      </c>
      <c r="O476">
        <v>6</v>
      </c>
      <c r="P476">
        <v>6</v>
      </c>
      <c r="Q476">
        <v>16</v>
      </c>
      <c r="R476" s="16">
        <v>0.375</v>
      </c>
      <c r="S476" s="16">
        <f t="shared" si="7"/>
        <v>0.6</v>
      </c>
      <c r="T476">
        <v>4.1437873840331996</v>
      </c>
      <c r="U476">
        <v>3.6963989734649698</v>
      </c>
      <c r="V476">
        <v>3.55371022224426</v>
      </c>
      <c r="W476" s="17">
        <v>0.14268875122070299</v>
      </c>
      <c r="X476">
        <v>0.59007716178893999</v>
      </c>
      <c r="Y476">
        <v>0.59007716178893999</v>
      </c>
      <c r="Z476">
        <v>0.6</v>
      </c>
      <c r="AA476">
        <v>1</v>
      </c>
      <c r="AB476">
        <v>0.625</v>
      </c>
      <c r="AC476">
        <v>0.76923076923076905</v>
      </c>
      <c r="AD476">
        <v>0</v>
      </c>
      <c r="AE476">
        <v>0.4</v>
      </c>
    </row>
    <row r="477" spans="1:31" x14ac:dyDescent="0.15">
      <c r="A477" s="6">
        <v>371</v>
      </c>
      <c r="B477">
        <v>18</v>
      </c>
      <c r="C477">
        <v>2</v>
      </c>
      <c r="D477">
        <v>10</v>
      </c>
      <c r="E477">
        <v>10</v>
      </c>
      <c r="F477">
        <v>10</v>
      </c>
      <c r="G477">
        <v>0</v>
      </c>
      <c r="H477">
        <v>8</v>
      </c>
      <c r="I477">
        <v>2</v>
      </c>
      <c r="J477">
        <v>0.9</v>
      </c>
      <c r="K477">
        <v>9.5572586059570295</v>
      </c>
      <c r="L477" s="10">
        <v>2.31735038757324</v>
      </c>
      <c r="M477">
        <v>1.7552070617675799</v>
      </c>
      <c r="N477">
        <v>6.2391643524169904</v>
      </c>
      <c r="O477">
        <v>4</v>
      </c>
      <c r="P477">
        <v>4</v>
      </c>
      <c r="Q477">
        <v>13</v>
      </c>
      <c r="R477" s="16">
        <v>0.30769999999999997</v>
      </c>
      <c r="S477" s="16">
        <f t="shared" si="7"/>
        <v>0.4</v>
      </c>
      <c r="T477">
        <v>4.0790176391601598</v>
      </c>
      <c r="U477">
        <v>3.8153157234191899</v>
      </c>
      <c r="V477">
        <v>3.5218338966369598</v>
      </c>
      <c r="W477" s="17">
        <v>0.29348182678222701</v>
      </c>
      <c r="X477">
        <v>0.55718374252319303</v>
      </c>
      <c r="Y477">
        <v>0.55718374252319303</v>
      </c>
      <c r="Z477">
        <v>0.4</v>
      </c>
      <c r="AA477">
        <v>0.9</v>
      </c>
      <c r="AB477">
        <v>0.69230769230769196</v>
      </c>
      <c r="AC477">
        <v>0.78260869565217395</v>
      </c>
      <c r="AD477">
        <v>0.1</v>
      </c>
      <c r="AE477">
        <v>0.5</v>
      </c>
    </row>
    <row r="478" spans="1:31" x14ac:dyDescent="0.15">
      <c r="A478" s="6">
        <v>851</v>
      </c>
      <c r="B478">
        <v>16</v>
      </c>
      <c r="C478">
        <v>4</v>
      </c>
      <c r="D478">
        <v>10</v>
      </c>
      <c r="E478">
        <v>10</v>
      </c>
      <c r="F478">
        <v>10</v>
      </c>
      <c r="G478">
        <v>0</v>
      </c>
      <c r="H478">
        <v>6</v>
      </c>
      <c r="I478">
        <v>4</v>
      </c>
      <c r="J478">
        <v>0.8</v>
      </c>
      <c r="K478">
        <v>8.1789379119872994</v>
      </c>
      <c r="L478" s="10">
        <v>2.31868553161621</v>
      </c>
      <c r="M478">
        <v>1.0753936767578101</v>
      </c>
      <c r="N478">
        <v>6.6588382720947301</v>
      </c>
      <c r="O478">
        <v>6</v>
      </c>
      <c r="P478">
        <v>6</v>
      </c>
      <c r="Q478">
        <v>16</v>
      </c>
      <c r="R478" s="16">
        <v>0.375</v>
      </c>
      <c r="S478" s="16">
        <f t="shared" si="7"/>
        <v>0.6</v>
      </c>
      <c r="T478">
        <v>3.9769096374511701</v>
      </c>
      <c r="U478">
        <v>3.5567855834960902</v>
      </c>
      <c r="V478">
        <v>3.41850709915161</v>
      </c>
      <c r="W478" s="17">
        <v>0.13827848434448201</v>
      </c>
      <c r="X478">
        <v>0.55840253829956099</v>
      </c>
      <c r="Y478">
        <v>0.55840253829956099</v>
      </c>
      <c r="Z478">
        <v>0.6</v>
      </c>
      <c r="AA478">
        <v>1</v>
      </c>
      <c r="AB478">
        <v>0.625</v>
      </c>
      <c r="AC478">
        <v>0.76923076923076905</v>
      </c>
      <c r="AD478">
        <v>0</v>
      </c>
      <c r="AE478">
        <v>0.4</v>
      </c>
    </row>
    <row r="479" spans="1:31" x14ac:dyDescent="0.15">
      <c r="A479" s="6">
        <v>629</v>
      </c>
      <c r="B479">
        <v>16</v>
      </c>
      <c r="C479">
        <v>4</v>
      </c>
      <c r="D479">
        <v>10</v>
      </c>
      <c r="E479">
        <v>10</v>
      </c>
      <c r="F479">
        <v>10</v>
      </c>
      <c r="G479">
        <v>0</v>
      </c>
      <c r="H479">
        <v>6</v>
      </c>
      <c r="I479">
        <v>4</v>
      </c>
      <c r="J479">
        <v>0.8</v>
      </c>
      <c r="K479">
        <v>7.9921684265136701</v>
      </c>
      <c r="L479" s="10">
        <v>2.3210144042968701</v>
      </c>
      <c r="M479">
        <v>0.87099075317382801</v>
      </c>
      <c r="N479">
        <v>5.8268661499023402</v>
      </c>
      <c r="O479">
        <v>4</v>
      </c>
      <c r="P479">
        <v>4</v>
      </c>
      <c r="Q479">
        <v>14</v>
      </c>
      <c r="R479" s="16">
        <v>0.28570000000000001</v>
      </c>
      <c r="S479" s="16">
        <f t="shared" si="7"/>
        <v>0.4</v>
      </c>
      <c r="T479">
        <v>3.4185943603515598</v>
      </c>
      <c r="U479">
        <v>3.0780611038207999</v>
      </c>
      <c r="V479">
        <v>2.9046254158020002</v>
      </c>
      <c r="W479" s="17">
        <v>0.17343568801879899</v>
      </c>
      <c r="X479">
        <v>0.51396894454956099</v>
      </c>
      <c r="Y479">
        <v>0.51396894454956099</v>
      </c>
      <c r="Z479">
        <v>0.4</v>
      </c>
      <c r="AA479">
        <v>1</v>
      </c>
      <c r="AB479">
        <v>0.71428571428571397</v>
      </c>
      <c r="AC479">
        <v>0.83333333333333304</v>
      </c>
      <c r="AD479">
        <v>0</v>
      </c>
      <c r="AE479">
        <v>0.6</v>
      </c>
    </row>
    <row r="480" spans="1:31" x14ac:dyDescent="0.15">
      <c r="A480" s="6">
        <v>766</v>
      </c>
      <c r="B480">
        <v>17</v>
      </c>
      <c r="C480">
        <v>3</v>
      </c>
      <c r="D480">
        <v>10</v>
      </c>
      <c r="E480">
        <v>10</v>
      </c>
      <c r="F480">
        <v>10</v>
      </c>
      <c r="G480">
        <v>0</v>
      </c>
      <c r="H480">
        <v>7</v>
      </c>
      <c r="I480">
        <v>3</v>
      </c>
      <c r="J480">
        <v>0.85</v>
      </c>
      <c r="K480">
        <v>8.3576145172119105</v>
      </c>
      <c r="L480" s="10">
        <v>2.3232803344726598</v>
      </c>
      <c r="M480">
        <v>1.3556365966796899</v>
      </c>
      <c r="N480">
        <v>5.3950061798095703</v>
      </c>
      <c r="O480">
        <v>5</v>
      </c>
      <c r="P480">
        <v>5</v>
      </c>
      <c r="Q480">
        <v>15</v>
      </c>
      <c r="R480" s="16">
        <v>0.33329999999999999</v>
      </c>
      <c r="S480" s="16">
        <f t="shared" si="7"/>
        <v>0.5</v>
      </c>
      <c r="T480">
        <v>3.5073833465576199</v>
      </c>
      <c r="U480">
        <v>3.2279739379882799</v>
      </c>
      <c r="V480">
        <v>2.9903004169464098</v>
      </c>
      <c r="W480" s="17">
        <v>0.23767352104187001</v>
      </c>
      <c r="X480">
        <v>0.51708292961120605</v>
      </c>
      <c r="Y480">
        <v>0.51708292961120605</v>
      </c>
      <c r="Z480">
        <v>0.5</v>
      </c>
      <c r="AA480">
        <v>1</v>
      </c>
      <c r="AB480">
        <v>0.66666666666666696</v>
      </c>
      <c r="AC480">
        <v>0.8</v>
      </c>
      <c r="AD480">
        <v>0</v>
      </c>
      <c r="AE480">
        <v>0.5</v>
      </c>
    </row>
    <row r="481" spans="1:31" x14ac:dyDescent="0.15">
      <c r="A481" s="6">
        <v>964</v>
      </c>
      <c r="B481">
        <v>17</v>
      </c>
      <c r="C481">
        <v>3</v>
      </c>
      <c r="D481">
        <v>10</v>
      </c>
      <c r="E481">
        <v>10</v>
      </c>
      <c r="F481">
        <v>10</v>
      </c>
      <c r="G481">
        <v>0</v>
      </c>
      <c r="H481">
        <v>7</v>
      </c>
      <c r="I481">
        <v>3</v>
      </c>
      <c r="J481">
        <v>0.85</v>
      </c>
      <c r="K481">
        <v>8.2926025390625</v>
      </c>
      <c r="L481" s="10">
        <v>2.3254470825195299</v>
      </c>
      <c r="M481">
        <v>1.4777679443359399</v>
      </c>
      <c r="N481">
        <v>5.6989002227783203</v>
      </c>
      <c r="O481">
        <v>6</v>
      </c>
      <c r="P481">
        <v>6</v>
      </c>
      <c r="Q481">
        <v>16</v>
      </c>
      <c r="R481" s="16">
        <v>0.375</v>
      </c>
      <c r="S481" s="16">
        <f t="shared" si="7"/>
        <v>0.6</v>
      </c>
      <c r="T481">
        <v>3.8219947814941402</v>
      </c>
      <c r="U481">
        <v>3.4966413974761998</v>
      </c>
      <c r="V481">
        <v>3.2772459983825701</v>
      </c>
      <c r="W481" s="17">
        <v>0.21939539909362801</v>
      </c>
      <c r="X481">
        <v>0.54474878311157204</v>
      </c>
      <c r="Y481">
        <v>0.54474878311157204</v>
      </c>
      <c r="Z481">
        <v>0.6</v>
      </c>
      <c r="AA481">
        <v>1</v>
      </c>
      <c r="AB481">
        <v>0.625</v>
      </c>
      <c r="AC481">
        <v>0.76923076923076905</v>
      </c>
      <c r="AD481">
        <v>0</v>
      </c>
      <c r="AE481">
        <v>0.4</v>
      </c>
    </row>
    <row r="482" spans="1:31" x14ac:dyDescent="0.15">
      <c r="A482" s="6">
        <v>862</v>
      </c>
      <c r="B482">
        <v>16</v>
      </c>
      <c r="C482">
        <v>4</v>
      </c>
      <c r="D482">
        <v>10</v>
      </c>
      <c r="E482">
        <v>10</v>
      </c>
      <c r="F482">
        <v>10</v>
      </c>
      <c r="G482">
        <v>0</v>
      </c>
      <c r="H482">
        <v>6</v>
      </c>
      <c r="I482">
        <v>4</v>
      </c>
      <c r="J482">
        <v>0.8</v>
      </c>
      <c r="K482">
        <v>8.6002445220947301</v>
      </c>
      <c r="L482" s="10">
        <v>2.3264503479003902</v>
      </c>
      <c r="M482">
        <v>0.77801895141601596</v>
      </c>
      <c r="N482">
        <v>6.5852336883544904</v>
      </c>
      <c r="O482">
        <v>4</v>
      </c>
      <c r="P482">
        <v>4</v>
      </c>
      <c r="Q482">
        <v>13</v>
      </c>
      <c r="R482" s="16">
        <v>0.30769999999999997</v>
      </c>
      <c r="S482" s="16">
        <f t="shared" si="7"/>
        <v>0.4</v>
      </c>
      <c r="T482">
        <v>4.1206741333007804</v>
      </c>
      <c r="U482">
        <v>3.7099273204803498</v>
      </c>
      <c r="V482">
        <v>3.5462386608123802</v>
      </c>
      <c r="W482" s="17">
        <v>0.163688659667969</v>
      </c>
      <c r="X482">
        <v>0.57443547248840299</v>
      </c>
      <c r="Y482">
        <v>0.57443547248840299</v>
      </c>
      <c r="Z482">
        <v>0.4</v>
      </c>
      <c r="AA482">
        <v>0.9</v>
      </c>
      <c r="AB482">
        <v>0.69230769230769196</v>
      </c>
      <c r="AC482">
        <v>0.78260869565217395</v>
      </c>
      <c r="AD482">
        <v>0.1</v>
      </c>
      <c r="AE482">
        <v>0.5</v>
      </c>
    </row>
    <row r="483" spans="1:31" x14ac:dyDescent="0.15">
      <c r="A483" s="6">
        <v>906</v>
      </c>
      <c r="B483">
        <v>17</v>
      </c>
      <c r="C483">
        <v>3</v>
      </c>
      <c r="D483">
        <v>10</v>
      </c>
      <c r="E483">
        <v>10</v>
      </c>
      <c r="F483">
        <v>10</v>
      </c>
      <c r="G483">
        <v>0</v>
      </c>
      <c r="H483">
        <v>7</v>
      </c>
      <c r="I483">
        <v>3</v>
      </c>
      <c r="J483">
        <v>0.85</v>
      </c>
      <c r="K483">
        <v>9.8938808441162092</v>
      </c>
      <c r="L483" s="10">
        <v>2.3360290527343701</v>
      </c>
      <c r="M483">
        <v>1.4211578369140601</v>
      </c>
      <c r="N483">
        <v>7.7473583221435502</v>
      </c>
      <c r="O483">
        <v>6</v>
      </c>
      <c r="P483">
        <v>6</v>
      </c>
      <c r="Q483">
        <v>16</v>
      </c>
      <c r="R483" s="16">
        <v>0.375</v>
      </c>
      <c r="S483" s="16">
        <f t="shared" si="7"/>
        <v>0.6</v>
      </c>
      <c r="T483">
        <v>3.6714859008789098</v>
      </c>
      <c r="U483">
        <v>3.3333165645599401</v>
      </c>
      <c r="V483">
        <v>3.1318981647491499</v>
      </c>
      <c r="W483" s="17">
        <v>0.20141839981079099</v>
      </c>
      <c r="X483">
        <v>0.53958773612976096</v>
      </c>
      <c r="Y483">
        <v>0.53958773612976096</v>
      </c>
      <c r="Z483">
        <v>0.6</v>
      </c>
      <c r="AA483">
        <v>1</v>
      </c>
      <c r="AB483">
        <v>0.625</v>
      </c>
      <c r="AC483">
        <v>0.76923076923076905</v>
      </c>
      <c r="AD483">
        <v>0</v>
      </c>
      <c r="AE483">
        <v>0.4</v>
      </c>
    </row>
    <row r="484" spans="1:31" x14ac:dyDescent="0.15">
      <c r="A484" s="6">
        <v>207</v>
      </c>
      <c r="B484">
        <v>16</v>
      </c>
      <c r="C484">
        <v>4</v>
      </c>
      <c r="D484">
        <v>10</v>
      </c>
      <c r="E484">
        <v>10</v>
      </c>
      <c r="F484">
        <v>10</v>
      </c>
      <c r="G484">
        <v>0</v>
      </c>
      <c r="H484">
        <v>6</v>
      </c>
      <c r="I484">
        <v>4</v>
      </c>
      <c r="J484">
        <v>0.8</v>
      </c>
      <c r="K484">
        <v>8.5764904022216797</v>
      </c>
      <c r="L484" s="10">
        <v>2.3408775329589799</v>
      </c>
      <c r="M484">
        <v>0.71479415893554699</v>
      </c>
      <c r="N484">
        <v>6.3274822235107404</v>
      </c>
      <c r="O484">
        <v>5</v>
      </c>
      <c r="P484">
        <v>5</v>
      </c>
      <c r="Q484">
        <v>15</v>
      </c>
      <c r="R484" s="16">
        <v>0.33329999999999999</v>
      </c>
      <c r="S484" s="16">
        <f t="shared" si="7"/>
        <v>0.5</v>
      </c>
      <c r="T484">
        <v>3.9801387786865199</v>
      </c>
      <c r="U484">
        <v>3.5809094905853298</v>
      </c>
      <c r="V484">
        <v>3.4007949829101598</v>
      </c>
      <c r="W484" s="17">
        <v>0.18011450767517101</v>
      </c>
      <c r="X484">
        <v>0.57934379577636697</v>
      </c>
      <c r="Y484">
        <v>0.57934379577636697</v>
      </c>
      <c r="Z484">
        <v>0.5</v>
      </c>
      <c r="AA484">
        <v>1</v>
      </c>
      <c r="AB484">
        <v>0.66666666666666696</v>
      </c>
      <c r="AC484">
        <v>0.8</v>
      </c>
      <c r="AD484">
        <v>0</v>
      </c>
      <c r="AE484">
        <v>0.5</v>
      </c>
    </row>
    <row r="485" spans="1:31" x14ac:dyDescent="0.15">
      <c r="A485" s="6">
        <v>456</v>
      </c>
      <c r="B485">
        <v>17</v>
      </c>
      <c r="C485">
        <v>3</v>
      </c>
      <c r="D485">
        <v>10</v>
      </c>
      <c r="E485">
        <v>10</v>
      </c>
      <c r="F485">
        <v>10</v>
      </c>
      <c r="G485">
        <v>0</v>
      </c>
      <c r="H485">
        <v>7</v>
      </c>
      <c r="I485">
        <v>3</v>
      </c>
      <c r="J485">
        <v>0.85</v>
      </c>
      <c r="K485">
        <v>8.5199012756347692</v>
      </c>
      <c r="L485" s="10">
        <v>2.3428001403808598</v>
      </c>
      <c r="M485">
        <v>1.39116287231445</v>
      </c>
      <c r="N485">
        <v>5.6523208618164098</v>
      </c>
      <c r="O485">
        <v>3</v>
      </c>
      <c r="P485">
        <v>3</v>
      </c>
      <c r="Q485">
        <v>12</v>
      </c>
      <c r="R485" s="16">
        <v>0.25</v>
      </c>
      <c r="S485" s="16">
        <f t="shared" si="7"/>
        <v>0.3</v>
      </c>
      <c r="T485">
        <v>3.8802108764648402</v>
      </c>
      <c r="U485">
        <v>3.5764918327331499</v>
      </c>
      <c r="V485">
        <v>3.3253719806671098</v>
      </c>
      <c r="W485" s="17">
        <v>0.25111985206603998</v>
      </c>
      <c r="X485">
        <v>0.55483889579772905</v>
      </c>
      <c r="Y485">
        <v>0.55483889579772905</v>
      </c>
      <c r="Z485">
        <v>0.3</v>
      </c>
      <c r="AA485">
        <v>0.9</v>
      </c>
      <c r="AB485">
        <v>0.75</v>
      </c>
      <c r="AC485">
        <v>0.81818181818181801</v>
      </c>
      <c r="AD485">
        <v>0.1</v>
      </c>
      <c r="AE485">
        <v>0.6</v>
      </c>
    </row>
    <row r="486" spans="1:31" x14ac:dyDescent="0.15">
      <c r="A486" s="6">
        <v>886</v>
      </c>
      <c r="B486">
        <v>17</v>
      </c>
      <c r="C486">
        <v>3</v>
      </c>
      <c r="D486">
        <v>10</v>
      </c>
      <c r="E486">
        <v>10</v>
      </c>
      <c r="F486">
        <v>10</v>
      </c>
      <c r="G486">
        <v>0</v>
      </c>
      <c r="H486">
        <v>7</v>
      </c>
      <c r="I486">
        <v>3</v>
      </c>
      <c r="J486">
        <v>0.85</v>
      </c>
      <c r="K486">
        <v>9.2332706451415998</v>
      </c>
      <c r="L486" s="10">
        <v>2.3484458923339799</v>
      </c>
      <c r="M486">
        <v>1.3093185424804701</v>
      </c>
      <c r="N486">
        <v>6.3716812133789098</v>
      </c>
      <c r="O486">
        <v>6</v>
      </c>
      <c r="P486">
        <v>6</v>
      </c>
      <c r="Q486">
        <v>16</v>
      </c>
      <c r="R486" s="16">
        <v>0.375</v>
      </c>
      <c r="S486" s="16">
        <f t="shared" si="7"/>
        <v>0.6</v>
      </c>
      <c r="T486">
        <v>4.34267234802246</v>
      </c>
      <c r="U486">
        <v>3.9723134040832502</v>
      </c>
      <c r="V486">
        <v>3.72524833679199</v>
      </c>
      <c r="W486" s="17">
        <v>0.24706506729125999</v>
      </c>
      <c r="X486">
        <v>0.61742401123046897</v>
      </c>
      <c r="Y486">
        <v>0.61742401123046897</v>
      </c>
      <c r="Z486">
        <v>0.6</v>
      </c>
      <c r="AA486">
        <v>1</v>
      </c>
      <c r="AB486">
        <v>0.625</v>
      </c>
      <c r="AC486">
        <v>0.76923076923076905</v>
      </c>
      <c r="AD486">
        <v>0</v>
      </c>
      <c r="AE486">
        <v>0.4</v>
      </c>
    </row>
    <row r="487" spans="1:31" x14ac:dyDescent="0.15">
      <c r="A487" s="6">
        <v>376</v>
      </c>
      <c r="B487">
        <v>18</v>
      </c>
      <c r="C487">
        <v>2</v>
      </c>
      <c r="D487">
        <v>10</v>
      </c>
      <c r="E487">
        <v>10</v>
      </c>
      <c r="F487">
        <v>10</v>
      </c>
      <c r="G487">
        <v>0</v>
      </c>
      <c r="H487">
        <v>8</v>
      </c>
      <c r="I487">
        <v>2</v>
      </c>
      <c r="J487">
        <v>0.9</v>
      </c>
      <c r="K487">
        <v>8.8188762664794904</v>
      </c>
      <c r="L487" s="10">
        <v>2.3537178039550799</v>
      </c>
      <c r="M487">
        <v>1.9327430725097701</v>
      </c>
      <c r="N487">
        <v>5.9765701293945304</v>
      </c>
      <c r="O487">
        <v>5</v>
      </c>
      <c r="P487">
        <v>5</v>
      </c>
      <c r="Q487">
        <v>14</v>
      </c>
      <c r="R487" s="16">
        <v>0.35709999999999997</v>
      </c>
      <c r="S487" s="16">
        <f t="shared" si="7"/>
        <v>0.5</v>
      </c>
      <c r="T487">
        <v>3.6042900085449201</v>
      </c>
      <c r="U487">
        <v>3.3706629276275599</v>
      </c>
      <c r="V487">
        <v>3.1067137718200701</v>
      </c>
      <c r="W487" s="17">
        <v>0.26394915580749501</v>
      </c>
      <c r="X487">
        <v>0.49757623672485402</v>
      </c>
      <c r="Y487">
        <v>0.49757623672485402</v>
      </c>
      <c r="Z487">
        <v>0.5</v>
      </c>
      <c r="AA487">
        <v>0.9</v>
      </c>
      <c r="AB487">
        <v>0.64285714285714302</v>
      </c>
      <c r="AC487">
        <v>0.75</v>
      </c>
      <c r="AD487">
        <v>0.1</v>
      </c>
      <c r="AE487">
        <v>0.4</v>
      </c>
    </row>
    <row r="488" spans="1:31" x14ac:dyDescent="0.15">
      <c r="A488" s="6">
        <v>893</v>
      </c>
      <c r="B488">
        <v>19</v>
      </c>
      <c r="C488">
        <v>1</v>
      </c>
      <c r="D488">
        <v>10</v>
      </c>
      <c r="E488">
        <v>10</v>
      </c>
      <c r="F488">
        <v>10</v>
      </c>
      <c r="G488">
        <v>0</v>
      </c>
      <c r="H488">
        <v>9</v>
      </c>
      <c r="I488">
        <v>1</v>
      </c>
      <c r="J488">
        <v>0.95</v>
      </c>
      <c r="K488">
        <v>12.5326480865478</v>
      </c>
      <c r="L488" s="10">
        <v>2.3549957275390598</v>
      </c>
      <c r="M488">
        <v>2.1901836395263699</v>
      </c>
      <c r="N488">
        <v>9.6603431701660192</v>
      </c>
      <c r="O488">
        <v>7</v>
      </c>
      <c r="P488">
        <v>7</v>
      </c>
      <c r="Q488">
        <v>17</v>
      </c>
      <c r="R488" s="16">
        <v>0.4118</v>
      </c>
      <c r="S488" s="16">
        <f t="shared" si="7"/>
        <v>0.7</v>
      </c>
      <c r="T488">
        <v>4.4863796234130904</v>
      </c>
      <c r="U488">
        <v>4.1885442733764604</v>
      </c>
      <c r="V488">
        <v>3.91358423233032</v>
      </c>
      <c r="W488" s="17">
        <v>0.27496004104614302</v>
      </c>
      <c r="X488">
        <v>0.572795391082764</v>
      </c>
      <c r="Y488">
        <v>0.572795391082764</v>
      </c>
      <c r="Z488">
        <v>0.7</v>
      </c>
      <c r="AA488">
        <v>1</v>
      </c>
      <c r="AB488">
        <v>0.58823529411764697</v>
      </c>
      <c r="AC488">
        <v>0.74074074074074103</v>
      </c>
      <c r="AD488">
        <v>0</v>
      </c>
      <c r="AE488">
        <v>0.3</v>
      </c>
    </row>
    <row r="489" spans="1:31" x14ac:dyDescent="0.15">
      <c r="A489" s="6">
        <v>217</v>
      </c>
      <c r="B489">
        <v>16</v>
      </c>
      <c r="C489">
        <v>4</v>
      </c>
      <c r="D489">
        <v>10</v>
      </c>
      <c r="E489">
        <v>10</v>
      </c>
      <c r="F489">
        <v>10</v>
      </c>
      <c r="G489">
        <v>0</v>
      </c>
      <c r="H489">
        <v>6</v>
      </c>
      <c r="I489">
        <v>4</v>
      </c>
      <c r="J489">
        <v>0.8</v>
      </c>
      <c r="K489">
        <v>9.3432559967040998</v>
      </c>
      <c r="L489" s="10">
        <v>2.3560009002685498</v>
      </c>
      <c r="M489">
        <v>0.55837249755859397</v>
      </c>
      <c r="N489">
        <v>7.1513729095459002</v>
      </c>
      <c r="O489">
        <v>5</v>
      </c>
      <c r="P489">
        <v>5</v>
      </c>
      <c r="Q489">
        <v>15</v>
      </c>
      <c r="R489" s="16">
        <v>0.33329999999999999</v>
      </c>
      <c r="S489" s="16">
        <f t="shared" si="7"/>
        <v>0.5</v>
      </c>
      <c r="T489">
        <v>4.1629772186279297</v>
      </c>
      <c r="U489">
        <v>3.7201204299926798</v>
      </c>
      <c r="V489">
        <v>3.54529905319214</v>
      </c>
      <c r="W489" s="17">
        <v>0.174821376800537</v>
      </c>
      <c r="X489">
        <v>0.61767816543579102</v>
      </c>
      <c r="Y489">
        <v>0.61767816543579102</v>
      </c>
      <c r="Z489">
        <v>0.5</v>
      </c>
      <c r="AA489">
        <v>1</v>
      </c>
      <c r="AB489">
        <v>0.66666666666666696</v>
      </c>
      <c r="AC489">
        <v>0.8</v>
      </c>
      <c r="AD489">
        <v>0</v>
      </c>
      <c r="AE489">
        <v>0.5</v>
      </c>
    </row>
    <row r="490" spans="1:31" x14ac:dyDescent="0.15">
      <c r="A490" s="6">
        <v>470</v>
      </c>
      <c r="B490">
        <v>17</v>
      </c>
      <c r="C490">
        <v>3</v>
      </c>
      <c r="D490">
        <v>10</v>
      </c>
      <c r="E490">
        <v>10</v>
      </c>
      <c r="F490">
        <v>10</v>
      </c>
      <c r="G490">
        <v>0</v>
      </c>
      <c r="H490">
        <v>7</v>
      </c>
      <c r="I490">
        <v>3</v>
      </c>
      <c r="J490">
        <v>0.85</v>
      </c>
      <c r="K490">
        <v>8.5534763336181605</v>
      </c>
      <c r="L490" s="10">
        <v>2.3563823699951199</v>
      </c>
      <c r="M490">
        <v>1.5020065307617201</v>
      </c>
      <c r="N490">
        <v>6.0050640106201199</v>
      </c>
      <c r="O490">
        <v>4</v>
      </c>
      <c r="P490">
        <v>4</v>
      </c>
      <c r="Q490">
        <v>14</v>
      </c>
      <c r="R490" s="16">
        <v>0.28570000000000001</v>
      </c>
      <c r="S490" s="16">
        <f t="shared" si="7"/>
        <v>0.4</v>
      </c>
      <c r="T490">
        <v>3.9342632293701199</v>
      </c>
      <c r="U490">
        <v>3.6075482368469198</v>
      </c>
      <c r="V490">
        <v>3.36776494979858</v>
      </c>
      <c r="W490" s="17">
        <v>0.23978328704834001</v>
      </c>
      <c r="X490">
        <v>0.56649827957153298</v>
      </c>
      <c r="Y490">
        <v>0.56649827957153298</v>
      </c>
      <c r="Z490">
        <v>0.4</v>
      </c>
      <c r="AA490">
        <v>1</v>
      </c>
      <c r="AB490">
        <v>0.71428571428571397</v>
      </c>
      <c r="AC490">
        <v>0.83333333333333304</v>
      </c>
      <c r="AD490">
        <v>0</v>
      </c>
      <c r="AE490">
        <v>0.6</v>
      </c>
    </row>
    <row r="491" spans="1:31" x14ac:dyDescent="0.15">
      <c r="A491" s="6">
        <v>391</v>
      </c>
      <c r="B491">
        <v>19</v>
      </c>
      <c r="C491">
        <v>1</v>
      </c>
      <c r="D491">
        <v>10</v>
      </c>
      <c r="E491">
        <v>10</v>
      </c>
      <c r="F491">
        <v>10</v>
      </c>
      <c r="G491">
        <v>0</v>
      </c>
      <c r="H491">
        <v>9</v>
      </c>
      <c r="I491">
        <v>1</v>
      </c>
      <c r="J491">
        <v>0.95</v>
      </c>
      <c r="K491">
        <v>11.8219604492187</v>
      </c>
      <c r="L491" s="10">
        <v>2.3571529388427699</v>
      </c>
      <c r="M491">
        <v>2.1991271972656201</v>
      </c>
      <c r="N491">
        <v>8.9361877441406197</v>
      </c>
      <c r="O491">
        <v>4</v>
      </c>
      <c r="P491">
        <v>4</v>
      </c>
      <c r="Q491">
        <v>13</v>
      </c>
      <c r="R491" s="16">
        <v>0.30769999999999997</v>
      </c>
      <c r="S491" s="16">
        <f t="shared" si="7"/>
        <v>0.4</v>
      </c>
      <c r="T491">
        <v>4.1208477020263699</v>
      </c>
      <c r="U491">
        <v>3.8745422363281201</v>
      </c>
      <c r="V491">
        <v>3.6179389953613299</v>
      </c>
      <c r="W491" s="17">
        <v>0.25660324096679699</v>
      </c>
      <c r="X491">
        <v>0.50290870666503895</v>
      </c>
      <c r="Y491">
        <v>0.50290870666503895</v>
      </c>
      <c r="Z491">
        <v>0.4</v>
      </c>
      <c r="AA491">
        <v>0.9</v>
      </c>
      <c r="AB491">
        <v>0.69230769230769196</v>
      </c>
      <c r="AC491">
        <v>0.78260869565217395</v>
      </c>
      <c r="AD491">
        <v>0.1</v>
      </c>
      <c r="AE491">
        <v>0.5</v>
      </c>
    </row>
    <row r="492" spans="1:31" x14ac:dyDescent="0.15">
      <c r="A492" s="6">
        <v>928</v>
      </c>
      <c r="B492">
        <v>19</v>
      </c>
      <c r="C492">
        <v>1</v>
      </c>
      <c r="D492">
        <v>10</v>
      </c>
      <c r="E492">
        <v>10</v>
      </c>
      <c r="F492">
        <v>10</v>
      </c>
      <c r="G492">
        <v>0</v>
      </c>
      <c r="H492">
        <v>9</v>
      </c>
      <c r="I492">
        <v>1</v>
      </c>
      <c r="J492">
        <v>0.95</v>
      </c>
      <c r="K492">
        <v>13.035099029541</v>
      </c>
      <c r="L492" s="10">
        <v>2.36561775207519</v>
      </c>
      <c r="M492">
        <v>2.0867767333984402</v>
      </c>
      <c r="N492">
        <v>9.0665988922119105</v>
      </c>
      <c r="O492">
        <v>4</v>
      </c>
      <c r="P492">
        <v>4</v>
      </c>
      <c r="Q492">
        <v>14</v>
      </c>
      <c r="R492" s="16">
        <v>0.28570000000000001</v>
      </c>
      <c r="S492" s="16">
        <f t="shared" si="7"/>
        <v>0.4</v>
      </c>
      <c r="T492">
        <v>4.4604320526123002</v>
      </c>
      <c r="U492">
        <v>4.2258830070495597</v>
      </c>
      <c r="V492">
        <v>3.8717770576477002</v>
      </c>
      <c r="W492" s="17">
        <v>0.35410594940185602</v>
      </c>
      <c r="X492">
        <v>0.58865499496460005</v>
      </c>
      <c r="Y492">
        <v>0.58865499496460005</v>
      </c>
      <c r="Z492">
        <v>0.4</v>
      </c>
      <c r="AA492">
        <v>1</v>
      </c>
      <c r="AB492">
        <v>0.71428571428571397</v>
      </c>
      <c r="AC492">
        <v>0.83333333333333304</v>
      </c>
      <c r="AD492">
        <v>0</v>
      </c>
      <c r="AE492">
        <v>0.6</v>
      </c>
    </row>
    <row r="493" spans="1:31" x14ac:dyDescent="0.15">
      <c r="A493" s="6">
        <v>999</v>
      </c>
      <c r="B493">
        <v>16</v>
      </c>
      <c r="C493">
        <v>4</v>
      </c>
      <c r="D493">
        <v>10</v>
      </c>
      <c r="E493">
        <v>10</v>
      </c>
      <c r="F493">
        <v>10</v>
      </c>
      <c r="G493">
        <v>0</v>
      </c>
      <c r="H493">
        <v>6</v>
      </c>
      <c r="I493">
        <v>4</v>
      </c>
      <c r="J493">
        <v>0.8</v>
      </c>
      <c r="K493">
        <v>7.6920967102050799</v>
      </c>
      <c r="L493" s="10">
        <v>2.37161064147949</v>
      </c>
      <c r="M493">
        <v>1.0204391479492201</v>
      </c>
      <c r="N493">
        <v>5.4895458221435502</v>
      </c>
      <c r="O493">
        <v>4</v>
      </c>
      <c r="P493">
        <v>4</v>
      </c>
      <c r="Q493">
        <v>14</v>
      </c>
      <c r="R493" s="16">
        <v>0.28570000000000001</v>
      </c>
      <c r="S493" s="16">
        <f t="shared" si="7"/>
        <v>0.4</v>
      </c>
      <c r="T493">
        <v>3.6602478027343701</v>
      </c>
      <c r="U493">
        <v>3.31976389884949</v>
      </c>
      <c r="V493">
        <v>3.1375756263732901</v>
      </c>
      <c r="W493" s="17">
        <v>0.18218827247619601</v>
      </c>
      <c r="X493">
        <v>0.52267217636108398</v>
      </c>
      <c r="Y493">
        <v>0.52267217636108398</v>
      </c>
      <c r="Z493">
        <v>0.4</v>
      </c>
      <c r="AA493">
        <v>1</v>
      </c>
      <c r="AB493">
        <v>0.71428571428571397</v>
      </c>
      <c r="AC493">
        <v>0.83333333333333304</v>
      </c>
      <c r="AD493">
        <v>0</v>
      </c>
      <c r="AE493">
        <v>0.6</v>
      </c>
    </row>
    <row r="494" spans="1:31" x14ac:dyDescent="0.15">
      <c r="A494" s="6">
        <v>254</v>
      </c>
      <c r="B494">
        <v>16</v>
      </c>
      <c r="C494">
        <v>4</v>
      </c>
      <c r="D494">
        <v>10</v>
      </c>
      <c r="E494">
        <v>10</v>
      </c>
      <c r="F494">
        <v>10</v>
      </c>
      <c r="G494">
        <v>0</v>
      </c>
      <c r="H494">
        <v>6</v>
      </c>
      <c r="I494">
        <v>4</v>
      </c>
      <c r="J494">
        <v>0.8</v>
      </c>
      <c r="K494">
        <v>8.4959316253662092</v>
      </c>
      <c r="L494" s="10">
        <v>2.3730316162109402</v>
      </c>
      <c r="M494">
        <v>0.73026657104492199</v>
      </c>
      <c r="N494">
        <v>6.0979137420654297</v>
      </c>
      <c r="O494">
        <v>4</v>
      </c>
      <c r="P494">
        <v>4</v>
      </c>
      <c r="Q494">
        <v>14</v>
      </c>
      <c r="R494" s="16">
        <v>0.28570000000000001</v>
      </c>
      <c r="S494" s="16">
        <f t="shared" si="7"/>
        <v>0.4</v>
      </c>
      <c r="T494">
        <v>4.1275157928466797</v>
      </c>
      <c r="U494">
        <v>3.7219903469085698</v>
      </c>
      <c r="V494">
        <v>3.54408979415894</v>
      </c>
      <c r="W494" s="17">
        <v>0.17790055274963401</v>
      </c>
      <c r="X494">
        <v>0.58342599868774403</v>
      </c>
      <c r="Y494">
        <v>0.58342599868774403</v>
      </c>
      <c r="Z494">
        <v>0.4</v>
      </c>
      <c r="AA494">
        <v>1</v>
      </c>
      <c r="AB494">
        <v>0.71428571428571397</v>
      </c>
      <c r="AC494">
        <v>0.83333333333333304</v>
      </c>
      <c r="AD494">
        <v>0</v>
      </c>
      <c r="AE494">
        <v>0.6</v>
      </c>
    </row>
    <row r="495" spans="1:31" x14ac:dyDescent="0.15">
      <c r="A495" s="6">
        <v>246</v>
      </c>
      <c r="B495">
        <v>16</v>
      </c>
      <c r="C495">
        <v>4</v>
      </c>
      <c r="D495">
        <v>10</v>
      </c>
      <c r="E495">
        <v>10</v>
      </c>
      <c r="F495">
        <v>10</v>
      </c>
      <c r="G495">
        <v>0</v>
      </c>
      <c r="H495">
        <v>6</v>
      </c>
      <c r="I495">
        <v>4</v>
      </c>
      <c r="J495">
        <v>0.8</v>
      </c>
      <c r="K495">
        <v>8.6048603057861293</v>
      </c>
      <c r="L495" s="10">
        <v>2.3733959197997998</v>
      </c>
      <c r="M495">
        <v>0.89437103271484397</v>
      </c>
      <c r="N495">
        <v>6.68821144104004</v>
      </c>
      <c r="O495">
        <v>4</v>
      </c>
      <c r="P495">
        <v>4</v>
      </c>
      <c r="Q495">
        <v>14</v>
      </c>
      <c r="R495" s="16">
        <v>0.28570000000000001</v>
      </c>
      <c r="S495" s="16">
        <f t="shared" si="7"/>
        <v>0.4</v>
      </c>
      <c r="T495">
        <v>3.9167633056640598</v>
      </c>
      <c r="U495">
        <v>3.51575756072998</v>
      </c>
      <c r="V495">
        <v>3.34850072860718</v>
      </c>
      <c r="W495" s="17">
        <v>0.16725683212280301</v>
      </c>
      <c r="X495">
        <v>0.56826257705688499</v>
      </c>
      <c r="Y495">
        <v>0.56826257705688499</v>
      </c>
      <c r="Z495">
        <v>0.4</v>
      </c>
      <c r="AA495">
        <v>1</v>
      </c>
      <c r="AB495">
        <v>0.71428571428571397</v>
      </c>
      <c r="AC495">
        <v>0.83333333333333304</v>
      </c>
      <c r="AD495">
        <v>0</v>
      </c>
      <c r="AE495">
        <v>0.6</v>
      </c>
    </row>
    <row r="496" spans="1:31" x14ac:dyDescent="0.15">
      <c r="A496" s="6">
        <v>37</v>
      </c>
      <c r="B496">
        <v>15</v>
      </c>
      <c r="C496">
        <v>5</v>
      </c>
      <c r="D496">
        <v>10</v>
      </c>
      <c r="E496">
        <v>10</v>
      </c>
      <c r="F496">
        <v>10</v>
      </c>
      <c r="G496">
        <v>0</v>
      </c>
      <c r="H496">
        <v>5</v>
      </c>
      <c r="I496">
        <v>5</v>
      </c>
      <c r="J496">
        <v>0.75</v>
      </c>
      <c r="K496">
        <v>7.9181995391845703</v>
      </c>
      <c r="L496" s="10">
        <v>2.3743133544921902</v>
      </c>
      <c r="M496">
        <v>0.58882904052734397</v>
      </c>
      <c r="N496">
        <v>7.5167980194091797</v>
      </c>
      <c r="O496">
        <v>5</v>
      </c>
      <c r="P496">
        <v>5</v>
      </c>
      <c r="Q496">
        <v>14</v>
      </c>
      <c r="R496" s="16">
        <v>0.35709999999999997</v>
      </c>
      <c r="S496" s="16">
        <f t="shared" si="7"/>
        <v>0.5</v>
      </c>
      <c r="T496">
        <v>3.9399890899658199</v>
      </c>
      <c r="U496">
        <v>3.4389526844024698</v>
      </c>
      <c r="V496">
        <v>3.3988056182861301</v>
      </c>
      <c r="W496" s="17">
        <v>4.0147066116333001E-2</v>
      </c>
      <c r="X496">
        <v>0.54118347167968694</v>
      </c>
      <c r="Y496">
        <v>0.54118347167968694</v>
      </c>
      <c r="Z496">
        <v>0.5</v>
      </c>
      <c r="AA496">
        <v>0.9</v>
      </c>
      <c r="AB496">
        <v>0.64285714285714302</v>
      </c>
      <c r="AC496">
        <v>0.75</v>
      </c>
      <c r="AD496">
        <v>0.1</v>
      </c>
      <c r="AE496">
        <v>0.4</v>
      </c>
    </row>
    <row r="497" spans="1:31" x14ac:dyDescent="0.15">
      <c r="A497" s="6">
        <v>388</v>
      </c>
      <c r="B497">
        <v>15</v>
      </c>
      <c r="C497">
        <v>5</v>
      </c>
      <c r="D497">
        <v>10</v>
      </c>
      <c r="E497">
        <v>10</v>
      </c>
      <c r="F497">
        <v>10</v>
      </c>
      <c r="G497">
        <v>0</v>
      </c>
      <c r="H497">
        <v>5</v>
      </c>
      <c r="I497">
        <v>5</v>
      </c>
      <c r="J497">
        <v>0.75</v>
      </c>
      <c r="K497">
        <v>8.5895023345947301</v>
      </c>
      <c r="L497" s="10">
        <v>2.3778305053710902</v>
      </c>
      <c r="M497">
        <v>0.202079772949219</v>
      </c>
      <c r="N497">
        <v>8.0718574523925799</v>
      </c>
      <c r="O497">
        <v>5</v>
      </c>
      <c r="P497">
        <v>5</v>
      </c>
      <c r="Q497">
        <v>15</v>
      </c>
      <c r="R497" s="16">
        <v>0.33329999999999999</v>
      </c>
      <c r="S497" s="16">
        <f t="shared" si="7"/>
        <v>0.5</v>
      </c>
      <c r="T497">
        <v>3.9732704162597701</v>
      </c>
      <c r="U497">
        <v>3.4125065803527801</v>
      </c>
      <c r="V497">
        <v>3.3702468872070299</v>
      </c>
      <c r="W497" s="17">
        <v>4.2259693145752002E-2</v>
      </c>
      <c r="X497">
        <v>0.60302352905273404</v>
      </c>
      <c r="Y497">
        <v>0.60302352905273404</v>
      </c>
      <c r="Z497">
        <v>0.5</v>
      </c>
      <c r="AA497">
        <v>1</v>
      </c>
      <c r="AB497">
        <v>0.66666666666666696</v>
      </c>
      <c r="AC497">
        <v>0.8</v>
      </c>
      <c r="AD497">
        <v>0</v>
      </c>
      <c r="AE497">
        <v>0.5</v>
      </c>
    </row>
    <row r="498" spans="1:31" x14ac:dyDescent="0.15">
      <c r="A498" s="6">
        <v>756</v>
      </c>
      <c r="B498">
        <v>17</v>
      </c>
      <c r="C498">
        <v>3</v>
      </c>
      <c r="D498">
        <v>10</v>
      </c>
      <c r="E498">
        <v>10</v>
      </c>
      <c r="F498">
        <v>10</v>
      </c>
      <c r="G498">
        <v>0</v>
      </c>
      <c r="H498">
        <v>7</v>
      </c>
      <c r="I498">
        <v>3</v>
      </c>
      <c r="J498">
        <v>0.85</v>
      </c>
      <c r="K498">
        <v>8.0184116363525408</v>
      </c>
      <c r="L498" s="10">
        <v>2.3798713684082</v>
      </c>
      <c r="M498">
        <v>1.7715759277343699</v>
      </c>
      <c r="N498">
        <v>6.0273933410644496</v>
      </c>
      <c r="O498">
        <v>3</v>
      </c>
      <c r="P498">
        <v>3</v>
      </c>
      <c r="Q498">
        <v>11</v>
      </c>
      <c r="R498" s="16">
        <v>0.2727</v>
      </c>
      <c r="S498" s="16">
        <f t="shared" si="7"/>
        <v>0.3</v>
      </c>
      <c r="T498">
        <v>3.0213775634765598</v>
      </c>
      <c r="U498">
        <v>2.7786052227020299</v>
      </c>
      <c r="V498">
        <v>2.5855565071106001</v>
      </c>
      <c r="W498" s="17">
        <v>0.193048715591431</v>
      </c>
      <c r="X498">
        <v>0.43582105636596702</v>
      </c>
      <c r="Y498">
        <v>0.43582105636596702</v>
      </c>
      <c r="Z498">
        <v>0.3</v>
      </c>
      <c r="AA498">
        <v>0.8</v>
      </c>
      <c r="AB498">
        <v>0.72727272727272696</v>
      </c>
      <c r="AC498">
        <v>0.76190476190476197</v>
      </c>
      <c r="AD498">
        <v>0.2</v>
      </c>
      <c r="AE498">
        <v>0.5</v>
      </c>
    </row>
    <row r="499" spans="1:31" x14ac:dyDescent="0.15">
      <c r="A499" s="6">
        <v>573</v>
      </c>
      <c r="B499">
        <v>17</v>
      </c>
      <c r="C499">
        <v>3</v>
      </c>
      <c r="D499">
        <v>10</v>
      </c>
      <c r="E499">
        <v>10</v>
      </c>
      <c r="F499">
        <v>10</v>
      </c>
      <c r="G499">
        <v>0</v>
      </c>
      <c r="H499">
        <v>7</v>
      </c>
      <c r="I499">
        <v>3</v>
      </c>
      <c r="J499">
        <v>0.85</v>
      </c>
      <c r="K499">
        <v>7.7861976623535201</v>
      </c>
      <c r="L499" s="10">
        <v>2.38701248168945</v>
      </c>
      <c r="M499">
        <v>1.50172996520996</v>
      </c>
      <c r="N499">
        <v>4.7621803283691397</v>
      </c>
      <c r="O499">
        <v>4</v>
      </c>
      <c r="P499">
        <v>4</v>
      </c>
      <c r="Q499">
        <v>13</v>
      </c>
      <c r="R499" s="16">
        <v>0.30769999999999997</v>
      </c>
      <c r="S499" s="16">
        <f t="shared" si="7"/>
        <v>0.4</v>
      </c>
      <c r="T499">
        <v>3.1709365844726598</v>
      </c>
      <c r="U499">
        <v>2.9400973320007302</v>
      </c>
      <c r="V499">
        <v>2.70842504501343</v>
      </c>
      <c r="W499" s="17">
        <v>0.23167228698730499</v>
      </c>
      <c r="X499">
        <v>0.46251153945922902</v>
      </c>
      <c r="Y499">
        <v>0.46251153945922902</v>
      </c>
      <c r="Z499">
        <v>0.4</v>
      </c>
      <c r="AA499">
        <v>0.9</v>
      </c>
      <c r="AB499">
        <v>0.69230769230769196</v>
      </c>
      <c r="AC499">
        <v>0.78260869565217395</v>
      </c>
      <c r="AD499">
        <v>0.1</v>
      </c>
      <c r="AE499">
        <v>0.5</v>
      </c>
    </row>
    <row r="500" spans="1:31" x14ac:dyDescent="0.15">
      <c r="A500" s="6">
        <v>152</v>
      </c>
      <c r="B500">
        <v>17</v>
      </c>
      <c r="C500">
        <v>3</v>
      </c>
      <c r="D500">
        <v>10</v>
      </c>
      <c r="E500">
        <v>10</v>
      </c>
      <c r="F500">
        <v>10</v>
      </c>
      <c r="G500">
        <v>0</v>
      </c>
      <c r="H500">
        <v>7</v>
      </c>
      <c r="I500">
        <v>3</v>
      </c>
      <c r="J500">
        <v>0.85</v>
      </c>
      <c r="K500">
        <v>8.9707775115966797</v>
      </c>
      <c r="L500" s="10">
        <v>2.38883399963379</v>
      </c>
      <c r="M500">
        <v>1.3446693420410201</v>
      </c>
      <c r="N500">
        <v>5.9222469329834002</v>
      </c>
      <c r="O500">
        <v>4</v>
      </c>
      <c r="P500">
        <v>4</v>
      </c>
      <c r="Q500">
        <v>14</v>
      </c>
      <c r="R500" s="16">
        <v>0.28570000000000001</v>
      </c>
      <c r="S500" s="16">
        <f t="shared" si="7"/>
        <v>0.4</v>
      </c>
      <c r="T500">
        <v>3.9851779937744101</v>
      </c>
      <c r="U500">
        <v>3.66757035255432</v>
      </c>
      <c r="V500">
        <v>3.4159989356994598</v>
      </c>
      <c r="W500" s="17">
        <v>0.25157141685485801</v>
      </c>
      <c r="X500">
        <v>0.56917905807495095</v>
      </c>
      <c r="Y500">
        <v>0.56917905807495095</v>
      </c>
      <c r="Z500">
        <v>0.4</v>
      </c>
      <c r="AA500">
        <v>1</v>
      </c>
      <c r="AB500">
        <v>0.71428571428571397</v>
      </c>
      <c r="AC500">
        <v>0.83333333333333304</v>
      </c>
      <c r="AD500">
        <v>0</v>
      </c>
      <c r="AE500">
        <v>0.6</v>
      </c>
    </row>
    <row r="501" spans="1:31" x14ac:dyDescent="0.15">
      <c r="A501" s="6">
        <v>741</v>
      </c>
      <c r="B501">
        <v>16</v>
      </c>
      <c r="C501">
        <v>4</v>
      </c>
      <c r="D501">
        <v>10</v>
      </c>
      <c r="E501">
        <v>10</v>
      </c>
      <c r="F501">
        <v>10</v>
      </c>
      <c r="G501">
        <v>0</v>
      </c>
      <c r="H501">
        <v>6</v>
      </c>
      <c r="I501">
        <v>4</v>
      </c>
      <c r="J501">
        <v>0.8</v>
      </c>
      <c r="K501">
        <v>7.8732261657714799</v>
      </c>
      <c r="L501" s="10">
        <v>2.3893070220947301</v>
      </c>
      <c r="M501">
        <v>1.5041046142578101</v>
      </c>
      <c r="N501">
        <v>6.9268531799316397</v>
      </c>
      <c r="O501">
        <v>6</v>
      </c>
      <c r="P501">
        <v>6</v>
      </c>
      <c r="Q501">
        <v>16</v>
      </c>
      <c r="R501" s="16">
        <v>0.375</v>
      </c>
      <c r="S501" s="16">
        <f t="shared" si="7"/>
        <v>0.6</v>
      </c>
      <c r="T501">
        <v>3.6089420318603498</v>
      </c>
      <c r="U501">
        <v>3.2022559642791699</v>
      </c>
      <c r="V501">
        <v>3.1033778190612802</v>
      </c>
      <c r="W501" s="17">
        <v>9.8878145217895494E-2</v>
      </c>
      <c r="X501">
        <v>0.50556421279907204</v>
      </c>
      <c r="Y501">
        <v>0.50556421279907204</v>
      </c>
      <c r="Z501">
        <v>0.6</v>
      </c>
      <c r="AA501">
        <v>1</v>
      </c>
      <c r="AB501">
        <v>0.625</v>
      </c>
      <c r="AC501">
        <v>0.76923076923076905</v>
      </c>
      <c r="AD501">
        <v>0</v>
      </c>
      <c r="AE501">
        <v>0.4</v>
      </c>
    </row>
    <row r="502" spans="1:31" x14ac:dyDescent="0.15">
      <c r="A502" s="6">
        <v>582</v>
      </c>
      <c r="B502">
        <v>17</v>
      </c>
      <c r="C502">
        <v>3</v>
      </c>
      <c r="D502">
        <v>10</v>
      </c>
      <c r="E502">
        <v>10</v>
      </c>
      <c r="F502">
        <v>10</v>
      </c>
      <c r="G502">
        <v>0</v>
      </c>
      <c r="H502">
        <v>7</v>
      </c>
      <c r="I502">
        <v>3</v>
      </c>
      <c r="J502">
        <v>0.85</v>
      </c>
      <c r="K502">
        <v>10.237333297729499</v>
      </c>
      <c r="L502" s="10">
        <v>2.39279365539551</v>
      </c>
      <c r="M502">
        <v>1.32973480224609</v>
      </c>
      <c r="N502">
        <v>7.6629505157470703</v>
      </c>
      <c r="O502">
        <v>5</v>
      </c>
      <c r="P502">
        <v>5</v>
      </c>
      <c r="Q502">
        <v>15</v>
      </c>
      <c r="R502" s="16">
        <v>0.33329999999999999</v>
      </c>
      <c r="S502" s="16">
        <f t="shared" si="7"/>
        <v>0.5</v>
      </c>
      <c r="T502">
        <v>3.8714351654052699</v>
      </c>
      <c r="U502">
        <v>3.5270068645477299</v>
      </c>
      <c r="V502">
        <v>3.29490995407104</v>
      </c>
      <c r="W502" s="17">
        <v>0.23209691047668499</v>
      </c>
      <c r="X502">
        <v>0.57652521133422896</v>
      </c>
      <c r="Y502">
        <v>0.57652521133422896</v>
      </c>
      <c r="Z502">
        <v>0.5</v>
      </c>
      <c r="AA502">
        <v>1</v>
      </c>
      <c r="AB502">
        <v>0.66666666666666696</v>
      </c>
      <c r="AC502">
        <v>0.8</v>
      </c>
      <c r="AD502">
        <v>0</v>
      </c>
      <c r="AE502">
        <v>0.5</v>
      </c>
    </row>
    <row r="503" spans="1:31" s="1" customFormat="1" x14ac:dyDescent="0.15">
      <c r="A503" s="8">
        <v>477</v>
      </c>
      <c r="B503" s="1">
        <v>16</v>
      </c>
      <c r="C503" s="1">
        <v>4</v>
      </c>
      <c r="D503" s="1">
        <v>10</v>
      </c>
      <c r="E503" s="1">
        <v>10</v>
      </c>
      <c r="F503" s="1">
        <v>10</v>
      </c>
      <c r="G503" s="1">
        <v>0</v>
      </c>
      <c r="H503" s="1">
        <v>6</v>
      </c>
      <c r="I503" s="1">
        <v>4</v>
      </c>
      <c r="J503" s="1">
        <v>0.8</v>
      </c>
      <c r="K503" s="1">
        <v>8.5217647552490199</v>
      </c>
      <c r="L503" s="12">
        <v>2.3952865600585902</v>
      </c>
      <c r="M503" s="1">
        <v>1.3604316711425799</v>
      </c>
      <c r="N503" s="1">
        <v>7.6236553192138699</v>
      </c>
      <c r="O503" s="1">
        <v>6</v>
      </c>
      <c r="P503" s="1">
        <v>6</v>
      </c>
      <c r="Q503" s="1">
        <v>16</v>
      </c>
      <c r="R503" s="19">
        <v>0.375</v>
      </c>
      <c r="S503" s="19">
        <f t="shared" si="7"/>
        <v>0.6</v>
      </c>
      <c r="T503" s="1">
        <v>4.0984210968017596</v>
      </c>
      <c r="U503" s="1">
        <v>3.6420803070068399</v>
      </c>
      <c r="V503" s="1">
        <v>3.5496582984924299</v>
      </c>
      <c r="W503" s="12">
        <v>9.2422008514404297E-2</v>
      </c>
      <c r="X503" s="1">
        <v>0.54876279830932595</v>
      </c>
      <c r="Y503" s="1">
        <v>0.54876279830932595</v>
      </c>
      <c r="Z503" s="1">
        <v>0.6</v>
      </c>
      <c r="AA503" s="1">
        <v>1</v>
      </c>
      <c r="AB503" s="1">
        <v>0.625</v>
      </c>
      <c r="AC503" s="1">
        <v>0.76923076923076905</v>
      </c>
      <c r="AD503" s="1">
        <v>0</v>
      </c>
      <c r="AE503" s="1">
        <v>0.4</v>
      </c>
    </row>
    <row r="504" spans="1:31" x14ac:dyDescent="0.15">
      <c r="A504" s="6">
        <v>549</v>
      </c>
      <c r="B504">
        <v>15</v>
      </c>
      <c r="C504">
        <v>5</v>
      </c>
      <c r="D504">
        <v>10</v>
      </c>
      <c r="E504">
        <v>10</v>
      </c>
      <c r="F504">
        <v>10</v>
      </c>
      <c r="G504">
        <v>0</v>
      </c>
      <c r="H504">
        <v>5</v>
      </c>
      <c r="I504">
        <v>5</v>
      </c>
      <c r="J504">
        <v>0.75</v>
      </c>
      <c r="K504">
        <v>7.7353839874267596</v>
      </c>
      <c r="L504" s="10">
        <v>2.4009819030761701</v>
      </c>
      <c r="M504">
        <v>0.498153686523437</v>
      </c>
      <c r="N504">
        <v>6.8631515502929696</v>
      </c>
      <c r="O504">
        <v>4</v>
      </c>
      <c r="P504">
        <v>4</v>
      </c>
      <c r="Q504">
        <v>14</v>
      </c>
      <c r="R504" s="16">
        <v>0.28570000000000001</v>
      </c>
      <c r="S504" s="16">
        <f t="shared" si="7"/>
        <v>0.4</v>
      </c>
      <c r="T504">
        <v>3.7578601837158199</v>
      </c>
      <c r="U504">
        <v>3.3118636608123802</v>
      </c>
      <c r="V504">
        <v>3.2321610450744598</v>
      </c>
      <c r="W504" s="17">
        <v>7.9702615737914997E-2</v>
      </c>
      <c r="X504">
        <v>0.52569913864135698</v>
      </c>
      <c r="Y504">
        <v>0.52569913864135698</v>
      </c>
      <c r="Z504">
        <v>0.4</v>
      </c>
      <c r="AA504">
        <v>1</v>
      </c>
      <c r="AB504">
        <v>0.71428571428571397</v>
      </c>
      <c r="AC504">
        <v>0.83333333333333304</v>
      </c>
      <c r="AD504">
        <v>0</v>
      </c>
      <c r="AE504">
        <v>0.6</v>
      </c>
    </row>
    <row r="505" spans="1:31" x14ac:dyDescent="0.15">
      <c r="A505" s="6">
        <v>905</v>
      </c>
      <c r="B505">
        <v>17</v>
      </c>
      <c r="C505">
        <v>3</v>
      </c>
      <c r="D505">
        <v>10</v>
      </c>
      <c r="E505">
        <v>10</v>
      </c>
      <c r="F505">
        <v>10</v>
      </c>
      <c r="G505">
        <v>0</v>
      </c>
      <c r="H505">
        <v>7</v>
      </c>
      <c r="I505">
        <v>3</v>
      </c>
      <c r="J505">
        <v>0.85</v>
      </c>
      <c r="K505">
        <v>9.1678104400634801</v>
      </c>
      <c r="L505" s="10">
        <v>2.40227127075195</v>
      </c>
      <c r="M505">
        <v>1.6430358886718699</v>
      </c>
      <c r="N505">
        <v>7.1342506408691397</v>
      </c>
      <c r="O505">
        <v>4</v>
      </c>
      <c r="P505">
        <v>4</v>
      </c>
      <c r="Q505">
        <v>14</v>
      </c>
      <c r="R505" s="16">
        <v>0.28570000000000001</v>
      </c>
      <c r="S505" s="16">
        <f t="shared" si="7"/>
        <v>0.4</v>
      </c>
      <c r="T505">
        <v>3.70845603942871</v>
      </c>
      <c r="U505">
        <v>3.4084808826446502</v>
      </c>
      <c r="V505">
        <v>3.2270560264587398</v>
      </c>
      <c r="W505" s="17">
        <v>0.181424856185913</v>
      </c>
      <c r="X505">
        <v>0.48140001296997098</v>
      </c>
      <c r="Y505">
        <v>0.48140001296997098</v>
      </c>
      <c r="Z505">
        <v>0.4</v>
      </c>
      <c r="AA505">
        <v>1</v>
      </c>
      <c r="AB505">
        <v>0.71428571428571397</v>
      </c>
      <c r="AC505">
        <v>0.83333333333333304</v>
      </c>
      <c r="AD505">
        <v>0</v>
      </c>
      <c r="AE505">
        <v>0.6</v>
      </c>
    </row>
    <row r="506" spans="1:31" x14ac:dyDescent="0.15">
      <c r="A506" s="6">
        <v>575</v>
      </c>
      <c r="B506">
        <v>18</v>
      </c>
      <c r="C506">
        <v>2</v>
      </c>
      <c r="D506">
        <v>10</v>
      </c>
      <c r="E506">
        <v>10</v>
      </c>
      <c r="F506">
        <v>10</v>
      </c>
      <c r="G506">
        <v>0</v>
      </c>
      <c r="H506">
        <v>8</v>
      </c>
      <c r="I506">
        <v>2</v>
      </c>
      <c r="J506">
        <v>0.9</v>
      </c>
      <c r="K506">
        <v>9.3824081420898402</v>
      </c>
      <c r="L506" s="10">
        <v>2.4036560058593701</v>
      </c>
      <c r="M506">
        <v>1.78212547302246</v>
      </c>
      <c r="N506">
        <v>5.6157817840576199</v>
      </c>
      <c r="O506">
        <v>4</v>
      </c>
      <c r="P506">
        <v>4</v>
      </c>
      <c r="Q506">
        <v>13</v>
      </c>
      <c r="R506" s="16">
        <v>0.30769999999999997</v>
      </c>
      <c r="S506" s="16">
        <f t="shared" si="7"/>
        <v>0.4</v>
      </c>
      <c r="T506">
        <v>4.1572189331054696</v>
      </c>
      <c r="U506">
        <v>3.90777516365051</v>
      </c>
      <c r="V506">
        <v>3.5910561084747301</v>
      </c>
      <c r="W506" s="17">
        <v>0.31671905517578097</v>
      </c>
      <c r="X506">
        <v>0.56616282463073697</v>
      </c>
      <c r="Y506">
        <v>0.56616282463073697</v>
      </c>
      <c r="Z506">
        <v>0.4</v>
      </c>
      <c r="AA506">
        <v>0.9</v>
      </c>
      <c r="AB506">
        <v>0.69230769230769196</v>
      </c>
      <c r="AC506">
        <v>0.78260869565217395</v>
      </c>
      <c r="AD506">
        <v>0.1</v>
      </c>
      <c r="AE506">
        <v>0.5</v>
      </c>
    </row>
    <row r="507" spans="1:31" x14ac:dyDescent="0.15">
      <c r="A507" s="6">
        <v>901</v>
      </c>
      <c r="B507">
        <v>17</v>
      </c>
      <c r="C507">
        <v>3</v>
      </c>
      <c r="D507">
        <v>10</v>
      </c>
      <c r="E507">
        <v>10</v>
      </c>
      <c r="F507">
        <v>10</v>
      </c>
      <c r="G507">
        <v>0</v>
      </c>
      <c r="H507">
        <v>7</v>
      </c>
      <c r="I507">
        <v>3</v>
      </c>
      <c r="J507">
        <v>0.85</v>
      </c>
      <c r="K507">
        <v>9.4115886688232404</v>
      </c>
      <c r="L507" s="10">
        <v>2.4088039398193399</v>
      </c>
      <c r="M507">
        <v>1.3094902038574201</v>
      </c>
      <c r="N507">
        <v>6.3395919799804696</v>
      </c>
      <c r="O507">
        <v>4</v>
      </c>
      <c r="P507">
        <v>4</v>
      </c>
      <c r="Q507">
        <v>14</v>
      </c>
      <c r="R507" s="16">
        <v>0.28570000000000001</v>
      </c>
      <c r="S507" s="16">
        <f t="shared" si="7"/>
        <v>0.4</v>
      </c>
      <c r="T507">
        <v>4.1534519195556596</v>
      </c>
      <c r="U507">
        <v>3.8095800876617401</v>
      </c>
      <c r="V507">
        <v>3.53850245475769</v>
      </c>
      <c r="W507" s="17">
        <v>0.27107763290405301</v>
      </c>
      <c r="X507">
        <v>0.61494946479797397</v>
      </c>
      <c r="Y507">
        <v>0.61494946479797397</v>
      </c>
      <c r="Z507">
        <v>0.4</v>
      </c>
      <c r="AA507">
        <v>1</v>
      </c>
      <c r="AB507">
        <v>0.71428571428571397</v>
      </c>
      <c r="AC507">
        <v>0.83333333333333304</v>
      </c>
      <c r="AD507">
        <v>0</v>
      </c>
      <c r="AE507">
        <v>0.6</v>
      </c>
    </row>
    <row r="508" spans="1:31" x14ac:dyDescent="0.15">
      <c r="A508" s="6">
        <v>460</v>
      </c>
      <c r="B508">
        <v>15</v>
      </c>
      <c r="C508">
        <v>5</v>
      </c>
      <c r="D508">
        <v>10</v>
      </c>
      <c r="E508">
        <v>10</v>
      </c>
      <c r="F508">
        <v>10</v>
      </c>
      <c r="G508">
        <v>0</v>
      </c>
      <c r="H508">
        <v>5</v>
      </c>
      <c r="I508">
        <v>5</v>
      </c>
      <c r="J508">
        <v>0.75</v>
      </c>
      <c r="K508">
        <v>6.9733810424804696</v>
      </c>
      <c r="L508" s="10">
        <v>2.4160079956054701</v>
      </c>
      <c r="M508">
        <v>0.81462478637695301</v>
      </c>
      <c r="N508">
        <v>5.9119777679443404</v>
      </c>
      <c r="O508">
        <v>4</v>
      </c>
      <c r="P508">
        <v>4</v>
      </c>
      <c r="Q508">
        <v>13</v>
      </c>
      <c r="R508" s="16">
        <v>0.30769999999999997</v>
      </c>
      <c r="S508" s="16">
        <f t="shared" si="7"/>
        <v>0.4</v>
      </c>
      <c r="T508">
        <v>3.2793884277343701</v>
      </c>
      <c r="U508">
        <v>2.9090919494628902</v>
      </c>
      <c r="V508">
        <v>2.8150904178619398</v>
      </c>
      <c r="W508" s="17">
        <v>9.4001531600952107E-2</v>
      </c>
      <c r="X508">
        <v>0.46429800987243702</v>
      </c>
      <c r="Y508">
        <v>0.46429800987243702</v>
      </c>
      <c r="Z508">
        <v>0.4</v>
      </c>
      <c r="AA508">
        <v>0.9</v>
      </c>
      <c r="AB508">
        <v>0.69230769230769196</v>
      </c>
      <c r="AC508">
        <v>0.78260869565217395</v>
      </c>
      <c r="AD508">
        <v>0.1</v>
      </c>
      <c r="AE508">
        <v>0.5</v>
      </c>
    </row>
    <row r="509" spans="1:31" x14ac:dyDescent="0.15">
      <c r="A509" s="6">
        <v>811</v>
      </c>
      <c r="B509">
        <v>15</v>
      </c>
      <c r="C509">
        <v>5</v>
      </c>
      <c r="D509">
        <v>10</v>
      </c>
      <c r="E509">
        <v>10</v>
      </c>
      <c r="F509">
        <v>10</v>
      </c>
      <c r="G509">
        <v>0</v>
      </c>
      <c r="H509">
        <v>5</v>
      </c>
      <c r="I509">
        <v>5</v>
      </c>
      <c r="J509">
        <v>0.75</v>
      </c>
      <c r="K509">
        <v>7.9958915710449201</v>
      </c>
      <c r="L509" s="10">
        <v>2.4192810058593701</v>
      </c>
      <c r="M509">
        <v>0.42259979248046903</v>
      </c>
      <c r="N509">
        <v>7.1598644256591797</v>
      </c>
      <c r="O509">
        <v>4</v>
      </c>
      <c r="P509">
        <v>4</v>
      </c>
      <c r="Q509">
        <v>14</v>
      </c>
      <c r="R509" s="16">
        <v>0.28570000000000001</v>
      </c>
      <c r="S509" s="16">
        <f t="shared" si="7"/>
        <v>0.4</v>
      </c>
      <c r="T509">
        <v>3.1425418853759801</v>
      </c>
      <c r="U509">
        <v>2.70858955383301</v>
      </c>
      <c r="V509">
        <v>2.6420795917511</v>
      </c>
      <c r="W509" s="17">
        <v>6.6509962081909194E-2</v>
      </c>
      <c r="X509">
        <v>0.50046229362487804</v>
      </c>
      <c r="Y509">
        <v>0.50046229362487804</v>
      </c>
      <c r="Z509">
        <v>0.4</v>
      </c>
      <c r="AA509">
        <v>1</v>
      </c>
      <c r="AB509">
        <v>0.71428571428571397</v>
      </c>
      <c r="AC509">
        <v>0.83333333333333304</v>
      </c>
      <c r="AD509">
        <v>0</v>
      </c>
      <c r="AE509">
        <v>0.6</v>
      </c>
    </row>
    <row r="510" spans="1:31" x14ac:dyDescent="0.15">
      <c r="A510" s="6">
        <v>643</v>
      </c>
      <c r="B510">
        <v>18</v>
      </c>
      <c r="C510">
        <v>2</v>
      </c>
      <c r="D510">
        <v>10</v>
      </c>
      <c r="E510">
        <v>10</v>
      </c>
      <c r="F510">
        <v>10</v>
      </c>
      <c r="G510">
        <v>0</v>
      </c>
      <c r="H510">
        <v>8</v>
      </c>
      <c r="I510">
        <v>2</v>
      </c>
      <c r="J510">
        <v>0.9</v>
      </c>
      <c r="K510">
        <v>9.4739933013915998</v>
      </c>
      <c r="L510" s="10">
        <v>2.4208908081054701</v>
      </c>
      <c r="M510">
        <v>1.8413391113281199</v>
      </c>
      <c r="N510">
        <v>5.9186210632324201</v>
      </c>
      <c r="O510">
        <v>4</v>
      </c>
      <c r="P510">
        <v>4</v>
      </c>
      <c r="Q510">
        <v>14</v>
      </c>
      <c r="R510" s="16">
        <v>0.28570000000000001</v>
      </c>
      <c r="S510" s="16">
        <f t="shared" si="7"/>
        <v>0.4</v>
      </c>
      <c r="T510">
        <v>4.3844013214111301</v>
      </c>
      <c r="U510">
        <v>4.1026039123535201</v>
      </c>
      <c r="V510">
        <v>3.7823348045349099</v>
      </c>
      <c r="W510" s="17">
        <v>0.32026910781860402</v>
      </c>
      <c r="X510">
        <v>0.60206651687622104</v>
      </c>
      <c r="Y510">
        <v>0.60206651687622104</v>
      </c>
      <c r="Z510">
        <v>0.4</v>
      </c>
      <c r="AA510">
        <v>1</v>
      </c>
      <c r="AB510">
        <v>0.71428571428571397</v>
      </c>
      <c r="AC510">
        <v>0.83333333333333304</v>
      </c>
      <c r="AD510">
        <v>0</v>
      </c>
      <c r="AE510">
        <v>0.6</v>
      </c>
    </row>
    <row r="511" spans="1:31" x14ac:dyDescent="0.15">
      <c r="A511" s="6">
        <v>803</v>
      </c>
      <c r="B511">
        <v>19</v>
      </c>
      <c r="C511">
        <v>1</v>
      </c>
      <c r="D511">
        <v>10</v>
      </c>
      <c r="E511">
        <v>10</v>
      </c>
      <c r="F511">
        <v>10</v>
      </c>
      <c r="G511">
        <v>0</v>
      </c>
      <c r="H511">
        <v>9</v>
      </c>
      <c r="I511">
        <v>1</v>
      </c>
      <c r="J511">
        <v>0.95</v>
      </c>
      <c r="K511">
        <v>12.3123073577881</v>
      </c>
      <c r="L511" s="10">
        <v>2.4238433837890598</v>
      </c>
      <c r="M511">
        <v>2.1898860931396502</v>
      </c>
      <c r="N511">
        <v>8.6475849151611293</v>
      </c>
      <c r="O511">
        <v>4</v>
      </c>
      <c r="P511">
        <v>4</v>
      </c>
      <c r="Q511">
        <v>14</v>
      </c>
      <c r="R511" s="16">
        <v>0.28570000000000001</v>
      </c>
      <c r="S511" s="16">
        <f t="shared" si="7"/>
        <v>0.4</v>
      </c>
      <c r="T511">
        <v>3.9681911468505899</v>
      </c>
      <c r="U511">
        <v>3.7666637897491499</v>
      </c>
      <c r="V511">
        <v>3.41755175590515</v>
      </c>
      <c r="W511" s="17">
        <v>0.34911203384399397</v>
      </c>
      <c r="X511">
        <v>0.55063939094543501</v>
      </c>
      <c r="Y511">
        <v>0.55063939094543501</v>
      </c>
      <c r="Z511">
        <v>0.4</v>
      </c>
      <c r="AA511">
        <v>1</v>
      </c>
      <c r="AB511">
        <v>0.71428571428571397</v>
      </c>
      <c r="AC511">
        <v>0.83333333333333304</v>
      </c>
      <c r="AD511">
        <v>0</v>
      </c>
      <c r="AE511">
        <v>0.6</v>
      </c>
    </row>
    <row r="512" spans="1:31" x14ac:dyDescent="0.15">
      <c r="A512" s="6">
        <v>907</v>
      </c>
      <c r="B512">
        <v>17</v>
      </c>
      <c r="C512">
        <v>3</v>
      </c>
      <c r="D512">
        <v>10</v>
      </c>
      <c r="E512">
        <v>10</v>
      </c>
      <c r="F512">
        <v>10</v>
      </c>
      <c r="G512">
        <v>0</v>
      </c>
      <c r="H512">
        <v>7</v>
      </c>
      <c r="I512">
        <v>3</v>
      </c>
      <c r="J512">
        <v>0.85</v>
      </c>
      <c r="K512">
        <v>9.0684146881103498</v>
      </c>
      <c r="L512" s="10">
        <v>2.43376541137695</v>
      </c>
      <c r="M512">
        <v>1.6964874267578101</v>
      </c>
      <c r="N512">
        <v>7.0204601287841797</v>
      </c>
      <c r="O512">
        <v>7</v>
      </c>
      <c r="P512">
        <v>7</v>
      </c>
      <c r="Q512">
        <v>17</v>
      </c>
      <c r="R512" s="16">
        <v>0.4118</v>
      </c>
      <c r="S512" s="16">
        <f t="shared" si="7"/>
        <v>0.7</v>
      </c>
      <c r="T512">
        <v>4.1965484619140598</v>
      </c>
      <c r="U512">
        <v>3.8287448883056601</v>
      </c>
      <c r="V512">
        <v>3.6333708763122599</v>
      </c>
      <c r="W512" s="17">
        <v>0.19537401199340801</v>
      </c>
      <c r="X512">
        <v>0.56317758560180697</v>
      </c>
      <c r="Y512">
        <v>0.56317758560180697</v>
      </c>
      <c r="Z512">
        <v>0.7</v>
      </c>
      <c r="AA512">
        <v>1</v>
      </c>
      <c r="AB512">
        <v>0.58823529411764697</v>
      </c>
      <c r="AC512">
        <v>0.74074074074074103</v>
      </c>
      <c r="AD512">
        <v>0</v>
      </c>
      <c r="AE512">
        <v>0.3</v>
      </c>
    </row>
    <row r="513" spans="1:31" x14ac:dyDescent="0.15">
      <c r="A513" s="6">
        <v>71</v>
      </c>
      <c r="B513">
        <v>15</v>
      </c>
      <c r="C513">
        <v>5</v>
      </c>
      <c r="D513">
        <v>10</v>
      </c>
      <c r="E513">
        <v>10</v>
      </c>
      <c r="F513">
        <v>10</v>
      </c>
      <c r="G513">
        <v>0</v>
      </c>
      <c r="H513">
        <v>5</v>
      </c>
      <c r="I513">
        <v>5</v>
      </c>
      <c r="J513">
        <v>0.75</v>
      </c>
      <c r="K513">
        <v>7.2303504943847701</v>
      </c>
      <c r="L513" s="10">
        <v>2.43522071838379</v>
      </c>
      <c r="M513">
        <v>0.739349365234375</v>
      </c>
      <c r="N513">
        <v>6.1985321044921902</v>
      </c>
      <c r="O513">
        <v>4</v>
      </c>
      <c r="P513">
        <v>4</v>
      </c>
      <c r="Q513">
        <v>14</v>
      </c>
      <c r="R513" s="16">
        <v>0.28570000000000001</v>
      </c>
      <c r="S513" s="16">
        <f t="shared" si="7"/>
        <v>0.4</v>
      </c>
      <c r="T513">
        <v>3.4461135864257799</v>
      </c>
      <c r="U513">
        <v>3.0334830284118599</v>
      </c>
      <c r="V513">
        <v>2.9327149391174299</v>
      </c>
      <c r="W513" s="17">
        <v>0.100768089294434</v>
      </c>
      <c r="X513">
        <v>0.51339864730835005</v>
      </c>
      <c r="Y513">
        <v>0.51339864730835005</v>
      </c>
      <c r="Z513">
        <v>0.4</v>
      </c>
      <c r="AA513">
        <v>1</v>
      </c>
      <c r="AB513">
        <v>0.71428571428571397</v>
      </c>
      <c r="AC513">
        <v>0.83333333333333304</v>
      </c>
      <c r="AD513">
        <v>0</v>
      </c>
      <c r="AE513">
        <v>0.6</v>
      </c>
    </row>
    <row r="514" spans="1:31" x14ac:dyDescent="0.15">
      <c r="A514" s="6">
        <v>305</v>
      </c>
      <c r="B514">
        <v>17</v>
      </c>
      <c r="C514">
        <v>3</v>
      </c>
      <c r="D514">
        <v>10</v>
      </c>
      <c r="E514">
        <v>10</v>
      </c>
      <c r="F514">
        <v>10</v>
      </c>
      <c r="G514">
        <v>0</v>
      </c>
      <c r="H514">
        <v>7</v>
      </c>
      <c r="I514">
        <v>3</v>
      </c>
      <c r="J514">
        <v>0.85</v>
      </c>
      <c r="K514">
        <v>7.9079055786132804</v>
      </c>
      <c r="L514" s="10">
        <v>2.4413070678710902</v>
      </c>
      <c r="M514">
        <v>1.80562973022461</v>
      </c>
      <c r="N514">
        <v>5.6905059814453098</v>
      </c>
      <c r="O514">
        <v>6</v>
      </c>
      <c r="P514">
        <v>6</v>
      </c>
      <c r="Q514">
        <v>16</v>
      </c>
      <c r="R514" s="16">
        <v>0.375</v>
      </c>
      <c r="S514" s="16">
        <f t="shared" ref="S514:S577" si="8">O514/E514</f>
        <v>0.6</v>
      </c>
      <c r="T514">
        <v>3.4544448852539098</v>
      </c>
      <c r="U514">
        <v>3.1742711067199698</v>
      </c>
      <c r="V514">
        <v>2.9711995124816899</v>
      </c>
      <c r="W514" s="17">
        <v>0.203071594238281</v>
      </c>
      <c r="X514">
        <v>0.48324537277221702</v>
      </c>
      <c r="Y514">
        <v>0.48324537277221702</v>
      </c>
      <c r="Z514">
        <v>0.6</v>
      </c>
      <c r="AA514">
        <v>1</v>
      </c>
      <c r="AB514">
        <v>0.625</v>
      </c>
      <c r="AC514">
        <v>0.76923076923076905</v>
      </c>
      <c r="AD514">
        <v>0</v>
      </c>
      <c r="AE514">
        <v>0.4</v>
      </c>
    </row>
    <row r="515" spans="1:31" x14ac:dyDescent="0.15">
      <c r="A515" s="6">
        <v>142</v>
      </c>
      <c r="B515">
        <v>17</v>
      </c>
      <c r="C515">
        <v>3</v>
      </c>
      <c r="D515">
        <v>10</v>
      </c>
      <c r="E515">
        <v>10</v>
      </c>
      <c r="F515">
        <v>10</v>
      </c>
      <c r="G515">
        <v>0</v>
      </c>
      <c r="H515">
        <v>7</v>
      </c>
      <c r="I515">
        <v>3</v>
      </c>
      <c r="J515">
        <v>0.85</v>
      </c>
      <c r="K515">
        <v>8.6342964172363299</v>
      </c>
      <c r="L515" s="10">
        <v>2.4450550079345699</v>
      </c>
      <c r="M515">
        <v>1.4285469055175799</v>
      </c>
      <c r="N515">
        <v>5.4534187316894496</v>
      </c>
      <c r="O515">
        <v>4</v>
      </c>
      <c r="P515">
        <v>4</v>
      </c>
      <c r="Q515">
        <v>14</v>
      </c>
      <c r="R515" s="16">
        <v>0.28570000000000001</v>
      </c>
      <c r="S515" s="16">
        <f t="shared" si="8"/>
        <v>0.4</v>
      </c>
      <c r="T515">
        <v>4.0100364685058603</v>
      </c>
      <c r="U515">
        <v>3.7030329704284699</v>
      </c>
      <c r="V515">
        <v>3.4298095703125</v>
      </c>
      <c r="W515" s="17">
        <v>0.27322340011596702</v>
      </c>
      <c r="X515">
        <v>0.58022689819335904</v>
      </c>
      <c r="Y515">
        <v>0.58022689819335904</v>
      </c>
      <c r="Z515">
        <v>0.4</v>
      </c>
      <c r="AA515">
        <v>1</v>
      </c>
      <c r="AB515">
        <v>0.71428571428571397</v>
      </c>
      <c r="AC515">
        <v>0.83333333333333304</v>
      </c>
      <c r="AD515">
        <v>0</v>
      </c>
      <c r="AE515">
        <v>0.6</v>
      </c>
    </row>
    <row r="516" spans="1:31" x14ac:dyDescent="0.15">
      <c r="A516" s="6">
        <v>877</v>
      </c>
      <c r="B516">
        <v>17</v>
      </c>
      <c r="C516">
        <v>3</v>
      </c>
      <c r="D516">
        <v>10</v>
      </c>
      <c r="E516">
        <v>10</v>
      </c>
      <c r="F516">
        <v>10</v>
      </c>
      <c r="G516">
        <v>0</v>
      </c>
      <c r="H516">
        <v>7</v>
      </c>
      <c r="I516">
        <v>3</v>
      </c>
      <c r="J516">
        <v>0.85</v>
      </c>
      <c r="K516">
        <v>8.5957622528076207</v>
      </c>
      <c r="L516" s="10">
        <v>2.4522533416747998</v>
      </c>
      <c r="M516">
        <v>1.48727035522461</v>
      </c>
      <c r="N516">
        <v>5.5598258972168004</v>
      </c>
      <c r="O516">
        <v>5</v>
      </c>
      <c r="P516">
        <v>5</v>
      </c>
      <c r="Q516">
        <v>15</v>
      </c>
      <c r="R516" s="16">
        <v>0.33329999999999999</v>
      </c>
      <c r="S516" s="16">
        <f t="shared" si="8"/>
        <v>0.5</v>
      </c>
      <c r="T516">
        <v>3.9982814788818399</v>
      </c>
      <c r="U516">
        <v>3.6982219219207799</v>
      </c>
      <c r="V516">
        <v>3.4594624042511</v>
      </c>
      <c r="W516" s="17">
        <v>0.23875951766967801</v>
      </c>
      <c r="X516">
        <v>0.53881907463073697</v>
      </c>
      <c r="Y516">
        <v>0.53881907463073697</v>
      </c>
      <c r="Z516">
        <v>0.5</v>
      </c>
      <c r="AA516">
        <v>1</v>
      </c>
      <c r="AB516">
        <v>0.66666666666666696</v>
      </c>
      <c r="AC516">
        <v>0.8</v>
      </c>
      <c r="AD516">
        <v>0</v>
      </c>
      <c r="AE516">
        <v>0.5</v>
      </c>
    </row>
    <row r="517" spans="1:31" x14ac:dyDescent="0.15">
      <c r="A517" s="6">
        <v>761</v>
      </c>
      <c r="B517">
        <v>16</v>
      </c>
      <c r="C517">
        <v>4</v>
      </c>
      <c r="D517">
        <v>10</v>
      </c>
      <c r="E517">
        <v>10</v>
      </c>
      <c r="F517">
        <v>10</v>
      </c>
      <c r="G517">
        <v>0</v>
      </c>
      <c r="H517">
        <v>6</v>
      </c>
      <c r="I517">
        <v>4</v>
      </c>
      <c r="J517">
        <v>0.8</v>
      </c>
      <c r="K517">
        <v>9.8222579956054705</v>
      </c>
      <c r="L517" s="10">
        <v>2.4600658416747998</v>
      </c>
      <c r="M517">
        <v>0.75917053222656194</v>
      </c>
      <c r="N517">
        <v>8.0180835723877006</v>
      </c>
      <c r="O517">
        <v>5</v>
      </c>
      <c r="P517">
        <v>5</v>
      </c>
      <c r="Q517">
        <v>15</v>
      </c>
      <c r="R517" s="16">
        <v>0.33329999999999999</v>
      </c>
      <c r="S517" s="16">
        <f t="shared" si="8"/>
        <v>0.5</v>
      </c>
      <c r="T517">
        <v>4.1355400085449201</v>
      </c>
      <c r="U517">
        <v>3.6582548618316602</v>
      </c>
      <c r="V517">
        <v>3.49895215034485</v>
      </c>
      <c r="W517" s="17">
        <v>0.15930271148681599</v>
      </c>
      <c r="X517">
        <v>0.63658785820007302</v>
      </c>
      <c r="Y517">
        <v>0.63658785820007302</v>
      </c>
      <c r="Z517">
        <v>0.5</v>
      </c>
      <c r="AA517">
        <v>1</v>
      </c>
      <c r="AB517">
        <v>0.66666666666666696</v>
      </c>
      <c r="AC517">
        <v>0.8</v>
      </c>
      <c r="AD517">
        <v>0</v>
      </c>
      <c r="AE517">
        <v>0.5</v>
      </c>
    </row>
    <row r="518" spans="1:31" x14ac:dyDescent="0.15">
      <c r="A518" s="6">
        <v>417</v>
      </c>
      <c r="B518">
        <v>16</v>
      </c>
      <c r="C518">
        <v>4</v>
      </c>
      <c r="D518">
        <v>10</v>
      </c>
      <c r="E518">
        <v>10</v>
      </c>
      <c r="F518">
        <v>10</v>
      </c>
      <c r="G518">
        <v>0</v>
      </c>
      <c r="H518">
        <v>6</v>
      </c>
      <c r="I518">
        <v>4</v>
      </c>
      <c r="J518">
        <v>0.8</v>
      </c>
      <c r="K518">
        <v>8.0318069458007795</v>
      </c>
      <c r="L518" s="10">
        <v>2.4672260284423801</v>
      </c>
      <c r="M518">
        <v>0.97212982177734397</v>
      </c>
      <c r="N518">
        <v>5.5365543365478498</v>
      </c>
      <c r="O518">
        <v>4</v>
      </c>
      <c r="P518">
        <v>4</v>
      </c>
      <c r="Q518">
        <v>14</v>
      </c>
      <c r="R518" s="16">
        <v>0.28570000000000001</v>
      </c>
      <c r="S518" s="16">
        <f t="shared" si="8"/>
        <v>0.4</v>
      </c>
      <c r="T518">
        <v>3.4855861663818399</v>
      </c>
      <c r="U518">
        <v>3.1618115901946999</v>
      </c>
      <c r="V518">
        <v>2.96557521820068</v>
      </c>
      <c r="W518" s="17">
        <v>0.196236371994019</v>
      </c>
      <c r="X518">
        <v>0.52001094818115201</v>
      </c>
      <c r="Y518">
        <v>0.52001094818115201</v>
      </c>
      <c r="Z518">
        <v>0.4</v>
      </c>
      <c r="AA518">
        <v>1</v>
      </c>
      <c r="AB518">
        <v>0.71428571428571397</v>
      </c>
      <c r="AC518">
        <v>0.83333333333333304</v>
      </c>
      <c r="AD518">
        <v>0</v>
      </c>
      <c r="AE518">
        <v>0.6</v>
      </c>
    </row>
    <row r="519" spans="1:31" x14ac:dyDescent="0.15">
      <c r="A519" s="6">
        <v>884</v>
      </c>
      <c r="B519">
        <v>16</v>
      </c>
      <c r="C519">
        <v>4</v>
      </c>
      <c r="D519">
        <v>10</v>
      </c>
      <c r="E519">
        <v>10</v>
      </c>
      <c r="F519">
        <v>10</v>
      </c>
      <c r="G519">
        <v>0</v>
      </c>
      <c r="H519">
        <v>6</v>
      </c>
      <c r="I519">
        <v>4</v>
      </c>
      <c r="J519">
        <v>0.8</v>
      </c>
      <c r="K519">
        <v>8.3819847106933594</v>
      </c>
      <c r="L519" s="10">
        <v>2.4697456359863299</v>
      </c>
      <c r="M519">
        <v>1.1594200134277299</v>
      </c>
      <c r="N519">
        <v>6.5779228210449201</v>
      </c>
      <c r="O519">
        <v>6</v>
      </c>
      <c r="P519">
        <v>6</v>
      </c>
      <c r="Q519">
        <v>16</v>
      </c>
      <c r="R519" s="16">
        <v>0.375</v>
      </c>
      <c r="S519" s="16">
        <f t="shared" si="8"/>
        <v>0.6</v>
      </c>
      <c r="T519">
        <v>4.0800418853759801</v>
      </c>
      <c r="U519">
        <v>3.6744308471679701</v>
      </c>
      <c r="V519">
        <v>3.5115485191345202</v>
      </c>
      <c r="W519" s="17">
        <v>0.16288232803344699</v>
      </c>
      <c r="X519">
        <v>0.56849336624145497</v>
      </c>
      <c r="Y519">
        <v>0.56849336624145497</v>
      </c>
      <c r="Z519">
        <v>0.6</v>
      </c>
      <c r="AA519">
        <v>1</v>
      </c>
      <c r="AB519">
        <v>0.625</v>
      </c>
      <c r="AC519">
        <v>0.76923076923076905</v>
      </c>
      <c r="AD519">
        <v>0</v>
      </c>
      <c r="AE519">
        <v>0.4</v>
      </c>
    </row>
    <row r="520" spans="1:31" x14ac:dyDescent="0.15">
      <c r="A520" s="6">
        <v>894</v>
      </c>
      <c r="B520">
        <v>16</v>
      </c>
      <c r="C520">
        <v>4</v>
      </c>
      <c r="D520">
        <v>10</v>
      </c>
      <c r="E520">
        <v>10</v>
      </c>
      <c r="F520">
        <v>10</v>
      </c>
      <c r="G520">
        <v>0</v>
      </c>
      <c r="H520">
        <v>6</v>
      </c>
      <c r="I520">
        <v>4</v>
      </c>
      <c r="J520">
        <v>0.8</v>
      </c>
      <c r="K520">
        <v>8.9198513031005895</v>
      </c>
      <c r="L520" s="10">
        <v>2.4723854064941402</v>
      </c>
      <c r="M520">
        <v>0.89375686645507801</v>
      </c>
      <c r="N520">
        <v>6.7991886138915998</v>
      </c>
      <c r="O520">
        <v>5</v>
      </c>
      <c r="P520">
        <v>5</v>
      </c>
      <c r="Q520">
        <v>15</v>
      </c>
      <c r="R520" s="16">
        <v>0.33329999999999999</v>
      </c>
      <c r="S520" s="16">
        <f t="shared" si="8"/>
        <v>0.5</v>
      </c>
      <c r="T520">
        <v>3.7628269195556601</v>
      </c>
      <c r="U520">
        <v>3.3575294017791699</v>
      </c>
      <c r="V520">
        <v>3.1833221912384002</v>
      </c>
      <c r="W520" s="17">
        <v>0.17420721054077201</v>
      </c>
      <c r="X520">
        <v>0.57950472831726096</v>
      </c>
      <c r="Y520">
        <v>0.57950472831726096</v>
      </c>
      <c r="Z520">
        <v>0.5</v>
      </c>
      <c r="AA520">
        <v>1</v>
      </c>
      <c r="AB520">
        <v>0.66666666666666696</v>
      </c>
      <c r="AC520">
        <v>0.8</v>
      </c>
      <c r="AD520">
        <v>0</v>
      </c>
      <c r="AE520">
        <v>0.5</v>
      </c>
    </row>
    <row r="521" spans="1:31" x14ac:dyDescent="0.15">
      <c r="A521" s="6">
        <v>691</v>
      </c>
      <c r="B521">
        <v>16</v>
      </c>
      <c r="C521">
        <v>4</v>
      </c>
      <c r="D521">
        <v>10</v>
      </c>
      <c r="E521">
        <v>10</v>
      </c>
      <c r="F521">
        <v>10</v>
      </c>
      <c r="G521">
        <v>0</v>
      </c>
      <c r="H521">
        <v>6</v>
      </c>
      <c r="I521">
        <v>4</v>
      </c>
      <c r="J521">
        <v>0.8</v>
      </c>
      <c r="K521">
        <v>7.9493179321289098</v>
      </c>
      <c r="L521" s="10">
        <v>2.4725875854492201</v>
      </c>
      <c r="M521">
        <v>1.1137008666992201</v>
      </c>
      <c r="N521">
        <v>5.7306690216064498</v>
      </c>
      <c r="O521">
        <v>3</v>
      </c>
      <c r="P521">
        <v>3</v>
      </c>
      <c r="Q521">
        <v>12</v>
      </c>
      <c r="R521" s="16">
        <v>0.25</v>
      </c>
      <c r="S521" s="16">
        <f t="shared" si="8"/>
        <v>0.3</v>
      </c>
      <c r="T521">
        <v>3.40252685546875</v>
      </c>
      <c r="U521">
        <v>3.0742228031158398</v>
      </c>
      <c r="V521">
        <v>2.8833880424499498</v>
      </c>
      <c r="W521" s="17">
        <v>0.190834760665894</v>
      </c>
      <c r="X521">
        <v>0.51913881301879905</v>
      </c>
      <c r="Y521">
        <v>0.51913881301879905</v>
      </c>
      <c r="Z521">
        <v>0.3</v>
      </c>
      <c r="AA521">
        <v>0.9</v>
      </c>
      <c r="AB521">
        <v>0.75</v>
      </c>
      <c r="AC521">
        <v>0.81818181818181801</v>
      </c>
      <c r="AD521">
        <v>0.1</v>
      </c>
      <c r="AE521">
        <v>0.6</v>
      </c>
    </row>
    <row r="522" spans="1:31" x14ac:dyDescent="0.15">
      <c r="A522" s="6">
        <v>682</v>
      </c>
      <c r="B522">
        <v>18</v>
      </c>
      <c r="C522">
        <v>2</v>
      </c>
      <c r="D522">
        <v>10</v>
      </c>
      <c r="E522">
        <v>10</v>
      </c>
      <c r="F522">
        <v>10</v>
      </c>
      <c r="G522">
        <v>0</v>
      </c>
      <c r="H522">
        <v>8</v>
      </c>
      <c r="I522">
        <v>2</v>
      </c>
      <c r="J522">
        <v>0.9</v>
      </c>
      <c r="K522">
        <v>10.768314361572299</v>
      </c>
      <c r="L522" s="10">
        <v>2.4762840270996098</v>
      </c>
      <c r="M522">
        <v>1.8694534301757799</v>
      </c>
      <c r="N522">
        <v>7.3308639526367196</v>
      </c>
      <c r="O522">
        <v>4</v>
      </c>
      <c r="P522">
        <v>4</v>
      </c>
      <c r="Q522">
        <v>14</v>
      </c>
      <c r="R522" s="16">
        <v>0.28570000000000001</v>
      </c>
      <c r="S522" s="16">
        <f t="shared" si="8"/>
        <v>0.4</v>
      </c>
      <c r="T522">
        <v>4.4071083068847701</v>
      </c>
      <c r="U522">
        <v>4.1228580474853498</v>
      </c>
      <c r="V522">
        <v>3.8104205131530802</v>
      </c>
      <c r="W522" s="17">
        <v>0.312437534332275</v>
      </c>
      <c r="X522">
        <v>0.59668779373168901</v>
      </c>
      <c r="Y522">
        <v>0.59668779373168901</v>
      </c>
      <c r="Z522">
        <v>0.4</v>
      </c>
      <c r="AA522">
        <v>1</v>
      </c>
      <c r="AB522">
        <v>0.71428571428571397</v>
      </c>
      <c r="AC522">
        <v>0.83333333333333304</v>
      </c>
      <c r="AD522">
        <v>0</v>
      </c>
      <c r="AE522">
        <v>0.6</v>
      </c>
    </row>
    <row r="523" spans="1:31" x14ac:dyDescent="0.15">
      <c r="A523" s="6">
        <v>970</v>
      </c>
      <c r="B523">
        <v>15</v>
      </c>
      <c r="C523">
        <v>5</v>
      </c>
      <c r="D523">
        <v>10</v>
      </c>
      <c r="E523">
        <v>10</v>
      </c>
      <c r="F523">
        <v>10</v>
      </c>
      <c r="G523">
        <v>0</v>
      </c>
      <c r="H523">
        <v>5</v>
      </c>
      <c r="I523">
        <v>5</v>
      </c>
      <c r="J523">
        <v>0.75</v>
      </c>
      <c r="K523">
        <v>8.1123428344726598</v>
      </c>
      <c r="L523" s="10">
        <v>2.4769401550293</v>
      </c>
      <c r="M523">
        <v>0.43460464477539101</v>
      </c>
      <c r="N523">
        <v>7.18613624572754</v>
      </c>
      <c r="O523">
        <v>4</v>
      </c>
      <c r="P523">
        <v>4</v>
      </c>
      <c r="Q523">
        <v>14</v>
      </c>
      <c r="R523" s="16">
        <v>0.28570000000000001</v>
      </c>
      <c r="S523" s="16">
        <f t="shared" si="8"/>
        <v>0.4</v>
      </c>
      <c r="T523">
        <v>3.5408668518066402</v>
      </c>
      <c r="U523">
        <v>3.0644097328186</v>
      </c>
      <c r="V523">
        <v>2.9869301319122301</v>
      </c>
      <c r="W523" s="17">
        <v>7.7479600906372098E-2</v>
      </c>
      <c r="X523">
        <v>0.55393671989440896</v>
      </c>
      <c r="Y523">
        <v>0.55393671989440896</v>
      </c>
      <c r="Z523">
        <v>0.4</v>
      </c>
      <c r="AA523">
        <v>1</v>
      </c>
      <c r="AB523">
        <v>0.71428571428571397</v>
      </c>
      <c r="AC523">
        <v>0.83333333333333304</v>
      </c>
      <c r="AD523">
        <v>0</v>
      </c>
      <c r="AE523">
        <v>0.6</v>
      </c>
    </row>
    <row r="524" spans="1:31" x14ac:dyDescent="0.15">
      <c r="A524" s="6">
        <v>685</v>
      </c>
      <c r="B524">
        <v>17</v>
      </c>
      <c r="C524">
        <v>3</v>
      </c>
      <c r="D524">
        <v>10</v>
      </c>
      <c r="E524">
        <v>10</v>
      </c>
      <c r="F524">
        <v>10</v>
      </c>
      <c r="G524">
        <v>0</v>
      </c>
      <c r="H524">
        <v>7</v>
      </c>
      <c r="I524">
        <v>3</v>
      </c>
      <c r="J524">
        <v>0.85</v>
      </c>
      <c r="K524">
        <v>10.0048332214356</v>
      </c>
      <c r="L524" s="10">
        <v>2.4777755737304701</v>
      </c>
      <c r="M524">
        <v>1.3803558349609399</v>
      </c>
      <c r="N524">
        <v>7.0949001312255904</v>
      </c>
      <c r="O524">
        <v>4</v>
      </c>
      <c r="P524">
        <v>4</v>
      </c>
      <c r="Q524">
        <v>14</v>
      </c>
      <c r="R524" s="16">
        <v>0.28570000000000001</v>
      </c>
      <c r="S524" s="16">
        <f t="shared" si="8"/>
        <v>0.4</v>
      </c>
      <c r="T524">
        <v>3.7399997711181601</v>
      </c>
      <c r="U524">
        <v>3.4251444339752202</v>
      </c>
      <c r="V524">
        <v>3.1657726764678999</v>
      </c>
      <c r="W524" s="17">
        <v>0.259371757507324</v>
      </c>
      <c r="X524">
        <v>0.574227094650269</v>
      </c>
      <c r="Y524">
        <v>0.574227094650269</v>
      </c>
      <c r="Z524">
        <v>0.4</v>
      </c>
      <c r="AA524">
        <v>1</v>
      </c>
      <c r="AB524">
        <v>0.71428571428571397</v>
      </c>
      <c r="AC524">
        <v>0.83333333333333304</v>
      </c>
      <c r="AD524">
        <v>0</v>
      </c>
      <c r="AE524">
        <v>0.6</v>
      </c>
    </row>
    <row r="525" spans="1:31" x14ac:dyDescent="0.15">
      <c r="A525" s="6">
        <v>448</v>
      </c>
      <c r="B525">
        <v>16</v>
      </c>
      <c r="C525">
        <v>4</v>
      </c>
      <c r="D525">
        <v>10</v>
      </c>
      <c r="E525">
        <v>10</v>
      </c>
      <c r="F525">
        <v>10</v>
      </c>
      <c r="G525">
        <v>0</v>
      </c>
      <c r="H525">
        <v>6</v>
      </c>
      <c r="I525">
        <v>4</v>
      </c>
      <c r="J525">
        <v>0.8</v>
      </c>
      <c r="K525">
        <v>9.0734901428222692</v>
      </c>
      <c r="L525" s="10">
        <v>2.4778366088867201</v>
      </c>
      <c r="M525">
        <v>0.80912399291992199</v>
      </c>
      <c r="N525">
        <v>6.8209762573242196</v>
      </c>
      <c r="O525">
        <v>4</v>
      </c>
      <c r="P525">
        <v>4</v>
      </c>
      <c r="Q525">
        <v>14</v>
      </c>
      <c r="R525" s="16">
        <v>0.28570000000000001</v>
      </c>
      <c r="S525" s="16">
        <f t="shared" si="8"/>
        <v>0.4</v>
      </c>
      <c r="T525">
        <v>4.0728931427001998</v>
      </c>
      <c r="U525">
        <v>3.6551783084869398</v>
      </c>
      <c r="V525">
        <v>3.46395063400269</v>
      </c>
      <c r="W525" s="17">
        <v>0.19122767448425301</v>
      </c>
      <c r="X525">
        <v>0.60894250869750999</v>
      </c>
      <c r="Y525">
        <v>0.60894250869750999</v>
      </c>
      <c r="Z525">
        <v>0.4</v>
      </c>
      <c r="AA525">
        <v>1</v>
      </c>
      <c r="AB525">
        <v>0.71428571428571397</v>
      </c>
      <c r="AC525">
        <v>0.83333333333333304</v>
      </c>
      <c r="AD525">
        <v>0</v>
      </c>
      <c r="AE525">
        <v>0.6</v>
      </c>
    </row>
    <row r="526" spans="1:31" x14ac:dyDescent="0.15">
      <c r="A526" s="6">
        <v>381</v>
      </c>
      <c r="B526">
        <v>15</v>
      </c>
      <c r="C526">
        <v>5</v>
      </c>
      <c r="D526">
        <v>10</v>
      </c>
      <c r="E526">
        <v>10</v>
      </c>
      <c r="F526">
        <v>10</v>
      </c>
      <c r="G526">
        <v>0</v>
      </c>
      <c r="H526">
        <v>5</v>
      </c>
      <c r="I526">
        <v>5</v>
      </c>
      <c r="J526">
        <v>0.75</v>
      </c>
      <c r="K526">
        <v>8.4343585968017596</v>
      </c>
      <c r="L526" s="10">
        <v>2.4829654693603498</v>
      </c>
      <c r="M526">
        <v>0.32008743286132801</v>
      </c>
      <c r="N526">
        <v>7.5770339965820304</v>
      </c>
      <c r="O526">
        <v>5</v>
      </c>
      <c r="P526">
        <v>5</v>
      </c>
      <c r="Q526">
        <v>15</v>
      </c>
      <c r="R526" s="16">
        <v>0.33329999999999999</v>
      </c>
      <c r="S526" s="16">
        <f t="shared" si="8"/>
        <v>0.5</v>
      </c>
      <c r="T526">
        <v>3.8176078796386701</v>
      </c>
      <c r="U526">
        <v>3.3234374523162802</v>
      </c>
      <c r="V526">
        <v>3.2520523071289098</v>
      </c>
      <c r="W526" s="17">
        <v>7.1385145187377902E-2</v>
      </c>
      <c r="X526">
        <v>0.56555557250976596</v>
      </c>
      <c r="Y526">
        <v>0.56555557250976596</v>
      </c>
      <c r="Z526">
        <v>0.5</v>
      </c>
      <c r="AA526">
        <v>1</v>
      </c>
      <c r="AB526">
        <v>0.66666666666666696</v>
      </c>
      <c r="AC526">
        <v>0.8</v>
      </c>
      <c r="AD526">
        <v>0</v>
      </c>
      <c r="AE526">
        <v>0.5</v>
      </c>
    </row>
    <row r="527" spans="1:31" x14ac:dyDescent="0.15">
      <c r="A527" s="6">
        <v>225</v>
      </c>
      <c r="B527">
        <v>16</v>
      </c>
      <c r="C527">
        <v>4</v>
      </c>
      <c r="D527">
        <v>10</v>
      </c>
      <c r="E527">
        <v>10</v>
      </c>
      <c r="F527">
        <v>10</v>
      </c>
      <c r="G527">
        <v>0</v>
      </c>
      <c r="H527">
        <v>6</v>
      </c>
      <c r="I527">
        <v>4</v>
      </c>
      <c r="J527">
        <v>0.8</v>
      </c>
      <c r="K527">
        <v>7.6106758117675799</v>
      </c>
      <c r="L527" s="10">
        <v>2.4880332946777299</v>
      </c>
      <c r="M527">
        <v>1.4114856719970701</v>
      </c>
      <c r="N527">
        <v>5.8463649749755904</v>
      </c>
      <c r="O527">
        <v>5</v>
      </c>
      <c r="P527">
        <v>5</v>
      </c>
      <c r="Q527">
        <v>14</v>
      </c>
      <c r="R527" s="16">
        <v>0.35709999999999997</v>
      </c>
      <c r="S527" s="16">
        <f t="shared" si="8"/>
        <v>0.5</v>
      </c>
      <c r="T527">
        <v>3.4957523345947301</v>
      </c>
      <c r="U527">
        <v>3.1724088191986102</v>
      </c>
      <c r="V527">
        <v>3.0116052627563499</v>
      </c>
      <c r="W527" s="17">
        <v>0.16080355644226099</v>
      </c>
      <c r="X527">
        <v>0.48414707183837902</v>
      </c>
      <c r="Y527">
        <v>0.48414707183837902</v>
      </c>
      <c r="Z527">
        <v>0.5</v>
      </c>
      <c r="AA527">
        <v>0.9</v>
      </c>
      <c r="AB527">
        <v>0.64285714285714302</v>
      </c>
      <c r="AC527">
        <v>0.75</v>
      </c>
      <c r="AD527">
        <v>0.1</v>
      </c>
      <c r="AE527">
        <v>0.4</v>
      </c>
    </row>
    <row r="528" spans="1:31" x14ac:dyDescent="0.15">
      <c r="A528" s="6">
        <v>650</v>
      </c>
      <c r="B528">
        <v>18</v>
      </c>
      <c r="C528">
        <v>2</v>
      </c>
      <c r="D528">
        <v>10</v>
      </c>
      <c r="E528">
        <v>10</v>
      </c>
      <c r="F528">
        <v>10</v>
      </c>
      <c r="G528">
        <v>0</v>
      </c>
      <c r="H528">
        <v>8</v>
      </c>
      <c r="I528">
        <v>2</v>
      </c>
      <c r="J528">
        <v>0.9</v>
      </c>
      <c r="K528">
        <v>10.4459686279297</v>
      </c>
      <c r="L528" s="10">
        <v>2.49098777770996</v>
      </c>
      <c r="M528">
        <v>1.87667465209961</v>
      </c>
      <c r="N528">
        <v>6.8721752166748002</v>
      </c>
      <c r="O528">
        <v>4</v>
      </c>
      <c r="P528">
        <v>4</v>
      </c>
      <c r="Q528">
        <v>14</v>
      </c>
      <c r="R528" s="16">
        <v>0.28570000000000001</v>
      </c>
      <c r="S528" s="16">
        <f t="shared" si="8"/>
        <v>0.4</v>
      </c>
      <c r="T528">
        <v>4.5496177673339799</v>
      </c>
      <c r="U528">
        <v>4.2510433197021502</v>
      </c>
      <c r="V528">
        <v>3.9183669090271001</v>
      </c>
      <c r="W528" s="17">
        <v>0.33267641067504899</v>
      </c>
      <c r="X528">
        <v>0.63125085830688499</v>
      </c>
      <c r="Y528">
        <v>0.63125085830688499</v>
      </c>
      <c r="Z528">
        <v>0.4</v>
      </c>
      <c r="AA528">
        <v>1</v>
      </c>
      <c r="AB528">
        <v>0.71428571428571397</v>
      </c>
      <c r="AC528">
        <v>0.83333333333333304</v>
      </c>
      <c r="AD528">
        <v>0</v>
      </c>
      <c r="AE528">
        <v>0.6</v>
      </c>
    </row>
    <row r="529" spans="1:31" x14ac:dyDescent="0.15">
      <c r="A529" s="6">
        <v>235</v>
      </c>
      <c r="B529">
        <v>18</v>
      </c>
      <c r="C529">
        <v>2</v>
      </c>
      <c r="D529">
        <v>10</v>
      </c>
      <c r="E529">
        <v>10</v>
      </c>
      <c r="F529">
        <v>10</v>
      </c>
      <c r="G529">
        <v>0</v>
      </c>
      <c r="H529">
        <v>8</v>
      </c>
      <c r="I529">
        <v>2</v>
      </c>
      <c r="J529">
        <v>0.9</v>
      </c>
      <c r="K529">
        <v>11.3900394439697</v>
      </c>
      <c r="L529" s="10">
        <v>2.4912586212158199</v>
      </c>
      <c r="M529">
        <v>1.7519493103027299</v>
      </c>
      <c r="N529">
        <v>7.4269104003906197</v>
      </c>
      <c r="O529">
        <v>4</v>
      </c>
      <c r="P529">
        <v>4</v>
      </c>
      <c r="Q529">
        <v>14</v>
      </c>
      <c r="R529" s="16">
        <v>0.28570000000000001</v>
      </c>
      <c r="S529" s="16">
        <f t="shared" si="8"/>
        <v>0.4</v>
      </c>
      <c r="T529">
        <v>4.2479076385498002</v>
      </c>
      <c r="U529">
        <v>3.9892611503601101</v>
      </c>
      <c r="V529">
        <v>3.6309616565704301</v>
      </c>
      <c r="W529" s="17">
        <v>0.35829949378967302</v>
      </c>
      <c r="X529">
        <v>0.61694598197937001</v>
      </c>
      <c r="Y529">
        <v>0.61694598197937001</v>
      </c>
      <c r="Z529">
        <v>0.4</v>
      </c>
      <c r="AA529">
        <v>1</v>
      </c>
      <c r="AB529">
        <v>0.71428571428571397</v>
      </c>
      <c r="AC529">
        <v>0.83333333333333304</v>
      </c>
      <c r="AD529">
        <v>0</v>
      </c>
      <c r="AE529">
        <v>0.6</v>
      </c>
    </row>
    <row r="530" spans="1:31" x14ac:dyDescent="0.15">
      <c r="A530" s="6">
        <v>962</v>
      </c>
      <c r="B530">
        <v>16</v>
      </c>
      <c r="C530">
        <v>4</v>
      </c>
      <c r="D530">
        <v>10</v>
      </c>
      <c r="E530">
        <v>10</v>
      </c>
      <c r="F530">
        <v>10</v>
      </c>
      <c r="G530">
        <v>0</v>
      </c>
      <c r="H530">
        <v>6</v>
      </c>
      <c r="I530">
        <v>4</v>
      </c>
      <c r="J530">
        <v>0.8</v>
      </c>
      <c r="K530">
        <v>8.72918701171875</v>
      </c>
      <c r="L530" s="10">
        <v>2.5042457580566402</v>
      </c>
      <c r="M530">
        <v>1.19601058959961</v>
      </c>
      <c r="N530">
        <v>7.1043071746826199</v>
      </c>
      <c r="O530">
        <v>6</v>
      </c>
      <c r="P530">
        <v>6</v>
      </c>
      <c r="Q530">
        <v>16</v>
      </c>
      <c r="R530" s="16">
        <v>0.375</v>
      </c>
      <c r="S530" s="16">
        <f t="shared" si="8"/>
        <v>0.6</v>
      </c>
      <c r="T530">
        <v>4.0054836273193404</v>
      </c>
      <c r="U530">
        <v>3.55247855186462</v>
      </c>
      <c r="V530">
        <v>3.4034492969512899</v>
      </c>
      <c r="W530" s="17">
        <v>0.14902925491332999</v>
      </c>
      <c r="X530">
        <v>0.60203433036804199</v>
      </c>
      <c r="Y530">
        <v>0.60203433036804199</v>
      </c>
      <c r="Z530">
        <v>0.6</v>
      </c>
      <c r="AA530">
        <v>1</v>
      </c>
      <c r="AB530">
        <v>0.625</v>
      </c>
      <c r="AC530">
        <v>0.76923076923076905</v>
      </c>
      <c r="AD530">
        <v>0</v>
      </c>
      <c r="AE530">
        <v>0.4</v>
      </c>
    </row>
    <row r="531" spans="1:31" x14ac:dyDescent="0.15">
      <c r="A531" s="6">
        <v>519</v>
      </c>
      <c r="B531">
        <v>16</v>
      </c>
      <c r="C531">
        <v>4</v>
      </c>
      <c r="D531">
        <v>10</v>
      </c>
      <c r="E531">
        <v>10</v>
      </c>
      <c r="F531">
        <v>10</v>
      </c>
      <c r="G531">
        <v>0</v>
      </c>
      <c r="H531">
        <v>6</v>
      </c>
      <c r="I531">
        <v>4</v>
      </c>
      <c r="J531">
        <v>0.8</v>
      </c>
      <c r="K531">
        <v>8.8664207458496094</v>
      </c>
      <c r="L531" s="10">
        <v>2.5117168426513699</v>
      </c>
      <c r="M531">
        <v>0.98136520385742199</v>
      </c>
      <c r="N531">
        <v>6.7652969360351598</v>
      </c>
      <c r="O531">
        <v>5</v>
      </c>
      <c r="P531">
        <v>5</v>
      </c>
      <c r="Q531">
        <v>15</v>
      </c>
      <c r="R531" s="16">
        <v>0.33329999999999999</v>
      </c>
      <c r="S531" s="16">
        <f t="shared" si="8"/>
        <v>0.5</v>
      </c>
      <c r="T531">
        <v>3.7759838104247998</v>
      </c>
      <c r="U531">
        <v>3.38934326171875</v>
      </c>
      <c r="V531">
        <v>3.2134921550750701</v>
      </c>
      <c r="W531" s="17">
        <v>0.17585110664367701</v>
      </c>
      <c r="X531">
        <v>0.562491655349731</v>
      </c>
      <c r="Y531">
        <v>0.562491655349731</v>
      </c>
      <c r="Z531">
        <v>0.5</v>
      </c>
      <c r="AA531">
        <v>1</v>
      </c>
      <c r="AB531">
        <v>0.66666666666666696</v>
      </c>
      <c r="AC531">
        <v>0.8</v>
      </c>
      <c r="AD531">
        <v>0</v>
      </c>
      <c r="AE531">
        <v>0.5</v>
      </c>
    </row>
    <row r="532" spans="1:31" x14ac:dyDescent="0.15">
      <c r="A532" s="6">
        <v>61</v>
      </c>
      <c r="B532">
        <v>16</v>
      </c>
      <c r="C532">
        <v>4</v>
      </c>
      <c r="D532">
        <v>10</v>
      </c>
      <c r="E532">
        <v>10</v>
      </c>
      <c r="F532">
        <v>10</v>
      </c>
      <c r="G532">
        <v>0</v>
      </c>
      <c r="H532">
        <v>6</v>
      </c>
      <c r="I532">
        <v>4</v>
      </c>
      <c r="J532">
        <v>0.8</v>
      </c>
      <c r="K532">
        <v>8.4464797973632795</v>
      </c>
      <c r="L532" s="10">
        <v>2.5130519866943399</v>
      </c>
      <c r="M532">
        <v>0.88621902465820301</v>
      </c>
      <c r="N532">
        <v>5.8219680786132804</v>
      </c>
      <c r="O532">
        <v>4</v>
      </c>
      <c r="P532">
        <v>4</v>
      </c>
      <c r="Q532">
        <v>14</v>
      </c>
      <c r="R532" s="16">
        <v>0.28570000000000001</v>
      </c>
      <c r="S532" s="16">
        <f t="shared" si="8"/>
        <v>0.4</v>
      </c>
      <c r="T532">
        <v>3.88240623474121</v>
      </c>
      <c r="U532">
        <v>3.5321245193481401</v>
      </c>
      <c r="V532">
        <v>3.3389027118682901</v>
      </c>
      <c r="W532" s="17">
        <v>0.19322180747985801</v>
      </c>
      <c r="X532">
        <v>0.54350352287292503</v>
      </c>
      <c r="Y532">
        <v>0.54350352287292503</v>
      </c>
      <c r="Z532">
        <v>0.4</v>
      </c>
      <c r="AA532">
        <v>1</v>
      </c>
      <c r="AB532">
        <v>0.71428571428571397</v>
      </c>
      <c r="AC532">
        <v>0.83333333333333304</v>
      </c>
      <c r="AD532">
        <v>0</v>
      </c>
      <c r="AE532">
        <v>0.6</v>
      </c>
    </row>
    <row r="533" spans="1:31" x14ac:dyDescent="0.15">
      <c r="A533" s="6">
        <v>39</v>
      </c>
      <c r="B533">
        <v>18</v>
      </c>
      <c r="C533">
        <v>2</v>
      </c>
      <c r="D533">
        <v>10</v>
      </c>
      <c r="E533">
        <v>10</v>
      </c>
      <c r="F533">
        <v>10</v>
      </c>
      <c r="G533">
        <v>0</v>
      </c>
      <c r="H533">
        <v>8</v>
      </c>
      <c r="I533">
        <v>2</v>
      </c>
      <c r="J533">
        <v>0.9</v>
      </c>
      <c r="K533">
        <v>9.4858074188232404</v>
      </c>
      <c r="L533" s="10">
        <v>2.5182456970214799</v>
      </c>
      <c r="M533">
        <v>1.84243392944336</v>
      </c>
      <c r="N533">
        <v>5.33036231994629</v>
      </c>
      <c r="O533">
        <v>4</v>
      </c>
      <c r="P533">
        <v>4</v>
      </c>
      <c r="Q533">
        <v>14</v>
      </c>
      <c r="R533" s="16">
        <v>0.28570000000000001</v>
      </c>
      <c r="S533" s="16">
        <f t="shared" si="8"/>
        <v>0.4</v>
      </c>
      <c r="T533">
        <v>4.1952648162841797</v>
      </c>
      <c r="U533">
        <v>3.94472360610962</v>
      </c>
      <c r="V533">
        <v>3.5989799499511701</v>
      </c>
      <c r="W533" s="17">
        <v>0.34574365615844699</v>
      </c>
      <c r="X533">
        <v>0.59628486633300803</v>
      </c>
      <c r="Y533">
        <v>0.59628486633300803</v>
      </c>
      <c r="Z533">
        <v>0.4</v>
      </c>
      <c r="AA533">
        <v>1</v>
      </c>
      <c r="AB533">
        <v>0.71428571428571397</v>
      </c>
      <c r="AC533">
        <v>0.83333333333333304</v>
      </c>
      <c r="AD533">
        <v>0</v>
      </c>
      <c r="AE533">
        <v>0.6</v>
      </c>
    </row>
    <row r="534" spans="1:31" x14ac:dyDescent="0.15">
      <c r="A534" s="6">
        <v>816</v>
      </c>
      <c r="B534">
        <v>17</v>
      </c>
      <c r="C534">
        <v>3</v>
      </c>
      <c r="D534">
        <v>10</v>
      </c>
      <c r="E534">
        <v>10</v>
      </c>
      <c r="F534">
        <v>10</v>
      </c>
      <c r="G534">
        <v>0</v>
      </c>
      <c r="H534">
        <v>7</v>
      </c>
      <c r="I534">
        <v>3</v>
      </c>
      <c r="J534">
        <v>0.85</v>
      </c>
      <c r="K534">
        <v>9.6316776275634801</v>
      </c>
      <c r="L534" s="10">
        <v>2.52544021606445</v>
      </c>
      <c r="M534">
        <v>1.36635971069336</v>
      </c>
      <c r="N534">
        <v>6.2881584167480504</v>
      </c>
      <c r="O534">
        <v>5</v>
      </c>
      <c r="P534">
        <v>5</v>
      </c>
      <c r="Q534">
        <v>15</v>
      </c>
      <c r="R534" s="16">
        <v>0.33329999999999999</v>
      </c>
      <c r="S534" s="16">
        <f t="shared" si="8"/>
        <v>0.5</v>
      </c>
      <c r="T534">
        <v>4.2449893951415998</v>
      </c>
      <c r="U534">
        <v>3.9013257026672399</v>
      </c>
      <c r="V534">
        <v>3.6042113304138201</v>
      </c>
      <c r="W534" s="17">
        <v>0.29711437225341802</v>
      </c>
      <c r="X534">
        <v>0.64077806472778298</v>
      </c>
      <c r="Y534">
        <v>0.64077806472778298</v>
      </c>
      <c r="Z534">
        <v>0.5</v>
      </c>
      <c r="AA534">
        <v>1</v>
      </c>
      <c r="AB534">
        <v>0.66666666666666696</v>
      </c>
      <c r="AC534">
        <v>0.8</v>
      </c>
      <c r="AD534">
        <v>0</v>
      </c>
      <c r="AE534">
        <v>0.5</v>
      </c>
    </row>
    <row r="535" spans="1:31" x14ac:dyDescent="0.15">
      <c r="A535" s="6">
        <v>233</v>
      </c>
      <c r="B535">
        <v>17</v>
      </c>
      <c r="C535">
        <v>3</v>
      </c>
      <c r="D535">
        <v>10</v>
      </c>
      <c r="E535">
        <v>10</v>
      </c>
      <c r="F535">
        <v>10</v>
      </c>
      <c r="G535">
        <v>0</v>
      </c>
      <c r="H535">
        <v>7</v>
      </c>
      <c r="I535">
        <v>3</v>
      </c>
      <c r="J535">
        <v>0.85</v>
      </c>
      <c r="K535">
        <v>9.0835113525390607</v>
      </c>
      <c r="L535" s="10">
        <v>2.5313072204589799</v>
      </c>
      <c r="M535">
        <v>1.6713409423828101</v>
      </c>
      <c r="N535">
        <v>6.4937458038330096</v>
      </c>
      <c r="O535">
        <v>6</v>
      </c>
      <c r="P535">
        <v>6</v>
      </c>
      <c r="Q535">
        <v>16</v>
      </c>
      <c r="R535" s="16">
        <v>0.375</v>
      </c>
      <c r="S535" s="16">
        <f t="shared" si="8"/>
        <v>0.6</v>
      </c>
      <c r="T535">
        <v>4.0476436614990199</v>
      </c>
      <c r="U535">
        <v>3.7038669586181601</v>
      </c>
      <c r="V535">
        <v>3.4684429168701199</v>
      </c>
      <c r="W535" s="17">
        <v>0.23542404174804701</v>
      </c>
      <c r="X535">
        <v>0.57920074462890603</v>
      </c>
      <c r="Y535">
        <v>0.57920074462890603</v>
      </c>
      <c r="Z535">
        <v>0.6</v>
      </c>
      <c r="AA535">
        <v>1</v>
      </c>
      <c r="AB535">
        <v>0.625</v>
      </c>
      <c r="AC535">
        <v>0.76923076923076905</v>
      </c>
      <c r="AD535">
        <v>0</v>
      </c>
      <c r="AE535">
        <v>0.4</v>
      </c>
    </row>
    <row r="536" spans="1:31" x14ac:dyDescent="0.15">
      <c r="A536" s="6">
        <v>683</v>
      </c>
      <c r="B536">
        <v>18</v>
      </c>
      <c r="C536">
        <v>2</v>
      </c>
      <c r="D536">
        <v>10</v>
      </c>
      <c r="E536">
        <v>10</v>
      </c>
      <c r="F536">
        <v>10</v>
      </c>
      <c r="G536">
        <v>0</v>
      </c>
      <c r="H536">
        <v>8</v>
      </c>
      <c r="I536">
        <v>2</v>
      </c>
      <c r="J536">
        <v>0.9</v>
      </c>
      <c r="K536">
        <v>9.7066001892089808</v>
      </c>
      <c r="L536" s="10">
        <v>2.5342216491699201</v>
      </c>
      <c r="M536">
        <v>2.0012359619140598</v>
      </c>
      <c r="N536">
        <v>6.3005638122558603</v>
      </c>
      <c r="O536">
        <v>5</v>
      </c>
      <c r="P536">
        <v>5</v>
      </c>
      <c r="Q536">
        <v>15</v>
      </c>
      <c r="R536" s="16">
        <v>0.33329999999999999</v>
      </c>
      <c r="S536" s="16">
        <f t="shared" si="8"/>
        <v>0.5</v>
      </c>
      <c r="T536">
        <v>4.3522033691406197</v>
      </c>
      <c r="U536">
        <v>4.0658607482910201</v>
      </c>
      <c r="V536">
        <v>3.76070356369019</v>
      </c>
      <c r="W536" s="17">
        <v>0.30515718460083002</v>
      </c>
      <c r="X536">
        <v>0.59149980545043901</v>
      </c>
      <c r="Y536">
        <v>0.59149980545043901</v>
      </c>
      <c r="Z536">
        <v>0.5</v>
      </c>
      <c r="AA536">
        <v>1</v>
      </c>
      <c r="AB536">
        <v>0.66666666666666696</v>
      </c>
      <c r="AC536">
        <v>0.8</v>
      </c>
      <c r="AD536">
        <v>0</v>
      </c>
      <c r="AE536">
        <v>0.5</v>
      </c>
    </row>
    <row r="537" spans="1:31" x14ac:dyDescent="0.15">
      <c r="A537" s="6">
        <v>538</v>
      </c>
      <c r="B537">
        <v>19</v>
      </c>
      <c r="C537">
        <v>1</v>
      </c>
      <c r="D537">
        <v>10</v>
      </c>
      <c r="E537">
        <v>10</v>
      </c>
      <c r="F537">
        <v>10</v>
      </c>
      <c r="G537">
        <v>0</v>
      </c>
      <c r="H537">
        <v>9</v>
      </c>
      <c r="I537">
        <v>1</v>
      </c>
      <c r="J537">
        <v>0.95</v>
      </c>
      <c r="K537">
        <v>13.0384979248047</v>
      </c>
      <c r="L537" s="10">
        <v>2.5367488861084002</v>
      </c>
      <c r="M537">
        <v>2.3458824157714799</v>
      </c>
      <c r="N537">
        <v>9.7599239349365199</v>
      </c>
      <c r="O537">
        <v>6</v>
      </c>
      <c r="P537">
        <v>6</v>
      </c>
      <c r="Q537">
        <v>16</v>
      </c>
      <c r="R537" s="16">
        <v>0.375</v>
      </c>
      <c r="S537" s="16">
        <f t="shared" si="8"/>
        <v>0.6</v>
      </c>
      <c r="T537">
        <v>4.6303787231445304</v>
      </c>
      <c r="U537">
        <v>4.3344349861145002</v>
      </c>
      <c r="V537">
        <v>4.0118227005004901</v>
      </c>
      <c r="W537" s="17">
        <v>0.322612285614014</v>
      </c>
      <c r="X537">
        <v>0.61855602264404297</v>
      </c>
      <c r="Y537">
        <v>0.61855602264404297</v>
      </c>
      <c r="Z537">
        <v>0.6</v>
      </c>
      <c r="AA537">
        <v>1</v>
      </c>
      <c r="AB537">
        <v>0.625</v>
      </c>
      <c r="AC537">
        <v>0.76923076923076905</v>
      </c>
      <c r="AD537">
        <v>0</v>
      </c>
      <c r="AE537">
        <v>0.4</v>
      </c>
    </row>
    <row r="538" spans="1:31" x14ac:dyDescent="0.15">
      <c r="A538" s="6">
        <v>1</v>
      </c>
      <c r="B538">
        <v>16</v>
      </c>
      <c r="C538">
        <v>4</v>
      </c>
      <c r="D538">
        <v>10</v>
      </c>
      <c r="E538">
        <v>10</v>
      </c>
      <c r="F538">
        <v>10</v>
      </c>
      <c r="G538">
        <v>0</v>
      </c>
      <c r="H538">
        <v>6</v>
      </c>
      <c r="I538">
        <v>4</v>
      </c>
      <c r="J538">
        <v>0.8</v>
      </c>
      <c r="K538">
        <v>7.7202854156494096</v>
      </c>
      <c r="L538" s="10">
        <v>2.5373878479003902</v>
      </c>
      <c r="M538">
        <v>1.4980049133300799</v>
      </c>
      <c r="N538">
        <v>6.0396995544433603</v>
      </c>
      <c r="O538">
        <v>3</v>
      </c>
      <c r="P538">
        <v>3</v>
      </c>
      <c r="Q538">
        <v>12</v>
      </c>
      <c r="R538" s="16">
        <v>0.25</v>
      </c>
      <c r="S538" s="16">
        <f t="shared" si="8"/>
        <v>0.3</v>
      </c>
      <c r="T538">
        <v>3.68910408020019</v>
      </c>
      <c r="U538">
        <v>3.3324730396270801</v>
      </c>
      <c r="V538">
        <v>3.16773629188538</v>
      </c>
      <c r="W538" s="17">
        <v>0.164736747741699</v>
      </c>
      <c r="X538">
        <v>0.521367788314819</v>
      </c>
      <c r="Y538">
        <v>0.521367788314819</v>
      </c>
      <c r="Z538">
        <v>0.3</v>
      </c>
      <c r="AA538">
        <v>0.9</v>
      </c>
      <c r="AB538">
        <v>0.75</v>
      </c>
      <c r="AC538">
        <v>0.81818181818181801</v>
      </c>
      <c r="AD538">
        <v>0.1</v>
      </c>
      <c r="AE538">
        <v>0.6</v>
      </c>
    </row>
    <row r="539" spans="1:31" x14ac:dyDescent="0.15">
      <c r="A539" s="6">
        <v>900</v>
      </c>
      <c r="B539">
        <v>19</v>
      </c>
      <c r="C539">
        <v>1</v>
      </c>
      <c r="D539">
        <v>10</v>
      </c>
      <c r="E539">
        <v>10</v>
      </c>
      <c r="F539">
        <v>10</v>
      </c>
      <c r="G539">
        <v>0</v>
      </c>
      <c r="H539">
        <v>9</v>
      </c>
      <c r="I539">
        <v>1</v>
      </c>
      <c r="J539">
        <v>0.95</v>
      </c>
      <c r="K539">
        <v>12.232154846191399</v>
      </c>
      <c r="L539" s="10">
        <v>2.5374488830566402</v>
      </c>
      <c r="M539">
        <v>2.3517436981201199</v>
      </c>
      <c r="N539">
        <v>8.9147891998290998</v>
      </c>
      <c r="O539">
        <v>7</v>
      </c>
      <c r="P539">
        <v>7</v>
      </c>
      <c r="Q539">
        <v>17</v>
      </c>
      <c r="R539" s="16">
        <v>0.4118</v>
      </c>
      <c r="S539" s="16">
        <f t="shared" si="8"/>
        <v>0.7</v>
      </c>
      <c r="T539">
        <v>4.3516101837158203</v>
      </c>
      <c r="U539">
        <v>4.1041736602783203</v>
      </c>
      <c r="V539">
        <v>3.7931709289550799</v>
      </c>
      <c r="W539" s="17">
        <v>0.31100273132324202</v>
      </c>
      <c r="X539">
        <v>0.55843925476074197</v>
      </c>
      <c r="Y539">
        <v>0.55843925476074197</v>
      </c>
      <c r="Z539">
        <v>0.7</v>
      </c>
      <c r="AA539">
        <v>1</v>
      </c>
      <c r="AB539">
        <v>0.58823529411764697</v>
      </c>
      <c r="AC539">
        <v>0.74074074074074103</v>
      </c>
      <c r="AD539">
        <v>0</v>
      </c>
      <c r="AE539">
        <v>0.3</v>
      </c>
    </row>
    <row r="540" spans="1:31" x14ac:dyDescent="0.15">
      <c r="A540" s="6">
        <v>925</v>
      </c>
      <c r="B540">
        <v>16</v>
      </c>
      <c r="C540">
        <v>4</v>
      </c>
      <c r="D540">
        <v>10</v>
      </c>
      <c r="E540">
        <v>10</v>
      </c>
      <c r="F540">
        <v>10</v>
      </c>
      <c r="G540">
        <v>0</v>
      </c>
      <c r="H540">
        <v>6</v>
      </c>
      <c r="I540">
        <v>4</v>
      </c>
      <c r="J540">
        <v>0.8</v>
      </c>
      <c r="K540">
        <v>9.0501499176025408</v>
      </c>
      <c r="L540" s="10">
        <v>2.5379219055175799</v>
      </c>
      <c r="M540">
        <v>0.93624496459960904</v>
      </c>
      <c r="N540">
        <v>6.84950828552246</v>
      </c>
      <c r="O540">
        <v>4</v>
      </c>
      <c r="P540">
        <v>4</v>
      </c>
      <c r="Q540">
        <v>14</v>
      </c>
      <c r="R540" s="16">
        <v>0.28570000000000001</v>
      </c>
      <c r="S540" s="16">
        <f t="shared" si="8"/>
        <v>0.4</v>
      </c>
      <c r="T540">
        <v>3.25386619567871</v>
      </c>
      <c r="U540">
        <v>2.9283568859100302</v>
      </c>
      <c r="V540">
        <v>2.7367506027221702</v>
      </c>
      <c r="W540" s="17">
        <v>0.19160628318786599</v>
      </c>
      <c r="X540">
        <v>0.51711559295654297</v>
      </c>
      <c r="Y540">
        <v>0.51711559295654297</v>
      </c>
      <c r="Z540">
        <v>0.4</v>
      </c>
      <c r="AA540">
        <v>1</v>
      </c>
      <c r="AB540">
        <v>0.71428571428571397</v>
      </c>
      <c r="AC540">
        <v>0.83333333333333304</v>
      </c>
      <c r="AD540">
        <v>0</v>
      </c>
      <c r="AE540">
        <v>0.6</v>
      </c>
    </row>
    <row r="541" spans="1:31" x14ac:dyDescent="0.15">
      <c r="A541" s="6">
        <v>232</v>
      </c>
      <c r="B541">
        <v>16</v>
      </c>
      <c r="C541">
        <v>4</v>
      </c>
      <c r="D541">
        <v>10</v>
      </c>
      <c r="E541">
        <v>10</v>
      </c>
      <c r="F541">
        <v>10</v>
      </c>
      <c r="G541">
        <v>0</v>
      </c>
      <c r="H541">
        <v>6</v>
      </c>
      <c r="I541">
        <v>4</v>
      </c>
      <c r="J541">
        <v>0.8</v>
      </c>
      <c r="K541">
        <v>8.4017028808593697</v>
      </c>
      <c r="L541" s="10">
        <v>2.53948974609375</v>
      </c>
      <c r="M541">
        <v>1.08858871459961</v>
      </c>
      <c r="N541">
        <v>6.1430988311767596</v>
      </c>
      <c r="O541">
        <v>4</v>
      </c>
      <c r="P541">
        <v>4</v>
      </c>
      <c r="Q541">
        <v>14</v>
      </c>
      <c r="R541" s="16">
        <v>0.28570000000000001</v>
      </c>
      <c r="S541" s="16">
        <f t="shared" si="8"/>
        <v>0.4</v>
      </c>
      <c r="T541">
        <v>3.37979316711426</v>
      </c>
      <c r="U541">
        <v>3.0490188598632799</v>
      </c>
      <c r="V541">
        <v>2.8511533737182599</v>
      </c>
      <c r="W541" s="17">
        <v>0.19786548614502</v>
      </c>
      <c r="X541">
        <v>0.52863979339599598</v>
      </c>
      <c r="Y541">
        <v>0.52863979339599598</v>
      </c>
      <c r="Z541">
        <v>0.4</v>
      </c>
      <c r="AA541">
        <v>1</v>
      </c>
      <c r="AB541">
        <v>0.71428571428571397</v>
      </c>
      <c r="AC541">
        <v>0.83333333333333304</v>
      </c>
      <c r="AD541">
        <v>0</v>
      </c>
      <c r="AE541">
        <v>0.6</v>
      </c>
    </row>
    <row r="542" spans="1:31" x14ac:dyDescent="0.15">
      <c r="A542" s="6">
        <v>154</v>
      </c>
      <c r="B542">
        <v>18</v>
      </c>
      <c r="C542">
        <v>2</v>
      </c>
      <c r="D542">
        <v>10</v>
      </c>
      <c r="E542">
        <v>10</v>
      </c>
      <c r="F542">
        <v>10</v>
      </c>
      <c r="G542">
        <v>0</v>
      </c>
      <c r="H542">
        <v>8</v>
      </c>
      <c r="I542">
        <v>2</v>
      </c>
      <c r="J542">
        <v>0.9</v>
      </c>
      <c r="K542">
        <v>9.8570137023925799</v>
      </c>
      <c r="L542" s="10">
        <v>2.5396385192871098</v>
      </c>
      <c r="M542">
        <v>2.0732612609863299</v>
      </c>
      <c r="N542">
        <v>6.8148288726806596</v>
      </c>
      <c r="O542">
        <v>7</v>
      </c>
      <c r="P542">
        <v>7</v>
      </c>
      <c r="Q542">
        <v>17</v>
      </c>
      <c r="R542" s="16">
        <v>0.4118</v>
      </c>
      <c r="S542" s="16">
        <f t="shared" si="8"/>
        <v>0.7</v>
      </c>
      <c r="T542">
        <v>4.2818603515625</v>
      </c>
      <c r="U542">
        <v>3.9832625389099099</v>
      </c>
      <c r="V542">
        <v>3.7089824676513699</v>
      </c>
      <c r="W542" s="17">
        <v>0.27428007125854498</v>
      </c>
      <c r="X542">
        <v>0.57287788391113303</v>
      </c>
      <c r="Y542">
        <v>0.57287788391113303</v>
      </c>
      <c r="Z542">
        <v>0.7</v>
      </c>
      <c r="AA542">
        <v>1</v>
      </c>
      <c r="AB542">
        <v>0.58823529411764697</v>
      </c>
      <c r="AC542">
        <v>0.74074074074074103</v>
      </c>
      <c r="AD542">
        <v>0</v>
      </c>
      <c r="AE542">
        <v>0.3</v>
      </c>
    </row>
    <row r="543" spans="1:31" x14ac:dyDescent="0.15">
      <c r="A543" s="6">
        <v>239</v>
      </c>
      <c r="B543">
        <v>18</v>
      </c>
      <c r="C543">
        <v>2</v>
      </c>
      <c r="D543">
        <v>10</v>
      </c>
      <c r="E543">
        <v>10</v>
      </c>
      <c r="F543">
        <v>10</v>
      </c>
      <c r="G543">
        <v>0</v>
      </c>
      <c r="H543">
        <v>8</v>
      </c>
      <c r="I543">
        <v>2</v>
      </c>
      <c r="J543">
        <v>0.9</v>
      </c>
      <c r="K543">
        <v>10.226886749267599</v>
      </c>
      <c r="L543" s="10">
        <v>2.5408630371093701</v>
      </c>
      <c r="M543">
        <v>1.98722076416016</v>
      </c>
      <c r="N543">
        <v>6.8393287658691397</v>
      </c>
      <c r="O543">
        <v>6</v>
      </c>
      <c r="P543">
        <v>6</v>
      </c>
      <c r="Q543">
        <v>16</v>
      </c>
      <c r="R543" s="16">
        <v>0.375</v>
      </c>
      <c r="S543" s="16">
        <f t="shared" si="8"/>
        <v>0.6</v>
      </c>
      <c r="T543">
        <v>4.7579174041748002</v>
      </c>
      <c r="U543">
        <v>4.4184598922729501</v>
      </c>
      <c r="V543">
        <v>4.12282419204712</v>
      </c>
      <c r="W543" s="17">
        <v>0.29563570022583002</v>
      </c>
      <c r="X543">
        <v>0.63509321212768599</v>
      </c>
      <c r="Y543">
        <v>0.63509321212768599</v>
      </c>
      <c r="Z543">
        <v>0.6</v>
      </c>
      <c r="AA543">
        <v>1</v>
      </c>
      <c r="AB543">
        <v>0.625</v>
      </c>
      <c r="AC543">
        <v>0.76923076923076905</v>
      </c>
      <c r="AD543">
        <v>0</v>
      </c>
      <c r="AE543">
        <v>0.4</v>
      </c>
    </row>
    <row r="544" spans="1:31" x14ac:dyDescent="0.15">
      <c r="A544" s="6">
        <v>734</v>
      </c>
      <c r="B544">
        <v>17</v>
      </c>
      <c r="C544">
        <v>3</v>
      </c>
      <c r="D544">
        <v>10</v>
      </c>
      <c r="E544">
        <v>10</v>
      </c>
      <c r="F544">
        <v>10</v>
      </c>
      <c r="G544">
        <v>0</v>
      </c>
      <c r="H544">
        <v>7</v>
      </c>
      <c r="I544">
        <v>3</v>
      </c>
      <c r="J544">
        <v>0.85</v>
      </c>
      <c r="K544">
        <v>9.1020622253418004</v>
      </c>
      <c r="L544" s="10">
        <v>2.5423316955566402</v>
      </c>
      <c r="M544">
        <v>1.6814155578613299</v>
      </c>
      <c r="N544">
        <v>6.5013236999511701</v>
      </c>
      <c r="O544">
        <v>6</v>
      </c>
      <c r="P544">
        <v>6</v>
      </c>
      <c r="Q544">
        <v>16</v>
      </c>
      <c r="R544" s="16">
        <v>0.375</v>
      </c>
      <c r="S544" s="16">
        <f t="shared" si="8"/>
        <v>0.6</v>
      </c>
      <c r="T544">
        <v>4.5665626525878897</v>
      </c>
      <c r="U544">
        <v>4.1865158081054696</v>
      </c>
      <c r="V544">
        <v>3.942626953125</v>
      </c>
      <c r="W544" s="17">
        <v>0.243888854980469</v>
      </c>
      <c r="X544">
        <v>0.62393569946289096</v>
      </c>
      <c r="Y544">
        <v>0.62393569946289096</v>
      </c>
      <c r="Z544">
        <v>0.6</v>
      </c>
      <c r="AA544">
        <v>1</v>
      </c>
      <c r="AB544">
        <v>0.625</v>
      </c>
      <c r="AC544">
        <v>0.76923076923076905</v>
      </c>
      <c r="AD544">
        <v>0</v>
      </c>
      <c r="AE544">
        <v>0.4</v>
      </c>
    </row>
    <row r="545" spans="1:31" x14ac:dyDescent="0.15">
      <c r="A545" s="6">
        <v>317</v>
      </c>
      <c r="B545">
        <v>18</v>
      </c>
      <c r="C545">
        <v>2</v>
      </c>
      <c r="D545">
        <v>10</v>
      </c>
      <c r="E545">
        <v>10</v>
      </c>
      <c r="F545">
        <v>10</v>
      </c>
      <c r="G545">
        <v>0</v>
      </c>
      <c r="H545">
        <v>8</v>
      </c>
      <c r="I545">
        <v>2</v>
      </c>
      <c r="J545">
        <v>0.9</v>
      </c>
      <c r="K545">
        <v>9.8195228576660192</v>
      </c>
      <c r="L545" s="10">
        <v>2.5452957153320299</v>
      </c>
      <c r="M545">
        <v>1.9575824737548799</v>
      </c>
      <c r="N545">
        <v>6.1542224884033203</v>
      </c>
      <c r="O545">
        <v>4</v>
      </c>
      <c r="P545">
        <v>4</v>
      </c>
      <c r="Q545">
        <v>14</v>
      </c>
      <c r="R545" s="16">
        <v>0.28570000000000001</v>
      </c>
      <c r="S545" s="16">
        <f t="shared" si="8"/>
        <v>0.4</v>
      </c>
      <c r="T545">
        <v>4.2932720184326199</v>
      </c>
      <c r="U545">
        <v>4.0327382087707502</v>
      </c>
      <c r="V545">
        <v>3.7078118324279798</v>
      </c>
      <c r="W545" s="17">
        <v>0.32492637634277299</v>
      </c>
      <c r="X545">
        <v>0.585460186004639</v>
      </c>
      <c r="Y545">
        <v>0.585460186004639</v>
      </c>
      <c r="Z545">
        <v>0.4</v>
      </c>
      <c r="AA545">
        <v>1</v>
      </c>
      <c r="AB545">
        <v>0.71428571428571397</v>
      </c>
      <c r="AC545">
        <v>0.83333333333333304</v>
      </c>
      <c r="AD545">
        <v>0</v>
      </c>
      <c r="AE545">
        <v>0.6</v>
      </c>
    </row>
    <row r="546" spans="1:31" x14ac:dyDescent="0.15">
      <c r="A546" s="6">
        <v>390</v>
      </c>
      <c r="B546">
        <v>15</v>
      </c>
      <c r="C546">
        <v>5</v>
      </c>
      <c r="D546">
        <v>10</v>
      </c>
      <c r="E546">
        <v>10</v>
      </c>
      <c r="F546">
        <v>10</v>
      </c>
      <c r="G546">
        <v>0</v>
      </c>
      <c r="H546">
        <v>5</v>
      </c>
      <c r="I546">
        <v>5</v>
      </c>
      <c r="J546">
        <v>0.75</v>
      </c>
      <c r="K546">
        <v>7.9791641235351598</v>
      </c>
      <c r="L546" s="10">
        <v>2.5468788146972701</v>
      </c>
      <c r="M546">
        <v>0.53936386108398404</v>
      </c>
      <c r="N546">
        <v>6.8495445251464799</v>
      </c>
      <c r="O546">
        <v>4</v>
      </c>
      <c r="P546">
        <v>4</v>
      </c>
      <c r="Q546">
        <v>13</v>
      </c>
      <c r="R546" s="16">
        <v>0.30769999999999997</v>
      </c>
      <c r="S546" s="16">
        <f t="shared" si="8"/>
        <v>0.4</v>
      </c>
      <c r="T546">
        <v>3.54753494262695</v>
      </c>
      <c r="U546">
        <v>3.11309742927551</v>
      </c>
      <c r="V546">
        <v>3.0184552669525102</v>
      </c>
      <c r="W546" s="17">
        <v>9.4642162322998005E-2</v>
      </c>
      <c r="X546">
        <v>0.52907967567443803</v>
      </c>
      <c r="Y546">
        <v>0.52907967567443803</v>
      </c>
      <c r="Z546">
        <v>0.4</v>
      </c>
      <c r="AA546">
        <v>0.9</v>
      </c>
      <c r="AB546">
        <v>0.69230769230769196</v>
      </c>
      <c r="AC546">
        <v>0.78260869565217395</v>
      </c>
      <c r="AD546">
        <v>0.1</v>
      </c>
      <c r="AE546">
        <v>0.5</v>
      </c>
    </row>
    <row r="547" spans="1:31" x14ac:dyDescent="0.15">
      <c r="A547" s="6">
        <v>4</v>
      </c>
      <c r="B547">
        <v>17</v>
      </c>
      <c r="C547">
        <v>3</v>
      </c>
      <c r="D547">
        <v>10</v>
      </c>
      <c r="E547">
        <v>10</v>
      </c>
      <c r="F547">
        <v>10</v>
      </c>
      <c r="G547">
        <v>0</v>
      </c>
      <c r="H547">
        <v>7</v>
      </c>
      <c r="I547">
        <v>3</v>
      </c>
      <c r="J547">
        <v>0.85</v>
      </c>
      <c r="K547">
        <v>8.9683074951171893</v>
      </c>
      <c r="L547" s="10">
        <v>2.5474777221679701</v>
      </c>
      <c r="M547">
        <v>1.6447296142578101</v>
      </c>
      <c r="N547">
        <v>6.1634407043456996</v>
      </c>
      <c r="O547">
        <v>5</v>
      </c>
      <c r="P547">
        <v>5</v>
      </c>
      <c r="Q547">
        <v>15</v>
      </c>
      <c r="R547" s="16">
        <v>0.33329999999999999</v>
      </c>
      <c r="S547" s="16">
        <f t="shared" si="8"/>
        <v>0.5</v>
      </c>
      <c r="T547">
        <v>4.3472881317138699</v>
      </c>
      <c r="U547">
        <v>3.9919903278350799</v>
      </c>
      <c r="V547">
        <v>3.7421460151672399</v>
      </c>
      <c r="W547" s="17">
        <v>0.24984431266784701</v>
      </c>
      <c r="X547">
        <v>0.60514211654663097</v>
      </c>
      <c r="Y547">
        <v>0.60514211654663097</v>
      </c>
      <c r="Z547">
        <v>0.5</v>
      </c>
      <c r="AA547">
        <v>1</v>
      </c>
      <c r="AB547">
        <v>0.66666666666666696</v>
      </c>
      <c r="AC547">
        <v>0.8</v>
      </c>
      <c r="AD547">
        <v>0</v>
      </c>
      <c r="AE547">
        <v>0.5</v>
      </c>
    </row>
    <row r="548" spans="1:31" x14ac:dyDescent="0.15">
      <c r="A548" s="6">
        <v>965</v>
      </c>
      <c r="B548">
        <v>19</v>
      </c>
      <c r="C548">
        <v>1</v>
      </c>
      <c r="D548">
        <v>10</v>
      </c>
      <c r="E548">
        <v>10</v>
      </c>
      <c r="F548">
        <v>10</v>
      </c>
      <c r="G548">
        <v>0</v>
      </c>
      <c r="H548">
        <v>9</v>
      </c>
      <c r="I548">
        <v>1</v>
      </c>
      <c r="J548">
        <v>0.95</v>
      </c>
      <c r="K548">
        <v>12.5211086273193</v>
      </c>
      <c r="L548" s="10">
        <v>2.5494575500488299</v>
      </c>
      <c r="M548">
        <v>2.31388664245606</v>
      </c>
      <c r="N548">
        <v>8.7239055633544904</v>
      </c>
      <c r="O548">
        <v>7</v>
      </c>
      <c r="P548">
        <v>7</v>
      </c>
      <c r="Q548">
        <v>17</v>
      </c>
      <c r="R548" s="16">
        <v>0.4118</v>
      </c>
      <c r="S548" s="16">
        <f t="shared" si="8"/>
        <v>0.7</v>
      </c>
      <c r="T548">
        <v>4.3991069793701199</v>
      </c>
      <c r="U548">
        <v>4.1645359992981001</v>
      </c>
      <c r="V548">
        <v>3.8337669372558598</v>
      </c>
      <c r="W548" s="17">
        <v>0.330769062042236</v>
      </c>
      <c r="X548">
        <v>0.56534004211425803</v>
      </c>
      <c r="Y548">
        <v>0.56534004211425803</v>
      </c>
      <c r="Z548">
        <v>0.7</v>
      </c>
      <c r="AA548">
        <v>1</v>
      </c>
      <c r="AB548">
        <v>0.58823529411764697</v>
      </c>
      <c r="AC548">
        <v>0.74074074074074103</v>
      </c>
      <c r="AD548">
        <v>0</v>
      </c>
      <c r="AE548">
        <v>0.3</v>
      </c>
    </row>
    <row r="549" spans="1:31" x14ac:dyDescent="0.15">
      <c r="A549" s="6">
        <v>880</v>
      </c>
      <c r="B549">
        <v>16</v>
      </c>
      <c r="C549">
        <v>4</v>
      </c>
      <c r="D549">
        <v>10</v>
      </c>
      <c r="E549">
        <v>10</v>
      </c>
      <c r="F549">
        <v>10</v>
      </c>
      <c r="G549">
        <v>0</v>
      </c>
      <c r="H549">
        <v>6</v>
      </c>
      <c r="I549">
        <v>4</v>
      </c>
      <c r="J549">
        <v>0.8</v>
      </c>
      <c r="K549">
        <v>8.9738502502441406</v>
      </c>
      <c r="L549" s="10">
        <v>2.5500297546386701</v>
      </c>
      <c r="M549">
        <v>1.0189895629882799</v>
      </c>
      <c r="N549">
        <v>6.8787593841552699</v>
      </c>
      <c r="O549">
        <v>5</v>
      </c>
      <c r="P549">
        <v>5</v>
      </c>
      <c r="Q549">
        <v>15</v>
      </c>
      <c r="R549" s="16">
        <v>0.33329999999999999</v>
      </c>
      <c r="S549" s="16">
        <f t="shared" si="8"/>
        <v>0.5</v>
      </c>
      <c r="T549">
        <v>4.16623878479004</v>
      </c>
      <c r="U549">
        <v>3.7365980148315399</v>
      </c>
      <c r="V549">
        <v>3.5552010536193901</v>
      </c>
      <c r="W549" s="17">
        <v>0.18139696121215801</v>
      </c>
      <c r="X549">
        <v>0.61103773117065396</v>
      </c>
      <c r="Y549">
        <v>0.61103773117065396</v>
      </c>
      <c r="Z549">
        <v>0.5</v>
      </c>
      <c r="AA549">
        <v>1</v>
      </c>
      <c r="AB549">
        <v>0.66666666666666696</v>
      </c>
      <c r="AC549">
        <v>0.8</v>
      </c>
      <c r="AD549">
        <v>0</v>
      </c>
      <c r="AE549">
        <v>0.5</v>
      </c>
    </row>
    <row r="550" spans="1:31" x14ac:dyDescent="0.15">
      <c r="A550" s="6">
        <v>537</v>
      </c>
      <c r="B550">
        <v>16</v>
      </c>
      <c r="C550">
        <v>4</v>
      </c>
      <c r="D550">
        <v>10</v>
      </c>
      <c r="E550">
        <v>10</v>
      </c>
      <c r="F550">
        <v>10</v>
      </c>
      <c r="G550">
        <v>0</v>
      </c>
      <c r="H550">
        <v>6</v>
      </c>
      <c r="I550">
        <v>4</v>
      </c>
      <c r="J550">
        <v>0.8</v>
      </c>
      <c r="K550">
        <v>8.5740776062011701</v>
      </c>
      <c r="L550" s="10">
        <v>2.5545711517334002</v>
      </c>
      <c r="M550">
        <v>0.87226486206054699</v>
      </c>
      <c r="N550">
        <v>5.8267345428466797</v>
      </c>
      <c r="O550">
        <v>4</v>
      </c>
      <c r="P550">
        <v>4</v>
      </c>
      <c r="Q550">
        <v>14</v>
      </c>
      <c r="R550" s="16">
        <v>0.28570000000000001</v>
      </c>
      <c r="S550" s="16">
        <f t="shared" si="8"/>
        <v>0.4</v>
      </c>
      <c r="T550">
        <v>4.0616588592529297</v>
      </c>
      <c r="U550">
        <v>3.6896822452545202</v>
      </c>
      <c r="V550">
        <v>3.4774239063262899</v>
      </c>
      <c r="W550" s="17">
        <v>0.21225833892822299</v>
      </c>
      <c r="X550">
        <v>0.58423495292663596</v>
      </c>
      <c r="Y550">
        <v>0.58423495292663596</v>
      </c>
      <c r="Z550">
        <v>0.4</v>
      </c>
      <c r="AA550">
        <v>1</v>
      </c>
      <c r="AB550">
        <v>0.71428571428571397</v>
      </c>
      <c r="AC550">
        <v>0.83333333333333304</v>
      </c>
      <c r="AD550">
        <v>0</v>
      </c>
      <c r="AE550">
        <v>0.6</v>
      </c>
    </row>
    <row r="551" spans="1:31" x14ac:dyDescent="0.15">
      <c r="A551" s="6">
        <v>724</v>
      </c>
      <c r="B551">
        <v>16</v>
      </c>
      <c r="C551">
        <v>4</v>
      </c>
      <c r="D551">
        <v>10</v>
      </c>
      <c r="E551">
        <v>10</v>
      </c>
      <c r="F551">
        <v>10</v>
      </c>
      <c r="G551">
        <v>0</v>
      </c>
      <c r="H551">
        <v>6</v>
      </c>
      <c r="I551">
        <v>4</v>
      </c>
      <c r="J551">
        <v>0.8</v>
      </c>
      <c r="K551">
        <v>8.4444427490234393</v>
      </c>
      <c r="L551" s="10">
        <v>2.5630035400390598</v>
      </c>
      <c r="M551">
        <v>1.2227630615234399</v>
      </c>
      <c r="N551">
        <v>6.4517955780029297</v>
      </c>
      <c r="O551">
        <v>3</v>
      </c>
      <c r="P551">
        <v>3</v>
      </c>
      <c r="Q551">
        <v>13</v>
      </c>
      <c r="R551" s="16">
        <v>0.23080000000000001</v>
      </c>
      <c r="S551" s="16">
        <f t="shared" si="8"/>
        <v>0.3</v>
      </c>
      <c r="T551">
        <v>3.3656883239746098</v>
      </c>
      <c r="U551">
        <v>3.0281753540039098</v>
      </c>
      <c r="V551">
        <v>2.8456511497497599</v>
      </c>
      <c r="W551" s="17">
        <v>0.18252420425415</v>
      </c>
      <c r="X551">
        <v>0.52003717422485396</v>
      </c>
      <c r="Y551">
        <v>0.52003717422485396</v>
      </c>
      <c r="Z551">
        <v>0.3</v>
      </c>
      <c r="AA551">
        <v>1</v>
      </c>
      <c r="AB551">
        <v>0.76923076923076905</v>
      </c>
      <c r="AC551">
        <v>0.86956521739130399</v>
      </c>
      <c r="AD551">
        <v>0</v>
      </c>
      <c r="AE551">
        <v>0.7</v>
      </c>
    </row>
    <row r="552" spans="1:31" x14ac:dyDescent="0.15">
      <c r="A552" s="6">
        <v>701</v>
      </c>
      <c r="B552">
        <v>17</v>
      </c>
      <c r="C552">
        <v>3</v>
      </c>
      <c r="D552">
        <v>10</v>
      </c>
      <c r="E552">
        <v>10</v>
      </c>
      <c r="F552">
        <v>10</v>
      </c>
      <c r="G552">
        <v>0</v>
      </c>
      <c r="H552">
        <v>7</v>
      </c>
      <c r="I552">
        <v>3</v>
      </c>
      <c r="J552">
        <v>0.85</v>
      </c>
      <c r="K552">
        <v>10.555299758911101</v>
      </c>
      <c r="L552" s="10">
        <v>2.5632019042968701</v>
      </c>
      <c r="M552">
        <v>1.4490203857421899</v>
      </c>
      <c r="N552">
        <v>7.7033424377441397</v>
      </c>
      <c r="O552">
        <v>4</v>
      </c>
      <c r="P552">
        <v>4</v>
      </c>
      <c r="Q552">
        <v>14</v>
      </c>
      <c r="R552" s="16">
        <v>0.28570000000000001</v>
      </c>
      <c r="S552" s="16">
        <f t="shared" si="8"/>
        <v>0.4</v>
      </c>
      <c r="T552">
        <v>3.58205223083496</v>
      </c>
      <c r="U552">
        <v>3.2806689739227299</v>
      </c>
      <c r="V552">
        <v>3.0275206565856898</v>
      </c>
      <c r="W552" s="17">
        <v>0.25314831733703602</v>
      </c>
      <c r="X552">
        <v>0.55453157424926802</v>
      </c>
      <c r="Y552">
        <v>0.55453157424926802</v>
      </c>
      <c r="Z552">
        <v>0.4</v>
      </c>
      <c r="AA552">
        <v>1</v>
      </c>
      <c r="AB552">
        <v>0.71428571428571397</v>
      </c>
      <c r="AC552">
        <v>0.83333333333333304</v>
      </c>
      <c r="AD552">
        <v>0</v>
      </c>
      <c r="AE552">
        <v>0.6</v>
      </c>
    </row>
    <row r="553" spans="1:31" x14ac:dyDescent="0.15">
      <c r="A553" s="6">
        <v>244</v>
      </c>
      <c r="B553">
        <v>16</v>
      </c>
      <c r="C553">
        <v>4</v>
      </c>
      <c r="D553">
        <v>10</v>
      </c>
      <c r="E553">
        <v>10</v>
      </c>
      <c r="F553">
        <v>10</v>
      </c>
      <c r="G553">
        <v>0</v>
      </c>
      <c r="H553">
        <v>6</v>
      </c>
      <c r="I553">
        <v>4</v>
      </c>
      <c r="J553">
        <v>0.8</v>
      </c>
      <c r="K553">
        <v>8.7490596771240199</v>
      </c>
      <c r="L553" s="10">
        <v>2.5667800903320299</v>
      </c>
      <c r="M553">
        <v>1.12606430053711</v>
      </c>
      <c r="N553">
        <v>6.7020092010498002</v>
      </c>
      <c r="O553">
        <v>5</v>
      </c>
      <c r="P553">
        <v>5</v>
      </c>
      <c r="Q553">
        <v>15</v>
      </c>
      <c r="R553" s="16">
        <v>0.33329999999999999</v>
      </c>
      <c r="S553" s="16">
        <f t="shared" si="8"/>
        <v>0.5</v>
      </c>
      <c r="T553">
        <v>3.7958354949951199</v>
      </c>
      <c r="U553">
        <v>3.42601418495178</v>
      </c>
      <c r="V553">
        <v>3.2471504211425799</v>
      </c>
      <c r="W553" s="17">
        <v>0.17886376380920399</v>
      </c>
      <c r="X553">
        <v>0.54868507385253895</v>
      </c>
      <c r="Y553">
        <v>0.54868507385253895</v>
      </c>
      <c r="Z553">
        <v>0.5</v>
      </c>
      <c r="AA553">
        <v>1</v>
      </c>
      <c r="AB553">
        <v>0.66666666666666696</v>
      </c>
      <c r="AC553">
        <v>0.8</v>
      </c>
      <c r="AD553">
        <v>0</v>
      </c>
      <c r="AE553">
        <v>0.5</v>
      </c>
    </row>
    <row r="554" spans="1:31" x14ac:dyDescent="0.15">
      <c r="A554" s="6">
        <v>427</v>
      </c>
      <c r="B554">
        <v>17</v>
      </c>
      <c r="C554">
        <v>3</v>
      </c>
      <c r="D554">
        <v>10</v>
      </c>
      <c r="E554">
        <v>10</v>
      </c>
      <c r="F554">
        <v>10</v>
      </c>
      <c r="G554">
        <v>0</v>
      </c>
      <c r="H554">
        <v>7</v>
      </c>
      <c r="I554">
        <v>3</v>
      </c>
      <c r="J554">
        <v>0.85</v>
      </c>
      <c r="K554">
        <v>8.1911239624023402</v>
      </c>
      <c r="L554" s="10">
        <v>2.56850242614746</v>
      </c>
      <c r="M554">
        <v>1.64846992492676</v>
      </c>
      <c r="N554">
        <v>4.9655437469482404</v>
      </c>
      <c r="O554">
        <v>5</v>
      </c>
      <c r="P554">
        <v>5</v>
      </c>
      <c r="Q554">
        <v>15</v>
      </c>
      <c r="R554" s="16">
        <v>0.33329999999999999</v>
      </c>
      <c r="S554" s="16">
        <f t="shared" si="8"/>
        <v>0.5</v>
      </c>
      <c r="T554">
        <v>3.8057518005371098</v>
      </c>
      <c r="U554">
        <v>3.5233826637268102</v>
      </c>
      <c r="V554">
        <v>3.2536056041717498</v>
      </c>
      <c r="W554" s="17">
        <v>0.26977705955505399</v>
      </c>
      <c r="X554">
        <v>0.552146196365356</v>
      </c>
      <c r="Y554">
        <v>0.552146196365356</v>
      </c>
      <c r="Z554">
        <v>0.5</v>
      </c>
      <c r="AA554">
        <v>1</v>
      </c>
      <c r="AB554">
        <v>0.66666666666666696</v>
      </c>
      <c r="AC554">
        <v>0.8</v>
      </c>
      <c r="AD554">
        <v>0</v>
      </c>
      <c r="AE554">
        <v>0.5</v>
      </c>
    </row>
    <row r="555" spans="1:31" x14ac:dyDescent="0.15">
      <c r="A555" s="6">
        <v>189</v>
      </c>
      <c r="B555">
        <v>16</v>
      </c>
      <c r="C555">
        <v>4</v>
      </c>
      <c r="D555">
        <v>10</v>
      </c>
      <c r="E555">
        <v>10</v>
      </c>
      <c r="F555">
        <v>10</v>
      </c>
      <c r="G555">
        <v>0</v>
      </c>
      <c r="H555">
        <v>6</v>
      </c>
      <c r="I555">
        <v>4</v>
      </c>
      <c r="J555">
        <v>0.8</v>
      </c>
      <c r="K555">
        <v>7.8892402648925799</v>
      </c>
      <c r="L555" s="10">
        <v>2.56989669799805</v>
      </c>
      <c r="M555">
        <v>1.2658233642578101</v>
      </c>
      <c r="N555">
        <v>5.6053905487060502</v>
      </c>
      <c r="O555">
        <v>4</v>
      </c>
      <c r="P555">
        <v>4</v>
      </c>
      <c r="Q555">
        <v>13</v>
      </c>
      <c r="R555" s="16">
        <v>0.30769999999999997</v>
      </c>
      <c r="S555" s="16">
        <f t="shared" si="8"/>
        <v>0.4</v>
      </c>
      <c r="T555">
        <v>3.4480819702148402</v>
      </c>
      <c r="U555">
        <v>3.1278390884399401</v>
      </c>
      <c r="V555">
        <v>2.94432497024536</v>
      </c>
      <c r="W555" s="17">
        <v>0.18351411819457999</v>
      </c>
      <c r="X555">
        <v>0.50375699996948198</v>
      </c>
      <c r="Y555">
        <v>0.50375699996948198</v>
      </c>
      <c r="Z555">
        <v>0.4</v>
      </c>
      <c r="AA555">
        <v>0.9</v>
      </c>
      <c r="AB555">
        <v>0.69230769230769196</v>
      </c>
      <c r="AC555">
        <v>0.78260869565217395</v>
      </c>
      <c r="AD555">
        <v>0.1</v>
      </c>
      <c r="AE555">
        <v>0.5</v>
      </c>
    </row>
    <row r="556" spans="1:31" x14ac:dyDescent="0.15">
      <c r="A556" s="6">
        <v>759</v>
      </c>
      <c r="B556">
        <v>16</v>
      </c>
      <c r="C556">
        <v>4</v>
      </c>
      <c r="D556">
        <v>10</v>
      </c>
      <c r="E556">
        <v>10</v>
      </c>
      <c r="F556">
        <v>10</v>
      </c>
      <c r="G556">
        <v>0</v>
      </c>
      <c r="H556">
        <v>6</v>
      </c>
      <c r="I556">
        <v>4</v>
      </c>
      <c r="J556">
        <v>0.8</v>
      </c>
      <c r="K556">
        <v>7.5038566589355504</v>
      </c>
      <c r="L556" s="10">
        <v>2.5776634216308598</v>
      </c>
      <c r="M556">
        <v>1.27959060668945</v>
      </c>
      <c r="N556">
        <v>4.9651393890380904</v>
      </c>
      <c r="O556">
        <v>3</v>
      </c>
      <c r="P556">
        <v>3</v>
      </c>
      <c r="Q556">
        <v>12</v>
      </c>
      <c r="R556" s="16">
        <v>0.25</v>
      </c>
      <c r="S556" s="16">
        <f t="shared" si="8"/>
        <v>0.3</v>
      </c>
      <c r="T556">
        <v>3.4542045593261701</v>
      </c>
      <c r="U556">
        <v>3.1654732227325399</v>
      </c>
      <c r="V556">
        <v>2.9687378406524698</v>
      </c>
      <c r="W556" s="17">
        <v>0.19673538208007799</v>
      </c>
      <c r="X556">
        <v>0.485466718673706</v>
      </c>
      <c r="Y556">
        <v>0.485466718673706</v>
      </c>
      <c r="Z556">
        <v>0.3</v>
      </c>
      <c r="AA556">
        <v>0.9</v>
      </c>
      <c r="AB556">
        <v>0.75</v>
      </c>
      <c r="AC556">
        <v>0.81818181818181801</v>
      </c>
      <c r="AD556">
        <v>0.1</v>
      </c>
      <c r="AE556">
        <v>0.6</v>
      </c>
    </row>
    <row r="557" spans="1:31" x14ac:dyDescent="0.15">
      <c r="A557" s="6">
        <v>126</v>
      </c>
      <c r="B557">
        <v>16</v>
      </c>
      <c r="C557">
        <v>4</v>
      </c>
      <c r="D557">
        <v>10</v>
      </c>
      <c r="E557">
        <v>10</v>
      </c>
      <c r="F557">
        <v>10</v>
      </c>
      <c r="G557">
        <v>0</v>
      </c>
      <c r="H557">
        <v>6</v>
      </c>
      <c r="I557">
        <v>4</v>
      </c>
      <c r="J557">
        <v>0.8</v>
      </c>
      <c r="K557">
        <v>8.0450325012206996</v>
      </c>
      <c r="L557" s="10">
        <v>2.5795955657959002</v>
      </c>
      <c r="M557">
        <v>1.05793380737305</v>
      </c>
      <c r="N557">
        <v>5.3048954010009801</v>
      </c>
      <c r="O557">
        <v>4</v>
      </c>
      <c r="P557">
        <v>4</v>
      </c>
      <c r="Q557">
        <v>14</v>
      </c>
      <c r="R557" s="16">
        <v>0.28570000000000001</v>
      </c>
      <c r="S557" s="16">
        <f t="shared" si="8"/>
        <v>0.4</v>
      </c>
      <c r="T557">
        <v>3.79867744445801</v>
      </c>
      <c r="U557">
        <v>3.46169829368591</v>
      </c>
      <c r="V557">
        <v>3.2461636066436799</v>
      </c>
      <c r="W557" s="17">
        <v>0.215534687042236</v>
      </c>
      <c r="X557">
        <v>0.55251383781433105</v>
      </c>
      <c r="Y557">
        <v>0.55251383781433105</v>
      </c>
      <c r="Z557">
        <v>0.4</v>
      </c>
      <c r="AA557">
        <v>1</v>
      </c>
      <c r="AB557">
        <v>0.71428571428571397</v>
      </c>
      <c r="AC557">
        <v>0.83333333333333304</v>
      </c>
      <c r="AD557">
        <v>0</v>
      </c>
      <c r="AE557">
        <v>0.6</v>
      </c>
    </row>
    <row r="558" spans="1:31" x14ac:dyDescent="0.15">
      <c r="A558" s="6">
        <v>25</v>
      </c>
      <c r="B558">
        <v>17</v>
      </c>
      <c r="C558">
        <v>3</v>
      </c>
      <c r="D558">
        <v>10</v>
      </c>
      <c r="E558">
        <v>10</v>
      </c>
      <c r="F558">
        <v>10</v>
      </c>
      <c r="G558">
        <v>0</v>
      </c>
      <c r="H558">
        <v>7</v>
      </c>
      <c r="I558">
        <v>3</v>
      </c>
      <c r="J558">
        <v>0.85</v>
      </c>
      <c r="K558">
        <v>11.6149597167969</v>
      </c>
      <c r="L558" s="10">
        <v>2.5812206268310498</v>
      </c>
      <c r="M558">
        <v>1.2445831298828101</v>
      </c>
      <c r="N558">
        <v>8.4498558044433594</v>
      </c>
      <c r="O558">
        <v>4</v>
      </c>
      <c r="P558">
        <v>4</v>
      </c>
      <c r="Q558">
        <v>14</v>
      </c>
      <c r="R558" s="16">
        <v>0.28570000000000001</v>
      </c>
      <c r="S558" s="16">
        <f t="shared" si="8"/>
        <v>0.4</v>
      </c>
      <c r="T558">
        <v>3.9746780395507799</v>
      </c>
      <c r="U558">
        <v>3.64903712272644</v>
      </c>
      <c r="V558">
        <v>3.3693823814392099</v>
      </c>
      <c r="W558" s="17">
        <v>0.279654741287231</v>
      </c>
      <c r="X558">
        <v>0.60529565811157204</v>
      </c>
      <c r="Y558">
        <v>0.60529565811157204</v>
      </c>
      <c r="Z558">
        <v>0.4</v>
      </c>
      <c r="AA558">
        <v>1</v>
      </c>
      <c r="AB558">
        <v>0.71428571428571397</v>
      </c>
      <c r="AC558">
        <v>0.83333333333333304</v>
      </c>
      <c r="AD558">
        <v>0</v>
      </c>
      <c r="AE558">
        <v>0.6</v>
      </c>
    </row>
    <row r="559" spans="1:31" x14ac:dyDescent="0.15">
      <c r="A559" s="6">
        <v>295</v>
      </c>
      <c r="B559">
        <v>17</v>
      </c>
      <c r="C559">
        <v>3</v>
      </c>
      <c r="D559">
        <v>10</v>
      </c>
      <c r="E559">
        <v>10</v>
      </c>
      <c r="F559">
        <v>10</v>
      </c>
      <c r="G559">
        <v>0</v>
      </c>
      <c r="H559">
        <v>7</v>
      </c>
      <c r="I559">
        <v>3</v>
      </c>
      <c r="J559">
        <v>0.85</v>
      </c>
      <c r="K559">
        <v>9.2854652404785192</v>
      </c>
      <c r="L559" s="10">
        <v>2.5860862731933598</v>
      </c>
      <c r="M559">
        <v>1.64919662475586</v>
      </c>
      <c r="N559">
        <v>6.4475784301757804</v>
      </c>
      <c r="O559">
        <v>5</v>
      </c>
      <c r="P559">
        <v>5</v>
      </c>
      <c r="Q559">
        <v>15</v>
      </c>
      <c r="R559" s="16">
        <v>0.33329999999999999</v>
      </c>
      <c r="S559" s="16">
        <f t="shared" si="8"/>
        <v>0.5</v>
      </c>
      <c r="T559">
        <v>3.8377838134765598</v>
      </c>
      <c r="U559">
        <v>3.5201797485351598</v>
      </c>
      <c r="V559">
        <v>3.2644698619842498</v>
      </c>
      <c r="W559" s="17">
        <v>0.25570988655090299</v>
      </c>
      <c r="X559">
        <v>0.57331395149231001</v>
      </c>
      <c r="Y559">
        <v>0.57331395149231001</v>
      </c>
      <c r="Z559">
        <v>0.5</v>
      </c>
      <c r="AA559">
        <v>1</v>
      </c>
      <c r="AB559">
        <v>0.66666666666666696</v>
      </c>
      <c r="AC559">
        <v>0.8</v>
      </c>
      <c r="AD559">
        <v>0</v>
      </c>
      <c r="AE559">
        <v>0.5</v>
      </c>
    </row>
    <row r="560" spans="1:31" x14ac:dyDescent="0.15">
      <c r="A560" s="6">
        <v>130</v>
      </c>
      <c r="B560">
        <v>17</v>
      </c>
      <c r="C560">
        <v>3</v>
      </c>
      <c r="D560">
        <v>10</v>
      </c>
      <c r="E560">
        <v>10</v>
      </c>
      <c r="F560">
        <v>10</v>
      </c>
      <c r="G560">
        <v>0</v>
      </c>
      <c r="H560">
        <v>7</v>
      </c>
      <c r="I560">
        <v>3</v>
      </c>
      <c r="J560">
        <v>0.85</v>
      </c>
      <c r="K560">
        <v>9.9374961853027308</v>
      </c>
      <c r="L560" s="10">
        <v>2.5865859985351598</v>
      </c>
      <c r="M560">
        <v>1.4962196350097701</v>
      </c>
      <c r="N560">
        <v>6.8667335510253897</v>
      </c>
      <c r="O560">
        <v>4</v>
      </c>
      <c r="P560">
        <v>4</v>
      </c>
      <c r="Q560">
        <v>14</v>
      </c>
      <c r="R560" s="16">
        <v>0.28570000000000001</v>
      </c>
      <c r="S560" s="16">
        <f t="shared" si="8"/>
        <v>0.4</v>
      </c>
      <c r="T560">
        <v>4.1655902862548801</v>
      </c>
      <c r="U560">
        <v>3.8176212310790998</v>
      </c>
      <c r="V560">
        <v>3.53973388671875</v>
      </c>
      <c r="W560" s="17">
        <v>0.27788734436035201</v>
      </c>
      <c r="X560">
        <v>0.62585639953613303</v>
      </c>
      <c r="Y560">
        <v>0.62585639953613303</v>
      </c>
      <c r="Z560">
        <v>0.4</v>
      </c>
      <c r="AA560">
        <v>1</v>
      </c>
      <c r="AB560">
        <v>0.71428571428571397</v>
      </c>
      <c r="AC560">
        <v>0.83333333333333304</v>
      </c>
      <c r="AD560">
        <v>0</v>
      </c>
      <c r="AE560">
        <v>0.6</v>
      </c>
    </row>
    <row r="561" spans="1:31" x14ac:dyDescent="0.15">
      <c r="A561" s="6">
        <v>212</v>
      </c>
      <c r="B561">
        <v>15</v>
      </c>
      <c r="C561">
        <v>5</v>
      </c>
      <c r="D561">
        <v>10</v>
      </c>
      <c r="E561">
        <v>10</v>
      </c>
      <c r="F561">
        <v>10</v>
      </c>
      <c r="G561">
        <v>0</v>
      </c>
      <c r="H561">
        <v>5</v>
      </c>
      <c r="I561">
        <v>5</v>
      </c>
      <c r="J561">
        <v>0.75</v>
      </c>
      <c r="K561">
        <v>7.9279098510742196</v>
      </c>
      <c r="L561" s="10">
        <v>2.5874786376953098</v>
      </c>
      <c r="M561">
        <v>0.54357528686523404</v>
      </c>
      <c r="N561">
        <v>6.5930538177490199</v>
      </c>
      <c r="O561">
        <v>4</v>
      </c>
      <c r="P561">
        <v>4</v>
      </c>
      <c r="Q561">
        <v>14</v>
      </c>
      <c r="R561" s="16">
        <v>0.28570000000000001</v>
      </c>
      <c r="S561" s="16">
        <f t="shared" si="8"/>
        <v>0.4</v>
      </c>
      <c r="T561">
        <v>3.4272365570068399</v>
      </c>
      <c r="U561">
        <v>3.0102581977844198</v>
      </c>
      <c r="V561">
        <v>2.9044351577758798</v>
      </c>
      <c r="W561" s="17">
        <v>0.10582304000854501</v>
      </c>
      <c r="X561">
        <v>0.52280139923095703</v>
      </c>
      <c r="Y561">
        <v>0.52280139923095703</v>
      </c>
      <c r="Z561">
        <v>0.4</v>
      </c>
      <c r="AA561">
        <v>1</v>
      </c>
      <c r="AB561">
        <v>0.71428571428571397</v>
      </c>
      <c r="AC561">
        <v>0.83333333333333304</v>
      </c>
      <c r="AD561">
        <v>0</v>
      </c>
      <c r="AE561">
        <v>0.6</v>
      </c>
    </row>
    <row r="562" spans="1:31" s="1" customFormat="1" x14ac:dyDescent="0.15">
      <c r="A562" s="8">
        <v>219</v>
      </c>
      <c r="B562" s="1">
        <v>17</v>
      </c>
      <c r="C562" s="1">
        <v>3</v>
      </c>
      <c r="D562" s="1">
        <v>10</v>
      </c>
      <c r="E562" s="1">
        <v>10</v>
      </c>
      <c r="F562" s="1">
        <v>10</v>
      </c>
      <c r="G562" s="1">
        <v>0</v>
      </c>
      <c r="H562" s="1">
        <v>7</v>
      </c>
      <c r="I562" s="1">
        <v>3</v>
      </c>
      <c r="J562" s="1">
        <v>0.85</v>
      </c>
      <c r="K562" s="1">
        <v>9.1126365661621094</v>
      </c>
      <c r="L562" s="12">
        <v>2.5922698974609402</v>
      </c>
      <c r="M562" s="1">
        <v>1.4634552001953101</v>
      </c>
      <c r="N562" s="1">
        <v>5.5521011352539098</v>
      </c>
      <c r="O562" s="1">
        <v>4</v>
      </c>
      <c r="P562" s="1">
        <v>4</v>
      </c>
      <c r="Q562" s="1">
        <v>14</v>
      </c>
      <c r="R562" s="19">
        <v>0.28570000000000001</v>
      </c>
      <c r="S562" s="19">
        <f t="shared" si="8"/>
        <v>0.4</v>
      </c>
      <c r="T562" s="1">
        <v>4.3778495788574201</v>
      </c>
      <c r="U562" s="1">
        <v>4.0527868270873997</v>
      </c>
      <c r="V562" s="1">
        <v>3.7530632019043</v>
      </c>
      <c r="W562" s="12">
        <v>0.29972362518310602</v>
      </c>
      <c r="X562" s="1">
        <v>0.624786376953125</v>
      </c>
      <c r="Y562" s="1">
        <v>0.624786376953125</v>
      </c>
      <c r="Z562" s="1">
        <v>0.4</v>
      </c>
      <c r="AA562" s="1">
        <v>1</v>
      </c>
      <c r="AB562" s="1">
        <v>0.71428571428571397</v>
      </c>
      <c r="AC562" s="1">
        <v>0.83333333333333304</v>
      </c>
      <c r="AD562" s="1">
        <v>0</v>
      </c>
      <c r="AE562" s="1">
        <v>0.6</v>
      </c>
    </row>
    <row r="563" spans="1:31" x14ac:dyDescent="0.15">
      <c r="A563" s="6">
        <v>24</v>
      </c>
      <c r="B563">
        <v>15</v>
      </c>
      <c r="C563">
        <v>5</v>
      </c>
      <c r="D563">
        <v>10</v>
      </c>
      <c r="E563">
        <v>10</v>
      </c>
      <c r="F563">
        <v>9</v>
      </c>
      <c r="G563">
        <v>1</v>
      </c>
      <c r="H563">
        <v>6</v>
      </c>
      <c r="I563">
        <v>4</v>
      </c>
      <c r="J563">
        <v>0.75</v>
      </c>
      <c r="K563">
        <v>8.3411636352539098</v>
      </c>
      <c r="L563" s="10">
        <v>2.5968551635742201</v>
      </c>
      <c r="M563">
        <v>1.41201019287109</v>
      </c>
      <c r="N563">
        <v>6.6117286682128897</v>
      </c>
      <c r="O563">
        <v>5</v>
      </c>
      <c r="P563">
        <v>5</v>
      </c>
      <c r="Q563">
        <v>14</v>
      </c>
      <c r="R563" s="16">
        <v>0.35709999999999997</v>
      </c>
      <c r="S563" s="16">
        <f t="shared" si="8"/>
        <v>0.5</v>
      </c>
      <c r="T563">
        <v>3.4026832580566402</v>
      </c>
      <c r="U563">
        <v>3.0136945247650102</v>
      </c>
      <c r="V563">
        <v>2.94060087203979</v>
      </c>
      <c r="W563" s="17">
        <v>7.3093652725219699E-2</v>
      </c>
      <c r="X563">
        <v>0.46208238601684598</v>
      </c>
      <c r="Y563">
        <v>0.46208238601684598</v>
      </c>
      <c r="Z563">
        <v>0.5</v>
      </c>
      <c r="AA563">
        <v>0.9</v>
      </c>
      <c r="AB563">
        <v>0.64285714285714302</v>
      </c>
      <c r="AC563">
        <v>0.75</v>
      </c>
      <c r="AD563">
        <v>0.1</v>
      </c>
      <c r="AE563">
        <v>0.4</v>
      </c>
    </row>
    <row r="564" spans="1:31" x14ac:dyDescent="0.15">
      <c r="A564" s="6">
        <v>697</v>
      </c>
      <c r="B564">
        <v>16</v>
      </c>
      <c r="C564">
        <v>4</v>
      </c>
      <c r="D564">
        <v>10</v>
      </c>
      <c r="E564">
        <v>10</v>
      </c>
      <c r="F564">
        <v>10</v>
      </c>
      <c r="G564">
        <v>0</v>
      </c>
      <c r="H564">
        <v>6</v>
      </c>
      <c r="I564">
        <v>4</v>
      </c>
      <c r="J564">
        <v>0.8</v>
      </c>
      <c r="K564">
        <v>9.1894912719726598</v>
      </c>
      <c r="L564" s="10">
        <v>2.5975360870361301</v>
      </c>
      <c r="M564">
        <v>0.80964279174804699</v>
      </c>
      <c r="N564">
        <v>6.51686668395996</v>
      </c>
      <c r="O564">
        <v>4</v>
      </c>
      <c r="P564">
        <v>4</v>
      </c>
      <c r="Q564">
        <v>14</v>
      </c>
      <c r="R564" s="16">
        <v>0.28570000000000001</v>
      </c>
      <c r="S564" s="16">
        <f t="shared" si="8"/>
        <v>0.4</v>
      </c>
      <c r="T564">
        <v>3.79562568664551</v>
      </c>
      <c r="U564">
        <v>3.42073631286621</v>
      </c>
      <c r="V564">
        <v>3.2003471851348899</v>
      </c>
      <c r="W564" s="17">
        <v>0.22038912773132299</v>
      </c>
      <c r="X564">
        <v>0.59527850151062001</v>
      </c>
      <c r="Y564">
        <v>0.59527850151062001</v>
      </c>
      <c r="Z564">
        <v>0.4</v>
      </c>
      <c r="AA564">
        <v>1</v>
      </c>
      <c r="AB564">
        <v>0.71428571428571397</v>
      </c>
      <c r="AC564">
        <v>0.83333333333333304</v>
      </c>
      <c r="AD564">
        <v>0</v>
      </c>
      <c r="AE564">
        <v>0.6</v>
      </c>
    </row>
    <row r="565" spans="1:31" x14ac:dyDescent="0.15">
      <c r="A565" s="6">
        <v>614</v>
      </c>
      <c r="B565">
        <v>16</v>
      </c>
      <c r="C565">
        <v>4</v>
      </c>
      <c r="D565">
        <v>10</v>
      </c>
      <c r="E565">
        <v>10</v>
      </c>
      <c r="F565">
        <v>10</v>
      </c>
      <c r="G565">
        <v>0</v>
      </c>
      <c r="H565">
        <v>6</v>
      </c>
      <c r="I565">
        <v>4</v>
      </c>
      <c r="J565">
        <v>0.8</v>
      </c>
      <c r="K565">
        <v>8.8925533294677699</v>
      </c>
      <c r="L565" s="10">
        <v>2.60295486450195</v>
      </c>
      <c r="M565">
        <v>1.0347099304199201</v>
      </c>
      <c r="N565">
        <v>6.5620594024658203</v>
      </c>
      <c r="O565">
        <v>4</v>
      </c>
      <c r="P565">
        <v>4</v>
      </c>
      <c r="Q565">
        <v>14</v>
      </c>
      <c r="R565" s="16">
        <v>0.28570000000000001</v>
      </c>
      <c r="S565" s="16">
        <f t="shared" si="8"/>
        <v>0.4</v>
      </c>
      <c r="T565">
        <v>3.9543094635009801</v>
      </c>
      <c r="U565">
        <v>3.5536766052246098</v>
      </c>
      <c r="V565">
        <v>3.3475203514099099</v>
      </c>
      <c r="W565" s="17">
        <v>0.20615625381469699</v>
      </c>
      <c r="X565">
        <v>0.60678911209106401</v>
      </c>
      <c r="Y565">
        <v>0.60678911209106401</v>
      </c>
      <c r="Z565">
        <v>0.4</v>
      </c>
      <c r="AA565">
        <v>1</v>
      </c>
      <c r="AB565">
        <v>0.71428571428571397</v>
      </c>
      <c r="AC565">
        <v>0.83333333333333304</v>
      </c>
      <c r="AD565">
        <v>0</v>
      </c>
      <c r="AE565">
        <v>0.6</v>
      </c>
    </row>
    <row r="566" spans="1:31" x14ac:dyDescent="0.15">
      <c r="A566" s="6">
        <v>440</v>
      </c>
      <c r="B566">
        <v>16</v>
      </c>
      <c r="C566">
        <v>4</v>
      </c>
      <c r="D566">
        <v>10</v>
      </c>
      <c r="E566">
        <v>10</v>
      </c>
      <c r="F566">
        <v>10</v>
      </c>
      <c r="G566">
        <v>0</v>
      </c>
      <c r="H566">
        <v>6</v>
      </c>
      <c r="I566">
        <v>4</v>
      </c>
      <c r="J566">
        <v>0.8</v>
      </c>
      <c r="K566">
        <v>7.9610080718994096</v>
      </c>
      <c r="L566" s="10">
        <v>2.6037616729736301</v>
      </c>
      <c r="M566">
        <v>1.20804214477539</v>
      </c>
      <c r="N566">
        <v>5.4394550323486301</v>
      </c>
      <c r="O566">
        <v>4</v>
      </c>
      <c r="P566">
        <v>4</v>
      </c>
      <c r="Q566">
        <v>13</v>
      </c>
      <c r="R566" s="16">
        <v>0.30769999999999997</v>
      </c>
      <c r="S566" s="16">
        <f t="shared" si="8"/>
        <v>0.4</v>
      </c>
      <c r="T566">
        <v>3.4559593200683598</v>
      </c>
      <c r="U566">
        <v>3.1424729824066202</v>
      </c>
      <c r="V566">
        <v>2.94775366783142</v>
      </c>
      <c r="W566" s="17">
        <v>0.19471931457519501</v>
      </c>
      <c r="X566">
        <v>0.50820565223693803</v>
      </c>
      <c r="Y566">
        <v>0.50820565223693803</v>
      </c>
      <c r="Z566">
        <v>0.4</v>
      </c>
      <c r="AA566">
        <v>0.9</v>
      </c>
      <c r="AB566">
        <v>0.69230769230769196</v>
      </c>
      <c r="AC566">
        <v>0.78260869565217395</v>
      </c>
      <c r="AD566">
        <v>0.1</v>
      </c>
      <c r="AE566">
        <v>0.5</v>
      </c>
    </row>
    <row r="567" spans="1:31" x14ac:dyDescent="0.15">
      <c r="A567" s="6">
        <v>91</v>
      </c>
      <c r="B567">
        <v>16</v>
      </c>
      <c r="C567">
        <v>4</v>
      </c>
      <c r="D567">
        <v>10</v>
      </c>
      <c r="E567">
        <v>10</v>
      </c>
      <c r="F567">
        <v>10</v>
      </c>
      <c r="G567">
        <v>0</v>
      </c>
      <c r="H567">
        <v>6</v>
      </c>
      <c r="I567">
        <v>4</v>
      </c>
      <c r="J567">
        <v>0.8</v>
      </c>
      <c r="K567">
        <v>8.7608680725097692</v>
      </c>
      <c r="L567" s="10">
        <v>2.60641670227051</v>
      </c>
      <c r="M567">
        <v>0.90999221801757801</v>
      </c>
      <c r="N567">
        <v>6.0163593292236301</v>
      </c>
      <c r="O567">
        <v>4</v>
      </c>
      <c r="P567">
        <v>4</v>
      </c>
      <c r="Q567">
        <v>14</v>
      </c>
      <c r="R567" s="16">
        <v>0.28570000000000001</v>
      </c>
      <c r="S567" s="16">
        <f t="shared" si="8"/>
        <v>0.4</v>
      </c>
      <c r="T567">
        <v>3.8749866485595699</v>
      </c>
      <c r="U567">
        <v>3.4989471435546902</v>
      </c>
      <c r="V567">
        <v>3.2845439910888699</v>
      </c>
      <c r="W567" s="17">
        <v>0.21440315246582001</v>
      </c>
      <c r="X567">
        <v>0.59044265747070301</v>
      </c>
      <c r="Y567">
        <v>0.59044265747070301</v>
      </c>
      <c r="Z567">
        <v>0.4</v>
      </c>
      <c r="AA567">
        <v>1</v>
      </c>
      <c r="AB567">
        <v>0.71428571428571397</v>
      </c>
      <c r="AC567">
        <v>0.83333333333333304</v>
      </c>
      <c r="AD567">
        <v>0</v>
      </c>
      <c r="AE567">
        <v>0.6</v>
      </c>
    </row>
    <row r="568" spans="1:31" x14ac:dyDescent="0.15">
      <c r="A568" s="6">
        <v>452</v>
      </c>
      <c r="B568">
        <v>16</v>
      </c>
      <c r="C568">
        <v>4</v>
      </c>
      <c r="D568">
        <v>10</v>
      </c>
      <c r="E568">
        <v>10</v>
      </c>
      <c r="F568">
        <v>10</v>
      </c>
      <c r="G568">
        <v>0</v>
      </c>
      <c r="H568">
        <v>6</v>
      </c>
      <c r="I568">
        <v>4</v>
      </c>
      <c r="J568">
        <v>0.8</v>
      </c>
      <c r="K568">
        <v>9.2221946716308594</v>
      </c>
      <c r="L568" s="10">
        <v>2.6102981567382799</v>
      </c>
      <c r="M568">
        <v>0.858612060546875</v>
      </c>
      <c r="N568">
        <v>6.6406021118164098</v>
      </c>
      <c r="O568">
        <v>4</v>
      </c>
      <c r="P568">
        <v>4</v>
      </c>
      <c r="Q568">
        <v>14</v>
      </c>
      <c r="R568" s="16">
        <v>0.28570000000000001</v>
      </c>
      <c r="S568" s="16">
        <f t="shared" si="8"/>
        <v>0.4</v>
      </c>
      <c r="T568">
        <v>3.9146537780761701</v>
      </c>
      <c r="U568">
        <v>3.5210485458374001</v>
      </c>
      <c r="V568">
        <v>3.3050370216369598</v>
      </c>
      <c r="W568" s="17">
        <v>0.21601152420044001</v>
      </c>
      <c r="X568">
        <v>0.60961675643920898</v>
      </c>
      <c r="Y568">
        <v>0.60961675643920898</v>
      </c>
      <c r="Z568">
        <v>0.4</v>
      </c>
      <c r="AA568">
        <v>1</v>
      </c>
      <c r="AB568">
        <v>0.71428571428571397</v>
      </c>
      <c r="AC568">
        <v>0.83333333333333304</v>
      </c>
      <c r="AD568">
        <v>0</v>
      </c>
      <c r="AE568">
        <v>0.6</v>
      </c>
    </row>
    <row r="569" spans="1:31" x14ac:dyDescent="0.15">
      <c r="A569" s="6">
        <v>618</v>
      </c>
      <c r="B569">
        <v>17</v>
      </c>
      <c r="C569">
        <v>3</v>
      </c>
      <c r="D569">
        <v>10</v>
      </c>
      <c r="E569">
        <v>10</v>
      </c>
      <c r="F569">
        <v>10</v>
      </c>
      <c r="G569">
        <v>0</v>
      </c>
      <c r="H569">
        <v>7</v>
      </c>
      <c r="I569">
        <v>3</v>
      </c>
      <c r="J569">
        <v>0.85</v>
      </c>
      <c r="K569">
        <v>8.9803905487060494</v>
      </c>
      <c r="L569" s="10">
        <v>2.6199645996093701</v>
      </c>
      <c r="M569">
        <v>1.5433921813964799</v>
      </c>
      <c r="N569">
        <v>5.49774169921875</v>
      </c>
      <c r="O569">
        <v>4</v>
      </c>
      <c r="P569">
        <v>4</v>
      </c>
      <c r="Q569">
        <v>13</v>
      </c>
      <c r="R569" s="16">
        <v>0.30769999999999997</v>
      </c>
      <c r="S569" s="16">
        <f t="shared" si="8"/>
        <v>0.4</v>
      </c>
      <c r="T569">
        <v>3.7188663482665998</v>
      </c>
      <c r="U569">
        <v>3.4423961639404301</v>
      </c>
      <c r="V569">
        <v>3.1496415138244598</v>
      </c>
      <c r="W569" s="17">
        <v>0.29275465011596702</v>
      </c>
      <c r="X569">
        <v>0.569224834442139</v>
      </c>
      <c r="Y569">
        <v>0.569224834442139</v>
      </c>
      <c r="Z569">
        <v>0.4</v>
      </c>
      <c r="AA569">
        <v>0.9</v>
      </c>
      <c r="AB569">
        <v>0.69230769230769196</v>
      </c>
      <c r="AC569">
        <v>0.78260869565217395</v>
      </c>
      <c r="AD569">
        <v>0.1</v>
      </c>
      <c r="AE569">
        <v>0.5</v>
      </c>
    </row>
    <row r="570" spans="1:31" x14ac:dyDescent="0.15">
      <c r="A570" s="6">
        <v>192</v>
      </c>
      <c r="B570">
        <v>16</v>
      </c>
      <c r="C570">
        <v>4</v>
      </c>
      <c r="D570">
        <v>10</v>
      </c>
      <c r="E570">
        <v>10</v>
      </c>
      <c r="F570">
        <v>10</v>
      </c>
      <c r="G570">
        <v>0</v>
      </c>
      <c r="H570">
        <v>6</v>
      </c>
      <c r="I570">
        <v>4</v>
      </c>
      <c r="J570">
        <v>0.8</v>
      </c>
      <c r="K570">
        <v>7.4630966186523402</v>
      </c>
      <c r="L570" s="10">
        <v>2.6269359588622998</v>
      </c>
      <c r="M570">
        <v>1.4117736816406199</v>
      </c>
      <c r="N570">
        <v>5.0223617553710902</v>
      </c>
      <c r="O570">
        <v>4</v>
      </c>
      <c r="P570">
        <v>4</v>
      </c>
      <c r="Q570">
        <v>13</v>
      </c>
      <c r="R570" s="16">
        <v>0.30769999999999997</v>
      </c>
      <c r="S570" s="16">
        <f t="shared" si="8"/>
        <v>0.4</v>
      </c>
      <c r="T570">
        <v>3.2729473114013699</v>
      </c>
      <c r="U570">
        <v>2.98811984062195</v>
      </c>
      <c r="V570">
        <v>2.7888202667236301</v>
      </c>
      <c r="W570" s="17">
        <v>0.19929957389831501</v>
      </c>
      <c r="X570">
        <v>0.48412704467773399</v>
      </c>
      <c r="Y570">
        <v>0.48412704467773399</v>
      </c>
      <c r="Z570">
        <v>0.4</v>
      </c>
      <c r="AA570">
        <v>0.9</v>
      </c>
      <c r="AB570">
        <v>0.69230769230769196</v>
      </c>
      <c r="AC570">
        <v>0.78260869565217395</v>
      </c>
      <c r="AD570">
        <v>0.1</v>
      </c>
      <c r="AE570">
        <v>0.5</v>
      </c>
    </row>
    <row r="571" spans="1:31" x14ac:dyDescent="0.15">
      <c r="A571" s="6">
        <v>767</v>
      </c>
      <c r="B571">
        <v>18</v>
      </c>
      <c r="C571">
        <v>2</v>
      </c>
      <c r="D571">
        <v>10</v>
      </c>
      <c r="E571">
        <v>10</v>
      </c>
      <c r="F571">
        <v>10</v>
      </c>
      <c r="G571">
        <v>0</v>
      </c>
      <c r="H571">
        <v>8</v>
      </c>
      <c r="I571">
        <v>2</v>
      </c>
      <c r="J571">
        <v>0.9</v>
      </c>
      <c r="K571">
        <v>10.418952941894499</v>
      </c>
      <c r="L571" s="10">
        <v>2.6292495727539098</v>
      </c>
      <c r="M571">
        <v>2.0696887969970699</v>
      </c>
      <c r="N571">
        <v>6.93931007385254</v>
      </c>
      <c r="O571">
        <v>3</v>
      </c>
      <c r="P571">
        <v>3</v>
      </c>
      <c r="Q571">
        <v>13</v>
      </c>
      <c r="R571" s="16">
        <v>0.23080000000000001</v>
      </c>
      <c r="S571" s="16">
        <f t="shared" si="8"/>
        <v>0.3</v>
      </c>
      <c r="T571">
        <v>3.8642120361328098</v>
      </c>
      <c r="U571">
        <v>3.6235122680664098</v>
      </c>
      <c r="V571">
        <v>3.29751825332642</v>
      </c>
      <c r="W571" s="17">
        <v>0.32599401473999001</v>
      </c>
      <c r="X571">
        <v>0.56669378280639604</v>
      </c>
      <c r="Y571">
        <v>0.56669378280639604</v>
      </c>
      <c r="Z571">
        <v>0.3</v>
      </c>
      <c r="AA571">
        <v>1</v>
      </c>
      <c r="AB571">
        <v>0.76923076923076905</v>
      </c>
      <c r="AC571">
        <v>0.86956521739130399</v>
      </c>
      <c r="AD571">
        <v>0</v>
      </c>
      <c r="AE571">
        <v>0.7</v>
      </c>
    </row>
    <row r="572" spans="1:31" x14ac:dyDescent="0.15">
      <c r="A572" s="6">
        <v>268</v>
      </c>
      <c r="B572">
        <v>18</v>
      </c>
      <c r="C572">
        <v>2</v>
      </c>
      <c r="D572">
        <v>10</v>
      </c>
      <c r="E572">
        <v>10</v>
      </c>
      <c r="F572">
        <v>10</v>
      </c>
      <c r="G572">
        <v>0</v>
      </c>
      <c r="H572">
        <v>8</v>
      </c>
      <c r="I572">
        <v>2</v>
      </c>
      <c r="J572">
        <v>0.9</v>
      </c>
      <c r="K572">
        <v>8.8905830383300799</v>
      </c>
      <c r="L572" s="10">
        <v>2.6317901611328098</v>
      </c>
      <c r="M572">
        <v>2.1520538330078098</v>
      </c>
      <c r="N572">
        <v>5.4248237609863299</v>
      </c>
      <c r="O572">
        <v>3</v>
      </c>
      <c r="P572">
        <v>3</v>
      </c>
      <c r="Q572">
        <v>13</v>
      </c>
      <c r="R572" s="16">
        <v>0.23080000000000001</v>
      </c>
      <c r="S572" s="16">
        <f t="shared" si="8"/>
        <v>0.3</v>
      </c>
      <c r="T572">
        <v>3.8798961639404301</v>
      </c>
      <c r="U572">
        <v>3.6580836772918701</v>
      </c>
      <c r="V572">
        <v>3.36248779296875</v>
      </c>
      <c r="W572" s="17">
        <v>0.29559588432312001</v>
      </c>
      <c r="X572">
        <v>0.51740837097168002</v>
      </c>
      <c r="Y572">
        <v>0.51740837097168002</v>
      </c>
      <c r="Z572">
        <v>0.3</v>
      </c>
      <c r="AA572">
        <v>1</v>
      </c>
      <c r="AB572">
        <v>0.76923076923076905</v>
      </c>
      <c r="AC572">
        <v>0.86956521739130399</v>
      </c>
      <c r="AD572">
        <v>0</v>
      </c>
      <c r="AE572">
        <v>0.7</v>
      </c>
    </row>
    <row r="573" spans="1:31" x14ac:dyDescent="0.15">
      <c r="A573" s="6">
        <v>109</v>
      </c>
      <c r="B573">
        <v>16</v>
      </c>
      <c r="C573">
        <v>4</v>
      </c>
      <c r="D573">
        <v>10</v>
      </c>
      <c r="E573">
        <v>10</v>
      </c>
      <c r="F573">
        <v>10</v>
      </c>
      <c r="G573">
        <v>0</v>
      </c>
      <c r="H573">
        <v>6</v>
      </c>
      <c r="I573">
        <v>4</v>
      </c>
      <c r="J573">
        <v>0.8</v>
      </c>
      <c r="K573">
        <v>9.0739898681640607</v>
      </c>
      <c r="L573" s="10">
        <v>2.63424873352051</v>
      </c>
      <c r="M573">
        <v>0.84178924560546897</v>
      </c>
      <c r="N573">
        <v>6.25174903869629</v>
      </c>
      <c r="O573">
        <v>4</v>
      </c>
      <c r="P573">
        <v>4</v>
      </c>
      <c r="Q573">
        <v>14</v>
      </c>
      <c r="R573" s="16">
        <v>0.28570000000000001</v>
      </c>
      <c r="S573" s="16">
        <f t="shared" si="8"/>
        <v>0.4</v>
      </c>
      <c r="T573">
        <v>4.0189895629882804</v>
      </c>
      <c r="U573">
        <v>3.6217486858367902</v>
      </c>
      <c r="V573">
        <v>3.3942222595214799</v>
      </c>
      <c r="W573" s="17">
        <v>0.22752642631530801</v>
      </c>
      <c r="X573">
        <v>0.62476730346679699</v>
      </c>
      <c r="Y573">
        <v>0.62476730346679699</v>
      </c>
      <c r="Z573">
        <v>0.4</v>
      </c>
      <c r="AA573">
        <v>1</v>
      </c>
      <c r="AB573">
        <v>0.71428571428571397</v>
      </c>
      <c r="AC573">
        <v>0.83333333333333304</v>
      </c>
      <c r="AD573">
        <v>0</v>
      </c>
      <c r="AE573">
        <v>0.6</v>
      </c>
    </row>
    <row r="574" spans="1:31" x14ac:dyDescent="0.15">
      <c r="A574" s="6">
        <v>985</v>
      </c>
      <c r="B574">
        <v>16</v>
      </c>
      <c r="C574">
        <v>4</v>
      </c>
      <c r="D574">
        <v>10</v>
      </c>
      <c r="E574">
        <v>10</v>
      </c>
      <c r="F574">
        <v>10</v>
      </c>
      <c r="G574">
        <v>0</v>
      </c>
      <c r="H574">
        <v>6</v>
      </c>
      <c r="I574">
        <v>4</v>
      </c>
      <c r="J574">
        <v>0.8</v>
      </c>
      <c r="K574">
        <v>8.2304153442382795</v>
      </c>
      <c r="L574" s="10">
        <v>2.6405620574951199</v>
      </c>
      <c r="M574">
        <v>1.1465415954589799</v>
      </c>
      <c r="N574">
        <v>5.58138084411621</v>
      </c>
      <c r="O574">
        <v>5</v>
      </c>
      <c r="P574">
        <v>5</v>
      </c>
      <c r="Q574">
        <v>15</v>
      </c>
      <c r="R574" s="16">
        <v>0.33329999999999999</v>
      </c>
      <c r="S574" s="16">
        <f t="shared" si="8"/>
        <v>0.5</v>
      </c>
      <c r="T574">
        <v>3.8651008605957</v>
      </c>
      <c r="U574">
        <v>3.5085403919220002</v>
      </c>
      <c r="V574">
        <v>3.2926373481750502</v>
      </c>
      <c r="W574" s="17">
        <v>0.21590304374694799</v>
      </c>
      <c r="X574">
        <v>0.57246351242065396</v>
      </c>
      <c r="Y574">
        <v>0.57246351242065396</v>
      </c>
      <c r="Z574">
        <v>0.5</v>
      </c>
      <c r="AA574">
        <v>1</v>
      </c>
      <c r="AB574">
        <v>0.66666666666666696</v>
      </c>
      <c r="AC574">
        <v>0.8</v>
      </c>
      <c r="AD574">
        <v>0</v>
      </c>
      <c r="AE574">
        <v>0.5</v>
      </c>
    </row>
    <row r="575" spans="1:31" x14ac:dyDescent="0.15">
      <c r="A575" s="6">
        <v>635</v>
      </c>
      <c r="B575">
        <v>18</v>
      </c>
      <c r="C575">
        <v>2</v>
      </c>
      <c r="D575">
        <v>10</v>
      </c>
      <c r="E575">
        <v>10</v>
      </c>
      <c r="F575">
        <v>10</v>
      </c>
      <c r="G575">
        <v>0</v>
      </c>
      <c r="H575">
        <v>8</v>
      </c>
      <c r="I575">
        <v>2</v>
      </c>
      <c r="J575">
        <v>0.9</v>
      </c>
      <c r="K575">
        <v>10.704750061035201</v>
      </c>
      <c r="L575" s="10">
        <v>2.6428642272949201</v>
      </c>
      <c r="M575">
        <v>2.0233459472656201</v>
      </c>
      <c r="N575">
        <v>6.9797782897949201</v>
      </c>
      <c r="O575">
        <v>4</v>
      </c>
      <c r="P575">
        <v>4</v>
      </c>
      <c r="Q575">
        <v>14</v>
      </c>
      <c r="R575" s="16">
        <v>0.28570000000000001</v>
      </c>
      <c r="S575" s="16">
        <f t="shared" si="8"/>
        <v>0.4</v>
      </c>
      <c r="T575">
        <v>4.0976791381835902</v>
      </c>
      <c r="U575">
        <v>3.8487484455108598</v>
      </c>
      <c r="V575">
        <v>3.5037872791290301</v>
      </c>
      <c r="W575" s="17">
        <v>0.34496116638183599</v>
      </c>
      <c r="X575">
        <v>0.59389185905456499</v>
      </c>
      <c r="Y575">
        <v>0.59389185905456499</v>
      </c>
      <c r="Z575">
        <v>0.4</v>
      </c>
      <c r="AA575">
        <v>1</v>
      </c>
      <c r="AB575">
        <v>0.71428571428571397</v>
      </c>
      <c r="AC575">
        <v>0.83333333333333304</v>
      </c>
      <c r="AD575">
        <v>0</v>
      </c>
      <c r="AE575">
        <v>0.6</v>
      </c>
    </row>
    <row r="576" spans="1:31" x14ac:dyDescent="0.15">
      <c r="A576" s="6">
        <v>810</v>
      </c>
      <c r="B576">
        <v>17</v>
      </c>
      <c r="C576">
        <v>3</v>
      </c>
      <c r="D576">
        <v>10</v>
      </c>
      <c r="E576">
        <v>10</v>
      </c>
      <c r="F576">
        <v>10</v>
      </c>
      <c r="G576">
        <v>0</v>
      </c>
      <c r="H576">
        <v>7</v>
      </c>
      <c r="I576">
        <v>3</v>
      </c>
      <c r="J576">
        <v>0.85</v>
      </c>
      <c r="K576">
        <v>8.6121883392334002</v>
      </c>
      <c r="L576" s="10">
        <v>2.64809226989746</v>
      </c>
      <c r="M576">
        <v>1.70072746276855</v>
      </c>
      <c r="N576">
        <v>5.3622531890869096</v>
      </c>
      <c r="O576">
        <v>3</v>
      </c>
      <c r="P576">
        <v>3</v>
      </c>
      <c r="Q576">
        <v>12</v>
      </c>
      <c r="R576" s="16">
        <v>0.25</v>
      </c>
      <c r="S576" s="16">
        <f t="shared" si="8"/>
        <v>0.3</v>
      </c>
      <c r="T576">
        <v>3.7633743286132799</v>
      </c>
      <c r="U576">
        <v>3.51570320129394</v>
      </c>
      <c r="V576">
        <v>3.2814457416534402</v>
      </c>
      <c r="W576" s="17">
        <v>0.23425745964050301</v>
      </c>
      <c r="X576">
        <v>0.48192858695983898</v>
      </c>
      <c r="Y576">
        <v>0.48192858695983898</v>
      </c>
      <c r="Z576">
        <v>0.3</v>
      </c>
      <c r="AA576">
        <v>0.9</v>
      </c>
      <c r="AB576">
        <v>0.75</v>
      </c>
      <c r="AC576">
        <v>0.81818181818181801</v>
      </c>
      <c r="AD576">
        <v>0.1</v>
      </c>
      <c r="AE576">
        <v>0.6</v>
      </c>
    </row>
    <row r="577" spans="1:31" x14ac:dyDescent="0.15">
      <c r="A577" s="6">
        <v>473</v>
      </c>
      <c r="B577">
        <v>15</v>
      </c>
      <c r="C577">
        <v>5</v>
      </c>
      <c r="D577">
        <v>10</v>
      </c>
      <c r="E577">
        <v>10</v>
      </c>
      <c r="F577">
        <v>10</v>
      </c>
      <c r="G577">
        <v>0</v>
      </c>
      <c r="H577">
        <v>5</v>
      </c>
      <c r="I577">
        <v>5</v>
      </c>
      <c r="J577">
        <v>0.75</v>
      </c>
      <c r="K577">
        <v>7.9275894165039098</v>
      </c>
      <c r="L577" s="10">
        <v>2.6483669281005899</v>
      </c>
      <c r="M577">
        <v>0.66130828857421897</v>
      </c>
      <c r="N577">
        <v>6.5843334197998002</v>
      </c>
      <c r="O577">
        <v>4</v>
      </c>
      <c r="P577">
        <v>4</v>
      </c>
      <c r="Q577">
        <v>14</v>
      </c>
      <c r="R577" s="16">
        <v>0.28570000000000001</v>
      </c>
      <c r="S577" s="16">
        <f t="shared" si="8"/>
        <v>0.4</v>
      </c>
      <c r="T577">
        <v>3.7051258087158199</v>
      </c>
      <c r="U577">
        <v>3.2515168190002401</v>
      </c>
      <c r="V577">
        <v>3.1500170230865501</v>
      </c>
      <c r="W577" s="17">
        <v>0.101499795913696</v>
      </c>
      <c r="X577">
        <v>0.55510878562927202</v>
      </c>
      <c r="Y577">
        <v>0.55510878562927202</v>
      </c>
      <c r="Z577">
        <v>0.4</v>
      </c>
      <c r="AA577">
        <v>1</v>
      </c>
      <c r="AB577">
        <v>0.71428571428571397</v>
      </c>
      <c r="AC577">
        <v>0.83333333333333304</v>
      </c>
      <c r="AD577">
        <v>0</v>
      </c>
      <c r="AE577">
        <v>0.6</v>
      </c>
    </row>
    <row r="578" spans="1:31" x14ac:dyDescent="0.15">
      <c r="A578" s="6">
        <v>362</v>
      </c>
      <c r="B578">
        <v>15</v>
      </c>
      <c r="C578">
        <v>5</v>
      </c>
      <c r="D578">
        <v>10</v>
      </c>
      <c r="E578">
        <v>10</v>
      </c>
      <c r="F578">
        <v>10</v>
      </c>
      <c r="G578">
        <v>0</v>
      </c>
      <c r="H578">
        <v>5</v>
      </c>
      <c r="I578">
        <v>5</v>
      </c>
      <c r="J578">
        <v>0.75</v>
      </c>
      <c r="K578">
        <v>7.4266471862793004</v>
      </c>
      <c r="L578" s="10">
        <v>2.65016365051269</v>
      </c>
      <c r="M578">
        <v>0.79006195068359397</v>
      </c>
      <c r="N578">
        <v>5.832763671875</v>
      </c>
      <c r="O578">
        <v>3</v>
      </c>
      <c r="P578">
        <v>3</v>
      </c>
      <c r="Q578">
        <v>12</v>
      </c>
      <c r="R578" s="16">
        <v>0.25</v>
      </c>
      <c r="S578" s="16">
        <f t="shared" ref="S578:S641" si="9">O578/E578</f>
        <v>0.3</v>
      </c>
      <c r="T578">
        <v>2.9501590728759801</v>
      </c>
      <c r="U578">
        <v>2.6197974681854199</v>
      </c>
      <c r="V578">
        <v>2.4874329566955602</v>
      </c>
      <c r="W578" s="17">
        <v>0.132364511489868</v>
      </c>
      <c r="X578">
        <v>0.46272611618041998</v>
      </c>
      <c r="Y578">
        <v>0.46272611618041998</v>
      </c>
      <c r="Z578">
        <v>0.3</v>
      </c>
      <c r="AA578">
        <v>0.9</v>
      </c>
      <c r="AB578">
        <v>0.75</v>
      </c>
      <c r="AC578">
        <v>0.81818181818181801</v>
      </c>
      <c r="AD578">
        <v>0.1</v>
      </c>
      <c r="AE578">
        <v>0.6</v>
      </c>
    </row>
    <row r="579" spans="1:31" x14ac:dyDescent="0.15">
      <c r="A579" s="6">
        <v>941</v>
      </c>
      <c r="B579">
        <v>16</v>
      </c>
      <c r="C579">
        <v>4</v>
      </c>
      <c r="D579">
        <v>10</v>
      </c>
      <c r="E579">
        <v>10</v>
      </c>
      <c r="F579">
        <v>10</v>
      </c>
      <c r="G579">
        <v>0</v>
      </c>
      <c r="H579">
        <v>6</v>
      </c>
      <c r="I579">
        <v>4</v>
      </c>
      <c r="J579">
        <v>0.8</v>
      </c>
      <c r="K579">
        <v>8.8859405517578107</v>
      </c>
      <c r="L579" s="10">
        <v>2.6512527465820299</v>
      </c>
      <c r="M579">
        <v>1.06869888305664</v>
      </c>
      <c r="N579">
        <v>6.4347610473632804</v>
      </c>
      <c r="O579">
        <v>4</v>
      </c>
      <c r="P579">
        <v>4</v>
      </c>
      <c r="Q579">
        <v>14</v>
      </c>
      <c r="R579" s="16">
        <v>0.28570000000000001</v>
      </c>
      <c r="S579" s="16">
        <f t="shared" si="9"/>
        <v>0.4</v>
      </c>
      <c r="T579">
        <v>3.9604015350341801</v>
      </c>
      <c r="U579">
        <v>3.5765151977539098</v>
      </c>
      <c r="V579">
        <v>3.3643002510070801</v>
      </c>
      <c r="W579" s="17">
        <v>0.21221494674682601</v>
      </c>
      <c r="X579">
        <v>0.59610128402710005</v>
      </c>
      <c r="Y579">
        <v>0.59610128402710005</v>
      </c>
      <c r="Z579">
        <v>0.4</v>
      </c>
      <c r="AA579">
        <v>1</v>
      </c>
      <c r="AB579">
        <v>0.71428571428571397</v>
      </c>
      <c r="AC579">
        <v>0.83333333333333304</v>
      </c>
      <c r="AD579">
        <v>0</v>
      </c>
      <c r="AE579">
        <v>0.6</v>
      </c>
    </row>
    <row r="580" spans="1:31" x14ac:dyDescent="0.15">
      <c r="A580" s="6">
        <v>133</v>
      </c>
      <c r="B580">
        <v>15</v>
      </c>
      <c r="C580">
        <v>5</v>
      </c>
      <c r="D580">
        <v>10</v>
      </c>
      <c r="E580">
        <v>10</v>
      </c>
      <c r="F580">
        <v>10</v>
      </c>
      <c r="G580">
        <v>0</v>
      </c>
      <c r="H580">
        <v>5</v>
      </c>
      <c r="I580">
        <v>5</v>
      </c>
      <c r="J580">
        <v>0.75</v>
      </c>
      <c r="K580">
        <v>8.1249008178710902</v>
      </c>
      <c r="L580" s="10">
        <v>2.6571311950683598</v>
      </c>
      <c r="M580">
        <v>0.60422134399414096</v>
      </c>
      <c r="N580">
        <v>6.8297176361084002</v>
      </c>
      <c r="O580">
        <v>4</v>
      </c>
      <c r="P580">
        <v>4</v>
      </c>
      <c r="Q580">
        <v>14</v>
      </c>
      <c r="R580" s="16">
        <v>0.28570000000000001</v>
      </c>
      <c r="S580" s="16">
        <f t="shared" si="9"/>
        <v>0.4</v>
      </c>
      <c r="T580">
        <v>3.8297367095947301</v>
      </c>
      <c r="U580">
        <v>3.37107276916504</v>
      </c>
      <c r="V580">
        <v>3.2589538097381601</v>
      </c>
      <c r="W580" s="17">
        <v>0.11211895942687999</v>
      </c>
      <c r="X580">
        <v>0.57078289985656705</v>
      </c>
      <c r="Y580">
        <v>0.57078289985656705</v>
      </c>
      <c r="Z580">
        <v>0.4</v>
      </c>
      <c r="AA580">
        <v>1</v>
      </c>
      <c r="AB580">
        <v>0.71428571428571397</v>
      </c>
      <c r="AC580">
        <v>0.83333333333333304</v>
      </c>
      <c r="AD580">
        <v>0</v>
      </c>
      <c r="AE580">
        <v>0.6</v>
      </c>
    </row>
    <row r="581" spans="1:31" x14ac:dyDescent="0.15">
      <c r="A581" s="6">
        <v>793</v>
      </c>
      <c r="B581">
        <v>17</v>
      </c>
      <c r="C581">
        <v>3</v>
      </c>
      <c r="D581">
        <v>10</v>
      </c>
      <c r="E581">
        <v>10</v>
      </c>
      <c r="F581">
        <v>10</v>
      </c>
      <c r="G581">
        <v>0</v>
      </c>
      <c r="H581">
        <v>7</v>
      </c>
      <c r="I581">
        <v>3</v>
      </c>
      <c r="J581">
        <v>0.85</v>
      </c>
      <c r="K581">
        <v>8.4409599304199201</v>
      </c>
      <c r="L581" s="10">
        <v>2.6581001281738299</v>
      </c>
      <c r="M581">
        <v>1.8750762939453101</v>
      </c>
      <c r="N581">
        <v>5.6511592864990199</v>
      </c>
      <c r="O581">
        <v>6</v>
      </c>
      <c r="P581">
        <v>6</v>
      </c>
      <c r="Q581">
        <v>16</v>
      </c>
      <c r="R581" s="16">
        <v>0.375</v>
      </c>
      <c r="S581" s="16">
        <f t="shared" si="9"/>
        <v>0.6</v>
      </c>
      <c r="T581">
        <v>3.80598068237305</v>
      </c>
      <c r="U581">
        <v>3.5328958034515399</v>
      </c>
      <c r="V581">
        <v>3.30051946640015</v>
      </c>
      <c r="W581" s="17">
        <v>0.23237633705139199</v>
      </c>
      <c r="X581">
        <v>0.50546121597289995</v>
      </c>
      <c r="Y581">
        <v>0.50546121597289995</v>
      </c>
      <c r="Z581">
        <v>0.6</v>
      </c>
      <c r="AA581">
        <v>1</v>
      </c>
      <c r="AB581">
        <v>0.625</v>
      </c>
      <c r="AC581">
        <v>0.76923076923076905</v>
      </c>
      <c r="AD581">
        <v>0</v>
      </c>
      <c r="AE581">
        <v>0.4</v>
      </c>
    </row>
    <row r="582" spans="1:31" x14ac:dyDescent="0.15">
      <c r="A582" s="6">
        <v>90</v>
      </c>
      <c r="B582">
        <v>17</v>
      </c>
      <c r="C582">
        <v>3</v>
      </c>
      <c r="D582">
        <v>10</v>
      </c>
      <c r="E582">
        <v>10</v>
      </c>
      <c r="F582">
        <v>10</v>
      </c>
      <c r="G582">
        <v>0</v>
      </c>
      <c r="H582">
        <v>7</v>
      </c>
      <c r="I582">
        <v>3</v>
      </c>
      <c r="J582">
        <v>0.85</v>
      </c>
      <c r="K582">
        <v>8.4460296630859393</v>
      </c>
      <c r="L582" s="10">
        <v>2.6606960296630899</v>
      </c>
      <c r="M582">
        <v>1.7191524505615201</v>
      </c>
      <c r="N582">
        <v>5.12628173828125</v>
      </c>
      <c r="O582">
        <v>3</v>
      </c>
      <c r="P582">
        <v>3</v>
      </c>
      <c r="Q582">
        <v>12</v>
      </c>
      <c r="R582" s="16">
        <v>0.25</v>
      </c>
      <c r="S582" s="16">
        <f t="shared" si="9"/>
        <v>0.3</v>
      </c>
      <c r="T582">
        <v>3.8134136199951199</v>
      </c>
      <c r="U582">
        <v>3.5498924255371098</v>
      </c>
      <c r="V582">
        <v>3.2711806297302202</v>
      </c>
      <c r="W582" s="17">
        <v>0.27871179580688499</v>
      </c>
      <c r="X582">
        <v>0.54223299026489302</v>
      </c>
      <c r="Y582">
        <v>0.54223299026489302</v>
      </c>
      <c r="Z582">
        <v>0.3</v>
      </c>
      <c r="AA582">
        <v>0.9</v>
      </c>
      <c r="AB582">
        <v>0.75</v>
      </c>
      <c r="AC582">
        <v>0.81818181818181801</v>
      </c>
      <c r="AD582">
        <v>0.1</v>
      </c>
      <c r="AE582">
        <v>0.6</v>
      </c>
    </row>
    <row r="583" spans="1:31" x14ac:dyDescent="0.15">
      <c r="A583" s="6">
        <v>505</v>
      </c>
      <c r="B583">
        <v>16</v>
      </c>
      <c r="C583">
        <v>4</v>
      </c>
      <c r="D583">
        <v>10</v>
      </c>
      <c r="E583">
        <v>10</v>
      </c>
      <c r="F583">
        <v>10</v>
      </c>
      <c r="G583">
        <v>0</v>
      </c>
      <c r="H583">
        <v>6</v>
      </c>
      <c r="I583">
        <v>4</v>
      </c>
      <c r="J583">
        <v>0.8</v>
      </c>
      <c r="K583">
        <v>8.9658126831054705</v>
      </c>
      <c r="L583" s="10">
        <v>2.6625919342040998</v>
      </c>
      <c r="M583">
        <v>1.1175346374511701</v>
      </c>
      <c r="N583">
        <v>6.6427326202392596</v>
      </c>
      <c r="O583">
        <v>5</v>
      </c>
      <c r="P583">
        <v>5</v>
      </c>
      <c r="Q583">
        <v>15</v>
      </c>
      <c r="R583" s="16">
        <v>0.33329999999999999</v>
      </c>
      <c r="S583" s="16">
        <f t="shared" si="9"/>
        <v>0.5</v>
      </c>
      <c r="T583">
        <v>3.5956668853759801</v>
      </c>
      <c r="U583">
        <v>3.2316920757293701</v>
      </c>
      <c r="V583">
        <v>3.0320971012115501</v>
      </c>
      <c r="W583" s="17">
        <v>0.19959497451782199</v>
      </c>
      <c r="X583">
        <v>0.56356978416442904</v>
      </c>
      <c r="Y583">
        <v>0.56356978416442904</v>
      </c>
      <c r="Z583">
        <v>0.5</v>
      </c>
      <c r="AA583">
        <v>1</v>
      </c>
      <c r="AB583">
        <v>0.66666666666666696</v>
      </c>
      <c r="AC583">
        <v>0.8</v>
      </c>
      <c r="AD583">
        <v>0</v>
      </c>
      <c r="AE583">
        <v>0.5</v>
      </c>
    </row>
    <row r="584" spans="1:31" x14ac:dyDescent="0.15">
      <c r="A584" s="6">
        <v>802</v>
      </c>
      <c r="B584">
        <v>16</v>
      </c>
      <c r="C584">
        <v>4</v>
      </c>
      <c r="D584">
        <v>10</v>
      </c>
      <c r="E584">
        <v>10</v>
      </c>
      <c r="F584">
        <v>10</v>
      </c>
      <c r="G584">
        <v>0</v>
      </c>
      <c r="H584">
        <v>6</v>
      </c>
      <c r="I584">
        <v>4</v>
      </c>
      <c r="J584">
        <v>0.8</v>
      </c>
      <c r="K584">
        <v>8.5353698730468697</v>
      </c>
      <c r="L584" s="10">
        <v>2.6647777557372998</v>
      </c>
      <c r="M584">
        <v>0.98424530029296897</v>
      </c>
      <c r="N584">
        <v>5.5830039978027299</v>
      </c>
      <c r="O584">
        <v>4</v>
      </c>
      <c r="P584">
        <v>4</v>
      </c>
      <c r="Q584">
        <v>14</v>
      </c>
      <c r="R584" s="16">
        <v>0.28570000000000001</v>
      </c>
      <c r="S584" s="16">
        <f t="shared" si="9"/>
        <v>0.4</v>
      </c>
      <c r="T584">
        <v>3.8067722320556601</v>
      </c>
      <c r="U584">
        <v>3.4547529220581001</v>
      </c>
      <c r="V584">
        <v>3.22017526626587</v>
      </c>
      <c r="W584" s="17">
        <v>0.234577655792236</v>
      </c>
      <c r="X584">
        <v>0.58659696578979503</v>
      </c>
      <c r="Y584">
        <v>0.58659696578979503</v>
      </c>
      <c r="Z584">
        <v>0.4</v>
      </c>
      <c r="AA584">
        <v>1</v>
      </c>
      <c r="AB584">
        <v>0.71428571428571397</v>
      </c>
      <c r="AC584">
        <v>0.83333333333333304</v>
      </c>
      <c r="AD584">
        <v>0</v>
      </c>
      <c r="AE584">
        <v>0.6</v>
      </c>
    </row>
    <row r="585" spans="1:31" x14ac:dyDescent="0.15">
      <c r="A585" s="6">
        <v>41</v>
      </c>
      <c r="B585">
        <v>17</v>
      </c>
      <c r="C585">
        <v>3</v>
      </c>
      <c r="D585">
        <v>10</v>
      </c>
      <c r="E585">
        <v>10</v>
      </c>
      <c r="F585">
        <v>10</v>
      </c>
      <c r="G585">
        <v>0</v>
      </c>
      <c r="H585">
        <v>7</v>
      </c>
      <c r="I585">
        <v>3</v>
      </c>
      <c r="J585">
        <v>0.85</v>
      </c>
      <c r="K585">
        <v>8.6236267089843697</v>
      </c>
      <c r="L585" s="10">
        <v>2.6686210632324201</v>
      </c>
      <c r="M585">
        <v>1.7654170989990201</v>
      </c>
      <c r="N585">
        <v>5.49648094177246</v>
      </c>
      <c r="O585">
        <v>5</v>
      </c>
      <c r="P585">
        <v>5</v>
      </c>
      <c r="Q585">
        <v>15</v>
      </c>
      <c r="R585" s="16">
        <v>0.33329999999999999</v>
      </c>
      <c r="S585" s="16">
        <f t="shared" si="9"/>
        <v>0.5</v>
      </c>
      <c r="T585">
        <v>3.91463279724121</v>
      </c>
      <c r="U585">
        <v>3.62466263771057</v>
      </c>
      <c r="V585">
        <v>3.35323190689087</v>
      </c>
      <c r="W585" s="17">
        <v>0.27143073081970198</v>
      </c>
      <c r="X585">
        <v>0.56140089035034202</v>
      </c>
      <c r="Y585">
        <v>0.56140089035034202</v>
      </c>
      <c r="Z585">
        <v>0.5</v>
      </c>
      <c r="AA585">
        <v>1</v>
      </c>
      <c r="AB585">
        <v>0.66666666666666696</v>
      </c>
      <c r="AC585">
        <v>0.8</v>
      </c>
      <c r="AD585">
        <v>0</v>
      </c>
      <c r="AE585">
        <v>0.5</v>
      </c>
    </row>
    <row r="586" spans="1:31" x14ac:dyDescent="0.15">
      <c r="A586" s="6">
        <v>763</v>
      </c>
      <c r="B586">
        <v>17</v>
      </c>
      <c r="C586">
        <v>3</v>
      </c>
      <c r="D586">
        <v>10</v>
      </c>
      <c r="E586">
        <v>10</v>
      </c>
      <c r="F586">
        <v>10</v>
      </c>
      <c r="G586">
        <v>0</v>
      </c>
      <c r="H586">
        <v>7</v>
      </c>
      <c r="I586">
        <v>3</v>
      </c>
      <c r="J586">
        <v>0.85</v>
      </c>
      <c r="K586">
        <v>8.8154239654540998</v>
      </c>
      <c r="L586" s="10">
        <v>2.6712760925293</v>
      </c>
      <c r="M586">
        <v>1.6902217864990201</v>
      </c>
      <c r="N586">
        <v>5.5071983337402299</v>
      </c>
      <c r="O586">
        <v>3</v>
      </c>
      <c r="P586">
        <v>3</v>
      </c>
      <c r="Q586">
        <v>12</v>
      </c>
      <c r="R586" s="16">
        <v>0.25</v>
      </c>
      <c r="S586" s="16">
        <f t="shared" si="9"/>
        <v>0.3</v>
      </c>
      <c r="T586">
        <v>3.7791271209716801</v>
      </c>
      <c r="U586">
        <v>3.5109894275665301</v>
      </c>
      <c r="V586">
        <v>3.2221112251281698</v>
      </c>
      <c r="W586" s="17">
        <v>0.28887820243835399</v>
      </c>
      <c r="X586">
        <v>0.55701589584350597</v>
      </c>
      <c r="Y586">
        <v>0.55701589584350597</v>
      </c>
      <c r="Z586">
        <v>0.3</v>
      </c>
      <c r="AA586">
        <v>0.9</v>
      </c>
      <c r="AB586">
        <v>0.75</v>
      </c>
      <c r="AC586">
        <v>0.81818181818181801</v>
      </c>
      <c r="AD586">
        <v>0.1</v>
      </c>
      <c r="AE586">
        <v>0.6</v>
      </c>
    </row>
    <row r="587" spans="1:31" x14ac:dyDescent="0.15">
      <c r="A587" s="6">
        <v>465</v>
      </c>
      <c r="B587">
        <v>15</v>
      </c>
      <c r="C587">
        <v>5</v>
      </c>
      <c r="D587">
        <v>10</v>
      </c>
      <c r="E587">
        <v>10</v>
      </c>
      <c r="F587">
        <v>10</v>
      </c>
      <c r="G587">
        <v>0</v>
      </c>
      <c r="H587">
        <v>5</v>
      </c>
      <c r="I587">
        <v>5</v>
      </c>
      <c r="J587">
        <v>0.75</v>
      </c>
      <c r="K587">
        <v>7.2475414276123002</v>
      </c>
      <c r="L587" s="10">
        <v>2.6715660095214799</v>
      </c>
      <c r="M587">
        <v>1.10940933227539</v>
      </c>
      <c r="N587">
        <v>6.0276374816894496</v>
      </c>
      <c r="O587">
        <v>3</v>
      </c>
      <c r="P587">
        <v>3</v>
      </c>
      <c r="Q587">
        <v>11</v>
      </c>
      <c r="R587" s="16">
        <v>0.2727</v>
      </c>
      <c r="S587" s="16">
        <f t="shared" si="9"/>
        <v>0.3</v>
      </c>
      <c r="T587">
        <v>3.08828544616699</v>
      </c>
      <c r="U587">
        <v>2.7331199645996098</v>
      </c>
      <c r="V587">
        <v>2.6300811767578098</v>
      </c>
      <c r="W587" s="17">
        <v>0.103038787841797</v>
      </c>
      <c r="X587">
        <v>0.45820426940918002</v>
      </c>
      <c r="Y587">
        <v>0.45820426940918002</v>
      </c>
      <c r="Z587">
        <v>0.3</v>
      </c>
      <c r="AA587">
        <v>0.8</v>
      </c>
      <c r="AB587">
        <v>0.72727272727272696</v>
      </c>
      <c r="AC587">
        <v>0.76190476190476197</v>
      </c>
      <c r="AD587">
        <v>0.2</v>
      </c>
      <c r="AE587">
        <v>0.5</v>
      </c>
    </row>
    <row r="588" spans="1:31" x14ac:dyDescent="0.15">
      <c r="A588" s="6">
        <v>264</v>
      </c>
      <c r="B588">
        <v>16</v>
      </c>
      <c r="C588">
        <v>4</v>
      </c>
      <c r="D588">
        <v>10</v>
      </c>
      <c r="E588">
        <v>10</v>
      </c>
      <c r="F588">
        <v>10</v>
      </c>
      <c r="G588">
        <v>0</v>
      </c>
      <c r="H588">
        <v>6</v>
      </c>
      <c r="I588">
        <v>4</v>
      </c>
      <c r="J588">
        <v>0.8</v>
      </c>
      <c r="K588">
        <v>8.7027568817138707</v>
      </c>
      <c r="L588" s="10">
        <v>2.6739330291747998</v>
      </c>
      <c r="M588">
        <v>1.0338172912597701</v>
      </c>
      <c r="N588">
        <v>5.9477291107177699</v>
      </c>
      <c r="O588">
        <v>5</v>
      </c>
      <c r="P588">
        <v>5</v>
      </c>
      <c r="Q588">
        <v>15</v>
      </c>
      <c r="R588" s="16">
        <v>0.33329999999999999</v>
      </c>
      <c r="S588" s="16">
        <f t="shared" si="9"/>
        <v>0.5</v>
      </c>
      <c r="T588">
        <v>4.3563709259033203</v>
      </c>
      <c r="U588">
        <v>3.95168805122375</v>
      </c>
      <c r="V588">
        <v>3.7433953285217298</v>
      </c>
      <c r="W588" s="17">
        <v>0.20829272270202601</v>
      </c>
      <c r="X588">
        <v>0.61297559738159202</v>
      </c>
      <c r="Y588">
        <v>0.61297559738159202</v>
      </c>
      <c r="Z588">
        <v>0.5</v>
      </c>
      <c r="AA588">
        <v>1</v>
      </c>
      <c r="AB588">
        <v>0.66666666666666696</v>
      </c>
      <c r="AC588">
        <v>0.8</v>
      </c>
      <c r="AD588">
        <v>0</v>
      </c>
      <c r="AE588">
        <v>0.5</v>
      </c>
    </row>
    <row r="589" spans="1:31" x14ac:dyDescent="0.15">
      <c r="A589" s="6">
        <v>797</v>
      </c>
      <c r="B589">
        <v>16</v>
      </c>
      <c r="C589">
        <v>4</v>
      </c>
      <c r="D589">
        <v>10</v>
      </c>
      <c r="E589">
        <v>10</v>
      </c>
      <c r="F589">
        <v>10</v>
      </c>
      <c r="G589">
        <v>0</v>
      </c>
      <c r="H589">
        <v>6</v>
      </c>
      <c r="I589">
        <v>4</v>
      </c>
      <c r="J589">
        <v>0.8</v>
      </c>
      <c r="K589">
        <v>8.901123046875</v>
      </c>
      <c r="L589" s="10">
        <v>2.6786441802978498</v>
      </c>
      <c r="M589">
        <v>1.2344818115234399</v>
      </c>
      <c r="N589">
        <v>6.7603988647460902</v>
      </c>
      <c r="O589">
        <v>4</v>
      </c>
      <c r="P589">
        <v>4</v>
      </c>
      <c r="Q589">
        <v>14</v>
      </c>
      <c r="R589" s="16">
        <v>0.28570000000000001</v>
      </c>
      <c r="S589" s="16">
        <f t="shared" si="9"/>
        <v>0.4</v>
      </c>
      <c r="T589">
        <v>3.2908840179443399</v>
      </c>
      <c r="U589">
        <v>2.96318435668945</v>
      </c>
      <c r="V589">
        <v>2.7713387012481698</v>
      </c>
      <c r="W589" s="17">
        <v>0.19184565544128401</v>
      </c>
      <c r="X589">
        <v>0.51954531669616699</v>
      </c>
      <c r="Y589">
        <v>0.51954531669616699</v>
      </c>
      <c r="Z589">
        <v>0.4</v>
      </c>
      <c r="AA589">
        <v>1</v>
      </c>
      <c r="AB589">
        <v>0.71428571428571397</v>
      </c>
      <c r="AC589">
        <v>0.83333333333333304</v>
      </c>
      <c r="AD589">
        <v>0</v>
      </c>
      <c r="AE589">
        <v>0.6</v>
      </c>
    </row>
    <row r="590" spans="1:31" x14ac:dyDescent="0.15">
      <c r="A590" s="6">
        <v>824</v>
      </c>
      <c r="B590">
        <v>17</v>
      </c>
      <c r="C590">
        <v>3</v>
      </c>
      <c r="D590">
        <v>10</v>
      </c>
      <c r="E590">
        <v>10</v>
      </c>
      <c r="F590">
        <v>10</v>
      </c>
      <c r="G590">
        <v>0</v>
      </c>
      <c r="H590">
        <v>7</v>
      </c>
      <c r="I590">
        <v>3</v>
      </c>
      <c r="J590">
        <v>0.85</v>
      </c>
      <c r="K590">
        <v>9.1676464080810494</v>
      </c>
      <c r="L590" s="10">
        <v>2.6799411773681601</v>
      </c>
      <c r="M590">
        <v>1.6292610168457</v>
      </c>
      <c r="N590">
        <v>5.7658710479736301</v>
      </c>
      <c r="O590">
        <v>3</v>
      </c>
      <c r="P590">
        <v>3</v>
      </c>
      <c r="Q590">
        <v>13</v>
      </c>
      <c r="R590" s="16">
        <v>0.23080000000000001</v>
      </c>
      <c r="S590" s="16">
        <f t="shared" si="9"/>
        <v>0.3</v>
      </c>
      <c r="T590">
        <v>4.0712947845459002</v>
      </c>
      <c r="U590">
        <v>3.7645819187164302</v>
      </c>
      <c r="V590">
        <v>3.46570825576782</v>
      </c>
      <c r="W590" s="17">
        <v>0.29887366294860801</v>
      </c>
      <c r="X590">
        <v>0.60558652877807595</v>
      </c>
      <c r="Y590">
        <v>0.60558652877807595</v>
      </c>
      <c r="Z590">
        <v>0.3</v>
      </c>
      <c r="AA590">
        <v>1</v>
      </c>
      <c r="AB590">
        <v>0.76923076923076905</v>
      </c>
      <c r="AC590">
        <v>0.86956521739130399</v>
      </c>
      <c r="AD590">
        <v>0</v>
      </c>
      <c r="AE590">
        <v>0.7</v>
      </c>
    </row>
    <row r="591" spans="1:31" x14ac:dyDescent="0.15">
      <c r="A591" s="6">
        <v>60</v>
      </c>
      <c r="B591">
        <v>17</v>
      </c>
      <c r="C591">
        <v>3</v>
      </c>
      <c r="D591">
        <v>10</v>
      </c>
      <c r="E591">
        <v>10</v>
      </c>
      <c r="F591">
        <v>10</v>
      </c>
      <c r="G591">
        <v>0</v>
      </c>
      <c r="H591">
        <v>7</v>
      </c>
      <c r="I591">
        <v>3</v>
      </c>
      <c r="J591">
        <v>0.85</v>
      </c>
      <c r="K591">
        <v>8.7185497283935494</v>
      </c>
      <c r="L591" s="10">
        <v>2.6821804046630899</v>
      </c>
      <c r="M591">
        <v>1.7517719268798799</v>
      </c>
      <c r="N591">
        <v>5.5220203399658203</v>
      </c>
      <c r="O591">
        <v>4</v>
      </c>
      <c r="P591">
        <v>4</v>
      </c>
      <c r="Q591">
        <v>14</v>
      </c>
      <c r="R591" s="16">
        <v>0.28570000000000001</v>
      </c>
      <c r="S591" s="16">
        <f t="shared" si="9"/>
        <v>0.4</v>
      </c>
      <c r="T591">
        <v>3.6252689361572301</v>
      </c>
      <c r="U591">
        <v>3.3632166385650599</v>
      </c>
      <c r="V591">
        <v>3.08455610275269</v>
      </c>
      <c r="W591" s="17">
        <v>0.27866053581237799</v>
      </c>
      <c r="X591">
        <v>0.54071283340454102</v>
      </c>
      <c r="Y591">
        <v>0.54071283340454102</v>
      </c>
      <c r="Z591">
        <v>0.4</v>
      </c>
      <c r="AA591">
        <v>1</v>
      </c>
      <c r="AB591">
        <v>0.71428571428571397</v>
      </c>
      <c r="AC591">
        <v>0.83333333333333304</v>
      </c>
      <c r="AD591">
        <v>0</v>
      </c>
      <c r="AE591">
        <v>0.6</v>
      </c>
    </row>
    <row r="592" spans="1:31" x14ac:dyDescent="0.15">
      <c r="A592" s="6">
        <v>570</v>
      </c>
      <c r="B592">
        <v>18</v>
      </c>
      <c r="C592">
        <v>2</v>
      </c>
      <c r="D592">
        <v>10</v>
      </c>
      <c r="E592">
        <v>10</v>
      </c>
      <c r="F592">
        <v>10</v>
      </c>
      <c r="G592">
        <v>0</v>
      </c>
      <c r="H592">
        <v>8</v>
      </c>
      <c r="I592">
        <v>2</v>
      </c>
      <c r="J592">
        <v>0.9</v>
      </c>
      <c r="K592">
        <v>10.107200622558601</v>
      </c>
      <c r="L592" s="10">
        <v>2.6826114654540998</v>
      </c>
      <c r="M592">
        <v>2.0718727111816402</v>
      </c>
      <c r="N592">
        <v>6.2270374298095703</v>
      </c>
      <c r="O592">
        <v>4</v>
      </c>
      <c r="P592">
        <v>4</v>
      </c>
      <c r="Q592">
        <v>14</v>
      </c>
      <c r="R592" s="16">
        <v>0.28570000000000001</v>
      </c>
      <c r="S592" s="16">
        <f t="shared" si="9"/>
        <v>0.4</v>
      </c>
      <c r="T592">
        <v>4.0491065979003897</v>
      </c>
      <c r="U592">
        <v>3.80079221725464</v>
      </c>
      <c r="V592">
        <v>3.4570014476776101</v>
      </c>
      <c r="W592" s="17">
        <v>0.34379076957702598</v>
      </c>
      <c r="X592">
        <v>0.59210515022277799</v>
      </c>
      <c r="Y592">
        <v>0.59210515022277799</v>
      </c>
      <c r="Z592">
        <v>0.4</v>
      </c>
      <c r="AA592">
        <v>1</v>
      </c>
      <c r="AB592">
        <v>0.71428571428571397</v>
      </c>
      <c r="AC592">
        <v>0.83333333333333304</v>
      </c>
      <c r="AD592">
        <v>0</v>
      </c>
      <c r="AE592">
        <v>0.6</v>
      </c>
    </row>
    <row r="593" spans="1:31" x14ac:dyDescent="0.15">
      <c r="A593" s="6">
        <v>749</v>
      </c>
      <c r="B593">
        <v>17</v>
      </c>
      <c r="C593">
        <v>3</v>
      </c>
      <c r="D593">
        <v>10</v>
      </c>
      <c r="E593">
        <v>10</v>
      </c>
      <c r="F593">
        <v>10</v>
      </c>
      <c r="G593">
        <v>0</v>
      </c>
      <c r="H593">
        <v>7</v>
      </c>
      <c r="I593">
        <v>3</v>
      </c>
      <c r="J593">
        <v>0.85</v>
      </c>
      <c r="K593">
        <v>8.6805248260497994</v>
      </c>
      <c r="L593" s="10">
        <v>2.68282127380371</v>
      </c>
      <c r="M593">
        <v>1.80165672302246</v>
      </c>
      <c r="N593">
        <v>5.6309299468994096</v>
      </c>
      <c r="O593">
        <v>3</v>
      </c>
      <c r="P593">
        <v>3</v>
      </c>
      <c r="Q593">
        <v>13</v>
      </c>
      <c r="R593" s="16">
        <v>0.23080000000000001</v>
      </c>
      <c r="S593" s="16">
        <f t="shared" si="9"/>
        <v>0.3</v>
      </c>
      <c r="T593">
        <v>3.6783256530761701</v>
      </c>
      <c r="U593">
        <v>3.39916968345642</v>
      </c>
      <c r="V593">
        <v>3.1273550987243599</v>
      </c>
      <c r="W593" s="17">
        <v>0.271814584732056</v>
      </c>
      <c r="X593">
        <v>0.55097055435180697</v>
      </c>
      <c r="Y593">
        <v>0.55097055435180697</v>
      </c>
      <c r="Z593">
        <v>0.3</v>
      </c>
      <c r="AA593">
        <v>1</v>
      </c>
      <c r="AB593">
        <v>0.76923076923076905</v>
      </c>
      <c r="AC593">
        <v>0.86956521739130399</v>
      </c>
      <c r="AD593">
        <v>0</v>
      </c>
      <c r="AE593">
        <v>0.7</v>
      </c>
    </row>
    <row r="594" spans="1:31" x14ac:dyDescent="0.15">
      <c r="A594" s="6">
        <v>490</v>
      </c>
      <c r="B594">
        <v>16</v>
      </c>
      <c r="C594">
        <v>4</v>
      </c>
      <c r="D594">
        <v>10</v>
      </c>
      <c r="E594">
        <v>10</v>
      </c>
      <c r="F594">
        <v>10</v>
      </c>
      <c r="G594">
        <v>0</v>
      </c>
      <c r="H594">
        <v>6</v>
      </c>
      <c r="I594">
        <v>4</v>
      </c>
      <c r="J594">
        <v>0.8</v>
      </c>
      <c r="K594">
        <v>8.9770469665527308</v>
      </c>
      <c r="L594" s="10">
        <v>2.6830520629882799</v>
      </c>
      <c r="M594">
        <v>1.0594673156738299</v>
      </c>
      <c r="N594">
        <v>6.4310245513915998</v>
      </c>
      <c r="O594">
        <v>5</v>
      </c>
      <c r="P594">
        <v>5</v>
      </c>
      <c r="Q594">
        <v>15</v>
      </c>
      <c r="R594" s="16">
        <v>0.33329999999999999</v>
      </c>
      <c r="S594" s="16">
        <f t="shared" si="9"/>
        <v>0.5</v>
      </c>
      <c r="T594">
        <v>3.5312767028808598</v>
      </c>
      <c r="U594">
        <v>3.1761629581451398</v>
      </c>
      <c r="V594">
        <v>2.9656441211700399</v>
      </c>
      <c r="W594" s="17">
        <v>0.21051883697509799</v>
      </c>
      <c r="X594">
        <v>0.56563258171081499</v>
      </c>
      <c r="Y594">
        <v>0.56563258171081499</v>
      </c>
      <c r="Z594">
        <v>0.5</v>
      </c>
      <c r="AA594">
        <v>1</v>
      </c>
      <c r="AB594">
        <v>0.66666666666666696</v>
      </c>
      <c r="AC594">
        <v>0.8</v>
      </c>
      <c r="AD594">
        <v>0</v>
      </c>
      <c r="AE594">
        <v>0.5</v>
      </c>
    </row>
    <row r="595" spans="1:31" x14ac:dyDescent="0.15">
      <c r="A595" s="6">
        <v>948</v>
      </c>
      <c r="B595">
        <v>18</v>
      </c>
      <c r="C595">
        <v>2</v>
      </c>
      <c r="D595">
        <v>10</v>
      </c>
      <c r="E595">
        <v>10</v>
      </c>
      <c r="F595">
        <v>10</v>
      </c>
      <c r="G595">
        <v>0</v>
      </c>
      <c r="H595">
        <v>8</v>
      </c>
      <c r="I595">
        <v>2</v>
      </c>
      <c r="J595">
        <v>0.9</v>
      </c>
      <c r="K595">
        <v>9.8729782104492205</v>
      </c>
      <c r="L595" s="10">
        <v>2.68618583679199</v>
      </c>
      <c r="M595">
        <v>2.22066307067871</v>
      </c>
      <c r="N595">
        <v>6.6558609008789098</v>
      </c>
      <c r="O595">
        <v>4</v>
      </c>
      <c r="P595">
        <v>4</v>
      </c>
      <c r="Q595">
        <v>14</v>
      </c>
      <c r="R595" s="16">
        <v>0.28570000000000001</v>
      </c>
      <c r="S595" s="16">
        <f t="shared" si="9"/>
        <v>0.4</v>
      </c>
      <c r="T595">
        <v>4.2357139587402299</v>
      </c>
      <c r="U595">
        <v>3.9578557014465301</v>
      </c>
      <c r="V595">
        <v>3.64942479133606</v>
      </c>
      <c r="W595" s="17">
        <v>0.30843091011047402</v>
      </c>
      <c r="X595">
        <v>0.58628916740417503</v>
      </c>
      <c r="Y595">
        <v>0.58628916740417503</v>
      </c>
      <c r="Z595">
        <v>0.4</v>
      </c>
      <c r="AA595">
        <v>1</v>
      </c>
      <c r="AB595">
        <v>0.71428571428571397</v>
      </c>
      <c r="AC595">
        <v>0.83333333333333304</v>
      </c>
      <c r="AD595">
        <v>0</v>
      </c>
      <c r="AE595">
        <v>0.6</v>
      </c>
    </row>
    <row r="596" spans="1:31" x14ac:dyDescent="0.15">
      <c r="A596" s="6">
        <v>609</v>
      </c>
      <c r="B596">
        <v>19</v>
      </c>
      <c r="C596">
        <v>1</v>
      </c>
      <c r="D596">
        <v>10</v>
      </c>
      <c r="E596">
        <v>10</v>
      </c>
      <c r="F596">
        <v>10</v>
      </c>
      <c r="G596">
        <v>0</v>
      </c>
      <c r="H596">
        <v>9</v>
      </c>
      <c r="I596">
        <v>1</v>
      </c>
      <c r="J596">
        <v>0.95</v>
      </c>
      <c r="K596">
        <v>11.9637565612793</v>
      </c>
      <c r="L596" s="10">
        <v>2.6877517700195299</v>
      </c>
      <c r="M596">
        <v>2.5766620635986301</v>
      </c>
      <c r="N596">
        <v>9.1958084106445295</v>
      </c>
      <c r="O596">
        <v>9</v>
      </c>
      <c r="P596">
        <v>9</v>
      </c>
      <c r="Q596">
        <v>19</v>
      </c>
      <c r="R596" s="16">
        <v>0.47370000000000001</v>
      </c>
      <c r="S596" s="16">
        <f t="shared" si="9"/>
        <v>0.9</v>
      </c>
      <c r="T596">
        <v>4.2207813262939498</v>
      </c>
      <c r="U596">
        <v>3.9645810127258301</v>
      </c>
      <c r="V596">
        <v>3.6949272155761701</v>
      </c>
      <c r="W596" s="17">
        <v>0.26965379714965798</v>
      </c>
      <c r="X596">
        <v>0.52585411071777299</v>
      </c>
      <c r="Y596">
        <v>0.52585411071777299</v>
      </c>
      <c r="Z596">
        <v>0.9</v>
      </c>
      <c r="AA596">
        <v>1</v>
      </c>
      <c r="AB596">
        <v>0.52631578947368396</v>
      </c>
      <c r="AC596">
        <v>0.68965517241379304</v>
      </c>
      <c r="AD596">
        <v>0</v>
      </c>
      <c r="AE596">
        <v>0.1</v>
      </c>
    </row>
    <row r="597" spans="1:31" x14ac:dyDescent="0.15">
      <c r="A597" s="6">
        <v>544</v>
      </c>
      <c r="B597">
        <v>16</v>
      </c>
      <c r="C597">
        <v>4</v>
      </c>
      <c r="D597">
        <v>10</v>
      </c>
      <c r="E597">
        <v>10</v>
      </c>
      <c r="F597">
        <v>10</v>
      </c>
      <c r="G597">
        <v>0</v>
      </c>
      <c r="H597">
        <v>6</v>
      </c>
      <c r="I597">
        <v>4</v>
      </c>
      <c r="J597">
        <v>0.8</v>
      </c>
      <c r="K597">
        <v>7.8772621154785201</v>
      </c>
      <c r="L597" s="10">
        <v>2.6921443939209002</v>
      </c>
      <c r="M597">
        <v>1.2576274871826201</v>
      </c>
      <c r="N597">
        <v>5.0555725097656197</v>
      </c>
      <c r="O597">
        <v>4</v>
      </c>
      <c r="P597">
        <v>4</v>
      </c>
      <c r="Q597">
        <v>14</v>
      </c>
      <c r="R597" s="16">
        <v>0.28570000000000001</v>
      </c>
      <c r="S597" s="16">
        <f t="shared" si="9"/>
        <v>0.4</v>
      </c>
      <c r="T597">
        <v>3.40272712707519</v>
      </c>
      <c r="U597">
        <v>3.1059045791625999</v>
      </c>
      <c r="V597">
        <v>2.8864624500274698</v>
      </c>
      <c r="W597" s="17">
        <v>0.219442129135132</v>
      </c>
      <c r="X597">
        <v>0.51626467704772905</v>
      </c>
      <c r="Y597">
        <v>0.51626467704772905</v>
      </c>
      <c r="Z597">
        <v>0.4</v>
      </c>
      <c r="AA597">
        <v>1</v>
      </c>
      <c r="AB597">
        <v>0.71428571428571397</v>
      </c>
      <c r="AC597">
        <v>0.83333333333333304</v>
      </c>
      <c r="AD597">
        <v>0</v>
      </c>
      <c r="AE597">
        <v>0.6</v>
      </c>
    </row>
    <row r="598" spans="1:31" x14ac:dyDescent="0.15">
      <c r="A598" s="6">
        <v>186</v>
      </c>
      <c r="B598">
        <v>16</v>
      </c>
      <c r="C598">
        <v>4</v>
      </c>
      <c r="D598">
        <v>10</v>
      </c>
      <c r="E598">
        <v>10</v>
      </c>
      <c r="F598">
        <v>10</v>
      </c>
      <c r="G598">
        <v>0</v>
      </c>
      <c r="H598">
        <v>6</v>
      </c>
      <c r="I598">
        <v>4</v>
      </c>
      <c r="J598">
        <v>0.8</v>
      </c>
      <c r="K598">
        <v>8.1563663482665998</v>
      </c>
      <c r="L598" s="10">
        <v>2.6966648101806601</v>
      </c>
      <c r="M598">
        <v>1.4660606384277299</v>
      </c>
      <c r="N598">
        <v>6.0229797363281197</v>
      </c>
      <c r="O598">
        <v>4</v>
      </c>
      <c r="P598">
        <v>4</v>
      </c>
      <c r="Q598">
        <v>14</v>
      </c>
      <c r="R598" s="16">
        <v>0.28570000000000001</v>
      </c>
      <c r="S598" s="16">
        <f t="shared" si="9"/>
        <v>0.4</v>
      </c>
      <c r="T598">
        <v>3.4161605834960902</v>
      </c>
      <c r="U598">
        <v>3.0802404880523699</v>
      </c>
      <c r="V598">
        <v>2.88804960250854</v>
      </c>
      <c r="W598" s="17">
        <v>0.19219088554382299</v>
      </c>
      <c r="X598">
        <v>0.52811098098754905</v>
      </c>
      <c r="Y598">
        <v>0.52811098098754905</v>
      </c>
      <c r="Z598">
        <v>0.4</v>
      </c>
      <c r="AA598">
        <v>1</v>
      </c>
      <c r="AB598">
        <v>0.71428571428571397</v>
      </c>
      <c r="AC598">
        <v>0.83333333333333304</v>
      </c>
      <c r="AD598">
        <v>0</v>
      </c>
      <c r="AE598">
        <v>0.6</v>
      </c>
    </row>
    <row r="599" spans="1:31" x14ac:dyDescent="0.15">
      <c r="A599" s="6">
        <v>637</v>
      </c>
      <c r="B599">
        <v>15</v>
      </c>
      <c r="C599">
        <v>5</v>
      </c>
      <c r="D599">
        <v>10</v>
      </c>
      <c r="E599">
        <v>10</v>
      </c>
      <c r="F599">
        <v>10</v>
      </c>
      <c r="G599">
        <v>0</v>
      </c>
      <c r="H599">
        <v>5</v>
      </c>
      <c r="I599">
        <v>5</v>
      </c>
      <c r="J599">
        <v>0.75</v>
      </c>
      <c r="K599">
        <v>8.3590946197509801</v>
      </c>
      <c r="L599" s="10">
        <v>2.7022609710693399</v>
      </c>
      <c r="M599">
        <v>0.47758865356445301</v>
      </c>
      <c r="N599">
        <v>6.8643245697021502</v>
      </c>
      <c r="O599">
        <v>4</v>
      </c>
      <c r="P599">
        <v>4</v>
      </c>
      <c r="Q599">
        <v>14</v>
      </c>
      <c r="R599" s="16">
        <v>0.28570000000000001</v>
      </c>
      <c r="S599" s="16">
        <f t="shared" si="9"/>
        <v>0.4</v>
      </c>
      <c r="T599">
        <v>3.7901134490966801</v>
      </c>
      <c r="U599">
        <v>3.3169093132018999</v>
      </c>
      <c r="V599">
        <v>3.20951151847839</v>
      </c>
      <c r="W599" s="17">
        <v>0.10739779472351101</v>
      </c>
      <c r="X599">
        <v>0.58060193061828602</v>
      </c>
      <c r="Y599">
        <v>0.58060193061828602</v>
      </c>
      <c r="Z599">
        <v>0.4</v>
      </c>
      <c r="AA599">
        <v>1</v>
      </c>
      <c r="AB599">
        <v>0.71428571428571397</v>
      </c>
      <c r="AC599">
        <v>0.83333333333333304</v>
      </c>
      <c r="AD599">
        <v>0</v>
      </c>
      <c r="AE599">
        <v>0.6</v>
      </c>
    </row>
    <row r="600" spans="1:31" x14ac:dyDescent="0.15">
      <c r="A600" s="6">
        <v>854</v>
      </c>
      <c r="B600">
        <v>17</v>
      </c>
      <c r="C600">
        <v>3</v>
      </c>
      <c r="D600">
        <v>10</v>
      </c>
      <c r="E600">
        <v>10</v>
      </c>
      <c r="F600">
        <v>10</v>
      </c>
      <c r="G600">
        <v>0</v>
      </c>
      <c r="H600">
        <v>7</v>
      </c>
      <c r="I600">
        <v>3</v>
      </c>
      <c r="J600">
        <v>0.85</v>
      </c>
      <c r="K600">
        <v>9.0911045074462908</v>
      </c>
      <c r="L600" s="10">
        <v>2.70351982116699</v>
      </c>
      <c r="M600">
        <v>1.6261291503906199</v>
      </c>
      <c r="N600">
        <v>5.5338172912597701</v>
      </c>
      <c r="O600">
        <v>4</v>
      </c>
      <c r="P600">
        <v>4</v>
      </c>
      <c r="Q600">
        <v>14</v>
      </c>
      <c r="R600" s="16">
        <v>0.28570000000000001</v>
      </c>
      <c r="S600" s="16">
        <f t="shared" si="9"/>
        <v>0.4</v>
      </c>
      <c r="T600">
        <v>4.0062904357910201</v>
      </c>
      <c r="U600">
        <v>3.7262880802154501</v>
      </c>
      <c r="V600">
        <v>3.4304633140564</v>
      </c>
      <c r="W600" s="17">
        <v>0.29582476615905801</v>
      </c>
      <c r="X600">
        <v>0.57582712173461903</v>
      </c>
      <c r="Y600">
        <v>0.57582712173461903</v>
      </c>
      <c r="Z600">
        <v>0.4</v>
      </c>
      <c r="AA600">
        <v>1</v>
      </c>
      <c r="AB600">
        <v>0.71428571428571397</v>
      </c>
      <c r="AC600">
        <v>0.83333333333333304</v>
      </c>
      <c r="AD600">
        <v>0</v>
      </c>
      <c r="AE600">
        <v>0.6</v>
      </c>
    </row>
    <row r="601" spans="1:31" x14ac:dyDescent="0.15">
      <c r="A601" s="6">
        <v>319</v>
      </c>
      <c r="B601">
        <v>17</v>
      </c>
      <c r="C601">
        <v>3</v>
      </c>
      <c r="D601">
        <v>10</v>
      </c>
      <c r="E601">
        <v>10</v>
      </c>
      <c r="F601">
        <v>10</v>
      </c>
      <c r="G601">
        <v>0</v>
      </c>
      <c r="H601">
        <v>7</v>
      </c>
      <c r="I601">
        <v>3</v>
      </c>
      <c r="J601">
        <v>0.85</v>
      </c>
      <c r="K601">
        <v>8.6756076812744105</v>
      </c>
      <c r="L601" s="10">
        <v>2.7035541534423801</v>
      </c>
      <c r="M601">
        <v>1.7513236999511701</v>
      </c>
      <c r="N601">
        <v>5.3574104309081996</v>
      </c>
      <c r="O601">
        <v>3</v>
      </c>
      <c r="P601">
        <v>3</v>
      </c>
      <c r="Q601">
        <v>13</v>
      </c>
      <c r="R601" s="16">
        <v>0.23080000000000001</v>
      </c>
      <c r="S601" s="16">
        <f t="shared" si="9"/>
        <v>0.3</v>
      </c>
      <c r="T601">
        <v>3.8083477020263699</v>
      </c>
      <c r="U601">
        <v>3.5458412170410201</v>
      </c>
      <c r="V601">
        <v>3.2593657970428498</v>
      </c>
      <c r="W601" s="17">
        <v>0.286475419998169</v>
      </c>
      <c r="X601">
        <v>0.54898190498352095</v>
      </c>
      <c r="Y601">
        <v>0.54898190498352095</v>
      </c>
      <c r="Z601">
        <v>0.3</v>
      </c>
      <c r="AA601">
        <v>1</v>
      </c>
      <c r="AB601">
        <v>0.76923076923076905</v>
      </c>
      <c r="AC601">
        <v>0.86956521739130399</v>
      </c>
      <c r="AD601">
        <v>0</v>
      </c>
      <c r="AE601">
        <v>0.7</v>
      </c>
    </row>
    <row r="602" spans="1:31" x14ac:dyDescent="0.15">
      <c r="A602" s="6">
        <v>516</v>
      </c>
      <c r="B602">
        <v>17</v>
      </c>
      <c r="C602">
        <v>3</v>
      </c>
      <c r="D602">
        <v>10</v>
      </c>
      <c r="E602">
        <v>10</v>
      </c>
      <c r="F602">
        <v>10</v>
      </c>
      <c r="G602">
        <v>0</v>
      </c>
      <c r="H602">
        <v>7</v>
      </c>
      <c r="I602">
        <v>3</v>
      </c>
      <c r="J602">
        <v>0.85</v>
      </c>
      <c r="K602">
        <v>9.7350654602050799</v>
      </c>
      <c r="L602" s="10">
        <v>2.70782470703125</v>
      </c>
      <c r="M602">
        <v>1.74441909790039</v>
      </c>
      <c r="N602">
        <v>6.8275585174560502</v>
      </c>
      <c r="O602">
        <v>3</v>
      </c>
      <c r="P602">
        <v>3</v>
      </c>
      <c r="Q602">
        <v>13</v>
      </c>
      <c r="R602" s="16">
        <v>0.23080000000000001</v>
      </c>
      <c r="S602" s="16">
        <f t="shared" si="9"/>
        <v>0.3</v>
      </c>
      <c r="T602">
        <v>4.0109367370605504</v>
      </c>
      <c r="U602">
        <v>3.67718505859375</v>
      </c>
      <c r="V602">
        <v>3.4018530845642099</v>
      </c>
      <c r="W602" s="17">
        <v>0.27533197402954102</v>
      </c>
      <c r="X602">
        <v>0.609083652496338</v>
      </c>
      <c r="Y602">
        <v>0.609083652496338</v>
      </c>
      <c r="Z602">
        <v>0.3</v>
      </c>
      <c r="AA602">
        <v>1</v>
      </c>
      <c r="AB602">
        <v>0.76923076923076905</v>
      </c>
      <c r="AC602">
        <v>0.86956521739130399</v>
      </c>
      <c r="AD602">
        <v>0</v>
      </c>
      <c r="AE602">
        <v>0.7</v>
      </c>
    </row>
    <row r="603" spans="1:31" x14ac:dyDescent="0.15">
      <c r="A603" s="6">
        <v>147</v>
      </c>
      <c r="B603">
        <v>14</v>
      </c>
      <c r="C603">
        <v>6</v>
      </c>
      <c r="D603">
        <v>10</v>
      </c>
      <c r="E603">
        <v>10</v>
      </c>
      <c r="F603">
        <v>10</v>
      </c>
      <c r="G603">
        <v>0</v>
      </c>
      <c r="H603">
        <v>4</v>
      </c>
      <c r="I603">
        <v>6</v>
      </c>
      <c r="J603">
        <v>0.7</v>
      </c>
      <c r="K603">
        <v>7.5927104949951199</v>
      </c>
      <c r="L603" s="10">
        <v>2.7144756317138699</v>
      </c>
      <c r="M603">
        <v>0.28372955322265597</v>
      </c>
      <c r="N603">
        <v>8.1443538665771502</v>
      </c>
      <c r="O603">
        <v>4</v>
      </c>
      <c r="P603">
        <v>4</v>
      </c>
      <c r="Q603">
        <v>13</v>
      </c>
      <c r="R603" s="16">
        <v>0.30769999999999997</v>
      </c>
      <c r="S603" s="16">
        <f t="shared" si="9"/>
        <v>0.4</v>
      </c>
      <c r="T603">
        <v>3.4357986450195299</v>
      </c>
      <c r="U603">
        <v>2.9036130905151398</v>
      </c>
      <c r="V603">
        <v>2.9277539253234899</v>
      </c>
      <c r="W603" s="17">
        <v>2.4140834808349599E-2</v>
      </c>
      <c r="X603">
        <v>0.50804471969604503</v>
      </c>
      <c r="Y603">
        <v>0.50804471969604503</v>
      </c>
      <c r="Z603">
        <v>0.4</v>
      </c>
      <c r="AA603">
        <v>0.9</v>
      </c>
      <c r="AB603">
        <v>0.69230769230769196</v>
      </c>
      <c r="AC603">
        <v>0.78260869565217395</v>
      </c>
      <c r="AD603">
        <v>0.1</v>
      </c>
      <c r="AE603">
        <v>0.5</v>
      </c>
    </row>
    <row r="604" spans="1:31" x14ac:dyDescent="0.15">
      <c r="A604" s="6">
        <v>611</v>
      </c>
      <c r="B604">
        <v>16</v>
      </c>
      <c r="C604">
        <v>4</v>
      </c>
      <c r="D604">
        <v>10</v>
      </c>
      <c r="E604">
        <v>10</v>
      </c>
      <c r="F604">
        <v>10</v>
      </c>
      <c r="G604">
        <v>0</v>
      </c>
      <c r="H604">
        <v>6</v>
      </c>
      <c r="I604">
        <v>4</v>
      </c>
      <c r="J604">
        <v>0.8</v>
      </c>
      <c r="K604">
        <v>8.5197029113769496</v>
      </c>
      <c r="L604" s="10">
        <v>2.7211761474609402</v>
      </c>
      <c r="M604">
        <v>1.17047119140625</v>
      </c>
      <c r="N604">
        <v>5.78745460510254</v>
      </c>
      <c r="O604">
        <v>4</v>
      </c>
      <c r="P604">
        <v>4</v>
      </c>
      <c r="Q604">
        <v>14</v>
      </c>
      <c r="R604" s="16">
        <v>0.28570000000000001</v>
      </c>
      <c r="S604" s="16">
        <f t="shared" si="9"/>
        <v>0.4</v>
      </c>
      <c r="T604">
        <v>4.1503734588623002</v>
      </c>
      <c r="U604">
        <v>3.7720191478729199</v>
      </c>
      <c r="V604">
        <v>3.5380928516387899</v>
      </c>
      <c r="W604" s="17">
        <v>0.233926296234131</v>
      </c>
      <c r="X604">
        <v>0.61228060722351096</v>
      </c>
      <c r="Y604">
        <v>0.61228060722351096</v>
      </c>
      <c r="Z604">
        <v>0.4</v>
      </c>
      <c r="AA604">
        <v>1</v>
      </c>
      <c r="AB604">
        <v>0.71428571428571397</v>
      </c>
      <c r="AC604">
        <v>0.83333333333333304</v>
      </c>
      <c r="AD604">
        <v>0</v>
      </c>
      <c r="AE604">
        <v>0.6</v>
      </c>
    </row>
    <row r="605" spans="1:31" x14ac:dyDescent="0.15">
      <c r="A605" s="6">
        <v>846</v>
      </c>
      <c r="B605">
        <v>15</v>
      </c>
      <c r="C605">
        <v>5</v>
      </c>
      <c r="D605">
        <v>10</v>
      </c>
      <c r="E605">
        <v>10</v>
      </c>
      <c r="F605">
        <v>10</v>
      </c>
      <c r="G605">
        <v>0</v>
      </c>
      <c r="H605">
        <v>5</v>
      </c>
      <c r="I605">
        <v>5</v>
      </c>
      <c r="J605">
        <v>0.75</v>
      </c>
      <c r="K605">
        <v>7.7233772277831996</v>
      </c>
      <c r="L605" s="10">
        <v>2.7240009307861301</v>
      </c>
      <c r="M605">
        <v>0.75865173339843694</v>
      </c>
      <c r="N605">
        <v>6.0680427551269496</v>
      </c>
      <c r="O605">
        <v>3</v>
      </c>
      <c r="P605">
        <v>3</v>
      </c>
      <c r="Q605">
        <v>12</v>
      </c>
      <c r="R605" s="16">
        <v>0.25</v>
      </c>
      <c r="S605" s="16">
        <f t="shared" si="9"/>
        <v>0.3</v>
      </c>
      <c r="T605">
        <v>3.34951972961426</v>
      </c>
      <c r="U605">
        <v>2.9564666748046902</v>
      </c>
      <c r="V605">
        <v>2.82115650177002</v>
      </c>
      <c r="W605" s="17">
        <v>0.135310173034668</v>
      </c>
      <c r="X605">
        <v>0.52836322784423795</v>
      </c>
      <c r="Y605">
        <v>0.52836322784423795</v>
      </c>
      <c r="Z605">
        <v>0.3</v>
      </c>
      <c r="AA605">
        <v>0.9</v>
      </c>
      <c r="AB605">
        <v>0.75</v>
      </c>
      <c r="AC605">
        <v>0.81818181818181801</v>
      </c>
      <c r="AD605">
        <v>0.1</v>
      </c>
      <c r="AE605">
        <v>0.6</v>
      </c>
    </row>
    <row r="606" spans="1:31" x14ac:dyDescent="0.15">
      <c r="A606" s="6">
        <v>580</v>
      </c>
      <c r="B606">
        <v>17</v>
      </c>
      <c r="C606">
        <v>3</v>
      </c>
      <c r="D606">
        <v>10</v>
      </c>
      <c r="E606">
        <v>10</v>
      </c>
      <c r="F606">
        <v>10</v>
      </c>
      <c r="G606">
        <v>0</v>
      </c>
      <c r="H606">
        <v>7</v>
      </c>
      <c r="I606">
        <v>3</v>
      </c>
      <c r="J606">
        <v>0.85</v>
      </c>
      <c r="K606">
        <v>8.4309158325195295</v>
      </c>
      <c r="L606" s="10">
        <v>2.7274227142334002</v>
      </c>
      <c r="M606">
        <v>2.0186672210693399</v>
      </c>
      <c r="N606">
        <v>5.7853221893310502</v>
      </c>
      <c r="O606">
        <v>3</v>
      </c>
      <c r="P606">
        <v>3</v>
      </c>
      <c r="Q606">
        <v>12</v>
      </c>
      <c r="R606" s="16">
        <v>0.25</v>
      </c>
      <c r="S606" s="16">
        <f t="shared" si="9"/>
        <v>0.3</v>
      </c>
      <c r="T606">
        <v>3.19611740112305</v>
      </c>
      <c r="U606">
        <v>2.95768475532532</v>
      </c>
      <c r="V606">
        <v>2.7212998867034899</v>
      </c>
      <c r="W606" s="17">
        <v>0.23638486862182601</v>
      </c>
      <c r="X606">
        <v>0.474817514419556</v>
      </c>
      <c r="Y606">
        <v>0.474817514419556</v>
      </c>
      <c r="Z606">
        <v>0.3</v>
      </c>
      <c r="AA606">
        <v>0.9</v>
      </c>
      <c r="AB606">
        <v>0.75</v>
      </c>
      <c r="AC606">
        <v>0.81818181818181801</v>
      </c>
      <c r="AD606">
        <v>0.1</v>
      </c>
      <c r="AE606">
        <v>0.6</v>
      </c>
    </row>
    <row r="607" spans="1:31" x14ac:dyDescent="0.15">
      <c r="A607" s="6">
        <v>743</v>
      </c>
      <c r="B607">
        <v>17</v>
      </c>
      <c r="C607">
        <v>3</v>
      </c>
      <c r="D607">
        <v>10</v>
      </c>
      <c r="E607">
        <v>10</v>
      </c>
      <c r="F607">
        <v>10</v>
      </c>
      <c r="G607">
        <v>0</v>
      </c>
      <c r="H607">
        <v>7</v>
      </c>
      <c r="I607">
        <v>3</v>
      </c>
      <c r="J607">
        <v>0.85</v>
      </c>
      <c r="K607">
        <v>9.4373378753662092</v>
      </c>
      <c r="L607" s="10">
        <v>2.72964668273926</v>
      </c>
      <c r="M607">
        <v>1.7939643859863299</v>
      </c>
      <c r="N607">
        <v>6.4634933471679696</v>
      </c>
      <c r="O607">
        <v>6</v>
      </c>
      <c r="P607">
        <v>6</v>
      </c>
      <c r="Q607">
        <v>16</v>
      </c>
      <c r="R607" s="16">
        <v>0.375</v>
      </c>
      <c r="S607" s="16">
        <f t="shared" si="9"/>
        <v>0.6</v>
      </c>
      <c r="T607">
        <v>4.0400638580322301</v>
      </c>
      <c r="U607">
        <v>3.7040257453918501</v>
      </c>
      <c r="V607">
        <v>3.4366691112518302</v>
      </c>
      <c r="W607" s="17">
        <v>0.26735663414001498</v>
      </c>
      <c r="X607">
        <v>0.60339474678039595</v>
      </c>
      <c r="Y607">
        <v>0.60339474678039595</v>
      </c>
      <c r="Z607">
        <v>0.6</v>
      </c>
      <c r="AA607">
        <v>1</v>
      </c>
      <c r="AB607">
        <v>0.625</v>
      </c>
      <c r="AC607">
        <v>0.76923076923076905</v>
      </c>
      <c r="AD607">
        <v>0</v>
      </c>
      <c r="AE607">
        <v>0.4</v>
      </c>
    </row>
    <row r="608" spans="1:31" x14ac:dyDescent="0.15">
      <c r="A608" s="6">
        <v>742</v>
      </c>
      <c r="B608">
        <v>18</v>
      </c>
      <c r="C608">
        <v>2</v>
      </c>
      <c r="D608">
        <v>10</v>
      </c>
      <c r="E608">
        <v>10</v>
      </c>
      <c r="F608">
        <v>10</v>
      </c>
      <c r="G608">
        <v>0</v>
      </c>
      <c r="H608">
        <v>8</v>
      </c>
      <c r="I608">
        <v>2</v>
      </c>
      <c r="J608">
        <v>0.9</v>
      </c>
      <c r="K608">
        <v>11.146726608276399</v>
      </c>
      <c r="L608" s="10">
        <v>2.74745368957519</v>
      </c>
      <c r="M608">
        <v>2.2007484436035201</v>
      </c>
      <c r="N608">
        <v>7.7655715942382804</v>
      </c>
      <c r="O608">
        <v>4</v>
      </c>
      <c r="P608">
        <v>4</v>
      </c>
      <c r="Q608">
        <v>14</v>
      </c>
      <c r="R608" s="16">
        <v>0.28570000000000001</v>
      </c>
      <c r="S608" s="16">
        <f t="shared" si="9"/>
        <v>0.4</v>
      </c>
      <c r="T608">
        <v>3.6692962646484402</v>
      </c>
      <c r="U608">
        <v>3.4325420856475799</v>
      </c>
      <c r="V608">
        <v>3.12099981307983</v>
      </c>
      <c r="W608" s="17">
        <v>0.31154227256774902</v>
      </c>
      <c r="X608">
        <v>0.54829645156860396</v>
      </c>
      <c r="Y608">
        <v>0.54829645156860396</v>
      </c>
      <c r="Z608">
        <v>0.4</v>
      </c>
      <c r="AA608">
        <v>1</v>
      </c>
      <c r="AB608">
        <v>0.71428571428571397</v>
      </c>
      <c r="AC608">
        <v>0.83333333333333304</v>
      </c>
      <c r="AD608">
        <v>0</v>
      </c>
      <c r="AE608">
        <v>0.6</v>
      </c>
    </row>
    <row r="609" spans="1:31" x14ac:dyDescent="0.15">
      <c r="A609" s="6">
        <v>714</v>
      </c>
      <c r="B609">
        <v>19</v>
      </c>
      <c r="C609">
        <v>1</v>
      </c>
      <c r="D609">
        <v>10</v>
      </c>
      <c r="E609">
        <v>10</v>
      </c>
      <c r="F609">
        <v>10</v>
      </c>
      <c r="G609">
        <v>0</v>
      </c>
      <c r="H609">
        <v>9</v>
      </c>
      <c r="I609">
        <v>1</v>
      </c>
      <c r="J609">
        <v>0.95</v>
      </c>
      <c r="K609">
        <v>13.255451202392599</v>
      </c>
      <c r="L609" s="10">
        <v>2.7501449584960902</v>
      </c>
      <c r="M609">
        <v>2.50296974182129</v>
      </c>
      <c r="N609">
        <v>9.2007598876953107</v>
      </c>
      <c r="O609">
        <v>4</v>
      </c>
      <c r="P609">
        <v>4</v>
      </c>
      <c r="Q609">
        <v>14</v>
      </c>
      <c r="R609" s="16">
        <v>0.28570000000000001</v>
      </c>
      <c r="S609" s="16">
        <f t="shared" si="9"/>
        <v>0.4</v>
      </c>
      <c r="T609">
        <v>4.4799461364746103</v>
      </c>
      <c r="U609">
        <v>4.2444767951965297</v>
      </c>
      <c r="V609">
        <v>3.8443617820739702</v>
      </c>
      <c r="W609" s="17">
        <v>0.40011501312255898</v>
      </c>
      <c r="X609">
        <v>0.63558435440063499</v>
      </c>
      <c r="Y609">
        <v>0.63558435440063499</v>
      </c>
      <c r="Z609">
        <v>0.4</v>
      </c>
      <c r="AA609">
        <v>1</v>
      </c>
      <c r="AB609">
        <v>0.71428571428571397</v>
      </c>
      <c r="AC609">
        <v>0.83333333333333304</v>
      </c>
      <c r="AD609">
        <v>0</v>
      </c>
      <c r="AE609">
        <v>0.6</v>
      </c>
    </row>
    <row r="610" spans="1:31" x14ac:dyDescent="0.15">
      <c r="A610" s="6">
        <v>411</v>
      </c>
      <c r="B610">
        <v>17</v>
      </c>
      <c r="C610">
        <v>3</v>
      </c>
      <c r="D610">
        <v>10</v>
      </c>
      <c r="E610">
        <v>10</v>
      </c>
      <c r="F610">
        <v>10</v>
      </c>
      <c r="G610">
        <v>0</v>
      </c>
      <c r="H610">
        <v>7</v>
      </c>
      <c r="I610">
        <v>3</v>
      </c>
      <c r="J610">
        <v>0.85</v>
      </c>
      <c r="K610">
        <v>9.6227951049804705</v>
      </c>
      <c r="L610" s="10">
        <v>2.7619571685790998</v>
      </c>
      <c r="M610">
        <v>1.8115882873535201</v>
      </c>
      <c r="N610">
        <v>6.6333045959472701</v>
      </c>
      <c r="O610">
        <v>5</v>
      </c>
      <c r="P610">
        <v>5</v>
      </c>
      <c r="Q610">
        <v>15</v>
      </c>
      <c r="R610" s="16">
        <v>0.33329999999999999</v>
      </c>
      <c r="S610" s="16">
        <f t="shared" si="9"/>
        <v>0.5</v>
      </c>
      <c r="T610">
        <v>3.8156223297119101</v>
      </c>
      <c r="U610">
        <v>3.49936699867248</v>
      </c>
      <c r="V610">
        <v>3.2365984916686998</v>
      </c>
      <c r="W610" s="17">
        <v>0.26276850700378401</v>
      </c>
      <c r="X610">
        <v>0.579023838043213</v>
      </c>
      <c r="Y610">
        <v>0.579023838043213</v>
      </c>
      <c r="Z610">
        <v>0.5</v>
      </c>
      <c r="AA610">
        <v>1</v>
      </c>
      <c r="AB610">
        <v>0.66666666666666696</v>
      </c>
      <c r="AC610">
        <v>0.8</v>
      </c>
      <c r="AD610">
        <v>0</v>
      </c>
      <c r="AE610">
        <v>0.5</v>
      </c>
    </row>
    <row r="611" spans="1:31" x14ac:dyDescent="0.15">
      <c r="A611" s="6">
        <v>710</v>
      </c>
      <c r="B611">
        <v>18</v>
      </c>
      <c r="C611">
        <v>2</v>
      </c>
      <c r="D611">
        <v>10</v>
      </c>
      <c r="E611">
        <v>10</v>
      </c>
      <c r="F611">
        <v>10</v>
      </c>
      <c r="G611">
        <v>0</v>
      </c>
      <c r="H611">
        <v>8</v>
      </c>
      <c r="I611">
        <v>2</v>
      </c>
      <c r="J611">
        <v>0.9</v>
      </c>
      <c r="K611">
        <v>9.7632961273193395</v>
      </c>
      <c r="L611" s="10">
        <v>2.7619781494140598</v>
      </c>
      <c r="M611">
        <v>2.3325347900390598</v>
      </c>
      <c r="N611">
        <v>6.6044216156005904</v>
      </c>
      <c r="O611">
        <v>4</v>
      </c>
      <c r="P611">
        <v>4</v>
      </c>
      <c r="Q611">
        <v>14</v>
      </c>
      <c r="R611" s="16">
        <v>0.28570000000000001</v>
      </c>
      <c r="S611" s="16">
        <f t="shared" si="9"/>
        <v>0.4</v>
      </c>
      <c r="T611">
        <v>3.9605350494384801</v>
      </c>
      <c r="U611">
        <v>3.7044758796691899</v>
      </c>
      <c r="V611">
        <v>3.4088828563690199</v>
      </c>
      <c r="W611" s="17">
        <v>0.29559302330017101</v>
      </c>
      <c r="X611">
        <v>0.55165219306945801</v>
      </c>
      <c r="Y611">
        <v>0.55165219306945801</v>
      </c>
      <c r="Z611">
        <v>0.4</v>
      </c>
      <c r="AA611">
        <v>1</v>
      </c>
      <c r="AB611">
        <v>0.71428571428571397</v>
      </c>
      <c r="AC611">
        <v>0.83333333333333304</v>
      </c>
      <c r="AD611">
        <v>0</v>
      </c>
      <c r="AE611">
        <v>0.6</v>
      </c>
    </row>
    <row r="612" spans="1:31" x14ac:dyDescent="0.15">
      <c r="A612" s="6">
        <v>917</v>
      </c>
      <c r="B612">
        <v>16</v>
      </c>
      <c r="C612">
        <v>4</v>
      </c>
      <c r="D612">
        <v>10</v>
      </c>
      <c r="E612">
        <v>10</v>
      </c>
      <c r="F612">
        <v>10</v>
      </c>
      <c r="G612">
        <v>0</v>
      </c>
      <c r="H612">
        <v>6</v>
      </c>
      <c r="I612">
        <v>4</v>
      </c>
      <c r="J612">
        <v>0.8</v>
      </c>
      <c r="K612">
        <v>8.3722572326660192</v>
      </c>
      <c r="L612" s="10">
        <v>2.77298927307129</v>
      </c>
      <c r="M612">
        <v>1.20673751831055</v>
      </c>
      <c r="N612">
        <v>5.4165019989013699</v>
      </c>
      <c r="O612">
        <v>4</v>
      </c>
      <c r="P612">
        <v>4</v>
      </c>
      <c r="Q612">
        <v>14</v>
      </c>
      <c r="R612" s="16">
        <v>0.28570000000000001</v>
      </c>
      <c r="S612" s="16">
        <f t="shared" si="9"/>
        <v>0.4</v>
      </c>
      <c r="T612">
        <v>3.8482761383056601</v>
      </c>
      <c r="U612">
        <v>3.50994944572449</v>
      </c>
      <c r="V612">
        <v>3.2693428993225102</v>
      </c>
      <c r="W612" s="17">
        <v>0.24060654640197801</v>
      </c>
      <c r="X612">
        <v>0.57893323898315396</v>
      </c>
      <c r="Y612">
        <v>0.57893323898315396</v>
      </c>
      <c r="Z612">
        <v>0.4</v>
      </c>
      <c r="AA612">
        <v>1</v>
      </c>
      <c r="AB612">
        <v>0.71428571428571397</v>
      </c>
      <c r="AC612">
        <v>0.83333333333333304</v>
      </c>
      <c r="AD612">
        <v>0</v>
      </c>
      <c r="AE612">
        <v>0.6</v>
      </c>
    </row>
    <row r="613" spans="1:31" x14ac:dyDescent="0.15">
      <c r="A613" s="6">
        <v>23</v>
      </c>
      <c r="B613">
        <v>16</v>
      </c>
      <c r="C613">
        <v>4</v>
      </c>
      <c r="D613">
        <v>10</v>
      </c>
      <c r="E613">
        <v>10</v>
      </c>
      <c r="F613">
        <v>10</v>
      </c>
      <c r="G613">
        <v>0</v>
      </c>
      <c r="H613">
        <v>6</v>
      </c>
      <c r="I613">
        <v>4</v>
      </c>
      <c r="J613">
        <v>0.8</v>
      </c>
      <c r="K613">
        <v>8.7978210449218697</v>
      </c>
      <c r="L613" s="10">
        <v>2.77316474914551</v>
      </c>
      <c r="M613">
        <v>1.3509979248046899</v>
      </c>
      <c r="N613">
        <v>6.4856662750244096</v>
      </c>
      <c r="O613">
        <v>3</v>
      </c>
      <c r="P613">
        <v>3</v>
      </c>
      <c r="Q613">
        <v>13</v>
      </c>
      <c r="R613" s="16">
        <v>0.23080000000000001</v>
      </c>
      <c r="S613" s="16">
        <f t="shared" si="9"/>
        <v>0.3</v>
      </c>
      <c r="T613">
        <v>3.6429748535156201</v>
      </c>
      <c r="U613">
        <v>3.2842741012573202</v>
      </c>
      <c r="V613">
        <v>3.0727491378784202</v>
      </c>
      <c r="W613" s="17">
        <v>0.211524963378906</v>
      </c>
      <c r="X613">
        <v>0.57022571563720703</v>
      </c>
      <c r="Y613">
        <v>0.57022571563720703</v>
      </c>
      <c r="Z613">
        <v>0.3</v>
      </c>
      <c r="AA613">
        <v>1</v>
      </c>
      <c r="AB613">
        <v>0.76923076923076905</v>
      </c>
      <c r="AC613">
        <v>0.86956521739130399</v>
      </c>
      <c r="AD613">
        <v>0</v>
      </c>
      <c r="AE613">
        <v>0.7</v>
      </c>
    </row>
    <row r="614" spans="1:31" x14ac:dyDescent="0.15">
      <c r="A614" s="6">
        <v>936</v>
      </c>
      <c r="B614">
        <v>15</v>
      </c>
      <c r="C614">
        <v>5</v>
      </c>
      <c r="D614">
        <v>10</v>
      </c>
      <c r="E614">
        <v>10</v>
      </c>
      <c r="F614">
        <v>10</v>
      </c>
      <c r="G614">
        <v>0</v>
      </c>
      <c r="H614">
        <v>5</v>
      </c>
      <c r="I614">
        <v>5</v>
      </c>
      <c r="J614">
        <v>0.75</v>
      </c>
      <c r="K614">
        <v>8.1866207122802699</v>
      </c>
      <c r="L614" s="10">
        <v>2.7772979736328098</v>
      </c>
      <c r="M614">
        <v>0.68459701538085904</v>
      </c>
      <c r="N614">
        <v>6.6332588195800799</v>
      </c>
      <c r="O614">
        <v>4</v>
      </c>
      <c r="P614">
        <v>4</v>
      </c>
      <c r="Q614">
        <v>14</v>
      </c>
      <c r="R614" s="16">
        <v>0.28570000000000001</v>
      </c>
      <c r="S614" s="16">
        <f t="shared" si="9"/>
        <v>0.4</v>
      </c>
      <c r="T614">
        <v>3.7980613708496098</v>
      </c>
      <c r="U614">
        <v>3.3487637042999299</v>
      </c>
      <c r="V614">
        <v>3.2189126014709499</v>
      </c>
      <c r="W614" s="17">
        <v>0.12985110282897899</v>
      </c>
      <c r="X614">
        <v>0.579148769378662</v>
      </c>
      <c r="Y614">
        <v>0.579148769378662</v>
      </c>
      <c r="Z614">
        <v>0.4</v>
      </c>
      <c r="AA614">
        <v>1</v>
      </c>
      <c r="AB614">
        <v>0.71428571428571397</v>
      </c>
      <c r="AC614">
        <v>0.83333333333333304</v>
      </c>
      <c r="AD614">
        <v>0</v>
      </c>
      <c r="AE614">
        <v>0.6</v>
      </c>
    </row>
    <row r="615" spans="1:31" x14ac:dyDescent="0.15">
      <c r="A615" s="6">
        <v>56</v>
      </c>
      <c r="B615">
        <v>16</v>
      </c>
      <c r="C615">
        <v>4</v>
      </c>
      <c r="D615">
        <v>10</v>
      </c>
      <c r="E615">
        <v>10</v>
      </c>
      <c r="F615">
        <v>10</v>
      </c>
      <c r="G615">
        <v>0</v>
      </c>
      <c r="H615">
        <v>6</v>
      </c>
      <c r="I615">
        <v>4</v>
      </c>
      <c r="J615">
        <v>0.8</v>
      </c>
      <c r="K615">
        <v>8.0607795715331996</v>
      </c>
      <c r="L615" s="10">
        <v>2.7786521911621098</v>
      </c>
      <c r="M615">
        <v>1.2721862792968699</v>
      </c>
      <c r="N615">
        <v>5.0373706817626998</v>
      </c>
      <c r="O615">
        <v>4</v>
      </c>
      <c r="P615">
        <v>4</v>
      </c>
      <c r="Q615">
        <v>14</v>
      </c>
      <c r="R615" s="16">
        <v>0.28570000000000001</v>
      </c>
      <c r="S615" s="16">
        <f t="shared" si="9"/>
        <v>0.4</v>
      </c>
      <c r="T615">
        <v>3.7082672119140598</v>
      </c>
      <c r="U615">
        <v>3.39531326293945</v>
      </c>
      <c r="V615">
        <v>3.1578116416931099</v>
      </c>
      <c r="W615" s="17">
        <v>0.237501621246338</v>
      </c>
      <c r="X615">
        <v>0.55045557022094704</v>
      </c>
      <c r="Y615">
        <v>0.55045557022094704</v>
      </c>
      <c r="Z615">
        <v>0.4</v>
      </c>
      <c r="AA615">
        <v>1</v>
      </c>
      <c r="AB615">
        <v>0.71428571428571397</v>
      </c>
      <c r="AC615">
        <v>0.83333333333333304</v>
      </c>
      <c r="AD615">
        <v>0</v>
      </c>
      <c r="AE615">
        <v>0.6</v>
      </c>
    </row>
    <row r="616" spans="1:31" x14ac:dyDescent="0.15">
      <c r="A616" s="6">
        <v>529</v>
      </c>
      <c r="B616">
        <v>18</v>
      </c>
      <c r="C616">
        <v>2</v>
      </c>
      <c r="D616">
        <v>10</v>
      </c>
      <c r="E616">
        <v>10</v>
      </c>
      <c r="F616">
        <v>10</v>
      </c>
      <c r="G616">
        <v>0</v>
      </c>
      <c r="H616">
        <v>8</v>
      </c>
      <c r="I616">
        <v>2</v>
      </c>
      <c r="J616">
        <v>0.9</v>
      </c>
      <c r="K616">
        <v>11.5277290344238</v>
      </c>
      <c r="L616" s="10">
        <v>2.7787723541259801</v>
      </c>
      <c r="M616">
        <v>2.1110267639160201</v>
      </c>
      <c r="N616">
        <v>7.5974636077880904</v>
      </c>
      <c r="O616">
        <v>3</v>
      </c>
      <c r="P616">
        <v>3</v>
      </c>
      <c r="Q616">
        <v>13</v>
      </c>
      <c r="R616" s="16">
        <v>0.23080000000000001</v>
      </c>
      <c r="S616" s="16">
        <f t="shared" si="9"/>
        <v>0.3</v>
      </c>
      <c r="T616">
        <v>4.1621055603027299</v>
      </c>
      <c r="U616">
        <v>3.9118816852569598</v>
      </c>
      <c r="V616">
        <v>3.5439484119415301</v>
      </c>
      <c r="W616" s="17">
        <v>0.36793327331543002</v>
      </c>
      <c r="X616">
        <v>0.61815714836120605</v>
      </c>
      <c r="Y616">
        <v>0.61815714836120605</v>
      </c>
      <c r="Z616">
        <v>0.3</v>
      </c>
      <c r="AA616">
        <v>1</v>
      </c>
      <c r="AB616">
        <v>0.76923076923076905</v>
      </c>
      <c r="AC616">
        <v>0.86956521739130399</v>
      </c>
      <c r="AD616">
        <v>0</v>
      </c>
      <c r="AE616">
        <v>0.7</v>
      </c>
    </row>
    <row r="617" spans="1:31" x14ac:dyDescent="0.15">
      <c r="A617" s="6">
        <v>326</v>
      </c>
      <c r="B617">
        <v>15</v>
      </c>
      <c r="C617">
        <v>5</v>
      </c>
      <c r="D617">
        <v>10</v>
      </c>
      <c r="E617">
        <v>10</v>
      </c>
      <c r="F617">
        <v>10</v>
      </c>
      <c r="G617">
        <v>0</v>
      </c>
      <c r="H617">
        <v>5</v>
      </c>
      <c r="I617">
        <v>5</v>
      </c>
      <c r="J617">
        <v>0.75</v>
      </c>
      <c r="K617">
        <v>8.5384082794189506</v>
      </c>
      <c r="L617" s="10">
        <v>2.7803001403808598</v>
      </c>
      <c r="M617">
        <v>0.56219100952148404</v>
      </c>
      <c r="N617">
        <v>7.0799999237060502</v>
      </c>
      <c r="O617">
        <v>4</v>
      </c>
      <c r="P617">
        <v>4</v>
      </c>
      <c r="Q617">
        <v>14</v>
      </c>
      <c r="R617" s="16">
        <v>0.28570000000000001</v>
      </c>
      <c r="S617" s="16">
        <f t="shared" si="9"/>
        <v>0.4</v>
      </c>
      <c r="T617">
        <v>3.5761966705322301</v>
      </c>
      <c r="U617">
        <v>3.12972831726074</v>
      </c>
      <c r="V617">
        <v>3.0091691017150901</v>
      </c>
      <c r="W617" s="17">
        <v>0.12055921554565401</v>
      </c>
      <c r="X617">
        <v>0.567027568817139</v>
      </c>
      <c r="Y617">
        <v>0.567027568817139</v>
      </c>
      <c r="Z617">
        <v>0.4</v>
      </c>
      <c r="AA617">
        <v>1</v>
      </c>
      <c r="AB617">
        <v>0.71428571428571397</v>
      </c>
      <c r="AC617">
        <v>0.83333333333333304</v>
      </c>
      <c r="AD617">
        <v>0</v>
      </c>
      <c r="AE617">
        <v>0.6</v>
      </c>
    </row>
    <row r="618" spans="1:31" x14ac:dyDescent="0.15">
      <c r="A618" s="6">
        <v>812</v>
      </c>
      <c r="B618">
        <v>16</v>
      </c>
      <c r="C618">
        <v>4</v>
      </c>
      <c r="D618">
        <v>10</v>
      </c>
      <c r="E618">
        <v>10</v>
      </c>
      <c r="F618">
        <v>10</v>
      </c>
      <c r="G618">
        <v>0</v>
      </c>
      <c r="H618">
        <v>6</v>
      </c>
      <c r="I618">
        <v>4</v>
      </c>
      <c r="J618">
        <v>0.8</v>
      </c>
      <c r="K618">
        <v>8.9020843505859393</v>
      </c>
      <c r="L618" s="10">
        <v>2.78079032897949</v>
      </c>
      <c r="M618">
        <v>1.2013854980468699</v>
      </c>
      <c r="N618">
        <v>6.2536659240722701</v>
      </c>
      <c r="O618">
        <v>5</v>
      </c>
      <c r="P618">
        <v>5</v>
      </c>
      <c r="Q618">
        <v>15</v>
      </c>
      <c r="R618" s="16">
        <v>0.33329999999999999</v>
      </c>
      <c r="S618" s="16">
        <f t="shared" si="9"/>
        <v>0.5</v>
      </c>
      <c r="T618">
        <v>3.7074851989746098</v>
      </c>
      <c r="U618">
        <v>3.3514459133148198</v>
      </c>
      <c r="V618">
        <v>3.1318480968475302</v>
      </c>
      <c r="W618" s="17">
        <v>0.21959781646728499</v>
      </c>
      <c r="X618">
        <v>0.57563710212707497</v>
      </c>
      <c r="Y618">
        <v>0.57563710212707497</v>
      </c>
      <c r="Z618">
        <v>0.5</v>
      </c>
      <c r="AA618">
        <v>1</v>
      </c>
      <c r="AB618">
        <v>0.66666666666666696</v>
      </c>
      <c r="AC618">
        <v>0.8</v>
      </c>
      <c r="AD618">
        <v>0</v>
      </c>
      <c r="AE618">
        <v>0.5</v>
      </c>
    </row>
    <row r="619" spans="1:31" s="1" customFormat="1" x14ac:dyDescent="0.15">
      <c r="A619" s="8">
        <v>548</v>
      </c>
      <c r="B619" s="1">
        <v>16</v>
      </c>
      <c r="C619" s="1">
        <v>4</v>
      </c>
      <c r="D619" s="1">
        <v>10</v>
      </c>
      <c r="E619" s="1">
        <v>10</v>
      </c>
      <c r="F619" s="1">
        <v>10</v>
      </c>
      <c r="G619" s="1">
        <v>0</v>
      </c>
      <c r="H619" s="1">
        <v>6</v>
      </c>
      <c r="I619" s="1">
        <v>4</v>
      </c>
      <c r="J619" s="1">
        <v>0.8</v>
      </c>
      <c r="K619" s="1">
        <v>8.9298553466796893</v>
      </c>
      <c r="L619" s="12">
        <v>2.7839126586914098</v>
      </c>
      <c r="M619" s="1">
        <v>1.17550277709961</v>
      </c>
      <c r="N619" s="1">
        <v>6.2222137451171902</v>
      </c>
      <c r="O619" s="1">
        <v>5</v>
      </c>
      <c r="P619" s="1">
        <v>5</v>
      </c>
      <c r="Q619" s="1">
        <v>15</v>
      </c>
      <c r="R619" s="19">
        <v>0.33329999999999999</v>
      </c>
      <c r="S619" s="19">
        <f t="shared" si="9"/>
        <v>0.5</v>
      </c>
      <c r="T619" s="1">
        <v>4.2257061004638699</v>
      </c>
      <c r="U619" s="1">
        <v>3.8171699047088601</v>
      </c>
      <c r="V619" s="1">
        <v>3.5984511375427202</v>
      </c>
      <c r="W619" s="12">
        <v>0.218718767166138</v>
      </c>
      <c r="X619" s="1">
        <v>0.62725496292114302</v>
      </c>
      <c r="Y619" s="1">
        <v>0.62725496292114302</v>
      </c>
      <c r="Z619" s="1">
        <v>0.5</v>
      </c>
      <c r="AA619" s="1">
        <v>1</v>
      </c>
      <c r="AB619" s="1">
        <v>0.66666666666666696</v>
      </c>
      <c r="AC619" s="1">
        <v>0.8</v>
      </c>
      <c r="AD619" s="1">
        <v>0</v>
      </c>
      <c r="AE619" s="1">
        <v>0.5</v>
      </c>
    </row>
    <row r="620" spans="1:31" x14ac:dyDescent="0.15">
      <c r="A620" s="6">
        <v>713</v>
      </c>
      <c r="B620">
        <v>17</v>
      </c>
      <c r="C620">
        <v>3</v>
      </c>
      <c r="D620">
        <v>10</v>
      </c>
      <c r="E620">
        <v>10</v>
      </c>
      <c r="F620">
        <v>10</v>
      </c>
      <c r="G620">
        <v>0</v>
      </c>
      <c r="H620">
        <v>7</v>
      </c>
      <c r="I620">
        <v>3</v>
      </c>
      <c r="J620">
        <v>0.85</v>
      </c>
      <c r="K620">
        <v>8.9437141418456996</v>
      </c>
      <c r="L620" s="10">
        <v>2.7918815612793</v>
      </c>
      <c r="M620">
        <v>1.89877700805664</v>
      </c>
      <c r="N620">
        <v>5.8113059997558603</v>
      </c>
      <c r="O620">
        <v>4</v>
      </c>
      <c r="P620">
        <v>4</v>
      </c>
      <c r="Q620">
        <v>14</v>
      </c>
      <c r="R620" s="16">
        <v>0.28570000000000001</v>
      </c>
      <c r="S620" s="16">
        <f t="shared" si="9"/>
        <v>0.4</v>
      </c>
      <c r="T620">
        <v>3.94326972961426</v>
      </c>
      <c r="U620">
        <v>3.6454269886016801</v>
      </c>
      <c r="V620">
        <v>3.3654205799102801</v>
      </c>
      <c r="W620" s="17">
        <v>0.28000640869140597</v>
      </c>
      <c r="X620">
        <v>0.57784914970397905</v>
      </c>
      <c r="Y620">
        <v>0.57784914970397905</v>
      </c>
      <c r="Z620">
        <v>0.4</v>
      </c>
      <c r="AA620">
        <v>1</v>
      </c>
      <c r="AB620">
        <v>0.71428571428571397</v>
      </c>
      <c r="AC620">
        <v>0.83333333333333304</v>
      </c>
      <c r="AD620">
        <v>0</v>
      </c>
      <c r="AE620">
        <v>0.6</v>
      </c>
    </row>
    <row r="621" spans="1:31" x14ac:dyDescent="0.15">
      <c r="A621" s="6">
        <v>579</v>
      </c>
      <c r="B621">
        <v>15</v>
      </c>
      <c r="C621">
        <v>5</v>
      </c>
      <c r="D621">
        <v>10</v>
      </c>
      <c r="E621">
        <v>10</v>
      </c>
      <c r="F621">
        <v>10</v>
      </c>
      <c r="G621">
        <v>0</v>
      </c>
      <c r="H621">
        <v>5</v>
      </c>
      <c r="I621">
        <v>5</v>
      </c>
      <c r="J621">
        <v>0.75</v>
      </c>
      <c r="K621">
        <v>8.2938251495361293</v>
      </c>
      <c r="L621" s="10">
        <v>2.7973766326904301</v>
      </c>
      <c r="M621">
        <v>0.57436752319335904</v>
      </c>
      <c r="N621">
        <v>6.5468673706054696</v>
      </c>
      <c r="O621">
        <v>4</v>
      </c>
      <c r="P621">
        <v>4</v>
      </c>
      <c r="Q621">
        <v>14</v>
      </c>
      <c r="R621" s="16">
        <v>0.28570000000000001</v>
      </c>
      <c r="S621" s="16">
        <f t="shared" si="9"/>
        <v>0.4</v>
      </c>
      <c r="T621">
        <v>3.5668888092040998</v>
      </c>
      <c r="U621">
        <v>3.12872385978699</v>
      </c>
      <c r="V621">
        <v>2.9969449043273899</v>
      </c>
      <c r="W621" s="17">
        <v>0.131778955459595</v>
      </c>
      <c r="X621">
        <v>0.56994390487670898</v>
      </c>
      <c r="Y621">
        <v>0.56994390487670898</v>
      </c>
      <c r="Z621">
        <v>0.4</v>
      </c>
      <c r="AA621">
        <v>1</v>
      </c>
      <c r="AB621">
        <v>0.71428571428571397</v>
      </c>
      <c r="AC621">
        <v>0.83333333333333304</v>
      </c>
      <c r="AD621">
        <v>0</v>
      </c>
      <c r="AE621">
        <v>0.6</v>
      </c>
    </row>
    <row r="622" spans="1:31" x14ac:dyDescent="0.15">
      <c r="A622" s="6">
        <v>428</v>
      </c>
      <c r="B622">
        <v>16</v>
      </c>
      <c r="C622">
        <v>4</v>
      </c>
      <c r="D622">
        <v>10</v>
      </c>
      <c r="E622">
        <v>10</v>
      </c>
      <c r="F622">
        <v>10</v>
      </c>
      <c r="G622">
        <v>0</v>
      </c>
      <c r="H622">
        <v>6</v>
      </c>
      <c r="I622">
        <v>4</v>
      </c>
      <c r="J622">
        <v>0.8</v>
      </c>
      <c r="K622">
        <v>8.8405055999755895</v>
      </c>
      <c r="L622" s="10">
        <v>2.7987728118896502</v>
      </c>
      <c r="M622">
        <v>1.0931472778320299</v>
      </c>
      <c r="N622">
        <v>5.8054981231689498</v>
      </c>
      <c r="O622">
        <v>4</v>
      </c>
      <c r="P622">
        <v>4</v>
      </c>
      <c r="Q622">
        <v>14</v>
      </c>
      <c r="R622" s="16">
        <v>0.28570000000000001</v>
      </c>
      <c r="S622" s="16">
        <f t="shared" si="9"/>
        <v>0.4</v>
      </c>
      <c r="T622">
        <v>3.6597156524658199</v>
      </c>
      <c r="U622">
        <v>3.3190543651580802</v>
      </c>
      <c r="V622">
        <v>3.07853078842163</v>
      </c>
      <c r="W622" s="17">
        <v>0.24052357673645</v>
      </c>
      <c r="X622">
        <v>0.58118486404418901</v>
      </c>
      <c r="Y622">
        <v>0.58118486404418901</v>
      </c>
      <c r="Z622">
        <v>0.4</v>
      </c>
      <c r="AA622">
        <v>1</v>
      </c>
      <c r="AB622">
        <v>0.71428571428571397</v>
      </c>
      <c r="AC622">
        <v>0.83333333333333304</v>
      </c>
      <c r="AD622">
        <v>0</v>
      </c>
      <c r="AE622">
        <v>0.6</v>
      </c>
    </row>
    <row r="623" spans="1:31" x14ac:dyDescent="0.15">
      <c r="A623" s="6">
        <v>523</v>
      </c>
      <c r="B623">
        <v>15</v>
      </c>
      <c r="C623">
        <v>5</v>
      </c>
      <c r="D623">
        <v>10</v>
      </c>
      <c r="E623">
        <v>10</v>
      </c>
      <c r="F623">
        <v>9</v>
      </c>
      <c r="G623">
        <v>1</v>
      </c>
      <c r="H623">
        <v>6</v>
      </c>
      <c r="I623">
        <v>4</v>
      </c>
      <c r="J623">
        <v>0.75</v>
      </c>
      <c r="K623">
        <v>7.95646095275879</v>
      </c>
      <c r="L623" s="10">
        <v>2.79928779602051</v>
      </c>
      <c r="M623">
        <v>1.62091064453125</v>
      </c>
      <c r="N623">
        <v>5.6493225097656197</v>
      </c>
      <c r="O623">
        <v>5</v>
      </c>
      <c r="P623">
        <v>5</v>
      </c>
      <c r="Q623">
        <v>14</v>
      </c>
      <c r="R623" s="16">
        <v>0.35709999999999997</v>
      </c>
      <c r="S623" s="16">
        <f t="shared" si="9"/>
        <v>0.5</v>
      </c>
      <c r="T623">
        <v>3.3187294006347701</v>
      </c>
      <c r="U623">
        <v>3.0012328624725302</v>
      </c>
      <c r="V623">
        <v>2.8874719142913801</v>
      </c>
      <c r="W623" s="17">
        <v>0.113760948181152</v>
      </c>
      <c r="X623">
        <v>0.43125748634338401</v>
      </c>
      <c r="Y623">
        <v>0.43125748634338401</v>
      </c>
      <c r="Z623">
        <v>0.5</v>
      </c>
      <c r="AA623">
        <v>0.9</v>
      </c>
      <c r="AB623">
        <v>0.64285714285714302</v>
      </c>
      <c r="AC623">
        <v>0.75</v>
      </c>
      <c r="AD623">
        <v>0.1</v>
      </c>
      <c r="AE623">
        <v>0.4</v>
      </c>
    </row>
    <row r="624" spans="1:31" x14ac:dyDescent="0.15">
      <c r="A624" s="6">
        <v>365</v>
      </c>
      <c r="B624">
        <v>14</v>
      </c>
      <c r="C624">
        <v>6</v>
      </c>
      <c r="D624">
        <v>10</v>
      </c>
      <c r="E624">
        <v>10</v>
      </c>
      <c r="F624">
        <v>10</v>
      </c>
      <c r="G624">
        <v>0</v>
      </c>
      <c r="H624">
        <v>4</v>
      </c>
      <c r="I624">
        <v>6</v>
      </c>
      <c r="J624">
        <v>0.7</v>
      </c>
      <c r="K624">
        <v>7.97296142578125</v>
      </c>
      <c r="L624" s="10">
        <v>2.8002986907959002</v>
      </c>
      <c r="M624">
        <v>0.1246337890625</v>
      </c>
      <c r="N624">
        <v>8.4722270965576207</v>
      </c>
      <c r="O624">
        <v>4</v>
      </c>
      <c r="P624">
        <v>4</v>
      </c>
      <c r="Q624">
        <v>13</v>
      </c>
      <c r="R624" s="16">
        <v>0.30769999999999997</v>
      </c>
      <c r="S624" s="16">
        <f t="shared" si="9"/>
        <v>0.4</v>
      </c>
      <c r="T624">
        <v>3.2654514312744101</v>
      </c>
      <c r="U624">
        <v>2.70167112350464</v>
      </c>
      <c r="V624">
        <v>2.73349809646606</v>
      </c>
      <c r="W624" s="17">
        <v>3.1826972961425802E-2</v>
      </c>
      <c r="X624">
        <v>0.53195333480835005</v>
      </c>
      <c r="Y624">
        <v>0.53195333480835005</v>
      </c>
      <c r="Z624">
        <v>0.4</v>
      </c>
      <c r="AA624">
        <v>0.9</v>
      </c>
      <c r="AB624">
        <v>0.69230769230769196</v>
      </c>
      <c r="AC624">
        <v>0.78260869565217395</v>
      </c>
      <c r="AD624">
        <v>0.1</v>
      </c>
      <c r="AE624">
        <v>0.5</v>
      </c>
    </row>
    <row r="625" spans="1:31" x14ac:dyDescent="0.15">
      <c r="A625" s="6">
        <v>16</v>
      </c>
      <c r="B625">
        <v>16</v>
      </c>
      <c r="C625">
        <v>4</v>
      </c>
      <c r="D625">
        <v>10</v>
      </c>
      <c r="E625">
        <v>10</v>
      </c>
      <c r="F625">
        <v>10</v>
      </c>
      <c r="G625">
        <v>0</v>
      </c>
      <c r="H625">
        <v>6</v>
      </c>
      <c r="I625">
        <v>4</v>
      </c>
      <c r="J625">
        <v>0.8</v>
      </c>
      <c r="K625">
        <v>8.9309425354003906</v>
      </c>
      <c r="L625" s="10">
        <v>2.8060455322265598</v>
      </c>
      <c r="M625">
        <v>1.33283615112305</v>
      </c>
      <c r="N625">
        <v>6.52512550354004</v>
      </c>
      <c r="O625">
        <v>4</v>
      </c>
      <c r="P625">
        <v>4</v>
      </c>
      <c r="Q625">
        <v>14</v>
      </c>
      <c r="R625" s="16">
        <v>0.28570000000000001</v>
      </c>
      <c r="S625" s="16">
        <f t="shared" si="9"/>
        <v>0.4</v>
      </c>
      <c r="T625">
        <v>3.41633796691894</v>
      </c>
      <c r="U625">
        <v>3.08049511909485</v>
      </c>
      <c r="V625">
        <v>2.8683865070343</v>
      </c>
      <c r="W625" s="17">
        <v>0.21210861206054701</v>
      </c>
      <c r="X625">
        <v>0.547951459884644</v>
      </c>
      <c r="Y625">
        <v>0.547951459884644</v>
      </c>
      <c r="Z625">
        <v>0.4</v>
      </c>
      <c r="AA625">
        <v>1</v>
      </c>
      <c r="AB625">
        <v>0.71428571428571397</v>
      </c>
      <c r="AC625">
        <v>0.83333333333333304</v>
      </c>
      <c r="AD625">
        <v>0</v>
      </c>
      <c r="AE625">
        <v>0.6</v>
      </c>
    </row>
    <row r="626" spans="1:31" x14ac:dyDescent="0.15">
      <c r="A626" s="6">
        <v>143</v>
      </c>
      <c r="B626">
        <v>17</v>
      </c>
      <c r="C626">
        <v>3</v>
      </c>
      <c r="D626">
        <v>10</v>
      </c>
      <c r="E626">
        <v>10</v>
      </c>
      <c r="F626">
        <v>10</v>
      </c>
      <c r="G626">
        <v>0</v>
      </c>
      <c r="H626">
        <v>7</v>
      </c>
      <c r="I626">
        <v>3</v>
      </c>
      <c r="J626">
        <v>0.85</v>
      </c>
      <c r="K626">
        <v>9.5758647918701207</v>
      </c>
      <c r="L626" s="10">
        <v>2.8060607910156201</v>
      </c>
      <c r="M626">
        <v>1.87446212768555</v>
      </c>
      <c r="N626">
        <v>6.56581687927246</v>
      </c>
      <c r="O626">
        <v>4</v>
      </c>
      <c r="P626">
        <v>4</v>
      </c>
      <c r="Q626">
        <v>14</v>
      </c>
      <c r="R626" s="16">
        <v>0.28570000000000001</v>
      </c>
      <c r="S626" s="16">
        <f t="shared" si="9"/>
        <v>0.4</v>
      </c>
      <c r="T626">
        <v>4.0521068572998002</v>
      </c>
      <c r="U626">
        <v>3.7258136272430402</v>
      </c>
      <c r="V626">
        <v>3.4393310546875</v>
      </c>
      <c r="W626" s="17">
        <v>0.28648257255554199</v>
      </c>
      <c r="X626">
        <v>0.61277580261230502</v>
      </c>
      <c r="Y626">
        <v>0.61277580261230502</v>
      </c>
      <c r="Z626">
        <v>0.4</v>
      </c>
      <c r="AA626">
        <v>1</v>
      </c>
      <c r="AB626">
        <v>0.71428571428571397</v>
      </c>
      <c r="AC626">
        <v>0.83333333333333304</v>
      </c>
      <c r="AD626">
        <v>0</v>
      </c>
      <c r="AE626">
        <v>0.6</v>
      </c>
    </row>
    <row r="627" spans="1:31" x14ac:dyDescent="0.15">
      <c r="A627" s="6">
        <v>316</v>
      </c>
      <c r="B627">
        <v>17</v>
      </c>
      <c r="C627">
        <v>3</v>
      </c>
      <c r="D627">
        <v>10</v>
      </c>
      <c r="E627">
        <v>10</v>
      </c>
      <c r="F627">
        <v>10</v>
      </c>
      <c r="G627">
        <v>0</v>
      </c>
      <c r="H627">
        <v>7</v>
      </c>
      <c r="I627">
        <v>3</v>
      </c>
      <c r="J627">
        <v>0.85</v>
      </c>
      <c r="K627">
        <v>8.6093921661377006</v>
      </c>
      <c r="L627" s="10">
        <v>2.8064613342285201</v>
      </c>
      <c r="M627">
        <v>1.89235687255859</v>
      </c>
      <c r="N627">
        <v>5.2428894042968697</v>
      </c>
      <c r="O627">
        <v>4</v>
      </c>
      <c r="P627">
        <v>4</v>
      </c>
      <c r="Q627">
        <v>14</v>
      </c>
      <c r="R627" s="16">
        <v>0.28570000000000001</v>
      </c>
      <c r="S627" s="16">
        <f t="shared" si="9"/>
        <v>0.4</v>
      </c>
      <c r="T627">
        <v>3.49159431457519</v>
      </c>
      <c r="U627">
        <v>3.25580859184265</v>
      </c>
      <c r="V627">
        <v>2.9658436775207502</v>
      </c>
      <c r="W627" s="17">
        <v>0.28996491432189903</v>
      </c>
      <c r="X627">
        <v>0.52575063705444303</v>
      </c>
      <c r="Y627">
        <v>0.52575063705444303</v>
      </c>
      <c r="Z627">
        <v>0.4</v>
      </c>
      <c r="AA627">
        <v>1</v>
      </c>
      <c r="AB627">
        <v>0.71428571428571397</v>
      </c>
      <c r="AC627">
        <v>0.83333333333333304</v>
      </c>
      <c r="AD627">
        <v>0</v>
      </c>
      <c r="AE627">
        <v>0.6</v>
      </c>
    </row>
    <row r="628" spans="1:31" x14ac:dyDescent="0.15">
      <c r="A628" s="6">
        <v>261</v>
      </c>
      <c r="B628">
        <v>16</v>
      </c>
      <c r="C628">
        <v>4</v>
      </c>
      <c r="D628">
        <v>10</v>
      </c>
      <c r="E628">
        <v>10</v>
      </c>
      <c r="F628">
        <v>10</v>
      </c>
      <c r="G628">
        <v>0</v>
      </c>
      <c r="H628">
        <v>6</v>
      </c>
      <c r="I628">
        <v>4</v>
      </c>
      <c r="J628">
        <v>0.8</v>
      </c>
      <c r="K628">
        <v>8.3982410430908203</v>
      </c>
      <c r="L628" s="10">
        <v>2.8147315979003902</v>
      </c>
      <c r="M628">
        <v>1.1928863525390601</v>
      </c>
      <c r="N628">
        <v>5.2512474060058603</v>
      </c>
      <c r="O628">
        <v>4</v>
      </c>
      <c r="P628">
        <v>4</v>
      </c>
      <c r="Q628">
        <v>14</v>
      </c>
      <c r="R628" s="16">
        <v>0.28570000000000001</v>
      </c>
      <c r="S628" s="16">
        <f t="shared" si="9"/>
        <v>0.4</v>
      </c>
      <c r="T628">
        <v>3.6503219604492201</v>
      </c>
      <c r="U628">
        <v>3.3176972866058301</v>
      </c>
      <c r="V628">
        <v>3.0817973613739</v>
      </c>
      <c r="W628" s="17">
        <v>0.23589992523193401</v>
      </c>
      <c r="X628">
        <v>0.56852459907531705</v>
      </c>
      <c r="Y628">
        <v>0.56852459907531705</v>
      </c>
      <c r="Z628">
        <v>0.4</v>
      </c>
      <c r="AA628">
        <v>1</v>
      </c>
      <c r="AB628">
        <v>0.71428571428571397</v>
      </c>
      <c r="AC628">
        <v>0.83333333333333304</v>
      </c>
      <c r="AD628">
        <v>0</v>
      </c>
      <c r="AE628">
        <v>0.6</v>
      </c>
    </row>
    <row r="629" spans="1:31" x14ac:dyDescent="0.15">
      <c r="A629" s="6">
        <v>534</v>
      </c>
      <c r="B629">
        <v>17</v>
      </c>
      <c r="C629">
        <v>3</v>
      </c>
      <c r="D629">
        <v>10</v>
      </c>
      <c r="E629">
        <v>10</v>
      </c>
      <c r="F629">
        <v>10</v>
      </c>
      <c r="G629">
        <v>0</v>
      </c>
      <c r="H629">
        <v>7</v>
      </c>
      <c r="I629">
        <v>3</v>
      </c>
      <c r="J629">
        <v>0.85</v>
      </c>
      <c r="K629">
        <v>9.6313228607177699</v>
      </c>
      <c r="L629" s="10">
        <v>2.81527900695801</v>
      </c>
      <c r="M629">
        <v>1.5942535400390601</v>
      </c>
      <c r="N629">
        <v>5.6671161651611301</v>
      </c>
      <c r="O629">
        <v>4</v>
      </c>
      <c r="P629">
        <v>4</v>
      </c>
      <c r="Q629">
        <v>14</v>
      </c>
      <c r="R629" s="16">
        <v>0.28570000000000001</v>
      </c>
      <c r="S629" s="16">
        <f t="shared" si="9"/>
        <v>0.4</v>
      </c>
      <c r="T629">
        <v>4.1572589874267596</v>
      </c>
      <c r="U629">
        <v>3.8546435832977299</v>
      </c>
      <c r="V629">
        <v>3.5190665721893302</v>
      </c>
      <c r="W629" s="17">
        <v>0.33557701110839799</v>
      </c>
      <c r="X629">
        <v>0.63819241523742698</v>
      </c>
      <c r="Y629">
        <v>0.63819241523742698</v>
      </c>
      <c r="Z629">
        <v>0.4</v>
      </c>
      <c r="AA629">
        <v>1</v>
      </c>
      <c r="AB629">
        <v>0.71428571428571397</v>
      </c>
      <c r="AC629">
        <v>0.83333333333333304</v>
      </c>
      <c r="AD629">
        <v>0</v>
      </c>
      <c r="AE629">
        <v>0.6</v>
      </c>
    </row>
    <row r="630" spans="1:31" x14ac:dyDescent="0.15">
      <c r="A630" s="6">
        <v>6</v>
      </c>
      <c r="B630">
        <v>16</v>
      </c>
      <c r="C630">
        <v>4</v>
      </c>
      <c r="D630">
        <v>10</v>
      </c>
      <c r="E630">
        <v>10</v>
      </c>
      <c r="F630">
        <v>10</v>
      </c>
      <c r="G630">
        <v>0</v>
      </c>
      <c r="H630">
        <v>6</v>
      </c>
      <c r="I630">
        <v>4</v>
      </c>
      <c r="J630">
        <v>0.8</v>
      </c>
      <c r="K630">
        <v>8.6239891052246094</v>
      </c>
      <c r="L630" s="10">
        <v>2.81943702697754</v>
      </c>
      <c r="M630">
        <v>1.3828163146972701</v>
      </c>
      <c r="N630">
        <v>6.0827178955078098</v>
      </c>
      <c r="O630">
        <v>4</v>
      </c>
      <c r="P630">
        <v>4</v>
      </c>
      <c r="Q630">
        <v>14</v>
      </c>
      <c r="R630" s="16">
        <v>0.28570000000000001</v>
      </c>
      <c r="S630" s="16">
        <f t="shared" si="9"/>
        <v>0.4</v>
      </c>
      <c r="T630">
        <v>3.6057682037353498</v>
      </c>
      <c r="U630">
        <v>3.2840092182159402</v>
      </c>
      <c r="V630">
        <v>3.0629391670227002</v>
      </c>
      <c r="W630" s="17">
        <v>0.221070051193237</v>
      </c>
      <c r="X630">
        <v>0.54282903671264604</v>
      </c>
      <c r="Y630">
        <v>0.54282903671264604</v>
      </c>
      <c r="Z630">
        <v>0.4</v>
      </c>
      <c r="AA630">
        <v>1</v>
      </c>
      <c r="AB630">
        <v>0.71428571428571397</v>
      </c>
      <c r="AC630">
        <v>0.83333333333333304</v>
      </c>
      <c r="AD630">
        <v>0</v>
      </c>
      <c r="AE630">
        <v>0.6</v>
      </c>
    </row>
    <row r="631" spans="1:31" x14ac:dyDescent="0.15">
      <c r="A631" s="6">
        <v>492</v>
      </c>
      <c r="B631">
        <v>16</v>
      </c>
      <c r="C631">
        <v>4</v>
      </c>
      <c r="D631">
        <v>10</v>
      </c>
      <c r="E631">
        <v>10</v>
      </c>
      <c r="F631">
        <v>10</v>
      </c>
      <c r="G631">
        <v>0</v>
      </c>
      <c r="H631">
        <v>6</v>
      </c>
      <c r="I631">
        <v>4</v>
      </c>
      <c r="J631">
        <v>0.8</v>
      </c>
      <c r="K631">
        <v>7.57393455505371</v>
      </c>
      <c r="L631" s="10">
        <v>2.8248882293701199</v>
      </c>
      <c r="M631">
        <v>1.91253662109375</v>
      </c>
      <c r="N631">
        <v>5.6341991424560502</v>
      </c>
      <c r="O631">
        <v>5</v>
      </c>
      <c r="P631">
        <v>5</v>
      </c>
      <c r="Q631">
        <v>15</v>
      </c>
      <c r="R631" s="16">
        <v>0.33329999999999999</v>
      </c>
      <c r="S631" s="16">
        <f t="shared" si="9"/>
        <v>0.5</v>
      </c>
      <c r="T631">
        <v>3.27519607543945</v>
      </c>
      <c r="U631">
        <v>2.98541164398193</v>
      </c>
      <c r="V631">
        <v>2.80075883865356</v>
      </c>
      <c r="W631" s="17">
        <v>0.184652805328369</v>
      </c>
      <c r="X631">
        <v>0.474437236785889</v>
      </c>
      <c r="Y631">
        <v>0.474437236785889</v>
      </c>
      <c r="Z631">
        <v>0.5</v>
      </c>
      <c r="AA631">
        <v>1</v>
      </c>
      <c r="AB631">
        <v>0.66666666666666696</v>
      </c>
      <c r="AC631">
        <v>0.8</v>
      </c>
      <c r="AD631">
        <v>0</v>
      </c>
      <c r="AE631">
        <v>0.5</v>
      </c>
    </row>
    <row r="632" spans="1:31" x14ac:dyDescent="0.15">
      <c r="A632" s="6">
        <v>50</v>
      </c>
      <c r="B632">
        <v>17</v>
      </c>
      <c r="C632">
        <v>3</v>
      </c>
      <c r="D632">
        <v>10</v>
      </c>
      <c r="E632">
        <v>10</v>
      </c>
      <c r="F632">
        <v>10</v>
      </c>
      <c r="G632">
        <v>0</v>
      </c>
      <c r="H632">
        <v>7</v>
      </c>
      <c r="I632">
        <v>3</v>
      </c>
      <c r="J632">
        <v>0.85</v>
      </c>
      <c r="K632">
        <v>8.7786903381347692</v>
      </c>
      <c r="L632" s="10">
        <v>2.8253135681152299</v>
      </c>
      <c r="M632">
        <v>2.0534973144531201</v>
      </c>
      <c r="N632">
        <v>5.9321098327636701</v>
      </c>
      <c r="O632">
        <v>4</v>
      </c>
      <c r="P632">
        <v>4</v>
      </c>
      <c r="Q632">
        <v>14</v>
      </c>
      <c r="R632" s="16">
        <v>0.28570000000000001</v>
      </c>
      <c r="S632" s="16">
        <f t="shared" si="9"/>
        <v>0.4</v>
      </c>
      <c r="T632">
        <v>3.6437072753906201</v>
      </c>
      <c r="U632">
        <v>3.3797297477722199</v>
      </c>
      <c r="V632">
        <v>3.12465596199036</v>
      </c>
      <c r="W632" s="17">
        <v>0.25507378578186002</v>
      </c>
      <c r="X632">
        <v>0.519051313400269</v>
      </c>
      <c r="Y632">
        <v>0.519051313400269</v>
      </c>
      <c r="Z632">
        <v>0.4</v>
      </c>
      <c r="AA632">
        <v>1</v>
      </c>
      <c r="AB632">
        <v>0.71428571428571397</v>
      </c>
      <c r="AC632">
        <v>0.83333333333333304</v>
      </c>
      <c r="AD632">
        <v>0</v>
      </c>
      <c r="AE632">
        <v>0.6</v>
      </c>
    </row>
    <row r="633" spans="1:31" x14ac:dyDescent="0.15">
      <c r="A633" s="6">
        <v>509</v>
      </c>
      <c r="B633">
        <v>15</v>
      </c>
      <c r="C633">
        <v>5</v>
      </c>
      <c r="D633">
        <v>10</v>
      </c>
      <c r="E633">
        <v>10</v>
      </c>
      <c r="F633">
        <v>10</v>
      </c>
      <c r="G633">
        <v>0</v>
      </c>
      <c r="H633">
        <v>5</v>
      </c>
      <c r="I633">
        <v>5</v>
      </c>
      <c r="J633">
        <v>0.75</v>
      </c>
      <c r="K633">
        <v>7.6871566772460902</v>
      </c>
      <c r="L633" s="10">
        <v>2.8284492492675799</v>
      </c>
      <c r="M633">
        <v>0.94478225708007801</v>
      </c>
      <c r="N633">
        <v>5.9500885009765598</v>
      </c>
      <c r="O633">
        <v>3</v>
      </c>
      <c r="P633">
        <v>3</v>
      </c>
      <c r="Q633">
        <v>12</v>
      </c>
      <c r="R633" s="16">
        <v>0.25</v>
      </c>
      <c r="S633" s="16">
        <f t="shared" si="9"/>
        <v>0.3</v>
      </c>
      <c r="T633">
        <v>3.0567760467529301</v>
      </c>
      <c r="U633">
        <v>2.71122169494629</v>
      </c>
      <c r="V633">
        <v>2.56662774085998</v>
      </c>
      <c r="W633" s="17">
        <v>0.14459395408630399</v>
      </c>
      <c r="X633">
        <v>0.490148305892944</v>
      </c>
      <c r="Y633">
        <v>0.490148305892944</v>
      </c>
      <c r="Z633">
        <v>0.3</v>
      </c>
      <c r="AA633">
        <v>0.9</v>
      </c>
      <c r="AB633">
        <v>0.75</v>
      </c>
      <c r="AC633">
        <v>0.81818181818181801</v>
      </c>
      <c r="AD633">
        <v>0.1</v>
      </c>
      <c r="AE633">
        <v>0.6</v>
      </c>
    </row>
    <row r="634" spans="1:31" x14ac:dyDescent="0.15">
      <c r="A634" s="6">
        <v>982</v>
      </c>
      <c r="B634">
        <v>17</v>
      </c>
      <c r="C634">
        <v>3</v>
      </c>
      <c r="D634">
        <v>10</v>
      </c>
      <c r="E634">
        <v>10</v>
      </c>
      <c r="F634">
        <v>10</v>
      </c>
      <c r="G634">
        <v>0</v>
      </c>
      <c r="H634">
        <v>7</v>
      </c>
      <c r="I634">
        <v>3</v>
      </c>
      <c r="J634">
        <v>0.85</v>
      </c>
      <c r="K634">
        <v>9.6231994628906197</v>
      </c>
      <c r="L634" s="10">
        <v>2.8336315155029301</v>
      </c>
      <c r="M634">
        <v>1.88863372802734</v>
      </c>
      <c r="N634">
        <v>6.5493888854980504</v>
      </c>
      <c r="O634">
        <v>4</v>
      </c>
      <c r="P634">
        <v>4</v>
      </c>
      <c r="Q634">
        <v>14</v>
      </c>
      <c r="R634" s="16">
        <v>0.28570000000000001</v>
      </c>
      <c r="S634" s="16">
        <f t="shared" si="9"/>
        <v>0.4</v>
      </c>
      <c r="T634">
        <v>4.2089004516601598</v>
      </c>
      <c r="U634">
        <v>3.8678839206695601</v>
      </c>
      <c r="V634">
        <v>3.5812668800353999</v>
      </c>
      <c r="W634" s="17">
        <v>0.286617040634155</v>
      </c>
      <c r="X634">
        <v>0.62763357162475597</v>
      </c>
      <c r="Y634">
        <v>0.62763357162475597</v>
      </c>
      <c r="Z634">
        <v>0.4</v>
      </c>
      <c r="AA634">
        <v>1</v>
      </c>
      <c r="AB634">
        <v>0.71428571428571397</v>
      </c>
      <c r="AC634">
        <v>0.83333333333333304</v>
      </c>
      <c r="AD634">
        <v>0</v>
      </c>
      <c r="AE634">
        <v>0.6</v>
      </c>
    </row>
    <row r="635" spans="1:31" x14ac:dyDescent="0.15">
      <c r="A635" s="6">
        <v>648</v>
      </c>
      <c r="B635">
        <v>15</v>
      </c>
      <c r="C635">
        <v>5</v>
      </c>
      <c r="D635">
        <v>10</v>
      </c>
      <c r="E635">
        <v>10</v>
      </c>
      <c r="F635">
        <v>10</v>
      </c>
      <c r="G635">
        <v>0</v>
      </c>
      <c r="H635">
        <v>5</v>
      </c>
      <c r="I635">
        <v>5</v>
      </c>
      <c r="J635">
        <v>0.75</v>
      </c>
      <c r="K635">
        <v>7.3701820373535201</v>
      </c>
      <c r="L635" s="10">
        <v>2.8359832763671902</v>
      </c>
      <c r="M635">
        <v>1.3932571411132799</v>
      </c>
      <c r="N635">
        <v>6.1829357147216797</v>
      </c>
      <c r="O635">
        <v>4</v>
      </c>
      <c r="P635">
        <v>4</v>
      </c>
      <c r="Q635">
        <v>13</v>
      </c>
      <c r="R635" s="16">
        <v>0.30769999999999997</v>
      </c>
      <c r="S635" s="16">
        <f t="shared" si="9"/>
        <v>0.4</v>
      </c>
      <c r="T635">
        <v>3.3757514953613299</v>
      </c>
      <c r="U635">
        <v>2.9928612709045401</v>
      </c>
      <c r="V635">
        <v>2.8697154521942099</v>
      </c>
      <c r="W635" s="17">
        <v>0.123145818710327</v>
      </c>
      <c r="X635">
        <v>0.50603604316711404</v>
      </c>
      <c r="Y635">
        <v>0.50603604316711404</v>
      </c>
      <c r="Z635">
        <v>0.4</v>
      </c>
      <c r="AA635">
        <v>0.9</v>
      </c>
      <c r="AB635">
        <v>0.69230769230769196</v>
      </c>
      <c r="AC635">
        <v>0.78260869565217395</v>
      </c>
      <c r="AD635">
        <v>0.1</v>
      </c>
      <c r="AE635">
        <v>0.5</v>
      </c>
    </row>
    <row r="636" spans="1:31" x14ac:dyDescent="0.15">
      <c r="A636" s="6">
        <v>462</v>
      </c>
      <c r="B636">
        <v>17</v>
      </c>
      <c r="C636">
        <v>3</v>
      </c>
      <c r="D636">
        <v>10</v>
      </c>
      <c r="E636">
        <v>10</v>
      </c>
      <c r="F636">
        <v>10</v>
      </c>
      <c r="G636">
        <v>0</v>
      </c>
      <c r="H636">
        <v>7</v>
      </c>
      <c r="I636">
        <v>3</v>
      </c>
      <c r="J636">
        <v>0.85</v>
      </c>
      <c r="K636">
        <v>9.3393058776855504</v>
      </c>
      <c r="L636" s="10">
        <v>2.8390350341796902</v>
      </c>
      <c r="M636">
        <v>1.8047981262207</v>
      </c>
      <c r="N636">
        <v>5.8386173248290998</v>
      </c>
      <c r="O636">
        <v>4</v>
      </c>
      <c r="P636">
        <v>4</v>
      </c>
      <c r="Q636">
        <v>14</v>
      </c>
      <c r="R636" s="16">
        <v>0.28570000000000001</v>
      </c>
      <c r="S636" s="16">
        <f t="shared" si="9"/>
        <v>0.4</v>
      </c>
      <c r="T636">
        <v>3.7905178070068399</v>
      </c>
      <c r="U636">
        <v>3.5341429710388201</v>
      </c>
      <c r="V636">
        <v>3.2270667552947998</v>
      </c>
      <c r="W636" s="17">
        <v>0.307076215744019</v>
      </c>
      <c r="X636">
        <v>0.56345105171203602</v>
      </c>
      <c r="Y636">
        <v>0.56345105171203602</v>
      </c>
      <c r="Z636">
        <v>0.4</v>
      </c>
      <c r="AA636">
        <v>1</v>
      </c>
      <c r="AB636">
        <v>0.71428571428571397</v>
      </c>
      <c r="AC636">
        <v>0.83333333333333304</v>
      </c>
      <c r="AD636">
        <v>0</v>
      </c>
      <c r="AE636">
        <v>0.6</v>
      </c>
    </row>
    <row r="637" spans="1:31" x14ac:dyDescent="0.15">
      <c r="A637" s="6">
        <v>663</v>
      </c>
      <c r="B637">
        <v>17</v>
      </c>
      <c r="C637">
        <v>3</v>
      </c>
      <c r="D637">
        <v>10</v>
      </c>
      <c r="E637">
        <v>10</v>
      </c>
      <c r="F637">
        <v>10</v>
      </c>
      <c r="G637">
        <v>0</v>
      </c>
      <c r="H637">
        <v>7</v>
      </c>
      <c r="I637">
        <v>3</v>
      </c>
      <c r="J637">
        <v>0.85</v>
      </c>
      <c r="K637">
        <v>9.3950023651122994</v>
      </c>
      <c r="L637" s="10">
        <v>2.8394851684570299</v>
      </c>
      <c r="M637">
        <v>1.7565670013427701</v>
      </c>
      <c r="N637">
        <v>5.7552909851074201</v>
      </c>
      <c r="O637">
        <v>3</v>
      </c>
      <c r="P637">
        <v>3</v>
      </c>
      <c r="Q637">
        <v>12</v>
      </c>
      <c r="R637" s="16">
        <v>0.25</v>
      </c>
      <c r="S637" s="16">
        <f t="shared" si="9"/>
        <v>0.3</v>
      </c>
      <c r="T637">
        <v>3.6185035705566402</v>
      </c>
      <c r="U637">
        <v>3.3733639717102002</v>
      </c>
      <c r="V637">
        <v>3.0570359230041499</v>
      </c>
      <c r="W637" s="17">
        <v>0.31632804870605502</v>
      </c>
      <c r="X637">
        <v>0.56146764755249001</v>
      </c>
      <c r="Y637">
        <v>0.56146764755249001</v>
      </c>
      <c r="Z637">
        <v>0.3</v>
      </c>
      <c r="AA637">
        <v>0.9</v>
      </c>
      <c r="AB637">
        <v>0.75</v>
      </c>
      <c r="AC637">
        <v>0.81818181818181801</v>
      </c>
      <c r="AD637">
        <v>0.1</v>
      </c>
      <c r="AE637">
        <v>0.6</v>
      </c>
    </row>
    <row r="638" spans="1:31" x14ac:dyDescent="0.15">
      <c r="A638" s="6">
        <v>584</v>
      </c>
      <c r="B638">
        <v>16</v>
      </c>
      <c r="C638">
        <v>4</v>
      </c>
      <c r="D638">
        <v>10</v>
      </c>
      <c r="E638">
        <v>10</v>
      </c>
      <c r="F638">
        <v>10</v>
      </c>
      <c r="G638">
        <v>0</v>
      </c>
      <c r="H638">
        <v>6</v>
      </c>
      <c r="I638">
        <v>4</v>
      </c>
      <c r="J638">
        <v>0.8</v>
      </c>
      <c r="K638">
        <v>8.0690231323242205</v>
      </c>
      <c r="L638" s="10">
        <v>2.8404674530029301</v>
      </c>
      <c r="M638">
        <v>1.6393394470214799</v>
      </c>
      <c r="N638">
        <v>5.7114505767822301</v>
      </c>
      <c r="O638">
        <v>3</v>
      </c>
      <c r="P638">
        <v>3</v>
      </c>
      <c r="Q638">
        <v>13</v>
      </c>
      <c r="R638" s="16">
        <v>0.23080000000000001</v>
      </c>
      <c r="S638" s="16">
        <f t="shared" si="9"/>
        <v>0.3</v>
      </c>
      <c r="T638">
        <v>3.7794570922851598</v>
      </c>
      <c r="U638">
        <v>3.4538991451263401</v>
      </c>
      <c r="V638">
        <v>3.2357697486877401</v>
      </c>
      <c r="W638" s="17">
        <v>0.21812939643859899</v>
      </c>
      <c r="X638">
        <v>0.543687343597412</v>
      </c>
      <c r="Y638">
        <v>0.543687343597412</v>
      </c>
      <c r="Z638">
        <v>0.3</v>
      </c>
      <c r="AA638">
        <v>1</v>
      </c>
      <c r="AB638">
        <v>0.76923076923076905</v>
      </c>
      <c r="AC638">
        <v>0.86956521739130399</v>
      </c>
      <c r="AD638">
        <v>0</v>
      </c>
      <c r="AE638">
        <v>0.7</v>
      </c>
    </row>
    <row r="639" spans="1:31" x14ac:dyDescent="0.15">
      <c r="A639" s="6">
        <v>665</v>
      </c>
      <c r="B639">
        <v>16</v>
      </c>
      <c r="C639">
        <v>4</v>
      </c>
      <c r="D639">
        <v>10</v>
      </c>
      <c r="E639">
        <v>10</v>
      </c>
      <c r="F639">
        <v>10</v>
      </c>
      <c r="G639">
        <v>0</v>
      </c>
      <c r="H639">
        <v>6</v>
      </c>
      <c r="I639">
        <v>4</v>
      </c>
      <c r="J639">
        <v>0.8</v>
      </c>
      <c r="K639">
        <v>9.8043975830078107</v>
      </c>
      <c r="L639" s="10">
        <v>2.8414535522460902</v>
      </c>
      <c r="M639">
        <v>1.2517623901367201</v>
      </c>
      <c r="N639">
        <v>7.6306629180908203</v>
      </c>
      <c r="O639">
        <v>5</v>
      </c>
      <c r="P639">
        <v>5</v>
      </c>
      <c r="Q639">
        <v>15</v>
      </c>
      <c r="R639" s="16">
        <v>0.33329999999999999</v>
      </c>
      <c r="S639" s="16">
        <f t="shared" si="9"/>
        <v>0.5</v>
      </c>
      <c r="T639">
        <v>3.2105064392089799</v>
      </c>
      <c r="U639">
        <v>2.88125443458557</v>
      </c>
      <c r="V639">
        <v>2.6906335353851301</v>
      </c>
      <c r="W639" s="17">
        <v>0.19062089920044001</v>
      </c>
      <c r="X639">
        <v>0.51987290382385298</v>
      </c>
      <c r="Y639">
        <v>0.51987290382385298</v>
      </c>
      <c r="Z639">
        <v>0.5</v>
      </c>
      <c r="AA639">
        <v>1</v>
      </c>
      <c r="AB639">
        <v>0.66666666666666696</v>
      </c>
      <c r="AC639">
        <v>0.8</v>
      </c>
      <c r="AD639">
        <v>0</v>
      </c>
      <c r="AE639">
        <v>0.5</v>
      </c>
    </row>
    <row r="640" spans="1:31" x14ac:dyDescent="0.15">
      <c r="A640" s="6">
        <v>526</v>
      </c>
      <c r="B640">
        <v>17</v>
      </c>
      <c r="C640">
        <v>3</v>
      </c>
      <c r="D640">
        <v>10</v>
      </c>
      <c r="E640">
        <v>10</v>
      </c>
      <c r="F640">
        <v>10</v>
      </c>
      <c r="G640">
        <v>0</v>
      </c>
      <c r="H640">
        <v>7</v>
      </c>
      <c r="I640">
        <v>3</v>
      </c>
      <c r="J640">
        <v>0.85</v>
      </c>
      <c r="K640">
        <v>9.5055789947509801</v>
      </c>
      <c r="L640" s="10">
        <v>2.8469009399414098</v>
      </c>
      <c r="M640">
        <v>1.7687530517578101</v>
      </c>
      <c r="N640">
        <v>5.9185714721679696</v>
      </c>
      <c r="O640">
        <v>5</v>
      </c>
      <c r="P640">
        <v>5</v>
      </c>
      <c r="Q640">
        <v>15</v>
      </c>
      <c r="R640" s="16">
        <v>0.33329999999999999</v>
      </c>
      <c r="S640" s="16">
        <f t="shared" si="9"/>
        <v>0.5</v>
      </c>
      <c r="T640">
        <v>4.2794418334960902</v>
      </c>
      <c r="U640">
        <v>3.9733026027679399</v>
      </c>
      <c r="V640">
        <v>3.6648375988006601</v>
      </c>
      <c r="W640" s="17">
        <v>0.30846500396728499</v>
      </c>
      <c r="X640">
        <v>0.61460423469543501</v>
      </c>
      <c r="Y640">
        <v>0.61460423469543501</v>
      </c>
      <c r="Z640">
        <v>0.5</v>
      </c>
      <c r="AA640">
        <v>1</v>
      </c>
      <c r="AB640">
        <v>0.66666666666666696</v>
      </c>
      <c r="AC640">
        <v>0.8</v>
      </c>
      <c r="AD640">
        <v>0</v>
      </c>
      <c r="AE640">
        <v>0.5</v>
      </c>
    </row>
    <row r="641" spans="1:31" x14ac:dyDescent="0.15">
      <c r="A641" s="6">
        <v>875</v>
      </c>
      <c r="B641">
        <v>17</v>
      </c>
      <c r="C641">
        <v>3</v>
      </c>
      <c r="D641">
        <v>10</v>
      </c>
      <c r="E641">
        <v>10</v>
      </c>
      <c r="F641">
        <v>10</v>
      </c>
      <c r="G641">
        <v>0</v>
      </c>
      <c r="H641">
        <v>7</v>
      </c>
      <c r="I641">
        <v>3</v>
      </c>
      <c r="J641">
        <v>0.85</v>
      </c>
      <c r="K641">
        <v>9.44451904296875</v>
      </c>
      <c r="L641" s="10">
        <v>2.84701347351074</v>
      </c>
      <c r="M641">
        <v>1.7878990173339799</v>
      </c>
      <c r="N641">
        <v>5.89463233947754</v>
      </c>
      <c r="O641">
        <v>5</v>
      </c>
      <c r="P641">
        <v>5</v>
      </c>
      <c r="Q641">
        <v>15</v>
      </c>
      <c r="R641" s="16">
        <v>0.33329999999999999</v>
      </c>
      <c r="S641" s="16">
        <f t="shared" si="9"/>
        <v>0.5</v>
      </c>
      <c r="T641">
        <v>4.0859718322753897</v>
      </c>
      <c r="U641">
        <v>3.7884647846221902</v>
      </c>
      <c r="V641">
        <v>3.4845199584960902</v>
      </c>
      <c r="W641" s="17">
        <v>0.30394482612609902</v>
      </c>
      <c r="X641">
        <v>0.60145187377929699</v>
      </c>
      <c r="Y641">
        <v>0.60145187377929699</v>
      </c>
      <c r="Z641">
        <v>0.5</v>
      </c>
      <c r="AA641">
        <v>1</v>
      </c>
      <c r="AB641">
        <v>0.66666666666666696</v>
      </c>
      <c r="AC641">
        <v>0.8</v>
      </c>
      <c r="AD641">
        <v>0</v>
      </c>
      <c r="AE641">
        <v>0.5</v>
      </c>
    </row>
    <row r="642" spans="1:31" x14ac:dyDescent="0.15">
      <c r="A642" s="6">
        <v>86</v>
      </c>
      <c r="B642">
        <v>15</v>
      </c>
      <c r="C642">
        <v>5</v>
      </c>
      <c r="D642">
        <v>10</v>
      </c>
      <c r="E642">
        <v>10</v>
      </c>
      <c r="F642">
        <v>10</v>
      </c>
      <c r="G642">
        <v>0</v>
      </c>
      <c r="H642">
        <v>5</v>
      </c>
      <c r="I642">
        <v>5</v>
      </c>
      <c r="J642">
        <v>0.75</v>
      </c>
      <c r="K642">
        <v>8.3743400573730504</v>
      </c>
      <c r="L642" s="10">
        <v>2.8474159240722701</v>
      </c>
      <c r="M642">
        <v>0.84817123413085904</v>
      </c>
      <c r="N642">
        <v>7.0553627014160201</v>
      </c>
      <c r="O642">
        <v>5</v>
      </c>
      <c r="P642">
        <v>5</v>
      </c>
      <c r="Q642">
        <v>15</v>
      </c>
      <c r="R642" s="16">
        <v>0.33329999999999999</v>
      </c>
      <c r="S642" s="16">
        <f t="shared" ref="S642:S705" si="10">O642/E642</f>
        <v>0.5</v>
      </c>
      <c r="T642">
        <v>3.4937095642089799</v>
      </c>
      <c r="U642">
        <v>3.0568745136261</v>
      </c>
      <c r="V642">
        <v>2.9398140907287602</v>
      </c>
      <c r="W642" s="17">
        <v>0.11706042289733901</v>
      </c>
      <c r="X642">
        <v>0.55389547348022505</v>
      </c>
      <c r="Y642">
        <v>0.55389547348022505</v>
      </c>
      <c r="Z642">
        <v>0.5</v>
      </c>
      <c r="AA642">
        <v>1</v>
      </c>
      <c r="AB642">
        <v>0.66666666666666696</v>
      </c>
      <c r="AC642">
        <v>0.8</v>
      </c>
      <c r="AD642">
        <v>0</v>
      </c>
      <c r="AE642">
        <v>0.5</v>
      </c>
    </row>
    <row r="643" spans="1:31" x14ac:dyDescent="0.15">
      <c r="A643" s="6">
        <v>871</v>
      </c>
      <c r="B643">
        <v>16</v>
      </c>
      <c r="C643">
        <v>4</v>
      </c>
      <c r="D643">
        <v>10</v>
      </c>
      <c r="E643">
        <v>10</v>
      </c>
      <c r="F643">
        <v>10</v>
      </c>
      <c r="G643">
        <v>0</v>
      </c>
      <c r="H643">
        <v>6</v>
      </c>
      <c r="I643">
        <v>4</v>
      </c>
      <c r="J643">
        <v>0.8</v>
      </c>
      <c r="K643">
        <v>7.9087219238281197</v>
      </c>
      <c r="L643" s="10">
        <v>2.8474178314209002</v>
      </c>
      <c r="M643">
        <v>2.1939430236816402</v>
      </c>
      <c r="N643">
        <v>6.80181884765625</v>
      </c>
      <c r="O643">
        <v>6</v>
      </c>
      <c r="P643">
        <v>6</v>
      </c>
      <c r="Q643">
        <v>16</v>
      </c>
      <c r="R643" s="16">
        <v>0.375</v>
      </c>
      <c r="S643" s="16">
        <f t="shared" si="10"/>
        <v>0.6</v>
      </c>
      <c r="T643">
        <v>3.80978584289551</v>
      </c>
      <c r="U643">
        <v>3.40479636192322</v>
      </c>
      <c r="V643">
        <v>3.2825675010681099</v>
      </c>
      <c r="W643" s="17">
        <v>0.122228860855102</v>
      </c>
      <c r="X643">
        <v>0.52721834182739302</v>
      </c>
      <c r="Y643">
        <v>0.52721834182739302</v>
      </c>
      <c r="Z643">
        <v>0.6</v>
      </c>
      <c r="AA643">
        <v>1</v>
      </c>
      <c r="AB643">
        <v>0.625</v>
      </c>
      <c r="AC643">
        <v>0.76923076923076905</v>
      </c>
      <c r="AD643">
        <v>0</v>
      </c>
      <c r="AE643">
        <v>0.4</v>
      </c>
    </row>
    <row r="644" spans="1:31" x14ac:dyDescent="0.15">
      <c r="A644" s="6">
        <v>360</v>
      </c>
      <c r="B644">
        <v>16</v>
      </c>
      <c r="C644">
        <v>4</v>
      </c>
      <c r="D644">
        <v>10</v>
      </c>
      <c r="E644">
        <v>10</v>
      </c>
      <c r="F644">
        <v>10</v>
      </c>
      <c r="G644">
        <v>0</v>
      </c>
      <c r="H644">
        <v>6</v>
      </c>
      <c r="I644">
        <v>4</v>
      </c>
      <c r="J644">
        <v>0.8</v>
      </c>
      <c r="K644">
        <v>7.4449195861816397</v>
      </c>
      <c r="L644" s="10">
        <v>2.8489398956298801</v>
      </c>
      <c r="M644">
        <v>1.7384796142578101</v>
      </c>
      <c r="N644">
        <v>4.88381004333496</v>
      </c>
      <c r="O644">
        <v>3</v>
      </c>
      <c r="P644">
        <v>3</v>
      </c>
      <c r="Q644">
        <v>12</v>
      </c>
      <c r="R644" s="16">
        <v>0.25</v>
      </c>
      <c r="S644" s="16">
        <f t="shared" si="10"/>
        <v>0.3</v>
      </c>
      <c r="T644">
        <v>2.9568176269531201</v>
      </c>
      <c r="U644">
        <v>2.70844531059265</v>
      </c>
      <c r="V644">
        <v>2.4986667633056601</v>
      </c>
      <c r="W644" s="17">
        <v>0.209778547286987</v>
      </c>
      <c r="X644">
        <v>0.45815086364746099</v>
      </c>
      <c r="Y644">
        <v>0.45815086364746099</v>
      </c>
      <c r="Z644">
        <v>0.3</v>
      </c>
      <c r="AA644">
        <v>0.9</v>
      </c>
      <c r="AB644">
        <v>0.75</v>
      </c>
      <c r="AC644">
        <v>0.81818181818181801</v>
      </c>
      <c r="AD644">
        <v>0.1</v>
      </c>
      <c r="AE644">
        <v>0.6</v>
      </c>
    </row>
    <row r="645" spans="1:31" x14ac:dyDescent="0.15">
      <c r="A645" s="6">
        <v>698</v>
      </c>
      <c r="B645">
        <v>15</v>
      </c>
      <c r="C645">
        <v>5</v>
      </c>
      <c r="D645">
        <v>10</v>
      </c>
      <c r="E645">
        <v>10</v>
      </c>
      <c r="F645">
        <v>10</v>
      </c>
      <c r="G645">
        <v>0</v>
      </c>
      <c r="H645">
        <v>5</v>
      </c>
      <c r="I645">
        <v>5</v>
      </c>
      <c r="J645">
        <v>0.75</v>
      </c>
      <c r="K645">
        <v>8.0581130981445295</v>
      </c>
      <c r="L645" s="10">
        <v>2.8542957305908199</v>
      </c>
      <c r="M645">
        <v>0.80971527099609397</v>
      </c>
      <c r="N645">
        <v>6.3184852600097701</v>
      </c>
      <c r="O645">
        <v>4</v>
      </c>
      <c r="P645">
        <v>4</v>
      </c>
      <c r="Q645">
        <v>13</v>
      </c>
      <c r="R645" s="16">
        <v>0.30769999999999997</v>
      </c>
      <c r="S645" s="16">
        <f t="shared" si="10"/>
        <v>0.4</v>
      </c>
      <c r="T645">
        <v>3.1939716339111301</v>
      </c>
      <c r="U645">
        <v>2.8159756660461399</v>
      </c>
      <c r="V645">
        <v>2.6805729866027801</v>
      </c>
      <c r="W645" s="17">
        <v>0.13540267944335899</v>
      </c>
      <c r="X645">
        <v>0.51339864730835005</v>
      </c>
      <c r="Y645">
        <v>0.51339864730835005</v>
      </c>
      <c r="Z645">
        <v>0.4</v>
      </c>
      <c r="AA645">
        <v>0.9</v>
      </c>
      <c r="AB645">
        <v>0.69230769230769196</v>
      </c>
      <c r="AC645">
        <v>0.78260869565217395</v>
      </c>
      <c r="AD645">
        <v>0.1</v>
      </c>
      <c r="AE645">
        <v>0.5</v>
      </c>
    </row>
    <row r="646" spans="1:31" x14ac:dyDescent="0.15">
      <c r="A646" s="6">
        <v>195</v>
      </c>
      <c r="B646">
        <v>17</v>
      </c>
      <c r="C646">
        <v>3</v>
      </c>
      <c r="D646">
        <v>10</v>
      </c>
      <c r="E646">
        <v>10</v>
      </c>
      <c r="F646">
        <v>10</v>
      </c>
      <c r="G646">
        <v>0</v>
      </c>
      <c r="H646">
        <v>7</v>
      </c>
      <c r="I646">
        <v>3</v>
      </c>
      <c r="J646">
        <v>0.85</v>
      </c>
      <c r="K646">
        <v>9.5682582855224592</v>
      </c>
      <c r="L646" s="10">
        <v>2.8551826477050799</v>
      </c>
      <c r="M646">
        <v>1.73777008056641</v>
      </c>
      <c r="N646">
        <v>5.8653812408447301</v>
      </c>
      <c r="O646">
        <v>4</v>
      </c>
      <c r="P646">
        <v>4</v>
      </c>
      <c r="Q646">
        <v>14</v>
      </c>
      <c r="R646" s="16">
        <v>0.28570000000000001</v>
      </c>
      <c r="S646" s="16">
        <f t="shared" si="10"/>
        <v>0.4</v>
      </c>
      <c r="T646">
        <v>4.23862648010254</v>
      </c>
      <c r="U646">
        <v>3.9338898658752401</v>
      </c>
      <c r="V646">
        <v>3.6075196266174299</v>
      </c>
      <c r="W646" s="17">
        <v>0.326370239257812</v>
      </c>
      <c r="X646">
        <v>0.63110685348510698</v>
      </c>
      <c r="Y646">
        <v>0.63110685348510698</v>
      </c>
      <c r="Z646">
        <v>0.4</v>
      </c>
      <c r="AA646">
        <v>1</v>
      </c>
      <c r="AB646">
        <v>0.71428571428571397</v>
      </c>
      <c r="AC646">
        <v>0.83333333333333304</v>
      </c>
      <c r="AD646">
        <v>0</v>
      </c>
      <c r="AE646">
        <v>0.6</v>
      </c>
    </row>
    <row r="647" spans="1:31" x14ac:dyDescent="0.15">
      <c r="A647" s="6">
        <v>175</v>
      </c>
      <c r="B647">
        <v>17</v>
      </c>
      <c r="C647">
        <v>3</v>
      </c>
      <c r="D647">
        <v>10</v>
      </c>
      <c r="E647">
        <v>10</v>
      </c>
      <c r="F647">
        <v>10</v>
      </c>
      <c r="G647">
        <v>0</v>
      </c>
      <c r="H647">
        <v>7</v>
      </c>
      <c r="I647">
        <v>3</v>
      </c>
      <c r="J647">
        <v>0.85</v>
      </c>
      <c r="K647">
        <v>9.0875396728515607</v>
      </c>
      <c r="L647" s="10">
        <v>2.8560981750488299</v>
      </c>
      <c r="M647">
        <v>2.1389923095703098</v>
      </c>
      <c r="N647">
        <v>6.5117168426513699</v>
      </c>
      <c r="O647">
        <v>6</v>
      </c>
      <c r="P647">
        <v>6</v>
      </c>
      <c r="Q647">
        <v>16</v>
      </c>
      <c r="R647" s="16">
        <v>0.375</v>
      </c>
      <c r="S647" s="16">
        <f t="shared" si="10"/>
        <v>0.6</v>
      </c>
      <c r="T647">
        <v>3.9646987915039098</v>
      </c>
      <c r="U647">
        <v>3.6215691566467298</v>
      </c>
      <c r="V647">
        <v>3.38643574714661</v>
      </c>
      <c r="W647" s="17">
        <v>0.23513340950012199</v>
      </c>
      <c r="X647">
        <v>0.57826304435730003</v>
      </c>
      <c r="Y647">
        <v>0.57826304435730003</v>
      </c>
      <c r="Z647">
        <v>0.6</v>
      </c>
      <c r="AA647">
        <v>1</v>
      </c>
      <c r="AB647">
        <v>0.625</v>
      </c>
      <c r="AC647">
        <v>0.76923076923076905</v>
      </c>
      <c r="AD647">
        <v>0</v>
      </c>
      <c r="AE647">
        <v>0.4</v>
      </c>
    </row>
    <row r="648" spans="1:31" x14ac:dyDescent="0.15">
      <c r="A648" s="6">
        <v>306</v>
      </c>
      <c r="B648">
        <v>18</v>
      </c>
      <c r="C648">
        <v>2</v>
      </c>
      <c r="D648">
        <v>10</v>
      </c>
      <c r="E648">
        <v>10</v>
      </c>
      <c r="F648">
        <v>10</v>
      </c>
      <c r="G648">
        <v>0</v>
      </c>
      <c r="H648">
        <v>8</v>
      </c>
      <c r="I648">
        <v>2</v>
      </c>
      <c r="J648">
        <v>0.9</v>
      </c>
      <c r="K648">
        <v>10.3766326904297</v>
      </c>
      <c r="L648" s="10">
        <v>2.8573989868164098</v>
      </c>
      <c r="M648">
        <v>2.3580780029296902</v>
      </c>
      <c r="N648">
        <v>6.9024219512939498</v>
      </c>
      <c r="O648">
        <v>3</v>
      </c>
      <c r="P648">
        <v>3</v>
      </c>
      <c r="Q648">
        <v>13</v>
      </c>
      <c r="R648" s="16">
        <v>0.23080000000000001</v>
      </c>
      <c r="S648" s="16">
        <f t="shared" si="10"/>
        <v>0.3</v>
      </c>
      <c r="T648">
        <v>3.98627853393555</v>
      </c>
      <c r="U648">
        <v>3.7288508415222199</v>
      </c>
      <c r="V648">
        <v>3.4034514427185099</v>
      </c>
      <c r="W648" s="17">
        <v>0.32539939880371099</v>
      </c>
      <c r="X648">
        <v>0.58282709121704102</v>
      </c>
      <c r="Y648">
        <v>0.58282709121704102</v>
      </c>
      <c r="Z648">
        <v>0.3</v>
      </c>
      <c r="AA648">
        <v>1</v>
      </c>
      <c r="AB648">
        <v>0.76923076923076905</v>
      </c>
      <c r="AC648">
        <v>0.86956521739130399</v>
      </c>
      <c r="AD648">
        <v>0</v>
      </c>
      <c r="AE648">
        <v>0.7</v>
      </c>
    </row>
    <row r="649" spans="1:31" x14ac:dyDescent="0.15">
      <c r="A649" s="6">
        <v>625</v>
      </c>
      <c r="B649">
        <v>15</v>
      </c>
      <c r="C649">
        <v>5</v>
      </c>
      <c r="D649">
        <v>10</v>
      </c>
      <c r="E649">
        <v>10</v>
      </c>
      <c r="F649">
        <v>10</v>
      </c>
      <c r="G649">
        <v>0</v>
      </c>
      <c r="H649">
        <v>5</v>
      </c>
      <c r="I649">
        <v>5</v>
      </c>
      <c r="J649">
        <v>0.75</v>
      </c>
      <c r="K649">
        <v>9.2096900939941406</v>
      </c>
      <c r="L649" s="10">
        <v>2.85905838012695</v>
      </c>
      <c r="M649">
        <v>0.52288818359375</v>
      </c>
      <c r="N649">
        <v>8.0289115905761701</v>
      </c>
      <c r="O649">
        <v>4</v>
      </c>
      <c r="P649">
        <v>4</v>
      </c>
      <c r="Q649">
        <v>14</v>
      </c>
      <c r="R649" s="16">
        <v>0.28570000000000001</v>
      </c>
      <c r="S649" s="16">
        <f t="shared" si="10"/>
        <v>0.4</v>
      </c>
      <c r="T649">
        <v>3.3103942871093701</v>
      </c>
      <c r="U649">
        <v>2.8554091453552202</v>
      </c>
      <c r="V649">
        <v>2.7563230991363499</v>
      </c>
      <c r="W649" s="17">
        <v>9.9086046218872098E-2</v>
      </c>
      <c r="X649">
        <v>0.55407118797302202</v>
      </c>
      <c r="Y649">
        <v>0.55407118797302202</v>
      </c>
      <c r="Z649">
        <v>0.4</v>
      </c>
      <c r="AA649">
        <v>1</v>
      </c>
      <c r="AB649">
        <v>0.71428571428571397</v>
      </c>
      <c r="AC649">
        <v>0.83333333333333304</v>
      </c>
      <c r="AD649">
        <v>0</v>
      </c>
      <c r="AE649">
        <v>0.6</v>
      </c>
    </row>
    <row r="650" spans="1:31" x14ac:dyDescent="0.15">
      <c r="A650" s="6">
        <v>615</v>
      </c>
      <c r="B650">
        <v>15</v>
      </c>
      <c r="C650">
        <v>5</v>
      </c>
      <c r="D650">
        <v>10</v>
      </c>
      <c r="E650">
        <v>10</v>
      </c>
      <c r="F650">
        <v>10</v>
      </c>
      <c r="G650">
        <v>0</v>
      </c>
      <c r="H650">
        <v>5</v>
      </c>
      <c r="I650">
        <v>5</v>
      </c>
      <c r="J650">
        <v>0.75</v>
      </c>
      <c r="K650">
        <v>7.7363338470459002</v>
      </c>
      <c r="L650" s="10">
        <v>2.8632545471191402</v>
      </c>
      <c r="M650">
        <v>0.89956283569335904</v>
      </c>
      <c r="N650">
        <v>5.8187713623046902</v>
      </c>
      <c r="O650">
        <v>3</v>
      </c>
      <c r="P650">
        <v>3</v>
      </c>
      <c r="Q650">
        <v>12</v>
      </c>
      <c r="R650" s="16">
        <v>0.25</v>
      </c>
      <c r="S650" s="16">
        <f t="shared" si="10"/>
        <v>0.3</v>
      </c>
      <c r="T650">
        <v>3.1233978271484402</v>
      </c>
      <c r="U650">
        <v>2.7785613536834699</v>
      </c>
      <c r="V650">
        <v>2.62391209602356</v>
      </c>
      <c r="W650" s="17">
        <v>0.154649257659912</v>
      </c>
      <c r="X650">
        <v>0.49948573112487799</v>
      </c>
      <c r="Y650">
        <v>0.49948573112487799</v>
      </c>
      <c r="Z650">
        <v>0.3</v>
      </c>
      <c r="AA650">
        <v>0.9</v>
      </c>
      <c r="AB650">
        <v>0.75</v>
      </c>
      <c r="AC650">
        <v>0.81818181818181801</v>
      </c>
      <c r="AD650">
        <v>0.1</v>
      </c>
      <c r="AE650">
        <v>0.6</v>
      </c>
    </row>
    <row r="651" spans="1:31" x14ac:dyDescent="0.15">
      <c r="A651" s="6">
        <v>183</v>
      </c>
      <c r="B651">
        <v>17</v>
      </c>
      <c r="C651">
        <v>3</v>
      </c>
      <c r="D651">
        <v>10</v>
      </c>
      <c r="E651">
        <v>10</v>
      </c>
      <c r="F651">
        <v>10</v>
      </c>
      <c r="G651">
        <v>0</v>
      </c>
      <c r="H651">
        <v>7</v>
      </c>
      <c r="I651">
        <v>3</v>
      </c>
      <c r="J651">
        <v>0.85</v>
      </c>
      <c r="K651">
        <v>9.4128532409668004</v>
      </c>
      <c r="L651" s="10">
        <v>2.87297439575195</v>
      </c>
      <c r="M651">
        <v>1.80317306518555</v>
      </c>
      <c r="N651">
        <v>5.7767181396484402</v>
      </c>
      <c r="O651">
        <v>4</v>
      </c>
      <c r="P651">
        <v>4</v>
      </c>
      <c r="Q651">
        <v>14</v>
      </c>
      <c r="R651" s="16">
        <v>0.28570000000000001</v>
      </c>
      <c r="S651" s="16">
        <f t="shared" si="10"/>
        <v>0.4</v>
      </c>
      <c r="T651">
        <v>4.2707386016845703</v>
      </c>
      <c r="U651">
        <v>3.9551260471343999</v>
      </c>
      <c r="V651">
        <v>3.6365687847137398</v>
      </c>
      <c r="W651" s="17">
        <v>0.31855726242065402</v>
      </c>
      <c r="X651">
        <v>0.63416981697082497</v>
      </c>
      <c r="Y651">
        <v>0.63416981697082497</v>
      </c>
      <c r="Z651">
        <v>0.4</v>
      </c>
      <c r="AA651">
        <v>1</v>
      </c>
      <c r="AB651">
        <v>0.71428571428571397</v>
      </c>
      <c r="AC651">
        <v>0.83333333333333304</v>
      </c>
      <c r="AD651">
        <v>0</v>
      </c>
      <c r="AE651">
        <v>0.6</v>
      </c>
    </row>
    <row r="652" spans="1:31" x14ac:dyDescent="0.15">
      <c r="A652" s="6">
        <v>658</v>
      </c>
      <c r="B652">
        <v>16</v>
      </c>
      <c r="C652">
        <v>4</v>
      </c>
      <c r="D652">
        <v>10</v>
      </c>
      <c r="E652">
        <v>10</v>
      </c>
      <c r="F652">
        <v>10</v>
      </c>
      <c r="G652">
        <v>0</v>
      </c>
      <c r="H652">
        <v>6</v>
      </c>
      <c r="I652">
        <v>4</v>
      </c>
      <c r="J652">
        <v>0.8</v>
      </c>
      <c r="K652">
        <v>8.6104774475097692</v>
      </c>
      <c r="L652" s="10">
        <v>2.8848781585693399</v>
      </c>
      <c r="M652">
        <v>1.1301689147949201</v>
      </c>
      <c r="N652">
        <v>5.1558895111084002</v>
      </c>
      <c r="O652">
        <v>4</v>
      </c>
      <c r="P652">
        <v>4</v>
      </c>
      <c r="Q652">
        <v>14</v>
      </c>
      <c r="R652" s="16">
        <v>0.28570000000000001</v>
      </c>
      <c r="S652" s="16">
        <f t="shared" si="10"/>
        <v>0.4</v>
      </c>
      <c r="T652">
        <v>4.0587291717529297</v>
      </c>
      <c r="U652">
        <v>3.7011597156524698</v>
      </c>
      <c r="V652">
        <v>3.4527893066406201</v>
      </c>
      <c r="W652" s="17">
        <v>0.24837040901184099</v>
      </c>
      <c r="X652">
        <v>0.60593986511230502</v>
      </c>
      <c r="Y652">
        <v>0.60593986511230502</v>
      </c>
      <c r="Z652">
        <v>0.4</v>
      </c>
      <c r="AA652">
        <v>1</v>
      </c>
      <c r="AB652">
        <v>0.71428571428571397</v>
      </c>
      <c r="AC652">
        <v>0.83333333333333304</v>
      </c>
      <c r="AD652">
        <v>0</v>
      </c>
      <c r="AE652">
        <v>0.6</v>
      </c>
    </row>
    <row r="653" spans="1:31" x14ac:dyDescent="0.15">
      <c r="A653" s="6">
        <v>873</v>
      </c>
      <c r="B653">
        <v>17</v>
      </c>
      <c r="C653">
        <v>3</v>
      </c>
      <c r="D653">
        <v>10</v>
      </c>
      <c r="E653">
        <v>10</v>
      </c>
      <c r="F653">
        <v>10</v>
      </c>
      <c r="G653">
        <v>0</v>
      </c>
      <c r="H653">
        <v>7</v>
      </c>
      <c r="I653">
        <v>3</v>
      </c>
      <c r="J653">
        <v>0.85</v>
      </c>
      <c r="K653">
        <v>8.6836624145507795</v>
      </c>
      <c r="L653" s="10">
        <v>2.88787841796875</v>
      </c>
      <c r="M653">
        <v>2.0127048492431601</v>
      </c>
      <c r="N653">
        <v>5.3624401092529297</v>
      </c>
      <c r="O653">
        <v>5</v>
      </c>
      <c r="P653">
        <v>5</v>
      </c>
      <c r="Q653">
        <v>15</v>
      </c>
      <c r="R653" s="16">
        <v>0.33329999999999999</v>
      </c>
      <c r="S653" s="16">
        <f t="shared" si="10"/>
        <v>0.5</v>
      </c>
      <c r="T653">
        <v>3.8838634490966801</v>
      </c>
      <c r="U653">
        <v>3.6096873283386199</v>
      </c>
      <c r="V653">
        <v>3.3242638111114502</v>
      </c>
      <c r="W653" s="17">
        <v>0.28542351722717302</v>
      </c>
      <c r="X653">
        <v>0.55959963798522905</v>
      </c>
      <c r="Y653">
        <v>0.55959963798522905</v>
      </c>
      <c r="Z653">
        <v>0.5</v>
      </c>
      <c r="AA653">
        <v>1</v>
      </c>
      <c r="AB653">
        <v>0.66666666666666696</v>
      </c>
      <c r="AC653">
        <v>0.8</v>
      </c>
      <c r="AD653">
        <v>0</v>
      </c>
      <c r="AE653">
        <v>0.5</v>
      </c>
    </row>
    <row r="654" spans="1:31" x14ac:dyDescent="0.15">
      <c r="A654" s="6">
        <v>866</v>
      </c>
      <c r="B654">
        <v>15</v>
      </c>
      <c r="C654">
        <v>5</v>
      </c>
      <c r="D654">
        <v>10</v>
      </c>
      <c r="E654">
        <v>10</v>
      </c>
      <c r="F654">
        <v>10</v>
      </c>
      <c r="G654">
        <v>0</v>
      </c>
      <c r="H654">
        <v>5</v>
      </c>
      <c r="I654">
        <v>5</v>
      </c>
      <c r="J654">
        <v>0.75</v>
      </c>
      <c r="K654">
        <v>7.7393035888671902</v>
      </c>
      <c r="L654" s="10">
        <v>2.8892898559570299</v>
      </c>
      <c r="M654">
        <v>0.91768646240234397</v>
      </c>
      <c r="N654">
        <v>5.7568264007568404</v>
      </c>
      <c r="O654">
        <v>4</v>
      </c>
      <c r="P654">
        <v>4</v>
      </c>
      <c r="Q654">
        <v>13</v>
      </c>
      <c r="R654" s="16">
        <v>0.30769999999999997</v>
      </c>
      <c r="S654" s="16">
        <f t="shared" si="10"/>
        <v>0.4</v>
      </c>
      <c r="T654">
        <v>3.2103500366210902</v>
      </c>
      <c r="U654">
        <v>2.8451981544494598</v>
      </c>
      <c r="V654">
        <v>2.6944384574890101</v>
      </c>
      <c r="W654" s="17">
        <v>0.150759696960449</v>
      </c>
      <c r="X654">
        <v>0.51591157913207997</v>
      </c>
      <c r="Y654">
        <v>0.51591157913207997</v>
      </c>
      <c r="Z654">
        <v>0.4</v>
      </c>
      <c r="AA654">
        <v>0.9</v>
      </c>
      <c r="AB654">
        <v>0.69230769230769196</v>
      </c>
      <c r="AC654">
        <v>0.78260869565217395</v>
      </c>
      <c r="AD654">
        <v>0.1</v>
      </c>
      <c r="AE654">
        <v>0.5</v>
      </c>
    </row>
    <row r="655" spans="1:31" x14ac:dyDescent="0.15">
      <c r="A655" s="6">
        <v>269</v>
      </c>
      <c r="B655">
        <v>18</v>
      </c>
      <c r="C655">
        <v>2</v>
      </c>
      <c r="D655">
        <v>10</v>
      </c>
      <c r="E655">
        <v>10</v>
      </c>
      <c r="F655">
        <v>10</v>
      </c>
      <c r="G655">
        <v>0</v>
      </c>
      <c r="H655">
        <v>8</v>
      </c>
      <c r="I655">
        <v>2</v>
      </c>
      <c r="J655">
        <v>0.9</v>
      </c>
      <c r="K655">
        <v>12.125684738159199</v>
      </c>
      <c r="L655" s="10">
        <v>2.8903121948242201</v>
      </c>
      <c r="M655">
        <v>2.1766777038574201</v>
      </c>
      <c r="N655">
        <v>7.9760437011718697</v>
      </c>
      <c r="O655">
        <v>4</v>
      </c>
      <c r="P655">
        <v>4</v>
      </c>
      <c r="Q655">
        <v>14</v>
      </c>
      <c r="R655" s="16">
        <v>0.28570000000000001</v>
      </c>
      <c r="S655" s="16">
        <f t="shared" si="10"/>
        <v>0.4</v>
      </c>
      <c r="T655">
        <v>4.1562347412109402</v>
      </c>
      <c r="U655">
        <v>3.9122827053070099</v>
      </c>
      <c r="V655">
        <v>3.52935862541199</v>
      </c>
      <c r="W655" s="17">
        <v>0.38292407989501898</v>
      </c>
      <c r="X655">
        <v>0.62687611579894997</v>
      </c>
      <c r="Y655">
        <v>0.62687611579894997</v>
      </c>
      <c r="Z655">
        <v>0.4</v>
      </c>
      <c r="AA655">
        <v>1</v>
      </c>
      <c r="AB655">
        <v>0.71428571428571397</v>
      </c>
      <c r="AC655">
        <v>0.83333333333333304</v>
      </c>
      <c r="AD655">
        <v>0</v>
      </c>
      <c r="AE655">
        <v>0.6</v>
      </c>
    </row>
    <row r="656" spans="1:31" x14ac:dyDescent="0.15">
      <c r="A656" s="6">
        <v>938</v>
      </c>
      <c r="B656">
        <v>15</v>
      </c>
      <c r="C656">
        <v>5</v>
      </c>
      <c r="D656">
        <v>10</v>
      </c>
      <c r="E656">
        <v>10</v>
      </c>
      <c r="F656">
        <v>10</v>
      </c>
      <c r="G656">
        <v>0</v>
      </c>
      <c r="H656">
        <v>5</v>
      </c>
      <c r="I656">
        <v>5</v>
      </c>
      <c r="J656">
        <v>0.75</v>
      </c>
      <c r="K656">
        <v>8.7781810760497994</v>
      </c>
      <c r="L656" s="10">
        <v>2.89866065979004</v>
      </c>
      <c r="M656">
        <v>0.52587127685546897</v>
      </c>
      <c r="N656">
        <v>7.0134658813476598</v>
      </c>
      <c r="O656">
        <v>4</v>
      </c>
      <c r="P656">
        <v>4</v>
      </c>
      <c r="Q656">
        <v>14</v>
      </c>
      <c r="R656" s="16">
        <v>0.28570000000000001</v>
      </c>
      <c r="S656" s="16">
        <f t="shared" si="10"/>
        <v>0.4</v>
      </c>
      <c r="T656">
        <v>3.4633522033691402</v>
      </c>
      <c r="U656">
        <v>3.0404236316680899</v>
      </c>
      <c r="V656">
        <v>2.9055769443511998</v>
      </c>
      <c r="W656" s="17">
        <v>0.134846687316895</v>
      </c>
      <c r="X656">
        <v>0.557775259017944</v>
      </c>
      <c r="Y656">
        <v>0.557775259017944</v>
      </c>
      <c r="Z656">
        <v>0.4</v>
      </c>
      <c r="AA656">
        <v>1</v>
      </c>
      <c r="AB656">
        <v>0.71428571428571397</v>
      </c>
      <c r="AC656">
        <v>0.83333333333333304</v>
      </c>
      <c r="AD656">
        <v>0</v>
      </c>
      <c r="AE656">
        <v>0.6</v>
      </c>
    </row>
    <row r="657" spans="1:31" x14ac:dyDescent="0.15">
      <c r="A657" s="6">
        <v>433</v>
      </c>
      <c r="B657">
        <v>16</v>
      </c>
      <c r="C657">
        <v>4</v>
      </c>
      <c r="D657">
        <v>10</v>
      </c>
      <c r="E657">
        <v>10</v>
      </c>
      <c r="F657">
        <v>10</v>
      </c>
      <c r="G657">
        <v>0</v>
      </c>
      <c r="H657">
        <v>6</v>
      </c>
      <c r="I657">
        <v>4</v>
      </c>
      <c r="J657">
        <v>0.8</v>
      </c>
      <c r="K657">
        <v>8.4229469299316406</v>
      </c>
      <c r="L657" s="10">
        <v>2.8988990783691402</v>
      </c>
      <c r="M657">
        <v>1.5214900970459</v>
      </c>
      <c r="N657">
        <v>5.7632331848144496</v>
      </c>
      <c r="O657">
        <v>3</v>
      </c>
      <c r="P657">
        <v>3</v>
      </c>
      <c r="Q657">
        <v>13</v>
      </c>
      <c r="R657" s="16">
        <v>0.23080000000000001</v>
      </c>
      <c r="S657" s="16">
        <f t="shared" si="10"/>
        <v>0.3</v>
      </c>
      <c r="T657">
        <v>3.23390769958496</v>
      </c>
      <c r="U657">
        <v>2.9493396282196001</v>
      </c>
      <c r="V657">
        <v>2.7195849418640101</v>
      </c>
      <c r="W657" s="17">
        <v>0.22975468635559099</v>
      </c>
      <c r="X657">
        <v>0.51432275772094704</v>
      </c>
      <c r="Y657">
        <v>0.51432275772094704</v>
      </c>
      <c r="Z657">
        <v>0.3</v>
      </c>
      <c r="AA657">
        <v>1</v>
      </c>
      <c r="AB657">
        <v>0.76923076923076905</v>
      </c>
      <c r="AC657">
        <v>0.86956521739130399</v>
      </c>
      <c r="AD657">
        <v>0</v>
      </c>
      <c r="AE657">
        <v>0.7</v>
      </c>
    </row>
    <row r="658" spans="1:31" x14ac:dyDescent="0.15">
      <c r="A658" s="6">
        <v>467</v>
      </c>
      <c r="B658">
        <v>17</v>
      </c>
      <c r="C658">
        <v>3</v>
      </c>
      <c r="D658">
        <v>10</v>
      </c>
      <c r="E658">
        <v>10</v>
      </c>
      <c r="F658">
        <v>10</v>
      </c>
      <c r="G658">
        <v>0</v>
      </c>
      <c r="H658">
        <v>7</v>
      </c>
      <c r="I658">
        <v>3</v>
      </c>
      <c r="J658">
        <v>0.85</v>
      </c>
      <c r="K658">
        <v>9.6845302581787092</v>
      </c>
      <c r="L658" s="10">
        <v>2.90005683898926</v>
      </c>
      <c r="M658">
        <v>1.73856353759766</v>
      </c>
      <c r="N658">
        <v>5.82045555114746</v>
      </c>
      <c r="O658">
        <v>4</v>
      </c>
      <c r="P658">
        <v>4</v>
      </c>
      <c r="Q658">
        <v>14</v>
      </c>
      <c r="R658" s="16">
        <v>0.28570000000000001</v>
      </c>
      <c r="S658" s="16">
        <f t="shared" si="10"/>
        <v>0.4</v>
      </c>
      <c r="T658">
        <v>4.0338935852050799</v>
      </c>
      <c r="U658">
        <v>3.7603669166564901</v>
      </c>
      <c r="V658">
        <v>3.4259200096130402</v>
      </c>
      <c r="W658" s="17">
        <v>0.33444690704345698</v>
      </c>
      <c r="X658">
        <v>0.60797357559204102</v>
      </c>
      <c r="Y658">
        <v>0.60797357559204102</v>
      </c>
      <c r="Z658">
        <v>0.4</v>
      </c>
      <c r="AA658">
        <v>1</v>
      </c>
      <c r="AB658">
        <v>0.71428571428571397</v>
      </c>
      <c r="AC658">
        <v>0.83333333333333304</v>
      </c>
      <c r="AD658">
        <v>0</v>
      </c>
      <c r="AE658">
        <v>0.6</v>
      </c>
    </row>
    <row r="659" spans="1:31" x14ac:dyDescent="0.15">
      <c r="A659" s="6">
        <v>603</v>
      </c>
      <c r="B659">
        <v>16</v>
      </c>
      <c r="C659">
        <v>4</v>
      </c>
      <c r="D659">
        <v>10</v>
      </c>
      <c r="E659">
        <v>10</v>
      </c>
      <c r="F659">
        <v>10</v>
      </c>
      <c r="G659">
        <v>0</v>
      </c>
      <c r="H659">
        <v>6</v>
      </c>
      <c r="I659">
        <v>4</v>
      </c>
      <c r="J659">
        <v>0.8</v>
      </c>
      <c r="K659">
        <v>8.5958461761474592</v>
      </c>
      <c r="L659" s="10">
        <v>2.9016571044921902</v>
      </c>
      <c r="M659">
        <v>1.3127555847168</v>
      </c>
      <c r="N659">
        <v>5.5180530548095703</v>
      </c>
      <c r="O659">
        <v>4</v>
      </c>
      <c r="P659">
        <v>4</v>
      </c>
      <c r="Q659">
        <v>14</v>
      </c>
      <c r="R659" s="16">
        <v>0.28570000000000001</v>
      </c>
      <c r="S659" s="16">
        <f t="shared" si="10"/>
        <v>0.4</v>
      </c>
      <c r="T659">
        <v>3.7827453613281201</v>
      </c>
      <c r="U659">
        <v>3.4741151332855198</v>
      </c>
      <c r="V659">
        <v>3.2357971668243399</v>
      </c>
      <c r="W659" s="17">
        <v>0.238317966461182</v>
      </c>
      <c r="X659">
        <v>0.54694819450378396</v>
      </c>
      <c r="Y659">
        <v>0.54694819450378396</v>
      </c>
      <c r="Z659">
        <v>0.4</v>
      </c>
      <c r="AA659">
        <v>1</v>
      </c>
      <c r="AB659">
        <v>0.71428571428571397</v>
      </c>
      <c r="AC659">
        <v>0.83333333333333304</v>
      </c>
      <c r="AD659">
        <v>0</v>
      </c>
      <c r="AE659">
        <v>0.6</v>
      </c>
    </row>
    <row r="660" spans="1:31" x14ac:dyDescent="0.15">
      <c r="A660" s="6">
        <v>286</v>
      </c>
      <c r="B660">
        <v>19</v>
      </c>
      <c r="C660">
        <v>1</v>
      </c>
      <c r="D660">
        <v>10</v>
      </c>
      <c r="E660">
        <v>10</v>
      </c>
      <c r="F660">
        <v>10</v>
      </c>
      <c r="G660">
        <v>0</v>
      </c>
      <c r="H660">
        <v>9</v>
      </c>
      <c r="I660">
        <v>1</v>
      </c>
      <c r="J660">
        <v>0.95</v>
      </c>
      <c r="K660">
        <v>12.8378410339356</v>
      </c>
      <c r="L660" s="10">
        <v>2.9072399139404301</v>
      </c>
      <c r="M660">
        <v>2.6796112060546902</v>
      </c>
      <c r="N660">
        <v>8.7577018737793004</v>
      </c>
      <c r="O660">
        <v>4</v>
      </c>
      <c r="P660">
        <v>4</v>
      </c>
      <c r="Q660">
        <v>14</v>
      </c>
      <c r="R660" s="16">
        <v>0.28570000000000001</v>
      </c>
      <c r="S660" s="16">
        <f t="shared" si="10"/>
        <v>0.4</v>
      </c>
      <c r="T660">
        <v>4.4647865295410201</v>
      </c>
      <c r="U660">
        <v>4.2403440475463903</v>
      </c>
      <c r="V660">
        <v>3.8660018444061302</v>
      </c>
      <c r="W660" s="17">
        <v>0.37434220314025901</v>
      </c>
      <c r="X660">
        <v>0.59878468513488803</v>
      </c>
      <c r="Y660">
        <v>0.59878468513488803</v>
      </c>
      <c r="Z660">
        <v>0.4</v>
      </c>
      <c r="AA660">
        <v>1</v>
      </c>
      <c r="AB660">
        <v>0.71428571428571397</v>
      </c>
      <c r="AC660">
        <v>0.83333333333333304</v>
      </c>
      <c r="AD660">
        <v>0</v>
      </c>
      <c r="AE660">
        <v>0.6</v>
      </c>
    </row>
    <row r="661" spans="1:31" x14ac:dyDescent="0.15">
      <c r="A661" s="6">
        <v>602</v>
      </c>
      <c r="B661">
        <v>18</v>
      </c>
      <c r="C661">
        <v>2</v>
      </c>
      <c r="D661">
        <v>10</v>
      </c>
      <c r="E661">
        <v>10</v>
      </c>
      <c r="F661">
        <v>10</v>
      </c>
      <c r="G661">
        <v>0</v>
      </c>
      <c r="H661">
        <v>8</v>
      </c>
      <c r="I661">
        <v>2</v>
      </c>
      <c r="J661">
        <v>0.9</v>
      </c>
      <c r="K661">
        <v>10.192476272583001</v>
      </c>
      <c r="L661" s="10">
        <v>2.9104270935058598</v>
      </c>
      <c r="M661">
        <v>2.3252792358398402</v>
      </c>
      <c r="N661">
        <v>6.1768379211425799</v>
      </c>
      <c r="O661">
        <v>5</v>
      </c>
      <c r="P661">
        <v>5</v>
      </c>
      <c r="Q661">
        <v>15</v>
      </c>
      <c r="R661" s="16">
        <v>0.33329999999999999</v>
      </c>
      <c r="S661" s="16">
        <f t="shared" si="10"/>
        <v>0.5</v>
      </c>
      <c r="T661">
        <v>4.1273612976074201</v>
      </c>
      <c r="U661">
        <v>3.8802869319915798</v>
      </c>
      <c r="V661">
        <v>3.5175795555114702</v>
      </c>
      <c r="W661" s="17">
        <v>0.36270737648010198</v>
      </c>
      <c r="X661">
        <v>0.60978174209594704</v>
      </c>
      <c r="Y661">
        <v>0.60978174209594704</v>
      </c>
      <c r="Z661">
        <v>0.5</v>
      </c>
      <c r="AA661">
        <v>1</v>
      </c>
      <c r="AB661">
        <v>0.66666666666666696</v>
      </c>
      <c r="AC661">
        <v>0.8</v>
      </c>
      <c r="AD661">
        <v>0</v>
      </c>
      <c r="AE661">
        <v>0.5</v>
      </c>
    </row>
    <row r="662" spans="1:31" x14ac:dyDescent="0.15">
      <c r="A662" s="6">
        <v>15</v>
      </c>
      <c r="B662">
        <v>19</v>
      </c>
      <c r="C662">
        <v>1</v>
      </c>
      <c r="D662">
        <v>10</v>
      </c>
      <c r="E662">
        <v>10</v>
      </c>
      <c r="F662">
        <v>10</v>
      </c>
      <c r="G662">
        <v>0</v>
      </c>
      <c r="H662">
        <v>9</v>
      </c>
      <c r="I662">
        <v>1</v>
      </c>
      <c r="J662">
        <v>0.95</v>
      </c>
      <c r="K662">
        <v>12.6539859771728</v>
      </c>
      <c r="L662" s="10">
        <v>2.9184455871582</v>
      </c>
      <c r="M662">
        <v>2.7821636199951199</v>
      </c>
      <c r="N662">
        <v>9.4544315338134801</v>
      </c>
      <c r="O662">
        <v>9</v>
      </c>
      <c r="P662">
        <v>9</v>
      </c>
      <c r="Q662">
        <v>19</v>
      </c>
      <c r="R662" s="16">
        <v>0.47370000000000001</v>
      </c>
      <c r="S662" s="16">
        <f t="shared" si="10"/>
        <v>0.9</v>
      </c>
      <c r="T662">
        <v>4.3791618347168004</v>
      </c>
      <c r="U662">
        <v>4.1247248649597203</v>
      </c>
      <c r="V662">
        <v>3.8189854621887198</v>
      </c>
      <c r="W662" s="17">
        <v>0.30573940277099598</v>
      </c>
      <c r="X662">
        <v>0.56017637252807595</v>
      </c>
      <c r="Y662">
        <v>0.56017637252807595</v>
      </c>
      <c r="Z662">
        <v>0.9</v>
      </c>
      <c r="AA662">
        <v>1</v>
      </c>
      <c r="AB662">
        <v>0.52631578947368396</v>
      </c>
      <c r="AC662">
        <v>0.68965517241379304</v>
      </c>
      <c r="AD662">
        <v>0</v>
      </c>
      <c r="AE662">
        <v>0.1</v>
      </c>
    </row>
    <row r="663" spans="1:31" x14ac:dyDescent="0.15">
      <c r="A663" s="6">
        <v>904</v>
      </c>
      <c r="B663">
        <v>15</v>
      </c>
      <c r="C663">
        <v>5</v>
      </c>
      <c r="D663">
        <v>10</v>
      </c>
      <c r="E663">
        <v>10</v>
      </c>
      <c r="F663">
        <v>10</v>
      </c>
      <c r="G663">
        <v>0</v>
      </c>
      <c r="H663">
        <v>5</v>
      </c>
      <c r="I663">
        <v>5</v>
      </c>
      <c r="J663">
        <v>0.75</v>
      </c>
      <c r="K663">
        <v>9.0766181945800799</v>
      </c>
      <c r="L663" s="10">
        <v>2.9220333099365199</v>
      </c>
      <c r="M663">
        <v>0.669952392578125</v>
      </c>
      <c r="N663">
        <v>7.8049945831298801</v>
      </c>
      <c r="O663">
        <v>5</v>
      </c>
      <c r="P663">
        <v>5</v>
      </c>
      <c r="Q663">
        <v>15</v>
      </c>
      <c r="R663" s="16">
        <v>0.33329999999999999</v>
      </c>
      <c r="S663" s="16">
        <f t="shared" si="10"/>
        <v>0.5</v>
      </c>
      <c r="T663">
        <v>3.79270362854004</v>
      </c>
      <c r="U663">
        <v>3.2864410877227801</v>
      </c>
      <c r="V663">
        <v>3.1766781806945801</v>
      </c>
      <c r="W663" s="17">
        <v>0.10976290702819801</v>
      </c>
      <c r="X663">
        <v>0.61602544784545898</v>
      </c>
      <c r="Y663">
        <v>0.61602544784545898</v>
      </c>
      <c r="Z663">
        <v>0.5</v>
      </c>
      <c r="AA663">
        <v>1</v>
      </c>
      <c r="AB663">
        <v>0.66666666666666696</v>
      </c>
      <c r="AC663">
        <v>0.8</v>
      </c>
      <c r="AD663">
        <v>0</v>
      </c>
      <c r="AE663">
        <v>0.5</v>
      </c>
    </row>
    <row r="664" spans="1:31" x14ac:dyDescent="0.15">
      <c r="A664" s="6">
        <v>842</v>
      </c>
      <c r="B664">
        <v>16</v>
      </c>
      <c r="C664">
        <v>4</v>
      </c>
      <c r="D664">
        <v>10</v>
      </c>
      <c r="E664">
        <v>10</v>
      </c>
      <c r="F664">
        <v>10</v>
      </c>
      <c r="G664">
        <v>0</v>
      </c>
      <c r="H664">
        <v>6</v>
      </c>
      <c r="I664">
        <v>4</v>
      </c>
      <c r="J664">
        <v>0.8</v>
      </c>
      <c r="K664">
        <v>8.6288738250732404</v>
      </c>
      <c r="L664" s="10">
        <v>2.9389667510986301</v>
      </c>
      <c r="M664">
        <v>1.3859748840332</v>
      </c>
      <c r="N664">
        <v>5.6006908416748002</v>
      </c>
      <c r="O664">
        <v>4</v>
      </c>
      <c r="P664">
        <v>4</v>
      </c>
      <c r="Q664">
        <v>14</v>
      </c>
      <c r="R664" s="16">
        <v>0.28570000000000001</v>
      </c>
      <c r="S664" s="16">
        <f t="shared" si="10"/>
        <v>0.4</v>
      </c>
      <c r="T664">
        <v>3.6979885101318399</v>
      </c>
      <c r="U664">
        <v>3.3714869022369398</v>
      </c>
      <c r="V664">
        <v>3.1219148635864298</v>
      </c>
      <c r="W664" s="17">
        <v>0.249572038650513</v>
      </c>
      <c r="X664">
        <v>0.57607364654541005</v>
      </c>
      <c r="Y664">
        <v>0.57607364654541005</v>
      </c>
      <c r="Z664">
        <v>0.4</v>
      </c>
      <c r="AA664">
        <v>1</v>
      </c>
      <c r="AB664">
        <v>0.71428571428571397</v>
      </c>
      <c r="AC664">
        <v>0.83333333333333304</v>
      </c>
      <c r="AD664">
        <v>0</v>
      </c>
      <c r="AE664">
        <v>0.6</v>
      </c>
    </row>
    <row r="665" spans="1:31" x14ac:dyDescent="0.15">
      <c r="A665" s="6">
        <v>542</v>
      </c>
      <c r="B665">
        <v>17</v>
      </c>
      <c r="C665">
        <v>3</v>
      </c>
      <c r="D665">
        <v>10</v>
      </c>
      <c r="E665">
        <v>10</v>
      </c>
      <c r="F665">
        <v>10</v>
      </c>
      <c r="G665">
        <v>0</v>
      </c>
      <c r="H665">
        <v>7</v>
      </c>
      <c r="I665">
        <v>3</v>
      </c>
      <c r="J665">
        <v>0.85</v>
      </c>
      <c r="K665">
        <v>8.8737983703613299</v>
      </c>
      <c r="L665" s="10">
        <v>2.94257736206055</v>
      </c>
      <c r="M665">
        <v>1.8657855987548799</v>
      </c>
      <c r="N665">
        <v>4.8838615417480504</v>
      </c>
      <c r="O665">
        <v>3</v>
      </c>
      <c r="P665">
        <v>3</v>
      </c>
      <c r="Q665">
        <v>13</v>
      </c>
      <c r="R665" s="16">
        <v>0.23080000000000001</v>
      </c>
      <c r="S665" s="16">
        <f t="shared" si="10"/>
        <v>0.3</v>
      </c>
      <c r="T665">
        <v>3.9666213989257799</v>
      </c>
      <c r="U665">
        <v>3.7125279903411901</v>
      </c>
      <c r="V665">
        <v>3.3866553306579599</v>
      </c>
      <c r="W665" s="17">
        <v>0.32587265968322698</v>
      </c>
      <c r="X665">
        <v>0.57996606826782204</v>
      </c>
      <c r="Y665">
        <v>0.57996606826782204</v>
      </c>
      <c r="Z665">
        <v>0.3</v>
      </c>
      <c r="AA665">
        <v>1</v>
      </c>
      <c r="AB665">
        <v>0.76923076923076905</v>
      </c>
      <c r="AC665">
        <v>0.86956521739130399</v>
      </c>
      <c r="AD665">
        <v>0</v>
      </c>
      <c r="AE665">
        <v>0.7</v>
      </c>
    </row>
    <row r="666" spans="1:31" x14ac:dyDescent="0.15">
      <c r="A666" s="6">
        <v>540</v>
      </c>
      <c r="B666">
        <v>16</v>
      </c>
      <c r="C666">
        <v>4</v>
      </c>
      <c r="D666">
        <v>10</v>
      </c>
      <c r="E666">
        <v>10</v>
      </c>
      <c r="F666">
        <v>10</v>
      </c>
      <c r="G666">
        <v>0</v>
      </c>
      <c r="H666">
        <v>6</v>
      </c>
      <c r="I666">
        <v>4</v>
      </c>
      <c r="J666">
        <v>0.8</v>
      </c>
      <c r="K666">
        <v>9.7411289215087908</v>
      </c>
      <c r="L666" s="10">
        <v>2.94868087768555</v>
      </c>
      <c r="M666">
        <v>1.3354301452636701</v>
      </c>
      <c r="N666">
        <v>7.2876205444335902</v>
      </c>
      <c r="O666">
        <v>5</v>
      </c>
      <c r="P666">
        <v>5</v>
      </c>
      <c r="Q666">
        <v>15</v>
      </c>
      <c r="R666" s="16">
        <v>0.33329999999999999</v>
      </c>
      <c r="S666" s="16">
        <f t="shared" si="10"/>
        <v>0.5</v>
      </c>
      <c r="T666">
        <v>3.65993309020996</v>
      </c>
      <c r="U666">
        <v>3.2906217575073202</v>
      </c>
      <c r="V666">
        <v>3.0686097145080602</v>
      </c>
      <c r="W666" s="17">
        <v>0.22201204299926799</v>
      </c>
      <c r="X666">
        <v>0.59132337570190396</v>
      </c>
      <c r="Y666">
        <v>0.59132337570190396</v>
      </c>
      <c r="Z666">
        <v>0.5</v>
      </c>
      <c r="AA666">
        <v>1</v>
      </c>
      <c r="AB666">
        <v>0.66666666666666696</v>
      </c>
      <c r="AC666">
        <v>0.8</v>
      </c>
      <c r="AD666">
        <v>0</v>
      </c>
      <c r="AE666">
        <v>0.5</v>
      </c>
    </row>
    <row r="667" spans="1:31" x14ac:dyDescent="0.15">
      <c r="A667" s="6">
        <v>623</v>
      </c>
      <c r="B667">
        <v>16</v>
      </c>
      <c r="C667">
        <v>4</v>
      </c>
      <c r="D667">
        <v>10</v>
      </c>
      <c r="E667">
        <v>10</v>
      </c>
      <c r="F667">
        <v>10</v>
      </c>
      <c r="G667">
        <v>0</v>
      </c>
      <c r="H667">
        <v>6</v>
      </c>
      <c r="I667">
        <v>4</v>
      </c>
      <c r="J667">
        <v>0.8</v>
      </c>
      <c r="K667">
        <v>9.8162384033203107</v>
      </c>
      <c r="L667" s="10">
        <v>2.95509529113769</v>
      </c>
      <c r="M667">
        <v>1.3126296997070299</v>
      </c>
      <c r="N667">
        <v>7.3290710449218697</v>
      </c>
      <c r="O667">
        <v>4</v>
      </c>
      <c r="P667">
        <v>4</v>
      </c>
      <c r="Q667">
        <v>14</v>
      </c>
      <c r="R667" s="16">
        <v>0.28570000000000001</v>
      </c>
      <c r="S667" s="16">
        <f t="shared" si="10"/>
        <v>0.4</v>
      </c>
      <c r="T667">
        <v>3.8753776550293</v>
      </c>
      <c r="U667">
        <v>3.4747726917266801</v>
      </c>
      <c r="V667">
        <v>3.2498104572296098</v>
      </c>
      <c r="W667" s="17">
        <v>0.22496223449707001</v>
      </c>
      <c r="X667">
        <v>0.62556719779968295</v>
      </c>
      <c r="Y667">
        <v>0.62556719779968295</v>
      </c>
      <c r="Z667">
        <v>0.4</v>
      </c>
      <c r="AA667">
        <v>1</v>
      </c>
      <c r="AB667">
        <v>0.71428571428571397</v>
      </c>
      <c r="AC667">
        <v>0.83333333333333304</v>
      </c>
      <c r="AD667">
        <v>0</v>
      </c>
      <c r="AE667">
        <v>0.6</v>
      </c>
    </row>
    <row r="668" spans="1:31" x14ac:dyDescent="0.15">
      <c r="A668" s="6">
        <v>103</v>
      </c>
      <c r="B668">
        <v>17</v>
      </c>
      <c r="C668">
        <v>3</v>
      </c>
      <c r="D668">
        <v>10</v>
      </c>
      <c r="E668">
        <v>10</v>
      </c>
      <c r="F668">
        <v>10</v>
      </c>
      <c r="G668">
        <v>0</v>
      </c>
      <c r="H668">
        <v>7</v>
      </c>
      <c r="I668">
        <v>3</v>
      </c>
      <c r="J668">
        <v>0.85</v>
      </c>
      <c r="K668">
        <v>8.4044933319091797</v>
      </c>
      <c r="L668" s="10">
        <v>2.9565124511718701</v>
      </c>
      <c r="M668">
        <v>2.14823341369629</v>
      </c>
      <c r="N668">
        <v>5.0885791778564498</v>
      </c>
      <c r="O668">
        <v>3</v>
      </c>
      <c r="P668">
        <v>3</v>
      </c>
      <c r="Q668">
        <v>13</v>
      </c>
      <c r="R668" s="16">
        <v>0.23080000000000001</v>
      </c>
      <c r="S668" s="16">
        <f t="shared" si="10"/>
        <v>0.3</v>
      </c>
      <c r="T668">
        <v>3.4791774749755899</v>
      </c>
      <c r="U668">
        <v>3.2562062740325901</v>
      </c>
      <c r="V668">
        <v>2.9803719520568901</v>
      </c>
      <c r="W668" s="17">
        <v>0.27583432197570801</v>
      </c>
      <c r="X668">
        <v>0.49880552291870101</v>
      </c>
      <c r="Y668">
        <v>0.49880552291870101</v>
      </c>
      <c r="Z668">
        <v>0.3</v>
      </c>
      <c r="AA668">
        <v>1</v>
      </c>
      <c r="AB668">
        <v>0.76923076923076905</v>
      </c>
      <c r="AC668">
        <v>0.86956521739130399</v>
      </c>
      <c r="AD668">
        <v>0</v>
      </c>
      <c r="AE668">
        <v>0.7</v>
      </c>
    </row>
    <row r="669" spans="1:31" x14ac:dyDescent="0.15">
      <c r="A669" s="6">
        <v>369</v>
      </c>
      <c r="B669">
        <v>17</v>
      </c>
      <c r="C669">
        <v>3</v>
      </c>
      <c r="D669">
        <v>10</v>
      </c>
      <c r="E669">
        <v>10</v>
      </c>
      <c r="F669">
        <v>10</v>
      </c>
      <c r="G669">
        <v>0</v>
      </c>
      <c r="H669">
        <v>7</v>
      </c>
      <c r="I669">
        <v>3</v>
      </c>
      <c r="J669">
        <v>0.85</v>
      </c>
      <c r="K669">
        <v>9.1018295288085902</v>
      </c>
      <c r="L669" s="10">
        <v>2.9575881958007799</v>
      </c>
      <c r="M669">
        <v>1.8714790344238299</v>
      </c>
      <c r="N669">
        <v>5.1571083068847701</v>
      </c>
      <c r="O669">
        <v>4</v>
      </c>
      <c r="P669">
        <v>4</v>
      </c>
      <c r="Q669">
        <v>14</v>
      </c>
      <c r="R669" s="16">
        <v>0.28570000000000001</v>
      </c>
      <c r="S669" s="16">
        <f t="shared" si="10"/>
        <v>0.4</v>
      </c>
      <c r="T669">
        <v>3.9591636657714799</v>
      </c>
      <c r="U669">
        <v>3.7008087635040301</v>
      </c>
      <c r="V669">
        <v>3.3626976013183598</v>
      </c>
      <c r="W669" s="17">
        <v>0.338111162185669</v>
      </c>
      <c r="X669">
        <v>0.596466064453125</v>
      </c>
      <c r="Y669">
        <v>0.596466064453125</v>
      </c>
      <c r="Z669">
        <v>0.4</v>
      </c>
      <c r="AA669">
        <v>1</v>
      </c>
      <c r="AB669">
        <v>0.71428571428571397</v>
      </c>
      <c r="AC669">
        <v>0.83333333333333304</v>
      </c>
      <c r="AD669">
        <v>0</v>
      </c>
      <c r="AE669">
        <v>0.6</v>
      </c>
    </row>
    <row r="670" spans="1:31" x14ac:dyDescent="0.15">
      <c r="A670" s="6">
        <v>311</v>
      </c>
      <c r="B670">
        <v>17</v>
      </c>
      <c r="C670">
        <v>3</v>
      </c>
      <c r="D670">
        <v>10</v>
      </c>
      <c r="E670">
        <v>10</v>
      </c>
      <c r="F670">
        <v>10</v>
      </c>
      <c r="G670">
        <v>0</v>
      </c>
      <c r="H670">
        <v>7</v>
      </c>
      <c r="I670">
        <v>3</v>
      </c>
      <c r="J670">
        <v>0.85</v>
      </c>
      <c r="K670">
        <v>10.0898933410644</v>
      </c>
      <c r="L670" s="10">
        <v>2.9582672119140598</v>
      </c>
      <c r="M670">
        <v>1.7579307556152299</v>
      </c>
      <c r="N670">
        <v>6.18692970275879</v>
      </c>
      <c r="O670">
        <v>4</v>
      </c>
      <c r="P670">
        <v>4</v>
      </c>
      <c r="Q670">
        <v>14</v>
      </c>
      <c r="R670" s="16">
        <v>0.28570000000000001</v>
      </c>
      <c r="S670" s="16">
        <f t="shared" si="10"/>
        <v>0.4</v>
      </c>
      <c r="T670">
        <v>3.8986892700195299</v>
      </c>
      <c r="U670">
        <v>3.6110482215881401</v>
      </c>
      <c r="V670">
        <v>3.2771544456481898</v>
      </c>
      <c r="W670" s="17">
        <v>0.33389377593994102</v>
      </c>
      <c r="X670">
        <v>0.621534824371338</v>
      </c>
      <c r="Y670">
        <v>0.621534824371338</v>
      </c>
      <c r="Z670">
        <v>0.4</v>
      </c>
      <c r="AA670">
        <v>1</v>
      </c>
      <c r="AB670">
        <v>0.71428571428571397</v>
      </c>
      <c r="AC670">
        <v>0.83333333333333304</v>
      </c>
      <c r="AD670">
        <v>0</v>
      </c>
      <c r="AE670">
        <v>0.6</v>
      </c>
    </row>
    <row r="671" spans="1:31" x14ac:dyDescent="0.15">
      <c r="A671" s="6">
        <v>646</v>
      </c>
      <c r="B671">
        <v>17</v>
      </c>
      <c r="C671">
        <v>3</v>
      </c>
      <c r="D671">
        <v>10</v>
      </c>
      <c r="E671">
        <v>10</v>
      </c>
      <c r="F671">
        <v>10</v>
      </c>
      <c r="G671">
        <v>0</v>
      </c>
      <c r="H671">
        <v>7</v>
      </c>
      <c r="I671">
        <v>3</v>
      </c>
      <c r="J671">
        <v>0.85</v>
      </c>
      <c r="K671">
        <v>9.3516960144043004</v>
      </c>
      <c r="L671" s="10">
        <v>2.9591655731201199</v>
      </c>
      <c r="M671">
        <v>2.2698936462402299</v>
      </c>
      <c r="N671">
        <v>6.8346118927001998</v>
      </c>
      <c r="O671">
        <v>5</v>
      </c>
      <c r="P671">
        <v>5</v>
      </c>
      <c r="Q671">
        <v>15</v>
      </c>
      <c r="R671" s="16">
        <v>0.33329999999999999</v>
      </c>
      <c r="S671" s="16">
        <f t="shared" si="10"/>
        <v>0.5</v>
      </c>
      <c r="T671">
        <v>3.9323215484619101</v>
      </c>
      <c r="U671">
        <v>3.6056103706359899</v>
      </c>
      <c r="V671">
        <v>3.3658995628356898</v>
      </c>
      <c r="W671" s="17">
        <v>0.239710807800293</v>
      </c>
      <c r="X671">
        <v>0.56642198562622104</v>
      </c>
      <c r="Y671">
        <v>0.56642198562622104</v>
      </c>
      <c r="Z671">
        <v>0.5</v>
      </c>
      <c r="AA671">
        <v>1</v>
      </c>
      <c r="AB671">
        <v>0.66666666666666696</v>
      </c>
      <c r="AC671">
        <v>0.8</v>
      </c>
      <c r="AD671">
        <v>0</v>
      </c>
      <c r="AE671">
        <v>0.5</v>
      </c>
    </row>
    <row r="672" spans="1:31" x14ac:dyDescent="0.15">
      <c r="A672" s="6">
        <v>679</v>
      </c>
      <c r="B672">
        <v>15</v>
      </c>
      <c r="C672">
        <v>5</v>
      </c>
      <c r="D672">
        <v>10</v>
      </c>
      <c r="E672">
        <v>10</v>
      </c>
      <c r="F672">
        <v>10</v>
      </c>
      <c r="G672">
        <v>0</v>
      </c>
      <c r="H672">
        <v>5</v>
      </c>
      <c r="I672">
        <v>5</v>
      </c>
      <c r="J672">
        <v>0.75</v>
      </c>
      <c r="K672">
        <v>8.2593364715576207</v>
      </c>
      <c r="L672" s="10">
        <v>2.9689884185790998</v>
      </c>
      <c r="M672">
        <v>0.86197662353515603</v>
      </c>
      <c r="N672">
        <v>6.3666553497314498</v>
      </c>
      <c r="O672">
        <v>4</v>
      </c>
      <c r="P672">
        <v>4</v>
      </c>
      <c r="Q672">
        <v>14</v>
      </c>
      <c r="R672" s="16">
        <v>0.28570000000000001</v>
      </c>
      <c r="S672" s="16">
        <f t="shared" si="10"/>
        <v>0.4</v>
      </c>
      <c r="T672">
        <v>3.7768020629882799</v>
      </c>
      <c r="U672">
        <v>3.37341237068176</v>
      </c>
      <c r="V672">
        <v>3.2141983509063698</v>
      </c>
      <c r="W672" s="17">
        <v>0.15921401977539101</v>
      </c>
      <c r="X672">
        <v>0.56260371208190896</v>
      </c>
      <c r="Y672">
        <v>0.56260371208190896</v>
      </c>
      <c r="Z672">
        <v>0.4</v>
      </c>
      <c r="AA672">
        <v>1</v>
      </c>
      <c r="AB672">
        <v>0.71428571428571397</v>
      </c>
      <c r="AC672">
        <v>0.83333333333333304</v>
      </c>
      <c r="AD672">
        <v>0</v>
      </c>
      <c r="AE672">
        <v>0.6</v>
      </c>
    </row>
    <row r="673" spans="1:31" x14ac:dyDescent="0.15">
      <c r="A673" s="6">
        <v>571</v>
      </c>
      <c r="B673">
        <v>15</v>
      </c>
      <c r="C673">
        <v>5</v>
      </c>
      <c r="D673">
        <v>10</v>
      </c>
      <c r="E673">
        <v>10</v>
      </c>
      <c r="F673">
        <v>10</v>
      </c>
      <c r="G673">
        <v>0</v>
      </c>
      <c r="H673">
        <v>5</v>
      </c>
      <c r="I673">
        <v>5</v>
      </c>
      <c r="J673">
        <v>0.75</v>
      </c>
      <c r="K673">
        <v>8.9176368713378906</v>
      </c>
      <c r="L673" s="10">
        <v>2.97793388366699</v>
      </c>
      <c r="M673">
        <v>0.78678894042968694</v>
      </c>
      <c r="N673">
        <v>7.4971160888671902</v>
      </c>
      <c r="O673">
        <v>5</v>
      </c>
      <c r="P673">
        <v>5</v>
      </c>
      <c r="Q673">
        <v>15</v>
      </c>
      <c r="R673" s="16">
        <v>0.33329999999999999</v>
      </c>
      <c r="S673" s="16">
        <f t="shared" si="10"/>
        <v>0.5</v>
      </c>
      <c r="T673">
        <v>3.6961498260497998</v>
      </c>
      <c r="U673">
        <v>3.2113220691680899</v>
      </c>
      <c r="V673">
        <v>3.0879595279693599</v>
      </c>
      <c r="W673" s="17">
        <v>0.12336254119873</v>
      </c>
      <c r="X673">
        <v>0.608190298080444</v>
      </c>
      <c r="Y673">
        <v>0.608190298080444</v>
      </c>
      <c r="Z673">
        <v>0.5</v>
      </c>
      <c r="AA673">
        <v>1</v>
      </c>
      <c r="AB673">
        <v>0.66666666666666696</v>
      </c>
      <c r="AC673">
        <v>0.8</v>
      </c>
      <c r="AD673">
        <v>0</v>
      </c>
      <c r="AE673">
        <v>0.5</v>
      </c>
    </row>
    <row r="674" spans="1:31" s="1" customFormat="1" x14ac:dyDescent="0.15">
      <c r="A674" s="8">
        <v>200</v>
      </c>
      <c r="B674" s="1">
        <v>17</v>
      </c>
      <c r="C674" s="1">
        <v>3</v>
      </c>
      <c r="D674" s="1">
        <v>10</v>
      </c>
      <c r="E674" s="1">
        <v>10</v>
      </c>
      <c r="F674" s="1">
        <v>10</v>
      </c>
      <c r="G674" s="1">
        <v>0</v>
      </c>
      <c r="H674" s="1">
        <v>7</v>
      </c>
      <c r="I674" s="1">
        <v>3</v>
      </c>
      <c r="J674" s="1">
        <v>0.85</v>
      </c>
      <c r="K674" s="1">
        <v>9.2337779998779297</v>
      </c>
      <c r="L674" s="12">
        <v>2.9827690124511701</v>
      </c>
      <c r="M674" s="1">
        <v>1.9518680572509799</v>
      </c>
      <c r="N674" s="1">
        <v>5.4936714172363299</v>
      </c>
      <c r="O674" s="1">
        <v>3</v>
      </c>
      <c r="P674" s="1">
        <v>3</v>
      </c>
      <c r="Q674" s="1">
        <v>13</v>
      </c>
      <c r="R674" s="19">
        <v>0.23080000000000001</v>
      </c>
      <c r="S674" s="19">
        <f t="shared" si="10"/>
        <v>0.3</v>
      </c>
      <c r="T674" s="1">
        <v>3.8089962005615199</v>
      </c>
      <c r="U674" s="1">
        <v>3.5674376487731898</v>
      </c>
      <c r="V674" s="1">
        <v>3.2559571266174299</v>
      </c>
      <c r="W674" s="12">
        <v>0.311480522155762</v>
      </c>
      <c r="X674" s="1">
        <v>0.55303907394409202</v>
      </c>
      <c r="Y674" s="1">
        <v>0.55303907394409202</v>
      </c>
      <c r="Z674" s="1">
        <v>0.3</v>
      </c>
      <c r="AA674" s="1">
        <v>1</v>
      </c>
      <c r="AB674" s="1">
        <v>0.76923076923076905</v>
      </c>
      <c r="AC674" s="1">
        <v>0.86956521739130399</v>
      </c>
      <c r="AD674" s="1">
        <v>0</v>
      </c>
      <c r="AE674" s="1">
        <v>0.7</v>
      </c>
    </row>
    <row r="675" spans="1:31" x14ac:dyDescent="0.15">
      <c r="A675" s="6">
        <v>974</v>
      </c>
      <c r="B675">
        <v>19</v>
      </c>
      <c r="C675">
        <v>1</v>
      </c>
      <c r="D675">
        <v>10</v>
      </c>
      <c r="E675">
        <v>10</v>
      </c>
      <c r="F675">
        <v>10</v>
      </c>
      <c r="G675">
        <v>0</v>
      </c>
      <c r="H675">
        <v>9</v>
      </c>
      <c r="I675">
        <v>1</v>
      </c>
      <c r="J675">
        <v>0.95</v>
      </c>
      <c r="K675">
        <v>13.1687889099121</v>
      </c>
      <c r="L675" s="10">
        <v>2.9838104248046902</v>
      </c>
      <c r="M675">
        <v>2.7930278778076199</v>
      </c>
      <c r="N675">
        <v>9.4088058471679705</v>
      </c>
      <c r="O675">
        <v>5</v>
      </c>
      <c r="P675">
        <v>5</v>
      </c>
      <c r="Q675">
        <v>15</v>
      </c>
      <c r="R675" s="16">
        <v>0.33329999999999999</v>
      </c>
      <c r="S675" s="16">
        <f t="shared" si="10"/>
        <v>0.5</v>
      </c>
      <c r="T675">
        <v>4.5915431976318404</v>
      </c>
      <c r="U675">
        <v>4.33931541442871</v>
      </c>
      <c r="V675">
        <v>3.9836831092834499</v>
      </c>
      <c r="W675" s="17">
        <v>0.355632305145264</v>
      </c>
      <c r="X675">
        <v>0.607860088348389</v>
      </c>
      <c r="Y675">
        <v>0.607860088348389</v>
      </c>
      <c r="Z675">
        <v>0.5</v>
      </c>
      <c r="AA675">
        <v>1</v>
      </c>
      <c r="AB675">
        <v>0.66666666666666696</v>
      </c>
      <c r="AC675">
        <v>0.8</v>
      </c>
      <c r="AD675">
        <v>0</v>
      </c>
      <c r="AE675">
        <v>0.5</v>
      </c>
    </row>
    <row r="676" spans="1:31" x14ac:dyDescent="0.15">
      <c r="A676" s="6">
        <v>83</v>
      </c>
      <c r="B676">
        <v>16</v>
      </c>
      <c r="C676">
        <v>4</v>
      </c>
      <c r="D676">
        <v>10</v>
      </c>
      <c r="E676">
        <v>10</v>
      </c>
      <c r="F676">
        <v>10</v>
      </c>
      <c r="G676">
        <v>0</v>
      </c>
      <c r="H676">
        <v>6</v>
      </c>
      <c r="I676">
        <v>4</v>
      </c>
      <c r="J676">
        <v>0.8</v>
      </c>
      <c r="K676">
        <v>8.7786464691162092</v>
      </c>
      <c r="L676" s="10">
        <v>2.9861202239990199</v>
      </c>
      <c r="M676">
        <v>1.44240570068359</v>
      </c>
      <c r="N676">
        <v>5.7949180603027299</v>
      </c>
      <c r="O676">
        <v>3</v>
      </c>
      <c r="P676">
        <v>3</v>
      </c>
      <c r="Q676">
        <v>13</v>
      </c>
      <c r="R676" s="16">
        <v>0.23080000000000001</v>
      </c>
      <c r="S676" s="16">
        <f t="shared" si="10"/>
        <v>0.3</v>
      </c>
      <c r="T676">
        <v>3.79877853393555</v>
      </c>
      <c r="U676">
        <v>3.4753952026367201</v>
      </c>
      <c r="V676">
        <v>3.2251601219177202</v>
      </c>
      <c r="W676" s="17">
        <v>0.25023508071899397</v>
      </c>
      <c r="X676">
        <v>0.57361841201782204</v>
      </c>
      <c r="Y676">
        <v>0.57361841201782204</v>
      </c>
      <c r="Z676">
        <v>0.3</v>
      </c>
      <c r="AA676">
        <v>1</v>
      </c>
      <c r="AB676">
        <v>0.76923076923076905</v>
      </c>
      <c r="AC676">
        <v>0.86956521739130399</v>
      </c>
      <c r="AD676">
        <v>0</v>
      </c>
      <c r="AE676">
        <v>0.7</v>
      </c>
    </row>
    <row r="677" spans="1:31" x14ac:dyDescent="0.15">
      <c r="A677" s="6">
        <v>757</v>
      </c>
      <c r="B677">
        <v>17</v>
      </c>
      <c r="C677">
        <v>3</v>
      </c>
      <c r="D677">
        <v>10</v>
      </c>
      <c r="E677">
        <v>10</v>
      </c>
      <c r="F677">
        <v>10</v>
      </c>
      <c r="G677">
        <v>0</v>
      </c>
      <c r="H677">
        <v>7</v>
      </c>
      <c r="I677">
        <v>3</v>
      </c>
      <c r="J677">
        <v>0.85</v>
      </c>
      <c r="K677">
        <v>9.6664371490478498</v>
      </c>
      <c r="L677" s="10">
        <v>2.9880065917968701</v>
      </c>
      <c r="M677">
        <v>2.1301460266113299</v>
      </c>
      <c r="N677">
        <v>6.6810646057128897</v>
      </c>
      <c r="O677">
        <v>6</v>
      </c>
      <c r="P677">
        <v>6</v>
      </c>
      <c r="Q677">
        <v>16</v>
      </c>
      <c r="R677" s="16">
        <v>0.375</v>
      </c>
      <c r="S677" s="16">
        <f t="shared" si="10"/>
        <v>0.6</v>
      </c>
      <c r="T677">
        <v>4.0183944702148402</v>
      </c>
      <c r="U677">
        <v>3.68935251235962</v>
      </c>
      <c r="V677">
        <v>3.4121956825256401</v>
      </c>
      <c r="W677" s="17">
        <v>0.27715682983398399</v>
      </c>
      <c r="X677">
        <v>0.60619878768920898</v>
      </c>
      <c r="Y677">
        <v>0.60619878768920898</v>
      </c>
      <c r="Z677">
        <v>0.6</v>
      </c>
      <c r="AA677">
        <v>1</v>
      </c>
      <c r="AB677">
        <v>0.625</v>
      </c>
      <c r="AC677">
        <v>0.76923076923076905</v>
      </c>
      <c r="AD677">
        <v>0</v>
      </c>
      <c r="AE677">
        <v>0.4</v>
      </c>
    </row>
    <row r="678" spans="1:31" x14ac:dyDescent="0.15">
      <c r="A678" s="6">
        <v>375</v>
      </c>
      <c r="B678">
        <v>15</v>
      </c>
      <c r="C678">
        <v>5</v>
      </c>
      <c r="D678">
        <v>10</v>
      </c>
      <c r="E678">
        <v>10</v>
      </c>
      <c r="F678">
        <v>10</v>
      </c>
      <c r="G678">
        <v>0</v>
      </c>
      <c r="H678">
        <v>5</v>
      </c>
      <c r="I678">
        <v>5</v>
      </c>
      <c r="J678">
        <v>0.75</v>
      </c>
      <c r="K678">
        <v>8.2417392730712908</v>
      </c>
      <c r="L678" s="10">
        <v>2.9888610839843701</v>
      </c>
      <c r="M678">
        <v>1.03568267822266</v>
      </c>
      <c r="N678">
        <v>6.5994071960449201</v>
      </c>
      <c r="O678">
        <v>4</v>
      </c>
      <c r="P678">
        <v>4</v>
      </c>
      <c r="Q678">
        <v>14</v>
      </c>
      <c r="R678" s="16">
        <v>0.28570000000000001</v>
      </c>
      <c r="S678" s="16">
        <f t="shared" si="10"/>
        <v>0.4</v>
      </c>
      <c r="T678">
        <v>3.4292221069335902</v>
      </c>
      <c r="U678">
        <v>3.0179691314697301</v>
      </c>
      <c r="V678">
        <v>2.8843188285827601</v>
      </c>
      <c r="W678" s="17">
        <v>0.133650302886963</v>
      </c>
      <c r="X678">
        <v>0.54490327835082997</v>
      </c>
      <c r="Y678">
        <v>0.54490327835082997</v>
      </c>
      <c r="Z678">
        <v>0.4</v>
      </c>
      <c r="AA678">
        <v>1</v>
      </c>
      <c r="AB678">
        <v>0.71428571428571397</v>
      </c>
      <c r="AC678">
        <v>0.83333333333333304</v>
      </c>
      <c r="AD678">
        <v>0</v>
      </c>
      <c r="AE678">
        <v>0.6</v>
      </c>
    </row>
    <row r="679" spans="1:31" x14ac:dyDescent="0.15">
      <c r="A679" s="6">
        <v>922</v>
      </c>
      <c r="B679">
        <v>15</v>
      </c>
      <c r="C679">
        <v>5</v>
      </c>
      <c r="D679">
        <v>10</v>
      </c>
      <c r="E679">
        <v>10</v>
      </c>
      <c r="F679">
        <v>10</v>
      </c>
      <c r="G679">
        <v>0</v>
      </c>
      <c r="H679">
        <v>5</v>
      </c>
      <c r="I679">
        <v>5</v>
      </c>
      <c r="J679">
        <v>0.75</v>
      </c>
      <c r="K679">
        <v>7.8804130554199201</v>
      </c>
      <c r="L679" s="10">
        <v>2.9914131164550799</v>
      </c>
      <c r="M679">
        <v>0.9757080078125</v>
      </c>
      <c r="N679">
        <v>5.7465782165527299</v>
      </c>
      <c r="O679">
        <v>3</v>
      </c>
      <c r="P679">
        <v>3</v>
      </c>
      <c r="Q679">
        <v>13</v>
      </c>
      <c r="R679" s="16">
        <v>0.23080000000000001</v>
      </c>
      <c r="S679" s="16">
        <f t="shared" si="10"/>
        <v>0.3</v>
      </c>
      <c r="T679">
        <v>3.1835079193115199</v>
      </c>
      <c r="U679">
        <v>2.84702444076538</v>
      </c>
      <c r="V679">
        <v>2.6770071983337398</v>
      </c>
      <c r="W679" s="17">
        <v>0.17001724243164101</v>
      </c>
      <c r="X679">
        <v>0.50650072097778298</v>
      </c>
      <c r="Y679">
        <v>0.50650072097778298</v>
      </c>
      <c r="Z679">
        <v>0.3</v>
      </c>
      <c r="AA679">
        <v>1</v>
      </c>
      <c r="AB679">
        <v>0.76923076923076905</v>
      </c>
      <c r="AC679">
        <v>0.86956521739130399</v>
      </c>
      <c r="AD679">
        <v>0</v>
      </c>
      <c r="AE679">
        <v>0.7</v>
      </c>
    </row>
    <row r="680" spans="1:31" x14ac:dyDescent="0.15">
      <c r="A680" s="6">
        <v>145</v>
      </c>
      <c r="B680">
        <v>16</v>
      </c>
      <c r="C680">
        <v>4</v>
      </c>
      <c r="D680">
        <v>10</v>
      </c>
      <c r="E680">
        <v>10</v>
      </c>
      <c r="F680">
        <v>10</v>
      </c>
      <c r="G680">
        <v>0</v>
      </c>
      <c r="H680">
        <v>6</v>
      </c>
      <c r="I680">
        <v>4</v>
      </c>
      <c r="J680">
        <v>0.8</v>
      </c>
      <c r="K680">
        <v>8.6471595764160192</v>
      </c>
      <c r="L680" s="10">
        <v>2.9916915893554701</v>
      </c>
      <c r="M680">
        <v>1.51042556762695</v>
      </c>
      <c r="N680">
        <v>5.7226257324218697</v>
      </c>
      <c r="O680">
        <v>4</v>
      </c>
      <c r="P680">
        <v>4</v>
      </c>
      <c r="Q680">
        <v>14</v>
      </c>
      <c r="R680" s="16">
        <v>0.28570000000000001</v>
      </c>
      <c r="S680" s="16">
        <f t="shared" si="10"/>
        <v>0.4</v>
      </c>
      <c r="T680">
        <v>3.7703685760497998</v>
      </c>
      <c r="U680">
        <v>3.4553699493408199</v>
      </c>
      <c r="V680">
        <v>3.2069847583770801</v>
      </c>
      <c r="W680" s="17">
        <v>0.24838519096374501</v>
      </c>
      <c r="X680">
        <v>0.56338381767272905</v>
      </c>
      <c r="Y680">
        <v>0.56338381767272905</v>
      </c>
      <c r="Z680">
        <v>0.4</v>
      </c>
      <c r="AA680">
        <v>1</v>
      </c>
      <c r="AB680">
        <v>0.71428571428571397</v>
      </c>
      <c r="AC680">
        <v>0.83333333333333304</v>
      </c>
      <c r="AD680">
        <v>0</v>
      </c>
      <c r="AE680">
        <v>0.6</v>
      </c>
    </row>
    <row r="681" spans="1:31" x14ac:dyDescent="0.15">
      <c r="A681" s="6">
        <v>546</v>
      </c>
      <c r="B681">
        <v>16</v>
      </c>
      <c r="C681">
        <v>4</v>
      </c>
      <c r="D681">
        <v>10</v>
      </c>
      <c r="E681">
        <v>10</v>
      </c>
      <c r="F681">
        <v>10</v>
      </c>
      <c r="G681">
        <v>0</v>
      </c>
      <c r="H681">
        <v>6</v>
      </c>
      <c r="I681">
        <v>4</v>
      </c>
      <c r="J681">
        <v>0.8</v>
      </c>
      <c r="K681">
        <v>8.1508350372314506</v>
      </c>
      <c r="L681" s="10">
        <v>2.9941463470459002</v>
      </c>
      <c r="M681">
        <v>1.88302993774414</v>
      </c>
      <c r="N681">
        <v>5.8166790008544904</v>
      </c>
      <c r="O681">
        <v>3</v>
      </c>
      <c r="P681">
        <v>3</v>
      </c>
      <c r="Q681">
        <v>13</v>
      </c>
      <c r="R681" s="16">
        <v>0.23080000000000001</v>
      </c>
      <c r="S681" s="16">
        <f t="shared" si="10"/>
        <v>0.3</v>
      </c>
      <c r="T681">
        <v>3.2070579528808598</v>
      </c>
      <c r="U681">
        <v>2.9427673816680899</v>
      </c>
      <c r="V681">
        <v>2.7242865562439</v>
      </c>
      <c r="W681" s="17">
        <v>0.218480825424194</v>
      </c>
      <c r="X681">
        <v>0.482771396636963</v>
      </c>
      <c r="Y681">
        <v>0.482771396636963</v>
      </c>
      <c r="Z681">
        <v>0.3</v>
      </c>
      <c r="AA681">
        <v>1</v>
      </c>
      <c r="AB681">
        <v>0.76923076923076905</v>
      </c>
      <c r="AC681">
        <v>0.86956521739130399</v>
      </c>
      <c r="AD681">
        <v>0</v>
      </c>
      <c r="AE681">
        <v>0.7</v>
      </c>
    </row>
    <row r="682" spans="1:31" x14ac:dyDescent="0.15">
      <c r="A682" s="6">
        <v>389</v>
      </c>
      <c r="B682">
        <v>18</v>
      </c>
      <c r="C682">
        <v>2</v>
      </c>
      <c r="D682">
        <v>10</v>
      </c>
      <c r="E682">
        <v>10</v>
      </c>
      <c r="F682">
        <v>10</v>
      </c>
      <c r="G682">
        <v>0</v>
      </c>
      <c r="H682">
        <v>8</v>
      </c>
      <c r="I682">
        <v>2</v>
      </c>
      <c r="J682">
        <v>0.9</v>
      </c>
      <c r="K682">
        <v>9.8403091430664098</v>
      </c>
      <c r="L682" s="10">
        <v>2.99455642700195</v>
      </c>
      <c r="M682">
        <v>2.46992111206055</v>
      </c>
      <c r="N682">
        <v>5.9340286254882804</v>
      </c>
      <c r="O682">
        <v>4</v>
      </c>
      <c r="P682">
        <v>4</v>
      </c>
      <c r="Q682">
        <v>14</v>
      </c>
      <c r="R682" s="16">
        <v>0.28570000000000001</v>
      </c>
      <c r="S682" s="16">
        <f t="shared" si="10"/>
        <v>0.4</v>
      </c>
      <c r="T682">
        <v>3.6995983123779301</v>
      </c>
      <c r="U682">
        <v>3.5086257457733101</v>
      </c>
      <c r="V682">
        <v>3.1915373802185099</v>
      </c>
      <c r="W682" s="17">
        <v>0.31708836555481001</v>
      </c>
      <c r="X682">
        <v>0.50806093215942405</v>
      </c>
      <c r="Y682">
        <v>0.50806093215942405</v>
      </c>
      <c r="Z682">
        <v>0.4</v>
      </c>
      <c r="AA682">
        <v>1</v>
      </c>
      <c r="AB682">
        <v>0.71428571428571397</v>
      </c>
      <c r="AC682">
        <v>0.83333333333333304</v>
      </c>
      <c r="AD682">
        <v>0</v>
      </c>
      <c r="AE682">
        <v>0.6</v>
      </c>
    </row>
    <row r="683" spans="1:31" x14ac:dyDescent="0.15">
      <c r="A683" s="6">
        <v>475</v>
      </c>
      <c r="B683">
        <v>16</v>
      </c>
      <c r="C683">
        <v>4</v>
      </c>
      <c r="D683">
        <v>10</v>
      </c>
      <c r="E683">
        <v>10</v>
      </c>
      <c r="F683">
        <v>10</v>
      </c>
      <c r="G683">
        <v>0</v>
      </c>
      <c r="H683">
        <v>6</v>
      </c>
      <c r="I683">
        <v>4</v>
      </c>
      <c r="J683">
        <v>0.8</v>
      </c>
      <c r="K683">
        <v>8.4565658569335902</v>
      </c>
      <c r="L683" s="10">
        <v>3.0002632141113299</v>
      </c>
      <c r="M683">
        <v>1.4105644226074201</v>
      </c>
      <c r="N683">
        <v>5.1195850372314498</v>
      </c>
      <c r="O683">
        <v>3</v>
      </c>
      <c r="P683">
        <v>3</v>
      </c>
      <c r="Q683">
        <v>13</v>
      </c>
      <c r="R683" s="16">
        <v>0.23080000000000001</v>
      </c>
      <c r="S683" s="16">
        <f t="shared" si="10"/>
        <v>0.3</v>
      </c>
      <c r="T683">
        <v>3.9603786468505899</v>
      </c>
      <c r="U683">
        <v>3.6494953632354701</v>
      </c>
      <c r="V683">
        <v>3.3853027820587198</v>
      </c>
      <c r="W683" s="17">
        <v>0.26419258117675798</v>
      </c>
      <c r="X683">
        <v>0.57507586479187001</v>
      </c>
      <c r="Y683">
        <v>0.57507586479187001</v>
      </c>
      <c r="Z683">
        <v>0.3</v>
      </c>
      <c r="AA683">
        <v>1</v>
      </c>
      <c r="AB683">
        <v>0.76923076923076905</v>
      </c>
      <c r="AC683">
        <v>0.86956521739130399</v>
      </c>
      <c r="AD683">
        <v>0</v>
      </c>
      <c r="AE683">
        <v>0.7</v>
      </c>
    </row>
    <row r="684" spans="1:31" x14ac:dyDescent="0.15">
      <c r="A684" s="6">
        <v>807</v>
      </c>
      <c r="B684">
        <v>16</v>
      </c>
      <c r="C684">
        <v>4</v>
      </c>
      <c r="D684">
        <v>10</v>
      </c>
      <c r="E684">
        <v>10</v>
      </c>
      <c r="F684">
        <v>10</v>
      </c>
      <c r="G684">
        <v>0</v>
      </c>
      <c r="H684">
        <v>6</v>
      </c>
      <c r="I684">
        <v>4</v>
      </c>
      <c r="J684">
        <v>0.8</v>
      </c>
      <c r="K684">
        <v>8.4752674102783203</v>
      </c>
      <c r="L684" s="10">
        <v>3.0069274902343701</v>
      </c>
      <c r="M684">
        <v>1.5574874877929701</v>
      </c>
      <c r="N684">
        <v>5.4902992248535201</v>
      </c>
      <c r="O684">
        <v>3</v>
      </c>
      <c r="P684">
        <v>3</v>
      </c>
      <c r="Q684">
        <v>13</v>
      </c>
      <c r="R684" s="16">
        <v>0.23080000000000001</v>
      </c>
      <c r="S684" s="16">
        <f t="shared" si="10"/>
        <v>0.3</v>
      </c>
      <c r="T684">
        <v>3.60157966613769</v>
      </c>
      <c r="U684">
        <v>3.2982082366943399</v>
      </c>
      <c r="V684">
        <v>3.0450639724731401</v>
      </c>
      <c r="W684" s="17">
        <v>0.25314426422119102</v>
      </c>
      <c r="X684">
        <v>0.556515693664551</v>
      </c>
      <c r="Y684">
        <v>0.556515693664551</v>
      </c>
      <c r="Z684">
        <v>0.3</v>
      </c>
      <c r="AA684">
        <v>1</v>
      </c>
      <c r="AB684">
        <v>0.76923076923076905</v>
      </c>
      <c r="AC684">
        <v>0.86956521739130399</v>
      </c>
      <c r="AD684">
        <v>0</v>
      </c>
      <c r="AE684">
        <v>0.7</v>
      </c>
    </row>
    <row r="685" spans="1:31" x14ac:dyDescent="0.15">
      <c r="A685" s="6">
        <v>949</v>
      </c>
      <c r="B685">
        <v>18</v>
      </c>
      <c r="C685">
        <v>2</v>
      </c>
      <c r="D685">
        <v>10</v>
      </c>
      <c r="E685">
        <v>10</v>
      </c>
      <c r="F685">
        <v>10</v>
      </c>
      <c r="G685">
        <v>0</v>
      </c>
      <c r="H685">
        <v>8</v>
      </c>
      <c r="I685">
        <v>2</v>
      </c>
      <c r="J685">
        <v>0.9</v>
      </c>
      <c r="K685">
        <v>11.0470275878906</v>
      </c>
      <c r="L685" s="10">
        <v>3.00836181640625</v>
      </c>
      <c r="M685">
        <v>2.4568119049072301</v>
      </c>
      <c r="N685">
        <v>7.29058837890625</v>
      </c>
      <c r="O685">
        <v>2</v>
      </c>
      <c r="P685">
        <v>2</v>
      </c>
      <c r="Q685">
        <v>11</v>
      </c>
      <c r="R685" s="16">
        <v>0.18179999999999999</v>
      </c>
      <c r="S685" s="16">
        <f t="shared" si="10"/>
        <v>0.2</v>
      </c>
      <c r="T685">
        <v>3.6874294281005899</v>
      </c>
      <c r="U685">
        <v>3.4886915683746298</v>
      </c>
      <c r="V685">
        <v>3.1422247886657702</v>
      </c>
      <c r="W685" s="17">
        <v>0.34646677970886203</v>
      </c>
      <c r="X685">
        <v>0.54520463943481401</v>
      </c>
      <c r="Y685">
        <v>0.54520463943481401</v>
      </c>
      <c r="Z685">
        <v>0.2</v>
      </c>
      <c r="AA685">
        <v>0.9</v>
      </c>
      <c r="AB685">
        <v>0.81818181818181801</v>
      </c>
      <c r="AC685">
        <v>0.85714285714285698</v>
      </c>
      <c r="AD685">
        <v>0.1</v>
      </c>
      <c r="AE685">
        <v>0.7</v>
      </c>
    </row>
    <row r="686" spans="1:31" x14ac:dyDescent="0.15">
      <c r="A686" s="6">
        <v>478</v>
      </c>
      <c r="B686">
        <v>16</v>
      </c>
      <c r="C686">
        <v>4</v>
      </c>
      <c r="D686">
        <v>10</v>
      </c>
      <c r="E686">
        <v>10</v>
      </c>
      <c r="F686">
        <v>10</v>
      </c>
      <c r="G686">
        <v>0</v>
      </c>
      <c r="H686">
        <v>6</v>
      </c>
      <c r="I686">
        <v>4</v>
      </c>
      <c r="J686">
        <v>0.8</v>
      </c>
      <c r="K686">
        <v>7.9260540008544904</v>
      </c>
      <c r="L686" s="10">
        <v>3.0113277435302699</v>
      </c>
      <c r="M686">
        <v>1.61297035217285</v>
      </c>
      <c r="N686">
        <v>4.6953182220459002</v>
      </c>
      <c r="O686">
        <v>3</v>
      </c>
      <c r="P686">
        <v>3</v>
      </c>
      <c r="Q686">
        <v>13</v>
      </c>
      <c r="R686" s="16">
        <v>0.23080000000000001</v>
      </c>
      <c r="S686" s="16">
        <f t="shared" si="10"/>
        <v>0.3</v>
      </c>
      <c r="T686">
        <v>3.57649421691894</v>
      </c>
      <c r="U686">
        <v>3.3030436038970898</v>
      </c>
      <c r="V686">
        <v>3.0536046028137198</v>
      </c>
      <c r="W686" s="17">
        <v>0.249439001083374</v>
      </c>
      <c r="X686">
        <v>0.52288961410522505</v>
      </c>
      <c r="Y686">
        <v>0.52288961410522505</v>
      </c>
      <c r="Z686">
        <v>0.3</v>
      </c>
      <c r="AA686">
        <v>1</v>
      </c>
      <c r="AB686">
        <v>0.76923076923076905</v>
      </c>
      <c r="AC686">
        <v>0.86956521739130399</v>
      </c>
      <c r="AD686">
        <v>0</v>
      </c>
      <c r="AE686">
        <v>0.7</v>
      </c>
    </row>
    <row r="687" spans="1:31" x14ac:dyDescent="0.15">
      <c r="A687" s="6">
        <v>313</v>
      </c>
      <c r="B687">
        <v>16</v>
      </c>
      <c r="C687">
        <v>4</v>
      </c>
      <c r="D687">
        <v>10</v>
      </c>
      <c r="E687">
        <v>10</v>
      </c>
      <c r="F687">
        <v>10</v>
      </c>
      <c r="G687">
        <v>0</v>
      </c>
      <c r="H687">
        <v>6</v>
      </c>
      <c r="I687">
        <v>4</v>
      </c>
      <c r="J687">
        <v>0.8</v>
      </c>
      <c r="K687">
        <v>8.8971786499023402</v>
      </c>
      <c r="L687" s="10">
        <v>3.01724433898926</v>
      </c>
      <c r="M687">
        <v>1.4622039794921899</v>
      </c>
      <c r="N687">
        <v>5.9122848510742196</v>
      </c>
      <c r="O687">
        <v>5</v>
      </c>
      <c r="P687">
        <v>5</v>
      </c>
      <c r="Q687">
        <v>15</v>
      </c>
      <c r="R687" s="16">
        <v>0.33329999999999999</v>
      </c>
      <c r="S687" s="16">
        <f t="shared" si="10"/>
        <v>0.5</v>
      </c>
      <c r="T687">
        <v>3.83367919921875</v>
      </c>
      <c r="U687">
        <v>3.4931218624114999</v>
      </c>
      <c r="V687">
        <v>3.2434773445129399</v>
      </c>
      <c r="W687" s="17">
        <v>0.24964451789855999</v>
      </c>
      <c r="X687">
        <v>0.59020185470581099</v>
      </c>
      <c r="Y687">
        <v>0.59020185470581099</v>
      </c>
      <c r="Z687">
        <v>0.5</v>
      </c>
      <c r="AA687">
        <v>1</v>
      </c>
      <c r="AB687">
        <v>0.66666666666666696</v>
      </c>
      <c r="AC687">
        <v>0.8</v>
      </c>
      <c r="AD687">
        <v>0</v>
      </c>
      <c r="AE687">
        <v>0.5</v>
      </c>
    </row>
    <row r="688" spans="1:31" x14ac:dyDescent="0.15">
      <c r="A688" s="6">
        <v>351</v>
      </c>
      <c r="B688">
        <v>18</v>
      </c>
      <c r="C688">
        <v>2</v>
      </c>
      <c r="D688">
        <v>10</v>
      </c>
      <c r="E688">
        <v>10</v>
      </c>
      <c r="F688">
        <v>10</v>
      </c>
      <c r="G688">
        <v>0</v>
      </c>
      <c r="H688">
        <v>8</v>
      </c>
      <c r="I688">
        <v>2</v>
      </c>
      <c r="J688">
        <v>0.9</v>
      </c>
      <c r="K688">
        <v>11.1758708953857</v>
      </c>
      <c r="L688" s="10">
        <v>3.0190277099609402</v>
      </c>
      <c r="M688">
        <v>2.4869499206543</v>
      </c>
      <c r="N688">
        <v>7.5356292724609402</v>
      </c>
      <c r="O688">
        <v>6</v>
      </c>
      <c r="P688">
        <v>6</v>
      </c>
      <c r="Q688">
        <v>16</v>
      </c>
      <c r="R688" s="16">
        <v>0.375</v>
      </c>
      <c r="S688" s="16">
        <f t="shared" si="10"/>
        <v>0.6</v>
      </c>
      <c r="T688">
        <v>4.4574546813964799</v>
      </c>
      <c r="U688">
        <v>4.1711406707763699</v>
      </c>
      <c r="V688">
        <v>3.8332390785217298</v>
      </c>
      <c r="W688" s="17">
        <v>0.337901592254639</v>
      </c>
      <c r="X688">
        <v>0.62421560287475597</v>
      </c>
      <c r="Y688">
        <v>0.62421560287475597</v>
      </c>
      <c r="Z688">
        <v>0.6</v>
      </c>
      <c r="AA688">
        <v>1</v>
      </c>
      <c r="AB688">
        <v>0.625</v>
      </c>
      <c r="AC688">
        <v>0.76923076923076905</v>
      </c>
      <c r="AD688">
        <v>0</v>
      </c>
      <c r="AE688">
        <v>0.4</v>
      </c>
    </row>
    <row r="689" spans="1:31" x14ac:dyDescent="0.15">
      <c r="A689" s="6">
        <v>257</v>
      </c>
      <c r="B689">
        <v>17</v>
      </c>
      <c r="C689">
        <v>3</v>
      </c>
      <c r="D689">
        <v>10</v>
      </c>
      <c r="E689">
        <v>10</v>
      </c>
      <c r="F689">
        <v>10</v>
      </c>
      <c r="G689">
        <v>0</v>
      </c>
      <c r="H689">
        <v>7</v>
      </c>
      <c r="I689">
        <v>3</v>
      </c>
      <c r="J689">
        <v>0.85</v>
      </c>
      <c r="K689">
        <v>8.1444683074951207</v>
      </c>
      <c r="L689" s="10">
        <v>3.0192356109619101</v>
      </c>
      <c r="M689">
        <v>2.2738132476806601</v>
      </c>
      <c r="N689">
        <v>4.8370227813720703</v>
      </c>
      <c r="O689">
        <v>3</v>
      </c>
      <c r="P689">
        <v>3</v>
      </c>
      <c r="Q689">
        <v>13</v>
      </c>
      <c r="R689" s="16">
        <v>0.23080000000000001</v>
      </c>
      <c r="S689" s="16">
        <f t="shared" si="10"/>
        <v>0.3</v>
      </c>
      <c r="T689">
        <v>3.17146492004394</v>
      </c>
      <c r="U689">
        <v>2.9744834899902299</v>
      </c>
      <c r="V689">
        <v>2.6903655529022199</v>
      </c>
      <c r="W689" s="17">
        <v>0.28411793708801297</v>
      </c>
      <c r="X689">
        <v>0.48109936714172402</v>
      </c>
      <c r="Y689">
        <v>0.48109936714172402</v>
      </c>
      <c r="Z689">
        <v>0.3</v>
      </c>
      <c r="AA689">
        <v>1</v>
      </c>
      <c r="AB689">
        <v>0.76923076923076905</v>
      </c>
      <c r="AC689">
        <v>0.86956521739130399</v>
      </c>
      <c r="AD689">
        <v>0</v>
      </c>
      <c r="AE689">
        <v>0.7</v>
      </c>
    </row>
    <row r="690" spans="1:31" x14ac:dyDescent="0.15">
      <c r="A690" s="6">
        <v>120</v>
      </c>
      <c r="B690">
        <v>17</v>
      </c>
      <c r="C690">
        <v>3</v>
      </c>
      <c r="D690">
        <v>10</v>
      </c>
      <c r="E690">
        <v>10</v>
      </c>
      <c r="F690">
        <v>10</v>
      </c>
      <c r="G690">
        <v>0</v>
      </c>
      <c r="H690">
        <v>7</v>
      </c>
      <c r="I690">
        <v>3</v>
      </c>
      <c r="J690">
        <v>0.85</v>
      </c>
      <c r="K690">
        <v>9.5853919982910192</v>
      </c>
      <c r="L690" s="10">
        <v>3.02151679992676</v>
      </c>
      <c r="M690">
        <v>1.9201812744140601</v>
      </c>
      <c r="N690">
        <v>5.7058448791503897</v>
      </c>
      <c r="O690">
        <v>3</v>
      </c>
      <c r="P690">
        <v>3</v>
      </c>
      <c r="Q690">
        <v>13</v>
      </c>
      <c r="R690" s="16">
        <v>0.23080000000000001</v>
      </c>
      <c r="S690" s="16">
        <f t="shared" si="10"/>
        <v>0.3</v>
      </c>
      <c r="T690">
        <v>3.9613189697265598</v>
      </c>
      <c r="U690">
        <v>3.6854782104492201</v>
      </c>
      <c r="V690">
        <v>3.3423583507537802</v>
      </c>
      <c r="W690" s="17">
        <v>0.34311985969543501</v>
      </c>
      <c r="X690">
        <v>0.61896061897277799</v>
      </c>
      <c r="Y690">
        <v>0.61896061897277799</v>
      </c>
      <c r="Z690">
        <v>0.3</v>
      </c>
      <c r="AA690">
        <v>1</v>
      </c>
      <c r="AB690">
        <v>0.76923076923076905</v>
      </c>
      <c r="AC690">
        <v>0.86956521739130399</v>
      </c>
      <c r="AD690">
        <v>0</v>
      </c>
      <c r="AE690">
        <v>0.7</v>
      </c>
    </row>
    <row r="691" spans="1:31" x14ac:dyDescent="0.15">
      <c r="A691" s="6">
        <v>666</v>
      </c>
      <c r="B691">
        <v>16</v>
      </c>
      <c r="C691">
        <v>4</v>
      </c>
      <c r="D691">
        <v>10</v>
      </c>
      <c r="E691">
        <v>10</v>
      </c>
      <c r="F691">
        <v>10</v>
      </c>
      <c r="G691">
        <v>0</v>
      </c>
      <c r="H691">
        <v>6</v>
      </c>
      <c r="I691">
        <v>4</v>
      </c>
      <c r="J691">
        <v>0.8</v>
      </c>
      <c r="K691">
        <v>8.2833442687988299</v>
      </c>
      <c r="L691" s="10">
        <v>3.0254459381103498</v>
      </c>
      <c r="M691">
        <v>1.75009918212891</v>
      </c>
      <c r="N691">
        <v>5.5747966766357404</v>
      </c>
      <c r="O691">
        <v>3</v>
      </c>
      <c r="P691">
        <v>3</v>
      </c>
      <c r="Q691">
        <v>13</v>
      </c>
      <c r="R691" s="16">
        <v>0.23080000000000001</v>
      </c>
      <c r="S691" s="16">
        <f t="shared" si="10"/>
        <v>0.3</v>
      </c>
      <c r="T691">
        <v>3.4095649719238299</v>
      </c>
      <c r="U691">
        <v>3.1139774322509801</v>
      </c>
      <c r="V691">
        <v>2.8698601722717298</v>
      </c>
      <c r="W691" s="17">
        <v>0.24411725997924799</v>
      </c>
      <c r="X691">
        <v>0.53970479965210005</v>
      </c>
      <c r="Y691">
        <v>0.53970479965210005</v>
      </c>
      <c r="Z691">
        <v>0.3</v>
      </c>
      <c r="AA691">
        <v>1</v>
      </c>
      <c r="AB691">
        <v>0.76923076923076905</v>
      </c>
      <c r="AC691">
        <v>0.86956521739130399</v>
      </c>
      <c r="AD691">
        <v>0</v>
      </c>
      <c r="AE691">
        <v>0.7</v>
      </c>
    </row>
    <row r="692" spans="1:31" x14ac:dyDescent="0.15">
      <c r="A692" s="6">
        <v>119</v>
      </c>
      <c r="B692">
        <v>16</v>
      </c>
      <c r="C692">
        <v>4</v>
      </c>
      <c r="D692">
        <v>10</v>
      </c>
      <c r="E692">
        <v>10</v>
      </c>
      <c r="F692">
        <v>10</v>
      </c>
      <c r="G692">
        <v>0</v>
      </c>
      <c r="H692">
        <v>6</v>
      </c>
      <c r="I692">
        <v>4</v>
      </c>
      <c r="J692">
        <v>0.8</v>
      </c>
      <c r="K692">
        <v>9.1609191894531197</v>
      </c>
      <c r="L692" s="10">
        <v>3.03232765197754</v>
      </c>
      <c r="M692">
        <v>1.52846527099609</v>
      </c>
      <c r="N692">
        <v>6.45467185974121</v>
      </c>
      <c r="O692">
        <v>4</v>
      </c>
      <c r="P692">
        <v>4</v>
      </c>
      <c r="Q692">
        <v>14</v>
      </c>
      <c r="R692" s="16">
        <v>0.28570000000000001</v>
      </c>
      <c r="S692" s="16">
        <f t="shared" si="10"/>
        <v>0.4</v>
      </c>
      <c r="T692">
        <v>4.0863189697265598</v>
      </c>
      <c r="U692">
        <v>3.7099561691284202</v>
      </c>
      <c r="V692">
        <v>3.46160817146301</v>
      </c>
      <c r="W692" s="17">
        <v>0.248347997665405</v>
      </c>
      <c r="X692">
        <v>0.62471079826355003</v>
      </c>
      <c r="Y692">
        <v>0.62471079826355003</v>
      </c>
      <c r="Z692">
        <v>0.4</v>
      </c>
      <c r="AA692">
        <v>1</v>
      </c>
      <c r="AB692">
        <v>0.71428571428571397</v>
      </c>
      <c r="AC692">
        <v>0.83333333333333304</v>
      </c>
      <c r="AD692">
        <v>0</v>
      </c>
      <c r="AE692">
        <v>0.6</v>
      </c>
    </row>
    <row r="693" spans="1:31" x14ac:dyDescent="0.15">
      <c r="A693" s="6">
        <v>843</v>
      </c>
      <c r="B693">
        <v>17</v>
      </c>
      <c r="C693">
        <v>3</v>
      </c>
      <c r="D693">
        <v>10</v>
      </c>
      <c r="E693">
        <v>10</v>
      </c>
      <c r="F693">
        <v>10</v>
      </c>
      <c r="G693">
        <v>0</v>
      </c>
      <c r="H693">
        <v>7</v>
      </c>
      <c r="I693">
        <v>3</v>
      </c>
      <c r="J693">
        <v>0.85</v>
      </c>
      <c r="K693">
        <v>11.2172584533691</v>
      </c>
      <c r="L693" s="10">
        <v>3.0332145690918</v>
      </c>
      <c r="M693">
        <v>1.8868942260742201</v>
      </c>
      <c r="N693">
        <v>7.8704261779785201</v>
      </c>
      <c r="O693">
        <v>5</v>
      </c>
      <c r="P693">
        <v>5</v>
      </c>
      <c r="Q693">
        <v>15</v>
      </c>
      <c r="R693" s="16">
        <v>0.33329999999999999</v>
      </c>
      <c r="S693" s="16">
        <f t="shared" si="10"/>
        <v>0.5</v>
      </c>
      <c r="T693">
        <v>3.81022071838379</v>
      </c>
      <c r="U693">
        <v>3.5047795772552499</v>
      </c>
      <c r="V693">
        <v>3.20269775390625</v>
      </c>
      <c r="W693" s="17">
        <v>0.30208182334899902</v>
      </c>
      <c r="X693">
        <v>0.60752296447753895</v>
      </c>
      <c r="Y693">
        <v>0.60752296447753895</v>
      </c>
      <c r="Z693">
        <v>0.5</v>
      </c>
      <c r="AA693">
        <v>1</v>
      </c>
      <c r="AB693">
        <v>0.66666666666666696</v>
      </c>
      <c r="AC693">
        <v>0.8</v>
      </c>
      <c r="AD693">
        <v>0</v>
      </c>
      <c r="AE693">
        <v>0.5</v>
      </c>
    </row>
    <row r="694" spans="1:31" x14ac:dyDescent="0.15">
      <c r="A694" s="6">
        <v>27</v>
      </c>
      <c r="B694">
        <v>17</v>
      </c>
      <c r="C694">
        <v>3</v>
      </c>
      <c r="D694">
        <v>10</v>
      </c>
      <c r="E694">
        <v>10</v>
      </c>
      <c r="F694">
        <v>10</v>
      </c>
      <c r="G694">
        <v>0</v>
      </c>
      <c r="H694">
        <v>7</v>
      </c>
      <c r="I694">
        <v>3</v>
      </c>
      <c r="J694">
        <v>0.85</v>
      </c>
      <c r="K694">
        <v>8.7187557220459002</v>
      </c>
      <c r="L694" s="10">
        <v>3.0437355041503902</v>
      </c>
      <c r="M694">
        <v>2.2780113220214799</v>
      </c>
      <c r="N694">
        <v>5.55474853515625</v>
      </c>
      <c r="O694">
        <v>5</v>
      </c>
      <c r="P694">
        <v>5</v>
      </c>
      <c r="Q694">
        <v>15</v>
      </c>
      <c r="R694" s="16">
        <v>0.33329999999999999</v>
      </c>
      <c r="S694" s="16">
        <f t="shared" si="10"/>
        <v>0.5</v>
      </c>
      <c r="T694">
        <v>3.6574153900146502</v>
      </c>
      <c r="U694">
        <v>3.4142267704010001</v>
      </c>
      <c r="V694">
        <v>3.1300864219665501</v>
      </c>
      <c r="W694" s="17">
        <v>0.28414034843444802</v>
      </c>
      <c r="X694">
        <v>0.52732896804809604</v>
      </c>
      <c r="Y694">
        <v>0.52732896804809604</v>
      </c>
      <c r="Z694">
        <v>0.5</v>
      </c>
      <c r="AA694">
        <v>1</v>
      </c>
      <c r="AB694">
        <v>0.66666666666666696</v>
      </c>
      <c r="AC694">
        <v>0.8</v>
      </c>
      <c r="AD694">
        <v>0</v>
      </c>
      <c r="AE694">
        <v>0.5</v>
      </c>
    </row>
    <row r="695" spans="1:31" x14ac:dyDescent="0.15">
      <c r="A695" s="6">
        <v>987</v>
      </c>
      <c r="B695">
        <v>19</v>
      </c>
      <c r="C695">
        <v>1</v>
      </c>
      <c r="D695">
        <v>10</v>
      </c>
      <c r="E695">
        <v>10</v>
      </c>
      <c r="F695">
        <v>10</v>
      </c>
      <c r="G695">
        <v>0</v>
      </c>
      <c r="H695">
        <v>9</v>
      </c>
      <c r="I695">
        <v>1</v>
      </c>
      <c r="J695">
        <v>0.95</v>
      </c>
      <c r="K695">
        <v>13.11452293396</v>
      </c>
      <c r="L695" s="10">
        <v>3.0455665588378902</v>
      </c>
      <c r="M695">
        <v>2.85603904724121</v>
      </c>
      <c r="N695">
        <v>9.2924613952636701</v>
      </c>
      <c r="O695">
        <v>7</v>
      </c>
      <c r="P695">
        <v>7</v>
      </c>
      <c r="Q695">
        <v>17</v>
      </c>
      <c r="R695" s="16">
        <v>0.4118</v>
      </c>
      <c r="S695" s="16">
        <f t="shared" si="10"/>
        <v>0.7</v>
      </c>
      <c r="T695">
        <v>4.5542678833007804</v>
      </c>
      <c r="U695">
        <v>4.3066840171814</v>
      </c>
      <c r="V695">
        <v>3.95100021362305</v>
      </c>
      <c r="W695" s="17">
        <v>0.35568380355835</v>
      </c>
      <c r="X695">
        <v>0.60326766967773404</v>
      </c>
      <c r="Y695">
        <v>0.60326766967773404</v>
      </c>
      <c r="Z695">
        <v>0.7</v>
      </c>
      <c r="AA695">
        <v>1</v>
      </c>
      <c r="AB695">
        <v>0.58823529411764697</v>
      </c>
      <c r="AC695">
        <v>0.74074074074074103</v>
      </c>
      <c r="AD695">
        <v>0</v>
      </c>
      <c r="AE695">
        <v>0.3</v>
      </c>
    </row>
    <row r="696" spans="1:31" x14ac:dyDescent="0.15">
      <c r="A696" s="6">
        <v>872</v>
      </c>
      <c r="B696">
        <v>15</v>
      </c>
      <c r="C696">
        <v>5</v>
      </c>
      <c r="D696">
        <v>10</v>
      </c>
      <c r="E696">
        <v>10</v>
      </c>
      <c r="F696">
        <v>10</v>
      </c>
      <c r="G696">
        <v>0</v>
      </c>
      <c r="H696">
        <v>5</v>
      </c>
      <c r="I696">
        <v>5</v>
      </c>
      <c r="J696">
        <v>0.75</v>
      </c>
      <c r="K696">
        <v>7.7024211883544904</v>
      </c>
      <c r="L696" s="10">
        <v>3.0466976165771502</v>
      </c>
      <c r="M696">
        <v>1.49460601806641</v>
      </c>
      <c r="N696">
        <v>6.2072620391845703</v>
      </c>
      <c r="O696">
        <v>4</v>
      </c>
      <c r="P696">
        <v>4</v>
      </c>
      <c r="Q696">
        <v>13</v>
      </c>
      <c r="R696" s="16">
        <v>0.30769999999999997</v>
      </c>
      <c r="S696" s="16">
        <f t="shared" si="10"/>
        <v>0.4</v>
      </c>
      <c r="T696">
        <v>2.7578697204589799</v>
      </c>
      <c r="U696">
        <v>2.4421029090881401</v>
      </c>
      <c r="V696">
        <v>2.3006236553192099</v>
      </c>
      <c r="W696" s="17">
        <v>0.14147925376892101</v>
      </c>
      <c r="X696">
        <v>0.45724606513977101</v>
      </c>
      <c r="Y696">
        <v>0.45724606513977101</v>
      </c>
      <c r="Z696">
        <v>0.4</v>
      </c>
      <c r="AA696">
        <v>0.9</v>
      </c>
      <c r="AB696">
        <v>0.69230769230769196</v>
      </c>
      <c r="AC696">
        <v>0.78260869565217395</v>
      </c>
      <c r="AD696">
        <v>0.1</v>
      </c>
      <c r="AE696">
        <v>0.5</v>
      </c>
    </row>
    <row r="697" spans="1:31" x14ac:dyDescent="0.15">
      <c r="A697" s="6">
        <v>139</v>
      </c>
      <c r="B697">
        <v>14</v>
      </c>
      <c r="C697">
        <v>6</v>
      </c>
      <c r="D697">
        <v>10</v>
      </c>
      <c r="E697">
        <v>10</v>
      </c>
      <c r="F697">
        <v>10</v>
      </c>
      <c r="G697">
        <v>0</v>
      </c>
      <c r="H697">
        <v>4</v>
      </c>
      <c r="I697">
        <v>6</v>
      </c>
      <c r="J697">
        <v>0.7</v>
      </c>
      <c r="K697">
        <v>7.91512107849121</v>
      </c>
      <c r="L697" s="10">
        <v>3.0504188537597701</v>
      </c>
      <c r="M697">
        <v>0.32053756713867199</v>
      </c>
      <c r="N697">
        <v>7.6119632720947301</v>
      </c>
      <c r="O697">
        <v>4</v>
      </c>
      <c r="P697">
        <v>4</v>
      </c>
      <c r="Q697">
        <v>14</v>
      </c>
      <c r="R697" s="16">
        <v>0.28570000000000001</v>
      </c>
      <c r="S697" s="16">
        <f t="shared" si="10"/>
        <v>0.4</v>
      </c>
      <c r="T697">
        <v>3.1472129821777299</v>
      </c>
      <c r="U697">
        <v>2.64344978332519</v>
      </c>
      <c r="V697">
        <v>2.6132624149322501</v>
      </c>
      <c r="W697" s="17">
        <v>3.0187368392944301E-2</v>
      </c>
      <c r="X697">
        <v>0.53395056724548295</v>
      </c>
      <c r="Y697">
        <v>0.53395056724548295</v>
      </c>
      <c r="Z697">
        <v>0.4</v>
      </c>
      <c r="AA697">
        <v>1</v>
      </c>
      <c r="AB697">
        <v>0.71428571428571397</v>
      </c>
      <c r="AC697">
        <v>0.83333333333333304</v>
      </c>
      <c r="AD697">
        <v>0</v>
      </c>
      <c r="AE697">
        <v>0.6</v>
      </c>
    </row>
    <row r="698" spans="1:31" x14ac:dyDescent="0.15">
      <c r="A698" s="6">
        <v>383</v>
      </c>
      <c r="B698">
        <v>16</v>
      </c>
      <c r="C698">
        <v>4</v>
      </c>
      <c r="D698">
        <v>10</v>
      </c>
      <c r="E698">
        <v>10</v>
      </c>
      <c r="F698">
        <v>10</v>
      </c>
      <c r="G698">
        <v>0</v>
      </c>
      <c r="H698">
        <v>6</v>
      </c>
      <c r="I698">
        <v>4</v>
      </c>
      <c r="J698">
        <v>0.8</v>
      </c>
      <c r="K698">
        <v>8.7357730865478498</v>
      </c>
      <c r="L698" s="10">
        <v>3.0506744384765598</v>
      </c>
      <c r="M698">
        <v>1.4806213378906199</v>
      </c>
      <c r="N698">
        <v>5.5500297546386701</v>
      </c>
      <c r="O698">
        <v>4</v>
      </c>
      <c r="P698">
        <v>4</v>
      </c>
      <c r="Q698">
        <v>14</v>
      </c>
      <c r="R698" s="16">
        <v>0.28570000000000001</v>
      </c>
      <c r="S698" s="16">
        <f t="shared" si="10"/>
        <v>0.4</v>
      </c>
      <c r="T698">
        <v>3.59505271911621</v>
      </c>
      <c r="U698">
        <v>3.2764034271240199</v>
      </c>
      <c r="V698">
        <v>3.0137741565704301</v>
      </c>
      <c r="W698" s="17">
        <v>0.26262927055358898</v>
      </c>
      <c r="X698">
        <v>0.58127856254577603</v>
      </c>
      <c r="Y698">
        <v>0.58127856254577603</v>
      </c>
      <c r="Z698">
        <v>0.4</v>
      </c>
      <c r="AA698">
        <v>1</v>
      </c>
      <c r="AB698">
        <v>0.71428571428571397</v>
      </c>
      <c r="AC698">
        <v>0.83333333333333304</v>
      </c>
      <c r="AD698">
        <v>0</v>
      </c>
      <c r="AE698">
        <v>0.6</v>
      </c>
    </row>
    <row r="699" spans="1:31" x14ac:dyDescent="0.15">
      <c r="A699" s="6">
        <v>458</v>
      </c>
      <c r="B699">
        <v>16</v>
      </c>
      <c r="C699">
        <v>4</v>
      </c>
      <c r="D699">
        <v>10</v>
      </c>
      <c r="E699">
        <v>10</v>
      </c>
      <c r="F699">
        <v>10</v>
      </c>
      <c r="G699">
        <v>0</v>
      </c>
      <c r="H699">
        <v>6</v>
      </c>
      <c r="I699">
        <v>4</v>
      </c>
      <c r="J699">
        <v>0.8</v>
      </c>
      <c r="K699">
        <v>8.1400718688964808</v>
      </c>
      <c r="L699" s="10">
        <v>3.0566768646240199</v>
      </c>
      <c r="M699">
        <v>1.5933265686035201</v>
      </c>
      <c r="N699">
        <v>4.8139476776123002</v>
      </c>
      <c r="O699">
        <v>3</v>
      </c>
      <c r="P699">
        <v>3</v>
      </c>
      <c r="Q699">
        <v>13</v>
      </c>
      <c r="R699" s="16">
        <v>0.23080000000000001</v>
      </c>
      <c r="S699" s="16">
        <f t="shared" si="10"/>
        <v>0.3</v>
      </c>
      <c r="T699">
        <v>3.6725311279296902</v>
      </c>
      <c r="U699">
        <v>3.3799407482147199</v>
      </c>
      <c r="V699">
        <v>3.1038677692413299</v>
      </c>
      <c r="W699" s="17">
        <v>0.276072978973389</v>
      </c>
      <c r="X699">
        <v>0.56866335868835405</v>
      </c>
      <c r="Y699">
        <v>0.56866335868835405</v>
      </c>
      <c r="Z699">
        <v>0.3</v>
      </c>
      <c r="AA699">
        <v>1</v>
      </c>
      <c r="AB699">
        <v>0.76923076923076905</v>
      </c>
      <c r="AC699">
        <v>0.86956521739130399</v>
      </c>
      <c r="AD699">
        <v>0</v>
      </c>
      <c r="AE699">
        <v>0.7</v>
      </c>
    </row>
    <row r="700" spans="1:31" x14ac:dyDescent="0.15">
      <c r="A700" s="6">
        <v>454</v>
      </c>
      <c r="B700">
        <v>16</v>
      </c>
      <c r="C700">
        <v>4</v>
      </c>
      <c r="D700">
        <v>10</v>
      </c>
      <c r="E700">
        <v>10</v>
      </c>
      <c r="F700">
        <v>10</v>
      </c>
      <c r="G700">
        <v>0</v>
      </c>
      <c r="H700">
        <v>6</v>
      </c>
      <c r="I700">
        <v>4</v>
      </c>
      <c r="J700">
        <v>0.8</v>
      </c>
      <c r="K700">
        <v>8.2394962310790998</v>
      </c>
      <c r="L700" s="10">
        <v>3.0580978393554701</v>
      </c>
      <c r="M700">
        <v>1.61185455322266</v>
      </c>
      <c r="N700">
        <v>5.0200500488281197</v>
      </c>
      <c r="O700">
        <v>3</v>
      </c>
      <c r="P700">
        <v>3</v>
      </c>
      <c r="Q700">
        <v>13</v>
      </c>
      <c r="R700" s="16">
        <v>0.23080000000000001</v>
      </c>
      <c r="S700" s="16">
        <f t="shared" si="10"/>
        <v>0.3</v>
      </c>
      <c r="T700">
        <v>3.72611427307129</v>
      </c>
      <c r="U700">
        <v>3.4382565021514901</v>
      </c>
      <c r="V700">
        <v>3.1878478527069101</v>
      </c>
      <c r="W700" s="17">
        <v>0.25040864944458002</v>
      </c>
      <c r="X700">
        <v>0.53826642036437999</v>
      </c>
      <c r="Y700">
        <v>0.53826642036437999</v>
      </c>
      <c r="Z700">
        <v>0.3</v>
      </c>
      <c r="AA700">
        <v>1</v>
      </c>
      <c r="AB700">
        <v>0.76923076923076905</v>
      </c>
      <c r="AC700">
        <v>0.86956521739130399</v>
      </c>
      <c r="AD700">
        <v>0</v>
      </c>
      <c r="AE700">
        <v>0.7</v>
      </c>
    </row>
    <row r="701" spans="1:31" x14ac:dyDescent="0.15">
      <c r="A701" s="6">
        <v>608</v>
      </c>
      <c r="B701">
        <v>16</v>
      </c>
      <c r="C701">
        <v>4</v>
      </c>
      <c r="D701">
        <v>10</v>
      </c>
      <c r="E701">
        <v>10</v>
      </c>
      <c r="F701">
        <v>10</v>
      </c>
      <c r="G701">
        <v>0</v>
      </c>
      <c r="H701">
        <v>6</v>
      </c>
      <c r="I701">
        <v>4</v>
      </c>
      <c r="J701">
        <v>0.8</v>
      </c>
      <c r="K701">
        <v>8.4217014312744105</v>
      </c>
      <c r="L701" s="10">
        <v>3.0600948333740199</v>
      </c>
      <c r="M701">
        <v>2.0581016540527299</v>
      </c>
      <c r="N701">
        <v>6.4310226440429696</v>
      </c>
      <c r="O701">
        <v>5</v>
      </c>
      <c r="P701">
        <v>5</v>
      </c>
      <c r="Q701">
        <v>15</v>
      </c>
      <c r="R701" s="16">
        <v>0.33329999999999999</v>
      </c>
      <c r="S701" s="16">
        <f t="shared" si="10"/>
        <v>0.5</v>
      </c>
      <c r="T701">
        <v>3.7421360015869101</v>
      </c>
      <c r="U701">
        <v>3.3851985931396502</v>
      </c>
      <c r="V701">
        <v>3.19155073165894</v>
      </c>
      <c r="W701" s="17">
        <v>0.193647861480713</v>
      </c>
      <c r="X701">
        <v>0.55058526992797896</v>
      </c>
      <c r="Y701">
        <v>0.55058526992797896</v>
      </c>
      <c r="Z701">
        <v>0.5</v>
      </c>
      <c r="AA701">
        <v>1</v>
      </c>
      <c r="AB701">
        <v>0.66666666666666696</v>
      </c>
      <c r="AC701">
        <v>0.8</v>
      </c>
      <c r="AD701">
        <v>0</v>
      </c>
      <c r="AE701">
        <v>0.5</v>
      </c>
    </row>
    <row r="702" spans="1:31" x14ac:dyDescent="0.15">
      <c r="A702" s="6">
        <v>26</v>
      </c>
      <c r="B702">
        <v>14</v>
      </c>
      <c r="C702">
        <v>6</v>
      </c>
      <c r="D702">
        <v>10</v>
      </c>
      <c r="E702">
        <v>10</v>
      </c>
      <c r="F702">
        <v>10</v>
      </c>
      <c r="G702">
        <v>0</v>
      </c>
      <c r="H702">
        <v>4</v>
      </c>
      <c r="I702">
        <v>6</v>
      </c>
      <c r="J702">
        <v>0.7</v>
      </c>
      <c r="K702">
        <v>7.8317146301269496</v>
      </c>
      <c r="L702" s="10">
        <v>3.0649051666259801</v>
      </c>
      <c r="M702">
        <v>0.44335174560546903</v>
      </c>
      <c r="N702">
        <v>7.5477924346923801</v>
      </c>
      <c r="O702">
        <v>4</v>
      </c>
      <c r="P702">
        <v>4</v>
      </c>
      <c r="Q702">
        <v>14</v>
      </c>
      <c r="R702" s="16">
        <v>0.28570000000000001</v>
      </c>
      <c r="S702" s="16">
        <f t="shared" si="10"/>
        <v>0.4</v>
      </c>
      <c r="T702">
        <v>3.2726955413818399</v>
      </c>
      <c r="U702">
        <v>2.7893033027648899</v>
      </c>
      <c r="V702">
        <v>2.7581441402435298</v>
      </c>
      <c r="W702" s="17">
        <v>3.1159162521362301E-2</v>
      </c>
      <c r="X702">
        <v>0.514551401138306</v>
      </c>
      <c r="Y702">
        <v>0.514551401138306</v>
      </c>
      <c r="Z702">
        <v>0.4</v>
      </c>
      <c r="AA702">
        <v>1</v>
      </c>
      <c r="AB702">
        <v>0.71428571428571397</v>
      </c>
      <c r="AC702">
        <v>0.83333333333333304</v>
      </c>
      <c r="AD702">
        <v>0</v>
      </c>
      <c r="AE702">
        <v>0.6</v>
      </c>
    </row>
    <row r="703" spans="1:31" x14ac:dyDescent="0.15">
      <c r="A703" s="6">
        <v>258</v>
      </c>
      <c r="B703">
        <v>15</v>
      </c>
      <c r="C703">
        <v>5</v>
      </c>
      <c r="D703">
        <v>10</v>
      </c>
      <c r="E703">
        <v>10</v>
      </c>
      <c r="F703">
        <v>10</v>
      </c>
      <c r="G703">
        <v>0</v>
      </c>
      <c r="H703">
        <v>5</v>
      </c>
      <c r="I703">
        <v>5</v>
      </c>
      <c r="J703">
        <v>0.75</v>
      </c>
      <c r="K703">
        <v>8.7935047149658203</v>
      </c>
      <c r="L703" s="10">
        <v>3.0823822021484402</v>
      </c>
      <c r="M703">
        <v>0.86180114746093694</v>
      </c>
      <c r="N703">
        <v>6.9810791015625</v>
      </c>
      <c r="O703">
        <v>4</v>
      </c>
      <c r="P703">
        <v>4</v>
      </c>
      <c r="Q703">
        <v>14</v>
      </c>
      <c r="R703" s="16">
        <v>0.28570000000000001</v>
      </c>
      <c r="S703" s="16">
        <f t="shared" si="10"/>
        <v>0.4</v>
      </c>
      <c r="T703">
        <v>4.00844383239746</v>
      </c>
      <c r="U703">
        <v>3.5459938049316402</v>
      </c>
      <c r="V703">
        <v>3.3885917663574201</v>
      </c>
      <c r="W703" s="17">
        <v>0.157402038574219</v>
      </c>
      <c r="X703">
        <v>0.61985206604003895</v>
      </c>
      <c r="Y703">
        <v>0.61985206604003895</v>
      </c>
      <c r="Z703">
        <v>0.4</v>
      </c>
      <c r="AA703">
        <v>1</v>
      </c>
      <c r="AB703">
        <v>0.71428571428571397</v>
      </c>
      <c r="AC703">
        <v>0.83333333333333304</v>
      </c>
      <c r="AD703">
        <v>0</v>
      </c>
      <c r="AE703">
        <v>0.6</v>
      </c>
    </row>
    <row r="704" spans="1:31" x14ac:dyDescent="0.15">
      <c r="A704" s="6">
        <v>426</v>
      </c>
      <c r="B704">
        <v>19</v>
      </c>
      <c r="C704">
        <v>1</v>
      </c>
      <c r="D704">
        <v>10</v>
      </c>
      <c r="E704">
        <v>10</v>
      </c>
      <c r="F704">
        <v>10</v>
      </c>
      <c r="G704">
        <v>0</v>
      </c>
      <c r="H704">
        <v>9</v>
      </c>
      <c r="I704">
        <v>1</v>
      </c>
      <c r="J704">
        <v>0.95</v>
      </c>
      <c r="K704">
        <v>12.76491355896</v>
      </c>
      <c r="L704" s="10">
        <v>3.09232521057129</v>
      </c>
      <c r="M704">
        <v>2.9012107849121098</v>
      </c>
      <c r="N704">
        <v>8.8361930847168004</v>
      </c>
      <c r="O704">
        <v>4</v>
      </c>
      <c r="P704">
        <v>4</v>
      </c>
      <c r="Q704">
        <v>14</v>
      </c>
      <c r="R704" s="16">
        <v>0.28570000000000001</v>
      </c>
      <c r="S704" s="16">
        <f t="shared" si="10"/>
        <v>0.4</v>
      </c>
      <c r="T704">
        <v>4.0366325378418004</v>
      </c>
      <c r="U704">
        <v>3.8388867378234899</v>
      </c>
      <c r="V704">
        <v>3.4590210914611799</v>
      </c>
      <c r="W704" s="17">
        <v>0.37986564636230502</v>
      </c>
      <c r="X704">
        <v>0.57761144638061501</v>
      </c>
      <c r="Y704">
        <v>0.57761144638061501</v>
      </c>
      <c r="Z704">
        <v>0.4</v>
      </c>
      <c r="AA704">
        <v>1</v>
      </c>
      <c r="AB704">
        <v>0.71428571428571397</v>
      </c>
      <c r="AC704">
        <v>0.83333333333333304</v>
      </c>
      <c r="AD704">
        <v>0</v>
      </c>
      <c r="AE704">
        <v>0.6</v>
      </c>
    </row>
    <row r="705" spans="1:31" x14ac:dyDescent="0.15">
      <c r="A705" s="6">
        <v>124</v>
      </c>
      <c r="B705">
        <v>14</v>
      </c>
      <c r="C705">
        <v>6</v>
      </c>
      <c r="D705">
        <v>10</v>
      </c>
      <c r="E705">
        <v>10</v>
      </c>
      <c r="F705">
        <v>10</v>
      </c>
      <c r="G705">
        <v>0</v>
      </c>
      <c r="H705">
        <v>4</v>
      </c>
      <c r="I705">
        <v>6</v>
      </c>
      <c r="J705">
        <v>0.7</v>
      </c>
      <c r="K705">
        <v>7.3410587310790998</v>
      </c>
      <c r="L705" s="10">
        <v>3.0933818817138699</v>
      </c>
      <c r="M705">
        <v>0.57393264770507801</v>
      </c>
      <c r="N705">
        <v>6.4201107025146502</v>
      </c>
      <c r="O705">
        <v>3</v>
      </c>
      <c r="P705">
        <v>3</v>
      </c>
      <c r="Q705">
        <v>11</v>
      </c>
      <c r="R705" s="16">
        <v>0.2727</v>
      </c>
      <c r="S705" s="16">
        <f t="shared" si="10"/>
        <v>0.3</v>
      </c>
      <c r="T705">
        <v>2.9213008880615199</v>
      </c>
      <c r="U705">
        <v>2.5082163810729998</v>
      </c>
      <c r="V705">
        <v>2.4388997554778999</v>
      </c>
      <c r="W705" s="17">
        <v>6.9316625595092801E-2</v>
      </c>
      <c r="X705">
        <v>0.482401132583618</v>
      </c>
      <c r="Y705">
        <v>0.482401132583618</v>
      </c>
      <c r="Z705">
        <v>0.3</v>
      </c>
      <c r="AA705">
        <v>0.8</v>
      </c>
      <c r="AB705">
        <v>0.72727272727272696</v>
      </c>
      <c r="AC705">
        <v>0.76190476190476197</v>
      </c>
      <c r="AD705">
        <v>0.2</v>
      </c>
      <c r="AE705">
        <v>0.5</v>
      </c>
    </row>
    <row r="706" spans="1:31" x14ac:dyDescent="0.15">
      <c r="A706" s="6">
        <v>593</v>
      </c>
      <c r="B706">
        <v>16</v>
      </c>
      <c r="C706">
        <v>4</v>
      </c>
      <c r="D706">
        <v>10</v>
      </c>
      <c r="E706">
        <v>10</v>
      </c>
      <c r="F706">
        <v>10</v>
      </c>
      <c r="G706">
        <v>0</v>
      </c>
      <c r="H706">
        <v>6</v>
      </c>
      <c r="I706">
        <v>4</v>
      </c>
      <c r="J706">
        <v>0.8</v>
      </c>
      <c r="K706">
        <v>8.7701759338378906</v>
      </c>
      <c r="L706" s="10">
        <v>3.0999679565429701</v>
      </c>
      <c r="M706">
        <v>1.6364841461181601</v>
      </c>
      <c r="N706">
        <v>5.7916412353515598</v>
      </c>
      <c r="O706">
        <v>3</v>
      </c>
      <c r="P706">
        <v>3</v>
      </c>
      <c r="Q706">
        <v>13</v>
      </c>
      <c r="R706" s="16">
        <v>0.23080000000000001</v>
      </c>
      <c r="S706" s="16">
        <f t="shared" ref="S706:S769" si="11">O706/E706</f>
        <v>0.3</v>
      </c>
      <c r="T706">
        <v>3.22085762023926</v>
      </c>
      <c r="U706">
        <v>2.9539482593536399</v>
      </c>
      <c r="V706">
        <v>2.6973681449890101</v>
      </c>
      <c r="W706" s="17">
        <v>0.25658011436462402</v>
      </c>
      <c r="X706">
        <v>0.52348947525024403</v>
      </c>
      <c r="Y706">
        <v>0.52348947525024403</v>
      </c>
      <c r="Z706">
        <v>0.3</v>
      </c>
      <c r="AA706">
        <v>1</v>
      </c>
      <c r="AB706">
        <v>0.76923076923076905</v>
      </c>
      <c r="AC706">
        <v>0.86956521739130399</v>
      </c>
      <c r="AD706">
        <v>0</v>
      </c>
      <c r="AE706">
        <v>0.7</v>
      </c>
    </row>
    <row r="707" spans="1:31" x14ac:dyDescent="0.15">
      <c r="A707" s="6">
        <v>290</v>
      </c>
      <c r="B707">
        <v>18</v>
      </c>
      <c r="C707">
        <v>2</v>
      </c>
      <c r="D707">
        <v>10</v>
      </c>
      <c r="E707">
        <v>10</v>
      </c>
      <c r="F707">
        <v>10</v>
      </c>
      <c r="G707">
        <v>0</v>
      </c>
      <c r="H707">
        <v>8</v>
      </c>
      <c r="I707">
        <v>2</v>
      </c>
      <c r="J707">
        <v>0.9</v>
      </c>
      <c r="K707">
        <v>9.8442363739013707</v>
      </c>
      <c r="L707" s="10">
        <v>3.10686111450195</v>
      </c>
      <c r="M707">
        <v>2.6977882385253902</v>
      </c>
      <c r="N707">
        <v>6.3763504028320304</v>
      </c>
      <c r="O707">
        <v>6</v>
      </c>
      <c r="P707">
        <v>6</v>
      </c>
      <c r="Q707">
        <v>16</v>
      </c>
      <c r="R707" s="16">
        <v>0.375</v>
      </c>
      <c r="S707" s="16">
        <f t="shared" si="11"/>
        <v>0.6</v>
      </c>
      <c r="T707">
        <v>4.1602821350097701</v>
      </c>
      <c r="U707">
        <v>3.89485359191894</v>
      </c>
      <c r="V707">
        <v>3.58209228515625</v>
      </c>
      <c r="W707" s="17">
        <v>0.31276130676269498</v>
      </c>
      <c r="X707">
        <v>0.57818984985351596</v>
      </c>
      <c r="Y707">
        <v>0.57818984985351596</v>
      </c>
      <c r="Z707">
        <v>0.6</v>
      </c>
      <c r="AA707">
        <v>1</v>
      </c>
      <c r="AB707">
        <v>0.625</v>
      </c>
      <c r="AC707">
        <v>0.76923076923076905</v>
      </c>
      <c r="AD707">
        <v>0</v>
      </c>
      <c r="AE707">
        <v>0.4</v>
      </c>
    </row>
    <row r="708" spans="1:31" x14ac:dyDescent="0.15">
      <c r="A708" s="6">
        <v>159</v>
      </c>
      <c r="B708">
        <v>17</v>
      </c>
      <c r="C708">
        <v>3</v>
      </c>
      <c r="D708">
        <v>10</v>
      </c>
      <c r="E708">
        <v>10</v>
      </c>
      <c r="F708">
        <v>10</v>
      </c>
      <c r="G708">
        <v>0</v>
      </c>
      <c r="H708">
        <v>7</v>
      </c>
      <c r="I708">
        <v>3</v>
      </c>
      <c r="J708">
        <v>0.85</v>
      </c>
      <c r="K708">
        <v>8.7575283050537092</v>
      </c>
      <c r="L708" s="10">
        <v>3.1088714599609402</v>
      </c>
      <c r="M708">
        <v>2.2011642456054701</v>
      </c>
      <c r="N708">
        <v>5.04380226135254</v>
      </c>
      <c r="O708">
        <v>4</v>
      </c>
      <c r="P708">
        <v>4</v>
      </c>
      <c r="Q708">
        <v>14</v>
      </c>
      <c r="R708" s="16">
        <v>0.28570000000000001</v>
      </c>
      <c r="S708" s="16">
        <f t="shared" si="11"/>
        <v>0.4</v>
      </c>
      <c r="T708">
        <v>3.7435493469238299</v>
      </c>
      <c r="U708">
        <v>3.4978618621826199</v>
      </c>
      <c r="V708">
        <v>3.1751580238342298</v>
      </c>
      <c r="W708" s="17">
        <v>0.322703838348389</v>
      </c>
      <c r="X708">
        <v>0.56839132308960005</v>
      </c>
      <c r="Y708">
        <v>0.56839132308960005</v>
      </c>
      <c r="Z708">
        <v>0.4</v>
      </c>
      <c r="AA708">
        <v>1</v>
      </c>
      <c r="AB708">
        <v>0.71428571428571397</v>
      </c>
      <c r="AC708">
        <v>0.83333333333333304</v>
      </c>
      <c r="AD708">
        <v>0</v>
      </c>
      <c r="AE708">
        <v>0.6</v>
      </c>
    </row>
    <row r="709" spans="1:31" x14ac:dyDescent="0.15">
      <c r="A709" s="6">
        <v>673</v>
      </c>
      <c r="B709">
        <v>16</v>
      </c>
      <c r="C709">
        <v>4</v>
      </c>
      <c r="D709">
        <v>10</v>
      </c>
      <c r="E709">
        <v>10</v>
      </c>
      <c r="F709">
        <v>10</v>
      </c>
      <c r="G709">
        <v>0</v>
      </c>
      <c r="H709">
        <v>6</v>
      </c>
      <c r="I709">
        <v>4</v>
      </c>
      <c r="J709">
        <v>0.8</v>
      </c>
      <c r="K709">
        <v>8.5554542541503906</v>
      </c>
      <c r="L709" s="10">
        <v>3.1125965118408199</v>
      </c>
      <c r="M709">
        <v>1.7402763366699201</v>
      </c>
      <c r="N709">
        <v>5.6406211853027299</v>
      </c>
      <c r="O709">
        <v>4</v>
      </c>
      <c r="P709">
        <v>4</v>
      </c>
      <c r="Q709">
        <v>14</v>
      </c>
      <c r="R709" s="16">
        <v>0.28570000000000001</v>
      </c>
      <c r="S709" s="16">
        <f t="shared" si="11"/>
        <v>0.4</v>
      </c>
      <c r="T709">
        <v>3.42026710510254</v>
      </c>
      <c r="U709">
        <v>3.1458337306976301</v>
      </c>
      <c r="V709">
        <v>2.9016473293304399</v>
      </c>
      <c r="W709" s="17">
        <v>0.244186401367187</v>
      </c>
      <c r="X709">
        <v>0.51861977577209495</v>
      </c>
      <c r="Y709">
        <v>0.51861977577209495</v>
      </c>
      <c r="Z709">
        <v>0.4</v>
      </c>
      <c r="AA709">
        <v>1</v>
      </c>
      <c r="AB709">
        <v>0.71428571428571397</v>
      </c>
      <c r="AC709">
        <v>0.83333333333333304</v>
      </c>
      <c r="AD709">
        <v>0</v>
      </c>
      <c r="AE709">
        <v>0.6</v>
      </c>
    </row>
    <row r="710" spans="1:31" x14ac:dyDescent="0.15">
      <c r="A710" s="6">
        <v>791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>
        <v>7.8393573760986301</v>
      </c>
      <c r="L710" s="10">
        <v>3.1168403625488299</v>
      </c>
      <c r="M710">
        <v>1.3087272644043</v>
      </c>
      <c r="N710">
        <v>5.8287982940673801</v>
      </c>
      <c r="O710">
        <v>4</v>
      </c>
      <c r="P710">
        <v>4</v>
      </c>
      <c r="Q710">
        <v>14</v>
      </c>
      <c r="R710" s="16">
        <v>0.28570000000000001</v>
      </c>
      <c r="S710" s="16">
        <f t="shared" si="11"/>
        <v>0.4</v>
      </c>
      <c r="T710">
        <v>3.4938983917236301</v>
      </c>
      <c r="U710">
        <v>3.1642193794250502</v>
      </c>
      <c r="V710">
        <v>2.9954962730407702</v>
      </c>
      <c r="W710" s="17">
        <v>0.16872310638427701</v>
      </c>
      <c r="X710">
        <v>0.498402118682861</v>
      </c>
      <c r="Y710">
        <v>0.498402118682861</v>
      </c>
      <c r="Z710">
        <v>0.4</v>
      </c>
      <c r="AA710">
        <v>1</v>
      </c>
      <c r="AB710">
        <v>0.71428571428571397</v>
      </c>
      <c r="AC710">
        <v>0.83333333333333304</v>
      </c>
      <c r="AD710">
        <v>0</v>
      </c>
      <c r="AE710">
        <v>0.6</v>
      </c>
    </row>
    <row r="711" spans="1:31" x14ac:dyDescent="0.15">
      <c r="A711" s="6">
        <v>598</v>
      </c>
      <c r="B711">
        <v>16</v>
      </c>
      <c r="C711">
        <v>4</v>
      </c>
      <c r="D711">
        <v>10</v>
      </c>
      <c r="E711">
        <v>10</v>
      </c>
      <c r="F711">
        <v>10</v>
      </c>
      <c r="G711">
        <v>0</v>
      </c>
      <c r="H711">
        <v>6</v>
      </c>
      <c r="I711">
        <v>4</v>
      </c>
      <c r="J711">
        <v>0.8</v>
      </c>
      <c r="K711">
        <v>8.8119716644287092</v>
      </c>
      <c r="L711" s="10">
        <v>3.1180801391601598</v>
      </c>
      <c r="M711">
        <v>1.6601638793945299</v>
      </c>
      <c r="N711">
        <v>5.8450279235839799</v>
      </c>
      <c r="O711">
        <v>4</v>
      </c>
      <c r="P711">
        <v>4</v>
      </c>
      <c r="Q711">
        <v>14</v>
      </c>
      <c r="R711" s="16">
        <v>0.28570000000000001</v>
      </c>
      <c r="S711" s="16">
        <f t="shared" si="11"/>
        <v>0.4</v>
      </c>
      <c r="T711">
        <v>3.55461502075195</v>
      </c>
      <c r="U711">
        <v>3.2463276386261</v>
      </c>
      <c r="V711">
        <v>2.99024534225464</v>
      </c>
      <c r="W711" s="17">
        <v>0.25608229637146002</v>
      </c>
      <c r="X711">
        <v>0.56436967849731401</v>
      </c>
      <c r="Y711">
        <v>0.56436967849731401</v>
      </c>
      <c r="Z711">
        <v>0.4</v>
      </c>
      <c r="AA711">
        <v>1</v>
      </c>
      <c r="AB711">
        <v>0.71428571428571397</v>
      </c>
      <c r="AC711">
        <v>0.83333333333333304</v>
      </c>
      <c r="AD711">
        <v>0</v>
      </c>
      <c r="AE711">
        <v>0.6</v>
      </c>
    </row>
    <row r="712" spans="1:31" x14ac:dyDescent="0.15">
      <c r="A712" s="6">
        <v>992</v>
      </c>
      <c r="B712">
        <v>16</v>
      </c>
      <c r="C712">
        <v>4</v>
      </c>
      <c r="D712">
        <v>10</v>
      </c>
      <c r="E712">
        <v>10</v>
      </c>
      <c r="F712">
        <v>10</v>
      </c>
      <c r="G712">
        <v>0</v>
      </c>
      <c r="H712">
        <v>6</v>
      </c>
      <c r="I712">
        <v>4</v>
      </c>
      <c r="J712">
        <v>0.8</v>
      </c>
      <c r="K712">
        <v>8.0666408538818395</v>
      </c>
      <c r="L712" s="10">
        <v>3.1297702789306601</v>
      </c>
      <c r="M712">
        <v>1.9966506958007799</v>
      </c>
      <c r="N712">
        <v>5.3953227996826199</v>
      </c>
      <c r="O712">
        <v>2</v>
      </c>
      <c r="P712">
        <v>2</v>
      </c>
      <c r="Q712">
        <v>12</v>
      </c>
      <c r="R712" s="16">
        <v>0.16669999999999999</v>
      </c>
      <c r="S712" s="16">
        <f t="shared" si="11"/>
        <v>0.2</v>
      </c>
      <c r="T712">
        <v>3.4346084594726598</v>
      </c>
      <c r="U712">
        <v>3.1610202789306601</v>
      </c>
      <c r="V712">
        <v>2.9174778461456299</v>
      </c>
      <c r="W712" s="17">
        <v>0.24354243278503401</v>
      </c>
      <c r="X712">
        <v>0.51713061332702603</v>
      </c>
      <c r="Y712">
        <v>0.51713061332702603</v>
      </c>
      <c r="Z712">
        <v>0.2</v>
      </c>
      <c r="AA712">
        <v>1</v>
      </c>
      <c r="AB712">
        <v>0.83333333333333304</v>
      </c>
      <c r="AC712">
        <v>0.90909090909090895</v>
      </c>
      <c r="AD712">
        <v>0</v>
      </c>
      <c r="AE712">
        <v>0.8</v>
      </c>
    </row>
    <row r="713" spans="1:31" x14ac:dyDescent="0.15">
      <c r="A713" s="6">
        <v>520</v>
      </c>
      <c r="B713">
        <v>15</v>
      </c>
      <c r="C713">
        <v>5</v>
      </c>
      <c r="D713">
        <v>10</v>
      </c>
      <c r="E713">
        <v>10</v>
      </c>
      <c r="F713">
        <v>10</v>
      </c>
      <c r="G713">
        <v>0</v>
      </c>
      <c r="H713">
        <v>5</v>
      </c>
      <c r="I713">
        <v>5</v>
      </c>
      <c r="J713">
        <v>0.75</v>
      </c>
      <c r="K713">
        <v>7.6624507904052699</v>
      </c>
      <c r="L713" s="10">
        <v>3.14229393005371</v>
      </c>
      <c r="M713">
        <v>1.2149906158447299</v>
      </c>
      <c r="N713">
        <v>5.1857070922851598</v>
      </c>
      <c r="O713">
        <v>3</v>
      </c>
      <c r="P713">
        <v>3</v>
      </c>
      <c r="Q713">
        <v>12</v>
      </c>
      <c r="R713" s="16">
        <v>0.25</v>
      </c>
      <c r="S713" s="16">
        <f t="shared" si="11"/>
        <v>0.3</v>
      </c>
      <c r="T713">
        <v>3.0483531951904301</v>
      </c>
      <c r="U713">
        <v>2.7497973442077601</v>
      </c>
      <c r="V713">
        <v>2.5647993087768501</v>
      </c>
      <c r="W713" s="17">
        <v>0.18499803543090801</v>
      </c>
      <c r="X713">
        <v>0.483553886413574</v>
      </c>
      <c r="Y713">
        <v>0.483553886413574</v>
      </c>
      <c r="Z713">
        <v>0.3</v>
      </c>
      <c r="AA713">
        <v>0.9</v>
      </c>
      <c r="AB713">
        <v>0.75</v>
      </c>
      <c r="AC713">
        <v>0.81818181818181801</v>
      </c>
      <c r="AD713">
        <v>0.1</v>
      </c>
      <c r="AE713">
        <v>0.6</v>
      </c>
    </row>
    <row r="714" spans="1:31" x14ac:dyDescent="0.15">
      <c r="A714" s="6">
        <v>149</v>
      </c>
      <c r="B714">
        <v>16</v>
      </c>
      <c r="C714">
        <v>4</v>
      </c>
      <c r="D714">
        <v>10</v>
      </c>
      <c r="E714">
        <v>10</v>
      </c>
      <c r="F714">
        <v>10</v>
      </c>
      <c r="G714">
        <v>0</v>
      </c>
      <c r="H714">
        <v>6</v>
      </c>
      <c r="I714">
        <v>4</v>
      </c>
      <c r="J714">
        <v>0.8</v>
      </c>
      <c r="K714">
        <v>8.5412864685058594</v>
      </c>
      <c r="L714" s="10">
        <v>3.1458225250244101</v>
      </c>
      <c r="M714">
        <v>1.7933406829834</v>
      </c>
      <c r="N714">
        <v>5.6112327575683603</v>
      </c>
      <c r="O714">
        <v>3</v>
      </c>
      <c r="P714">
        <v>3</v>
      </c>
      <c r="Q714">
        <v>13</v>
      </c>
      <c r="R714" s="16">
        <v>0.23080000000000001</v>
      </c>
      <c r="S714" s="16">
        <f t="shared" si="11"/>
        <v>0.3</v>
      </c>
      <c r="T714">
        <v>3.5439529418945299</v>
      </c>
      <c r="U714">
        <v>3.2552220821380602</v>
      </c>
      <c r="V714">
        <v>2.99940085411072</v>
      </c>
      <c r="W714" s="17">
        <v>0.25582122802734403</v>
      </c>
      <c r="X714">
        <v>0.54455208778381303</v>
      </c>
      <c r="Y714">
        <v>0.54455208778381303</v>
      </c>
      <c r="Z714">
        <v>0.3</v>
      </c>
      <c r="AA714">
        <v>1</v>
      </c>
      <c r="AB714">
        <v>0.76923076923076905</v>
      </c>
      <c r="AC714">
        <v>0.86956521739130399</v>
      </c>
      <c r="AD714">
        <v>0</v>
      </c>
      <c r="AE714">
        <v>0.7</v>
      </c>
    </row>
    <row r="715" spans="1:31" x14ac:dyDescent="0.15">
      <c r="A715" s="6">
        <v>289</v>
      </c>
      <c r="B715">
        <v>16</v>
      </c>
      <c r="C715">
        <v>4</v>
      </c>
      <c r="D715">
        <v>10</v>
      </c>
      <c r="E715">
        <v>10</v>
      </c>
      <c r="F715">
        <v>10</v>
      </c>
      <c r="G715">
        <v>0</v>
      </c>
      <c r="H715">
        <v>6</v>
      </c>
      <c r="I715">
        <v>4</v>
      </c>
      <c r="J715">
        <v>0.8</v>
      </c>
      <c r="K715">
        <v>9.0842819213867205</v>
      </c>
      <c r="L715" s="10">
        <v>3.1486225128173801</v>
      </c>
      <c r="M715">
        <v>1.65439224243164</v>
      </c>
      <c r="N715">
        <v>6.1571846008300799</v>
      </c>
      <c r="O715">
        <v>5</v>
      </c>
      <c r="P715">
        <v>5</v>
      </c>
      <c r="Q715">
        <v>15</v>
      </c>
      <c r="R715" s="16">
        <v>0.33329999999999999</v>
      </c>
      <c r="S715" s="16">
        <f t="shared" si="11"/>
        <v>0.5</v>
      </c>
      <c r="T715">
        <v>3.8356018066406201</v>
      </c>
      <c r="U715">
        <v>3.5016114711761501</v>
      </c>
      <c r="V715">
        <v>3.2534661293029798</v>
      </c>
      <c r="W715" s="17">
        <v>0.248145341873169</v>
      </c>
      <c r="X715">
        <v>0.58213567733764604</v>
      </c>
      <c r="Y715">
        <v>0.58213567733764604</v>
      </c>
      <c r="Z715">
        <v>0.5</v>
      </c>
      <c r="AA715">
        <v>1</v>
      </c>
      <c r="AB715">
        <v>0.66666666666666696</v>
      </c>
      <c r="AC715">
        <v>0.8</v>
      </c>
      <c r="AD715">
        <v>0</v>
      </c>
      <c r="AE715">
        <v>0.5</v>
      </c>
    </row>
    <row r="716" spans="1:31" x14ac:dyDescent="0.15">
      <c r="A716" s="6">
        <v>160</v>
      </c>
      <c r="B716">
        <v>18</v>
      </c>
      <c r="C716">
        <v>2</v>
      </c>
      <c r="D716">
        <v>10</v>
      </c>
      <c r="E716">
        <v>10</v>
      </c>
      <c r="F716">
        <v>10</v>
      </c>
      <c r="G716">
        <v>0</v>
      </c>
      <c r="H716">
        <v>8</v>
      </c>
      <c r="I716">
        <v>2</v>
      </c>
      <c r="J716">
        <v>0.9</v>
      </c>
      <c r="K716">
        <v>9.7188396453857404</v>
      </c>
      <c r="L716" s="10">
        <v>3.1543941497802699</v>
      </c>
      <c r="M716">
        <v>2.6168231964111301</v>
      </c>
      <c r="N716">
        <v>5.5176906585693404</v>
      </c>
      <c r="O716">
        <v>3</v>
      </c>
      <c r="P716">
        <v>3</v>
      </c>
      <c r="Q716">
        <v>13</v>
      </c>
      <c r="R716" s="16">
        <v>0.23080000000000001</v>
      </c>
      <c r="S716" s="16">
        <f t="shared" si="11"/>
        <v>0.3</v>
      </c>
      <c r="T716">
        <v>4.13474464416504</v>
      </c>
      <c r="U716">
        <v>3.91542744636536</v>
      </c>
      <c r="V716">
        <v>3.5470154285430899</v>
      </c>
      <c r="W716" s="17">
        <v>0.36841201782226601</v>
      </c>
      <c r="X716">
        <v>0.58772921562194802</v>
      </c>
      <c r="Y716">
        <v>0.58772921562194802</v>
      </c>
      <c r="Z716">
        <v>0.3</v>
      </c>
      <c r="AA716">
        <v>1</v>
      </c>
      <c r="AB716">
        <v>0.76923076923076905</v>
      </c>
      <c r="AC716">
        <v>0.86956521739130399</v>
      </c>
      <c r="AD716">
        <v>0</v>
      </c>
      <c r="AE716">
        <v>0.7</v>
      </c>
    </row>
    <row r="717" spans="1:31" x14ac:dyDescent="0.15">
      <c r="A717" s="6">
        <v>438</v>
      </c>
      <c r="B717">
        <v>19</v>
      </c>
      <c r="C717">
        <v>1</v>
      </c>
      <c r="D717">
        <v>10</v>
      </c>
      <c r="E717">
        <v>10</v>
      </c>
      <c r="F717">
        <v>10</v>
      </c>
      <c r="G717">
        <v>0</v>
      </c>
      <c r="H717">
        <v>9</v>
      </c>
      <c r="I717">
        <v>1</v>
      </c>
      <c r="J717">
        <v>0.95</v>
      </c>
      <c r="K717">
        <v>12.3274631500244</v>
      </c>
      <c r="L717" s="10">
        <v>3.1570472717285201</v>
      </c>
      <c r="M717">
        <v>2.8654975891113299</v>
      </c>
      <c r="N717">
        <v>7.2738151550293004</v>
      </c>
      <c r="O717">
        <v>3</v>
      </c>
      <c r="P717">
        <v>3</v>
      </c>
      <c r="Q717">
        <v>13</v>
      </c>
      <c r="R717" s="16">
        <v>0.23080000000000001</v>
      </c>
      <c r="S717" s="16">
        <f t="shared" si="11"/>
        <v>0.3</v>
      </c>
      <c r="T717">
        <v>4.1711654663085902</v>
      </c>
      <c r="U717">
        <v>4.0008988380432102</v>
      </c>
      <c r="V717">
        <v>3.6034202575683598</v>
      </c>
      <c r="W717" s="17">
        <v>0.39747858047485402</v>
      </c>
      <c r="X717">
        <v>0.56774520874023404</v>
      </c>
      <c r="Y717">
        <v>0.56774520874023404</v>
      </c>
      <c r="Z717">
        <v>0.3</v>
      </c>
      <c r="AA717">
        <v>1</v>
      </c>
      <c r="AB717">
        <v>0.76923076923076905</v>
      </c>
      <c r="AC717">
        <v>0.86956521739130399</v>
      </c>
      <c r="AD717">
        <v>0</v>
      </c>
      <c r="AE717">
        <v>0.7</v>
      </c>
    </row>
    <row r="718" spans="1:31" x14ac:dyDescent="0.15">
      <c r="A718" s="6">
        <v>241</v>
      </c>
      <c r="B718">
        <v>17</v>
      </c>
      <c r="C718">
        <v>3</v>
      </c>
      <c r="D718">
        <v>10</v>
      </c>
      <c r="E718">
        <v>10</v>
      </c>
      <c r="F718">
        <v>10</v>
      </c>
      <c r="G718">
        <v>0</v>
      </c>
      <c r="H718">
        <v>7</v>
      </c>
      <c r="I718">
        <v>3</v>
      </c>
      <c r="J718">
        <v>0.85</v>
      </c>
      <c r="K718">
        <v>10.087776184081999</v>
      </c>
      <c r="L718" s="10">
        <v>3.15866279602051</v>
      </c>
      <c r="M718">
        <v>2.11044502258301</v>
      </c>
      <c r="N718">
        <v>6.4046802520751998</v>
      </c>
      <c r="O718">
        <v>4</v>
      </c>
      <c r="P718">
        <v>4</v>
      </c>
      <c r="Q718">
        <v>14</v>
      </c>
      <c r="R718" s="16">
        <v>0.28570000000000001</v>
      </c>
      <c r="S718" s="16">
        <f t="shared" si="11"/>
        <v>0.4</v>
      </c>
      <c r="T718">
        <v>3.7211494445800799</v>
      </c>
      <c r="U718">
        <v>3.4569411277771001</v>
      </c>
      <c r="V718">
        <v>3.1218185424804701</v>
      </c>
      <c r="W718" s="17">
        <v>0.33512258529663103</v>
      </c>
      <c r="X718">
        <v>0.59933090209960904</v>
      </c>
      <c r="Y718">
        <v>0.59933090209960904</v>
      </c>
      <c r="Z718">
        <v>0.4</v>
      </c>
      <c r="AA718">
        <v>1</v>
      </c>
      <c r="AB718">
        <v>0.71428571428571397</v>
      </c>
      <c r="AC718">
        <v>0.83333333333333304</v>
      </c>
      <c r="AD718">
        <v>0</v>
      </c>
      <c r="AE718">
        <v>0.6</v>
      </c>
    </row>
    <row r="719" spans="1:31" x14ac:dyDescent="0.15">
      <c r="A719" s="6">
        <v>81</v>
      </c>
      <c r="B719">
        <v>15</v>
      </c>
      <c r="C719">
        <v>5</v>
      </c>
      <c r="D719">
        <v>10</v>
      </c>
      <c r="E719">
        <v>10</v>
      </c>
      <c r="F719">
        <v>10</v>
      </c>
      <c r="G719">
        <v>0</v>
      </c>
      <c r="H719">
        <v>5</v>
      </c>
      <c r="I719">
        <v>5</v>
      </c>
      <c r="J719">
        <v>0.75</v>
      </c>
      <c r="K719">
        <v>9.0150375366210902</v>
      </c>
      <c r="L719" s="10">
        <v>3.1596374511718701</v>
      </c>
      <c r="M719">
        <v>0.88665771484375</v>
      </c>
      <c r="N719">
        <v>7.1648426055908203</v>
      </c>
      <c r="O719">
        <v>4</v>
      </c>
      <c r="P719">
        <v>4</v>
      </c>
      <c r="Q719">
        <v>14</v>
      </c>
      <c r="R719" s="16">
        <v>0.28570000000000001</v>
      </c>
      <c r="S719" s="16">
        <f t="shared" si="11"/>
        <v>0.4</v>
      </c>
      <c r="T719">
        <v>3.8138198852539098</v>
      </c>
      <c r="U719">
        <v>3.3624386787414502</v>
      </c>
      <c r="V719">
        <v>3.2055625915527299</v>
      </c>
      <c r="W719" s="17">
        <v>0.15687608718872101</v>
      </c>
      <c r="X719">
        <v>0.60825729370117199</v>
      </c>
      <c r="Y719">
        <v>0.60825729370117199</v>
      </c>
      <c r="Z719">
        <v>0.4</v>
      </c>
      <c r="AA719">
        <v>1</v>
      </c>
      <c r="AB719">
        <v>0.71428571428571397</v>
      </c>
      <c r="AC719">
        <v>0.83333333333333304</v>
      </c>
      <c r="AD719">
        <v>0</v>
      </c>
      <c r="AE719">
        <v>0.6</v>
      </c>
    </row>
    <row r="720" spans="1:31" x14ac:dyDescent="0.15">
      <c r="A720" s="6">
        <v>560</v>
      </c>
      <c r="B720">
        <v>18</v>
      </c>
      <c r="C720">
        <v>2</v>
      </c>
      <c r="D720">
        <v>10</v>
      </c>
      <c r="E720">
        <v>10</v>
      </c>
      <c r="F720">
        <v>10</v>
      </c>
      <c r="G720">
        <v>0</v>
      </c>
      <c r="H720">
        <v>8</v>
      </c>
      <c r="I720">
        <v>2</v>
      </c>
      <c r="J720">
        <v>0.9</v>
      </c>
      <c r="K720">
        <v>10.261106491088899</v>
      </c>
      <c r="L720" s="10">
        <v>3.1597480773925799</v>
      </c>
      <c r="M720">
        <v>2.6344470977783199</v>
      </c>
      <c r="N720">
        <v>6.2502002716064498</v>
      </c>
      <c r="O720">
        <v>4</v>
      </c>
      <c r="P720">
        <v>4</v>
      </c>
      <c r="Q720">
        <v>14</v>
      </c>
      <c r="R720" s="16">
        <v>0.28570000000000001</v>
      </c>
      <c r="S720" s="16">
        <f t="shared" si="11"/>
        <v>0.4</v>
      </c>
      <c r="T720">
        <v>4.0092296600341797</v>
      </c>
      <c r="U720">
        <v>3.7924528121948202</v>
      </c>
      <c r="V720">
        <v>3.4356625080108598</v>
      </c>
      <c r="W720" s="17">
        <v>0.35679030418396002</v>
      </c>
      <c r="X720">
        <v>0.57356715202331499</v>
      </c>
      <c r="Y720">
        <v>0.57356715202331499</v>
      </c>
      <c r="Z720">
        <v>0.4</v>
      </c>
      <c r="AA720">
        <v>1</v>
      </c>
      <c r="AB720">
        <v>0.71428571428571397</v>
      </c>
      <c r="AC720">
        <v>0.83333333333333304</v>
      </c>
      <c r="AD720">
        <v>0</v>
      </c>
      <c r="AE720">
        <v>0.6</v>
      </c>
    </row>
    <row r="721" spans="1:31" x14ac:dyDescent="0.15">
      <c r="A721" s="6">
        <v>481</v>
      </c>
      <c r="B721">
        <v>15</v>
      </c>
      <c r="C721">
        <v>5</v>
      </c>
      <c r="D721">
        <v>10</v>
      </c>
      <c r="E721">
        <v>10</v>
      </c>
      <c r="F721">
        <v>10</v>
      </c>
      <c r="G721">
        <v>0</v>
      </c>
      <c r="H721">
        <v>5</v>
      </c>
      <c r="I721">
        <v>5</v>
      </c>
      <c r="J721">
        <v>0.75</v>
      </c>
      <c r="K721">
        <v>8.1056041717529297</v>
      </c>
      <c r="L721" s="10">
        <v>3.1623420715332</v>
      </c>
      <c r="M721">
        <v>1.04994964599609</v>
      </c>
      <c r="N721">
        <v>5.6617298126220703</v>
      </c>
      <c r="O721">
        <v>3</v>
      </c>
      <c r="P721">
        <v>3</v>
      </c>
      <c r="Q721">
        <v>13</v>
      </c>
      <c r="R721" s="16">
        <v>0.23080000000000001</v>
      </c>
      <c r="S721" s="16">
        <f t="shared" si="11"/>
        <v>0.3</v>
      </c>
      <c r="T721">
        <v>3.3350791931152299</v>
      </c>
      <c r="U721">
        <v>2.9898269176483101</v>
      </c>
      <c r="V721">
        <v>2.7972979545593302</v>
      </c>
      <c r="W721" s="17">
        <v>0.19252896308898901</v>
      </c>
      <c r="X721">
        <v>0.53778123855590798</v>
      </c>
      <c r="Y721">
        <v>0.53778123855590798</v>
      </c>
      <c r="Z721">
        <v>0.3</v>
      </c>
      <c r="AA721">
        <v>1</v>
      </c>
      <c r="AB721">
        <v>0.76923076923076905</v>
      </c>
      <c r="AC721">
        <v>0.86956521739130399</v>
      </c>
      <c r="AD721">
        <v>0</v>
      </c>
      <c r="AE721">
        <v>0.7</v>
      </c>
    </row>
    <row r="722" spans="1:31" x14ac:dyDescent="0.15">
      <c r="A722" s="6">
        <v>384</v>
      </c>
      <c r="B722">
        <v>17</v>
      </c>
      <c r="C722">
        <v>3</v>
      </c>
      <c r="D722">
        <v>10</v>
      </c>
      <c r="E722">
        <v>10</v>
      </c>
      <c r="F722">
        <v>10</v>
      </c>
      <c r="G722">
        <v>0</v>
      </c>
      <c r="H722">
        <v>7</v>
      </c>
      <c r="I722">
        <v>3</v>
      </c>
      <c r="J722">
        <v>0.85</v>
      </c>
      <c r="K722">
        <v>9.3421154022216797</v>
      </c>
      <c r="L722" s="10">
        <v>3.1673831939697301</v>
      </c>
      <c r="M722">
        <v>2.1409568786621098</v>
      </c>
      <c r="N722">
        <v>5.39961814880371</v>
      </c>
      <c r="O722">
        <v>3</v>
      </c>
      <c r="P722">
        <v>3</v>
      </c>
      <c r="Q722">
        <v>13</v>
      </c>
      <c r="R722" s="16">
        <v>0.23080000000000001</v>
      </c>
      <c r="S722" s="16">
        <f t="shared" si="11"/>
        <v>0.3</v>
      </c>
      <c r="T722">
        <v>3.8941078186035201</v>
      </c>
      <c r="U722">
        <v>3.6524105072021502</v>
      </c>
      <c r="V722">
        <v>3.3144879341125502</v>
      </c>
      <c r="W722" s="17">
        <v>0.3379225730896</v>
      </c>
      <c r="X722">
        <v>0.57961988449096702</v>
      </c>
      <c r="Y722">
        <v>0.57961988449096702</v>
      </c>
      <c r="Z722">
        <v>0.3</v>
      </c>
      <c r="AA722">
        <v>1</v>
      </c>
      <c r="AB722">
        <v>0.76923076923076905</v>
      </c>
      <c r="AC722">
        <v>0.86956521739130399</v>
      </c>
      <c r="AD722">
        <v>0</v>
      </c>
      <c r="AE722">
        <v>0.7</v>
      </c>
    </row>
    <row r="723" spans="1:31" x14ac:dyDescent="0.15">
      <c r="A723" s="6">
        <v>921</v>
      </c>
      <c r="B723">
        <v>16</v>
      </c>
      <c r="C723">
        <v>4</v>
      </c>
      <c r="D723">
        <v>10</v>
      </c>
      <c r="E723">
        <v>10</v>
      </c>
      <c r="F723">
        <v>10</v>
      </c>
      <c r="G723">
        <v>0</v>
      </c>
      <c r="H723">
        <v>6</v>
      </c>
      <c r="I723">
        <v>4</v>
      </c>
      <c r="J723">
        <v>0.8</v>
      </c>
      <c r="K723">
        <v>8.8385391235351598</v>
      </c>
      <c r="L723" s="10">
        <v>3.17440605163574</v>
      </c>
      <c r="M723">
        <v>1.77211761474609</v>
      </c>
      <c r="N723">
        <v>5.9345016479492196</v>
      </c>
      <c r="O723">
        <v>5</v>
      </c>
      <c r="P723">
        <v>5</v>
      </c>
      <c r="Q723">
        <v>15</v>
      </c>
      <c r="R723" s="16">
        <v>0.33329999999999999</v>
      </c>
      <c r="S723" s="16">
        <f t="shared" si="11"/>
        <v>0.5</v>
      </c>
      <c r="T723">
        <v>3.9115695953369101</v>
      </c>
      <c r="U723">
        <v>3.56545853614807</v>
      </c>
      <c r="V723">
        <v>3.3118126392364502</v>
      </c>
      <c r="W723" s="17">
        <v>0.25364589691162098</v>
      </c>
      <c r="X723">
        <v>0.59975695610046398</v>
      </c>
      <c r="Y723">
        <v>0.59975695610046398</v>
      </c>
      <c r="Z723">
        <v>0.5</v>
      </c>
      <c r="AA723">
        <v>1</v>
      </c>
      <c r="AB723">
        <v>0.66666666666666696</v>
      </c>
      <c r="AC723">
        <v>0.8</v>
      </c>
      <c r="AD723">
        <v>0</v>
      </c>
      <c r="AE723">
        <v>0.5</v>
      </c>
    </row>
    <row r="724" spans="1:31" s="1" customFormat="1" x14ac:dyDescent="0.15">
      <c r="A724" s="8">
        <v>334</v>
      </c>
      <c r="B724" s="1">
        <v>18</v>
      </c>
      <c r="C724" s="1">
        <v>2</v>
      </c>
      <c r="D724" s="1">
        <v>10</v>
      </c>
      <c r="E724" s="1">
        <v>10</v>
      </c>
      <c r="F724" s="1">
        <v>10</v>
      </c>
      <c r="G724" s="1">
        <v>0</v>
      </c>
      <c r="H724" s="1">
        <v>8</v>
      </c>
      <c r="I724" s="1">
        <v>2</v>
      </c>
      <c r="J724" s="1">
        <v>0.9</v>
      </c>
      <c r="K724" s="1">
        <v>9.7976722717285192</v>
      </c>
      <c r="L724" s="12">
        <v>3.17732810974121</v>
      </c>
      <c r="M724" s="1">
        <v>2.6821994781494101</v>
      </c>
      <c r="N724" s="1">
        <v>5.7997856140136701</v>
      </c>
      <c r="O724" s="1">
        <v>3</v>
      </c>
      <c r="P724" s="1">
        <v>3</v>
      </c>
      <c r="Q724" s="1">
        <v>13</v>
      </c>
      <c r="R724" s="19">
        <v>0.23080000000000001</v>
      </c>
      <c r="S724" s="19">
        <f t="shared" si="11"/>
        <v>0.3</v>
      </c>
      <c r="T724" s="1">
        <v>3.8663578033447301</v>
      </c>
      <c r="U724" s="1">
        <v>3.6644842624664302</v>
      </c>
      <c r="V724" s="1">
        <v>3.3028609752654998</v>
      </c>
      <c r="W724" s="12">
        <v>0.36162328720092801</v>
      </c>
      <c r="X724" s="1">
        <v>0.56349682807922397</v>
      </c>
      <c r="Y724" s="1">
        <v>0.56349682807922397</v>
      </c>
      <c r="Z724" s="1">
        <v>0.3</v>
      </c>
      <c r="AA724" s="1">
        <v>1</v>
      </c>
      <c r="AB724" s="1">
        <v>0.76923076923076905</v>
      </c>
      <c r="AC724" s="1">
        <v>0.86956521739130399</v>
      </c>
      <c r="AD724" s="1">
        <v>0</v>
      </c>
      <c r="AE724" s="1">
        <v>0.7</v>
      </c>
    </row>
    <row r="725" spans="1:31" x14ac:dyDescent="0.15">
      <c r="A725" s="6">
        <v>826</v>
      </c>
      <c r="B725">
        <v>13</v>
      </c>
      <c r="C725">
        <v>7</v>
      </c>
      <c r="D725">
        <v>10</v>
      </c>
      <c r="E725">
        <v>10</v>
      </c>
      <c r="F725">
        <v>9</v>
      </c>
      <c r="G725">
        <v>1</v>
      </c>
      <c r="H725">
        <v>4</v>
      </c>
      <c r="I725">
        <v>6</v>
      </c>
      <c r="J725">
        <v>0.65</v>
      </c>
      <c r="K725">
        <v>7.3606605529785201</v>
      </c>
      <c r="L725" s="10">
        <v>3.1785659790039098</v>
      </c>
      <c r="M725">
        <v>0.79636383056640603</v>
      </c>
      <c r="N725">
        <v>6.4848976135253897</v>
      </c>
      <c r="O725">
        <v>4</v>
      </c>
      <c r="P725">
        <v>4</v>
      </c>
      <c r="Q725">
        <v>13</v>
      </c>
      <c r="R725" s="16">
        <v>0.30769999999999997</v>
      </c>
      <c r="S725" s="16">
        <f t="shared" si="11"/>
        <v>0.4</v>
      </c>
      <c r="T725">
        <v>2.875732421875</v>
      </c>
      <c r="U725">
        <v>2.5069985389709499</v>
      </c>
      <c r="V725">
        <v>2.48158931732178</v>
      </c>
      <c r="W725" s="17">
        <v>2.5409221649169901E-2</v>
      </c>
      <c r="X725">
        <v>0.39414310455322299</v>
      </c>
      <c r="Y725">
        <v>0.39414310455322299</v>
      </c>
      <c r="Z725">
        <v>0.4</v>
      </c>
      <c r="AA725">
        <v>0.9</v>
      </c>
      <c r="AB725">
        <v>0.69230769230769196</v>
      </c>
      <c r="AC725">
        <v>0.78260869565217395</v>
      </c>
      <c r="AD725">
        <v>0.1</v>
      </c>
      <c r="AE725">
        <v>0.5</v>
      </c>
    </row>
    <row r="726" spans="1:31" x14ac:dyDescent="0.15">
      <c r="A726" s="6">
        <v>920</v>
      </c>
      <c r="B726">
        <v>17</v>
      </c>
      <c r="C726">
        <v>3</v>
      </c>
      <c r="D726">
        <v>10</v>
      </c>
      <c r="E726">
        <v>10</v>
      </c>
      <c r="F726">
        <v>10</v>
      </c>
      <c r="G726">
        <v>0</v>
      </c>
      <c r="H726">
        <v>7</v>
      </c>
      <c r="I726">
        <v>3</v>
      </c>
      <c r="J726">
        <v>0.85</v>
      </c>
      <c r="K726">
        <v>9.0620746612548793</v>
      </c>
      <c r="L726" s="10">
        <v>3.18034744262695</v>
      </c>
      <c r="M726">
        <v>2.29067039489746</v>
      </c>
      <c r="N726">
        <v>5.4368782043456996</v>
      </c>
      <c r="O726">
        <v>4</v>
      </c>
      <c r="P726">
        <v>4</v>
      </c>
      <c r="Q726">
        <v>14</v>
      </c>
      <c r="R726" s="16">
        <v>0.28570000000000001</v>
      </c>
      <c r="S726" s="16">
        <f t="shared" si="11"/>
        <v>0.4</v>
      </c>
      <c r="T726">
        <v>4.0569820404052699</v>
      </c>
      <c r="U726">
        <v>3.78847455978394</v>
      </c>
      <c r="V726">
        <v>3.4632887840271001</v>
      </c>
      <c r="W726" s="17">
        <v>0.32518577575683599</v>
      </c>
      <c r="X726">
        <v>0.59369325637817405</v>
      </c>
      <c r="Y726">
        <v>0.59369325637817405</v>
      </c>
      <c r="Z726">
        <v>0.4</v>
      </c>
      <c r="AA726">
        <v>1</v>
      </c>
      <c r="AB726">
        <v>0.71428571428571397</v>
      </c>
      <c r="AC726">
        <v>0.83333333333333304</v>
      </c>
      <c r="AD726">
        <v>0</v>
      </c>
      <c r="AE726">
        <v>0.6</v>
      </c>
    </row>
    <row r="727" spans="1:31" x14ac:dyDescent="0.15">
      <c r="A727" s="6">
        <v>539</v>
      </c>
      <c r="B727">
        <v>19</v>
      </c>
      <c r="C727">
        <v>1</v>
      </c>
      <c r="D727">
        <v>10</v>
      </c>
      <c r="E727">
        <v>10</v>
      </c>
      <c r="F727">
        <v>10</v>
      </c>
      <c r="G727">
        <v>0</v>
      </c>
      <c r="H727">
        <v>9</v>
      </c>
      <c r="I727">
        <v>1</v>
      </c>
      <c r="J727">
        <v>0.95</v>
      </c>
      <c r="K727">
        <v>12.797636032104499</v>
      </c>
      <c r="L727" s="10">
        <v>3.1951885223388699</v>
      </c>
      <c r="M727">
        <v>2.98256111145019</v>
      </c>
      <c r="N727">
        <v>8.5430927276611293</v>
      </c>
      <c r="O727">
        <v>4</v>
      </c>
      <c r="P727">
        <v>4</v>
      </c>
      <c r="Q727">
        <v>14</v>
      </c>
      <c r="R727" s="16">
        <v>0.28570000000000001</v>
      </c>
      <c r="S727" s="16">
        <f t="shared" si="11"/>
        <v>0.4</v>
      </c>
      <c r="T727">
        <v>4.14190673828125</v>
      </c>
      <c r="U727">
        <v>3.9596066474914502</v>
      </c>
      <c r="V727">
        <v>3.5663313865661599</v>
      </c>
      <c r="W727" s="17">
        <v>0.39327526092529302</v>
      </c>
      <c r="X727">
        <v>0.575575351715088</v>
      </c>
      <c r="Y727">
        <v>0.575575351715088</v>
      </c>
      <c r="Z727">
        <v>0.4</v>
      </c>
      <c r="AA727">
        <v>1</v>
      </c>
      <c r="AB727">
        <v>0.71428571428571397</v>
      </c>
      <c r="AC727">
        <v>0.83333333333333304</v>
      </c>
      <c r="AD727">
        <v>0</v>
      </c>
      <c r="AE727">
        <v>0.6</v>
      </c>
    </row>
    <row r="728" spans="1:31" x14ac:dyDescent="0.15">
      <c r="A728" s="6">
        <v>194</v>
      </c>
      <c r="B728">
        <v>14</v>
      </c>
      <c r="C728">
        <v>6</v>
      </c>
      <c r="D728">
        <v>10</v>
      </c>
      <c r="E728">
        <v>10</v>
      </c>
      <c r="F728">
        <v>10</v>
      </c>
      <c r="G728">
        <v>0</v>
      </c>
      <c r="H728">
        <v>4</v>
      </c>
      <c r="I728">
        <v>6</v>
      </c>
      <c r="J728">
        <v>0.7</v>
      </c>
      <c r="K728">
        <v>8.7540836334228498</v>
      </c>
      <c r="L728" s="10">
        <v>3.1999416351318399</v>
      </c>
      <c r="M728">
        <v>0.15018081665039101</v>
      </c>
      <c r="N728">
        <v>8.8024158477783203</v>
      </c>
      <c r="O728">
        <v>4</v>
      </c>
      <c r="P728">
        <v>4</v>
      </c>
      <c r="Q728">
        <v>14</v>
      </c>
      <c r="R728" s="16">
        <v>0.28570000000000001</v>
      </c>
      <c r="S728" s="16">
        <f t="shared" si="11"/>
        <v>0.4</v>
      </c>
      <c r="T728">
        <v>3.3016281127929701</v>
      </c>
      <c r="U728">
        <v>2.7430267333984402</v>
      </c>
      <c r="V728">
        <v>2.7414581775665301</v>
      </c>
      <c r="W728" s="17">
        <v>1.5685558319091799E-3</v>
      </c>
      <c r="X728">
        <v>0.56016993522643999</v>
      </c>
      <c r="Y728">
        <v>0.56016993522643999</v>
      </c>
      <c r="Z728">
        <v>0.4</v>
      </c>
      <c r="AA728">
        <v>1</v>
      </c>
      <c r="AB728">
        <v>0.71428571428571397</v>
      </c>
      <c r="AC728">
        <v>0.83333333333333304</v>
      </c>
      <c r="AD728">
        <v>0</v>
      </c>
      <c r="AE728">
        <v>0.6</v>
      </c>
    </row>
    <row r="729" spans="1:31" x14ac:dyDescent="0.15">
      <c r="A729" s="6">
        <v>700</v>
      </c>
      <c r="B729">
        <v>16</v>
      </c>
      <c r="C729">
        <v>4</v>
      </c>
      <c r="D729">
        <v>10</v>
      </c>
      <c r="E729">
        <v>10</v>
      </c>
      <c r="F729">
        <v>10</v>
      </c>
      <c r="G729">
        <v>0</v>
      </c>
      <c r="H729">
        <v>6</v>
      </c>
      <c r="I729">
        <v>4</v>
      </c>
      <c r="J729">
        <v>0.8</v>
      </c>
      <c r="K729">
        <v>8.8416919708252006</v>
      </c>
      <c r="L729" s="10">
        <v>3.2001285552978498</v>
      </c>
      <c r="M729">
        <v>1.89556312561035</v>
      </c>
      <c r="N729">
        <v>6.1412029266357404</v>
      </c>
      <c r="O729">
        <v>2</v>
      </c>
      <c r="P729">
        <v>2</v>
      </c>
      <c r="Q729">
        <v>11</v>
      </c>
      <c r="R729" s="16">
        <v>0.18179999999999999</v>
      </c>
      <c r="S729" s="16">
        <f t="shared" si="11"/>
        <v>0.2</v>
      </c>
      <c r="T729">
        <v>2.91379737854004</v>
      </c>
      <c r="U729">
        <v>2.66618728637695</v>
      </c>
      <c r="V729">
        <v>2.4243786334991499</v>
      </c>
      <c r="W729" s="17">
        <v>0.24180865287780801</v>
      </c>
      <c r="X729">
        <v>0.489418745040894</v>
      </c>
      <c r="Y729">
        <v>0.489418745040894</v>
      </c>
      <c r="Z729">
        <v>0.2</v>
      </c>
      <c r="AA729">
        <v>0.9</v>
      </c>
      <c r="AB729">
        <v>0.81818181818181801</v>
      </c>
      <c r="AC729">
        <v>0.85714285714285698</v>
      </c>
      <c r="AD729">
        <v>0.1</v>
      </c>
      <c r="AE729">
        <v>0.7</v>
      </c>
    </row>
    <row r="730" spans="1:31" x14ac:dyDescent="0.15">
      <c r="A730" s="6">
        <v>660</v>
      </c>
      <c r="B730">
        <v>18</v>
      </c>
      <c r="C730">
        <v>2</v>
      </c>
      <c r="D730">
        <v>10</v>
      </c>
      <c r="E730">
        <v>10</v>
      </c>
      <c r="F730">
        <v>10</v>
      </c>
      <c r="G730">
        <v>0</v>
      </c>
      <c r="H730">
        <v>8</v>
      </c>
      <c r="I730">
        <v>2</v>
      </c>
      <c r="J730">
        <v>0.9</v>
      </c>
      <c r="K730">
        <v>10.6142921447754</v>
      </c>
      <c r="L730" s="10">
        <v>3.2020072937011701</v>
      </c>
      <c r="M730">
        <v>2.5925750732421902</v>
      </c>
      <c r="N730">
        <v>6.2181873321533203</v>
      </c>
      <c r="O730">
        <v>5</v>
      </c>
      <c r="P730">
        <v>5</v>
      </c>
      <c r="Q730">
        <v>15</v>
      </c>
      <c r="R730" s="16">
        <v>0.33329999999999999</v>
      </c>
      <c r="S730" s="16">
        <f t="shared" si="11"/>
        <v>0.5</v>
      </c>
      <c r="T730">
        <v>4.3932571411132804</v>
      </c>
      <c r="U730">
        <v>4.15511226654053</v>
      </c>
      <c r="V730">
        <v>3.76865577697754</v>
      </c>
      <c r="W730" s="17">
        <v>0.386456489562988</v>
      </c>
      <c r="X730">
        <v>0.62460136413574197</v>
      </c>
      <c r="Y730">
        <v>0.62460136413574197</v>
      </c>
      <c r="Z730">
        <v>0.5</v>
      </c>
      <c r="AA730">
        <v>1</v>
      </c>
      <c r="AB730">
        <v>0.66666666666666696</v>
      </c>
      <c r="AC730">
        <v>0.8</v>
      </c>
      <c r="AD730">
        <v>0</v>
      </c>
      <c r="AE730">
        <v>0.5</v>
      </c>
    </row>
    <row r="731" spans="1:31" x14ac:dyDescent="0.15">
      <c r="A731" s="6">
        <v>659</v>
      </c>
      <c r="B731">
        <v>16</v>
      </c>
      <c r="C731">
        <v>4</v>
      </c>
      <c r="D731">
        <v>10</v>
      </c>
      <c r="E731">
        <v>10</v>
      </c>
      <c r="F731">
        <v>10</v>
      </c>
      <c r="G731">
        <v>0</v>
      </c>
      <c r="H731">
        <v>6</v>
      </c>
      <c r="I731">
        <v>4</v>
      </c>
      <c r="J731">
        <v>0.8</v>
      </c>
      <c r="K731">
        <v>8.8414745330810494</v>
      </c>
      <c r="L731" s="10">
        <v>3.2109413146972701</v>
      </c>
      <c r="M731">
        <v>1.8352203369140601</v>
      </c>
      <c r="N731">
        <v>5.9449234008789098</v>
      </c>
      <c r="O731">
        <v>4</v>
      </c>
      <c r="P731">
        <v>4</v>
      </c>
      <c r="Q731">
        <v>14</v>
      </c>
      <c r="R731" s="16">
        <v>0.28570000000000001</v>
      </c>
      <c r="S731" s="16">
        <f t="shared" si="11"/>
        <v>0.4</v>
      </c>
      <c r="T731">
        <v>4.0766983032226598</v>
      </c>
      <c r="U731">
        <v>3.7409391403198202</v>
      </c>
      <c r="V731">
        <v>3.4871013164520299</v>
      </c>
      <c r="W731" s="17">
        <v>0.25383782386779802</v>
      </c>
      <c r="X731">
        <v>0.58959698677062999</v>
      </c>
      <c r="Y731">
        <v>0.58959698677062999</v>
      </c>
      <c r="Z731">
        <v>0.4</v>
      </c>
      <c r="AA731">
        <v>1</v>
      </c>
      <c r="AB731">
        <v>0.71428571428571397</v>
      </c>
      <c r="AC731">
        <v>0.83333333333333304</v>
      </c>
      <c r="AD731">
        <v>0</v>
      </c>
      <c r="AE731">
        <v>0.6</v>
      </c>
    </row>
    <row r="732" spans="1:31" x14ac:dyDescent="0.15">
      <c r="A732" s="6">
        <v>73</v>
      </c>
      <c r="B732">
        <v>15</v>
      </c>
      <c r="C732">
        <v>5</v>
      </c>
      <c r="D732">
        <v>10</v>
      </c>
      <c r="E732">
        <v>10</v>
      </c>
      <c r="F732">
        <v>10</v>
      </c>
      <c r="G732">
        <v>0</v>
      </c>
      <c r="H732">
        <v>5</v>
      </c>
      <c r="I732">
        <v>5</v>
      </c>
      <c r="J732">
        <v>0.75</v>
      </c>
      <c r="K732">
        <v>7.2695007324218697</v>
      </c>
      <c r="L732" s="10">
        <v>3.22128105163574</v>
      </c>
      <c r="M732">
        <v>1.70132255554199</v>
      </c>
      <c r="N732">
        <v>5.0565223693847701</v>
      </c>
      <c r="O732">
        <v>3</v>
      </c>
      <c r="P732">
        <v>3</v>
      </c>
      <c r="Q732">
        <v>13</v>
      </c>
      <c r="R732" s="16">
        <v>0.23080000000000001</v>
      </c>
      <c r="S732" s="16">
        <f t="shared" si="11"/>
        <v>0.3</v>
      </c>
      <c r="T732">
        <v>2.8403358459472701</v>
      </c>
      <c r="U732">
        <v>2.5804290771484402</v>
      </c>
      <c r="V732">
        <v>2.38827300071716</v>
      </c>
      <c r="W732" s="17">
        <v>0.192156076431274</v>
      </c>
      <c r="X732">
        <v>0.45206284523010198</v>
      </c>
      <c r="Y732">
        <v>0.45206284523010198</v>
      </c>
      <c r="Z732">
        <v>0.3</v>
      </c>
      <c r="AA732">
        <v>1</v>
      </c>
      <c r="AB732">
        <v>0.76923076923076905</v>
      </c>
      <c r="AC732">
        <v>0.86956521739130399</v>
      </c>
      <c r="AD732">
        <v>0</v>
      </c>
      <c r="AE732">
        <v>0.7</v>
      </c>
    </row>
    <row r="733" spans="1:31" x14ac:dyDescent="0.15">
      <c r="A733" s="6">
        <v>535</v>
      </c>
      <c r="B733">
        <v>16</v>
      </c>
      <c r="C733">
        <v>4</v>
      </c>
      <c r="D733">
        <v>10</v>
      </c>
      <c r="E733">
        <v>10</v>
      </c>
      <c r="F733">
        <v>10</v>
      </c>
      <c r="G733">
        <v>0</v>
      </c>
      <c r="H733">
        <v>6</v>
      </c>
      <c r="I733">
        <v>4</v>
      </c>
      <c r="J733">
        <v>0.8</v>
      </c>
      <c r="K733">
        <v>9.2053279876709002</v>
      </c>
      <c r="L733" s="10">
        <v>3.2250862121582</v>
      </c>
      <c r="M733">
        <v>1.58920669555664</v>
      </c>
      <c r="N733">
        <v>5.8773708343505904</v>
      </c>
      <c r="O733">
        <v>4</v>
      </c>
      <c r="P733">
        <v>4</v>
      </c>
      <c r="Q733">
        <v>14</v>
      </c>
      <c r="R733" s="16">
        <v>0.28570000000000001</v>
      </c>
      <c r="S733" s="16">
        <f t="shared" si="11"/>
        <v>0.4</v>
      </c>
      <c r="T733">
        <v>3.7218055725097701</v>
      </c>
      <c r="U733">
        <v>3.4048004150390598</v>
      </c>
      <c r="V733">
        <v>3.1231415271759002</v>
      </c>
      <c r="W733" s="17">
        <v>0.28165888786315901</v>
      </c>
      <c r="X733">
        <v>0.59866404533386197</v>
      </c>
      <c r="Y733">
        <v>0.59866404533386197</v>
      </c>
      <c r="Z733">
        <v>0.4</v>
      </c>
      <c r="AA733">
        <v>1</v>
      </c>
      <c r="AB733">
        <v>0.71428571428571397</v>
      </c>
      <c r="AC733">
        <v>0.83333333333333304</v>
      </c>
      <c r="AD733">
        <v>0</v>
      </c>
      <c r="AE733">
        <v>0.6</v>
      </c>
    </row>
    <row r="734" spans="1:31" x14ac:dyDescent="0.15">
      <c r="A734" s="6">
        <v>267</v>
      </c>
      <c r="B734">
        <v>15</v>
      </c>
      <c r="C734">
        <v>5</v>
      </c>
      <c r="D734">
        <v>10</v>
      </c>
      <c r="E734">
        <v>10</v>
      </c>
      <c r="F734">
        <v>10</v>
      </c>
      <c r="G734">
        <v>0</v>
      </c>
      <c r="H734">
        <v>5</v>
      </c>
      <c r="I734">
        <v>5</v>
      </c>
      <c r="J734">
        <v>0.75</v>
      </c>
      <c r="K734">
        <v>7.2348403930664098</v>
      </c>
      <c r="L734" s="10">
        <v>3.2259273529052699</v>
      </c>
      <c r="M734">
        <v>1.8032188415527299</v>
      </c>
      <c r="N734">
        <v>5.1724166870117196</v>
      </c>
      <c r="O734">
        <v>3</v>
      </c>
      <c r="P734">
        <v>3</v>
      </c>
      <c r="Q734">
        <v>12</v>
      </c>
      <c r="R734" s="16">
        <v>0.25</v>
      </c>
      <c r="S734" s="16">
        <f t="shared" si="11"/>
        <v>0.3</v>
      </c>
      <c r="T734">
        <v>3.08205986022949</v>
      </c>
      <c r="U734">
        <v>2.7949919700622599</v>
      </c>
      <c r="V734">
        <v>2.6184489727020299</v>
      </c>
      <c r="W734" s="17">
        <v>0.17654299736022899</v>
      </c>
      <c r="X734">
        <v>0.46361088752746599</v>
      </c>
      <c r="Y734">
        <v>0.46361088752746599</v>
      </c>
      <c r="Z734">
        <v>0.3</v>
      </c>
      <c r="AA734">
        <v>0.9</v>
      </c>
      <c r="AB734">
        <v>0.75</v>
      </c>
      <c r="AC734">
        <v>0.81818181818181801</v>
      </c>
      <c r="AD734">
        <v>0.1</v>
      </c>
      <c r="AE734">
        <v>0.6</v>
      </c>
    </row>
    <row r="735" spans="1:31" x14ac:dyDescent="0.15">
      <c r="A735" s="6">
        <v>5</v>
      </c>
      <c r="B735">
        <v>15</v>
      </c>
      <c r="C735">
        <v>5</v>
      </c>
      <c r="D735">
        <v>10</v>
      </c>
      <c r="E735">
        <v>10</v>
      </c>
      <c r="F735">
        <v>10</v>
      </c>
      <c r="G735">
        <v>0</v>
      </c>
      <c r="H735">
        <v>5</v>
      </c>
      <c r="I735">
        <v>5</v>
      </c>
      <c r="J735">
        <v>0.75</v>
      </c>
      <c r="K735">
        <v>7.8808155059814498</v>
      </c>
      <c r="L735" s="10">
        <v>3.2260665893554701</v>
      </c>
      <c r="M735">
        <v>1.3720741271972701</v>
      </c>
      <c r="N735">
        <v>5.6015110015869096</v>
      </c>
      <c r="O735">
        <v>3</v>
      </c>
      <c r="P735">
        <v>3</v>
      </c>
      <c r="Q735">
        <v>13</v>
      </c>
      <c r="R735" s="16">
        <v>0.23080000000000001</v>
      </c>
      <c r="S735" s="16">
        <f t="shared" si="11"/>
        <v>0.3</v>
      </c>
      <c r="T735">
        <v>3.0997753143310498</v>
      </c>
      <c r="U735">
        <v>2.7902081012725799</v>
      </c>
      <c r="V735">
        <v>2.5988922119140598</v>
      </c>
      <c r="W735" s="17">
        <v>0.19131588935852101</v>
      </c>
      <c r="X735">
        <v>0.50088310241699197</v>
      </c>
      <c r="Y735">
        <v>0.50088310241699197</v>
      </c>
      <c r="Z735">
        <v>0.3</v>
      </c>
      <c r="AA735">
        <v>1</v>
      </c>
      <c r="AB735">
        <v>0.76923076923076905</v>
      </c>
      <c r="AC735">
        <v>0.86956521739130399</v>
      </c>
      <c r="AD735">
        <v>0</v>
      </c>
      <c r="AE735">
        <v>0.7</v>
      </c>
    </row>
    <row r="736" spans="1:31" x14ac:dyDescent="0.15">
      <c r="A736" s="6">
        <v>967</v>
      </c>
      <c r="B736">
        <v>17</v>
      </c>
      <c r="C736">
        <v>3</v>
      </c>
      <c r="D736">
        <v>10</v>
      </c>
      <c r="E736">
        <v>10</v>
      </c>
      <c r="F736">
        <v>10</v>
      </c>
      <c r="G736">
        <v>0</v>
      </c>
      <c r="H736">
        <v>7</v>
      </c>
      <c r="I736">
        <v>3</v>
      </c>
      <c r="J736">
        <v>0.85</v>
      </c>
      <c r="K736">
        <v>9.5685405731201207</v>
      </c>
      <c r="L736" s="10">
        <v>3.23226737976074</v>
      </c>
      <c r="M736">
        <v>2.3628921508789098</v>
      </c>
      <c r="N736">
        <v>6.1539039611816397</v>
      </c>
      <c r="O736">
        <v>5</v>
      </c>
      <c r="P736">
        <v>5</v>
      </c>
      <c r="Q736">
        <v>15</v>
      </c>
      <c r="R736" s="16">
        <v>0.33329999999999999</v>
      </c>
      <c r="S736" s="16">
        <f t="shared" si="11"/>
        <v>0.5</v>
      </c>
      <c r="T736">
        <v>4.0524349212646502</v>
      </c>
      <c r="U736">
        <v>3.7755260467529301</v>
      </c>
      <c r="V736">
        <v>3.4650077819824201</v>
      </c>
      <c r="W736" s="17">
        <v>0.31051826477050798</v>
      </c>
      <c r="X736">
        <v>0.58742713928222701</v>
      </c>
      <c r="Y736">
        <v>0.58742713928222701</v>
      </c>
      <c r="Z736">
        <v>0.5</v>
      </c>
      <c r="AA736">
        <v>1</v>
      </c>
      <c r="AB736">
        <v>0.66666666666666696</v>
      </c>
      <c r="AC736">
        <v>0.8</v>
      </c>
      <c r="AD736">
        <v>0</v>
      </c>
      <c r="AE736">
        <v>0.5</v>
      </c>
    </row>
    <row r="737" spans="1:31" x14ac:dyDescent="0.15">
      <c r="A737" s="6">
        <v>99</v>
      </c>
      <c r="B737">
        <v>18</v>
      </c>
      <c r="C737">
        <v>2</v>
      </c>
      <c r="D737">
        <v>10</v>
      </c>
      <c r="E737">
        <v>10</v>
      </c>
      <c r="F737">
        <v>10</v>
      </c>
      <c r="G737">
        <v>0</v>
      </c>
      <c r="H737">
        <v>8</v>
      </c>
      <c r="I737">
        <v>2</v>
      </c>
      <c r="J737">
        <v>0.9</v>
      </c>
      <c r="K737">
        <v>10.4580535888672</v>
      </c>
      <c r="L737" s="10">
        <v>3.2479400634765598</v>
      </c>
      <c r="M737">
        <v>2.7112960815429701</v>
      </c>
      <c r="N737">
        <v>6.3294010162353498</v>
      </c>
      <c r="O737">
        <v>3</v>
      </c>
      <c r="P737">
        <v>3</v>
      </c>
      <c r="Q737">
        <v>13</v>
      </c>
      <c r="R737" s="16">
        <v>0.23080000000000001</v>
      </c>
      <c r="S737" s="16">
        <f t="shared" si="11"/>
        <v>0.3</v>
      </c>
      <c r="T737">
        <v>3.6910438537597701</v>
      </c>
      <c r="U737">
        <v>3.5275208950042698</v>
      </c>
      <c r="V737">
        <v>3.1580781936645499</v>
      </c>
      <c r="W737" s="17">
        <v>0.36944270133972201</v>
      </c>
      <c r="X737">
        <v>0.53296566009521495</v>
      </c>
      <c r="Y737">
        <v>0.53296566009521495</v>
      </c>
      <c r="Z737">
        <v>0.3</v>
      </c>
      <c r="AA737">
        <v>1</v>
      </c>
      <c r="AB737">
        <v>0.76923076923076905</v>
      </c>
      <c r="AC737">
        <v>0.86956521739130399</v>
      </c>
      <c r="AD737">
        <v>0</v>
      </c>
      <c r="AE737">
        <v>0.7</v>
      </c>
    </row>
    <row r="738" spans="1:31" x14ac:dyDescent="0.15">
      <c r="A738" s="6">
        <v>827</v>
      </c>
      <c r="B738">
        <v>17</v>
      </c>
      <c r="C738">
        <v>3</v>
      </c>
      <c r="D738">
        <v>10</v>
      </c>
      <c r="E738">
        <v>10</v>
      </c>
      <c r="F738">
        <v>10</v>
      </c>
      <c r="G738">
        <v>0</v>
      </c>
      <c r="H738">
        <v>7</v>
      </c>
      <c r="I738">
        <v>3</v>
      </c>
      <c r="J738">
        <v>0.85</v>
      </c>
      <c r="K738">
        <v>8.7557678222656197</v>
      </c>
      <c r="L738" s="10">
        <v>3.2492980957031201</v>
      </c>
      <c r="M738">
        <v>2.3641204833984402</v>
      </c>
      <c r="N738">
        <v>4.9158000946044904</v>
      </c>
      <c r="O738">
        <v>2</v>
      </c>
      <c r="P738">
        <v>2</v>
      </c>
      <c r="Q738">
        <v>12</v>
      </c>
      <c r="R738" s="16">
        <v>0.16669999999999999</v>
      </c>
      <c r="S738" s="16">
        <f t="shared" si="11"/>
        <v>0.2</v>
      </c>
      <c r="T738">
        <v>3.6960983276367201</v>
      </c>
      <c r="U738">
        <v>3.47285723686218</v>
      </c>
      <c r="V738">
        <v>3.1423611640930198</v>
      </c>
      <c r="W738" s="17">
        <v>0.33049607276916498</v>
      </c>
      <c r="X738">
        <v>0.55373716354370095</v>
      </c>
      <c r="Y738">
        <v>0.55373716354370095</v>
      </c>
      <c r="Z738">
        <v>0.2</v>
      </c>
      <c r="AA738">
        <v>1</v>
      </c>
      <c r="AB738">
        <v>0.83333333333333304</v>
      </c>
      <c r="AC738">
        <v>0.90909090909090895</v>
      </c>
      <c r="AD738">
        <v>0</v>
      </c>
      <c r="AE738">
        <v>0.8</v>
      </c>
    </row>
    <row r="739" spans="1:31" x14ac:dyDescent="0.15">
      <c r="A739" s="6">
        <v>507</v>
      </c>
      <c r="B739">
        <v>15</v>
      </c>
      <c r="C739">
        <v>5</v>
      </c>
      <c r="D739">
        <v>10</v>
      </c>
      <c r="E739">
        <v>10</v>
      </c>
      <c r="F739">
        <v>10</v>
      </c>
      <c r="G739">
        <v>0</v>
      </c>
      <c r="H739">
        <v>5</v>
      </c>
      <c r="I739">
        <v>5</v>
      </c>
      <c r="J739">
        <v>0.75</v>
      </c>
      <c r="K739">
        <v>8.0761833190918004</v>
      </c>
      <c r="L739" s="10">
        <v>3.2535152435302699</v>
      </c>
      <c r="M739">
        <v>1.4528160095214799</v>
      </c>
      <c r="N739">
        <v>6.0439472198486301</v>
      </c>
      <c r="O739">
        <v>4</v>
      </c>
      <c r="P739">
        <v>4</v>
      </c>
      <c r="Q739">
        <v>14</v>
      </c>
      <c r="R739" s="16">
        <v>0.28570000000000001</v>
      </c>
      <c r="S739" s="16">
        <f t="shared" si="11"/>
        <v>0.4</v>
      </c>
      <c r="T739">
        <v>3.1535835266113299</v>
      </c>
      <c r="U739">
        <v>2.8117747306823699</v>
      </c>
      <c r="V739">
        <v>2.6275200843811</v>
      </c>
      <c r="W739" s="17">
        <v>0.18425464630127</v>
      </c>
      <c r="X739">
        <v>0.52606344223022505</v>
      </c>
      <c r="Y739">
        <v>0.52606344223022505</v>
      </c>
      <c r="Z739">
        <v>0.4</v>
      </c>
      <c r="AA739">
        <v>1</v>
      </c>
      <c r="AB739">
        <v>0.71428571428571397</v>
      </c>
      <c r="AC739">
        <v>0.83333333333333304</v>
      </c>
      <c r="AD739">
        <v>0</v>
      </c>
      <c r="AE739">
        <v>0.6</v>
      </c>
    </row>
    <row r="740" spans="1:31" x14ac:dyDescent="0.15">
      <c r="A740" s="6">
        <v>355</v>
      </c>
      <c r="B740">
        <v>17</v>
      </c>
      <c r="C740">
        <v>3</v>
      </c>
      <c r="D740">
        <v>10</v>
      </c>
      <c r="E740">
        <v>10</v>
      </c>
      <c r="F740">
        <v>10</v>
      </c>
      <c r="G740">
        <v>0</v>
      </c>
      <c r="H740">
        <v>7</v>
      </c>
      <c r="I740">
        <v>3</v>
      </c>
      <c r="J740">
        <v>0.85</v>
      </c>
      <c r="K740">
        <v>9.7613239288330096</v>
      </c>
      <c r="L740" s="10">
        <v>3.2560501098632799</v>
      </c>
      <c r="M740">
        <v>2.27218818664551</v>
      </c>
      <c r="N740">
        <v>6.0137138366699201</v>
      </c>
      <c r="O740">
        <v>3</v>
      </c>
      <c r="P740">
        <v>3</v>
      </c>
      <c r="Q740">
        <v>13</v>
      </c>
      <c r="R740" s="16">
        <v>0.23080000000000001</v>
      </c>
      <c r="S740" s="16">
        <f t="shared" si="11"/>
        <v>0.3</v>
      </c>
      <c r="T740">
        <v>3.6822776794433598</v>
      </c>
      <c r="U740">
        <v>3.4271712303161599</v>
      </c>
      <c r="V740">
        <v>3.0966672897338898</v>
      </c>
      <c r="W740" s="17">
        <v>0.330503940582275</v>
      </c>
      <c r="X740">
        <v>0.58561038970947299</v>
      </c>
      <c r="Y740">
        <v>0.58561038970947299</v>
      </c>
      <c r="Z740">
        <v>0.3</v>
      </c>
      <c r="AA740">
        <v>1</v>
      </c>
      <c r="AB740">
        <v>0.76923076923076905</v>
      </c>
      <c r="AC740">
        <v>0.86956521739130399</v>
      </c>
      <c r="AD740">
        <v>0</v>
      </c>
      <c r="AE740">
        <v>0.7</v>
      </c>
    </row>
    <row r="741" spans="1:31" x14ac:dyDescent="0.15">
      <c r="A741" s="6">
        <v>157</v>
      </c>
      <c r="B741">
        <v>17</v>
      </c>
      <c r="C741">
        <v>3</v>
      </c>
      <c r="D741">
        <v>10</v>
      </c>
      <c r="E741">
        <v>10</v>
      </c>
      <c r="F741">
        <v>10</v>
      </c>
      <c r="G741">
        <v>0</v>
      </c>
      <c r="H741">
        <v>7</v>
      </c>
      <c r="I741">
        <v>3</v>
      </c>
      <c r="J741">
        <v>0.85</v>
      </c>
      <c r="K741">
        <v>8.8000297546386701</v>
      </c>
      <c r="L741" s="10">
        <v>3.2561721801757799</v>
      </c>
      <c r="M741">
        <v>2.41655349731445</v>
      </c>
      <c r="N741">
        <v>5.1210670471191397</v>
      </c>
      <c r="O741">
        <v>3</v>
      </c>
      <c r="P741">
        <v>3</v>
      </c>
      <c r="Q741">
        <v>12</v>
      </c>
      <c r="R741" s="16">
        <v>0.25</v>
      </c>
      <c r="S741" s="16">
        <f t="shared" si="11"/>
        <v>0.3</v>
      </c>
      <c r="T741">
        <v>3.8291130065918</v>
      </c>
      <c r="U741">
        <v>3.5865540504455602</v>
      </c>
      <c r="V741">
        <v>3.2654068470001198</v>
      </c>
      <c r="W741" s="17">
        <v>0.32114720344543501</v>
      </c>
      <c r="X741">
        <v>0.56370615959167503</v>
      </c>
      <c r="Y741">
        <v>0.56370615959167503</v>
      </c>
      <c r="Z741">
        <v>0.3</v>
      </c>
      <c r="AA741">
        <v>0.9</v>
      </c>
      <c r="AB741">
        <v>0.75</v>
      </c>
      <c r="AC741">
        <v>0.81818181818181801</v>
      </c>
      <c r="AD741">
        <v>0.1</v>
      </c>
      <c r="AE741">
        <v>0.6</v>
      </c>
    </row>
    <row r="742" spans="1:31" x14ac:dyDescent="0.15">
      <c r="A742" s="6">
        <v>654</v>
      </c>
      <c r="B742">
        <v>16</v>
      </c>
      <c r="C742">
        <v>4</v>
      </c>
      <c r="D742">
        <v>10</v>
      </c>
      <c r="E742">
        <v>10</v>
      </c>
      <c r="F742">
        <v>10</v>
      </c>
      <c r="G742">
        <v>0</v>
      </c>
      <c r="H742">
        <v>6</v>
      </c>
      <c r="I742">
        <v>4</v>
      </c>
      <c r="J742">
        <v>0.8</v>
      </c>
      <c r="K742">
        <v>8.5700531005859393</v>
      </c>
      <c r="L742" s="10">
        <v>3.2578773498535201</v>
      </c>
      <c r="M742">
        <v>2.0247802734375</v>
      </c>
      <c r="N742">
        <v>5.7708759307861301</v>
      </c>
      <c r="O742">
        <v>3</v>
      </c>
      <c r="P742">
        <v>3</v>
      </c>
      <c r="Q742">
        <v>13</v>
      </c>
      <c r="R742" s="16">
        <v>0.23080000000000001</v>
      </c>
      <c r="S742" s="16">
        <f t="shared" si="11"/>
        <v>0.3</v>
      </c>
      <c r="T742">
        <v>4.0165061950683603</v>
      </c>
      <c r="U742">
        <v>3.6891520023345898</v>
      </c>
      <c r="V742">
        <v>3.4194412231445299</v>
      </c>
      <c r="W742" s="17">
        <v>0.26971077919006298</v>
      </c>
      <c r="X742">
        <v>0.59706497192382801</v>
      </c>
      <c r="Y742">
        <v>0.59706497192382801</v>
      </c>
      <c r="Z742">
        <v>0.3</v>
      </c>
      <c r="AA742">
        <v>1</v>
      </c>
      <c r="AB742">
        <v>0.76923076923076905</v>
      </c>
      <c r="AC742">
        <v>0.86956521739130399</v>
      </c>
      <c r="AD742">
        <v>0</v>
      </c>
      <c r="AE742">
        <v>0.7</v>
      </c>
    </row>
    <row r="743" spans="1:31" x14ac:dyDescent="0.15">
      <c r="A743" s="6">
        <v>350</v>
      </c>
      <c r="B743">
        <v>17</v>
      </c>
      <c r="C743">
        <v>3</v>
      </c>
      <c r="D743">
        <v>10</v>
      </c>
      <c r="E743">
        <v>10</v>
      </c>
      <c r="F743">
        <v>10</v>
      </c>
      <c r="G743">
        <v>0</v>
      </c>
      <c r="H743">
        <v>7</v>
      </c>
      <c r="I743">
        <v>3</v>
      </c>
      <c r="J743">
        <v>0.85</v>
      </c>
      <c r="K743">
        <v>9.1723499298095703</v>
      </c>
      <c r="L743" s="10">
        <v>3.2627544403076199</v>
      </c>
      <c r="M743">
        <v>2.29034423828125</v>
      </c>
      <c r="N743">
        <v>5.2009162902831996</v>
      </c>
      <c r="O743">
        <v>4</v>
      </c>
      <c r="P743">
        <v>4</v>
      </c>
      <c r="Q743">
        <v>14</v>
      </c>
      <c r="R743" s="16">
        <v>0.28570000000000001</v>
      </c>
      <c r="S743" s="16">
        <f t="shared" si="11"/>
        <v>0.4</v>
      </c>
      <c r="T743">
        <v>3.6893329620361301</v>
      </c>
      <c r="U743">
        <v>3.47076344490051</v>
      </c>
      <c r="V743">
        <v>3.1286025047302202</v>
      </c>
      <c r="W743" s="17">
        <v>0.34216094017028797</v>
      </c>
      <c r="X743">
        <v>0.56073045730590798</v>
      </c>
      <c r="Y743">
        <v>0.56073045730590798</v>
      </c>
      <c r="Z743">
        <v>0.4</v>
      </c>
      <c r="AA743">
        <v>1</v>
      </c>
      <c r="AB743">
        <v>0.71428571428571397</v>
      </c>
      <c r="AC743">
        <v>0.83333333333333304</v>
      </c>
      <c r="AD743">
        <v>0</v>
      </c>
      <c r="AE743">
        <v>0.6</v>
      </c>
    </row>
    <row r="744" spans="1:31" x14ac:dyDescent="0.15">
      <c r="A744" s="6">
        <v>973</v>
      </c>
      <c r="B744">
        <v>17</v>
      </c>
      <c r="C744">
        <v>3</v>
      </c>
      <c r="D744">
        <v>10</v>
      </c>
      <c r="E744">
        <v>10</v>
      </c>
      <c r="F744">
        <v>10</v>
      </c>
      <c r="G744">
        <v>0</v>
      </c>
      <c r="H744">
        <v>7</v>
      </c>
      <c r="I744">
        <v>3</v>
      </c>
      <c r="J744">
        <v>0.85</v>
      </c>
      <c r="K744">
        <v>8.5398921966552699</v>
      </c>
      <c r="L744" s="10">
        <v>3.2736682891845699</v>
      </c>
      <c r="M744">
        <v>2.7521934509277299</v>
      </c>
      <c r="N744">
        <v>5.7849464416503897</v>
      </c>
      <c r="O744">
        <v>5</v>
      </c>
      <c r="P744">
        <v>5</v>
      </c>
      <c r="Q744">
        <v>15</v>
      </c>
      <c r="R744" s="16">
        <v>0.33329999999999999</v>
      </c>
      <c r="S744" s="16">
        <f t="shared" si="11"/>
        <v>0.5</v>
      </c>
      <c r="T744">
        <v>3.5299453735351598</v>
      </c>
      <c r="U744">
        <v>3.2661149501800502</v>
      </c>
      <c r="V744">
        <v>3.006591796875</v>
      </c>
      <c r="W744" s="17">
        <v>0.25952315330505399</v>
      </c>
      <c r="X744">
        <v>0.52335357666015603</v>
      </c>
      <c r="Y744">
        <v>0.52335357666015603</v>
      </c>
      <c r="Z744">
        <v>0.5</v>
      </c>
      <c r="AA744">
        <v>1</v>
      </c>
      <c r="AB744">
        <v>0.66666666666666696</v>
      </c>
      <c r="AC744">
        <v>0.8</v>
      </c>
      <c r="AD744">
        <v>0</v>
      </c>
      <c r="AE744">
        <v>0.5</v>
      </c>
    </row>
    <row r="745" spans="1:31" x14ac:dyDescent="0.15">
      <c r="A745" s="6">
        <v>760</v>
      </c>
      <c r="B745">
        <v>17</v>
      </c>
      <c r="C745">
        <v>3</v>
      </c>
      <c r="D745">
        <v>10</v>
      </c>
      <c r="E745">
        <v>10</v>
      </c>
      <c r="F745">
        <v>10</v>
      </c>
      <c r="G745">
        <v>0</v>
      </c>
      <c r="H745">
        <v>7</v>
      </c>
      <c r="I745">
        <v>3</v>
      </c>
      <c r="J745">
        <v>0.85</v>
      </c>
      <c r="K745">
        <v>10.1663112640381</v>
      </c>
      <c r="L745" s="10">
        <v>3.27395820617676</v>
      </c>
      <c r="M745">
        <v>2.3494186401367201</v>
      </c>
      <c r="N745">
        <v>6.7644100189209002</v>
      </c>
      <c r="O745">
        <v>4</v>
      </c>
      <c r="P745">
        <v>4</v>
      </c>
      <c r="Q745">
        <v>14</v>
      </c>
      <c r="R745" s="16">
        <v>0.28570000000000001</v>
      </c>
      <c r="S745" s="16">
        <f t="shared" si="11"/>
        <v>0.4</v>
      </c>
      <c r="T745">
        <v>4.2317581176757804</v>
      </c>
      <c r="U745">
        <v>3.9319043159484899</v>
      </c>
      <c r="V745">
        <v>3.6114051342010498</v>
      </c>
      <c r="W745" s="17">
        <v>0.32049918174743702</v>
      </c>
      <c r="X745">
        <v>0.620352983474731</v>
      </c>
      <c r="Y745">
        <v>0.620352983474731</v>
      </c>
      <c r="Z745">
        <v>0.4</v>
      </c>
      <c r="AA745">
        <v>1</v>
      </c>
      <c r="AB745">
        <v>0.71428571428571397</v>
      </c>
      <c r="AC745">
        <v>0.83333333333333304</v>
      </c>
      <c r="AD745">
        <v>0</v>
      </c>
      <c r="AE745">
        <v>0.6</v>
      </c>
    </row>
    <row r="746" spans="1:31" x14ac:dyDescent="0.15">
      <c r="A746" s="6">
        <v>656</v>
      </c>
      <c r="B746">
        <v>17</v>
      </c>
      <c r="C746">
        <v>3</v>
      </c>
      <c r="D746">
        <v>10</v>
      </c>
      <c r="E746">
        <v>10</v>
      </c>
      <c r="F746">
        <v>10</v>
      </c>
      <c r="G746">
        <v>0</v>
      </c>
      <c r="H746">
        <v>7</v>
      </c>
      <c r="I746">
        <v>3</v>
      </c>
      <c r="J746">
        <v>0.85</v>
      </c>
      <c r="K746">
        <v>9.3403644561767596</v>
      </c>
      <c r="L746" s="10">
        <v>3.2749061584472701</v>
      </c>
      <c r="M746">
        <v>2.4480113983154301</v>
      </c>
      <c r="N746">
        <v>5.9086227416992196</v>
      </c>
      <c r="O746">
        <v>5</v>
      </c>
      <c r="P746">
        <v>5</v>
      </c>
      <c r="Q746">
        <v>15</v>
      </c>
      <c r="R746" s="16">
        <v>0.33329999999999999</v>
      </c>
      <c r="S746" s="16">
        <f t="shared" si="11"/>
        <v>0.5</v>
      </c>
      <c r="T746">
        <v>3.83151054382324</v>
      </c>
      <c r="U746">
        <v>3.5607926845550502</v>
      </c>
      <c r="V746">
        <v>3.2447917461395299</v>
      </c>
      <c r="W746" s="17">
        <v>0.31600093841552701</v>
      </c>
      <c r="X746">
        <v>0.58671879768371604</v>
      </c>
      <c r="Y746">
        <v>0.58671879768371604</v>
      </c>
      <c r="Z746">
        <v>0.5</v>
      </c>
      <c r="AA746">
        <v>1</v>
      </c>
      <c r="AB746">
        <v>0.66666666666666696</v>
      </c>
      <c r="AC746">
        <v>0.8</v>
      </c>
      <c r="AD746">
        <v>0</v>
      </c>
      <c r="AE746">
        <v>0.5</v>
      </c>
    </row>
    <row r="747" spans="1:31" x14ac:dyDescent="0.15">
      <c r="A747" s="6">
        <v>407</v>
      </c>
      <c r="B747">
        <v>15</v>
      </c>
      <c r="C747">
        <v>5</v>
      </c>
      <c r="D747">
        <v>10</v>
      </c>
      <c r="E747">
        <v>10</v>
      </c>
      <c r="F747">
        <v>10</v>
      </c>
      <c r="G747">
        <v>0</v>
      </c>
      <c r="H747">
        <v>5</v>
      </c>
      <c r="I747">
        <v>5</v>
      </c>
      <c r="J747">
        <v>0.75</v>
      </c>
      <c r="K747">
        <v>8.1172351837158203</v>
      </c>
      <c r="L747" s="10">
        <v>3.2850189208984402</v>
      </c>
      <c r="M747">
        <v>1.2537155151367201</v>
      </c>
      <c r="N747">
        <v>5.6018428802490199</v>
      </c>
      <c r="O747">
        <v>4</v>
      </c>
      <c r="P747">
        <v>4</v>
      </c>
      <c r="Q747">
        <v>14</v>
      </c>
      <c r="R747" s="16">
        <v>0.28570000000000001</v>
      </c>
      <c r="S747" s="16">
        <f t="shared" si="11"/>
        <v>0.4</v>
      </c>
      <c r="T747">
        <v>3.54386329650879</v>
      </c>
      <c r="U747">
        <v>3.1897933483123802</v>
      </c>
      <c r="V747">
        <v>2.98428535461426</v>
      </c>
      <c r="W747" s="17">
        <v>0.20550799369812001</v>
      </c>
      <c r="X747">
        <v>0.55957794189453103</v>
      </c>
      <c r="Y747">
        <v>0.55957794189453103</v>
      </c>
      <c r="Z747">
        <v>0.4</v>
      </c>
      <c r="AA747">
        <v>1</v>
      </c>
      <c r="AB747">
        <v>0.71428571428571397</v>
      </c>
      <c r="AC747">
        <v>0.83333333333333304</v>
      </c>
      <c r="AD747">
        <v>0</v>
      </c>
      <c r="AE747">
        <v>0.6</v>
      </c>
    </row>
    <row r="748" spans="1:31" x14ac:dyDescent="0.15">
      <c r="A748" s="6">
        <v>146</v>
      </c>
      <c r="B748">
        <v>17</v>
      </c>
      <c r="C748">
        <v>3</v>
      </c>
      <c r="D748">
        <v>10</v>
      </c>
      <c r="E748">
        <v>10</v>
      </c>
      <c r="F748">
        <v>10</v>
      </c>
      <c r="G748">
        <v>0</v>
      </c>
      <c r="H748">
        <v>7</v>
      </c>
      <c r="I748">
        <v>3</v>
      </c>
      <c r="J748">
        <v>0.85</v>
      </c>
      <c r="K748">
        <v>8.7994766235351598</v>
      </c>
      <c r="L748" s="10">
        <v>3.2901535034179701</v>
      </c>
      <c r="M748">
        <v>2.6632785797119101</v>
      </c>
      <c r="N748">
        <v>5.7808799743652299</v>
      </c>
      <c r="O748">
        <v>4</v>
      </c>
      <c r="P748">
        <v>4</v>
      </c>
      <c r="Q748">
        <v>14</v>
      </c>
      <c r="R748" s="16">
        <v>0.28570000000000001</v>
      </c>
      <c r="S748" s="16">
        <f t="shared" si="11"/>
        <v>0.4</v>
      </c>
      <c r="T748">
        <v>3.84622001647949</v>
      </c>
      <c r="U748">
        <v>3.5842359066009499</v>
      </c>
      <c r="V748">
        <v>3.3059680461883501</v>
      </c>
      <c r="W748" s="17">
        <v>0.27826786041259799</v>
      </c>
      <c r="X748">
        <v>0.54025197029113803</v>
      </c>
      <c r="Y748">
        <v>0.54025197029113803</v>
      </c>
      <c r="Z748">
        <v>0.4</v>
      </c>
      <c r="AA748">
        <v>1</v>
      </c>
      <c r="AB748">
        <v>0.71428571428571397</v>
      </c>
      <c r="AC748">
        <v>0.83333333333333304</v>
      </c>
      <c r="AD748">
        <v>0</v>
      </c>
      <c r="AE748">
        <v>0.6</v>
      </c>
    </row>
    <row r="749" spans="1:31" x14ac:dyDescent="0.15">
      <c r="A749" s="6">
        <v>125</v>
      </c>
      <c r="B749">
        <v>17</v>
      </c>
      <c r="C749">
        <v>3</v>
      </c>
      <c r="D749">
        <v>10</v>
      </c>
      <c r="E749">
        <v>10</v>
      </c>
      <c r="F749">
        <v>10</v>
      </c>
      <c r="G749">
        <v>0</v>
      </c>
      <c r="H749">
        <v>7</v>
      </c>
      <c r="I749">
        <v>3</v>
      </c>
      <c r="J749">
        <v>0.85</v>
      </c>
      <c r="K749">
        <v>9.5647544860839808</v>
      </c>
      <c r="L749" s="10">
        <v>3.3037757873535201</v>
      </c>
      <c r="M749">
        <v>2.5318183898925799</v>
      </c>
      <c r="N749">
        <v>6.3710689544677699</v>
      </c>
      <c r="O749">
        <v>4</v>
      </c>
      <c r="P749">
        <v>4</v>
      </c>
      <c r="Q749">
        <v>14</v>
      </c>
      <c r="R749" s="16">
        <v>0.28570000000000001</v>
      </c>
      <c r="S749" s="16">
        <f t="shared" si="11"/>
        <v>0.4</v>
      </c>
      <c r="T749">
        <v>4.1428260803222701</v>
      </c>
      <c r="U749">
        <v>3.8278851509094198</v>
      </c>
      <c r="V749">
        <v>3.5207042694091801</v>
      </c>
      <c r="W749" s="17">
        <v>0.30718088150024397</v>
      </c>
      <c r="X749">
        <v>0.62212181091308605</v>
      </c>
      <c r="Y749">
        <v>0.62212181091308605</v>
      </c>
      <c r="Z749">
        <v>0.4</v>
      </c>
      <c r="AA749">
        <v>1</v>
      </c>
      <c r="AB749">
        <v>0.71428571428571397</v>
      </c>
      <c r="AC749">
        <v>0.83333333333333304</v>
      </c>
      <c r="AD749">
        <v>0</v>
      </c>
      <c r="AE749">
        <v>0.6</v>
      </c>
    </row>
    <row r="750" spans="1:31" x14ac:dyDescent="0.15">
      <c r="A750" s="6">
        <v>198</v>
      </c>
      <c r="B750">
        <v>15</v>
      </c>
      <c r="C750">
        <v>5</v>
      </c>
      <c r="D750">
        <v>10</v>
      </c>
      <c r="E750">
        <v>10</v>
      </c>
      <c r="F750">
        <v>10</v>
      </c>
      <c r="G750">
        <v>0</v>
      </c>
      <c r="H750">
        <v>5</v>
      </c>
      <c r="I750">
        <v>5</v>
      </c>
      <c r="J750">
        <v>0.75</v>
      </c>
      <c r="K750">
        <v>8.7684097290039098</v>
      </c>
      <c r="L750" s="10">
        <v>3.3038673400878902</v>
      </c>
      <c r="M750">
        <v>1.0797042846679701</v>
      </c>
      <c r="N750">
        <v>6.4807567596435502</v>
      </c>
      <c r="O750">
        <v>3</v>
      </c>
      <c r="P750">
        <v>3</v>
      </c>
      <c r="Q750">
        <v>13</v>
      </c>
      <c r="R750" s="16">
        <v>0.23080000000000001</v>
      </c>
      <c r="S750" s="16">
        <f t="shared" si="11"/>
        <v>0.3</v>
      </c>
      <c r="T750">
        <v>3.76474952697754</v>
      </c>
      <c r="U750">
        <v>3.3759093284606898</v>
      </c>
      <c r="V750">
        <v>3.1784703731536901</v>
      </c>
      <c r="W750" s="17">
        <v>0.197438955307007</v>
      </c>
      <c r="X750">
        <v>0.58627915382385298</v>
      </c>
      <c r="Y750">
        <v>0.58627915382385298</v>
      </c>
      <c r="Z750">
        <v>0.3</v>
      </c>
      <c r="AA750">
        <v>1</v>
      </c>
      <c r="AB750">
        <v>0.76923076923076905</v>
      </c>
      <c r="AC750">
        <v>0.86956521739130399</v>
      </c>
      <c r="AD750">
        <v>0</v>
      </c>
      <c r="AE750">
        <v>0.7</v>
      </c>
    </row>
    <row r="751" spans="1:31" x14ac:dyDescent="0.15">
      <c r="A751" s="6">
        <v>493</v>
      </c>
      <c r="B751">
        <v>15</v>
      </c>
      <c r="C751">
        <v>5</v>
      </c>
      <c r="D751">
        <v>10</v>
      </c>
      <c r="E751">
        <v>10</v>
      </c>
      <c r="F751">
        <v>10</v>
      </c>
      <c r="G751">
        <v>0</v>
      </c>
      <c r="H751">
        <v>5</v>
      </c>
      <c r="I751">
        <v>5</v>
      </c>
      <c r="J751">
        <v>0.75</v>
      </c>
      <c r="K751">
        <v>7.8912525177001998</v>
      </c>
      <c r="L751" s="10">
        <v>3.30648612976074</v>
      </c>
      <c r="M751">
        <v>1.63422775268555</v>
      </c>
      <c r="N751">
        <v>5.8250179290771502</v>
      </c>
      <c r="O751">
        <v>3</v>
      </c>
      <c r="P751">
        <v>3</v>
      </c>
      <c r="Q751">
        <v>13</v>
      </c>
      <c r="R751" s="16">
        <v>0.23080000000000001</v>
      </c>
      <c r="S751" s="16">
        <f t="shared" si="11"/>
        <v>0.3</v>
      </c>
      <c r="T751">
        <v>3.1980972290039098</v>
      </c>
      <c r="U751">
        <v>2.8720688819885201</v>
      </c>
      <c r="V751">
        <v>2.6721639633178702</v>
      </c>
      <c r="W751" s="17">
        <v>0.19990491867065399</v>
      </c>
      <c r="X751">
        <v>0.52593326568603505</v>
      </c>
      <c r="Y751">
        <v>0.52593326568603505</v>
      </c>
      <c r="Z751">
        <v>0.3</v>
      </c>
      <c r="AA751">
        <v>1</v>
      </c>
      <c r="AB751">
        <v>0.76923076923076905</v>
      </c>
      <c r="AC751">
        <v>0.86956521739130399</v>
      </c>
      <c r="AD751">
        <v>0</v>
      </c>
      <c r="AE751">
        <v>0.7</v>
      </c>
    </row>
    <row r="752" spans="1:31" x14ac:dyDescent="0.15">
      <c r="A752" s="6">
        <v>891</v>
      </c>
      <c r="B752">
        <v>15</v>
      </c>
      <c r="C752">
        <v>5</v>
      </c>
      <c r="D752">
        <v>10</v>
      </c>
      <c r="E752">
        <v>10</v>
      </c>
      <c r="F752">
        <v>10</v>
      </c>
      <c r="G752">
        <v>0</v>
      </c>
      <c r="H752">
        <v>5</v>
      </c>
      <c r="I752">
        <v>5</v>
      </c>
      <c r="J752">
        <v>0.75</v>
      </c>
      <c r="K752">
        <v>8.3051776885986293</v>
      </c>
      <c r="L752" s="10">
        <v>3.3090267181396502</v>
      </c>
      <c r="M752">
        <v>1.3753700256347701</v>
      </c>
      <c r="N752">
        <v>6.1249771118164098</v>
      </c>
      <c r="O752">
        <v>4</v>
      </c>
      <c r="P752">
        <v>4</v>
      </c>
      <c r="Q752">
        <v>14</v>
      </c>
      <c r="R752" s="16">
        <v>0.28570000000000001</v>
      </c>
      <c r="S752" s="16">
        <f t="shared" si="11"/>
        <v>0.4</v>
      </c>
      <c r="T752">
        <v>3.6405735015869101</v>
      </c>
      <c r="U752">
        <v>3.2544918060302699</v>
      </c>
      <c r="V752">
        <v>3.0638194084167498</v>
      </c>
      <c r="W752" s="17">
        <v>0.190672397613525</v>
      </c>
      <c r="X752">
        <v>0.57675409317016602</v>
      </c>
      <c r="Y752">
        <v>0.57675409317016602</v>
      </c>
      <c r="Z752">
        <v>0.4</v>
      </c>
      <c r="AA752">
        <v>1</v>
      </c>
      <c r="AB752">
        <v>0.71428571428571397</v>
      </c>
      <c r="AC752">
        <v>0.83333333333333304</v>
      </c>
      <c r="AD752">
        <v>0</v>
      </c>
      <c r="AE752">
        <v>0.6</v>
      </c>
    </row>
    <row r="753" spans="1:31" x14ac:dyDescent="0.15">
      <c r="A753" s="6">
        <v>153</v>
      </c>
      <c r="B753">
        <v>17</v>
      </c>
      <c r="C753">
        <v>3</v>
      </c>
      <c r="D753">
        <v>10</v>
      </c>
      <c r="E753">
        <v>10</v>
      </c>
      <c r="F753">
        <v>10</v>
      </c>
      <c r="G753">
        <v>0</v>
      </c>
      <c r="H753">
        <v>7</v>
      </c>
      <c r="I753">
        <v>3</v>
      </c>
      <c r="J753">
        <v>0.85</v>
      </c>
      <c r="K753">
        <v>9.6286125183105504</v>
      </c>
      <c r="L753" s="10">
        <v>3.3225612640380899</v>
      </c>
      <c r="M753">
        <v>2.3541946411132799</v>
      </c>
      <c r="N753">
        <v>5.7807559967040998</v>
      </c>
      <c r="O753">
        <v>3</v>
      </c>
      <c r="P753">
        <v>3</v>
      </c>
      <c r="Q753">
        <v>13</v>
      </c>
      <c r="R753" s="16">
        <v>0.23080000000000001</v>
      </c>
      <c r="S753" s="16">
        <f t="shared" si="11"/>
        <v>0.3</v>
      </c>
      <c r="T753">
        <v>3.5179100036621098</v>
      </c>
      <c r="U753">
        <v>3.29960370063782</v>
      </c>
      <c r="V753">
        <v>2.9514195919036901</v>
      </c>
      <c r="W753" s="17">
        <v>0.34818410873413103</v>
      </c>
      <c r="X753">
        <v>0.56649041175842296</v>
      </c>
      <c r="Y753">
        <v>0.56649041175842296</v>
      </c>
      <c r="Z753">
        <v>0.3</v>
      </c>
      <c r="AA753">
        <v>1</v>
      </c>
      <c r="AB753">
        <v>0.76923076923076905</v>
      </c>
      <c r="AC753">
        <v>0.86956521739130399</v>
      </c>
      <c r="AD753">
        <v>0</v>
      </c>
      <c r="AE753">
        <v>0.7</v>
      </c>
    </row>
    <row r="754" spans="1:31" x14ac:dyDescent="0.15">
      <c r="A754" s="6">
        <v>118</v>
      </c>
      <c r="B754">
        <v>16</v>
      </c>
      <c r="C754">
        <v>4</v>
      </c>
      <c r="D754">
        <v>10</v>
      </c>
      <c r="E754">
        <v>10</v>
      </c>
      <c r="F754">
        <v>10</v>
      </c>
      <c r="G754">
        <v>0</v>
      </c>
      <c r="H754">
        <v>6</v>
      </c>
      <c r="I754">
        <v>4</v>
      </c>
      <c r="J754">
        <v>0.8</v>
      </c>
      <c r="K754">
        <v>8.74737548828125</v>
      </c>
      <c r="L754" s="10">
        <v>3.3226375579834002</v>
      </c>
      <c r="M754">
        <v>1.8413505554199201</v>
      </c>
      <c r="N754">
        <v>5.3380241394043004</v>
      </c>
      <c r="O754">
        <v>4</v>
      </c>
      <c r="P754">
        <v>4</v>
      </c>
      <c r="Q754">
        <v>14</v>
      </c>
      <c r="R754" s="16">
        <v>0.28570000000000001</v>
      </c>
      <c r="S754" s="16">
        <f t="shared" si="11"/>
        <v>0.4</v>
      </c>
      <c r="T754">
        <v>3.65804100036621</v>
      </c>
      <c r="U754">
        <v>3.36185479164123</v>
      </c>
      <c r="V754">
        <v>3.0775198936462398</v>
      </c>
      <c r="W754" s="17">
        <v>0.28433489799499501</v>
      </c>
      <c r="X754">
        <v>0.58052110671997104</v>
      </c>
      <c r="Y754">
        <v>0.58052110671997104</v>
      </c>
      <c r="Z754">
        <v>0.4</v>
      </c>
      <c r="AA754">
        <v>1</v>
      </c>
      <c r="AB754">
        <v>0.71428571428571397</v>
      </c>
      <c r="AC754">
        <v>0.83333333333333304</v>
      </c>
      <c r="AD754">
        <v>0</v>
      </c>
      <c r="AE754">
        <v>0.6</v>
      </c>
    </row>
    <row r="755" spans="1:31" x14ac:dyDescent="0.15">
      <c r="A755" s="6">
        <v>483</v>
      </c>
      <c r="B755">
        <v>16</v>
      </c>
      <c r="C755">
        <v>4</v>
      </c>
      <c r="D755">
        <v>10</v>
      </c>
      <c r="E755">
        <v>10</v>
      </c>
      <c r="F755">
        <v>10</v>
      </c>
      <c r="G755">
        <v>0</v>
      </c>
      <c r="H755">
        <v>6</v>
      </c>
      <c r="I755">
        <v>4</v>
      </c>
      <c r="J755">
        <v>0.8</v>
      </c>
      <c r="K755">
        <v>8.6680335998535192</v>
      </c>
      <c r="L755" s="10">
        <v>3.3229751586914098</v>
      </c>
      <c r="M755">
        <v>2.0213165283203098</v>
      </c>
      <c r="N755">
        <v>5.6542892456054696</v>
      </c>
      <c r="O755">
        <v>5</v>
      </c>
      <c r="P755">
        <v>5</v>
      </c>
      <c r="Q755">
        <v>15</v>
      </c>
      <c r="R755" s="16">
        <v>0.33329999999999999</v>
      </c>
      <c r="S755" s="16">
        <f t="shared" si="11"/>
        <v>0.5</v>
      </c>
      <c r="T755">
        <v>3.7788658142089799</v>
      </c>
      <c r="U755">
        <v>3.4542272090911901</v>
      </c>
      <c r="V755">
        <v>3.1917176246643102</v>
      </c>
      <c r="W755" s="17">
        <v>0.26250958442687999</v>
      </c>
      <c r="X755">
        <v>0.58714818954467796</v>
      </c>
      <c r="Y755">
        <v>0.58714818954467796</v>
      </c>
      <c r="Z755">
        <v>0.5</v>
      </c>
      <c r="AA755">
        <v>1</v>
      </c>
      <c r="AB755">
        <v>0.66666666666666696</v>
      </c>
      <c r="AC755">
        <v>0.8</v>
      </c>
      <c r="AD755">
        <v>0</v>
      </c>
      <c r="AE755">
        <v>0.5</v>
      </c>
    </row>
    <row r="756" spans="1:31" x14ac:dyDescent="0.15">
      <c r="A756" s="6">
        <v>972</v>
      </c>
      <c r="B756">
        <v>15</v>
      </c>
      <c r="C756">
        <v>5</v>
      </c>
      <c r="D756">
        <v>10</v>
      </c>
      <c r="E756">
        <v>10</v>
      </c>
      <c r="F756">
        <v>10</v>
      </c>
      <c r="G756">
        <v>0</v>
      </c>
      <c r="H756">
        <v>5</v>
      </c>
      <c r="I756">
        <v>5</v>
      </c>
      <c r="J756">
        <v>0.75</v>
      </c>
      <c r="K756">
        <v>8.7476921081543004</v>
      </c>
      <c r="L756" s="10">
        <v>3.3254051208496098</v>
      </c>
      <c r="M756">
        <v>1.0290336608886701</v>
      </c>
      <c r="N756">
        <v>6.2518539428710902</v>
      </c>
      <c r="O756">
        <v>3</v>
      </c>
      <c r="P756">
        <v>3</v>
      </c>
      <c r="Q756">
        <v>13</v>
      </c>
      <c r="R756" s="16">
        <v>0.23080000000000001</v>
      </c>
      <c r="S756" s="16">
        <f t="shared" si="11"/>
        <v>0.3</v>
      </c>
      <c r="T756">
        <v>3.6679019927978498</v>
      </c>
      <c r="U756">
        <v>3.2828700542449898</v>
      </c>
      <c r="V756">
        <v>3.07742547988892</v>
      </c>
      <c r="W756" s="17">
        <v>0.20544457435607899</v>
      </c>
      <c r="X756">
        <v>0.59047651290893599</v>
      </c>
      <c r="Y756">
        <v>0.59047651290893599</v>
      </c>
      <c r="Z756">
        <v>0.3</v>
      </c>
      <c r="AA756">
        <v>1</v>
      </c>
      <c r="AB756">
        <v>0.76923076923076905</v>
      </c>
      <c r="AC756">
        <v>0.86956521739130399</v>
      </c>
      <c r="AD756">
        <v>0</v>
      </c>
      <c r="AE756">
        <v>0.7</v>
      </c>
    </row>
    <row r="757" spans="1:31" x14ac:dyDescent="0.15">
      <c r="A757" s="6">
        <v>378</v>
      </c>
      <c r="B757">
        <v>16</v>
      </c>
      <c r="C757">
        <v>4</v>
      </c>
      <c r="D757">
        <v>10</v>
      </c>
      <c r="E757">
        <v>10</v>
      </c>
      <c r="F757">
        <v>10</v>
      </c>
      <c r="G757">
        <v>0</v>
      </c>
      <c r="H757">
        <v>6</v>
      </c>
      <c r="I757">
        <v>4</v>
      </c>
      <c r="J757">
        <v>0.8</v>
      </c>
      <c r="K757">
        <v>8.1208152770996094</v>
      </c>
      <c r="L757" s="10">
        <v>3.3277587890625</v>
      </c>
      <c r="M757">
        <v>2.2555408477783199</v>
      </c>
      <c r="N757">
        <v>5.3078804016113299</v>
      </c>
      <c r="O757">
        <v>2</v>
      </c>
      <c r="P757">
        <v>2</v>
      </c>
      <c r="Q757">
        <v>11</v>
      </c>
      <c r="R757" s="16">
        <v>0.18179999999999999</v>
      </c>
      <c r="S757" s="16">
        <f t="shared" si="11"/>
        <v>0.2</v>
      </c>
      <c r="T757">
        <v>3.0836410522460902</v>
      </c>
      <c r="U757">
        <v>2.8451519012451199</v>
      </c>
      <c r="V757">
        <v>2.58598804473877</v>
      </c>
      <c r="W757" s="17">
        <v>0.25916385650634799</v>
      </c>
      <c r="X757">
        <v>0.497653007507324</v>
      </c>
      <c r="Y757">
        <v>0.497653007507324</v>
      </c>
      <c r="Z757">
        <v>0.2</v>
      </c>
      <c r="AA757">
        <v>0.9</v>
      </c>
      <c r="AB757">
        <v>0.81818181818181801</v>
      </c>
      <c r="AC757">
        <v>0.85714285714285698</v>
      </c>
      <c r="AD757">
        <v>0.1</v>
      </c>
      <c r="AE757">
        <v>0.7</v>
      </c>
    </row>
    <row r="758" spans="1:31" x14ac:dyDescent="0.15">
      <c r="A758" s="6">
        <v>511</v>
      </c>
      <c r="B758">
        <v>16</v>
      </c>
      <c r="C758">
        <v>4</v>
      </c>
      <c r="D758">
        <v>10</v>
      </c>
      <c r="E758">
        <v>10</v>
      </c>
      <c r="F758">
        <v>10</v>
      </c>
      <c r="G758">
        <v>0</v>
      </c>
      <c r="H758">
        <v>6</v>
      </c>
      <c r="I758">
        <v>4</v>
      </c>
      <c r="J758">
        <v>0.8</v>
      </c>
      <c r="K758">
        <v>8.3655815124511701</v>
      </c>
      <c r="L758" s="10">
        <v>3.3334693908691402</v>
      </c>
      <c r="M758">
        <v>2.12699699401856</v>
      </c>
      <c r="N758">
        <v>5.3706703186035201</v>
      </c>
      <c r="O758">
        <v>2</v>
      </c>
      <c r="P758">
        <v>2</v>
      </c>
      <c r="Q758">
        <v>11</v>
      </c>
      <c r="R758" s="16">
        <v>0.18179999999999999</v>
      </c>
      <c r="S758" s="16">
        <f t="shared" si="11"/>
        <v>0.2</v>
      </c>
      <c r="T758">
        <v>3.3225078582763699</v>
      </c>
      <c r="U758">
        <v>3.0583703517913801</v>
      </c>
      <c r="V758">
        <v>2.7918970584869398</v>
      </c>
      <c r="W758" s="17">
        <v>0.26647329330444303</v>
      </c>
      <c r="X758">
        <v>0.53061079978942904</v>
      </c>
      <c r="Y758">
        <v>0.53061079978942904</v>
      </c>
      <c r="Z758">
        <v>0.2</v>
      </c>
      <c r="AA758">
        <v>0.9</v>
      </c>
      <c r="AB758">
        <v>0.81818181818181801</v>
      </c>
      <c r="AC758">
        <v>0.85714285714285698</v>
      </c>
      <c r="AD758">
        <v>0.1</v>
      </c>
      <c r="AE758">
        <v>0.7</v>
      </c>
    </row>
    <row r="759" spans="1:31" x14ac:dyDescent="0.15">
      <c r="A759" s="6">
        <v>341</v>
      </c>
      <c r="B759">
        <v>15</v>
      </c>
      <c r="C759">
        <v>5</v>
      </c>
      <c r="D759">
        <v>10</v>
      </c>
      <c r="E759">
        <v>10</v>
      </c>
      <c r="F759">
        <v>10</v>
      </c>
      <c r="G759">
        <v>0</v>
      </c>
      <c r="H759">
        <v>5</v>
      </c>
      <c r="I759">
        <v>5</v>
      </c>
      <c r="J759">
        <v>0.75</v>
      </c>
      <c r="K759">
        <v>9.2915840148925799</v>
      </c>
      <c r="L759" s="10">
        <v>3.3382911682128902</v>
      </c>
      <c r="M759">
        <v>0.891143798828125</v>
      </c>
      <c r="N759">
        <v>7.0122776031494096</v>
      </c>
      <c r="O759">
        <v>3</v>
      </c>
      <c r="P759">
        <v>3</v>
      </c>
      <c r="Q759">
        <v>13</v>
      </c>
      <c r="R759" s="16">
        <v>0.23080000000000001</v>
      </c>
      <c r="S759" s="16">
        <f t="shared" si="11"/>
        <v>0.3</v>
      </c>
      <c r="T759">
        <v>3.8982982635497998</v>
      </c>
      <c r="U759">
        <v>3.49162745475769</v>
      </c>
      <c r="V759">
        <v>3.3069717884063698</v>
      </c>
      <c r="W759" s="17">
        <v>0.184655666351318</v>
      </c>
      <c r="X759">
        <v>0.59132647514343295</v>
      </c>
      <c r="Y759">
        <v>0.59132647514343295</v>
      </c>
      <c r="Z759">
        <v>0.3</v>
      </c>
      <c r="AA759">
        <v>1</v>
      </c>
      <c r="AB759">
        <v>0.76923076923076905</v>
      </c>
      <c r="AC759">
        <v>0.86956521739130399</v>
      </c>
      <c r="AD759">
        <v>0</v>
      </c>
      <c r="AE759">
        <v>0.7</v>
      </c>
    </row>
    <row r="760" spans="1:31" x14ac:dyDescent="0.15">
      <c r="A760" s="6">
        <v>405</v>
      </c>
      <c r="B760">
        <v>17</v>
      </c>
      <c r="C760">
        <v>3</v>
      </c>
      <c r="D760">
        <v>10</v>
      </c>
      <c r="E760">
        <v>10</v>
      </c>
      <c r="F760">
        <v>10</v>
      </c>
      <c r="G760">
        <v>0</v>
      </c>
      <c r="H760">
        <v>7</v>
      </c>
      <c r="I760">
        <v>3</v>
      </c>
      <c r="J760">
        <v>0.85</v>
      </c>
      <c r="K760">
        <v>9.1828861236572301</v>
      </c>
      <c r="L760" s="10">
        <v>3.34245681762695</v>
      </c>
      <c r="M760">
        <v>2.59732246398926</v>
      </c>
      <c r="N760">
        <v>5.8596897125244096</v>
      </c>
      <c r="O760">
        <v>3</v>
      </c>
      <c r="P760">
        <v>3</v>
      </c>
      <c r="Q760">
        <v>13</v>
      </c>
      <c r="R760" s="16">
        <v>0.23080000000000001</v>
      </c>
      <c r="S760" s="16">
        <f t="shared" si="11"/>
        <v>0.3</v>
      </c>
      <c r="T760">
        <v>3.63249588012695</v>
      </c>
      <c r="U760">
        <v>3.3842256069183301</v>
      </c>
      <c r="V760">
        <v>3.07127904891968</v>
      </c>
      <c r="W760" s="17">
        <v>0.312946557998657</v>
      </c>
      <c r="X760">
        <v>0.56121683120727495</v>
      </c>
      <c r="Y760">
        <v>0.56121683120727495</v>
      </c>
      <c r="Z760">
        <v>0.3</v>
      </c>
      <c r="AA760">
        <v>1</v>
      </c>
      <c r="AB760">
        <v>0.76923076923076905</v>
      </c>
      <c r="AC760">
        <v>0.86956521739130399</v>
      </c>
      <c r="AD760">
        <v>0</v>
      </c>
      <c r="AE760">
        <v>0.7</v>
      </c>
    </row>
    <row r="761" spans="1:31" x14ac:dyDescent="0.15">
      <c r="A761" s="6">
        <v>105</v>
      </c>
      <c r="B761">
        <v>16</v>
      </c>
      <c r="C761">
        <v>4</v>
      </c>
      <c r="D761">
        <v>10</v>
      </c>
      <c r="E761">
        <v>10</v>
      </c>
      <c r="F761">
        <v>10</v>
      </c>
      <c r="G761">
        <v>0</v>
      </c>
      <c r="H761">
        <v>6</v>
      </c>
      <c r="I761">
        <v>4</v>
      </c>
      <c r="J761">
        <v>0.8</v>
      </c>
      <c r="K761">
        <v>7.9031448364257804</v>
      </c>
      <c r="L761" s="10">
        <v>3.3488121032714799</v>
      </c>
      <c r="M761">
        <v>2.4555912017822301</v>
      </c>
      <c r="N761">
        <v>5.3575134277343697</v>
      </c>
      <c r="O761">
        <v>5</v>
      </c>
      <c r="P761">
        <v>5</v>
      </c>
      <c r="Q761">
        <v>15</v>
      </c>
      <c r="R761" s="16">
        <v>0.33329999999999999</v>
      </c>
      <c r="S761" s="16">
        <f t="shared" si="11"/>
        <v>0.5</v>
      </c>
      <c r="T761">
        <v>3.3827323913574201</v>
      </c>
      <c r="U761">
        <v>3.1131508350372301</v>
      </c>
      <c r="V761">
        <v>2.8724410533904998</v>
      </c>
      <c r="W761" s="17">
        <v>0.24070978164672799</v>
      </c>
      <c r="X761">
        <v>0.51029133796691895</v>
      </c>
      <c r="Y761">
        <v>0.51029133796691895</v>
      </c>
      <c r="Z761">
        <v>0.5</v>
      </c>
      <c r="AA761">
        <v>1</v>
      </c>
      <c r="AB761">
        <v>0.66666666666666696</v>
      </c>
      <c r="AC761">
        <v>0.8</v>
      </c>
      <c r="AD761">
        <v>0</v>
      </c>
      <c r="AE761">
        <v>0.5</v>
      </c>
    </row>
    <row r="762" spans="1:31" x14ac:dyDescent="0.15">
      <c r="A762" s="6">
        <v>745</v>
      </c>
      <c r="B762">
        <v>15</v>
      </c>
      <c r="C762">
        <v>5</v>
      </c>
      <c r="D762">
        <v>10</v>
      </c>
      <c r="E762">
        <v>10</v>
      </c>
      <c r="F762">
        <v>10</v>
      </c>
      <c r="G762">
        <v>0</v>
      </c>
      <c r="H762">
        <v>5</v>
      </c>
      <c r="I762">
        <v>5</v>
      </c>
      <c r="J762">
        <v>0.75</v>
      </c>
      <c r="K762">
        <v>8.3796195983886701</v>
      </c>
      <c r="L762" s="10">
        <v>3.3549060821533199</v>
      </c>
      <c r="M762">
        <v>1.17251205444336</v>
      </c>
      <c r="N762">
        <v>5.6846427917480504</v>
      </c>
      <c r="O762">
        <v>3</v>
      </c>
      <c r="P762">
        <v>3</v>
      </c>
      <c r="Q762">
        <v>13</v>
      </c>
      <c r="R762" s="16">
        <v>0.23080000000000001</v>
      </c>
      <c r="S762" s="16">
        <f t="shared" si="11"/>
        <v>0.3</v>
      </c>
      <c r="T762">
        <v>3.4461708068847701</v>
      </c>
      <c r="U762">
        <v>3.10820341110229</v>
      </c>
      <c r="V762">
        <v>2.8983116149902299</v>
      </c>
      <c r="W762" s="17">
        <v>0.20989179611205999</v>
      </c>
      <c r="X762">
        <v>0.54785919189453103</v>
      </c>
      <c r="Y762">
        <v>0.54785919189453103</v>
      </c>
      <c r="Z762">
        <v>0.3</v>
      </c>
      <c r="AA762">
        <v>1</v>
      </c>
      <c r="AB762">
        <v>0.76923076923076905</v>
      </c>
      <c r="AC762">
        <v>0.86956521739130399</v>
      </c>
      <c r="AD762">
        <v>0</v>
      </c>
      <c r="AE762">
        <v>0.7</v>
      </c>
    </row>
    <row r="763" spans="1:31" x14ac:dyDescent="0.15">
      <c r="A763" s="6">
        <v>297</v>
      </c>
      <c r="B763">
        <v>16</v>
      </c>
      <c r="C763">
        <v>4</v>
      </c>
      <c r="D763">
        <v>10</v>
      </c>
      <c r="E763">
        <v>10</v>
      </c>
      <c r="F763">
        <v>10</v>
      </c>
      <c r="G763">
        <v>0</v>
      </c>
      <c r="H763">
        <v>6</v>
      </c>
      <c r="I763">
        <v>4</v>
      </c>
      <c r="J763">
        <v>0.8</v>
      </c>
      <c r="K763">
        <v>9.6213588714599592</v>
      </c>
      <c r="L763" s="10">
        <v>3.35780906677246</v>
      </c>
      <c r="M763">
        <v>1.6730308532714799</v>
      </c>
      <c r="N763">
        <v>6.2273006439209002</v>
      </c>
      <c r="O763">
        <v>3</v>
      </c>
      <c r="P763">
        <v>3</v>
      </c>
      <c r="Q763">
        <v>13</v>
      </c>
      <c r="R763" s="16">
        <v>0.23080000000000001</v>
      </c>
      <c r="S763" s="16">
        <f t="shared" si="11"/>
        <v>0.3</v>
      </c>
      <c r="T763">
        <v>3.31814384460449</v>
      </c>
      <c r="U763">
        <v>3.0374696254730198</v>
      </c>
      <c r="V763">
        <v>2.7461905479431099</v>
      </c>
      <c r="W763" s="17">
        <v>0.291279077529907</v>
      </c>
      <c r="X763">
        <v>0.57195329666137695</v>
      </c>
      <c r="Y763">
        <v>0.57195329666137695</v>
      </c>
      <c r="Z763">
        <v>0.3</v>
      </c>
      <c r="AA763">
        <v>1</v>
      </c>
      <c r="AB763">
        <v>0.76923076923076905</v>
      </c>
      <c r="AC763">
        <v>0.86956521739130399</v>
      </c>
      <c r="AD763">
        <v>0</v>
      </c>
      <c r="AE763">
        <v>0.7</v>
      </c>
    </row>
    <row r="764" spans="1:31" x14ac:dyDescent="0.15">
      <c r="A764" s="6">
        <v>692</v>
      </c>
      <c r="B764">
        <v>16</v>
      </c>
      <c r="C764">
        <v>4</v>
      </c>
      <c r="D764">
        <v>10</v>
      </c>
      <c r="E764">
        <v>10</v>
      </c>
      <c r="F764">
        <v>10</v>
      </c>
      <c r="G764">
        <v>0</v>
      </c>
      <c r="H764">
        <v>6</v>
      </c>
      <c r="I764">
        <v>4</v>
      </c>
      <c r="J764">
        <v>0.8</v>
      </c>
      <c r="K764">
        <v>8.0935935974121094</v>
      </c>
      <c r="L764" s="10">
        <v>3.3581619262695299</v>
      </c>
      <c r="M764">
        <v>2.0220088958740199</v>
      </c>
      <c r="N764">
        <v>4.5520057678222701</v>
      </c>
      <c r="O764">
        <v>3</v>
      </c>
      <c r="P764">
        <v>3</v>
      </c>
      <c r="Q764">
        <v>13</v>
      </c>
      <c r="R764" s="16">
        <v>0.23080000000000001</v>
      </c>
      <c r="S764" s="16">
        <f t="shared" si="11"/>
        <v>0.3</v>
      </c>
      <c r="T764">
        <v>3.3151950836181601</v>
      </c>
      <c r="U764">
        <v>3.08435130119324</v>
      </c>
      <c r="V764">
        <v>2.7902734279632599</v>
      </c>
      <c r="W764" s="17">
        <v>0.29407787322998102</v>
      </c>
      <c r="X764">
        <v>0.524921655654907</v>
      </c>
      <c r="Y764">
        <v>0.524921655654907</v>
      </c>
      <c r="Z764">
        <v>0.3</v>
      </c>
      <c r="AA764">
        <v>1</v>
      </c>
      <c r="AB764">
        <v>0.76923076923076905</v>
      </c>
      <c r="AC764">
        <v>0.86956521739130399</v>
      </c>
      <c r="AD764">
        <v>0</v>
      </c>
      <c r="AE764">
        <v>0.7</v>
      </c>
    </row>
    <row r="765" spans="1:31" x14ac:dyDescent="0.15">
      <c r="A765" s="6">
        <v>243</v>
      </c>
      <c r="B765">
        <v>16</v>
      </c>
      <c r="C765">
        <v>4</v>
      </c>
      <c r="D765">
        <v>10</v>
      </c>
      <c r="E765">
        <v>10</v>
      </c>
      <c r="F765">
        <v>10</v>
      </c>
      <c r="G765">
        <v>0</v>
      </c>
      <c r="H765">
        <v>6</v>
      </c>
      <c r="I765">
        <v>4</v>
      </c>
      <c r="J765">
        <v>0.8</v>
      </c>
      <c r="K765">
        <v>8.1519107818603498</v>
      </c>
      <c r="L765" s="10">
        <v>3.3691997528076199</v>
      </c>
      <c r="M765">
        <v>2.21095848083496</v>
      </c>
      <c r="N765">
        <v>5.0755672454834002</v>
      </c>
      <c r="O765">
        <v>2</v>
      </c>
      <c r="P765">
        <v>2</v>
      </c>
      <c r="Q765">
        <v>12</v>
      </c>
      <c r="R765" s="16">
        <v>0.16669999999999999</v>
      </c>
      <c r="S765" s="16">
        <f t="shared" si="11"/>
        <v>0.2</v>
      </c>
      <c r="T765">
        <v>3.2871551513671902</v>
      </c>
      <c r="U765">
        <v>3.0385944843292201</v>
      </c>
      <c r="V765">
        <v>2.7637052536010702</v>
      </c>
      <c r="W765" s="17">
        <v>0.27488923072814903</v>
      </c>
      <c r="X765">
        <v>0.52344989776611295</v>
      </c>
      <c r="Y765">
        <v>0.52344989776611295</v>
      </c>
      <c r="Z765">
        <v>0.2</v>
      </c>
      <c r="AA765">
        <v>1</v>
      </c>
      <c r="AB765">
        <v>0.83333333333333304</v>
      </c>
      <c r="AC765">
        <v>0.90909090909090895</v>
      </c>
      <c r="AD765">
        <v>0</v>
      </c>
      <c r="AE765">
        <v>0.8</v>
      </c>
    </row>
    <row r="766" spans="1:31" x14ac:dyDescent="0.15">
      <c r="A766" s="6">
        <v>695</v>
      </c>
      <c r="B766">
        <v>15</v>
      </c>
      <c r="C766">
        <v>5</v>
      </c>
      <c r="D766">
        <v>10</v>
      </c>
      <c r="E766">
        <v>10</v>
      </c>
      <c r="F766">
        <v>10</v>
      </c>
      <c r="G766">
        <v>0</v>
      </c>
      <c r="H766">
        <v>5</v>
      </c>
      <c r="I766">
        <v>5</v>
      </c>
      <c r="J766">
        <v>0.75</v>
      </c>
      <c r="K766">
        <v>9.0404605865478498</v>
      </c>
      <c r="L766" s="10">
        <v>3.3712730407714799</v>
      </c>
      <c r="M766">
        <v>0.99119949340820301</v>
      </c>
      <c r="N766">
        <v>6.5782318115234402</v>
      </c>
      <c r="O766">
        <v>3</v>
      </c>
      <c r="P766">
        <v>3</v>
      </c>
      <c r="Q766">
        <v>13</v>
      </c>
      <c r="R766" s="16">
        <v>0.23080000000000001</v>
      </c>
      <c r="S766" s="16">
        <f t="shared" si="11"/>
        <v>0.3</v>
      </c>
      <c r="T766">
        <v>3.35915184020996</v>
      </c>
      <c r="U766">
        <v>2.9874114990234402</v>
      </c>
      <c r="V766">
        <v>2.7862920761108398</v>
      </c>
      <c r="W766" s="17">
        <v>0.20111942291259799</v>
      </c>
      <c r="X766">
        <v>0.57285976409912098</v>
      </c>
      <c r="Y766">
        <v>0.57285976409912098</v>
      </c>
      <c r="Z766">
        <v>0.3</v>
      </c>
      <c r="AA766">
        <v>1</v>
      </c>
      <c r="AB766">
        <v>0.76923076923076905</v>
      </c>
      <c r="AC766">
        <v>0.86956521739130399</v>
      </c>
      <c r="AD766">
        <v>0</v>
      </c>
      <c r="AE766">
        <v>0.7</v>
      </c>
    </row>
    <row r="767" spans="1:31" s="1" customFormat="1" x14ac:dyDescent="0.15">
      <c r="A767" s="8">
        <v>838</v>
      </c>
      <c r="B767" s="1">
        <v>16</v>
      </c>
      <c r="C767" s="1">
        <v>4</v>
      </c>
      <c r="D767" s="1">
        <v>10</v>
      </c>
      <c r="E767" s="1">
        <v>10</v>
      </c>
      <c r="F767" s="1">
        <v>10</v>
      </c>
      <c r="G767" s="1">
        <v>0</v>
      </c>
      <c r="H767" s="1">
        <v>6</v>
      </c>
      <c r="I767" s="1">
        <v>4</v>
      </c>
      <c r="J767" s="1">
        <v>0.8</v>
      </c>
      <c r="K767" s="1">
        <v>9.9522171020507795</v>
      </c>
      <c r="L767" s="12">
        <v>3.3729724884033199</v>
      </c>
      <c r="M767" s="1">
        <v>1.8088912963867201</v>
      </c>
      <c r="N767" s="1">
        <v>7.0551891326904297</v>
      </c>
      <c r="O767" s="1">
        <v>4</v>
      </c>
      <c r="P767" s="1">
        <v>4</v>
      </c>
      <c r="Q767" s="1">
        <v>14</v>
      </c>
      <c r="R767" s="19">
        <v>0.28570000000000001</v>
      </c>
      <c r="S767" s="19">
        <f t="shared" si="11"/>
        <v>0.4</v>
      </c>
      <c r="T767" s="1">
        <v>3.6142616271972701</v>
      </c>
      <c r="U767" s="1">
        <v>3.28755760192871</v>
      </c>
      <c r="V767" s="1">
        <v>3.0260996818542498</v>
      </c>
      <c r="W767" s="12">
        <v>0.261457920074463</v>
      </c>
      <c r="X767" s="1">
        <v>0.58816194534301802</v>
      </c>
      <c r="Y767" s="1">
        <v>0.58816194534301802</v>
      </c>
      <c r="Z767" s="1">
        <v>0.4</v>
      </c>
      <c r="AA767" s="1">
        <v>1</v>
      </c>
      <c r="AB767" s="1">
        <v>0.71428571428571397</v>
      </c>
      <c r="AC767" s="1">
        <v>0.83333333333333304</v>
      </c>
      <c r="AD767" s="1">
        <v>0</v>
      </c>
      <c r="AE767" s="1">
        <v>0.6</v>
      </c>
    </row>
    <row r="768" spans="1:31" x14ac:dyDescent="0.15">
      <c r="A768" s="6">
        <v>933</v>
      </c>
      <c r="B768">
        <v>17</v>
      </c>
      <c r="C768">
        <v>3</v>
      </c>
      <c r="D768">
        <v>10</v>
      </c>
      <c r="E768">
        <v>10</v>
      </c>
      <c r="F768">
        <v>10</v>
      </c>
      <c r="G768">
        <v>0</v>
      </c>
      <c r="H768">
        <v>7</v>
      </c>
      <c r="I768">
        <v>3</v>
      </c>
      <c r="J768">
        <v>0.85</v>
      </c>
      <c r="K768">
        <v>9.2764530181884801</v>
      </c>
      <c r="L768" s="10">
        <v>3.3757591247558598</v>
      </c>
      <c r="M768">
        <v>2.5131816864013699</v>
      </c>
      <c r="N768">
        <v>5.55430030822754</v>
      </c>
      <c r="O768">
        <v>4</v>
      </c>
      <c r="P768">
        <v>4</v>
      </c>
      <c r="Q768">
        <v>14</v>
      </c>
      <c r="R768" s="16">
        <v>0.28570000000000001</v>
      </c>
      <c r="S768" s="16">
        <f t="shared" si="11"/>
        <v>0.4</v>
      </c>
      <c r="T768">
        <v>4.0597190856933603</v>
      </c>
      <c r="U768">
        <v>3.7789788246154798</v>
      </c>
      <c r="V768">
        <v>3.44189381599426</v>
      </c>
      <c r="W768" s="17">
        <v>0.33708500862121599</v>
      </c>
      <c r="X768">
        <v>0.61782526969909701</v>
      </c>
      <c r="Y768">
        <v>0.61782526969909701</v>
      </c>
      <c r="Z768">
        <v>0.4</v>
      </c>
      <c r="AA768">
        <v>1</v>
      </c>
      <c r="AB768">
        <v>0.71428571428571397</v>
      </c>
      <c r="AC768">
        <v>0.83333333333333304</v>
      </c>
      <c r="AD768">
        <v>0</v>
      </c>
      <c r="AE768">
        <v>0.6</v>
      </c>
    </row>
    <row r="769" spans="1:31" x14ac:dyDescent="0.15">
      <c r="A769" s="6">
        <v>397</v>
      </c>
      <c r="B769">
        <v>15</v>
      </c>
      <c r="C769">
        <v>5</v>
      </c>
      <c r="D769">
        <v>10</v>
      </c>
      <c r="E769">
        <v>10</v>
      </c>
      <c r="F769">
        <v>10</v>
      </c>
      <c r="G769">
        <v>0</v>
      </c>
      <c r="H769">
        <v>5</v>
      </c>
      <c r="I769">
        <v>5</v>
      </c>
      <c r="J769">
        <v>0.75</v>
      </c>
      <c r="K769">
        <v>7.6912918090820304</v>
      </c>
      <c r="L769" s="10">
        <v>3.3891620635986301</v>
      </c>
      <c r="M769">
        <v>1.4627799987793</v>
      </c>
      <c r="N769">
        <v>4.7514972686767596</v>
      </c>
      <c r="O769">
        <v>3</v>
      </c>
      <c r="P769">
        <v>3</v>
      </c>
      <c r="Q769">
        <v>13</v>
      </c>
      <c r="R769" s="16">
        <v>0.23080000000000001</v>
      </c>
      <c r="S769" s="16">
        <f t="shared" si="11"/>
        <v>0.3</v>
      </c>
      <c r="T769">
        <v>3.3245105743408199</v>
      </c>
      <c r="U769">
        <v>3.02997827529907</v>
      </c>
      <c r="V769">
        <v>2.8116974830627401</v>
      </c>
      <c r="W769" s="17">
        <v>0.21828079223632799</v>
      </c>
      <c r="X769">
        <v>0.51281309127807595</v>
      </c>
      <c r="Y769">
        <v>0.51281309127807595</v>
      </c>
      <c r="Z769">
        <v>0.3</v>
      </c>
      <c r="AA769">
        <v>1</v>
      </c>
      <c r="AB769">
        <v>0.76923076923076905</v>
      </c>
      <c r="AC769">
        <v>0.86956521739130399</v>
      </c>
      <c r="AD769">
        <v>0</v>
      </c>
      <c r="AE769">
        <v>0.7</v>
      </c>
    </row>
    <row r="770" spans="1:31" x14ac:dyDescent="0.15">
      <c r="A770" s="6">
        <v>874</v>
      </c>
      <c r="B770">
        <v>15</v>
      </c>
      <c r="C770">
        <v>5</v>
      </c>
      <c r="D770">
        <v>10</v>
      </c>
      <c r="E770">
        <v>10</v>
      </c>
      <c r="F770">
        <v>10</v>
      </c>
      <c r="G770">
        <v>0</v>
      </c>
      <c r="H770">
        <v>5</v>
      </c>
      <c r="I770">
        <v>5</v>
      </c>
      <c r="J770">
        <v>0.75</v>
      </c>
      <c r="K770">
        <v>7.9535770416259801</v>
      </c>
      <c r="L770" s="10">
        <v>3.39471435546875</v>
      </c>
      <c r="M770">
        <v>1.46099853515625</v>
      </c>
      <c r="N770">
        <v>5.2502975463867196</v>
      </c>
      <c r="O770">
        <v>3</v>
      </c>
      <c r="P770">
        <v>3</v>
      </c>
      <c r="Q770">
        <v>13</v>
      </c>
      <c r="R770" s="16">
        <v>0.23080000000000001</v>
      </c>
      <c r="S770" s="16">
        <f t="shared" ref="S770:S833" si="12">O770/E770</f>
        <v>0.3</v>
      </c>
      <c r="T770">
        <v>3.3998470306396502</v>
      </c>
      <c r="U770">
        <v>3.09287333488464</v>
      </c>
      <c r="V770">
        <v>2.8766660690307599</v>
      </c>
      <c r="W770" s="17">
        <v>0.216207265853882</v>
      </c>
      <c r="X770">
        <v>0.52318096160888705</v>
      </c>
      <c r="Y770">
        <v>0.52318096160888705</v>
      </c>
      <c r="Z770">
        <v>0.3</v>
      </c>
      <c r="AA770">
        <v>1</v>
      </c>
      <c r="AB770">
        <v>0.76923076923076905</v>
      </c>
      <c r="AC770">
        <v>0.86956521739130399</v>
      </c>
      <c r="AD770">
        <v>0</v>
      </c>
      <c r="AE770">
        <v>0.7</v>
      </c>
    </row>
    <row r="771" spans="1:31" x14ac:dyDescent="0.15">
      <c r="A771" s="6">
        <v>441</v>
      </c>
      <c r="B771">
        <v>15</v>
      </c>
      <c r="C771">
        <v>5</v>
      </c>
      <c r="D771">
        <v>10</v>
      </c>
      <c r="E771">
        <v>10</v>
      </c>
      <c r="F771">
        <v>10</v>
      </c>
      <c r="G771">
        <v>0</v>
      </c>
      <c r="H771">
        <v>5</v>
      </c>
      <c r="I771">
        <v>5</v>
      </c>
      <c r="J771">
        <v>0.75</v>
      </c>
      <c r="K771">
        <v>8.3690395355224592</v>
      </c>
      <c r="L771" s="10">
        <v>3.4027957916259801</v>
      </c>
      <c r="M771">
        <v>1.6312103271484399</v>
      </c>
      <c r="N771">
        <v>6.3893070220947301</v>
      </c>
      <c r="O771">
        <v>4</v>
      </c>
      <c r="P771">
        <v>4</v>
      </c>
      <c r="Q771">
        <v>14</v>
      </c>
      <c r="R771" s="16">
        <v>0.28570000000000001</v>
      </c>
      <c r="S771" s="16">
        <f t="shared" si="12"/>
        <v>0.4</v>
      </c>
      <c r="T771">
        <v>3.6996479034423801</v>
      </c>
      <c r="U771">
        <v>3.2927107810974099</v>
      </c>
      <c r="V771">
        <v>3.1120703220367401</v>
      </c>
      <c r="W771" s="17">
        <v>0.180640459060669</v>
      </c>
      <c r="X771">
        <v>0.58757758140563998</v>
      </c>
      <c r="Y771">
        <v>0.58757758140563998</v>
      </c>
      <c r="Z771">
        <v>0.4</v>
      </c>
      <c r="AA771">
        <v>1</v>
      </c>
      <c r="AB771">
        <v>0.71428571428571397</v>
      </c>
      <c r="AC771">
        <v>0.83333333333333304</v>
      </c>
      <c r="AD771">
        <v>0</v>
      </c>
      <c r="AE771">
        <v>0.6</v>
      </c>
    </row>
    <row r="772" spans="1:31" x14ac:dyDescent="0.15">
      <c r="A772" s="6">
        <v>621</v>
      </c>
      <c r="B772">
        <v>16</v>
      </c>
      <c r="C772">
        <v>4</v>
      </c>
      <c r="D772">
        <v>10</v>
      </c>
      <c r="E772">
        <v>10</v>
      </c>
      <c r="F772">
        <v>10</v>
      </c>
      <c r="G772">
        <v>0</v>
      </c>
      <c r="H772">
        <v>6</v>
      </c>
      <c r="I772">
        <v>4</v>
      </c>
      <c r="J772">
        <v>0.8</v>
      </c>
      <c r="K772">
        <v>8.7120342254638707</v>
      </c>
      <c r="L772" s="10">
        <v>3.40500831604004</v>
      </c>
      <c r="M772">
        <v>1.9325408935546899</v>
      </c>
      <c r="N772">
        <v>5.1638660430908203</v>
      </c>
      <c r="O772">
        <v>3</v>
      </c>
      <c r="P772">
        <v>3</v>
      </c>
      <c r="Q772">
        <v>13</v>
      </c>
      <c r="R772" s="16">
        <v>0.23080000000000001</v>
      </c>
      <c r="S772" s="16">
        <f t="shared" si="12"/>
        <v>0.3</v>
      </c>
      <c r="T772">
        <v>3.6658897399902299</v>
      </c>
      <c r="U772">
        <v>3.3823013305664098</v>
      </c>
      <c r="V772">
        <v>3.0812335014343302</v>
      </c>
      <c r="W772" s="17">
        <v>0.30106782913208002</v>
      </c>
      <c r="X772">
        <v>0.58465623855590798</v>
      </c>
      <c r="Y772">
        <v>0.58465623855590798</v>
      </c>
      <c r="Z772">
        <v>0.3</v>
      </c>
      <c r="AA772">
        <v>1</v>
      </c>
      <c r="AB772">
        <v>0.76923076923076905</v>
      </c>
      <c r="AC772">
        <v>0.86956521739130399</v>
      </c>
      <c r="AD772">
        <v>0</v>
      </c>
      <c r="AE772">
        <v>0.7</v>
      </c>
    </row>
    <row r="773" spans="1:31" x14ac:dyDescent="0.15">
      <c r="A773" s="6">
        <v>728</v>
      </c>
      <c r="B773">
        <v>14</v>
      </c>
      <c r="C773">
        <v>6</v>
      </c>
      <c r="D773">
        <v>10</v>
      </c>
      <c r="E773">
        <v>10</v>
      </c>
      <c r="F773">
        <v>9</v>
      </c>
      <c r="G773">
        <v>1</v>
      </c>
      <c r="H773">
        <v>5</v>
      </c>
      <c r="I773">
        <v>5</v>
      </c>
      <c r="J773">
        <v>0.7</v>
      </c>
      <c r="K773">
        <v>8.311279296875</v>
      </c>
      <c r="L773" s="10">
        <v>3.40718269348144</v>
      </c>
      <c r="M773">
        <v>1.7891731262207</v>
      </c>
      <c r="N773">
        <v>6.5721664428710902</v>
      </c>
      <c r="O773">
        <v>5</v>
      </c>
      <c r="P773">
        <v>5</v>
      </c>
      <c r="Q773">
        <v>14</v>
      </c>
      <c r="R773" s="16">
        <v>0.35709999999999997</v>
      </c>
      <c r="S773" s="16">
        <f t="shared" si="12"/>
        <v>0.5</v>
      </c>
      <c r="T773">
        <v>2.6091175079345699</v>
      </c>
      <c r="U773">
        <v>2.2884228229522701</v>
      </c>
      <c r="V773">
        <v>2.1918892860412602</v>
      </c>
      <c r="W773" s="17">
        <v>9.6533536911010701E-2</v>
      </c>
      <c r="X773">
        <v>0.41722822189330999</v>
      </c>
      <c r="Y773">
        <v>0.41722822189330999</v>
      </c>
      <c r="Z773">
        <v>0.5</v>
      </c>
      <c r="AA773">
        <v>0.9</v>
      </c>
      <c r="AB773">
        <v>0.64285714285714302</v>
      </c>
      <c r="AC773">
        <v>0.75</v>
      </c>
      <c r="AD773">
        <v>0.1</v>
      </c>
      <c r="AE773">
        <v>0.4</v>
      </c>
    </row>
    <row r="774" spans="1:31" x14ac:dyDescent="0.15">
      <c r="A774" s="6">
        <v>641</v>
      </c>
      <c r="B774">
        <v>15</v>
      </c>
      <c r="C774">
        <v>5</v>
      </c>
      <c r="D774">
        <v>10</v>
      </c>
      <c r="E774">
        <v>10</v>
      </c>
      <c r="F774">
        <v>10</v>
      </c>
      <c r="G774">
        <v>0</v>
      </c>
      <c r="H774">
        <v>5</v>
      </c>
      <c r="I774">
        <v>5</v>
      </c>
      <c r="J774">
        <v>0.75</v>
      </c>
      <c r="K774">
        <v>8.7626209259033203</v>
      </c>
      <c r="L774" s="10">
        <v>3.4150981903076199</v>
      </c>
      <c r="M774">
        <v>1.1622009277343699</v>
      </c>
      <c r="N774">
        <v>6.1892375946044904</v>
      </c>
      <c r="O774">
        <v>3</v>
      </c>
      <c r="P774">
        <v>3</v>
      </c>
      <c r="Q774">
        <v>13</v>
      </c>
      <c r="R774" s="16">
        <v>0.23080000000000001</v>
      </c>
      <c r="S774" s="16">
        <f t="shared" si="12"/>
        <v>0.3</v>
      </c>
      <c r="T774">
        <v>3.6883354187011701</v>
      </c>
      <c r="U774">
        <v>3.29071116447449</v>
      </c>
      <c r="V774">
        <v>3.0683741569518999</v>
      </c>
      <c r="W774" s="17">
        <v>0.22233700752258301</v>
      </c>
      <c r="X774">
        <v>0.61996126174926802</v>
      </c>
      <c r="Y774">
        <v>0.61996126174926802</v>
      </c>
      <c r="Z774">
        <v>0.3</v>
      </c>
      <c r="AA774">
        <v>1</v>
      </c>
      <c r="AB774">
        <v>0.76923076923076905</v>
      </c>
      <c r="AC774">
        <v>0.86956521739130399</v>
      </c>
      <c r="AD774">
        <v>0</v>
      </c>
      <c r="AE774">
        <v>0.7</v>
      </c>
    </row>
    <row r="775" spans="1:31" x14ac:dyDescent="0.15">
      <c r="A775" s="6">
        <v>751</v>
      </c>
      <c r="B775">
        <v>17</v>
      </c>
      <c r="C775">
        <v>3</v>
      </c>
      <c r="D775">
        <v>10</v>
      </c>
      <c r="E775">
        <v>10</v>
      </c>
      <c r="F775">
        <v>10</v>
      </c>
      <c r="G775">
        <v>0</v>
      </c>
      <c r="H775">
        <v>7</v>
      </c>
      <c r="I775">
        <v>3</v>
      </c>
      <c r="J775">
        <v>0.85</v>
      </c>
      <c r="K775">
        <v>8.7765350341796893</v>
      </c>
      <c r="L775" s="10">
        <v>3.4167308807372998</v>
      </c>
      <c r="M775">
        <v>2.6289939880371098</v>
      </c>
      <c r="N775">
        <v>5.0310592651367196</v>
      </c>
      <c r="O775">
        <v>4</v>
      </c>
      <c r="P775">
        <v>4</v>
      </c>
      <c r="Q775">
        <v>13</v>
      </c>
      <c r="R775" s="16">
        <v>0.30769999999999997</v>
      </c>
      <c r="S775" s="16">
        <f t="shared" si="12"/>
        <v>0.4</v>
      </c>
      <c r="T775">
        <v>3.4190120697021502</v>
      </c>
      <c r="U775">
        <v>3.21324586868286</v>
      </c>
      <c r="V775">
        <v>2.8805060386657702</v>
      </c>
      <c r="W775" s="17">
        <v>0.33273983001709001</v>
      </c>
      <c r="X775">
        <v>0.53850603103637695</v>
      </c>
      <c r="Y775">
        <v>0.53850603103637695</v>
      </c>
      <c r="Z775">
        <v>0.4</v>
      </c>
      <c r="AA775">
        <v>0.9</v>
      </c>
      <c r="AB775">
        <v>0.69230769230769196</v>
      </c>
      <c r="AC775">
        <v>0.78260869565217395</v>
      </c>
      <c r="AD775">
        <v>0.1</v>
      </c>
      <c r="AE775">
        <v>0.5</v>
      </c>
    </row>
    <row r="776" spans="1:31" x14ac:dyDescent="0.15">
      <c r="A776" s="6">
        <v>998</v>
      </c>
      <c r="B776">
        <v>16</v>
      </c>
      <c r="C776">
        <v>4</v>
      </c>
      <c r="D776">
        <v>10</v>
      </c>
      <c r="E776">
        <v>10</v>
      </c>
      <c r="F776">
        <v>10</v>
      </c>
      <c r="G776">
        <v>0</v>
      </c>
      <c r="H776">
        <v>6</v>
      </c>
      <c r="I776">
        <v>4</v>
      </c>
      <c r="J776">
        <v>0.8</v>
      </c>
      <c r="K776">
        <v>8.1000061035156197</v>
      </c>
      <c r="L776" s="10">
        <v>3.4228897094726598</v>
      </c>
      <c r="M776">
        <v>2.4159355163574201</v>
      </c>
      <c r="N776">
        <v>5.2778091430664098</v>
      </c>
      <c r="O776">
        <v>2</v>
      </c>
      <c r="P776">
        <v>2</v>
      </c>
      <c r="Q776">
        <v>12</v>
      </c>
      <c r="R776" s="16">
        <v>0.16669999999999999</v>
      </c>
      <c r="S776" s="16">
        <f t="shared" si="12"/>
        <v>0.2</v>
      </c>
      <c r="T776">
        <v>2.6984672546386701</v>
      </c>
      <c r="U776">
        <v>2.5042040348053001</v>
      </c>
      <c r="V776">
        <v>2.2486040592193599</v>
      </c>
      <c r="W776" s="17">
        <v>0.255599975585937</v>
      </c>
      <c r="X776">
        <v>0.44986319541931202</v>
      </c>
      <c r="Y776">
        <v>0.44986319541931202</v>
      </c>
      <c r="Z776">
        <v>0.2</v>
      </c>
      <c r="AA776">
        <v>1</v>
      </c>
      <c r="AB776">
        <v>0.83333333333333304</v>
      </c>
      <c r="AC776">
        <v>0.90909090909090895</v>
      </c>
      <c r="AD776">
        <v>0</v>
      </c>
      <c r="AE776">
        <v>0.8</v>
      </c>
    </row>
    <row r="777" spans="1:31" x14ac:dyDescent="0.15">
      <c r="A777" s="6">
        <v>122</v>
      </c>
      <c r="B777">
        <v>14</v>
      </c>
      <c r="C777">
        <v>6</v>
      </c>
      <c r="D777">
        <v>10</v>
      </c>
      <c r="E777">
        <v>10</v>
      </c>
      <c r="F777">
        <v>10</v>
      </c>
      <c r="G777">
        <v>0</v>
      </c>
      <c r="H777">
        <v>4</v>
      </c>
      <c r="I777">
        <v>6</v>
      </c>
      <c r="J777">
        <v>0.7</v>
      </c>
      <c r="K777">
        <v>7.3813495635986301</v>
      </c>
      <c r="L777" s="10">
        <v>3.4230537414550799</v>
      </c>
      <c r="M777">
        <v>0.89295578002929699</v>
      </c>
      <c r="N777">
        <v>5.6789245605468697</v>
      </c>
      <c r="O777">
        <v>3</v>
      </c>
      <c r="P777">
        <v>3</v>
      </c>
      <c r="Q777">
        <v>13</v>
      </c>
      <c r="R777" s="16">
        <v>0.23080000000000001</v>
      </c>
      <c r="S777" s="16">
        <f t="shared" si="12"/>
        <v>0.3</v>
      </c>
      <c r="T777">
        <v>2.9774074554443399</v>
      </c>
      <c r="U777">
        <v>2.6132168769836399</v>
      </c>
      <c r="V777">
        <v>2.4931561946868901</v>
      </c>
      <c r="W777" s="17">
        <v>0.120060682296753</v>
      </c>
      <c r="X777">
        <v>0.48425126075744601</v>
      </c>
      <c r="Y777">
        <v>0.48425126075744601</v>
      </c>
      <c r="Z777">
        <v>0.3</v>
      </c>
      <c r="AA777">
        <v>1</v>
      </c>
      <c r="AB777">
        <v>0.76923076923076905</v>
      </c>
      <c r="AC777">
        <v>0.86956521739130399</v>
      </c>
      <c r="AD777">
        <v>0</v>
      </c>
      <c r="AE777">
        <v>0.7</v>
      </c>
    </row>
    <row r="778" spans="1:31" x14ac:dyDescent="0.15">
      <c r="A778" s="6">
        <v>801</v>
      </c>
      <c r="B778">
        <v>16</v>
      </c>
      <c r="C778">
        <v>4</v>
      </c>
      <c r="D778">
        <v>10</v>
      </c>
      <c r="E778">
        <v>10</v>
      </c>
      <c r="F778">
        <v>10</v>
      </c>
      <c r="G778">
        <v>0</v>
      </c>
      <c r="H778">
        <v>6</v>
      </c>
      <c r="I778">
        <v>4</v>
      </c>
      <c r="J778">
        <v>0.8</v>
      </c>
      <c r="K778">
        <v>8.0972747802734393</v>
      </c>
      <c r="L778" s="10">
        <v>3.4234733581543</v>
      </c>
      <c r="M778">
        <v>2.1172389984130899</v>
      </c>
      <c r="N778">
        <v>4.5240917205810502</v>
      </c>
      <c r="O778">
        <v>2</v>
      </c>
      <c r="P778">
        <v>2</v>
      </c>
      <c r="Q778">
        <v>11</v>
      </c>
      <c r="R778" s="16">
        <v>0.18179999999999999</v>
      </c>
      <c r="S778" s="16">
        <f t="shared" si="12"/>
        <v>0.2</v>
      </c>
      <c r="T778">
        <v>3.30903816223144</v>
      </c>
      <c r="U778">
        <v>3.0930974483489999</v>
      </c>
      <c r="V778">
        <v>2.8015339374542201</v>
      </c>
      <c r="W778" s="17">
        <v>0.291563510894775</v>
      </c>
      <c r="X778">
        <v>0.50750422477722201</v>
      </c>
      <c r="Y778">
        <v>0.50750422477722201</v>
      </c>
      <c r="Z778">
        <v>0.2</v>
      </c>
      <c r="AA778">
        <v>0.9</v>
      </c>
      <c r="AB778">
        <v>0.81818181818181801</v>
      </c>
      <c r="AC778">
        <v>0.85714285714285698</v>
      </c>
      <c r="AD778">
        <v>0.1</v>
      </c>
      <c r="AE778">
        <v>0.7</v>
      </c>
    </row>
    <row r="779" spans="1:31" x14ac:dyDescent="0.15">
      <c r="A779" s="6">
        <v>762</v>
      </c>
      <c r="B779">
        <v>16</v>
      </c>
      <c r="C779">
        <v>4</v>
      </c>
      <c r="D779">
        <v>10</v>
      </c>
      <c r="E779">
        <v>10</v>
      </c>
      <c r="F779">
        <v>10</v>
      </c>
      <c r="G779">
        <v>0</v>
      </c>
      <c r="H779">
        <v>6</v>
      </c>
      <c r="I779">
        <v>4</v>
      </c>
      <c r="J779">
        <v>0.8</v>
      </c>
      <c r="K779">
        <v>9.4051055908203107</v>
      </c>
      <c r="L779" s="10">
        <v>3.4295520782470699</v>
      </c>
      <c r="M779">
        <v>2.1113662719726598</v>
      </c>
      <c r="N779">
        <v>6.6637954711914098</v>
      </c>
      <c r="O779">
        <v>4</v>
      </c>
      <c r="P779">
        <v>4</v>
      </c>
      <c r="Q779">
        <v>14</v>
      </c>
      <c r="R779" s="16">
        <v>0.28570000000000001</v>
      </c>
      <c r="S779" s="16">
        <f t="shared" si="12"/>
        <v>0.4</v>
      </c>
      <c r="T779">
        <v>2.9715652465820299</v>
      </c>
      <c r="U779">
        <v>2.7172491550445601</v>
      </c>
      <c r="V779">
        <v>2.4712443351745601</v>
      </c>
      <c r="W779" s="17">
        <v>0.24600481986999501</v>
      </c>
      <c r="X779">
        <v>0.50032091140747104</v>
      </c>
      <c r="Y779">
        <v>0.50032091140747104</v>
      </c>
      <c r="Z779">
        <v>0.4</v>
      </c>
      <c r="AA779">
        <v>1</v>
      </c>
      <c r="AB779">
        <v>0.71428571428571397</v>
      </c>
      <c r="AC779">
        <v>0.83333333333333304</v>
      </c>
      <c r="AD779">
        <v>0</v>
      </c>
      <c r="AE779">
        <v>0.6</v>
      </c>
    </row>
    <row r="780" spans="1:31" x14ac:dyDescent="0.15">
      <c r="A780" s="6">
        <v>553</v>
      </c>
      <c r="B780">
        <v>17</v>
      </c>
      <c r="C780">
        <v>3</v>
      </c>
      <c r="D780">
        <v>10</v>
      </c>
      <c r="E780">
        <v>10</v>
      </c>
      <c r="F780">
        <v>10</v>
      </c>
      <c r="G780">
        <v>0</v>
      </c>
      <c r="H780">
        <v>7</v>
      </c>
      <c r="I780">
        <v>3</v>
      </c>
      <c r="J780">
        <v>0.85</v>
      </c>
      <c r="K780">
        <v>9.3506202697753906</v>
      </c>
      <c r="L780" s="10">
        <v>3.4300975799560498</v>
      </c>
      <c r="M780">
        <v>2.4258232116699201</v>
      </c>
      <c r="N780">
        <v>5.1102981567382804</v>
      </c>
      <c r="O780">
        <v>3</v>
      </c>
      <c r="P780">
        <v>3</v>
      </c>
      <c r="Q780">
        <v>13</v>
      </c>
      <c r="R780" s="16">
        <v>0.23080000000000001</v>
      </c>
      <c r="S780" s="16">
        <f t="shared" si="12"/>
        <v>0.3</v>
      </c>
      <c r="T780">
        <v>4.0341033935546902</v>
      </c>
      <c r="U780">
        <v>3.7965404987335201</v>
      </c>
      <c r="V780">
        <v>3.4373080730438201</v>
      </c>
      <c r="W780" s="17">
        <v>0.35923242568969699</v>
      </c>
      <c r="X780">
        <v>0.59679532051086404</v>
      </c>
      <c r="Y780">
        <v>0.59679532051086404</v>
      </c>
      <c r="Z780">
        <v>0.3</v>
      </c>
      <c r="AA780">
        <v>1</v>
      </c>
      <c r="AB780">
        <v>0.76923076923076905</v>
      </c>
      <c r="AC780">
        <v>0.86956521739130399</v>
      </c>
      <c r="AD780">
        <v>0</v>
      </c>
      <c r="AE780">
        <v>0.7</v>
      </c>
    </row>
    <row r="781" spans="1:31" x14ac:dyDescent="0.15">
      <c r="A781" s="6">
        <v>722</v>
      </c>
      <c r="B781">
        <v>16</v>
      </c>
      <c r="C781">
        <v>4</v>
      </c>
      <c r="D781">
        <v>10</v>
      </c>
      <c r="E781">
        <v>10</v>
      </c>
      <c r="F781">
        <v>10</v>
      </c>
      <c r="G781">
        <v>0</v>
      </c>
      <c r="H781">
        <v>6</v>
      </c>
      <c r="I781">
        <v>4</v>
      </c>
      <c r="J781">
        <v>0.8</v>
      </c>
      <c r="K781">
        <v>8.5924758911132795</v>
      </c>
      <c r="L781" s="10">
        <v>3.43356132507324</v>
      </c>
      <c r="M781">
        <v>2.3405990600585902</v>
      </c>
      <c r="N781">
        <v>5.8657951354980504</v>
      </c>
      <c r="O781">
        <v>3</v>
      </c>
      <c r="P781">
        <v>3</v>
      </c>
      <c r="Q781">
        <v>13</v>
      </c>
      <c r="R781" s="16">
        <v>0.23080000000000001</v>
      </c>
      <c r="S781" s="16">
        <f t="shared" si="12"/>
        <v>0.3</v>
      </c>
      <c r="T781">
        <v>3.22920799255371</v>
      </c>
      <c r="U781">
        <v>2.96181321144104</v>
      </c>
      <c r="V781">
        <v>2.7018067836761501</v>
      </c>
      <c r="W781" s="17">
        <v>0.26000642776489302</v>
      </c>
      <c r="X781">
        <v>0.52740120887756303</v>
      </c>
      <c r="Y781">
        <v>0.52740120887756303</v>
      </c>
      <c r="Z781">
        <v>0.3</v>
      </c>
      <c r="AA781">
        <v>1</v>
      </c>
      <c r="AB781">
        <v>0.76923076923076905</v>
      </c>
      <c r="AC781">
        <v>0.86956521739130399</v>
      </c>
      <c r="AD781">
        <v>0</v>
      </c>
      <c r="AE781">
        <v>0.7</v>
      </c>
    </row>
    <row r="782" spans="1:31" x14ac:dyDescent="0.15">
      <c r="A782" s="6">
        <v>914</v>
      </c>
      <c r="B782">
        <v>15</v>
      </c>
      <c r="C782">
        <v>5</v>
      </c>
      <c r="D782">
        <v>10</v>
      </c>
      <c r="E782">
        <v>10</v>
      </c>
      <c r="F782">
        <v>10</v>
      </c>
      <c r="G782">
        <v>0</v>
      </c>
      <c r="H782">
        <v>5</v>
      </c>
      <c r="I782">
        <v>5</v>
      </c>
      <c r="J782">
        <v>0.75</v>
      </c>
      <c r="K782">
        <v>8.5424480438232404</v>
      </c>
      <c r="L782" s="10">
        <v>3.43356132507324</v>
      </c>
      <c r="M782">
        <v>1.16819000244141</v>
      </c>
      <c r="N782">
        <v>5.68701171875</v>
      </c>
      <c r="O782">
        <v>3</v>
      </c>
      <c r="P782">
        <v>3</v>
      </c>
      <c r="Q782">
        <v>13</v>
      </c>
      <c r="R782" s="16">
        <v>0.23080000000000001</v>
      </c>
      <c r="S782" s="16">
        <f t="shared" si="12"/>
        <v>0.3</v>
      </c>
      <c r="T782">
        <v>3.4998874664306601</v>
      </c>
      <c r="U782">
        <v>3.1487452983856201</v>
      </c>
      <c r="V782">
        <v>2.9243793487548801</v>
      </c>
      <c r="W782" s="17">
        <v>0.224365949630737</v>
      </c>
      <c r="X782">
        <v>0.57550811767578103</v>
      </c>
      <c r="Y782">
        <v>0.57550811767578103</v>
      </c>
      <c r="Z782">
        <v>0.3</v>
      </c>
      <c r="AA782">
        <v>1</v>
      </c>
      <c r="AB782">
        <v>0.76923076923076905</v>
      </c>
      <c r="AC782">
        <v>0.86956521739130399</v>
      </c>
      <c r="AD782">
        <v>0</v>
      </c>
      <c r="AE782">
        <v>0.7</v>
      </c>
    </row>
    <row r="783" spans="1:31" x14ac:dyDescent="0.15">
      <c r="A783" s="6">
        <v>645</v>
      </c>
      <c r="B783">
        <v>15</v>
      </c>
      <c r="C783">
        <v>5</v>
      </c>
      <c r="D783">
        <v>10</v>
      </c>
      <c r="E783">
        <v>10</v>
      </c>
      <c r="F783">
        <v>10</v>
      </c>
      <c r="G783">
        <v>0</v>
      </c>
      <c r="H783">
        <v>5</v>
      </c>
      <c r="I783">
        <v>5</v>
      </c>
      <c r="J783">
        <v>0.75</v>
      </c>
      <c r="K783">
        <v>8.6603298187255895</v>
      </c>
      <c r="L783" s="10">
        <v>3.4367218017578098</v>
      </c>
      <c r="M783">
        <v>1.40293121337891</v>
      </c>
      <c r="N783">
        <v>6.3796310424804696</v>
      </c>
      <c r="O783">
        <v>3</v>
      </c>
      <c r="P783">
        <v>3</v>
      </c>
      <c r="Q783">
        <v>13</v>
      </c>
      <c r="R783" s="16">
        <v>0.23080000000000001</v>
      </c>
      <c r="S783" s="16">
        <f t="shared" si="12"/>
        <v>0.3</v>
      </c>
      <c r="T783">
        <v>3.54470634460449</v>
      </c>
      <c r="U783">
        <v>3.18924832344055</v>
      </c>
      <c r="V783">
        <v>2.9831023216247599</v>
      </c>
      <c r="W783" s="17">
        <v>0.20614600181579601</v>
      </c>
      <c r="X783">
        <v>0.561604022979736</v>
      </c>
      <c r="Y783">
        <v>0.561604022979736</v>
      </c>
      <c r="Z783">
        <v>0.3</v>
      </c>
      <c r="AA783">
        <v>1</v>
      </c>
      <c r="AB783">
        <v>0.76923076923076905</v>
      </c>
      <c r="AC783">
        <v>0.86956521739130399</v>
      </c>
      <c r="AD783">
        <v>0</v>
      </c>
      <c r="AE783">
        <v>0.7</v>
      </c>
    </row>
    <row r="784" spans="1:31" x14ac:dyDescent="0.15">
      <c r="A784" s="6">
        <v>42</v>
      </c>
      <c r="B784">
        <v>14</v>
      </c>
      <c r="C784">
        <v>6</v>
      </c>
      <c r="D784">
        <v>10</v>
      </c>
      <c r="E784">
        <v>10</v>
      </c>
      <c r="F784">
        <v>10</v>
      </c>
      <c r="G784">
        <v>0</v>
      </c>
      <c r="H784">
        <v>4</v>
      </c>
      <c r="I784">
        <v>6</v>
      </c>
      <c r="J784">
        <v>0.7</v>
      </c>
      <c r="K784">
        <v>8.3586750030517596</v>
      </c>
      <c r="L784" s="10">
        <v>3.4387035369872998</v>
      </c>
      <c r="M784">
        <v>0.42399215698242199</v>
      </c>
      <c r="N784">
        <v>7.2754058837890598</v>
      </c>
      <c r="O784">
        <v>3</v>
      </c>
      <c r="P784">
        <v>3</v>
      </c>
      <c r="Q784">
        <v>13</v>
      </c>
      <c r="R784" s="16">
        <v>0.23080000000000001</v>
      </c>
      <c r="S784" s="16">
        <f t="shared" si="12"/>
        <v>0.3</v>
      </c>
      <c r="T784">
        <v>3.5587501525878902</v>
      </c>
      <c r="U784">
        <v>3.07724857330322</v>
      </c>
      <c r="V784">
        <v>2.9885916709899898</v>
      </c>
      <c r="W784" s="17">
        <v>8.8656902313232394E-2</v>
      </c>
      <c r="X784">
        <v>0.57015848159789995</v>
      </c>
      <c r="Y784">
        <v>0.57015848159789995</v>
      </c>
      <c r="Z784">
        <v>0.3</v>
      </c>
      <c r="AA784">
        <v>1</v>
      </c>
      <c r="AB784">
        <v>0.76923076923076905</v>
      </c>
      <c r="AC784">
        <v>0.86956521739130399</v>
      </c>
      <c r="AD784">
        <v>0</v>
      </c>
      <c r="AE784">
        <v>0.7</v>
      </c>
    </row>
    <row r="785" spans="1:31" x14ac:dyDescent="0.15">
      <c r="A785" s="6">
        <v>820</v>
      </c>
      <c r="B785">
        <v>15</v>
      </c>
      <c r="C785">
        <v>5</v>
      </c>
      <c r="D785">
        <v>10</v>
      </c>
      <c r="E785">
        <v>10</v>
      </c>
      <c r="F785">
        <v>10</v>
      </c>
      <c r="G785">
        <v>0</v>
      </c>
      <c r="H785">
        <v>5</v>
      </c>
      <c r="I785">
        <v>5</v>
      </c>
      <c r="J785">
        <v>0.75</v>
      </c>
      <c r="K785">
        <v>9.3573627471923793</v>
      </c>
      <c r="L785" s="10">
        <v>3.4400177001953098</v>
      </c>
      <c r="M785">
        <v>1.18503570556641</v>
      </c>
      <c r="N785">
        <v>7.3247261047363299</v>
      </c>
      <c r="O785">
        <v>4</v>
      </c>
      <c r="P785">
        <v>4</v>
      </c>
      <c r="Q785">
        <v>14</v>
      </c>
      <c r="R785" s="16">
        <v>0.28570000000000001</v>
      </c>
      <c r="S785" s="16">
        <f t="shared" si="12"/>
        <v>0.4</v>
      </c>
      <c r="T785">
        <v>3.0999946594238299</v>
      </c>
      <c r="U785">
        <v>2.73641777038574</v>
      </c>
      <c r="V785">
        <v>2.56048488616943</v>
      </c>
      <c r="W785" s="17">
        <v>0.17593288421630901</v>
      </c>
      <c r="X785">
        <v>0.53950977325439498</v>
      </c>
      <c r="Y785">
        <v>0.53950977325439498</v>
      </c>
      <c r="Z785">
        <v>0.4</v>
      </c>
      <c r="AA785">
        <v>1</v>
      </c>
      <c r="AB785">
        <v>0.71428571428571397</v>
      </c>
      <c r="AC785">
        <v>0.83333333333333304</v>
      </c>
      <c r="AD785">
        <v>0</v>
      </c>
      <c r="AE785">
        <v>0.6</v>
      </c>
    </row>
    <row r="786" spans="1:31" x14ac:dyDescent="0.15">
      <c r="A786" s="6">
        <v>617</v>
      </c>
      <c r="B786">
        <v>16</v>
      </c>
      <c r="C786">
        <v>4</v>
      </c>
      <c r="D786">
        <v>10</v>
      </c>
      <c r="E786">
        <v>10</v>
      </c>
      <c r="F786">
        <v>10</v>
      </c>
      <c r="G786">
        <v>0</v>
      </c>
      <c r="H786">
        <v>6</v>
      </c>
      <c r="I786">
        <v>4</v>
      </c>
      <c r="J786">
        <v>0.8</v>
      </c>
      <c r="K786">
        <v>10.565208435058601</v>
      </c>
      <c r="L786" s="10">
        <v>3.4449901580810498</v>
      </c>
      <c r="M786">
        <v>1.94963455200195</v>
      </c>
      <c r="N786">
        <v>8.1286315917968697</v>
      </c>
      <c r="O786">
        <v>6</v>
      </c>
      <c r="P786">
        <v>6</v>
      </c>
      <c r="Q786">
        <v>16</v>
      </c>
      <c r="R786" s="16">
        <v>0.375</v>
      </c>
      <c r="S786" s="16">
        <f t="shared" si="12"/>
        <v>0.6</v>
      </c>
      <c r="T786">
        <v>3.6621036529540998</v>
      </c>
      <c r="U786">
        <v>3.3062231540679901</v>
      </c>
      <c r="V786">
        <v>3.0747036933898899</v>
      </c>
      <c r="W786" s="17">
        <v>0.231519460678101</v>
      </c>
      <c r="X786">
        <v>0.58739995956420898</v>
      </c>
      <c r="Y786">
        <v>0.58739995956420898</v>
      </c>
      <c r="Z786">
        <v>0.6</v>
      </c>
      <c r="AA786">
        <v>1</v>
      </c>
      <c r="AB786">
        <v>0.625</v>
      </c>
      <c r="AC786">
        <v>0.76923076923076905</v>
      </c>
      <c r="AD786">
        <v>0</v>
      </c>
      <c r="AE786">
        <v>0.4</v>
      </c>
    </row>
    <row r="787" spans="1:31" x14ac:dyDescent="0.15">
      <c r="A787" s="6">
        <v>670</v>
      </c>
      <c r="B787">
        <v>18</v>
      </c>
      <c r="C787">
        <v>2</v>
      </c>
      <c r="D787">
        <v>10</v>
      </c>
      <c r="E787">
        <v>10</v>
      </c>
      <c r="F787">
        <v>10</v>
      </c>
      <c r="G787">
        <v>0</v>
      </c>
      <c r="H787">
        <v>8</v>
      </c>
      <c r="I787">
        <v>2</v>
      </c>
      <c r="J787">
        <v>0.9</v>
      </c>
      <c r="K787">
        <v>11.4275016784668</v>
      </c>
      <c r="L787" s="10">
        <v>3.4490318298339799</v>
      </c>
      <c r="M787">
        <v>2.9004650115966801</v>
      </c>
      <c r="N787">
        <v>7.2302360534668004</v>
      </c>
      <c r="O787">
        <v>3</v>
      </c>
      <c r="P787">
        <v>3</v>
      </c>
      <c r="Q787">
        <v>13</v>
      </c>
      <c r="R787" s="16">
        <v>0.23080000000000001</v>
      </c>
      <c r="S787" s="16">
        <f t="shared" si="12"/>
        <v>0.3</v>
      </c>
      <c r="T787">
        <v>3.5594825744628902</v>
      </c>
      <c r="U787">
        <v>3.3868663311004599</v>
      </c>
      <c r="V787">
        <v>2.9915952682495099</v>
      </c>
      <c r="W787" s="17">
        <v>0.39527106285095198</v>
      </c>
      <c r="X787">
        <v>0.56788730621337902</v>
      </c>
      <c r="Y787">
        <v>0.56788730621337902</v>
      </c>
      <c r="Z787">
        <v>0.3</v>
      </c>
      <c r="AA787">
        <v>1</v>
      </c>
      <c r="AB787">
        <v>0.76923076923076905</v>
      </c>
      <c r="AC787">
        <v>0.86956521739130399</v>
      </c>
      <c r="AD787">
        <v>0</v>
      </c>
      <c r="AE787">
        <v>0.7</v>
      </c>
    </row>
    <row r="788" spans="1:31" x14ac:dyDescent="0.15">
      <c r="A788" s="6">
        <v>270</v>
      </c>
      <c r="B788">
        <v>16</v>
      </c>
      <c r="C788">
        <v>4</v>
      </c>
      <c r="D788">
        <v>10</v>
      </c>
      <c r="E788">
        <v>10</v>
      </c>
      <c r="F788">
        <v>10</v>
      </c>
      <c r="G788">
        <v>0</v>
      </c>
      <c r="H788">
        <v>6</v>
      </c>
      <c r="I788">
        <v>4</v>
      </c>
      <c r="J788">
        <v>0.8</v>
      </c>
      <c r="K788">
        <v>8.0952396392822301</v>
      </c>
      <c r="L788" s="10">
        <v>3.45224952697754</v>
      </c>
      <c r="M788">
        <v>2.3418025970459002</v>
      </c>
      <c r="N788">
        <v>4.9622001647949201</v>
      </c>
      <c r="O788">
        <v>2</v>
      </c>
      <c r="P788">
        <v>2</v>
      </c>
      <c r="Q788">
        <v>12</v>
      </c>
      <c r="R788" s="16">
        <v>0.16669999999999999</v>
      </c>
      <c r="S788" s="16">
        <f t="shared" si="12"/>
        <v>0.2</v>
      </c>
      <c r="T788">
        <v>3.2675209045410201</v>
      </c>
      <c r="U788">
        <v>3.0463190078735298</v>
      </c>
      <c r="V788">
        <v>2.7753491401672399</v>
      </c>
      <c r="W788" s="17">
        <v>0.27096986770629899</v>
      </c>
      <c r="X788">
        <v>0.49217176437377902</v>
      </c>
      <c r="Y788">
        <v>0.49217176437377902</v>
      </c>
      <c r="Z788">
        <v>0.2</v>
      </c>
      <c r="AA788">
        <v>1</v>
      </c>
      <c r="AB788">
        <v>0.83333333333333304</v>
      </c>
      <c r="AC788">
        <v>0.90909090909090895</v>
      </c>
      <c r="AD788">
        <v>0</v>
      </c>
      <c r="AE788">
        <v>0.8</v>
      </c>
    </row>
    <row r="789" spans="1:31" x14ac:dyDescent="0.15">
      <c r="A789" s="6">
        <v>794</v>
      </c>
      <c r="B789">
        <v>16</v>
      </c>
      <c r="C789">
        <v>4</v>
      </c>
      <c r="D789">
        <v>10</v>
      </c>
      <c r="E789">
        <v>10</v>
      </c>
      <c r="F789">
        <v>10</v>
      </c>
      <c r="G789">
        <v>0</v>
      </c>
      <c r="H789">
        <v>6</v>
      </c>
      <c r="I789">
        <v>4</v>
      </c>
      <c r="J789">
        <v>0.8</v>
      </c>
      <c r="K789">
        <v>8.3347587585449201</v>
      </c>
      <c r="L789" s="10">
        <v>3.4529647827148402</v>
      </c>
      <c r="M789">
        <v>2.1411151885986301</v>
      </c>
      <c r="N789">
        <v>4.8567085266113299</v>
      </c>
      <c r="O789">
        <v>3</v>
      </c>
      <c r="P789">
        <v>3</v>
      </c>
      <c r="Q789">
        <v>13</v>
      </c>
      <c r="R789" s="16">
        <v>0.23080000000000001</v>
      </c>
      <c r="S789" s="16">
        <f t="shared" si="12"/>
        <v>0.3</v>
      </c>
      <c r="T789">
        <v>3.56258964538574</v>
      </c>
      <c r="U789">
        <v>3.3104827404022199</v>
      </c>
      <c r="V789">
        <v>3.02004146575928</v>
      </c>
      <c r="W789" s="17">
        <v>0.290441274642944</v>
      </c>
      <c r="X789">
        <v>0.54254817962646495</v>
      </c>
      <c r="Y789">
        <v>0.54254817962646495</v>
      </c>
      <c r="Z789">
        <v>0.3</v>
      </c>
      <c r="AA789">
        <v>1</v>
      </c>
      <c r="AB789">
        <v>0.76923076923076905</v>
      </c>
      <c r="AC789">
        <v>0.86956521739130399</v>
      </c>
      <c r="AD789">
        <v>0</v>
      </c>
      <c r="AE789">
        <v>0.7</v>
      </c>
    </row>
    <row r="790" spans="1:31" x14ac:dyDescent="0.15">
      <c r="A790" s="6">
        <v>978</v>
      </c>
      <c r="B790">
        <v>15</v>
      </c>
      <c r="C790">
        <v>5</v>
      </c>
      <c r="D790">
        <v>10</v>
      </c>
      <c r="E790">
        <v>10</v>
      </c>
      <c r="F790">
        <v>10</v>
      </c>
      <c r="G790">
        <v>0</v>
      </c>
      <c r="H790">
        <v>5</v>
      </c>
      <c r="I790">
        <v>5</v>
      </c>
      <c r="J790">
        <v>0.75</v>
      </c>
      <c r="K790">
        <v>8.0302028656005895</v>
      </c>
      <c r="L790" s="10">
        <v>3.4539566040039098</v>
      </c>
      <c r="M790">
        <v>1.43990325927734</v>
      </c>
      <c r="N790">
        <v>5.1243820190429696</v>
      </c>
      <c r="O790">
        <v>3</v>
      </c>
      <c r="P790">
        <v>3</v>
      </c>
      <c r="Q790">
        <v>13</v>
      </c>
      <c r="R790" s="16">
        <v>0.23080000000000001</v>
      </c>
      <c r="S790" s="16">
        <f t="shared" si="12"/>
        <v>0.3</v>
      </c>
      <c r="T790">
        <v>3.44681739807129</v>
      </c>
      <c r="U790">
        <v>3.1195037364959699</v>
      </c>
      <c r="V790">
        <v>2.88304495811462</v>
      </c>
      <c r="W790" s="17">
        <v>0.23645877838134799</v>
      </c>
      <c r="X790">
        <v>0.56377243995666504</v>
      </c>
      <c r="Y790">
        <v>0.56377243995666504</v>
      </c>
      <c r="Z790">
        <v>0.3</v>
      </c>
      <c r="AA790">
        <v>1</v>
      </c>
      <c r="AB790">
        <v>0.76923076923076905</v>
      </c>
      <c r="AC790">
        <v>0.86956521739130399</v>
      </c>
      <c r="AD790">
        <v>0</v>
      </c>
      <c r="AE790">
        <v>0.7</v>
      </c>
    </row>
    <row r="791" spans="1:31" x14ac:dyDescent="0.15">
      <c r="A791" s="6">
        <v>474</v>
      </c>
      <c r="B791">
        <v>13</v>
      </c>
      <c r="C791">
        <v>7</v>
      </c>
      <c r="D791">
        <v>10</v>
      </c>
      <c r="E791">
        <v>10</v>
      </c>
      <c r="F791">
        <v>9</v>
      </c>
      <c r="G791">
        <v>1</v>
      </c>
      <c r="H791">
        <v>4</v>
      </c>
      <c r="I791">
        <v>6</v>
      </c>
      <c r="J791">
        <v>0.65</v>
      </c>
      <c r="K791">
        <v>7.8971233367919904</v>
      </c>
      <c r="L791" s="10">
        <v>3.4597053527832</v>
      </c>
      <c r="M791">
        <v>0.61443710327148404</v>
      </c>
      <c r="N791">
        <v>6.3514308929443404</v>
      </c>
      <c r="O791">
        <v>3</v>
      </c>
      <c r="P791">
        <v>3</v>
      </c>
      <c r="Q791">
        <v>11</v>
      </c>
      <c r="R791" s="16">
        <v>0.2727</v>
      </c>
      <c r="S791" s="16">
        <f t="shared" si="12"/>
        <v>0.3</v>
      </c>
      <c r="T791">
        <v>2.9463424682617201</v>
      </c>
      <c r="U791">
        <v>2.5359339714050302</v>
      </c>
      <c r="V791">
        <v>2.52812623977661</v>
      </c>
      <c r="W791" s="17">
        <v>7.8077316284179696E-3</v>
      </c>
      <c r="X791">
        <v>0.41821622848510698</v>
      </c>
      <c r="Y791">
        <v>0.41821622848510698</v>
      </c>
      <c r="Z791">
        <v>0.3</v>
      </c>
      <c r="AA791">
        <v>0.8</v>
      </c>
      <c r="AB791">
        <v>0.72727272727272696</v>
      </c>
      <c r="AC791">
        <v>0.76190476190476197</v>
      </c>
      <c r="AD791">
        <v>0.2</v>
      </c>
      <c r="AE791">
        <v>0.5</v>
      </c>
    </row>
    <row r="792" spans="1:31" x14ac:dyDescent="0.15">
      <c r="A792" s="6">
        <v>249</v>
      </c>
      <c r="B792">
        <v>16</v>
      </c>
      <c r="C792">
        <v>4</v>
      </c>
      <c r="D792">
        <v>10</v>
      </c>
      <c r="E792">
        <v>10</v>
      </c>
      <c r="F792">
        <v>10</v>
      </c>
      <c r="G792">
        <v>0</v>
      </c>
      <c r="H792">
        <v>6</v>
      </c>
      <c r="I792">
        <v>4</v>
      </c>
      <c r="J792">
        <v>0.8</v>
      </c>
      <c r="K792">
        <v>9.2804126739502006</v>
      </c>
      <c r="L792" s="10">
        <v>3.4600925445556601</v>
      </c>
      <c r="M792">
        <v>2.3294563293457</v>
      </c>
      <c r="N792">
        <v>6.8739318847656197</v>
      </c>
      <c r="O792">
        <v>5</v>
      </c>
      <c r="P792">
        <v>5</v>
      </c>
      <c r="Q792">
        <v>15</v>
      </c>
      <c r="R792" s="16">
        <v>0.33329999999999999</v>
      </c>
      <c r="S792" s="16">
        <f t="shared" si="12"/>
        <v>0.5</v>
      </c>
      <c r="T792">
        <v>3.5288963317871098</v>
      </c>
      <c r="U792">
        <v>3.1975727081298801</v>
      </c>
      <c r="V792">
        <v>2.9617078304290798</v>
      </c>
      <c r="W792" s="17">
        <v>0.235864877700806</v>
      </c>
      <c r="X792">
        <v>0.567188501358032</v>
      </c>
      <c r="Y792">
        <v>0.567188501358032</v>
      </c>
      <c r="Z792">
        <v>0.5</v>
      </c>
      <c r="AA792">
        <v>1</v>
      </c>
      <c r="AB792">
        <v>0.66666666666666696</v>
      </c>
      <c r="AC792">
        <v>0.8</v>
      </c>
      <c r="AD792">
        <v>0</v>
      </c>
      <c r="AE792">
        <v>0.5</v>
      </c>
    </row>
    <row r="793" spans="1:31" x14ac:dyDescent="0.15">
      <c r="A793" s="6">
        <v>895</v>
      </c>
      <c r="B793">
        <v>15</v>
      </c>
      <c r="C793">
        <v>5</v>
      </c>
      <c r="D793">
        <v>10</v>
      </c>
      <c r="E793">
        <v>10</v>
      </c>
      <c r="F793">
        <v>10</v>
      </c>
      <c r="G793">
        <v>0</v>
      </c>
      <c r="H793">
        <v>5</v>
      </c>
      <c r="I793">
        <v>5</v>
      </c>
      <c r="J793">
        <v>0.75</v>
      </c>
      <c r="K793">
        <v>7.3979415893554696</v>
      </c>
      <c r="L793" s="10">
        <v>3.4750308990478498</v>
      </c>
      <c r="M793">
        <v>2.0966644287109402</v>
      </c>
      <c r="N793">
        <v>5.08909034729004</v>
      </c>
      <c r="O793">
        <v>4</v>
      </c>
      <c r="P793">
        <v>4</v>
      </c>
      <c r="Q793">
        <v>14</v>
      </c>
      <c r="R793" s="16">
        <v>0.28570000000000001</v>
      </c>
      <c r="S793" s="16">
        <f t="shared" si="12"/>
        <v>0.4</v>
      </c>
      <c r="T793">
        <v>3.2392559051513699</v>
      </c>
      <c r="U793">
        <v>2.9665412902832</v>
      </c>
      <c r="V793">
        <v>2.7843761444091801</v>
      </c>
      <c r="W793" s="17">
        <v>0.18216514587402299</v>
      </c>
      <c r="X793">
        <v>0.454879760742187</v>
      </c>
      <c r="Y793">
        <v>0.454879760742187</v>
      </c>
      <c r="Z793">
        <v>0.4</v>
      </c>
      <c r="AA793">
        <v>1</v>
      </c>
      <c r="AB793">
        <v>0.71428571428571397</v>
      </c>
      <c r="AC793">
        <v>0.83333333333333304</v>
      </c>
      <c r="AD793">
        <v>0</v>
      </c>
      <c r="AE793">
        <v>0.6</v>
      </c>
    </row>
    <row r="794" spans="1:31" x14ac:dyDescent="0.15">
      <c r="A794" s="6">
        <v>188</v>
      </c>
      <c r="B794">
        <v>17</v>
      </c>
      <c r="C794">
        <v>3</v>
      </c>
      <c r="D794">
        <v>10</v>
      </c>
      <c r="E794">
        <v>10</v>
      </c>
      <c r="F794">
        <v>10</v>
      </c>
      <c r="G794">
        <v>0</v>
      </c>
      <c r="H794">
        <v>7</v>
      </c>
      <c r="I794">
        <v>3</v>
      </c>
      <c r="J794">
        <v>0.85</v>
      </c>
      <c r="K794">
        <v>9.6096973419189506</v>
      </c>
      <c r="L794" s="10">
        <v>3.4760990142822301</v>
      </c>
      <c r="M794">
        <v>2.4838180541992201</v>
      </c>
      <c r="N794">
        <v>5.4546699523925799</v>
      </c>
      <c r="O794">
        <v>3</v>
      </c>
      <c r="P794">
        <v>3</v>
      </c>
      <c r="Q794">
        <v>13</v>
      </c>
      <c r="R794" s="16">
        <v>0.23080000000000001</v>
      </c>
      <c r="S794" s="16">
        <f t="shared" si="12"/>
        <v>0.3</v>
      </c>
      <c r="T794">
        <v>3.92158699035644</v>
      </c>
      <c r="U794">
        <v>3.67017674446106</v>
      </c>
      <c r="V794">
        <v>3.3030018806457502</v>
      </c>
      <c r="W794" s="17">
        <v>0.36717486381530801</v>
      </c>
      <c r="X794">
        <v>0.61858510971069303</v>
      </c>
      <c r="Y794">
        <v>0.61858510971069303</v>
      </c>
      <c r="Z794">
        <v>0.3</v>
      </c>
      <c r="AA794">
        <v>1</v>
      </c>
      <c r="AB794">
        <v>0.76923076923076905</v>
      </c>
      <c r="AC794">
        <v>0.86956521739130399</v>
      </c>
      <c r="AD794">
        <v>0</v>
      </c>
      <c r="AE794">
        <v>0.7</v>
      </c>
    </row>
    <row r="795" spans="1:31" x14ac:dyDescent="0.15">
      <c r="A795" s="6">
        <v>557</v>
      </c>
      <c r="B795">
        <v>17</v>
      </c>
      <c r="C795">
        <v>3</v>
      </c>
      <c r="D795">
        <v>10</v>
      </c>
      <c r="E795">
        <v>10</v>
      </c>
      <c r="F795">
        <v>10</v>
      </c>
      <c r="G795">
        <v>0</v>
      </c>
      <c r="H795">
        <v>7</v>
      </c>
      <c r="I795">
        <v>3</v>
      </c>
      <c r="J795">
        <v>0.85</v>
      </c>
      <c r="K795">
        <v>8.6429004669189506</v>
      </c>
      <c r="L795" s="10">
        <v>3.4898815155029301</v>
      </c>
      <c r="M795">
        <v>3.3616695404052699</v>
      </c>
      <c r="N795">
        <v>6.9340877532959002</v>
      </c>
      <c r="O795">
        <v>6</v>
      </c>
      <c r="P795">
        <v>6</v>
      </c>
      <c r="Q795">
        <v>15</v>
      </c>
      <c r="R795" s="16">
        <v>0.4</v>
      </c>
      <c r="S795" s="16">
        <f t="shared" si="12"/>
        <v>0.6</v>
      </c>
      <c r="T795">
        <v>3.9486217498779301</v>
      </c>
      <c r="U795">
        <v>3.5956997871398899</v>
      </c>
      <c r="V795">
        <v>3.4285111427307098</v>
      </c>
      <c r="W795" s="17">
        <v>0.16718864440917999</v>
      </c>
      <c r="X795">
        <v>0.52011060714721702</v>
      </c>
      <c r="Y795">
        <v>0.52011060714721702</v>
      </c>
      <c r="Z795">
        <v>0.6</v>
      </c>
      <c r="AA795">
        <v>0.9</v>
      </c>
      <c r="AB795">
        <v>0.6</v>
      </c>
      <c r="AC795">
        <v>0.72</v>
      </c>
      <c r="AD795">
        <v>0.1</v>
      </c>
      <c r="AE795">
        <v>0.3</v>
      </c>
    </row>
    <row r="796" spans="1:31" x14ac:dyDescent="0.15">
      <c r="A796" s="6">
        <v>333</v>
      </c>
      <c r="B796">
        <v>15</v>
      </c>
      <c r="C796">
        <v>5</v>
      </c>
      <c r="D796">
        <v>10</v>
      </c>
      <c r="E796">
        <v>10</v>
      </c>
      <c r="F796">
        <v>10</v>
      </c>
      <c r="G796">
        <v>0</v>
      </c>
      <c r="H796">
        <v>5</v>
      </c>
      <c r="I796">
        <v>5</v>
      </c>
      <c r="J796">
        <v>0.75</v>
      </c>
      <c r="K796">
        <v>8.0957393646240199</v>
      </c>
      <c r="L796" s="10">
        <v>3.4925460815429701</v>
      </c>
      <c r="M796">
        <v>1.79521560668945</v>
      </c>
      <c r="N796">
        <v>5.81172752380371</v>
      </c>
      <c r="O796">
        <v>3</v>
      </c>
      <c r="P796">
        <v>3</v>
      </c>
      <c r="Q796">
        <v>12</v>
      </c>
      <c r="R796" s="16">
        <v>0.25</v>
      </c>
      <c r="S796" s="16">
        <f t="shared" si="12"/>
        <v>0.3</v>
      </c>
      <c r="T796">
        <v>2.8281917572021502</v>
      </c>
      <c r="U796">
        <v>2.55274534225464</v>
      </c>
      <c r="V796">
        <v>2.3588681221008301</v>
      </c>
      <c r="W796" s="17">
        <v>0.19387722015380901</v>
      </c>
      <c r="X796">
        <v>0.46932363510131803</v>
      </c>
      <c r="Y796">
        <v>0.46932363510131803</v>
      </c>
      <c r="Z796">
        <v>0.3</v>
      </c>
      <c r="AA796">
        <v>0.9</v>
      </c>
      <c r="AB796">
        <v>0.75</v>
      </c>
      <c r="AC796">
        <v>0.81818181818181801</v>
      </c>
      <c r="AD796">
        <v>0.1</v>
      </c>
      <c r="AE796">
        <v>0.6</v>
      </c>
    </row>
    <row r="797" spans="1:31" x14ac:dyDescent="0.15">
      <c r="A797" s="6">
        <v>781</v>
      </c>
      <c r="B797">
        <v>16</v>
      </c>
      <c r="C797">
        <v>4</v>
      </c>
      <c r="D797">
        <v>10</v>
      </c>
      <c r="E797">
        <v>10</v>
      </c>
      <c r="F797">
        <v>10</v>
      </c>
      <c r="G797">
        <v>0</v>
      </c>
      <c r="H797">
        <v>6</v>
      </c>
      <c r="I797">
        <v>4</v>
      </c>
      <c r="J797">
        <v>0.8</v>
      </c>
      <c r="K797">
        <v>9.2275352478027308</v>
      </c>
      <c r="L797" s="10">
        <v>3.4947032928466801</v>
      </c>
      <c r="M797">
        <v>2.4292640686035201</v>
      </c>
      <c r="N797">
        <v>6.8911304473876998</v>
      </c>
      <c r="O797">
        <v>5</v>
      </c>
      <c r="P797">
        <v>5</v>
      </c>
      <c r="Q797">
        <v>15</v>
      </c>
      <c r="R797" s="16">
        <v>0.33329999999999999</v>
      </c>
      <c r="S797" s="16">
        <f t="shared" si="12"/>
        <v>0.5</v>
      </c>
      <c r="T797">
        <v>3.9484081268310498</v>
      </c>
      <c r="U797">
        <v>3.5767009258270299</v>
      </c>
      <c r="V797">
        <v>3.3467049598693901</v>
      </c>
      <c r="W797" s="17">
        <v>0.22999596595764199</v>
      </c>
      <c r="X797">
        <v>0.60170316696167003</v>
      </c>
      <c r="Y797">
        <v>0.60170316696167003</v>
      </c>
      <c r="Z797">
        <v>0.5</v>
      </c>
      <c r="AA797">
        <v>1</v>
      </c>
      <c r="AB797">
        <v>0.66666666666666696</v>
      </c>
      <c r="AC797">
        <v>0.8</v>
      </c>
      <c r="AD797">
        <v>0</v>
      </c>
      <c r="AE797">
        <v>0.5</v>
      </c>
    </row>
    <row r="798" spans="1:31" x14ac:dyDescent="0.15">
      <c r="A798" s="6">
        <v>706</v>
      </c>
      <c r="B798">
        <v>15</v>
      </c>
      <c r="C798">
        <v>5</v>
      </c>
      <c r="D798">
        <v>10</v>
      </c>
      <c r="E798">
        <v>10</v>
      </c>
      <c r="F798">
        <v>10</v>
      </c>
      <c r="G798">
        <v>0</v>
      </c>
      <c r="H798">
        <v>5</v>
      </c>
      <c r="I798">
        <v>5</v>
      </c>
      <c r="J798">
        <v>0.75</v>
      </c>
      <c r="K798">
        <v>8.3719978332519496</v>
      </c>
      <c r="L798" s="10">
        <v>3.50216865539551</v>
      </c>
      <c r="M798">
        <v>1.48310470581055</v>
      </c>
      <c r="N798">
        <v>5.7015380859375</v>
      </c>
      <c r="O798">
        <v>3</v>
      </c>
      <c r="P798">
        <v>3</v>
      </c>
      <c r="Q798">
        <v>13</v>
      </c>
      <c r="R798" s="16">
        <v>0.23080000000000001</v>
      </c>
      <c r="S798" s="16">
        <f t="shared" si="12"/>
        <v>0.3</v>
      </c>
      <c r="T798">
        <v>3.6610755920410201</v>
      </c>
      <c r="U798">
        <v>3.3353500366210902</v>
      </c>
      <c r="V798">
        <v>3.1281661987304701</v>
      </c>
      <c r="W798" s="17">
        <v>0.207183837890625</v>
      </c>
      <c r="X798">
        <v>0.53290939331054699</v>
      </c>
      <c r="Y798">
        <v>0.53290939331054699</v>
      </c>
      <c r="Z798">
        <v>0.3</v>
      </c>
      <c r="AA798">
        <v>1</v>
      </c>
      <c r="AB798">
        <v>0.76923076923076905</v>
      </c>
      <c r="AC798">
        <v>0.86956521739130399</v>
      </c>
      <c r="AD798">
        <v>0</v>
      </c>
      <c r="AE798">
        <v>0.7</v>
      </c>
    </row>
    <row r="799" spans="1:31" x14ac:dyDescent="0.15">
      <c r="A799" s="6">
        <v>30</v>
      </c>
      <c r="B799">
        <v>14</v>
      </c>
      <c r="C799">
        <v>6</v>
      </c>
      <c r="D799">
        <v>10</v>
      </c>
      <c r="E799">
        <v>10</v>
      </c>
      <c r="F799">
        <v>10</v>
      </c>
      <c r="G799">
        <v>0</v>
      </c>
      <c r="H799">
        <v>4</v>
      </c>
      <c r="I799">
        <v>6</v>
      </c>
      <c r="J799">
        <v>0.7</v>
      </c>
      <c r="K799">
        <v>7.8907737731933603</v>
      </c>
      <c r="L799" s="10">
        <v>3.5076599121093701</v>
      </c>
      <c r="M799">
        <v>0.99642562866210904</v>
      </c>
      <c r="N799">
        <v>6.7723903656005904</v>
      </c>
      <c r="O799">
        <v>4</v>
      </c>
      <c r="P799">
        <v>4</v>
      </c>
      <c r="Q799">
        <v>14</v>
      </c>
      <c r="R799" s="16">
        <v>0.28570000000000001</v>
      </c>
      <c r="S799" s="16">
        <f t="shared" si="12"/>
        <v>0.4</v>
      </c>
      <c r="T799">
        <v>2.8835430145263699</v>
      </c>
      <c r="U799">
        <v>2.49128293991089</v>
      </c>
      <c r="V799">
        <v>2.38577508926392</v>
      </c>
      <c r="W799" s="17">
        <v>0.105507850646973</v>
      </c>
      <c r="X799">
        <v>0.49776792526245101</v>
      </c>
      <c r="Y799">
        <v>0.49776792526245101</v>
      </c>
      <c r="Z799">
        <v>0.4</v>
      </c>
      <c r="AA799">
        <v>1</v>
      </c>
      <c r="AB799">
        <v>0.71428571428571397</v>
      </c>
      <c r="AC799">
        <v>0.83333333333333304</v>
      </c>
      <c r="AD799">
        <v>0</v>
      </c>
      <c r="AE799">
        <v>0.6</v>
      </c>
    </row>
    <row r="800" spans="1:31" x14ac:dyDescent="0.15">
      <c r="A800" s="6">
        <v>346</v>
      </c>
      <c r="B800">
        <v>17</v>
      </c>
      <c r="C800">
        <v>3</v>
      </c>
      <c r="D800">
        <v>10</v>
      </c>
      <c r="E800">
        <v>10</v>
      </c>
      <c r="F800">
        <v>10</v>
      </c>
      <c r="G800">
        <v>0</v>
      </c>
      <c r="H800">
        <v>7</v>
      </c>
      <c r="I800">
        <v>3</v>
      </c>
      <c r="J800">
        <v>0.85</v>
      </c>
      <c r="K800">
        <v>9.2520637512206996</v>
      </c>
      <c r="L800" s="10">
        <v>3.5100860595703098</v>
      </c>
      <c r="M800">
        <v>2.6267127990722701</v>
      </c>
      <c r="N800">
        <v>5.2582244873046902</v>
      </c>
      <c r="O800">
        <v>4</v>
      </c>
      <c r="P800">
        <v>4</v>
      </c>
      <c r="Q800">
        <v>14</v>
      </c>
      <c r="R800" s="16">
        <v>0.28570000000000001</v>
      </c>
      <c r="S800" s="16">
        <f t="shared" si="12"/>
        <v>0.4</v>
      </c>
      <c r="T800">
        <v>4.05875587463379</v>
      </c>
      <c r="U800">
        <v>3.8101456165313698</v>
      </c>
      <c r="V800">
        <v>3.4641640186309801</v>
      </c>
      <c r="W800" s="17">
        <v>0.34598159790039101</v>
      </c>
      <c r="X800">
        <v>0.59459185600280795</v>
      </c>
      <c r="Y800">
        <v>0.59459185600280795</v>
      </c>
      <c r="Z800">
        <v>0.4</v>
      </c>
      <c r="AA800">
        <v>1</v>
      </c>
      <c r="AB800">
        <v>0.71428571428571397</v>
      </c>
      <c r="AC800">
        <v>0.83333333333333304</v>
      </c>
      <c r="AD800">
        <v>0</v>
      </c>
      <c r="AE800">
        <v>0.6</v>
      </c>
    </row>
    <row r="801" spans="1:31" x14ac:dyDescent="0.15">
      <c r="A801" s="6">
        <v>829</v>
      </c>
      <c r="B801">
        <v>15</v>
      </c>
      <c r="C801">
        <v>5</v>
      </c>
      <c r="D801">
        <v>10</v>
      </c>
      <c r="E801">
        <v>10</v>
      </c>
      <c r="F801">
        <v>10</v>
      </c>
      <c r="G801">
        <v>0</v>
      </c>
      <c r="H801">
        <v>5</v>
      </c>
      <c r="I801">
        <v>5</v>
      </c>
      <c r="J801">
        <v>0.75</v>
      </c>
      <c r="K801">
        <v>7.8724269866943404</v>
      </c>
      <c r="L801" s="10">
        <v>3.51288986206055</v>
      </c>
      <c r="M801">
        <v>1.65229988098145</v>
      </c>
      <c r="N801">
        <v>4.9979000091552699</v>
      </c>
      <c r="O801">
        <v>3</v>
      </c>
      <c r="P801">
        <v>3</v>
      </c>
      <c r="Q801">
        <v>13</v>
      </c>
      <c r="R801" s="16">
        <v>0.23080000000000001</v>
      </c>
      <c r="S801" s="16">
        <f t="shared" si="12"/>
        <v>0.3</v>
      </c>
      <c r="T801">
        <v>3.1981067657470699</v>
      </c>
      <c r="U801">
        <v>2.9102489948272701</v>
      </c>
      <c r="V801">
        <v>2.6761224269866899</v>
      </c>
      <c r="W801" s="17">
        <v>0.23412656784057601</v>
      </c>
      <c r="X801">
        <v>0.52198433876037598</v>
      </c>
      <c r="Y801">
        <v>0.52198433876037598</v>
      </c>
      <c r="Z801">
        <v>0.3</v>
      </c>
      <c r="AA801">
        <v>1</v>
      </c>
      <c r="AB801">
        <v>0.76923076923076905</v>
      </c>
      <c r="AC801">
        <v>0.86956521739130399</v>
      </c>
      <c r="AD801">
        <v>0</v>
      </c>
      <c r="AE801">
        <v>0.7</v>
      </c>
    </row>
    <row r="802" spans="1:31" x14ac:dyDescent="0.15">
      <c r="A802" s="6">
        <v>859</v>
      </c>
      <c r="B802">
        <v>19</v>
      </c>
      <c r="C802">
        <v>1</v>
      </c>
      <c r="D802">
        <v>10</v>
      </c>
      <c r="E802">
        <v>10</v>
      </c>
      <c r="F802">
        <v>10</v>
      </c>
      <c r="G802">
        <v>0</v>
      </c>
      <c r="H802">
        <v>9</v>
      </c>
      <c r="I802">
        <v>1</v>
      </c>
      <c r="J802">
        <v>0.95</v>
      </c>
      <c r="K802">
        <v>12.9443016052246</v>
      </c>
      <c r="L802" s="10">
        <v>3.5138587951660201</v>
      </c>
      <c r="M802">
        <v>3.2864398956298801</v>
      </c>
      <c r="N802">
        <v>8.2041206359863299</v>
      </c>
      <c r="O802">
        <v>5</v>
      </c>
      <c r="P802">
        <v>5</v>
      </c>
      <c r="Q802">
        <v>15</v>
      </c>
      <c r="R802" s="16">
        <v>0.33329999999999999</v>
      </c>
      <c r="S802" s="16">
        <f t="shared" si="12"/>
        <v>0.5</v>
      </c>
      <c r="T802">
        <v>4.3319129943847701</v>
      </c>
      <c r="U802">
        <v>4.1549859046936</v>
      </c>
      <c r="V802">
        <v>3.71590304374695</v>
      </c>
      <c r="W802" s="17">
        <v>0.439082860946655</v>
      </c>
      <c r="X802">
        <v>0.61600995063781705</v>
      </c>
      <c r="Y802">
        <v>0.61600995063781705</v>
      </c>
      <c r="Z802">
        <v>0.5</v>
      </c>
      <c r="AA802">
        <v>1</v>
      </c>
      <c r="AB802">
        <v>0.66666666666666696</v>
      </c>
      <c r="AC802">
        <v>0.8</v>
      </c>
      <c r="AD802">
        <v>0</v>
      </c>
      <c r="AE802">
        <v>0.5</v>
      </c>
    </row>
    <row r="803" spans="1:31" x14ac:dyDescent="0.15">
      <c r="A803" s="6">
        <v>180</v>
      </c>
      <c r="B803">
        <v>15</v>
      </c>
      <c r="C803">
        <v>5</v>
      </c>
      <c r="D803">
        <v>10</v>
      </c>
      <c r="E803">
        <v>10</v>
      </c>
      <c r="F803">
        <v>10</v>
      </c>
      <c r="G803">
        <v>0</v>
      </c>
      <c r="H803">
        <v>5</v>
      </c>
      <c r="I803">
        <v>5</v>
      </c>
      <c r="J803">
        <v>0.75</v>
      </c>
      <c r="K803">
        <v>8.6510353088378906</v>
      </c>
      <c r="L803" s="10">
        <v>3.5153141021728498</v>
      </c>
      <c r="M803">
        <v>1.5819053649902299</v>
      </c>
      <c r="N803">
        <v>6.4046325683593697</v>
      </c>
      <c r="O803">
        <v>3</v>
      </c>
      <c r="P803">
        <v>3</v>
      </c>
      <c r="Q803">
        <v>13</v>
      </c>
      <c r="R803" s="16">
        <v>0.23080000000000001</v>
      </c>
      <c r="S803" s="16">
        <f t="shared" si="12"/>
        <v>0.3</v>
      </c>
      <c r="T803">
        <v>3.3307437896728498</v>
      </c>
      <c r="U803">
        <v>2.9684205055236799</v>
      </c>
      <c r="V803">
        <v>2.7608375549316402</v>
      </c>
      <c r="W803" s="17">
        <v>0.20758295059204099</v>
      </c>
      <c r="X803">
        <v>0.56990623474121105</v>
      </c>
      <c r="Y803">
        <v>0.56990623474121105</v>
      </c>
      <c r="Z803">
        <v>0.3</v>
      </c>
      <c r="AA803">
        <v>1</v>
      </c>
      <c r="AB803">
        <v>0.76923076923076905</v>
      </c>
      <c r="AC803">
        <v>0.86956521739130399</v>
      </c>
      <c r="AD803">
        <v>0</v>
      </c>
      <c r="AE803">
        <v>0.7</v>
      </c>
    </row>
    <row r="804" spans="1:31" x14ac:dyDescent="0.15">
      <c r="A804" s="6">
        <v>162</v>
      </c>
      <c r="B804">
        <v>18</v>
      </c>
      <c r="C804">
        <v>2</v>
      </c>
      <c r="D804">
        <v>10</v>
      </c>
      <c r="E804">
        <v>10</v>
      </c>
      <c r="F804">
        <v>10</v>
      </c>
      <c r="G804">
        <v>0</v>
      </c>
      <c r="H804">
        <v>8</v>
      </c>
      <c r="I804">
        <v>2</v>
      </c>
      <c r="J804">
        <v>0.9</v>
      </c>
      <c r="K804">
        <v>9.7705364227294904</v>
      </c>
      <c r="L804" s="10">
        <v>3.5218753814697301</v>
      </c>
      <c r="M804">
        <v>3.22421073913574</v>
      </c>
      <c r="N804">
        <v>6.3225116729736301</v>
      </c>
      <c r="O804">
        <v>1</v>
      </c>
      <c r="P804">
        <v>1</v>
      </c>
      <c r="Q804">
        <v>10</v>
      </c>
      <c r="R804" s="16">
        <v>0.1</v>
      </c>
      <c r="S804" s="16">
        <f t="shared" si="12"/>
        <v>0.1</v>
      </c>
      <c r="T804">
        <v>2.99496650695801</v>
      </c>
      <c r="U804">
        <v>2.8599076271057098</v>
      </c>
      <c r="V804">
        <v>2.5421180725097701</v>
      </c>
      <c r="W804" s="17">
        <v>0.31778955459594699</v>
      </c>
      <c r="X804">
        <v>0.45284843444824202</v>
      </c>
      <c r="Y804">
        <v>0.45284843444824202</v>
      </c>
      <c r="Z804">
        <v>0.1</v>
      </c>
      <c r="AA804">
        <v>0.9</v>
      </c>
      <c r="AB804">
        <v>0.9</v>
      </c>
      <c r="AC804">
        <v>0.9</v>
      </c>
      <c r="AD804">
        <v>0.1</v>
      </c>
      <c r="AE804">
        <v>0.8</v>
      </c>
    </row>
    <row r="805" spans="1:31" x14ac:dyDescent="0.15">
      <c r="A805" s="6">
        <v>515</v>
      </c>
      <c r="B805">
        <v>17</v>
      </c>
      <c r="C805">
        <v>3</v>
      </c>
      <c r="D805">
        <v>10</v>
      </c>
      <c r="E805">
        <v>10</v>
      </c>
      <c r="F805">
        <v>10</v>
      </c>
      <c r="G805">
        <v>0</v>
      </c>
      <c r="H805">
        <v>7</v>
      </c>
      <c r="I805">
        <v>3</v>
      </c>
      <c r="J805">
        <v>0.85</v>
      </c>
      <c r="K805">
        <v>8.3903846740722692</v>
      </c>
      <c r="L805" s="10">
        <v>3.53280448913574</v>
      </c>
      <c r="M805">
        <v>3.05914306640625</v>
      </c>
      <c r="N805">
        <v>5.3605194091796902</v>
      </c>
      <c r="O805">
        <v>5</v>
      </c>
      <c r="P805">
        <v>5</v>
      </c>
      <c r="Q805">
        <v>15</v>
      </c>
      <c r="R805" s="16">
        <v>0.33329999999999999</v>
      </c>
      <c r="S805" s="16">
        <f t="shared" si="12"/>
        <v>0.5</v>
      </c>
      <c r="T805">
        <v>3.1875705718994101</v>
      </c>
      <c r="U805">
        <v>2.99262571334839</v>
      </c>
      <c r="V805">
        <v>2.7002604007721001</v>
      </c>
      <c r="W805" s="17">
        <v>0.292365312576294</v>
      </c>
      <c r="X805">
        <v>0.487310171127319</v>
      </c>
      <c r="Y805">
        <v>0.487310171127319</v>
      </c>
      <c r="Z805">
        <v>0.5</v>
      </c>
      <c r="AA805">
        <v>1</v>
      </c>
      <c r="AB805">
        <v>0.66666666666666696</v>
      </c>
      <c r="AC805">
        <v>0.8</v>
      </c>
      <c r="AD805">
        <v>0</v>
      </c>
      <c r="AE805">
        <v>0.5</v>
      </c>
    </row>
    <row r="806" spans="1:31" x14ac:dyDescent="0.15">
      <c r="A806" s="6">
        <v>813</v>
      </c>
      <c r="B806">
        <v>16</v>
      </c>
      <c r="C806">
        <v>4</v>
      </c>
      <c r="D806">
        <v>10</v>
      </c>
      <c r="E806">
        <v>10</v>
      </c>
      <c r="F806">
        <v>10</v>
      </c>
      <c r="G806">
        <v>0</v>
      </c>
      <c r="H806">
        <v>6</v>
      </c>
      <c r="I806">
        <v>4</v>
      </c>
      <c r="J806">
        <v>0.8</v>
      </c>
      <c r="K806">
        <v>8.4183101654052699</v>
      </c>
      <c r="L806" s="10">
        <v>3.5328922271728498</v>
      </c>
      <c r="M806">
        <v>2.1439914703369101</v>
      </c>
      <c r="N806">
        <v>4.6701278686523402</v>
      </c>
      <c r="O806">
        <v>3</v>
      </c>
      <c r="P806">
        <v>3</v>
      </c>
      <c r="Q806">
        <v>13</v>
      </c>
      <c r="R806" s="16">
        <v>0.23080000000000001</v>
      </c>
      <c r="S806" s="16">
        <f t="shared" si="12"/>
        <v>0.3</v>
      </c>
      <c r="T806">
        <v>3.5387268066406201</v>
      </c>
      <c r="U806">
        <v>3.3004941940307599</v>
      </c>
      <c r="V806">
        <v>2.9944214820861799</v>
      </c>
      <c r="W806" s="17">
        <v>0.30607271194458002</v>
      </c>
      <c r="X806">
        <v>0.54430532455444303</v>
      </c>
      <c r="Y806">
        <v>0.54430532455444303</v>
      </c>
      <c r="Z806">
        <v>0.3</v>
      </c>
      <c r="AA806">
        <v>1</v>
      </c>
      <c r="AB806">
        <v>0.76923076923076905</v>
      </c>
      <c r="AC806">
        <v>0.86956521739130399</v>
      </c>
      <c r="AD806">
        <v>0</v>
      </c>
      <c r="AE806">
        <v>0.7</v>
      </c>
    </row>
    <row r="807" spans="1:31" x14ac:dyDescent="0.15">
      <c r="A807" s="6">
        <v>242</v>
      </c>
      <c r="B807">
        <v>15</v>
      </c>
      <c r="C807">
        <v>5</v>
      </c>
      <c r="D807">
        <v>10</v>
      </c>
      <c r="E807">
        <v>10</v>
      </c>
      <c r="F807">
        <v>10</v>
      </c>
      <c r="G807">
        <v>0</v>
      </c>
      <c r="H807">
        <v>5</v>
      </c>
      <c r="I807">
        <v>5</v>
      </c>
      <c r="J807">
        <v>0.75</v>
      </c>
      <c r="K807">
        <v>7.4073791503906197</v>
      </c>
      <c r="L807" s="10">
        <v>3.5334434509277299</v>
      </c>
      <c r="M807">
        <v>2.1262779235839799</v>
      </c>
      <c r="N807">
        <v>4.9335460662841797</v>
      </c>
      <c r="O807">
        <v>3</v>
      </c>
      <c r="P807">
        <v>3</v>
      </c>
      <c r="Q807">
        <v>13</v>
      </c>
      <c r="R807" s="16">
        <v>0.23080000000000001</v>
      </c>
      <c r="S807" s="16">
        <f t="shared" si="12"/>
        <v>0.3</v>
      </c>
      <c r="T807">
        <v>2.9706649780273402</v>
      </c>
      <c r="U807">
        <v>2.7171599864959699</v>
      </c>
      <c r="V807">
        <v>2.5024516582489</v>
      </c>
      <c r="W807" s="17">
        <v>0.21470832824707001</v>
      </c>
      <c r="X807">
        <v>0.46821331977844199</v>
      </c>
      <c r="Y807">
        <v>0.46821331977844199</v>
      </c>
      <c r="Z807">
        <v>0.3</v>
      </c>
      <c r="AA807">
        <v>1</v>
      </c>
      <c r="AB807">
        <v>0.76923076923076905</v>
      </c>
      <c r="AC807">
        <v>0.86956521739130399</v>
      </c>
      <c r="AD807">
        <v>0</v>
      </c>
      <c r="AE807">
        <v>0.7</v>
      </c>
    </row>
    <row r="808" spans="1:31" x14ac:dyDescent="0.15">
      <c r="A808" s="6">
        <v>135</v>
      </c>
      <c r="B808">
        <v>15</v>
      </c>
      <c r="C808">
        <v>5</v>
      </c>
      <c r="D808">
        <v>10</v>
      </c>
      <c r="E808">
        <v>10</v>
      </c>
      <c r="F808">
        <v>10</v>
      </c>
      <c r="G808">
        <v>0</v>
      </c>
      <c r="H808">
        <v>5</v>
      </c>
      <c r="I808">
        <v>5</v>
      </c>
      <c r="J808">
        <v>0.75</v>
      </c>
      <c r="K808">
        <v>8.6782855987548793</v>
      </c>
      <c r="L808" s="10">
        <v>3.5440158843994101</v>
      </c>
      <c r="M808">
        <v>1.6060638427734399</v>
      </c>
      <c r="N808">
        <v>6.3926277160644496</v>
      </c>
      <c r="O808">
        <v>3</v>
      </c>
      <c r="P808">
        <v>3</v>
      </c>
      <c r="Q808">
        <v>13</v>
      </c>
      <c r="R808" s="16">
        <v>0.23080000000000001</v>
      </c>
      <c r="S808" s="16">
        <f t="shared" si="12"/>
        <v>0.3</v>
      </c>
      <c r="T808">
        <v>3.3585205078125</v>
      </c>
      <c r="U808">
        <v>3.0213584899902299</v>
      </c>
      <c r="V808">
        <v>2.8138573169708301</v>
      </c>
      <c r="W808" s="17">
        <v>0.20750117301940901</v>
      </c>
      <c r="X808">
        <v>0.54466319084167503</v>
      </c>
      <c r="Y808">
        <v>0.54466319084167503</v>
      </c>
      <c r="Z808">
        <v>0.3</v>
      </c>
      <c r="AA808">
        <v>1</v>
      </c>
      <c r="AB808">
        <v>0.76923076923076905</v>
      </c>
      <c r="AC808">
        <v>0.86956521739130399</v>
      </c>
      <c r="AD808">
        <v>0</v>
      </c>
      <c r="AE808">
        <v>0.7</v>
      </c>
    </row>
    <row r="809" spans="1:31" x14ac:dyDescent="0.15">
      <c r="A809" s="6">
        <v>599</v>
      </c>
      <c r="B809">
        <v>15</v>
      </c>
      <c r="C809">
        <v>5</v>
      </c>
      <c r="D809">
        <v>10</v>
      </c>
      <c r="E809">
        <v>10</v>
      </c>
      <c r="F809">
        <v>10</v>
      </c>
      <c r="G809">
        <v>0</v>
      </c>
      <c r="H809">
        <v>5</v>
      </c>
      <c r="I809">
        <v>5</v>
      </c>
      <c r="J809">
        <v>0.75</v>
      </c>
      <c r="K809">
        <v>7.93453025817871</v>
      </c>
      <c r="L809" s="10">
        <v>3.5479393005371098</v>
      </c>
      <c r="M809">
        <v>1.82697677612305</v>
      </c>
      <c r="N809">
        <v>5.3312625885009801</v>
      </c>
      <c r="O809">
        <v>2</v>
      </c>
      <c r="P809">
        <v>2</v>
      </c>
      <c r="Q809">
        <v>12</v>
      </c>
      <c r="R809" s="16">
        <v>0.16669999999999999</v>
      </c>
      <c r="S809" s="16">
        <f t="shared" si="12"/>
        <v>0.2</v>
      </c>
      <c r="T809">
        <v>3.0086040496826199</v>
      </c>
      <c r="U809">
        <v>2.74033498764038</v>
      </c>
      <c r="V809">
        <v>2.5099325180053702</v>
      </c>
      <c r="W809" s="17">
        <v>0.23040246963500999</v>
      </c>
      <c r="X809">
        <v>0.49867153167724598</v>
      </c>
      <c r="Y809">
        <v>0.49867153167724598</v>
      </c>
      <c r="Z809">
        <v>0.2</v>
      </c>
      <c r="AA809">
        <v>1</v>
      </c>
      <c r="AB809">
        <v>0.83333333333333304</v>
      </c>
      <c r="AC809">
        <v>0.90909090909090895</v>
      </c>
      <c r="AD809">
        <v>0</v>
      </c>
      <c r="AE809">
        <v>0.8</v>
      </c>
    </row>
    <row r="810" spans="1:31" x14ac:dyDescent="0.15">
      <c r="A810" s="6">
        <v>47</v>
      </c>
      <c r="B810">
        <v>15</v>
      </c>
      <c r="C810">
        <v>5</v>
      </c>
      <c r="D810">
        <v>10</v>
      </c>
      <c r="E810">
        <v>10</v>
      </c>
      <c r="F810">
        <v>10</v>
      </c>
      <c r="G810">
        <v>0</v>
      </c>
      <c r="H810">
        <v>5</v>
      </c>
      <c r="I810">
        <v>5</v>
      </c>
      <c r="J810">
        <v>0.75</v>
      </c>
      <c r="K810">
        <v>8.6016101837158203</v>
      </c>
      <c r="L810" s="10">
        <v>3.5562801361084002</v>
      </c>
      <c r="M810">
        <v>1.72512435913086</v>
      </c>
      <c r="N810">
        <v>6.4283504486084002</v>
      </c>
      <c r="O810">
        <v>3</v>
      </c>
      <c r="P810">
        <v>3</v>
      </c>
      <c r="Q810">
        <v>13</v>
      </c>
      <c r="R810" s="16">
        <v>0.23080000000000001</v>
      </c>
      <c r="S810" s="16">
        <f t="shared" si="12"/>
        <v>0.3</v>
      </c>
      <c r="T810">
        <v>3.1413154602050799</v>
      </c>
      <c r="U810">
        <v>2.8176734447479199</v>
      </c>
      <c r="V810">
        <v>2.60455298423767</v>
      </c>
      <c r="W810" s="17">
        <v>0.21312046051025399</v>
      </c>
      <c r="X810">
        <v>0.536762475967407</v>
      </c>
      <c r="Y810">
        <v>0.536762475967407</v>
      </c>
      <c r="Z810">
        <v>0.3</v>
      </c>
      <c r="AA810">
        <v>1</v>
      </c>
      <c r="AB810">
        <v>0.76923076923076905</v>
      </c>
      <c r="AC810">
        <v>0.86956521739130399</v>
      </c>
      <c r="AD810">
        <v>0</v>
      </c>
      <c r="AE810">
        <v>0.7</v>
      </c>
    </row>
    <row r="811" spans="1:31" x14ac:dyDescent="0.15">
      <c r="A811" s="6">
        <v>22</v>
      </c>
      <c r="B811">
        <v>15</v>
      </c>
      <c r="C811">
        <v>5</v>
      </c>
      <c r="D811">
        <v>10</v>
      </c>
      <c r="E811">
        <v>10</v>
      </c>
      <c r="F811">
        <v>10</v>
      </c>
      <c r="G811">
        <v>0</v>
      </c>
      <c r="H811">
        <v>5</v>
      </c>
      <c r="I811">
        <v>5</v>
      </c>
      <c r="J811">
        <v>0.75</v>
      </c>
      <c r="K811">
        <v>7.8447742462158203</v>
      </c>
      <c r="L811" s="10">
        <v>3.5581932067871098</v>
      </c>
      <c r="M811">
        <v>1.8253154754638701</v>
      </c>
      <c r="N811">
        <v>5.1074123382568404</v>
      </c>
      <c r="O811">
        <v>3</v>
      </c>
      <c r="P811">
        <v>3</v>
      </c>
      <c r="Q811">
        <v>12</v>
      </c>
      <c r="R811" s="16">
        <v>0.25</v>
      </c>
      <c r="S811" s="16">
        <f t="shared" si="12"/>
        <v>0.3</v>
      </c>
      <c r="T811">
        <v>3.2751617431640598</v>
      </c>
      <c r="U811">
        <v>2.9962241649627699</v>
      </c>
      <c r="V811">
        <v>2.7968080043792698</v>
      </c>
      <c r="W811" s="17">
        <v>0.19941616058349601</v>
      </c>
      <c r="X811">
        <v>0.47835373878478998</v>
      </c>
      <c r="Y811">
        <v>0.47835373878478998</v>
      </c>
      <c r="Z811">
        <v>0.3</v>
      </c>
      <c r="AA811">
        <v>0.9</v>
      </c>
      <c r="AB811">
        <v>0.75</v>
      </c>
      <c r="AC811">
        <v>0.81818181818181801</v>
      </c>
      <c r="AD811">
        <v>0.1</v>
      </c>
      <c r="AE811">
        <v>0.6</v>
      </c>
    </row>
    <row r="812" spans="1:31" x14ac:dyDescent="0.15">
      <c r="A812" s="6">
        <v>85</v>
      </c>
      <c r="B812">
        <v>16</v>
      </c>
      <c r="C812">
        <v>4</v>
      </c>
      <c r="D812">
        <v>10</v>
      </c>
      <c r="E812">
        <v>10</v>
      </c>
      <c r="F812">
        <v>10</v>
      </c>
      <c r="G812">
        <v>0</v>
      </c>
      <c r="H812">
        <v>6</v>
      </c>
      <c r="I812">
        <v>4</v>
      </c>
      <c r="J812">
        <v>0.8</v>
      </c>
      <c r="K812">
        <v>10.1278343200684</v>
      </c>
      <c r="L812" s="10">
        <v>3.5606441497802699</v>
      </c>
      <c r="M812">
        <v>2.0193996429443399</v>
      </c>
      <c r="N812">
        <v>7.09220314025879</v>
      </c>
      <c r="O812">
        <v>3</v>
      </c>
      <c r="P812">
        <v>3</v>
      </c>
      <c r="Q812">
        <v>13</v>
      </c>
      <c r="R812" s="16">
        <v>0.23080000000000001</v>
      </c>
      <c r="S812" s="16">
        <f t="shared" si="12"/>
        <v>0.3</v>
      </c>
      <c r="T812">
        <v>2.9975719451904301</v>
      </c>
      <c r="U812">
        <v>2.74733161926269</v>
      </c>
      <c r="V812">
        <v>2.4746212959289502</v>
      </c>
      <c r="W812" s="17">
        <v>0.27271032333374001</v>
      </c>
      <c r="X812">
        <v>0.52295064926147505</v>
      </c>
      <c r="Y812">
        <v>0.52295064926147505</v>
      </c>
      <c r="Z812">
        <v>0.3</v>
      </c>
      <c r="AA812">
        <v>1</v>
      </c>
      <c r="AB812">
        <v>0.76923076923076905</v>
      </c>
      <c r="AC812">
        <v>0.86956521739130399</v>
      </c>
      <c r="AD812">
        <v>0</v>
      </c>
      <c r="AE812">
        <v>0.7</v>
      </c>
    </row>
    <row r="813" spans="1:31" x14ac:dyDescent="0.15">
      <c r="A813" s="6">
        <v>231</v>
      </c>
      <c r="B813">
        <v>18</v>
      </c>
      <c r="C813">
        <v>2</v>
      </c>
      <c r="D813">
        <v>10</v>
      </c>
      <c r="E813">
        <v>10</v>
      </c>
      <c r="F813">
        <v>10</v>
      </c>
      <c r="G813">
        <v>0</v>
      </c>
      <c r="H813">
        <v>8</v>
      </c>
      <c r="I813">
        <v>2</v>
      </c>
      <c r="J813">
        <v>0.9</v>
      </c>
      <c r="K813">
        <v>10.747047424316399</v>
      </c>
      <c r="L813" s="10">
        <v>3.5610313415527299</v>
      </c>
      <c r="M813">
        <v>3.2122383117675799</v>
      </c>
      <c r="N813">
        <v>7.2385673522949201</v>
      </c>
      <c r="O813">
        <v>7</v>
      </c>
      <c r="P813">
        <v>7</v>
      </c>
      <c r="Q813">
        <v>17</v>
      </c>
      <c r="R813" s="16">
        <v>0.4118</v>
      </c>
      <c r="S813" s="16">
        <f t="shared" si="12"/>
        <v>0.7</v>
      </c>
      <c r="T813">
        <v>3.98457527160644</v>
      </c>
      <c r="U813">
        <v>3.7460682392120401</v>
      </c>
      <c r="V813">
        <v>3.4069766998290998</v>
      </c>
      <c r="W813" s="17">
        <v>0.33909153938293501</v>
      </c>
      <c r="X813">
        <v>0.57759857177734397</v>
      </c>
      <c r="Y813">
        <v>0.57759857177734397</v>
      </c>
      <c r="Z813">
        <v>0.7</v>
      </c>
      <c r="AA813">
        <v>1</v>
      </c>
      <c r="AB813">
        <v>0.58823529411764697</v>
      </c>
      <c r="AC813">
        <v>0.74074074074074103</v>
      </c>
      <c r="AD813">
        <v>0</v>
      </c>
      <c r="AE813">
        <v>0.3</v>
      </c>
    </row>
    <row r="814" spans="1:31" x14ac:dyDescent="0.15">
      <c r="A814" s="6">
        <v>689</v>
      </c>
      <c r="B814">
        <v>15</v>
      </c>
      <c r="C814">
        <v>5</v>
      </c>
      <c r="D814">
        <v>10</v>
      </c>
      <c r="E814">
        <v>10</v>
      </c>
      <c r="F814">
        <v>10</v>
      </c>
      <c r="G814">
        <v>0</v>
      </c>
      <c r="H814">
        <v>5</v>
      </c>
      <c r="I814">
        <v>5</v>
      </c>
      <c r="J814">
        <v>0.75</v>
      </c>
      <c r="K814">
        <v>8.3701667785644496</v>
      </c>
      <c r="L814" s="10">
        <v>3.5632762908935498</v>
      </c>
      <c r="M814">
        <v>1.56231689453125</v>
      </c>
      <c r="N814">
        <v>5.6118679046630904</v>
      </c>
      <c r="O814">
        <v>3</v>
      </c>
      <c r="P814">
        <v>3</v>
      </c>
      <c r="Q814">
        <v>13</v>
      </c>
      <c r="R814" s="16">
        <v>0.23080000000000001</v>
      </c>
      <c r="S814" s="16">
        <f t="shared" si="12"/>
        <v>0.3</v>
      </c>
      <c r="T814">
        <v>3.46083259582519</v>
      </c>
      <c r="U814">
        <v>3.12393999099731</v>
      </c>
      <c r="V814">
        <v>2.87826704978943</v>
      </c>
      <c r="W814" s="17">
        <v>0.24567294120788599</v>
      </c>
      <c r="X814">
        <v>0.58256554603576705</v>
      </c>
      <c r="Y814">
        <v>0.58256554603576705</v>
      </c>
      <c r="Z814">
        <v>0.3</v>
      </c>
      <c r="AA814">
        <v>1</v>
      </c>
      <c r="AB814">
        <v>0.76923076923076905</v>
      </c>
      <c r="AC814">
        <v>0.86956521739130399</v>
      </c>
      <c r="AD814">
        <v>0</v>
      </c>
      <c r="AE814">
        <v>0.7</v>
      </c>
    </row>
    <row r="815" spans="1:31" s="1" customFormat="1" x14ac:dyDescent="0.15">
      <c r="A815" s="8">
        <v>627</v>
      </c>
      <c r="B815" s="1">
        <v>15</v>
      </c>
      <c r="C815" s="1">
        <v>5</v>
      </c>
      <c r="D815" s="1">
        <v>10</v>
      </c>
      <c r="E815" s="1">
        <v>10</v>
      </c>
      <c r="F815" s="1">
        <v>10</v>
      </c>
      <c r="G815" s="1">
        <v>0</v>
      </c>
      <c r="H815" s="1">
        <v>5</v>
      </c>
      <c r="I815" s="1">
        <v>5</v>
      </c>
      <c r="J815" s="1">
        <v>0.75</v>
      </c>
      <c r="K815" s="1">
        <v>9.0328903198242205</v>
      </c>
      <c r="L815" s="12">
        <v>3.56332206726074</v>
      </c>
      <c r="M815" s="1">
        <v>1.3673553466796899</v>
      </c>
      <c r="N815" s="1">
        <v>6.5472145080566397</v>
      </c>
      <c r="O815" s="1">
        <v>4</v>
      </c>
      <c r="P815" s="1">
        <v>4</v>
      </c>
      <c r="Q815" s="1">
        <v>14</v>
      </c>
      <c r="R815" s="19">
        <v>0.28570000000000001</v>
      </c>
      <c r="S815" s="19">
        <f t="shared" si="12"/>
        <v>0.4</v>
      </c>
      <c r="T815" s="1">
        <v>2.9811477661132799</v>
      </c>
      <c r="U815" s="1">
        <v>2.66263651847839</v>
      </c>
      <c r="V815" s="1">
        <v>2.4581284523010201</v>
      </c>
      <c r="W815" s="12">
        <v>0.204508066177368</v>
      </c>
      <c r="X815" s="1">
        <v>0.52301931381225597</v>
      </c>
      <c r="Y815" s="1">
        <v>0.52301931381225597</v>
      </c>
      <c r="Z815" s="1">
        <v>0.4</v>
      </c>
      <c r="AA815" s="1">
        <v>1</v>
      </c>
      <c r="AB815" s="1">
        <v>0.71428571428571397</v>
      </c>
      <c r="AC815" s="1">
        <v>0.83333333333333304</v>
      </c>
      <c r="AD815" s="1">
        <v>0</v>
      </c>
      <c r="AE815" s="1">
        <v>0.6</v>
      </c>
    </row>
    <row r="816" spans="1:31" x14ac:dyDescent="0.15">
      <c r="A816" s="6">
        <v>946</v>
      </c>
      <c r="B816">
        <v>15</v>
      </c>
      <c r="C816">
        <v>5</v>
      </c>
      <c r="D816">
        <v>10</v>
      </c>
      <c r="E816">
        <v>10</v>
      </c>
      <c r="F816">
        <v>10</v>
      </c>
      <c r="G816">
        <v>0</v>
      </c>
      <c r="H816">
        <v>5</v>
      </c>
      <c r="I816">
        <v>5</v>
      </c>
      <c r="J816">
        <v>0.75</v>
      </c>
      <c r="K816">
        <v>8.4956932067871094</v>
      </c>
      <c r="L816" s="10">
        <v>3.5684661865234402</v>
      </c>
      <c r="M816">
        <v>1.34145355224609</v>
      </c>
      <c r="N816">
        <v>5.4004249572753897</v>
      </c>
      <c r="O816">
        <v>3</v>
      </c>
      <c r="P816">
        <v>3</v>
      </c>
      <c r="Q816">
        <v>13</v>
      </c>
      <c r="R816" s="16">
        <v>0.23080000000000001</v>
      </c>
      <c r="S816" s="16">
        <f t="shared" si="12"/>
        <v>0.3</v>
      </c>
      <c r="T816">
        <v>3.4875831604003902</v>
      </c>
      <c r="U816">
        <v>3.16335153579712</v>
      </c>
      <c r="V816">
        <v>2.9216866493225102</v>
      </c>
      <c r="W816" s="17">
        <v>0.24166488647460899</v>
      </c>
      <c r="X816">
        <v>0.56589651107788097</v>
      </c>
      <c r="Y816">
        <v>0.56589651107788097</v>
      </c>
      <c r="Z816">
        <v>0.3</v>
      </c>
      <c r="AA816">
        <v>1</v>
      </c>
      <c r="AB816">
        <v>0.76923076923076905</v>
      </c>
      <c r="AC816">
        <v>0.86956521739130399</v>
      </c>
      <c r="AD816">
        <v>0</v>
      </c>
      <c r="AE816">
        <v>0.7</v>
      </c>
    </row>
    <row r="817" spans="1:31" x14ac:dyDescent="0.15">
      <c r="A817" s="6">
        <v>345</v>
      </c>
      <c r="B817">
        <v>14</v>
      </c>
      <c r="C817">
        <v>6</v>
      </c>
      <c r="D817">
        <v>10</v>
      </c>
      <c r="E817">
        <v>10</v>
      </c>
      <c r="F817">
        <v>10</v>
      </c>
      <c r="G817">
        <v>0</v>
      </c>
      <c r="H817">
        <v>4</v>
      </c>
      <c r="I817">
        <v>6</v>
      </c>
      <c r="J817">
        <v>0.7</v>
      </c>
      <c r="K817">
        <v>7.1087226867675799</v>
      </c>
      <c r="L817" s="10">
        <v>3.5736541748046902</v>
      </c>
      <c r="M817">
        <v>1.87067222595215</v>
      </c>
      <c r="N817">
        <v>5.9993782043456996</v>
      </c>
      <c r="O817">
        <v>3</v>
      </c>
      <c r="P817">
        <v>3</v>
      </c>
      <c r="Q817">
        <v>12</v>
      </c>
      <c r="R817" s="16">
        <v>0.25</v>
      </c>
      <c r="S817" s="16">
        <f t="shared" si="12"/>
        <v>0.3</v>
      </c>
      <c r="T817">
        <v>2.66177558898926</v>
      </c>
      <c r="U817">
        <v>2.3573517799377401</v>
      </c>
      <c r="V817">
        <v>2.2364528179168701</v>
      </c>
      <c r="W817" s="17">
        <v>0.120898962020874</v>
      </c>
      <c r="X817">
        <v>0.42532277107238797</v>
      </c>
      <c r="Y817">
        <v>0.42532277107238797</v>
      </c>
      <c r="Z817">
        <v>0.3</v>
      </c>
      <c r="AA817">
        <v>0.9</v>
      </c>
      <c r="AB817">
        <v>0.75</v>
      </c>
      <c r="AC817">
        <v>0.81818181818181801</v>
      </c>
      <c r="AD817">
        <v>0.1</v>
      </c>
      <c r="AE817">
        <v>0.6</v>
      </c>
    </row>
    <row r="818" spans="1:31" x14ac:dyDescent="0.15">
      <c r="A818" s="6">
        <v>199</v>
      </c>
      <c r="B818">
        <v>16</v>
      </c>
      <c r="C818">
        <v>4</v>
      </c>
      <c r="D818">
        <v>10</v>
      </c>
      <c r="E818">
        <v>10</v>
      </c>
      <c r="F818">
        <v>10</v>
      </c>
      <c r="G818">
        <v>0</v>
      </c>
      <c r="H818">
        <v>6</v>
      </c>
      <c r="I818">
        <v>4</v>
      </c>
      <c r="J818">
        <v>0.8</v>
      </c>
      <c r="K818">
        <v>7.9574508666992196</v>
      </c>
      <c r="L818" s="10">
        <v>3.5844383239746098</v>
      </c>
      <c r="M818">
        <v>2.3754787445068399</v>
      </c>
      <c r="N818">
        <v>4.2659530639648402</v>
      </c>
      <c r="O818">
        <v>2</v>
      </c>
      <c r="P818">
        <v>2</v>
      </c>
      <c r="Q818">
        <v>11</v>
      </c>
      <c r="R818" s="16">
        <v>0.18179999999999999</v>
      </c>
      <c r="S818" s="16">
        <f t="shared" si="12"/>
        <v>0.2</v>
      </c>
      <c r="T818">
        <v>3.0793838500976598</v>
      </c>
      <c r="U818">
        <v>2.87855720520019</v>
      </c>
      <c r="V818">
        <v>2.57972311973572</v>
      </c>
      <c r="W818" s="17">
        <v>0.29883408546447698</v>
      </c>
      <c r="X818">
        <v>0.49966073036193798</v>
      </c>
      <c r="Y818">
        <v>0.49966073036193798</v>
      </c>
      <c r="Z818">
        <v>0.2</v>
      </c>
      <c r="AA818">
        <v>0.9</v>
      </c>
      <c r="AB818">
        <v>0.81818181818181801</v>
      </c>
      <c r="AC818">
        <v>0.85714285714285698</v>
      </c>
      <c r="AD818">
        <v>0.1</v>
      </c>
      <c r="AE818">
        <v>0.7</v>
      </c>
    </row>
    <row r="819" spans="1:31" x14ac:dyDescent="0.15">
      <c r="A819" s="6">
        <v>926</v>
      </c>
      <c r="B819">
        <v>14</v>
      </c>
      <c r="C819">
        <v>6</v>
      </c>
      <c r="D819">
        <v>10</v>
      </c>
      <c r="E819">
        <v>10</v>
      </c>
      <c r="F819">
        <v>10</v>
      </c>
      <c r="G819">
        <v>0</v>
      </c>
      <c r="H819">
        <v>4</v>
      </c>
      <c r="I819">
        <v>6</v>
      </c>
      <c r="J819">
        <v>0.7</v>
      </c>
      <c r="K819">
        <v>8.3006877899169904</v>
      </c>
      <c r="L819" s="10">
        <v>3.6109352111816402</v>
      </c>
      <c r="M819">
        <v>0.69366455078125</v>
      </c>
      <c r="N819">
        <v>6.8622627258300799</v>
      </c>
      <c r="O819">
        <v>3</v>
      </c>
      <c r="P819">
        <v>3</v>
      </c>
      <c r="Q819">
        <v>13</v>
      </c>
      <c r="R819" s="16">
        <v>0.23080000000000001</v>
      </c>
      <c r="S819" s="16">
        <f t="shared" si="12"/>
        <v>0.3</v>
      </c>
      <c r="T819">
        <v>3.5491771697997998</v>
      </c>
      <c r="U819">
        <v>3.0837340354919398</v>
      </c>
      <c r="V819">
        <v>2.9655303955078098</v>
      </c>
      <c r="W819" s="17">
        <v>0.118203639984131</v>
      </c>
      <c r="X819">
        <v>0.58364677429199197</v>
      </c>
      <c r="Y819">
        <v>0.58364677429199197</v>
      </c>
      <c r="Z819">
        <v>0.3</v>
      </c>
      <c r="AA819">
        <v>1</v>
      </c>
      <c r="AB819">
        <v>0.76923076923076905</v>
      </c>
      <c r="AC819">
        <v>0.86956521739130399</v>
      </c>
      <c r="AD819">
        <v>0</v>
      </c>
      <c r="AE819">
        <v>0.7</v>
      </c>
    </row>
    <row r="820" spans="1:31" x14ac:dyDescent="0.15">
      <c r="A820" s="6">
        <v>68</v>
      </c>
      <c r="B820">
        <v>15</v>
      </c>
      <c r="C820">
        <v>5</v>
      </c>
      <c r="D820">
        <v>10</v>
      </c>
      <c r="E820">
        <v>10</v>
      </c>
      <c r="F820">
        <v>10</v>
      </c>
      <c r="G820">
        <v>0</v>
      </c>
      <c r="H820">
        <v>5</v>
      </c>
      <c r="I820">
        <v>5</v>
      </c>
      <c r="J820">
        <v>0.75</v>
      </c>
      <c r="K820">
        <v>8.9207992553710902</v>
      </c>
      <c r="L820" s="10">
        <v>3.6267127990722701</v>
      </c>
      <c r="M820">
        <v>1.4827880859375</v>
      </c>
      <c r="N820">
        <v>6.3003005981445304</v>
      </c>
      <c r="O820">
        <v>3</v>
      </c>
      <c r="P820">
        <v>3</v>
      </c>
      <c r="Q820">
        <v>13</v>
      </c>
      <c r="R820" s="16">
        <v>0.23080000000000001</v>
      </c>
      <c r="S820" s="16">
        <f t="shared" si="12"/>
        <v>0.3</v>
      </c>
      <c r="T820">
        <v>3.2321224212646502</v>
      </c>
      <c r="U820">
        <v>2.8975479602813698</v>
      </c>
      <c r="V820">
        <v>2.66992235183716</v>
      </c>
      <c r="W820" s="17">
        <v>0.22762560844421401</v>
      </c>
      <c r="X820">
        <v>0.56220006942749001</v>
      </c>
      <c r="Y820">
        <v>0.56220006942749001</v>
      </c>
      <c r="Z820">
        <v>0.3</v>
      </c>
      <c r="AA820">
        <v>1</v>
      </c>
      <c r="AB820">
        <v>0.76923076923076905</v>
      </c>
      <c r="AC820">
        <v>0.86956521739130399</v>
      </c>
      <c r="AD820">
        <v>0</v>
      </c>
      <c r="AE820">
        <v>0.7</v>
      </c>
    </row>
    <row r="821" spans="1:31" x14ac:dyDescent="0.15">
      <c r="A821" s="6">
        <v>7</v>
      </c>
      <c r="B821">
        <v>18</v>
      </c>
      <c r="C821">
        <v>2</v>
      </c>
      <c r="D821">
        <v>10</v>
      </c>
      <c r="E821">
        <v>10</v>
      </c>
      <c r="F821">
        <v>10</v>
      </c>
      <c r="G821">
        <v>0</v>
      </c>
      <c r="H821">
        <v>8</v>
      </c>
      <c r="I821">
        <v>2</v>
      </c>
      <c r="J821">
        <v>0.9</v>
      </c>
      <c r="K821">
        <v>9.7504291534423793</v>
      </c>
      <c r="L821" s="10">
        <v>3.6274681091308598</v>
      </c>
      <c r="M821">
        <v>3.2106761932372998</v>
      </c>
      <c r="N821">
        <v>5.56974220275879</v>
      </c>
      <c r="O821">
        <v>2</v>
      </c>
      <c r="P821">
        <v>2</v>
      </c>
      <c r="Q821">
        <v>12</v>
      </c>
      <c r="R821" s="16">
        <v>0.16669999999999999</v>
      </c>
      <c r="S821" s="16">
        <f t="shared" si="12"/>
        <v>0.2</v>
      </c>
      <c r="T821">
        <v>3.89222908020019</v>
      </c>
      <c r="U821">
        <v>3.7008795738220202</v>
      </c>
      <c r="V821">
        <v>3.3142113685607901</v>
      </c>
      <c r="W821" s="17">
        <v>0.38666820526123102</v>
      </c>
      <c r="X821">
        <v>0.57801771163940396</v>
      </c>
      <c r="Y821">
        <v>0.57801771163940396</v>
      </c>
      <c r="Z821">
        <v>0.2</v>
      </c>
      <c r="AA821">
        <v>1</v>
      </c>
      <c r="AB821">
        <v>0.83333333333333304</v>
      </c>
      <c r="AC821">
        <v>0.90909090909090895</v>
      </c>
      <c r="AD821">
        <v>0</v>
      </c>
      <c r="AE821">
        <v>0.8</v>
      </c>
    </row>
    <row r="822" spans="1:31" x14ac:dyDescent="0.15">
      <c r="A822" s="6">
        <v>832</v>
      </c>
      <c r="B822">
        <v>16</v>
      </c>
      <c r="C822">
        <v>4</v>
      </c>
      <c r="D822">
        <v>10</v>
      </c>
      <c r="E822">
        <v>10</v>
      </c>
      <c r="F822">
        <v>10</v>
      </c>
      <c r="G822">
        <v>0</v>
      </c>
      <c r="H822">
        <v>6</v>
      </c>
      <c r="I822">
        <v>4</v>
      </c>
      <c r="J822">
        <v>0.8</v>
      </c>
      <c r="K822">
        <v>8.1481857299804705</v>
      </c>
      <c r="L822" s="10">
        <v>3.6342067718505899</v>
      </c>
      <c r="M822">
        <v>2.5873832702636701</v>
      </c>
      <c r="N822">
        <v>4.9062271118164098</v>
      </c>
      <c r="O822">
        <v>2</v>
      </c>
      <c r="P822">
        <v>2</v>
      </c>
      <c r="Q822">
        <v>11</v>
      </c>
      <c r="R822" s="16">
        <v>0.18179999999999999</v>
      </c>
      <c r="S822" s="16">
        <f t="shared" si="12"/>
        <v>0.2</v>
      </c>
      <c r="T822">
        <v>3.1466770172119101</v>
      </c>
      <c r="U822">
        <v>2.9410047531127899</v>
      </c>
      <c r="V822">
        <v>2.6656045913696298</v>
      </c>
      <c r="W822" s="17">
        <v>0.27540016174316401</v>
      </c>
      <c r="X822">
        <v>0.48107242584228499</v>
      </c>
      <c r="Y822">
        <v>0.48107242584228499</v>
      </c>
      <c r="Z822">
        <v>0.2</v>
      </c>
      <c r="AA822">
        <v>0.9</v>
      </c>
      <c r="AB822">
        <v>0.81818181818181801</v>
      </c>
      <c r="AC822">
        <v>0.85714285714285698</v>
      </c>
      <c r="AD822">
        <v>0.1</v>
      </c>
      <c r="AE822">
        <v>0.7</v>
      </c>
    </row>
    <row r="823" spans="1:31" x14ac:dyDescent="0.15">
      <c r="A823" s="6">
        <v>280</v>
      </c>
      <c r="B823">
        <v>16</v>
      </c>
      <c r="C823">
        <v>4</v>
      </c>
      <c r="D823">
        <v>10</v>
      </c>
      <c r="E823">
        <v>10</v>
      </c>
      <c r="F823">
        <v>10</v>
      </c>
      <c r="G823">
        <v>0</v>
      </c>
      <c r="H823">
        <v>6</v>
      </c>
      <c r="I823">
        <v>4</v>
      </c>
      <c r="J823">
        <v>0.8</v>
      </c>
      <c r="K823">
        <v>9.9044857025146502</v>
      </c>
      <c r="L823" s="10">
        <v>3.6474914550781201</v>
      </c>
      <c r="M823">
        <v>2.3194427490234402</v>
      </c>
      <c r="N823">
        <v>7.1081981658935502</v>
      </c>
      <c r="O823">
        <v>4</v>
      </c>
      <c r="P823">
        <v>4</v>
      </c>
      <c r="Q823">
        <v>14</v>
      </c>
      <c r="R823" s="16">
        <v>0.28570000000000001</v>
      </c>
      <c r="S823" s="16">
        <f t="shared" si="12"/>
        <v>0.4</v>
      </c>
      <c r="T823">
        <v>3.4641170501709002</v>
      </c>
      <c r="U823">
        <v>3.14463591575623</v>
      </c>
      <c r="V823">
        <v>2.87735867500305</v>
      </c>
      <c r="W823" s="17">
        <v>0.26727724075317399</v>
      </c>
      <c r="X823">
        <v>0.58675837516784701</v>
      </c>
      <c r="Y823">
        <v>0.58675837516784701</v>
      </c>
      <c r="Z823">
        <v>0.4</v>
      </c>
      <c r="AA823">
        <v>1</v>
      </c>
      <c r="AB823">
        <v>0.71428571428571397</v>
      </c>
      <c r="AC823">
        <v>0.83333333333333304</v>
      </c>
      <c r="AD823">
        <v>0</v>
      </c>
      <c r="AE823">
        <v>0.6</v>
      </c>
    </row>
    <row r="824" spans="1:31" x14ac:dyDescent="0.15">
      <c r="A824" s="6">
        <v>686</v>
      </c>
      <c r="B824">
        <v>14</v>
      </c>
      <c r="C824">
        <v>6</v>
      </c>
      <c r="D824">
        <v>10</v>
      </c>
      <c r="E824">
        <v>10</v>
      </c>
      <c r="F824">
        <v>9</v>
      </c>
      <c r="G824">
        <v>1</v>
      </c>
      <c r="H824">
        <v>5</v>
      </c>
      <c r="I824">
        <v>5</v>
      </c>
      <c r="J824">
        <v>0.7</v>
      </c>
      <c r="K824">
        <v>8.5101070404052699</v>
      </c>
      <c r="L824" s="10">
        <v>3.6526260375976598</v>
      </c>
      <c r="M824">
        <v>1.3950080871582</v>
      </c>
      <c r="N824">
        <v>5.1997261047363299</v>
      </c>
      <c r="O824">
        <v>3</v>
      </c>
      <c r="P824">
        <v>3</v>
      </c>
      <c r="Q824">
        <v>12</v>
      </c>
      <c r="R824" s="16">
        <v>0.25</v>
      </c>
      <c r="S824" s="16">
        <f t="shared" si="12"/>
        <v>0.3</v>
      </c>
      <c r="T824">
        <v>2.9942722320556601</v>
      </c>
      <c r="U824">
        <v>2.6814846992492698</v>
      </c>
      <c r="V824">
        <v>2.5469164848327601</v>
      </c>
      <c r="W824" s="17">
        <v>0.13456821441650399</v>
      </c>
      <c r="X824">
        <v>0.4473557472229</v>
      </c>
      <c r="Y824">
        <v>0.4473557472229</v>
      </c>
      <c r="Z824">
        <v>0.3</v>
      </c>
      <c r="AA824">
        <v>0.9</v>
      </c>
      <c r="AB824">
        <v>0.75</v>
      </c>
      <c r="AC824">
        <v>0.81818181818181801</v>
      </c>
      <c r="AD824">
        <v>0.1</v>
      </c>
      <c r="AE824">
        <v>0.6</v>
      </c>
    </row>
    <row r="825" spans="1:31" x14ac:dyDescent="0.15">
      <c r="A825" s="6">
        <v>59</v>
      </c>
      <c r="B825">
        <v>16</v>
      </c>
      <c r="C825">
        <v>4</v>
      </c>
      <c r="D825">
        <v>10</v>
      </c>
      <c r="E825">
        <v>10</v>
      </c>
      <c r="F825">
        <v>10</v>
      </c>
      <c r="G825">
        <v>0</v>
      </c>
      <c r="H825">
        <v>6</v>
      </c>
      <c r="I825">
        <v>4</v>
      </c>
      <c r="J825">
        <v>0.8</v>
      </c>
      <c r="K825">
        <v>8.9628791809081996</v>
      </c>
      <c r="L825" s="10">
        <v>3.67129325866699</v>
      </c>
      <c r="M825">
        <v>2.2633819580078098</v>
      </c>
      <c r="N825">
        <v>5.2995376586914098</v>
      </c>
      <c r="O825">
        <v>4</v>
      </c>
      <c r="P825">
        <v>4</v>
      </c>
      <c r="Q825">
        <v>14</v>
      </c>
      <c r="R825" s="16">
        <v>0.28570000000000001</v>
      </c>
      <c r="S825" s="16">
        <f t="shared" si="12"/>
        <v>0.4</v>
      </c>
      <c r="T825">
        <v>3.78839111328125</v>
      </c>
      <c r="U825">
        <v>3.5077679157257098</v>
      </c>
      <c r="V825">
        <v>3.1870760917663601</v>
      </c>
      <c r="W825" s="17">
        <v>0.32069182395935097</v>
      </c>
      <c r="X825">
        <v>0.60131502151489302</v>
      </c>
      <c r="Y825">
        <v>0.60131502151489302</v>
      </c>
      <c r="Z825">
        <v>0.4</v>
      </c>
      <c r="AA825">
        <v>1</v>
      </c>
      <c r="AB825">
        <v>0.71428571428571397</v>
      </c>
      <c r="AC825">
        <v>0.83333333333333304</v>
      </c>
      <c r="AD825">
        <v>0</v>
      </c>
      <c r="AE825">
        <v>0.6</v>
      </c>
    </row>
    <row r="826" spans="1:31" x14ac:dyDescent="0.15">
      <c r="A826" s="6">
        <v>406</v>
      </c>
      <c r="B826">
        <v>19</v>
      </c>
      <c r="C826">
        <v>1</v>
      </c>
      <c r="D826">
        <v>10</v>
      </c>
      <c r="E826">
        <v>10</v>
      </c>
      <c r="F826">
        <v>10</v>
      </c>
      <c r="G826">
        <v>0</v>
      </c>
      <c r="H826">
        <v>9</v>
      </c>
      <c r="I826">
        <v>1</v>
      </c>
      <c r="J826">
        <v>0.95</v>
      </c>
      <c r="K826">
        <v>12.6988468170166</v>
      </c>
      <c r="L826" s="10">
        <v>3.6778545379638699</v>
      </c>
      <c r="M826">
        <v>3.4816932678222701</v>
      </c>
      <c r="N826">
        <v>8.0616893768310494</v>
      </c>
      <c r="O826">
        <v>5</v>
      </c>
      <c r="P826">
        <v>5</v>
      </c>
      <c r="Q826">
        <v>15</v>
      </c>
      <c r="R826" s="16">
        <v>0.33329999999999999</v>
      </c>
      <c r="S826" s="16">
        <f t="shared" si="12"/>
        <v>0.5</v>
      </c>
      <c r="T826">
        <v>4.37786865234375</v>
      </c>
      <c r="U826">
        <v>4.1841707229614302</v>
      </c>
      <c r="V826">
        <v>3.7781066894531201</v>
      </c>
      <c r="W826" s="17">
        <v>0.406064033508301</v>
      </c>
      <c r="X826">
        <v>0.599761962890625</v>
      </c>
      <c r="Y826">
        <v>0.599761962890625</v>
      </c>
      <c r="Z826">
        <v>0.5</v>
      </c>
      <c r="AA826">
        <v>1</v>
      </c>
      <c r="AB826">
        <v>0.66666666666666696</v>
      </c>
      <c r="AC826">
        <v>0.8</v>
      </c>
      <c r="AD826">
        <v>0</v>
      </c>
      <c r="AE826">
        <v>0.5</v>
      </c>
    </row>
    <row r="827" spans="1:31" x14ac:dyDescent="0.15">
      <c r="A827" s="6">
        <v>909</v>
      </c>
      <c r="B827">
        <v>16</v>
      </c>
      <c r="C827">
        <v>4</v>
      </c>
      <c r="D827">
        <v>10</v>
      </c>
      <c r="E827">
        <v>10</v>
      </c>
      <c r="F827">
        <v>10</v>
      </c>
      <c r="G827">
        <v>0</v>
      </c>
      <c r="H827">
        <v>6</v>
      </c>
      <c r="I827">
        <v>4</v>
      </c>
      <c r="J827">
        <v>0.8</v>
      </c>
      <c r="K827">
        <v>9.4390964508056605</v>
      </c>
      <c r="L827" s="10">
        <v>3.6817817687988299</v>
      </c>
      <c r="M827">
        <v>2.35576248168945</v>
      </c>
      <c r="N827">
        <v>6.2804756164550799</v>
      </c>
      <c r="O827">
        <v>4</v>
      </c>
      <c r="P827">
        <v>4</v>
      </c>
      <c r="Q827">
        <v>14</v>
      </c>
      <c r="R827" s="16">
        <v>0.28570000000000001</v>
      </c>
      <c r="S827" s="16">
        <f t="shared" si="12"/>
        <v>0.4</v>
      </c>
      <c r="T827">
        <v>3.6427536010742201</v>
      </c>
      <c r="U827">
        <v>3.3378839492797798</v>
      </c>
      <c r="V827">
        <v>3.0499641895294198</v>
      </c>
      <c r="W827" s="17">
        <v>0.28791975975036599</v>
      </c>
      <c r="X827">
        <v>0.59278941154480003</v>
      </c>
      <c r="Y827">
        <v>0.59278941154480003</v>
      </c>
      <c r="Z827">
        <v>0.4</v>
      </c>
      <c r="AA827">
        <v>1</v>
      </c>
      <c r="AB827">
        <v>0.71428571428571397</v>
      </c>
      <c r="AC827">
        <v>0.83333333333333304</v>
      </c>
      <c r="AD827">
        <v>0</v>
      </c>
      <c r="AE827">
        <v>0.6</v>
      </c>
    </row>
    <row r="828" spans="1:31" x14ac:dyDescent="0.15">
      <c r="A828" s="6">
        <v>804</v>
      </c>
      <c r="B828">
        <v>17</v>
      </c>
      <c r="C828">
        <v>3</v>
      </c>
      <c r="D828">
        <v>10</v>
      </c>
      <c r="E828">
        <v>10</v>
      </c>
      <c r="F828">
        <v>10</v>
      </c>
      <c r="G828">
        <v>0</v>
      </c>
      <c r="H828">
        <v>7</v>
      </c>
      <c r="I828">
        <v>3</v>
      </c>
      <c r="J828">
        <v>0.85</v>
      </c>
      <c r="K828">
        <v>9.2121372222900408</v>
      </c>
      <c r="L828" s="10">
        <v>3.6844596862793</v>
      </c>
      <c r="M828">
        <v>2.8261775970459002</v>
      </c>
      <c r="N828">
        <v>5.0357398986816397</v>
      </c>
      <c r="O828">
        <v>4</v>
      </c>
      <c r="P828">
        <v>4</v>
      </c>
      <c r="Q828">
        <v>14</v>
      </c>
      <c r="R828" s="16">
        <v>0.28570000000000001</v>
      </c>
      <c r="S828" s="16">
        <f t="shared" si="12"/>
        <v>0.4</v>
      </c>
      <c r="T828">
        <v>3.9346790313720699</v>
      </c>
      <c r="U828">
        <v>3.6910636425018302</v>
      </c>
      <c r="V828">
        <v>3.3227219581603999</v>
      </c>
      <c r="W828" s="17">
        <v>0.368341684341431</v>
      </c>
      <c r="X828">
        <v>0.61195707321167003</v>
      </c>
      <c r="Y828">
        <v>0.61195707321167003</v>
      </c>
      <c r="Z828">
        <v>0.4</v>
      </c>
      <c r="AA828">
        <v>1</v>
      </c>
      <c r="AB828">
        <v>0.71428571428571397</v>
      </c>
      <c r="AC828">
        <v>0.83333333333333304</v>
      </c>
      <c r="AD828">
        <v>0</v>
      </c>
      <c r="AE828">
        <v>0.6</v>
      </c>
    </row>
    <row r="829" spans="1:31" x14ac:dyDescent="0.15">
      <c r="A829" s="6">
        <v>558</v>
      </c>
      <c r="B829">
        <v>15</v>
      </c>
      <c r="C829">
        <v>5</v>
      </c>
      <c r="D829">
        <v>10</v>
      </c>
      <c r="E829">
        <v>10</v>
      </c>
      <c r="F829">
        <v>10</v>
      </c>
      <c r="G829">
        <v>0</v>
      </c>
      <c r="H829">
        <v>5</v>
      </c>
      <c r="I829">
        <v>5</v>
      </c>
      <c r="J829">
        <v>0.75</v>
      </c>
      <c r="K829">
        <v>8.1867713928222692</v>
      </c>
      <c r="L829" s="10">
        <v>3.6859092712402299</v>
      </c>
      <c r="M829">
        <v>2.3165664672851598</v>
      </c>
      <c r="N829">
        <v>6.2630443572998002</v>
      </c>
      <c r="O829">
        <v>5</v>
      </c>
      <c r="P829">
        <v>5</v>
      </c>
      <c r="Q829">
        <v>15</v>
      </c>
      <c r="R829" s="16">
        <v>0.33329999999999999</v>
      </c>
      <c r="S829" s="16">
        <f t="shared" si="12"/>
        <v>0.5</v>
      </c>
      <c r="T829">
        <v>3.44070243835449</v>
      </c>
      <c r="U829">
        <v>3.0950894355773899</v>
      </c>
      <c r="V829">
        <v>2.9002957344055198</v>
      </c>
      <c r="W829" s="17">
        <v>0.194793701171875</v>
      </c>
      <c r="X829">
        <v>0.54040670394897505</v>
      </c>
      <c r="Y829">
        <v>0.54040670394897505</v>
      </c>
      <c r="Z829">
        <v>0.5</v>
      </c>
      <c r="AA829">
        <v>1</v>
      </c>
      <c r="AB829">
        <v>0.66666666666666696</v>
      </c>
      <c r="AC829">
        <v>0.8</v>
      </c>
      <c r="AD829">
        <v>0</v>
      </c>
      <c r="AE829">
        <v>0.5</v>
      </c>
    </row>
    <row r="830" spans="1:31" x14ac:dyDescent="0.15">
      <c r="A830" s="6">
        <v>721</v>
      </c>
      <c r="B830">
        <v>15</v>
      </c>
      <c r="C830">
        <v>5</v>
      </c>
      <c r="D830">
        <v>10</v>
      </c>
      <c r="E830">
        <v>10</v>
      </c>
      <c r="F830">
        <v>9</v>
      </c>
      <c r="G830">
        <v>1</v>
      </c>
      <c r="H830">
        <v>6</v>
      </c>
      <c r="I830">
        <v>4</v>
      </c>
      <c r="J830">
        <v>0.75</v>
      </c>
      <c r="K830">
        <v>9.7213115692138707</v>
      </c>
      <c r="L830" s="10">
        <v>3.7231922149658199</v>
      </c>
      <c r="M830">
        <v>2.3304786682128902</v>
      </c>
      <c r="N830">
        <v>6.5150814056396502</v>
      </c>
      <c r="O830">
        <v>2</v>
      </c>
      <c r="P830">
        <v>2</v>
      </c>
      <c r="Q830">
        <v>11</v>
      </c>
      <c r="R830" s="16">
        <v>0.18179999999999999</v>
      </c>
      <c r="S830" s="16">
        <f t="shared" si="12"/>
        <v>0.2</v>
      </c>
      <c r="T830">
        <v>3.1499767303466801</v>
      </c>
      <c r="U830">
        <v>2.84801197052002</v>
      </c>
      <c r="V830">
        <v>2.65669822692871</v>
      </c>
      <c r="W830" s="17">
        <v>0.19131374359130901</v>
      </c>
      <c r="X830">
        <v>0.49327850341796903</v>
      </c>
      <c r="Y830">
        <v>0.49327850341796903</v>
      </c>
      <c r="Z830">
        <v>0.2</v>
      </c>
      <c r="AA830">
        <v>0.9</v>
      </c>
      <c r="AB830">
        <v>0.81818181818181801</v>
      </c>
      <c r="AC830">
        <v>0.85714285714285698</v>
      </c>
      <c r="AD830">
        <v>0.1</v>
      </c>
      <c r="AE830">
        <v>0.7</v>
      </c>
    </row>
    <row r="831" spans="1:31" x14ac:dyDescent="0.15">
      <c r="A831" s="6">
        <v>717</v>
      </c>
      <c r="B831">
        <v>15</v>
      </c>
      <c r="C831">
        <v>5</v>
      </c>
      <c r="D831">
        <v>10</v>
      </c>
      <c r="E831">
        <v>10</v>
      </c>
      <c r="F831">
        <v>10</v>
      </c>
      <c r="G831">
        <v>0</v>
      </c>
      <c r="H831">
        <v>5</v>
      </c>
      <c r="I831">
        <v>5</v>
      </c>
      <c r="J831">
        <v>0.75</v>
      </c>
      <c r="K831">
        <v>8.2835903167724592</v>
      </c>
      <c r="L831" s="10">
        <v>3.7286453247070299</v>
      </c>
      <c r="M831">
        <v>1.9377021789550799</v>
      </c>
      <c r="N831">
        <v>5.5280113220214799</v>
      </c>
      <c r="O831">
        <v>3</v>
      </c>
      <c r="P831">
        <v>3</v>
      </c>
      <c r="Q831">
        <v>13</v>
      </c>
      <c r="R831" s="16">
        <v>0.23080000000000001</v>
      </c>
      <c r="S831" s="16">
        <f t="shared" si="12"/>
        <v>0.3</v>
      </c>
      <c r="T831">
        <v>2.8681507110595699</v>
      </c>
      <c r="U831">
        <v>2.60428667068481</v>
      </c>
      <c r="V831">
        <v>2.3725152015686</v>
      </c>
      <c r="W831" s="17">
        <v>0.23177146911621099</v>
      </c>
      <c r="X831">
        <v>0.49563550949096702</v>
      </c>
      <c r="Y831">
        <v>0.49563550949096702</v>
      </c>
      <c r="Z831">
        <v>0.3</v>
      </c>
      <c r="AA831">
        <v>1</v>
      </c>
      <c r="AB831">
        <v>0.76923076923076905</v>
      </c>
      <c r="AC831">
        <v>0.86956521739130399</v>
      </c>
      <c r="AD831">
        <v>0</v>
      </c>
      <c r="AE831">
        <v>0.7</v>
      </c>
    </row>
    <row r="832" spans="1:31" x14ac:dyDescent="0.15">
      <c r="A832" s="6">
        <v>488</v>
      </c>
      <c r="B832">
        <v>14</v>
      </c>
      <c r="C832">
        <v>6</v>
      </c>
      <c r="D832">
        <v>10</v>
      </c>
      <c r="E832">
        <v>10</v>
      </c>
      <c r="F832">
        <v>10</v>
      </c>
      <c r="G832">
        <v>0</v>
      </c>
      <c r="H832">
        <v>4</v>
      </c>
      <c r="I832">
        <v>6</v>
      </c>
      <c r="J832">
        <v>0.7</v>
      </c>
      <c r="K832">
        <v>8.7065124511718697</v>
      </c>
      <c r="L832" s="10">
        <v>3.7315120697021502</v>
      </c>
      <c r="M832">
        <v>0.52762222290039096</v>
      </c>
      <c r="N832">
        <v>7.09767723083496</v>
      </c>
      <c r="O832">
        <v>3</v>
      </c>
      <c r="P832">
        <v>3</v>
      </c>
      <c r="Q832">
        <v>13</v>
      </c>
      <c r="R832" s="16">
        <v>0.23080000000000001</v>
      </c>
      <c r="S832" s="16">
        <f t="shared" si="12"/>
        <v>0.3</v>
      </c>
      <c r="T832">
        <v>3.4826622009277299</v>
      </c>
      <c r="U832">
        <v>3.00195360183716</v>
      </c>
      <c r="V832">
        <v>2.87187671661377</v>
      </c>
      <c r="W832" s="17">
        <v>0.130076885223389</v>
      </c>
      <c r="X832">
        <v>0.61078548431396495</v>
      </c>
      <c r="Y832">
        <v>0.61078548431396495</v>
      </c>
      <c r="Z832">
        <v>0.3</v>
      </c>
      <c r="AA832">
        <v>1</v>
      </c>
      <c r="AB832">
        <v>0.76923076923076905</v>
      </c>
      <c r="AC832">
        <v>0.86956521739130399</v>
      </c>
      <c r="AD832">
        <v>0</v>
      </c>
      <c r="AE832">
        <v>0.7</v>
      </c>
    </row>
    <row r="833" spans="1:31" x14ac:dyDescent="0.15">
      <c r="A833" s="6">
        <v>336</v>
      </c>
      <c r="B833">
        <v>14</v>
      </c>
      <c r="C833">
        <v>6</v>
      </c>
      <c r="D833">
        <v>10</v>
      </c>
      <c r="E833">
        <v>10</v>
      </c>
      <c r="F833">
        <v>10</v>
      </c>
      <c r="G833">
        <v>0</v>
      </c>
      <c r="H833">
        <v>4</v>
      </c>
      <c r="I833">
        <v>6</v>
      </c>
      <c r="J833">
        <v>0.7</v>
      </c>
      <c r="K833">
        <v>8.10992431640625</v>
      </c>
      <c r="L833" s="10">
        <v>3.7348098754882799</v>
      </c>
      <c r="M833">
        <v>0.77038192749023404</v>
      </c>
      <c r="N833">
        <v>5.9970664978027299</v>
      </c>
      <c r="O833">
        <v>3</v>
      </c>
      <c r="P833">
        <v>3</v>
      </c>
      <c r="Q833">
        <v>13</v>
      </c>
      <c r="R833" s="16">
        <v>0.23080000000000001</v>
      </c>
      <c r="S833" s="16">
        <f t="shared" si="12"/>
        <v>0.3</v>
      </c>
      <c r="T833">
        <v>3.34078788757324</v>
      </c>
      <c r="U833">
        <v>2.9262900352478001</v>
      </c>
      <c r="V833">
        <v>2.7806494235992401</v>
      </c>
      <c r="W833" s="17">
        <v>0.14564061164855999</v>
      </c>
      <c r="X833">
        <v>0.56013846397399902</v>
      </c>
      <c r="Y833">
        <v>0.56013846397399902</v>
      </c>
      <c r="Z833">
        <v>0.3</v>
      </c>
      <c r="AA833">
        <v>1</v>
      </c>
      <c r="AB833">
        <v>0.76923076923076905</v>
      </c>
      <c r="AC833">
        <v>0.86956521739130399</v>
      </c>
      <c r="AD833">
        <v>0</v>
      </c>
      <c r="AE833">
        <v>0.7</v>
      </c>
    </row>
    <row r="834" spans="1:31" x14ac:dyDescent="0.15">
      <c r="A834" s="6">
        <v>164</v>
      </c>
      <c r="B834">
        <v>15</v>
      </c>
      <c r="C834">
        <v>5</v>
      </c>
      <c r="D834">
        <v>10</v>
      </c>
      <c r="E834">
        <v>10</v>
      </c>
      <c r="F834">
        <v>10</v>
      </c>
      <c r="G834">
        <v>0</v>
      </c>
      <c r="H834">
        <v>5</v>
      </c>
      <c r="I834">
        <v>5</v>
      </c>
      <c r="J834">
        <v>0.75</v>
      </c>
      <c r="K834">
        <v>10.9258079528809</v>
      </c>
      <c r="L834" s="10">
        <v>3.7394924163818399</v>
      </c>
      <c r="M834">
        <v>1.05331039428711</v>
      </c>
      <c r="N834">
        <v>9.0002746582031197</v>
      </c>
      <c r="O834">
        <v>4</v>
      </c>
      <c r="P834">
        <v>4</v>
      </c>
      <c r="Q834">
        <v>14</v>
      </c>
      <c r="R834" s="16">
        <v>0.28570000000000001</v>
      </c>
      <c r="S834" s="16">
        <f t="shared" ref="S834:S897" si="13">O834/E834</f>
        <v>0.4</v>
      </c>
      <c r="T834">
        <v>3.0602340698242201</v>
      </c>
      <c r="U834">
        <v>2.6742031574249299</v>
      </c>
      <c r="V834">
        <v>2.5109989643096902</v>
      </c>
      <c r="W834" s="17">
        <v>0.16320419311523399</v>
      </c>
      <c r="X834">
        <v>0.54923510551452603</v>
      </c>
      <c r="Y834">
        <v>0.54923510551452603</v>
      </c>
      <c r="Z834">
        <v>0.4</v>
      </c>
      <c r="AA834">
        <v>1</v>
      </c>
      <c r="AB834">
        <v>0.71428571428571397</v>
      </c>
      <c r="AC834">
        <v>0.83333333333333304</v>
      </c>
      <c r="AD834">
        <v>0</v>
      </c>
      <c r="AE834">
        <v>0.6</v>
      </c>
    </row>
    <row r="835" spans="1:31" x14ac:dyDescent="0.15">
      <c r="A835" s="6">
        <v>307</v>
      </c>
      <c r="B835">
        <v>15</v>
      </c>
      <c r="C835">
        <v>5</v>
      </c>
      <c r="D835">
        <v>10</v>
      </c>
      <c r="E835">
        <v>10</v>
      </c>
      <c r="F835">
        <v>10</v>
      </c>
      <c r="G835">
        <v>0</v>
      </c>
      <c r="H835">
        <v>5</v>
      </c>
      <c r="I835">
        <v>5</v>
      </c>
      <c r="J835">
        <v>0.75</v>
      </c>
      <c r="K835">
        <v>9.3736190795898402</v>
      </c>
      <c r="L835" s="10">
        <v>3.7410240173339799</v>
      </c>
      <c r="M835">
        <v>1.3989906311035201</v>
      </c>
      <c r="N835">
        <v>6.5811119079589799</v>
      </c>
      <c r="O835">
        <v>3</v>
      </c>
      <c r="P835">
        <v>3</v>
      </c>
      <c r="Q835">
        <v>13</v>
      </c>
      <c r="R835" s="16">
        <v>0.23080000000000001</v>
      </c>
      <c r="S835" s="16">
        <f t="shared" si="13"/>
        <v>0.3</v>
      </c>
      <c r="T835">
        <v>3.00582695007324</v>
      </c>
      <c r="U835">
        <v>2.6883513927459699</v>
      </c>
      <c r="V835">
        <v>2.46584868431091</v>
      </c>
      <c r="W835" s="17">
        <v>0.22250270843505901</v>
      </c>
      <c r="X835">
        <v>0.53997826576232899</v>
      </c>
      <c r="Y835">
        <v>0.53997826576232899</v>
      </c>
      <c r="Z835">
        <v>0.3</v>
      </c>
      <c r="AA835">
        <v>1</v>
      </c>
      <c r="AB835">
        <v>0.76923076923076905</v>
      </c>
      <c r="AC835">
        <v>0.86956521739130399</v>
      </c>
      <c r="AD835">
        <v>0</v>
      </c>
      <c r="AE835">
        <v>0.7</v>
      </c>
    </row>
    <row r="836" spans="1:31" x14ac:dyDescent="0.15">
      <c r="A836" s="6">
        <v>421</v>
      </c>
      <c r="B836">
        <v>18</v>
      </c>
      <c r="C836">
        <v>2</v>
      </c>
      <c r="D836">
        <v>10</v>
      </c>
      <c r="E836">
        <v>10</v>
      </c>
      <c r="F836">
        <v>10</v>
      </c>
      <c r="G836">
        <v>0</v>
      </c>
      <c r="H836">
        <v>8</v>
      </c>
      <c r="I836">
        <v>2</v>
      </c>
      <c r="J836">
        <v>0.9</v>
      </c>
      <c r="K836">
        <v>10.324913024902299</v>
      </c>
      <c r="L836" s="10">
        <v>3.7413082122802699</v>
      </c>
      <c r="M836">
        <v>3.3769016265869101</v>
      </c>
      <c r="N836">
        <v>6.4074726104736301</v>
      </c>
      <c r="O836">
        <v>6</v>
      </c>
      <c r="P836">
        <v>6</v>
      </c>
      <c r="Q836">
        <v>16</v>
      </c>
      <c r="R836" s="16">
        <v>0.375</v>
      </c>
      <c r="S836" s="16">
        <f t="shared" si="13"/>
        <v>0.6</v>
      </c>
      <c r="T836">
        <v>4.0800895690918004</v>
      </c>
      <c r="U836">
        <v>3.8440616130828902</v>
      </c>
      <c r="V836">
        <v>3.4748260974884002</v>
      </c>
      <c r="W836" s="17">
        <v>0.36923551559448198</v>
      </c>
      <c r="X836">
        <v>0.605263471603394</v>
      </c>
      <c r="Y836">
        <v>0.605263471603394</v>
      </c>
      <c r="Z836">
        <v>0.6</v>
      </c>
      <c r="AA836">
        <v>1</v>
      </c>
      <c r="AB836">
        <v>0.625</v>
      </c>
      <c r="AC836">
        <v>0.76923076923076905</v>
      </c>
      <c r="AD836">
        <v>0</v>
      </c>
      <c r="AE836">
        <v>0.4</v>
      </c>
    </row>
    <row r="837" spans="1:31" x14ac:dyDescent="0.15">
      <c r="A837" s="6">
        <v>298</v>
      </c>
      <c r="B837">
        <v>14</v>
      </c>
      <c r="C837">
        <v>6</v>
      </c>
      <c r="D837">
        <v>10</v>
      </c>
      <c r="E837">
        <v>10</v>
      </c>
      <c r="F837">
        <v>10</v>
      </c>
      <c r="G837">
        <v>0</v>
      </c>
      <c r="H837">
        <v>4</v>
      </c>
      <c r="I837">
        <v>6</v>
      </c>
      <c r="J837">
        <v>0.7</v>
      </c>
      <c r="K837">
        <v>8.3583869934081996</v>
      </c>
      <c r="L837" s="10">
        <v>3.7453994750976598</v>
      </c>
      <c r="M837">
        <v>0.74023818969726596</v>
      </c>
      <c r="N837">
        <v>6.5238609313964799</v>
      </c>
      <c r="O837">
        <v>3</v>
      </c>
      <c r="P837">
        <v>3</v>
      </c>
      <c r="Q837">
        <v>13</v>
      </c>
      <c r="R837" s="16">
        <v>0.23080000000000001</v>
      </c>
      <c r="S837" s="16">
        <f t="shared" si="13"/>
        <v>0.3</v>
      </c>
      <c r="T837">
        <v>3.1620712280273402</v>
      </c>
      <c r="U837">
        <v>2.7424664497375502</v>
      </c>
      <c r="V837">
        <v>2.6085798740386998</v>
      </c>
      <c r="W837" s="17">
        <v>0.13388657569885301</v>
      </c>
      <c r="X837">
        <v>0.55349135398864702</v>
      </c>
      <c r="Y837">
        <v>0.55349135398864702</v>
      </c>
      <c r="Z837">
        <v>0.3</v>
      </c>
      <c r="AA837">
        <v>1</v>
      </c>
      <c r="AB837">
        <v>0.76923076923076905</v>
      </c>
      <c r="AC837">
        <v>0.86956521739130399</v>
      </c>
      <c r="AD837">
        <v>0</v>
      </c>
      <c r="AE837">
        <v>0.7</v>
      </c>
    </row>
    <row r="838" spans="1:31" x14ac:dyDescent="0.15">
      <c r="A838" s="6">
        <v>882</v>
      </c>
      <c r="B838">
        <v>17</v>
      </c>
      <c r="C838">
        <v>3</v>
      </c>
      <c r="D838">
        <v>10</v>
      </c>
      <c r="E838">
        <v>10</v>
      </c>
      <c r="F838">
        <v>10</v>
      </c>
      <c r="G838">
        <v>0</v>
      </c>
      <c r="H838">
        <v>7</v>
      </c>
      <c r="I838">
        <v>3</v>
      </c>
      <c r="J838">
        <v>0.85</v>
      </c>
      <c r="K838">
        <v>9.9116401672363299</v>
      </c>
      <c r="L838" s="10">
        <v>3.74661064147949</v>
      </c>
      <c r="M838">
        <v>2.8872547149658199</v>
      </c>
      <c r="N838">
        <v>5.9426651000976598</v>
      </c>
      <c r="O838">
        <v>3</v>
      </c>
      <c r="P838">
        <v>3</v>
      </c>
      <c r="Q838">
        <v>13</v>
      </c>
      <c r="R838" s="16">
        <v>0.23080000000000001</v>
      </c>
      <c r="S838" s="16">
        <f t="shared" si="13"/>
        <v>0.3</v>
      </c>
      <c r="T838">
        <v>3.9385604858398402</v>
      </c>
      <c r="U838">
        <v>3.7132165431976301</v>
      </c>
      <c r="V838">
        <v>3.35617303848267</v>
      </c>
      <c r="W838" s="17">
        <v>0.35704350471496599</v>
      </c>
      <c r="X838">
        <v>0.58238744735717796</v>
      </c>
      <c r="Y838">
        <v>0.58238744735717796</v>
      </c>
      <c r="Z838">
        <v>0.3</v>
      </c>
      <c r="AA838">
        <v>1</v>
      </c>
      <c r="AB838">
        <v>0.76923076923076905</v>
      </c>
      <c r="AC838">
        <v>0.86956521739130399</v>
      </c>
      <c r="AD838">
        <v>0</v>
      </c>
      <c r="AE838">
        <v>0.7</v>
      </c>
    </row>
    <row r="839" spans="1:31" x14ac:dyDescent="0.15">
      <c r="A839" s="6">
        <v>410</v>
      </c>
      <c r="B839">
        <v>15</v>
      </c>
      <c r="C839">
        <v>5</v>
      </c>
      <c r="D839">
        <v>10</v>
      </c>
      <c r="E839">
        <v>10</v>
      </c>
      <c r="F839">
        <v>10</v>
      </c>
      <c r="G839">
        <v>0</v>
      </c>
      <c r="H839">
        <v>5</v>
      </c>
      <c r="I839">
        <v>5</v>
      </c>
      <c r="J839">
        <v>0.75</v>
      </c>
      <c r="K839">
        <v>9.2018623352050799</v>
      </c>
      <c r="L839" s="10">
        <v>3.75082588195801</v>
      </c>
      <c r="M839">
        <v>1.63460540771484</v>
      </c>
      <c r="N839">
        <v>6.6696300506591797</v>
      </c>
      <c r="O839">
        <v>3</v>
      </c>
      <c r="P839">
        <v>3</v>
      </c>
      <c r="Q839">
        <v>13</v>
      </c>
      <c r="R839" s="16">
        <v>0.23080000000000001</v>
      </c>
      <c r="S839" s="16">
        <f t="shared" si="13"/>
        <v>0.3</v>
      </c>
      <c r="T839">
        <v>3.9823360443115199</v>
      </c>
      <c r="U839">
        <v>3.6126582622528098</v>
      </c>
      <c r="V839">
        <v>3.3846099376678498</v>
      </c>
      <c r="W839" s="17">
        <v>0.22804832458496099</v>
      </c>
      <c r="X839">
        <v>0.59772610664367698</v>
      </c>
      <c r="Y839">
        <v>0.59772610664367698</v>
      </c>
      <c r="Z839">
        <v>0.3</v>
      </c>
      <c r="AA839">
        <v>1</v>
      </c>
      <c r="AB839">
        <v>0.76923076923076905</v>
      </c>
      <c r="AC839">
        <v>0.86956521739130399</v>
      </c>
      <c r="AD839">
        <v>0</v>
      </c>
      <c r="AE839">
        <v>0.7</v>
      </c>
    </row>
    <row r="840" spans="1:31" s="1" customFormat="1" x14ac:dyDescent="0.15">
      <c r="A840" s="8">
        <v>287</v>
      </c>
      <c r="B840" s="1">
        <v>16</v>
      </c>
      <c r="C840" s="1">
        <v>4</v>
      </c>
      <c r="D840" s="1">
        <v>10</v>
      </c>
      <c r="E840" s="1">
        <v>10</v>
      </c>
      <c r="F840" s="1">
        <v>10</v>
      </c>
      <c r="G840" s="1">
        <v>0</v>
      </c>
      <c r="H840" s="1">
        <v>6</v>
      </c>
      <c r="I840" s="1">
        <v>4</v>
      </c>
      <c r="J840" s="1">
        <v>0.8</v>
      </c>
      <c r="K840" s="1">
        <v>8.0243225097656197</v>
      </c>
      <c r="L840" s="12">
        <v>3.7559452056884801</v>
      </c>
      <c r="M840" s="1">
        <v>2.51016426086426</v>
      </c>
      <c r="N840" s="1">
        <v>3.9995098114013699</v>
      </c>
      <c r="O840" s="1">
        <v>2</v>
      </c>
      <c r="P840" s="1">
        <v>2</v>
      </c>
      <c r="Q840" s="1">
        <v>11</v>
      </c>
      <c r="R840" s="19">
        <v>0.18179999999999999</v>
      </c>
      <c r="S840" s="19">
        <f t="shared" si="13"/>
        <v>0.2</v>
      </c>
      <c r="T840" s="1">
        <v>3.2217845916747998</v>
      </c>
      <c r="U840" s="1">
        <v>3.0187540054321298</v>
      </c>
      <c r="V840" s="1">
        <v>2.7104396820068399</v>
      </c>
      <c r="W840" s="12">
        <v>0.30831432342529302</v>
      </c>
      <c r="X840" s="1">
        <v>0.51134490966796897</v>
      </c>
      <c r="Y840" s="1">
        <v>0.51134490966796897</v>
      </c>
      <c r="Z840" s="1">
        <v>0.2</v>
      </c>
      <c r="AA840" s="1">
        <v>0.9</v>
      </c>
      <c r="AB840" s="1">
        <v>0.81818181818181801</v>
      </c>
      <c r="AC840" s="1">
        <v>0.85714285714285698</v>
      </c>
      <c r="AD840" s="1">
        <v>0.1</v>
      </c>
      <c r="AE840" s="1">
        <v>0.7</v>
      </c>
    </row>
    <row r="841" spans="1:31" x14ac:dyDescent="0.15">
      <c r="A841" s="6">
        <v>566</v>
      </c>
      <c r="B841">
        <v>15</v>
      </c>
      <c r="C841">
        <v>5</v>
      </c>
      <c r="D841">
        <v>10</v>
      </c>
      <c r="E841">
        <v>10</v>
      </c>
      <c r="F841">
        <v>10</v>
      </c>
      <c r="G841">
        <v>0</v>
      </c>
      <c r="H841">
        <v>5</v>
      </c>
      <c r="I841">
        <v>5</v>
      </c>
      <c r="J841">
        <v>0.75</v>
      </c>
      <c r="K841">
        <v>8.6669692993164098</v>
      </c>
      <c r="L841" s="10">
        <v>3.7744369506835902</v>
      </c>
      <c r="M841">
        <v>1.73469161987305</v>
      </c>
      <c r="N841">
        <v>5.7055931091308603</v>
      </c>
      <c r="O841">
        <v>4</v>
      </c>
      <c r="P841">
        <v>4</v>
      </c>
      <c r="Q841">
        <v>14</v>
      </c>
      <c r="R841" s="16">
        <v>0.28570000000000001</v>
      </c>
      <c r="S841" s="16">
        <f t="shared" si="13"/>
        <v>0.4</v>
      </c>
      <c r="T841">
        <v>3.7712020874023402</v>
      </c>
      <c r="U841">
        <v>3.4261507987976101</v>
      </c>
      <c r="V841">
        <v>3.1825811862945601</v>
      </c>
      <c r="W841" s="17">
        <v>0.24356961250305201</v>
      </c>
      <c r="X841">
        <v>0.58862090110778797</v>
      </c>
      <c r="Y841">
        <v>0.58862090110778797</v>
      </c>
      <c r="Z841">
        <v>0.4</v>
      </c>
      <c r="AA841">
        <v>1</v>
      </c>
      <c r="AB841">
        <v>0.71428571428571397</v>
      </c>
      <c r="AC841">
        <v>0.83333333333333304</v>
      </c>
      <c r="AD841">
        <v>0</v>
      </c>
      <c r="AE841">
        <v>0.6</v>
      </c>
    </row>
    <row r="842" spans="1:31" x14ac:dyDescent="0.15">
      <c r="A842" s="6">
        <v>259</v>
      </c>
      <c r="B842">
        <v>14</v>
      </c>
      <c r="C842">
        <v>6</v>
      </c>
      <c r="D842">
        <v>10</v>
      </c>
      <c r="E842">
        <v>10</v>
      </c>
      <c r="F842">
        <v>10</v>
      </c>
      <c r="G842">
        <v>0</v>
      </c>
      <c r="H842">
        <v>4</v>
      </c>
      <c r="I842">
        <v>6</v>
      </c>
      <c r="J842">
        <v>0.7</v>
      </c>
      <c r="K842">
        <v>7.7890758514404297</v>
      </c>
      <c r="L842" s="10">
        <v>3.7769069671630899</v>
      </c>
      <c r="M842">
        <v>1.3085861206054701</v>
      </c>
      <c r="N842">
        <v>5.9165477752685502</v>
      </c>
      <c r="O842">
        <v>2</v>
      </c>
      <c r="P842">
        <v>2</v>
      </c>
      <c r="Q842">
        <v>12</v>
      </c>
      <c r="R842" s="16">
        <v>0.16669999999999999</v>
      </c>
      <c r="S842" s="16">
        <f t="shared" si="13"/>
        <v>0.2</v>
      </c>
      <c r="T842">
        <v>3.3231391906738299</v>
      </c>
      <c r="U842">
        <v>2.94778251647949</v>
      </c>
      <c r="V842">
        <v>2.7789003849029501</v>
      </c>
      <c r="W842" s="17">
        <v>0.168882131576538</v>
      </c>
      <c r="X842">
        <v>0.54423880577087402</v>
      </c>
      <c r="Y842">
        <v>0.54423880577087402</v>
      </c>
      <c r="Z842">
        <v>0.2</v>
      </c>
      <c r="AA842">
        <v>1</v>
      </c>
      <c r="AB842">
        <v>0.83333333333333304</v>
      </c>
      <c r="AC842">
        <v>0.90909090909090895</v>
      </c>
      <c r="AD842">
        <v>0</v>
      </c>
      <c r="AE842">
        <v>0.8</v>
      </c>
    </row>
    <row r="843" spans="1:31" x14ac:dyDescent="0.15">
      <c r="A843" s="6">
        <v>983</v>
      </c>
      <c r="B843">
        <v>17</v>
      </c>
      <c r="C843">
        <v>3</v>
      </c>
      <c r="D843">
        <v>10</v>
      </c>
      <c r="E843">
        <v>10</v>
      </c>
      <c r="F843">
        <v>10</v>
      </c>
      <c r="G843">
        <v>0</v>
      </c>
      <c r="H843">
        <v>7</v>
      </c>
      <c r="I843">
        <v>3</v>
      </c>
      <c r="J843">
        <v>0.85</v>
      </c>
      <c r="K843">
        <v>8.7455501556396502</v>
      </c>
      <c r="L843" s="10">
        <v>3.78288650512695</v>
      </c>
      <c r="M843">
        <v>3.1829414367675799</v>
      </c>
      <c r="N843">
        <v>5.0897140502929696</v>
      </c>
      <c r="O843">
        <v>3</v>
      </c>
      <c r="P843">
        <v>3</v>
      </c>
      <c r="Q843">
        <v>12</v>
      </c>
      <c r="R843" s="16">
        <v>0.25</v>
      </c>
      <c r="S843" s="16">
        <f t="shared" si="13"/>
        <v>0.3</v>
      </c>
      <c r="T843">
        <v>3.2847099304199201</v>
      </c>
      <c r="U843">
        <v>3.0971987247467001</v>
      </c>
      <c r="V843">
        <v>2.77226638793945</v>
      </c>
      <c r="W843" s="17">
        <v>0.32493233680725098</v>
      </c>
      <c r="X843">
        <v>0.51244354248046897</v>
      </c>
      <c r="Y843">
        <v>0.51244354248046897</v>
      </c>
      <c r="Z843">
        <v>0.3</v>
      </c>
      <c r="AA843">
        <v>0.9</v>
      </c>
      <c r="AB843">
        <v>0.75</v>
      </c>
      <c r="AC843">
        <v>0.81818181818181801</v>
      </c>
      <c r="AD843">
        <v>0.1</v>
      </c>
      <c r="AE843">
        <v>0.6</v>
      </c>
    </row>
    <row r="844" spans="1:31" x14ac:dyDescent="0.15">
      <c r="A844" s="6">
        <v>790</v>
      </c>
      <c r="B844">
        <v>15</v>
      </c>
      <c r="C844">
        <v>5</v>
      </c>
      <c r="D844">
        <v>10</v>
      </c>
      <c r="E844">
        <v>10</v>
      </c>
      <c r="F844">
        <v>10</v>
      </c>
      <c r="G844">
        <v>0</v>
      </c>
      <c r="H844">
        <v>5</v>
      </c>
      <c r="I844">
        <v>5</v>
      </c>
      <c r="J844">
        <v>0.75</v>
      </c>
      <c r="K844">
        <v>7.8992595672607404</v>
      </c>
      <c r="L844" s="10">
        <v>3.8090572357177699</v>
      </c>
      <c r="M844">
        <v>2.19724845886231</v>
      </c>
      <c r="N844">
        <v>4.956787109375</v>
      </c>
      <c r="O844">
        <v>2</v>
      </c>
      <c r="P844">
        <v>2</v>
      </c>
      <c r="Q844">
        <v>12</v>
      </c>
      <c r="R844" s="16">
        <v>0.16669999999999999</v>
      </c>
      <c r="S844" s="16">
        <f t="shared" si="13"/>
        <v>0.2</v>
      </c>
      <c r="T844">
        <v>3.1211853027343701</v>
      </c>
      <c r="U844">
        <v>2.8832976818084699</v>
      </c>
      <c r="V844">
        <v>2.6344661712646502</v>
      </c>
      <c r="W844" s="17">
        <v>0.24883151054382299</v>
      </c>
      <c r="X844">
        <v>0.48671913146972701</v>
      </c>
      <c r="Y844">
        <v>0.48671913146972701</v>
      </c>
      <c r="Z844">
        <v>0.2</v>
      </c>
      <c r="AA844">
        <v>1</v>
      </c>
      <c r="AB844">
        <v>0.83333333333333304</v>
      </c>
      <c r="AC844">
        <v>0.90909090909090895</v>
      </c>
      <c r="AD844">
        <v>0</v>
      </c>
      <c r="AE844">
        <v>0.8</v>
      </c>
    </row>
    <row r="845" spans="1:31" x14ac:dyDescent="0.15">
      <c r="A845" s="6">
        <v>715</v>
      </c>
      <c r="B845">
        <v>17</v>
      </c>
      <c r="C845">
        <v>3</v>
      </c>
      <c r="D845">
        <v>10</v>
      </c>
      <c r="E845">
        <v>10</v>
      </c>
      <c r="F845">
        <v>10</v>
      </c>
      <c r="G845">
        <v>0</v>
      </c>
      <c r="H845">
        <v>7</v>
      </c>
      <c r="I845">
        <v>3</v>
      </c>
      <c r="J845">
        <v>0.85</v>
      </c>
      <c r="K845">
        <v>9.5674629211425799</v>
      </c>
      <c r="L845" s="10">
        <v>3.8139095306396502</v>
      </c>
      <c r="M845">
        <v>3.18080329895019</v>
      </c>
      <c r="N845">
        <v>6.1090106964111301</v>
      </c>
      <c r="O845">
        <v>3</v>
      </c>
      <c r="P845">
        <v>3</v>
      </c>
      <c r="Q845">
        <v>13</v>
      </c>
      <c r="R845" s="16">
        <v>0.23080000000000001</v>
      </c>
      <c r="S845" s="16">
        <f t="shared" si="13"/>
        <v>0.3</v>
      </c>
      <c r="T845">
        <v>3.7163944244384801</v>
      </c>
      <c r="U845">
        <v>3.4742794036865199</v>
      </c>
      <c r="V845">
        <v>3.1432590484619101</v>
      </c>
      <c r="W845" s="17">
        <v>0.33102035522460899</v>
      </c>
      <c r="X845">
        <v>0.57313537597656194</v>
      </c>
      <c r="Y845">
        <v>0.57313537597656194</v>
      </c>
      <c r="Z845">
        <v>0.3</v>
      </c>
      <c r="AA845">
        <v>1</v>
      </c>
      <c r="AB845">
        <v>0.76923076923076905</v>
      </c>
      <c r="AC845">
        <v>0.86956521739130399</v>
      </c>
      <c r="AD845">
        <v>0</v>
      </c>
      <c r="AE845">
        <v>0.7</v>
      </c>
    </row>
    <row r="846" spans="1:31" x14ac:dyDescent="0.15">
      <c r="A846" s="6">
        <v>455</v>
      </c>
      <c r="B846">
        <v>16</v>
      </c>
      <c r="C846">
        <v>4</v>
      </c>
      <c r="D846">
        <v>10</v>
      </c>
      <c r="E846">
        <v>10</v>
      </c>
      <c r="F846">
        <v>10</v>
      </c>
      <c r="G846">
        <v>0</v>
      </c>
      <c r="H846">
        <v>6</v>
      </c>
      <c r="I846">
        <v>4</v>
      </c>
      <c r="J846">
        <v>0.8</v>
      </c>
      <c r="K846">
        <v>9.2230758666992205</v>
      </c>
      <c r="L846" s="10">
        <v>3.8256053924560498</v>
      </c>
      <c r="M846">
        <v>2.5362300872802699</v>
      </c>
      <c r="N846">
        <v>5.7723388671875</v>
      </c>
      <c r="O846">
        <v>2</v>
      </c>
      <c r="P846">
        <v>2</v>
      </c>
      <c r="Q846">
        <v>12</v>
      </c>
      <c r="R846" s="16">
        <v>0.16669999999999999</v>
      </c>
      <c r="S846" s="16">
        <f t="shared" si="13"/>
        <v>0.2</v>
      </c>
      <c r="T846">
        <v>3.05283546447754</v>
      </c>
      <c r="U846">
        <v>2.84326076507568</v>
      </c>
      <c r="V846">
        <v>2.5214476585388201</v>
      </c>
      <c r="W846" s="17">
        <v>0.32181310653686501</v>
      </c>
      <c r="X846">
        <v>0.53138780593872104</v>
      </c>
      <c r="Y846">
        <v>0.53138780593872104</v>
      </c>
      <c r="Z846">
        <v>0.2</v>
      </c>
      <c r="AA846">
        <v>1</v>
      </c>
      <c r="AB846">
        <v>0.83333333333333304</v>
      </c>
      <c r="AC846">
        <v>0.90909090909090895</v>
      </c>
      <c r="AD846">
        <v>0</v>
      </c>
      <c r="AE846">
        <v>0.8</v>
      </c>
    </row>
    <row r="847" spans="1:31" x14ac:dyDescent="0.15">
      <c r="A847" s="6">
        <v>19</v>
      </c>
      <c r="B847">
        <v>14</v>
      </c>
      <c r="C847">
        <v>6</v>
      </c>
      <c r="D847">
        <v>10</v>
      </c>
      <c r="E847">
        <v>10</v>
      </c>
      <c r="F847">
        <v>10</v>
      </c>
      <c r="G847">
        <v>0</v>
      </c>
      <c r="H847">
        <v>4</v>
      </c>
      <c r="I847">
        <v>6</v>
      </c>
      <c r="J847">
        <v>0.7</v>
      </c>
      <c r="K847">
        <v>8.1937770843505895</v>
      </c>
      <c r="L847" s="10">
        <v>3.8267078399658199</v>
      </c>
      <c r="M847">
        <v>1.1923675537109399</v>
      </c>
      <c r="N847">
        <v>6.5271110534668004</v>
      </c>
      <c r="O847">
        <v>3</v>
      </c>
      <c r="P847">
        <v>3</v>
      </c>
      <c r="Q847">
        <v>13</v>
      </c>
      <c r="R847" s="16">
        <v>0.23080000000000001</v>
      </c>
      <c r="S847" s="16">
        <f t="shared" si="13"/>
        <v>0.3</v>
      </c>
      <c r="T847">
        <v>2.95218086242676</v>
      </c>
      <c r="U847">
        <v>2.5754084587097199</v>
      </c>
      <c r="V847">
        <v>2.42548680305481</v>
      </c>
      <c r="W847" s="17">
        <v>0.149921655654907</v>
      </c>
      <c r="X847">
        <v>0.52669405937194802</v>
      </c>
      <c r="Y847">
        <v>0.52669405937194802</v>
      </c>
      <c r="Z847">
        <v>0.3</v>
      </c>
      <c r="AA847">
        <v>1</v>
      </c>
      <c r="AB847">
        <v>0.76923076923076905</v>
      </c>
      <c r="AC847">
        <v>0.86956521739130399</v>
      </c>
      <c r="AD847">
        <v>0</v>
      </c>
      <c r="AE847">
        <v>0.7</v>
      </c>
    </row>
    <row r="848" spans="1:31" x14ac:dyDescent="0.15">
      <c r="A848" s="6">
        <v>667</v>
      </c>
      <c r="B848">
        <v>14</v>
      </c>
      <c r="C848">
        <v>6</v>
      </c>
      <c r="D848">
        <v>10</v>
      </c>
      <c r="E848">
        <v>10</v>
      </c>
      <c r="F848">
        <v>9</v>
      </c>
      <c r="G848">
        <v>1</v>
      </c>
      <c r="H848">
        <v>5</v>
      </c>
      <c r="I848">
        <v>5</v>
      </c>
      <c r="J848">
        <v>0.7</v>
      </c>
      <c r="K848">
        <v>8.5581188201904297</v>
      </c>
      <c r="L848" s="10">
        <v>3.83038330078125</v>
      </c>
      <c r="M848">
        <v>1.64736175537109</v>
      </c>
      <c r="N848">
        <v>5.0894241333007804</v>
      </c>
      <c r="O848">
        <v>3</v>
      </c>
      <c r="P848">
        <v>3</v>
      </c>
      <c r="Q848">
        <v>12</v>
      </c>
      <c r="R848" s="16">
        <v>0.25</v>
      </c>
      <c r="S848" s="16">
        <f t="shared" si="13"/>
        <v>0.3</v>
      </c>
      <c r="T848">
        <v>2.9897003173828098</v>
      </c>
      <c r="U848">
        <v>2.69706034660339</v>
      </c>
      <c r="V848">
        <v>2.5115180015564</v>
      </c>
      <c r="W848" s="17">
        <v>0.18554234504699699</v>
      </c>
      <c r="X848">
        <v>0.47818231582641602</v>
      </c>
      <c r="Y848">
        <v>0.47818231582641602</v>
      </c>
      <c r="Z848">
        <v>0.3</v>
      </c>
      <c r="AA848">
        <v>0.9</v>
      </c>
      <c r="AB848">
        <v>0.75</v>
      </c>
      <c r="AC848">
        <v>0.81818181818181801</v>
      </c>
      <c r="AD848">
        <v>0.1</v>
      </c>
      <c r="AE848">
        <v>0.6</v>
      </c>
    </row>
    <row r="849" spans="1:31" x14ac:dyDescent="0.15">
      <c r="A849" s="6">
        <v>844</v>
      </c>
      <c r="B849">
        <v>15</v>
      </c>
      <c r="C849">
        <v>5</v>
      </c>
      <c r="D849">
        <v>10</v>
      </c>
      <c r="E849">
        <v>10</v>
      </c>
      <c r="F849">
        <v>10</v>
      </c>
      <c r="G849">
        <v>0</v>
      </c>
      <c r="H849">
        <v>5</v>
      </c>
      <c r="I849">
        <v>5</v>
      </c>
      <c r="J849">
        <v>0.75</v>
      </c>
      <c r="K849">
        <v>8.1973381042480504</v>
      </c>
      <c r="L849" s="10">
        <v>3.8387813568115199</v>
      </c>
      <c r="M849">
        <v>2.3790664672851598</v>
      </c>
      <c r="N849">
        <v>5.7976837158203098</v>
      </c>
      <c r="O849">
        <v>5</v>
      </c>
      <c r="P849">
        <v>5</v>
      </c>
      <c r="Q849">
        <v>15</v>
      </c>
      <c r="R849" s="16">
        <v>0.33329999999999999</v>
      </c>
      <c r="S849" s="16">
        <f t="shared" si="13"/>
        <v>0.5</v>
      </c>
      <c r="T849">
        <v>3.4687232971191402</v>
      </c>
      <c r="U849">
        <v>3.1506812572479199</v>
      </c>
      <c r="V849">
        <v>2.91512227058411</v>
      </c>
      <c r="W849" s="17">
        <v>0.235558986663818</v>
      </c>
      <c r="X849">
        <v>0.55360102653503396</v>
      </c>
      <c r="Y849">
        <v>0.55360102653503396</v>
      </c>
      <c r="Z849">
        <v>0.5</v>
      </c>
      <c r="AA849">
        <v>1</v>
      </c>
      <c r="AB849">
        <v>0.66666666666666696</v>
      </c>
      <c r="AC849">
        <v>0.8</v>
      </c>
      <c r="AD849">
        <v>0</v>
      </c>
      <c r="AE849">
        <v>0.5</v>
      </c>
    </row>
    <row r="850" spans="1:31" x14ac:dyDescent="0.15">
      <c r="A850" s="6">
        <v>322</v>
      </c>
      <c r="B850">
        <v>14</v>
      </c>
      <c r="C850">
        <v>6</v>
      </c>
      <c r="D850">
        <v>10</v>
      </c>
      <c r="E850">
        <v>10</v>
      </c>
      <c r="F850">
        <v>10</v>
      </c>
      <c r="G850">
        <v>0</v>
      </c>
      <c r="H850">
        <v>4</v>
      </c>
      <c r="I850">
        <v>6</v>
      </c>
      <c r="J850">
        <v>0.7</v>
      </c>
      <c r="K850">
        <v>8.9093532562255895</v>
      </c>
      <c r="L850" s="10">
        <v>3.8602981567382799</v>
      </c>
      <c r="M850">
        <v>0.63604736328125</v>
      </c>
      <c r="N850">
        <v>7.2488880157470703</v>
      </c>
      <c r="O850">
        <v>3</v>
      </c>
      <c r="P850">
        <v>3</v>
      </c>
      <c r="Q850">
        <v>13</v>
      </c>
      <c r="R850" s="16">
        <v>0.23080000000000001</v>
      </c>
      <c r="S850" s="16">
        <f t="shared" si="13"/>
        <v>0.3</v>
      </c>
      <c r="T850">
        <v>3.1806716918945299</v>
      </c>
      <c r="U850">
        <v>2.7318964004516602</v>
      </c>
      <c r="V850">
        <v>2.59745168685913</v>
      </c>
      <c r="W850" s="17">
        <v>0.13444471359252899</v>
      </c>
      <c r="X850">
        <v>0.58322000503539995</v>
      </c>
      <c r="Y850">
        <v>0.58322000503539995</v>
      </c>
      <c r="Z850">
        <v>0.3</v>
      </c>
      <c r="AA850">
        <v>1</v>
      </c>
      <c r="AB850">
        <v>0.76923076923076905</v>
      </c>
      <c r="AC850">
        <v>0.86956521739130399</v>
      </c>
      <c r="AD850">
        <v>0</v>
      </c>
      <c r="AE850">
        <v>0.7</v>
      </c>
    </row>
    <row r="851" spans="1:31" x14ac:dyDescent="0.15">
      <c r="A851" s="6">
        <v>116</v>
      </c>
      <c r="B851">
        <v>18</v>
      </c>
      <c r="C851">
        <v>2</v>
      </c>
      <c r="D851">
        <v>10</v>
      </c>
      <c r="E851">
        <v>10</v>
      </c>
      <c r="F851">
        <v>10</v>
      </c>
      <c r="G851">
        <v>0</v>
      </c>
      <c r="H851">
        <v>8</v>
      </c>
      <c r="I851">
        <v>2</v>
      </c>
      <c r="J851">
        <v>0.9</v>
      </c>
      <c r="K851">
        <v>10.695125579834</v>
      </c>
      <c r="L851" s="10">
        <v>3.86113357543945</v>
      </c>
      <c r="M851">
        <v>3.4150371551513699</v>
      </c>
      <c r="N851">
        <v>6.3120250701904297</v>
      </c>
      <c r="O851">
        <v>3</v>
      </c>
      <c r="P851">
        <v>3</v>
      </c>
      <c r="Q851">
        <v>13</v>
      </c>
      <c r="R851" s="16">
        <v>0.23080000000000001</v>
      </c>
      <c r="S851" s="16">
        <f t="shared" si="13"/>
        <v>0.3</v>
      </c>
      <c r="T851">
        <v>4.1133708953857404</v>
      </c>
      <c r="U851">
        <v>3.9187879562377899</v>
      </c>
      <c r="V851">
        <v>3.5277342796325701</v>
      </c>
      <c r="W851" s="17">
        <v>0.391053676605225</v>
      </c>
      <c r="X851">
        <v>0.58563661575317405</v>
      </c>
      <c r="Y851">
        <v>0.58563661575317405</v>
      </c>
      <c r="Z851">
        <v>0.3</v>
      </c>
      <c r="AA851">
        <v>1</v>
      </c>
      <c r="AB851">
        <v>0.76923076923076905</v>
      </c>
      <c r="AC851">
        <v>0.86956521739130399</v>
      </c>
      <c r="AD851">
        <v>0</v>
      </c>
      <c r="AE851">
        <v>0.7</v>
      </c>
    </row>
    <row r="852" spans="1:31" x14ac:dyDescent="0.15">
      <c r="A852" s="6">
        <v>861</v>
      </c>
      <c r="B852">
        <v>16</v>
      </c>
      <c r="C852">
        <v>4</v>
      </c>
      <c r="D852">
        <v>10</v>
      </c>
      <c r="E852">
        <v>10</v>
      </c>
      <c r="F852">
        <v>10</v>
      </c>
      <c r="G852">
        <v>0</v>
      </c>
      <c r="H852">
        <v>6</v>
      </c>
      <c r="I852">
        <v>4</v>
      </c>
      <c r="J852">
        <v>0.8</v>
      </c>
      <c r="K852">
        <v>9.8185920715331996</v>
      </c>
      <c r="L852" s="10">
        <v>3.8734283447265598</v>
      </c>
      <c r="M852">
        <v>2.5040645599365199</v>
      </c>
      <c r="N852">
        <v>6.4851856231689498</v>
      </c>
      <c r="O852">
        <v>4</v>
      </c>
      <c r="P852">
        <v>4</v>
      </c>
      <c r="Q852">
        <v>14</v>
      </c>
      <c r="R852" s="16">
        <v>0.28570000000000001</v>
      </c>
      <c r="S852" s="16">
        <f t="shared" si="13"/>
        <v>0.4</v>
      </c>
      <c r="T852">
        <v>3.3982200622558598</v>
      </c>
      <c r="U852">
        <v>3.1158468723297101</v>
      </c>
      <c r="V852">
        <v>2.8158423900604199</v>
      </c>
      <c r="W852" s="17">
        <v>0.300004482269287</v>
      </c>
      <c r="X852">
        <v>0.58237767219543501</v>
      </c>
      <c r="Y852">
        <v>0.58237767219543501</v>
      </c>
      <c r="Z852">
        <v>0.4</v>
      </c>
      <c r="AA852">
        <v>1</v>
      </c>
      <c r="AB852">
        <v>0.71428571428571397</v>
      </c>
      <c r="AC852">
        <v>0.83333333333333304</v>
      </c>
      <c r="AD852">
        <v>0</v>
      </c>
      <c r="AE852">
        <v>0.6</v>
      </c>
    </row>
    <row r="853" spans="1:31" x14ac:dyDescent="0.15">
      <c r="A853" s="6">
        <v>887</v>
      </c>
      <c r="B853">
        <v>18</v>
      </c>
      <c r="C853">
        <v>2</v>
      </c>
      <c r="D853">
        <v>10</v>
      </c>
      <c r="E853">
        <v>10</v>
      </c>
      <c r="F853">
        <v>10</v>
      </c>
      <c r="G853">
        <v>0</v>
      </c>
      <c r="H853">
        <v>8</v>
      </c>
      <c r="I853">
        <v>2</v>
      </c>
      <c r="J853">
        <v>0.9</v>
      </c>
      <c r="K853">
        <v>10.2275581359863</v>
      </c>
      <c r="L853" s="10">
        <v>3.8743839263915998</v>
      </c>
      <c r="M853">
        <v>3.3857994079589799</v>
      </c>
      <c r="N853">
        <v>5.4985122680664098</v>
      </c>
      <c r="O853">
        <v>4</v>
      </c>
      <c r="P853">
        <v>4</v>
      </c>
      <c r="Q853">
        <v>14</v>
      </c>
      <c r="R853" s="16">
        <v>0.28570000000000001</v>
      </c>
      <c r="S853" s="16">
        <f t="shared" si="13"/>
        <v>0.4</v>
      </c>
      <c r="T853">
        <v>4.1704597473144496</v>
      </c>
      <c r="U853">
        <v>3.9681935310363801</v>
      </c>
      <c r="V853">
        <v>3.58179712295532</v>
      </c>
      <c r="W853" s="17">
        <v>0.38639640808105502</v>
      </c>
      <c r="X853">
        <v>0.58866262435913097</v>
      </c>
      <c r="Y853">
        <v>0.58866262435913097</v>
      </c>
      <c r="Z853">
        <v>0.4</v>
      </c>
      <c r="AA853">
        <v>1</v>
      </c>
      <c r="AB853">
        <v>0.71428571428571397</v>
      </c>
      <c r="AC853">
        <v>0.83333333333333304</v>
      </c>
      <c r="AD853">
        <v>0</v>
      </c>
      <c r="AE853">
        <v>0.6</v>
      </c>
    </row>
    <row r="854" spans="1:31" x14ac:dyDescent="0.15">
      <c r="A854" s="6">
        <v>377</v>
      </c>
      <c r="B854">
        <v>16</v>
      </c>
      <c r="C854">
        <v>4</v>
      </c>
      <c r="D854">
        <v>10</v>
      </c>
      <c r="E854">
        <v>10</v>
      </c>
      <c r="F854">
        <v>10</v>
      </c>
      <c r="G854">
        <v>0</v>
      </c>
      <c r="H854">
        <v>6</v>
      </c>
      <c r="I854">
        <v>4</v>
      </c>
      <c r="J854">
        <v>0.8</v>
      </c>
      <c r="K854">
        <v>8.2505340576171893</v>
      </c>
      <c r="L854" s="10">
        <v>3.88496971130371</v>
      </c>
      <c r="M854">
        <v>2.65253829956055</v>
      </c>
      <c r="N854">
        <v>4.1948738098144496</v>
      </c>
      <c r="O854">
        <v>2</v>
      </c>
      <c r="P854">
        <v>2</v>
      </c>
      <c r="Q854">
        <v>12</v>
      </c>
      <c r="R854" s="16">
        <v>0.16669999999999999</v>
      </c>
      <c r="S854" s="16">
        <f t="shared" si="13"/>
        <v>0.2</v>
      </c>
      <c r="T854">
        <v>3.1810302734375</v>
      </c>
      <c r="U854">
        <v>2.9841549396514901</v>
      </c>
      <c r="V854">
        <v>2.6513941287994398</v>
      </c>
      <c r="W854" s="17">
        <v>0.332760810852051</v>
      </c>
      <c r="X854">
        <v>0.52963614463806197</v>
      </c>
      <c r="Y854">
        <v>0.52963614463806197</v>
      </c>
      <c r="Z854">
        <v>0.2</v>
      </c>
      <c r="AA854">
        <v>1</v>
      </c>
      <c r="AB854">
        <v>0.83333333333333304</v>
      </c>
      <c r="AC854">
        <v>0.90909090909090895</v>
      </c>
      <c r="AD854">
        <v>0</v>
      </c>
      <c r="AE854">
        <v>0.8</v>
      </c>
    </row>
    <row r="855" spans="1:31" x14ac:dyDescent="0.15">
      <c r="A855" s="6">
        <v>774</v>
      </c>
      <c r="B855">
        <v>18</v>
      </c>
      <c r="C855">
        <v>2</v>
      </c>
      <c r="D855">
        <v>10</v>
      </c>
      <c r="E855">
        <v>10</v>
      </c>
      <c r="F855">
        <v>10</v>
      </c>
      <c r="G855">
        <v>0</v>
      </c>
      <c r="H855">
        <v>8</v>
      </c>
      <c r="I855">
        <v>2</v>
      </c>
      <c r="J855">
        <v>0.9</v>
      </c>
      <c r="K855">
        <v>9.9837837219238299</v>
      </c>
      <c r="L855" s="10">
        <v>3.8917007446289098</v>
      </c>
      <c r="M855">
        <v>3.5301170349121098</v>
      </c>
      <c r="N855">
        <v>5.8071537017822301</v>
      </c>
      <c r="O855">
        <v>2</v>
      </c>
      <c r="P855">
        <v>2</v>
      </c>
      <c r="Q855">
        <v>12</v>
      </c>
      <c r="R855" s="16">
        <v>0.16669999999999999</v>
      </c>
      <c r="S855" s="16">
        <f t="shared" si="13"/>
        <v>0.2</v>
      </c>
      <c r="T855">
        <v>3.93145751953125</v>
      </c>
      <c r="U855">
        <v>3.73478102684021</v>
      </c>
      <c r="V855">
        <v>3.3527534008026101</v>
      </c>
      <c r="W855" s="17">
        <v>0.38202762603759799</v>
      </c>
      <c r="X855">
        <v>0.57870411872863803</v>
      </c>
      <c r="Y855">
        <v>0.57870411872863803</v>
      </c>
      <c r="Z855">
        <v>0.2</v>
      </c>
      <c r="AA855">
        <v>1</v>
      </c>
      <c r="AB855">
        <v>0.83333333333333304</v>
      </c>
      <c r="AC855">
        <v>0.90909090909090895</v>
      </c>
      <c r="AD855">
        <v>0</v>
      </c>
      <c r="AE855">
        <v>0.8</v>
      </c>
    </row>
    <row r="856" spans="1:31" x14ac:dyDescent="0.15">
      <c r="A856" s="6">
        <v>106</v>
      </c>
      <c r="B856">
        <v>15</v>
      </c>
      <c r="C856">
        <v>5</v>
      </c>
      <c r="D856">
        <v>10</v>
      </c>
      <c r="E856">
        <v>10</v>
      </c>
      <c r="F856">
        <v>10</v>
      </c>
      <c r="G856">
        <v>0</v>
      </c>
      <c r="H856">
        <v>5</v>
      </c>
      <c r="I856">
        <v>5</v>
      </c>
      <c r="J856">
        <v>0.75</v>
      </c>
      <c r="K856">
        <v>8.7742633819580096</v>
      </c>
      <c r="L856" s="10">
        <v>3.8930702209472701</v>
      </c>
      <c r="M856">
        <v>1.6888427734375</v>
      </c>
      <c r="N856">
        <v>5.3539276123046902</v>
      </c>
      <c r="O856">
        <v>3</v>
      </c>
      <c r="P856">
        <v>3</v>
      </c>
      <c r="Q856">
        <v>13</v>
      </c>
      <c r="R856" s="16">
        <v>0.23080000000000001</v>
      </c>
      <c r="S856" s="16">
        <f t="shared" si="13"/>
        <v>0.3</v>
      </c>
      <c r="T856">
        <v>3.4710731506347701</v>
      </c>
      <c r="U856">
        <v>3.16380763053894</v>
      </c>
      <c r="V856">
        <v>2.88404440879822</v>
      </c>
      <c r="W856" s="17">
        <v>0.27976322174072299</v>
      </c>
      <c r="X856">
        <v>0.58702874183654796</v>
      </c>
      <c r="Y856">
        <v>0.58702874183654796</v>
      </c>
      <c r="Z856">
        <v>0.3</v>
      </c>
      <c r="AA856">
        <v>1</v>
      </c>
      <c r="AB856">
        <v>0.76923076923076905</v>
      </c>
      <c r="AC856">
        <v>0.86956521739130399</v>
      </c>
      <c r="AD856">
        <v>0</v>
      </c>
      <c r="AE856">
        <v>0.7</v>
      </c>
    </row>
    <row r="857" spans="1:31" x14ac:dyDescent="0.15">
      <c r="A857" s="6">
        <v>181</v>
      </c>
      <c r="B857">
        <v>15</v>
      </c>
      <c r="C857">
        <v>5</v>
      </c>
      <c r="D857">
        <v>10</v>
      </c>
      <c r="E857">
        <v>10</v>
      </c>
      <c r="F857">
        <v>10</v>
      </c>
      <c r="G857">
        <v>0</v>
      </c>
      <c r="H857">
        <v>5</v>
      </c>
      <c r="I857">
        <v>5</v>
      </c>
      <c r="J857">
        <v>0.75</v>
      </c>
      <c r="K857">
        <v>8.5174999237060494</v>
      </c>
      <c r="L857" s="10">
        <v>3.8955554962158199</v>
      </c>
      <c r="M857">
        <v>1.7473907470703101</v>
      </c>
      <c r="N857">
        <v>4.9475631713867196</v>
      </c>
      <c r="O857">
        <v>3</v>
      </c>
      <c r="P857">
        <v>3</v>
      </c>
      <c r="Q857">
        <v>13</v>
      </c>
      <c r="R857" s="16">
        <v>0.23080000000000001</v>
      </c>
      <c r="S857" s="16">
        <f t="shared" si="13"/>
        <v>0.3</v>
      </c>
      <c r="T857">
        <v>3.5174446105957</v>
      </c>
      <c r="U857">
        <v>3.2080383300781201</v>
      </c>
      <c r="V857">
        <v>2.9224302768707302</v>
      </c>
      <c r="W857" s="17">
        <v>0.28560805320739802</v>
      </c>
      <c r="X857">
        <v>0.59501433372497603</v>
      </c>
      <c r="Y857">
        <v>0.59501433372497603</v>
      </c>
      <c r="Z857">
        <v>0.3</v>
      </c>
      <c r="AA857">
        <v>1</v>
      </c>
      <c r="AB857">
        <v>0.76923076923076905</v>
      </c>
      <c r="AC857">
        <v>0.86956521739130399</v>
      </c>
      <c r="AD857">
        <v>0</v>
      </c>
      <c r="AE857">
        <v>0.7</v>
      </c>
    </row>
    <row r="858" spans="1:31" x14ac:dyDescent="0.15">
      <c r="A858" s="6">
        <v>357</v>
      </c>
      <c r="B858">
        <v>15</v>
      </c>
      <c r="C858">
        <v>5</v>
      </c>
      <c r="D858">
        <v>10</v>
      </c>
      <c r="E858">
        <v>10</v>
      </c>
      <c r="F858">
        <v>10</v>
      </c>
      <c r="G858">
        <v>0</v>
      </c>
      <c r="H858">
        <v>5</v>
      </c>
      <c r="I858">
        <v>5</v>
      </c>
      <c r="J858">
        <v>0.75</v>
      </c>
      <c r="K858">
        <v>8.6068115234375</v>
      </c>
      <c r="L858" s="10">
        <v>3.9097385406494101</v>
      </c>
      <c r="M858">
        <v>1.8372611999511701</v>
      </c>
      <c r="N858">
        <v>5.2491798400878897</v>
      </c>
      <c r="O858">
        <v>2</v>
      </c>
      <c r="P858">
        <v>2</v>
      </c>
      <c r="Q858">
        <v>12</v>
      </c>
      <c r="R858" s="16">
        <v>0.16669999999999999</v>
      </c>
      <c r="S858" s="16">
        <f t="shared" si="13"/>
        <v>0.2</v>
      </c>
      <c r="T858">
        <v>3.50625801086426</v>
      </c>
      <c r="U858">
        <v>3.1938400268554701</v>
      </c>
      <c r="V858">
        <v>2.91675972938538</v>
      </c>
      <c r="W858" s="17">
        <v>0.277080297470093</v>
      </c>
      <c r="X858">
        <v>0.58949828147888195</v>
      </c>
      <c r="Y858">
        <v>0.58949828147888195</v>
      </c>
      <c r="Z858">
        <v>0.2</v>
      </c>
      <c r="AA858">
        <v>1</v>
      </c>
      <c r="AB858">
        <v>0.83333333333333304</v>
      </c>
      <c r="AC858">
        <v>0.90909090909090895</v>
      </c>
      <c r="AD858">
        <v>0</v>
      </c>
      <c r="AE858">
        <v>0.8</v>
      </c>
    </row>
    <row r="859" spans="1:31" x14ac:dyDescent="0.15">
      <c r="A859" s="6">
        <v>588</v>
      </c>
      <c r="B859">
        <v>14</v>
      </c>
      <c r="C859">
        <v>6</v>
      </c>
      <c r="D859">
        <v>10</v>
      </c>
      <c r="E859">
        <v>10</v>
      </c>
      <c r="F859">
        <v>10</v>
      </c>
      <c r="G859">
        <v>0</v>
      </c>
      <c r="H859">
        <v>4</v>
      </c>
      <c r="I859">
        <v>6</v>
      </c>
      <c r="J859">
        <v>0.7</v>
      </c>
      <c r="K859">
        <v>9.0789337158203107</v>
      </c>
      <c r="L859" s="10">
        <v>3.9120616912841801</v>
      </c>
      <c r="M859">
        <v>0.77730941772460904</v>
      </c>
      <c r="N859">
        <v>7.6925945281982404</v>
      </c>
      <c r="O859">
        <v>3</v>
      </c>
      <c r="P859">
        <v>3</v>
      </c>
      <c r="Q859">
        <v>13</v>
      </c>
      <c r="R859" s="16">
        <v>0.23080000000000001</v>
      </c>
      <c r="S859" s="16">
        <f t="shared" si="13"/>
        <v>0.3</v>
      </c>
      <c r="T859">
        <v>2.72343826293945</v>
      </c>
      <c r="U859">
        <v>2.3298029899597199</v>
      </c>
      <c r="V859">
        <v>2.21990990638733</v>
      </c>
      <c r="W859" s="17">
        <v>0.109893083572388</v>
      </c>
      <c r="X859">
        <v>0.50352835655212402</v>
      </c>
      <c r="Y859">
        <v>0.50352835655212402</v>
      </c>
      <c r="Z859">
        <v>0.3</v>
      </c>
      <c r="AA859">
        <v>1</v>
      </c>
      <c r="AB859">
        <v>0.76923076923076905</v>
      </c>
      <c r="AC859">
        <v>0.86956521739130399</v>
      </c>
      <c r="AD859">
        <v>0</v>
      </c>
      <c r="AE859">
        <v>0.7</v>
      </c>
    </row>
    <row r="860" spans="1:31" x14ac:dyDescent="0.15">
      <c r="A860" s="6">
        <v>444</v>
      </c>
      <c r="B860">
        <v>14</v>
      </c>
      <c r="C860">
        <v>6</v>
      </c>
      <c r="D860">
        <v>10</v>
      </c>
      <c r="E860">
        <v>10</v>
      </c>
      <c r="F860">
        <v>10</v>
      </c>
      <c r="G860">
        <v>0</v>
      </c>
      <c r="H860">
        <v>4</v>
      </c>
      <c r="I860">
        <v>6</v>
      </c>
      <c r="J860">
        <v>0.7</v>
      </c>
      <c r="K860">
        <v>7.5370140075683603</v>
      </c>
      <c r="L860" s="10">
        <v>3.9338493347168</v>
      </c>
      <c r="M860">
        <v>1.3349761962890601</v>
      </c>
      <c r="N860">
        <v>4.6764469146728498</v>
      </c>
      <c r="O860">
        <v>3</v>
      </c>
      <c r="P860">
        <v>3</v>
      </c>
      <c r="Q860">
        <v>13</v>
      </c>
      <c r="R860" s="16">
        <v>0.23080000000000001</v>
      </c>
      <c r="S860" s="16">
        <f t="shared" si="13"/>
        <v>0.3</v>
      </c>
      <c r="T860">
        <v>3.0100288391113299</v>
      </c>
      <c r="U860">
        <v>2.7005419731140101</v>
      </c>
      <c r="V860">
        <v>2.5030605792999299</v>
      </c>
      <c r="W860" s="17">
        <v>0.197481393814087</v>
      </c>
      <c r="X860">
        <v>0.50696825981140103</v>
      </c>
      <c r="Y860">
        <v>0.50696825981140103</v>
      </c>
      <c r="Z860">
        <v>0.3</v>
      </c>
      <c r="AA860">
        <v>1</v>
      </c>
      <c r="AB860">
        <v>0.76923076923076905</v>
      </c>
      <c r="AC860">
        <v>0.86956521739130399</v>
      </c>
      <c r="AD860">
        <v>0</v>
      </c>
      <c r="AE860">
        <v>0.7</v>
      </c>
    </row>
    <row r="861" spans="1:31" x14ac:dyDescent="0.15">
      <c r="A861" s="6">
        <v>943</v>
      </c>
      <c r="B861">
        <v>14</v>
      </c>
      <c r="C861">
        <v>6</v>
      </c>
      <c r="D861">
        <v>10</v>
      </c>
      <c r="E861">
        <v>10</v>
      </c>
      <c r="F861">
        <v>10</v>
      </c>
      <c r="G861">
        <v>0</v>
      </c>
      <c r="H861">
        <v>4</v>
      </c>
      <c r="I861">
        <v>6</v>
      </c>
      <c r="J861">
        <v>0.7</v>
      </c>
      <c r="K861">
        <v>7.1337642669677699</v>
      </c>
      <c r="L861" s="10">
        <v>3.93759346008301</v>
      </c>
      <c r="M861">
        <v>2.2982063293457</v>
      </c>
      <c r="N861">
        <v>5.2581138610839799</v>
      </c>
      <c r="O861">
        <v>2</v>
      </c>
      <c r="P861">
        <v>2</v>
      </c>
      <c r="Q861">
        <v>11</v>
      </c>
      <c r="R861" s="16">
        <v>0.18179999999999999</v>
      </c>
      <c r="S861" s="16">
        <f t="shared" si="13"/>
        <v>0.2</v>
      </c>
      <c r="T861">
        <v>2.81827735900879</v>
      </c>
      <c r="U861">
        <v>2.5575652122497599</v>
      </c>
      <c r="V861">
        <v>2.3670539855957</v>
      </c>
      <c r="W861" s="17">
        <v>0.19051122665405301</v>
      </c>
      <c r="X861">
        <v>0.45122337341308599</v>
      </c>
      <c r="Y861">
        <v>0.45122337341308599</v>
      </c>
      <c r="Z861">
        <v>0.2</v>
      </c>
      <c r="AA861">
        <v>0.9</v>
      </c>
      <c r="AB861">
        <v>0.81818181818181801</v>
      </c>
      <c r="AC861">
        <v>0.85714285714285698</v>
      </c>
      <c r="AD861">
        <v>0.1</v>
      </c>
      <c r="AE861">
        <v>0.7</v>
      </c>
    </row>
    <row r="862" spans="1:31" x14ac:dyDescent="0.15">
      <c r="A862" s="6">
        <v>367</v>
      </c>
      <c r="B862">
        <v>14</v>
      </c>
      <c r="C862">
        <v>6</v>
      </c>
      <c r="D862">
        <v>10</v>
      </c>
      <c r="E862">
        <v>10</v>
      </c>
      <c r="F862">
        <v>10</v>
      </c>
      <c r="G862">
        <v>0</v>
      </c>
      <c r="H862">
        <v>4</v>
      </c>
      <c r="I862">
        <v>6</v>
      </c>
      <c r="J862">
        <v>0.7</v>
      </c>
      <c r="K862">
        <v>7.2493267059326199</v>
      </c>
      <c r="L862" s="10">
        <v>3.9420070648193399</v>
      </c>
      <c r="M862">
        <v>2.0554904937744101</v>
      </c>
      <c r="N862">
        <v>5.1241016387939498</v>
      </c>
      <c r="O862">
        <v>2</v>
      </c>
      <c r="P862">
        <v>2</v>
      </c>
      <c r="Q862">
        <v>11</v>
      </c>
      <c r="R862" s="16">
        <v>0.18179999999999999</v>
      </c>
      <c r="S862" s="16">
        <f t="shared" si="13"/>
        <v>0.2</v>
      </c>
      <c r="T862">
        <v>2.5717868804931601</v>
      </c>
      <c r="U862">
        <v>2.3105263710021999</v>
      </c>
      <c r="V862">
        <v>2.1209440231323202</v>
      </c>
      <c r="W862" s="17">
        <v>0.18958234786987299</v>
      </c>
      <c r="X862">
        <v>0.45084285736084001</v>
      </c>
      <c r="Y862">
        <v>0.45084285736084001</v>
      </c>
      <c r="Z862">
        <v>0.2</v>
      </c>
      <c r="AA862">
        <v>0.9</v>
      </c>
      <c r="AB862">
        <v>0.81818181818181801</v>
      </c>
      <c r="AC862">
        <v>0.85714285714285698</v>
      </c>
      <c r="AD862">
        <v>0.1</v>
      </c>
      <c r="AE862">
        <v>0.7</v>
      </c>
    </row>
    <row r="863" spans="1:31" x14ac:dyDescent="0.15">
      <c r="A863" s="6">
        <v>814</v>
      </c>
      <c r="B863">
        <v>17</v>
      </c>
      <c r="C863">
        <v>3</v>
      </c>
      <c r="D863">
        <v>10</v>
      </c>
      <c r="E863">
        <v>10</v>
      </c>
      <c r="F863">
        <v>10</v>
      </c>
      <c r="G863">
        <v>0</v>
      </c>
      <c r="H863">
        <v>7</v>
      </c>
      <c r="I863">
        <v>3</v>
      </c>
      <c r="J863">
        <v>0.85</v>
      </c>
      <c r="K863">
        <v>8.7280445098877006</v>
      </c>
      <c r="L863" s="10">
        <v>3.9425106048584002</v>
      </c>
      <c r="M863">
        <v>3.1601314544677699</v>
      </c>
      <c r="N863">
        <v>4.2285442352294904</v>
      </c>
      <c r="O863">
        <v>2</v>
      </c>
      <c r="P863">
        <v>2</v>
      </c>
      <c r="Q863">
        <v>12</v>
      </c>
      <c r="R863" s="16">
        <v>0.16669999999999999</v>
      </c>
      <c r="S863" s="16">
        <f t="shared" si="13"/>
        <v>0.2</v>
      </c>
      <c r="T863">
        <v>3.6649322509765598</v>
      </c>
      <c r="U863">
        <v>3.4909923076629599</v>
      </c>
      <c r="V863">
        <v>3.1285991668701199</v>
      </c>
      <c r="W863" s="17">
        <v>0.36239314079284701</v>
      </c>
      <c r="X863">
        <v>0.53633308410644498</v>
      </c>
      <c r="Y863">
        <v>0.53633308410644498</v>
      </c>
      <c r="Z863">
        <v>0.2</v>
      </c>
      <c r="AA863">
        <v>1</v>
      </c>
      <c r="AB863">
        <v>0.83333333333333304</v>
      </c>
      <c r="AC863">
        <v>0.90909090909090895</v>
      </c>
      <c r="AD863">
        <v>0</v>
      </c>
      <c r="AE863">
        <v>0.8</v>
      </c>
    </row>
    <row r="864" spans="1:31" x14ac:dyDescent="0.15">
      <c r="A864" s="6">
        <v>795</v>
      </c>
      <c r="B864">
        <v>15</v>
      </c>
      <c r="C864">
        <v>5</v>
      </c>
      <c r="D864">
        <v>10</v>
      </c>
      <c r="E864">
        <v>10</v>
      </c>
      <c r="F864">
        <v>10</v>
      </c>
      <c r="G864">
        <v>0</v>
      </c>
      <c r="H864">
        <v>5</v>
      </c>
      <c r="I864">
        <v>5</v>
      </c>
      <c r="J864">
        <v>0.75</v>
      </c>
      <c r="K864">
        <v>8.1054306030273402</v>
      </c>
      <c r="L864" s="10">
        <v>3.9475650787353498</v>
      </c>
      <c r="M864">
        <v>1.98258209228516</v>
      </c>
      <c r="N864">
        <v>4.3857727050781197</v>
      </c>
      <c r="O864">
        <v>3</v>
      </c>
      <c r="P864">
        <v>3</v>
      </c>
      <c r="Q864">
        <v>13</v>
      </c>
      <c r="R864" s="16">
        <v>0.23080000000000001</v>
      </c>
      <c r="S864" s="16">
        <f t="shared" si="13"/>
        <v>0.3</v>
      </c>
      <c r="T864">
        <v>3.5996322631835902</v>
      </c>
      <c r="U864">
        <v>3.3315949440002401</v>
      </c>
      <c r="V864">
        <v>3.0644774436950701</v>
      </c>
      <c r="W864" s="17">
        <v>0.267117500305176</v>
      </c>
      <c r="X864">
        <v>0.53515481948852495</v>
      </c>
      <c r="Y864">
        <v>0.53515481948852495</v>
      </c>
      <c r="Z864">
        <v>0.3</v>
      </c>
      <c r="AA864">
        <v>1</v>
      </c>
      <c r="AB864">
        <v>0.76923076923076905</v>
      </c>
      <c r="AC864">
        <v>0.86956521739130399</v>
      </c>
      <c r="AD864">
        <v>0</v>
      </c>
      <c r="AE864">
        <v>0.7</v>
      </c>
    </row>
    <row r="865" spans="1:31" x14ac:dyDescent="0.15">
      <c r="A865" s="6">
        <v>409</v>
      </c>
      <c r="B865">
        <v>15</v>
      </c>
      <c r="C865">
        <v>5</v>
      </c>
      <c r="D865">
        <v>10</v>
      </c>
      <c r="E865">
        <v>10</v>
      </c>
      <c r="F865">
        <v>10</v>
      </c>
      <c r="G865">
        <v>0</v>
      </c>
      <c r="H865">
        <v>5</v>
      </c>
      <c r="I865">
        <v>5</v>
      </c>
      <c r="J865">
        <v>0.75</v>
      </c>
      <c r="K865">
        <v>8.4889202117919904</v>
      </c>
      <c r="L865" s="10">
        <v>3.95206642150879</v>
      </c>
      <c r="M865">
        <v>2.1059036254882799</v>
      </c>
      <c r="N865">
        <v>5.3813648223876998</v>
      </c>
      <c r="O865">
        <v>3</v>
      </c>
      <c r="P865">
        <v>3</v>
      </c>
      <c r="Q865">
        <v>13</v>
      </c>
      <c r="R865" s="16">
        <v>0.23080000000000001</v>
      </c>
      <c r="S865" s="16">
        <f t="shared" si="13"/>
        <v>0.3</v>
      </c>
      <c r="T865">
        <v>3.4135494232177699</v>
      </c>
      <c r="U865">
        <v>3.1157593727111799</v>
      </c>
      <c r="V865">
        <v>2.8445248603820801</v>
      </c>
      <c r="W865" s="17">
        <v>0.27123451232910201</v>
      </c>
      <c r="X865">
        <v>0.56902456283569303</v>
      </c>
      <c r="Y865">
        <v>0.56902456283569303</v>
      </c>
      <c r="Z865">
        <v>0.3</v>
      </c>
      <c r="AA865">
        <v>1</v>
      </c>
      <c r="AB865">
        <v>0.76923076923076905</v>
      </c>
      <c r="AC865">
        <v>0.86956521739130399</v>
      </c>
      <c r="AD865">
        <v>0</v>
      </c>
      <c r="AE865">
        <v>0.7</v>
      </c>
    </row>
    <row r="866" spans="1:31" x14ac:dyDescent="0.15">
      <c r="A866" s="6">
        <v>977</v>
      </c>
      <c r="B866">
        <v>18</v>
      </c>
      <c r="C866">
        <v>2</v>
      </c>
      <c r="D866">
        <v>10</v>
      </c>
      <c r="E866">
        <v>10</v>
      </c>
      <c r="F866">
        <v>10</v>
      </c>
      <c r="G866">
        <v>0</v>
      </c>
      <c r="H866">
        <v>8</v>
      </c>
      <c r="I866">
        <v>2</v>
      </c>
      <c r="J866">
        <v>0.9</v>
      </c>
      <c r="K866">
        <v>10.467790603637701</v>
      </c>
      <c r="L866" s="10">
        <v>3.95425605773926</v>
      </c>
      <c r="M866">
        <v>3.54449462890625</v>
      </c>
      <c r="N866">
        <v>6.0931262969970703</v>
      </c>
      <c r="O866">
        <v>3</v>
      </c>
      <c r="P866">
        <v>3</v>
      </c>
      <c r="Q866">
        <v>13</v>
      </c>
      <c r="R866" s="16">
        <v>0.23080000000000001</v>
      </c>
      <c r="S866" s="16">
        <f t="shared" si="13"/>
        <v>0.3</v>
      </c>
      <c r="T866">
        <v>4.0049190521240199</v>
      </c>
      <c r="U866">
        <v>3.8048429489135702</v>
      </c>
      <c r="V866">
        <v>3.3979873657226598</v>
      </c>
      <c r="W866" s="17">
        <v>0.40685558319091802</v>
      </c>
      <c r="X866">
        <v>0.60693168640136697</v>
      </c>
      <c r="Y866">
        <v>0.60693168640136697</v>
      </c>
      <c r="Z866">
        <v>0.3</v>
      </c>
      <c r="AA866">
        <v>1</v>
      </c>
      <c r="AB866">
        <v>0.76923076923076905</v>
      </c>
      <c r="AC866">
        <v>0.86956521739130399</v>
      </c>
      <c r="AD866">
        <v>0</v>
      </c>
      <c r="AE866">
        <v>0.7</v>
      </c>
    </row>
    <row r="867" spans="1:31" s="1" customFormat="1" x14ac:dyDescent="0.15">
      <c r="A867" s="8">
        <v>137</v>
      </c>
      <c r="B867" s="1">
        <v>16</v>
      </c>
      <c r="C867" s="1">
        <v>4</v>
      </c>
      <c r="D867" s="1">
        <v>10</v>
      </c>
      <c r="E867" s="1">
        <v>10</v>
      </c>
      <c r="F867" s="1">
        <v>10</v>
      </c>
      <c r="G867" s="1">
        <v>0</v>
      </c>
      <c r="H867" s="1">
        <v>6</v>
      </c>
      <c r="I867" s="1">
        <v>4</v>
      </c>
      <c r="J867" s="1">
        <v>0.8</v>
      </c>
      <c r="K867" s="1">
        <v>8.6170349121093697</v>
      </c>
      <c r="L867" s="12">
        <v>3.9569606781005899</v>
      </c>
      <c r="M867" s="1">
        <v>2.78374099731445</v>
      </c>
      <c r="N867" s="1">
        <v>4.8337268829345703</v>
      </c>
      <c r="O867" s="1">
        <v>3</v>
      </c>
      <c r="P867" s="1">
        <v>3</v>
      </c>
      <c r="Q867" s="1">
        <v>13</v>
      </c>
      <c r="R867" s="19">
        <v>0.23080000000000001</v>
      </c>
      <c r="S867" s="19">
        <f t="shared" si="13"/>
        <v>0.3</v>
      </c>
      <c r="T867" s="1">
        <v>3.6222076416015598</v>
      </c>
      <c r="U867" s="1">
        <v>3.3836185932159402</v>
      </c>
      <c r="V867" s="1">
        <v>3.0718433856964098</v>
      </c>
      <c r="W867" s="12">
        <v>0.31177520751953097</v>
      </c>
      <c r="X867" s="1">
        <v>0.55036425590515103</v>
      </c>
      <c r="Y867" s="1">
        <v>0.55036425590515103</v>
      </c>
      <c r="Z867" s="1">
        <v>0.3</v>
      </c>
      <c r="AA867" s="1">
        <v>1</v>
      </c>
      <c r="AB867" s="1">
        <v>0.76923076923076905</v>
      </c>
      <c r="AC867" s="1">
        <v>0.86956521739130399</v>
      </c>
      <c r="AD867" s="1">
        <v>0</v>
      </c>
      <c r="AE867" s="1">
        <v>0.7</v>
      </c>
    </row>
    <row r="868" spans="1:31" x14ac:dyDescent="0.15">
      <c r="A868" s="6">
        <v>121</v>
      </c>
      <c r="B868">
        <v>17</v>
      </c>
      <c r="C868">
        <v>3</v>
      </c>
      <c r="D868">
        <v>10</v>
      </c>
      <c r="E868">
        <v>10</v>
      </c>
      <c r="F868">
        <v>10</v>
      </c>
      <c r="G868">
        <v>0</v>
      </c>
      <c r="H868">
        <v>7</v>
      </c>
      <c r="I868">
        <v>3</v>
      </c>
      <c r="J868">
        <v>0.85</v>
      </c>
      <c r="K868">
        <v>9.7340965270996094</v>
      </c>
      <c r="L868" s="10">
        <v>3.9624137878418</v>
      </c>
      <c r="M868">
        <v>3.2657928466796902</v>
      </c>
      <c r="N868">
        <v>5.9232063293456996</v>
      </c>
      <c r="O868">
        <v>2</v>
      </c>
      <c r="P868">
        <v>2</v>
      </c>
      <c r="Q868">
        <v>12</v>
      </c>
      <c r="R868" s="16">
        <v>0.16669999999999999</v>
      </c>
      <c r="S868" s="16">
        <f t="shared" si="13"/>
        <v>0.2</v>
      </c>
      <c r="T868">
        <v>4.0050354003906197</v>
      </c>
      <c r="U868">
        <v>3.7688567638397199</v>
      </c>
      <c r="V868">
        <v>3.4036056995391801</v>
      </c>
      <c r="W868" s="17">
        <v>0.365251064300537</v>
      </c>
      <c r="X868">
        <v>0.60142970085143999</v>
      </c>
      <c r="Y868">
        <v>0.60142970085143999</v>
      </c>
      <c r="Z868">
        <v>0.2</v>
      </c>
      <c r="AA868">
        <v>1</v>
      </c>
      <c r="AB868">
        <v>0.83333333333333304</v>
      </c>
      <c r="AC868">
        <v>0.90909090909090895</v>
      </c>
      <c r="AD868">
        <v>0</v>
      </c>
      <c r="AE868">
        <v>0.8</v>
      </c>
    </row>
    <row r="869" spans="1:31" x14ac:dyDescent="0.15">
      <c r="A869" s="6">
        <v>506</v>
      </c>
      <c r="B869">
        <v>16</v>
      </c>
      <c r="C869">
        <v>4</v>
      </c>
      <c r="D869">
        <v>10</v>
      </c>
      <c r="E869">
        <v>10</v>
      </c>
      <c r="F869">
        <v>10</v>
      </c>
      <c r="G869">
        <v>0</v>
      </c>
      <c r="H869">
        <v>6</v>
      </c>
      <c r="I869">
        <v>4</v>
      </c>
      <c r="J869">
        <v>0.8</v>
      </c>
      <c r="K869">
        <v>9.1073722839355504</v>
      </c>
      <c r="L869" s="10">
        <v>4.0065002441406197</v>
      </c>
      <c r="M869">
        <v>2.60190773010254</v>
      </c>
      <c r="N869">
        <v>4.9899616241455096</v>
      </c>
      <c r="O869">
        <v>2</v>
      </c>
      <c r="P869">
        <v>2</v>
      </c>
      <c r="Q869">
        <v>12</v>
      </c>
      <c r="R869" s="16">
        <v>0.16669999999999999</v>
      </c>
      <c r="S869" s="16">
        <f t="shared" si="13"/>
        <v>0.2</v>
      </c>
      <c r="T869">
        <v>3.3818607330322301</v>
      </c>
      <c r="U869">
        <v>3.1554019451141402</v>
      </c>
      <c r="V869">
        <v>2.8022875785827601</v>
      </c>
      <c r="W869" s="17">
        <v>0.35311436653137201</v>
      </c>
      <c r="X869">
        <v>0.579573154449463</v>
      </c>
      <c r="Y869">
        <v>0.579573154449463</v>
      </c>
      <c r="Z869">
        <v>0.2</v>
      </c>
      <c r="AA869">
        <v>1</v>
      </c>
      <c r="AB869">
        <v>0.83333333333333304</v>
      </c>
      <c r="AC869">
        <v>0.90909090909090895</v>
      </c>
      <c r="AD869">
        <v>0</v>
      </c>
      <c r="AE869">
        <v>0.8</v>
      </c>
    </row>
    <row r="870" spans="1:31" x14ac:dyDescent="0.15">
      <c r="A870" s="6">
        <v>975</v>
      </c>
      <c r="B870">
        <v>17</v>
      </c>
      <c r="C870">
        <v>3</v>
      </c>
      <c r="D870">
        <v>10</v>
      </c>
      <c r="E870">
        <v>10</v>
      </c>
      <c r="F870">
        <v>10</v>
      </c>
      <c r="G870">
        <v>0</v>
      </c>
      <c r="H870">
        <v>7</v>
      </c>
      <c r="I870">
        <v>3</v>
      </c>
      <c r="J870">
        <v>0.85</v>
      </c>
      <c r="K870">
        <v>8.6650199890136701</v>
      </c>
      <c r="L870" s="10">
        <v>4.0209655761718697</v>
      </c>
      <c r="M870">
        <v>3.30251884460449</v>
      </c>
      <c r="N870">
        <v>4.23954200744629</v>
      </c>
      <c r="O870">
        <v>2</v>
      </c>
      <c r="P870">
        <v>2</v>
      </c>
      <c r="Q870">
        <v>12</v>
      </c>
      <c r="R870" s="16">
        <v>0.16669999999999999</v>
      </c>
      <c r="S870" s="16">
        <f t="shared" si="13"/>
        <v>0.2</v>
      </c>
      <c r="T870">
        <v>3.4661102294921902</v>
      </c>
      <c r="U870">
        <v>3.2868278026580802</v>
      </c>
      <c r="V870">
        <v>2.9198410511016801</v>
      </c>
      <c r="W870" s="17">
        <v>0.36698675155639598</v>
      </c>
      <c r="X870">
        <v>0.54626917839050304</v>
      </c>
      <c r="Y870">
        <v>0.54626917839050304</v>
      </c>
      <c r="Z870">
        <v>0.2</v>
      </c>
      <c r="AA870">
        <v>1</v>
      </c>
      <c r="AB870">
        <v>0.83333333333333304</v>
      </c>
      <c r="AC870">
        <v>0.90909090909090895</v>
      </c>
      <c r="AD870">
        <v>0</v>
      </c>
      <c r="AE870">
        <v>0.8</v>
      </c>
    </row>
    <row r="871" spans="1:31" x14ac:dyDescent="0.15">
      <c r="A871" s="6">
        <v>738</v>
      </c>
      <c r="B871">
        <v>18</v>
      </c>
      <c r="C871">
        <v>2</v>
      </c>
      <c r="D871">
        <v>10</v>
      </c>
      <c r="E871">
        <v>10</v>
      </c>
      <c r="F871">
        <v>10</v>
      </c>
      <c r="G871">
        <v>0</v>
      </c>
      <c r="H871">
        <v>8</v>
      </c>
      <c r="I871">
        <v>2</v>
      </c>
      <c r="J871">
        <v>0.9</v>
      </c>
      <c r="K871">
        <v>10.526350021362299</v>
      </c>
      <c r="L871" s="10">
        <v>4.0360393524169904</v>
      </c>
      <c r="M871">
        <v>3.4618988037109402</v>
      </c>
      <c r="N871">
        <v>5.2421836853027299</v>
      </c>
      <c r="O871">
        <v>2</v>
      </c>
      <c r="P871">
        <v>2</v>
      </c>
      <c r="Q871">
        <v>12</v>
      </c>
      <c r="R871" s="16">
        <v>0.16669999999999999</v>
      </c>
      <c r="S871" s="16">
        <f t="shared" si="13"/>
        <v>0.2</v>
      </c>
      <c r="T871">
        <v>4.0297908782959002</v>
      </c>
      <c r="U871">
        <v>3.87283563613892</v>
      </c>
      <c r="V871">
        <v>3.4242961406707799</v>
      </c>
      <c r="W871" s="17">
        <v>0.44853949546813998</v>
      </c>
      <c r="X871">
        <v>0.60549473762512196</v>
      </c>
      <c r="Y871">
        <v>0.60549473762512196</v>
      </c>
      <c r="Z871">
        <v>0.2</v>
      </c>
      <c r="AA871">
        <v>1</v>
      </c>
      <c r="AB871">
        <v>0.83333333333333304</v>
      </c>
      <c r="AC871">
        <v>0.90909090909090895</v>
      </c>
      <c r="AD871">
        <v>0</v>
      </c>
      <c r="AE871">
        <v>0.8</v>
      </c>
    </row>
    <row r="872" spans="1:31" x14ac:dyDescent="0.15">
      <c r="A872" s="6">
        <v>657</v>
      </c>
      <c r="B872">
        <v>15</v>
      </c>
      <c r="C872">
        <v>5</v>
      </c>
      <c r="D872">
        <v>10</v>
      </c>
      <c r="E872">
        <v>10</v>
      </c>
      <c r="F872">
        <v>10</v>
      </c>
      <c r="G872">
        <v>0</v>
      </c>
      <c r="H872">
        <v>5</v>
      </c>
      <c r="I872">
        <v>5</v>
      </c>
      <c r="J872">
        <v>0.75</v>
      </c>
      <c r="K872">
        <v>7.6539688110351598</v>
      </c>
      <c r="L872" s="10">
        <v>4.0388374328613299</v>
      </c>
      <c r="M872">
        <v>2.3485240936279301</v>
      </c>
      <c r="N872">
        <v>3.8496398925781201</v>
      </c>
      <c r="O872">
        <v>2</v>
      </c>
      <c r="P872">
        <v>2</v>
      </c>
      <c r="Q872">
        <v>12</v>
      </c>
      <c r="R872" s="16">
        <v>0.16669999999999999</v>
      </c>
      <c r="S872" s="16">
        <f t="shared" si="13"/>
        <v>0.2</v>
      </c>
      <c r="T872">
        <v>3.14459228515625</v>
      </c>
      <c r="U872">
        <v>2.9365990161895801</v>
      </c>
      <c r="V872">
        <v>2.6473927497863801</v>
      </c>
      <c r="W872" s="17">
        <v>0.28920626640319802</v>
      </c>
      <c r="X872">
        <v>0.49719953536987299</v>
      </c>
      <c r="Y872">
        <v>0.49719953536987299</v>
      </c>
      <c r="Z872">
        <v>0.2</v>
      </c>
      <c r="AA872">
        <v>1</v>
      </c>
      <c r="AB872">
        <v>0.83333333333333304</v>
      </c>
      <c r="AC872">
        <v>0.90909090909090895</v>
      </c>
      <c r="AD872">
        <v>0</v>
      </c>
      <c r="AE872">
        <v>0.8</v>
      </c>
    </row>
    <row r="873" spans="1:31" x14ac:dyDescent="0.15">
      <c r="A873" s="6">
        <v>590</v>
      </c>
      <c r="B873">
        <v>14</v>
      </c>
      <c r="C873">
        <v>6</v>
      </c>
      <c r="D873">
        <v>10</v>
      </c>
      <c r="E873">
        <v>10</v>
      </c>
      <c r="F873">
        <v>10</v>
      </c>
      <c r="G873">
        <v>0</v>
      </c>
      <c r="H873">
        <v>4</v>
      </c>
      <c r="I873">
        <v>6</v>
      </c>
      <c r="J873">
        <v>0.7</v>
      </c>
      <c r="K873">
        <v>8.3735904693603498</v>
      </c>
      <c r="L873" s="10">
        <v>4.0404186248779297</v>
      </c>
      <c r="M873">
        <v>1.5608711242675799</v>
      </c>
      <c r="N873">
        <v>6.7003517150878897</v>
      </c>
      <c r="O873">
        <v>3</v>
      </c>
      <c r="P873">
        <v>3</v>
      </c>
      <c r="Q873">
        <v>13</v>
      </c>
      <c r="R873" s="16">
        <v>0.23080000000000001</v>
      </c>
      <c r="S873" s="16">
        <f t="shared" si="13"/>
        <v>0.3</v>
      </c>
      <c r="T873">
        <v>2.7432899475097701</v>
      </c>
      <c r="U873">
        <v>2.4260277748107901</v>
      </c>
      <c r="V873">
        <v>2.2642667293548602</v>
      </c>
      <c r="W873" s="17">
        <v>0.16176104545593301</v>
      </c>
      <c r="X873">
        <v>0.479023218154907</v>
      </c>
      <c r="Y873">
        <v>0.479023218154907</v>
      </c>
      <c r="Z873">
        <v>0.3</v>
      </c>
      <c r="AA873">
        <v>1</v>
      </c>
      <c r="AB873">
        <v>0.76923076923076905</v>
      </c>
      <c r="AC873">
        <v>0.86956521739130399</v>
      </c>
      <c r="AD873">
        <v>0</v>
      </c>
      <c r="AE873">
        <v>0.7</v>
      </c>
    </row>
    <row r="874" spans="1:31" x14ac:dyDescent="0.15">
      <c r="A874" s="6">
        <v>675</v>
      </c>
      <c r="B874">
        <v>15</v>
      </c>
      <c r="C874">
        <v>5</v>
      </c>
      <c r="D874">
        <v>10</v>
      </c>
      <c r="E874">
        <v>10</v>
      </c>
      <c r="F874">
        <v>9</v>
      </c>
      <c r="G874">
        <v>1</v>
      </c>
      <c r="H874">
        <v>6</v>
      </c>
      <c r="I874">
        <v>4</v>
      </c>
      <c r="J874">
        <v>0.75</v>
      </c>
      <c r="K874">
        <v>8.2255935668945295</v>
      </c>
      <c r="L874" s="10">
        <v>4.04166603088379</v>
      </c>
      <c r="M874">
        <v>2.92131423950195</v>
      </c>
      <c r="N874">
        <v>4.1723251342773402</v>
      </c>
      <c r="O874">
        <v>2</v>
      </c>
      <c r="P874">
        <v>2</v>
      </c>
      <c r="Q874">
        <v>11</v>
      </c>
      <c r="R874" s="16">
        <v>0.18179999999999999</v>
      </c>
      <c r="S874" s="16">
        <f t="shared" si="13"/>
        <v>0.2</v>
      </c>
      <c r="T874">
        <v>2.9559211730957</v>
      </c>
      <c r="U874">
        <v>2.7484648227691602</v>
      </c>
      <c r="V874">
        <v>2.5043489933013898</v>
      </c>
      <c r="W874" s="17">
        <v>0.24411582946777299</v>
      </c>
      <c r="X874">
        <v>0.45157217979431202</v>
      </c>
      <c r="Y874">
        <v>0.45157217979431202</v>
      </c>
      <c r="Z874">
        <v>0.2</v>
      </c>
      <c r="AA874">
        <v>0.9</v>
      </c>
      <c r="AB874">
        <v>0.81818181818181801</v>
      </c>
      <c r="AC874">
        <v>0.85714285714285698</v>
      </c>
      <c r="AD874">
        <v>0.1</v>
      </c>
      <c r="AE874">
        <v>0.7</v>
      </c>
    </row>
    <row r="875" spans="1:31" x14ac:dyDescent="0.15">
      <c r="A875" s="6">
        <v>349</v>
      </c>
      <c r="B875">
        <v>14</v>
      </c>
      <c r="C875">
        <v>6</v>
      </c>
      <c r="D875">
        <v>10</v>
      </c>
      <c r="E875">
        <v>10</v>
      </c>
      <c r="F875">
        <v>10</v>
      </c>
      <c r="G875">
        <v>0</v>
      </c>
      <c r="H875">
        <v>4</v>
      </c>
      <c r="I875">
        <v>6</v>
      </c>
      <c r="J875">
        <v>0.7</v>
      </c>
      <c r="K875">
        <v>8.5923042297363299</v>
      </c>
      <c r="L875" s="10">
        <v>4.0425281524658203</v>
      </c>
      <c r="M875">
        <v>0.82660675048828103</v>
      </c>
      <c r="N875">
        <v>6.0145702362060502</v>
      </c>
      <c r="O875">
        <v>3</v>
      </c>
      <c r="P875">
        <v>3</v>
      </c>
      <c r="Q875">
        <v>13</v>
      </c>
      <c r="R875" s="16">
        <v>0.23080000000000001</v>
      </c>
      <c r="S875" s="16">
        <f t="shared" si="13"/>
        <v>0.3</v>
      </c>
      <c r="T875">
        <v>3.3683948516845699</v>
      </c>
      <c r="U875">
        <v>2.9685811996460001</v>
      </c>
      <c r="V875">
        <v>2.7886581420898402</v>
      </c>
      <c r="W875" s="17">
        <v>0.17992305755615201</v>
      </c>
      <c r="X875">
        <v>0.57973670959472701</v>
      </c>
      <c r="Y875">
        <v>0.57973670959472701</v>
      </c>
      <c r="Z875">
        <v>0.3</v>
      </c>
      <c r="AA875">
        <v>1</v>
      </c>
      <c r="AB875">
        <v>0.76923076923076905</v>
      </c>
      <c r="AC875">
        <v>0.86956521739130399</v>
      </c>
      <c r="AD875">
        <v>0</v>
      </c>
      <c r="AE875">
        <v>0.7</v>
      </c>
    </row>
    <row r="876" spans="1:31" x14ac:dyDescent="0.15">
      <c r="A876" s="6">
        <v>325</v>
      </c>
      <c r="B876">
        <v>16</v>
      </c>
      <c r="C876">
        <v>4</v>
      </c>
      <c r="D876">
        <v>10</v>
      </c>
      <c r="E876">
        <v>10</v>
      </c>
      <c r="F876">
        <v>10</v>
      </c>
      <c r="G876">
        <v>0</v>
      </c>
      <c r="H876">
        <v>6</v>
      </c>
      <c r="I876">
        <v>4</v>
      </c>
      <c r="J876">
        <v>0.8</v>
      </c>
      <c r="K876">
        <v>7.8486690521240199</v>
      </c>
      <c r="L876" s="10">
        <v>4.0500717163085902</v>
      </c>
      <c r="M876">
        <v>3.0804080963134801</v>
      </c>
      <c r="N876">
        <v>3.9068298339843701</v>
      </c>
      <c r="O876">
        <v>2</v>
      </c>
      <c r="P876">
        <v>2</v>
      </c>
      <c r="Q876">
        <v>11</v>
      </c>
      <c r="R876" s="16">
        <v>0.18179999999999999</v>
      </c>
      <c r="S876" s="16">
        <f t="shared" si="13"/>
        <v>0.2</v>
      </c>
      <c r="T876">
        <v>3.2830562591552699</v>
      </c>
      <c r="U876">
        <v>3.1005103588104199</v>
      </c>
      <c r="V876">
        <v>2.78123211860657</v>
      </c>
      <c r="W876" s="17">
        <v>0.31927824020385698</v>
      </c>
      <c r="X876">
        <v>0.50182414054870605</v>
      </c>
      <c r="Y876">
        <v>0.50182414054870605</v>
      </c>
      <c r="Z876">
        <v>0.2</v>
      </c>
      <c r="AA876">
        <v>0.9</v>
      </c>
      <c r="AB876">
        <v>0.81818181818181801</v>
      </c>
      <c r="AC876">
        <v>0.85714285714285698</v>
      </c>
      <c r="AD876">
        <v>0.1</v>
      </c>
      <c r="AE876">
        <v>0.7</v>
      </c>
    </row>
    <row r="877" spans="1:31" x14ac:dyDescent="0.15">
      <c r="A877" s="6">
        <v>447</v>
      </c>
      <c r="B877">
        <v>17</v>
      </c>
      <c r="C877">
        <v>3</v>
      </c>
      <c r="D877">
        <v>10</v>
      </c>
      <c r="E877">
        <v>10</v>
      </c>
      <c r="F877">
        <v>10</v>
      </c>
      <c r="G877">
        <v>0</v>
      </c>
      <c r="H877">
        <v>7</v>
      </c>
      <c r="I877">
        <v>3</v>
      </c>
      <c r="J877">
        <v>0.85</v>
      </c>
      <c r="K877">
        <v>9.1051177978515607</v>
      </c>
      <c r="L877" s="10">
        <v>4.0541019439697301</v>
      </c>
      <c r="M877">
        <v>3.3755970001220699</v>
      </c>
      <c r="N877">
        <v>4.9540519714355504</v>
      </c>
      <c r="O877">
        <v>2</v>
      </c>
      <c r="P877">
        <v>2</v>
      </c>
      <c r="Q877">
        <v>11</v>
      </c>
      <c r="R877" s="16">
        <v>0.18179999999999999</v>
      </c>
      <c r="S877" s="16">
        <f t="shared" si="13"/>
        <v>0.2</v>
      </c>
      <c r="T877">
        <v>3.4527492523193399</v>
      </c>
      <c r="U877">
        <v>3.28089499473572</v>
      </c>
      <c r="V877">
        <v>2.9209547042846702</v>
      </c>
      <c r="W877" s="17">
        <v>0.35994029045105003</v>
      </c>
      <c r="X877">
        <v>0.53179454803466797</v>
      </c>
      <c r="Y877">
        <v>0.53179454803466797</v>
      </c>
      <c r="Z877">
        <v>0.2</v>
      </c>
      <c r="AA877">
        <v>0.9</v>
      </c>
      <c r="AB877">
        <v>0.81818181818181801</v>
      </c>
      <c r="AC877">
        <v>0.85714285714285698</v>
      </c>
      <c r="AD877">
        <v>0.1</v>
      </c>
      <c r="AE877">
        <v>0.7</v>
      </c>
    </row>
    <row r="878" spans="1:31" x14ac:dyDescent="0.15">
      <c r="A878" s="6">
        <v>12</v>
      </c>
      <c r="B878">
        <v>17</v>
      </c>
      <c r="C878">
        <v>3</v>
      </c>
      <c r="D878">
        <v>10</v>
      </c>
      <c r="E878">
        <v>10</v>
      </c>
      <c r="F878">
        <v>9</v>
      </c>
      <c r="G878">
        <v>1</v>
      </c>
      <c r="H878">
        <v>8</v>
      </c>
      <c r="I878">
        <v>2</v>
      </c>
      <c r="J878">
        <v>0.85</v>
      </c>
      <c r="K878">
        <v>10.4470520019531</v>
      </c>
      <c r="L878" s="10">
        <v>4.0611419677734402</v>
      </c>
      <c r="M878">
        <v>3.76419258117676</v>
      </c>
      <c r="N878">
        <v>6.4976348876953098</v>
      </c>
      <c r="O878">
        <v>5</v>
      </c>
      <c r="P878">
        <v>5</v>
      </c>
      <c r="Q878">
        <v>14</v>
      </c>
      <c r="R878" s="16">
        <v>0.35709999999999997</v>
      </c>
      <c r="S878" s="16">
        <f t="shared" si="13"/>
        <v>0.5</v>
      </c>
      <c r="T878">
        <v>3.5423564910888699</v>
      </c>
      <c r="U878">
        <v>3.3094801902771001</v>
      </c>
      <c r="V878">
        <v>3.0622403621673602</v>
      </c>
      <c r="W878" s="17">
        <v>0.24723982810974099</v>
      </c>
      <c r="X878">
        <v>0.48011612892150901</v>
      </c>
      <c r="Y878">
        <v>0.48011612892150901</v>
      </c>
      <c r="Z878">
        <v>0.5</v>
      </c>
      <c r="AA878">
        <v>0.9</v>
      </c>
      <c r="AB878">
        <v>0.64285714285714302</v>
      </c>
      <c r="AC878">
        <v>0.75</v>
      </c>
      <c r="AD878">
        <v>0.1</v>
      </c>
      <c r="AE878">
        <v>0.4</v>
      </c>
    </row>
    <row r="879" spans="1:31" x14ac:dyDescent="0.15">
      <c r="A879" s="6">
        <v>98</v>
      </c>
      <c r="B879">
        <v>18</v>
      </c>
      <c r="C879">
        <v>2</v>
      </c>
      <c r="D879">
        <v>10</v>
      </c>
      <c r="E879">
        <v>10</v>
      </c>
      <c r="F879">
        <v>10</v>
      </c>
      <c r="G879">
        <v>0</v>
      </c>
      <c r="H879">
        <v>8</v>
      </c>
      <c r="I879">
        <v>2</v>
      </c>
      <c r="J879">
        <v>0.9</v>
      </c>
      <c r="K879">
        <v>9.8297519683837908</v>
      </c>
      <c r="L879" s="10">
        <v>4.0625991821289098</v>
      </c>
      <c r="M879">
        <v>3.78593826293945</v>
      </c>
      <c r="N879">
        <v>5.8256168365478498</v>
      </c>
      <c r="O879">
        <v>3</v>
      </c>
      <c r="P879">
        <v>3</v>
      </c>
      <c r="Q879">
        <v>13</v>
      </c>
      <c r="R879" s="16">
        <v>0.23080000000000001</v>
      </c>
      <c r="S879" s="16">
        <f t="shared" si="13"/>
        <v>0.3</v>
      </c>
      <c r="T879">
        <v>3.76481056213379</v>
      </c>
      <c r="U879">
        <v>3.5798575878143302</v>
      </c>
      <c r="V879">
        <v>3.2034485340118399</v>
      </c>
      <c r="W879" s="17">
        <v>0.37640905380249001</v>
      </c>
      <c r="X879">
        <v>0.56136202812194802</v>
      </c>
      <c r="Y879">
        <v>0.56136202812194802</v>
      </c>
      <c r="Z879">
        <v>0.3</v>
      </c>
      <c r="AA879">
        <v>1</v>
      </c>
      <c r="AB879">
        <v>0.76923076923076905</v>
      </c>
      <c r="AC879">
        <v>0.86956521739130399</v>
      </c>
      <c r="AD879">
        <v>0</v>
      </c>
      <c r="AE879">
        <v>0.7</v>
      </c>
    </row>
    <row r="880" spans="1:31" x14ac:dyDescent="0.15">
      <c r="A880" s="6">
        <v>64</v>
      </c>
      <c r="B880">
        <v>15</v>
      </c>
      <c r="C880">
        <v>5</v>
      </c>
      <c r="D880">
        <v>10</v>
      </c>
      <c r="E880">
        <v>10</v>
      </c>
      <c r="F880">
        <v>10</v>
      </c>
      <c r="G880">
        <v>0</v>
      </c>
      <c r="H880">
        <v>5</v>
      </c>
      <c r="I880">
        <v>5</v>
      </c>
      <c r="J880">
        <v>0.75</v>
      </c>
      <c r="K880">
        <v>9.8531608581543004</v>
      </c>
      <c r="L880" s="10">
        <v>4.08819580078125</v>
      </c>
      <c r="M880">
        <v>1.76303291320801</v>
      </c>
      <c r="N880">
        <v>6.8796043395996103</v>
      </c>
      <c r="O880">
        <v>3</v>
      </c>
      <c r="P880">
        <v>3</v>
      </c>
      <c r="Q880">
        <v>13</v>
      </c>
      <c r="R880" s="16">
        <v>0.23080000000000001</v>
      </c>
      <c r="S880" s="16">
        <f t="shared" si="13"/>
        <v>0.3</v>
      </c>
      <c r="T880">
        <v>2.8229064941406201</v>
      </c>
      <c r="U880">
        <v>2.54871702194214</v>
      </c>
      <c r="V880">
        <v>2.2905220985412602</v>
      </c>
      <c r="W880" s="17">
        <v>0.25819492340087902</v>
      </c>
      <c r="X880">
        <v>0.53238439559936501</v>
      </c>
      <c r="Y880">
        <v>0.53238439559936501</v>
      </c>
      <c r="Z880">
        <v>0.3</v>
      </c>
      <c r="AA880">
        <v>1</v>
      </c>
      <c r="AB880">
        <v>0.76923076923076905</v>
      </c>
      <c r="AC880">
        <v>0.86956521739130399</v>
      </c>
      <c r="AD880">
        <v>0</v>
      </c>
      <c r="AE880">
        <v>0.7</v>
      </c>
    </row>
    <row r="881" spans="1:31" x14ac:dyDescent="0.15">
      <c r="A881" s="6">
        <v>607</v>
      </c>
      <c r="B881">
        <v>14</v>
      </c>
      <c r="C881">
        <v>6</v>
      </c>
      <c r="D881">
        <v>10</v>
      </c>
      <c r="E881">
        <v>10</v>
      </c>
      <c r="F881">
        <v>10</v>
      </c>
      <c r="G881">
        <v>0</v>
      </c>
      <c r="H881">
        <v>4</v>
      </c>
      <c r="I881">
        <v>6</v>
      </c>
      <c r="J881">
        <v>0.7</v>
      </c>
      <c r="K881">
        <v>7.9064579010009801</v>
      </c>
      <c r="L881" s="10">
        <v>4.1059303283691397</v>
      </c>
      <c r="M881">
        <v>1.6172676086425799</v>
      </c>
      <c r="N881">
        <v>5.3535537719726598</v>
      </c>
      <c r="O881">
        <v>2</v>
      </c>
      <c r="P881">
        <v>2</v>
      </c>
      <c r="Q881">
        <v>11</v>
      </c>
      <c r="R881" s="16">
        <v>0.18179999999999999</v>
      </c>
      <c r="S881" s="16">
        <f t="shared" si="13"/>
        <v>0.2</v>
      </c>
      <c r="T881">
        <v>2.8518943786621098</v>
      </c>
      <c r="U881">
        <v>2.5530815124511701</v>
      </c>
      <c r="V881">
        <v>2.3434176445007302</v>
      </c>
      <c r="W881" s="17">
        <v>0.20966386795044001</v>
      </c>
      <c r="X881">
        <v>0.50847673416137695</v>
      </c>
      <c r="Y881">
        <v>0.50847673416137695</v>
      </c>
      <c r="Z881">
        <v>0.2</v>
      </c>
      <c r="AA881">
        <v>0.9</v>
      </c>
      <c r="AB881">
        <v>0.81818181818181801</v>
      </c>
      <c r="AC881">
        <v>0.85714285714285698</v>
      </c>
      <c r="AD881">
        <v>0.1</v>
      </c>
      <c r="AE881">
        <v>0.7</v>
      </c>
    </row>
    <row r="882" spans="1:31" x14ac:dyDescent="0.15">
      <c r="A882" s="6">
        <v>800</v>
      </c>
      <c r="B882">
        <v>16</v>
      </c>
      <c r="C882">
        <v>4</v>
      </c>
      <c r="D882">
        <v>10</v>
      </c>
      <c r="E882">
        <v>10</v>
      </c>
      <c r="F882">
        <v>10</v>
      </c>
      <c r="G882">
        <v>0</v>
      </c>
      <c r="H882">
        <v>6</v>
      </c>
      <c r="I882">
        <v>4</v>
      </c>
      <c r="J882">
        <v>0.8</v>
      </c>
      <c r="K882">
        <v>8.5728530883789098</v>
      </c>
      <c r="L882" s="10">
        <v>4.1208076477050799</v>
      </c>
      <c r="M882">
        <v>2.9443874359130899</v>
      </c>
      <c r="N882">
        <v>4.4790267944335902</v>
      </c>
      <c r="O882">
        <v>2</v>
      </c>
      <c r="P882">
        <v>2</v>
      </c>
      <c r="Q882">
        <v>11</v>
      </c>
      <c r="R882" s="16">
        <v>0.18179999999999999</v>
      </c>
      <c r="S882" s="16">
        <f t="shared" si="13"/>
        <v>0.2</v>
      </c>
      <c r="T882">
        <v>2.8625373840332</v>
      </c>
      <c r="U882">
        <v>2.7045533657074001</v>
      </c>
      <c r="V882">
        <v>2.3683044910430899</v>
      </c>
      <c r="W882" s="17">
        <v>0.33624887466430697</v>
      </c>
      <c r="X882">
        <v>0.49423289299011203</v>
      </c>
      <c r="Y882">
        <v>0.49423289299011203</v>
      </c>
      <c r="Z882">
        <v>0.2</v>
      </c>
      <c r="AA882">
        <v>0.9</v>
      </c>
      <c r="AB882">
        <v>0.81818181818181801</v>
      </c>
      <c r="AC882">
        <v>0.85714285714285698</v>
      </c>
      <c r="AD882">
        <v>0.1</v>
      </c>
      <c r="AE882">
        <v>0.7</v>
      </c>
    </row>
    <row r="883" spans="1:31" x14ac:dyDescent="0.15">
      <c r="A883" s="6">
        <v>398</v>
      </c>
      <c r="B883">
        <v>15</v>
      </c>
      <c r="C883">
        <v>5</v>
      </c>
      <c r="D883">
        <v>10</v>
      </c>
      <c r="E883">
        <v>10</v>
      </c>
      <c r="F883">
        <v>10</v>
      </c>
      <c r="G883">
        <v>0</v>
      </c>
      <c r="H883">
        <v>5</v>
      </c>
      <c r="I883">
        <v>5</v>
      </c>
      <c r="J883">
        <v>0.75</v>
      </c>
      <c r="K883">
        <v>8.1381702423095703</v>
      </c>
      <c r="L883" s="10">
        <v>4.1253604888915998</v>
      </c>
      <c r="M883">
        <v>2.6507339477539098</v>
      </c>
      <c r="N883">
        <v>5.0763721466064498</v>
      </c>
      <c r="O883">
        <v>2</v>
      </c>
      <c r="P883">
        <v>2</v>
      </c>
      <c r="Q883">
        <v>12</v>
      </c>
      <c r="R883" s="16">
        <v>0.16669999999999999</v>
      </c>
      <c r="S883" s="16">
        <f t="shared" si="13"/>
        <v>0.2</v>
      </c>
      <c r="T883">
        <v>3.2886447906494101</v>
      </c>
      <c r="U883">
        <v>3.0384707450866699</v>
      </c>
      <c r="V883">
        <v>2.7574930191039999</v>
      </c>
      <c r="W883" s="17">
        <v>0.28097772598266602</v>
      </c>
      <c r="X883">
        <v>0.53115177154541005</v>
      </c>
      <c r="Y883">
        <v>0.53115177154541005</v>
      </c>
      <c r="Z883">
        <v>0.2</v>
      </c>
      <c r="AA883">
        <v>1</v>
      </c>
      <c r="AB883">
        <v>0.83333333333333304</v>
      </c>
      <c r="AC883">
        <v>0.90909090909090895</v>
      </c>
      <c r="AD883">
        <v>0</v>
      </c>
      <c r="AE883">
        <v>0.8</v>
      </c>
    </row>
    <row r="884" spans="1:31" s="1" customFormat="1" x14ac:dyDescent="0.15">
      <c r="A884" s="8">
        <v>552</v>
      </c>
      <c r="B884" s="1">
        <v>16</v>
      </c>
      <c r="C884" s="1">
        <v>4</v>
      </c>
      <c r="D884" s="1">
        <v>10</v>
      </c>
      <c r="E884" s="1">
        <v>10</v>
      </c>
      <c r="F884" s="1">
        <v>10</v>
      </c>
      <c r="G884" s="1">
        <v>0</v>
      </c>
      <c r="H884" s="1">
        <v>6</v>
      </c>
      <c r="I884" s="1">
        <v>4</v>
      </c>
      <c r="J884" s="1">
        <v>0.8</v>
      </c>
      <c r="K884" s="1">
        <v>9.2559547424316406</v>
      </c>
      <c r="L884" s="12">
        <v>4.1378879547119096</v>
      </c>
      <c r="M884" s="1">
        <v>2.82206153869629</v>
      </c>
      <c r="N884" s="1">
        <v>5.2405490875244096</v>
      </c>
      <c r="O884" s="1">
        <v>3</v>
      </c>
      <c r="P884" s="1">
        <v>3</v>
      </c>
      <c r="Q884" s="1">
        <v>13</v>
      </c>
      <c r="R884" s="19">
        <v>0.23080000000000001</v>
      </c>
      <c r="S884" s="19">
        <f t="shared" si="13"/>
        <v>0.3</v>
      </c>
      <c r="T884" s="1">
        <v>3.5596675872802699</v>
      </c>
      <c r="U884" s="1">
        <v>3.3212480545043901</v>
      </c>
      <c r="V884" s="1">
        <v>2.9677696228027299</v>
      </c>
      <c r="W884" s="12">
        <v>0.35347843170165999</v>
      </c>
      <c r="X884" s="1">
        <v>0.59189796447753895</v>
      </c>
      <c r="Y884" s="1">
        <v>0.59189796447753895</v>
      </c>
      <c r="Z884" s="1">
        <v>0.3</v>
      </c>
      <c r="AA884" s="1">
        <v>1</v>
      </c>
      <c r="AB884" s="1">
        <v>0.76923076923076905</v>
      </c>
      <c r="AC884" s="1">
        <v>0.86956521739130399</v>
      </c>
      <c r="AD884" s="1">
        <v>0</v>
      </c>
      <c r="AE884" s="1">
        <v>0.7</v>
      </c>
    </row>
    <row r="885" spans="1:31" x14ac:dyDescent="0.15">
      <c r="A885" s="6">
        <v>934</v>
      </c>
      <c r="B885">
        <v>13</v>
      </c>
      <c r="C885">
        <v>7</v>
      </c>
      <c r="D885">
        <v>10</v>
      </c>
      <c r="E885">
        <v>10</v>
      </c>
      <c r="F885">
        <v>10</v>
      </c>
      <c r="G885">
        <v>0</v>
      </c>
      <c r="H885">
        <v>3</v>
      </c>
      <c r="I885">
        <v>7</v>
      </c>
      <c r="J885">
        <v>0.65</v>
      </c>
      <c r="K885">
        <v>8.6188640594482404</v>
      </c>
      <c r="L885" s="10">
        <v>4.1744632720947301</v>
      </c>
      <c r="M885">
        <v>0.104656219482422</v>
      </c>
      <c r="N885">
        <v>9.0006752014160192</v>
      </c>
      <c r="O885">
        <v>3</v>
      </c>
      <c r="P885">
        <v>3</v>
      </c>
      <c r="Q885">
        <v>13</v>
      </c>
      <c r="R885" s="16">
        <v>0.23080000000000001</v>
      </c>
      <c r="S885" s="16">
        <f t="shared" si="13"/>
        <v>0.3</v>
      </c>
      <c r="T885">
        <v>2.9652175903320299</v>
      </c>
      <c r="U885">
        <v>2.3937900066375701</v>
      </c>
      <c r="V885">
        <v>2.41355681419373</v>
      </c>
      <c r="W885" s="17">
        <v>1.9766807556152299E-2</v>
      </c>
      <c r="X885">
        <v>0.551660776138306</v>
      </c>
      <c r="Y885">
        <v>0.551660776138306</v>
      </c>
      <c r="Z885">
        <v>0.3</v>
      </c>
      <c r="AA885">
        <v>1</v>
      </c>
      <c r="AB885">
        <v>0.76923076923076905</v>
      </c>
      <c r="AC885">
        <v>0.86956521739130399</v>
      </c>
      <c r="AD885">
        <v>0</v>
      </c>
      <c r="AE885">
        <v>0.7</v>
      </c>
    </row>
    <row r="886" spans="1:31" x14ac:dyDescent="0.15">
      <c r="A886" s="6">
        <v>173</v>
      </c>
      <c r="B886">
        <v>15</v>
      </c>
      <c r="C886">
        <v>5</v>
      </c>
      <c r="D886">
        <v>10</v>
      </c>
      <c r="E886">
        <v>10</v>
      </c>
      <c r="F886">
        <v>10</v>
      </c>
      <c r="G886">
        <v>0</v>
      </c>
      <c r="H886">
        <v>5</v>
      </c>
      <c r="I886">
        <v>5</v>
      </c>
      <c r="J886">
        <v>0.75</v>
      </c>
      <c r="K886">
        <v>8.8593769073486293</v>
      </c>
      <c r="L886" s="10">
        <v>4.1886901855468697</v>
      </c>
      <c r="M886">
        <v>2.5565242767334002</v>
      </c>
      <c r="N886">
        <v>6.0770225524902299</v>
      </c>
      <c r="O886">
        <v>4</v>
      </c>
      <c r="P886">
        <v>4</v>
      </c>
      <c r="Q886">
        <v>14</v>
      </c>
      <c r="R886" s="16">
        <v>0.28570000000000001</v>
      </c>
      <c r="S886" s="16">
        <f t="shared" si="13"/>
        <v>0.4</v>
      </c>
      <c r="T886">
        <v>2.97462654113769</v>
      </c>
      <c r="U886">
        <v>2.69661569595337</v>
      </c>
      <c r="V886">
        <v>2.4429302215576199</v>
      </c>
      <c r="W886" s="17">
        <v>0.25368547439575201</v>
      </c>
      <c r="X886">
        <v>0.53169631958007801</v>
      </c>
      <c r="Y886">
        <v>0.53169631958007801</v>
      </c>
      <c r="Z886">
        <v>0.4</v>
      </c>
      <c r="AA886">
        <v>1</v>
      </c>
      <c r="AB886">
        <v>0.71428571428571397</v>
      </c>
      <c r="AC886">
        <v>0.83333333333333304</v>
      </c>
      <c r="AD886">
        <v>0</v>
      </c>
      <c r="AE886">
        <v>0.6</v>
      </c>
    </row>
    <row r="887" spans="1:31" x14ac:dyDescent="0.15">
      <c r="A887" s="6">
        <v>335</v>
      </c>
      <c r="B887">
        <v>15</v>
      </c>
      <c r="C887">
        <v>5</v>
      </c>
      <c r="D887">
        <v>10</v>
      </c>
      <c r="E887">
        <v>10</v>
      </c>
      <c r="F887">
        <v>10</v>
      </c>
      <c r="G887">
        <v>0</v>
      </c>
      <c r="H887">
        <v>5</v>
      </c>
      <c r="I887">
        <v>5</v>
      </c>
      <c r="J887">
        <v>0.75</v>
      </c>
      <c r="K887">
        <v>8.1520690917968697</v>
      </c>
      <c r="L887" s="10">
        <v>4.1897354125976598</v>
      </c>
      <c r="M887">
        <v>2.4435253143310498</v>
      </c>
      <c r="N887">
        <v>4.4322452545165998</v>
      </c>
      <c r="O887">
        <v>2</v>
      </c>
      <c r="P887">
        <v>2</v>
      </c>
      <c r="Q887">
        <v>12</v>
      </c>
      <c r="R887" s="16">
        <v>0.16669999999999999</v>
      </c>
      <c r="S887" s="16">
        <f t="shared" si="13"/>
        <v>0.2</v>
      </c>
      <c r="T887">
        <v>2.8813018798828098</v>
      </c>
      <c r="U887">
        <v>2.6755440235137899</v>
      </c>
      <c r="V887">
        <v>2.3734037876129102</v>
      </c>
      <c r="W887" s="17">
        <v>0.30214023590087902</v>
      </c>
      <c r="X887">
        <v>0.50789809226989702</v>
      </c>
      <c r="Y887">
        <v>0.50789809226989702</v>
      </c>
      <c r="Z887">
        <v>0.2</v>
      </c>
      <c r="AA887">
        <v>1</v>
      </c>
      <c r="AB887">
        <v>0.83333333333333304</v>
      </c>
      <c r="AC887">
        <v>0.90909090909090895</v>
      </c>
      <c r="AD887">
        <v>0</v>
      </c>
      <c r="AE887">
        <v>0.8</v>
      </c>
    </row>
    <row r="888" spans="1:31" x14ac:dyDescent="0.15">
      <c r="A888" s="6">
        <v>771</v>
      </c>
      <c r="B888">
        <v>15</v>
      </c>
      <c r="C888">
        <v>5</v>
      </c>
      <c r="D888">
        <v>10</v>
      </c>
      <c r="E888">
        <v>10</v>
      </c>
      <c r="F888">
        <v>10</v>
      </c>
      <c r="G888">
        <v>0</v>
      </c>
      <c r="H888">
        <v>5</v>
      </c>
      <c r="I888">
        <v>5</v>
      </c>
      <c r="J888">
        <v>0.75</v>
      </c>
      <c r="K888">
        <v>8.4633045196533203</v>
      </c>
      <c r="L888" s="10">
        <v>4.1905403137206996</v>
      </c>
      <c r="M888">
        <v>2.65578269958496</v>
      </c>
      <c r="N888">
        <v>5.4760150909423801</v>
      </c>
      <c r="O888">
        <v>2</v>
      </c>
      <c r="P888">
        <v>2</v>
      </c>
      <c r="Q888">
        <v>12</v>
      </c>
      <c r="R888" s="16">
        <v>0.16669999999999999</v>
      </c>
      <c r="S888" s="16">
        <f t="shared" si="13"/>
        <v>0.2</v>
      </c>
      <c r="T888">
        <v>2.7900257110595699</v>
      </c>
      <c r="U888">
        <v>2.5661418437957799</v>
      </c>
      <c r="V888">
        <v>2.2885594367981001</v>
      </c>
      <c r="W888" s="17">
        <v>0.277582406997681</v>
      </c>
      <c r="X888">
        <v>0.50146627426147505</v>
      </c>
      <c r="Y888">
        <v>0.50146627426147505</v>
      </c>
      <c r="Z888">
        <v>0.2</v>
      </c>
      <c r="AA888">
        <v>1</v>
      </c>
      <c r="AB888">
        <v>0.83333333333333304</v>
      </c>
      <c r="AC888">
        <v>0.90909090909090895</v>
      </c>
      <c r="AD888">
        <v>0</v>
      </c>
      <c r="AE888">
        <v>0.8</v>
      </c>
    </row>
    <row r="889" spans="1:31" x14ac:dyDescent="0.15">
      <c r="A889" s="6">
        <v>867</v>
      </c>
      <c r="B889">
        <v>15</v>
      </c>
      <c r="C889">
        <v>5</v>
      </c>
      <c r="D889">
        <v>10</v>
      </c>
      <c r="E889">
        <v>10</v>
      </c>
      <c r="F889">
        <v>10</v>
      </c>
      <c r="G889">
        <v>0</v>
      </c>
      <c r="H889">
        <v>5</v>
      </c>
      <c r="I889">
        <v>5</v>
      </c>
      <c r="J889">
        <v>0.75</v>
      </c>
      <c r="K889">
        <v>8.7368755340576207</v>
      </c>
      <c r="L889" s="10">
        <v>4.1926918029785201</v>
      </c>
      <c r="M889">
        <v>2.5817222595214799</v>
      </c>
      <c r="N889">
        <v>5.8664131164550799</v>
      </c>
      <c r="O889">
        <v>2</v>
      </c>
      <c r="P889">
        <v>2</v>
      </c>
      <c r="Q889">
        <v>12</v>
      </c>
      <c r="R889" s="16">
        <v>0.16669999999999999</v>
      </c>
      <c r="S889" s="16">
        <f t="shared" si="13"/>
        <v>0.2</v>
      </c>
      <c r="T889">
        <v>2.7466564178466801</v>
      </c>
      <c r="U889">
        <v>2.5147261619567902</v>
      </c>
      <c r="V889">
        <v>2.2404134273528999</v>
      </c>
      <c r="W889" s="17">
        <v>0.274312734603882</v>
      </c>
      <c r="X889">
        <v>0.50624299049377397</v>
      </c>
      <c r="Y889">
        <v>0.50624299049377397</v>
      </c>
      <c r="Z889">
        <v>0.2</v>
      </c>
      <c r="AA889">
        <v>1</v>
      </c>
      <c r="AB889">
        <v>0.83333333333333304</v>
      </c>
      <c r="AC889">
        <v>0.90909090909090895</v>
      </c>
      <c r="AD889">
        <v>0</v>
      </c>
      <c r="AE889">
        <v>0.8</v>
      </c>
    </row>
    <row r="890" spans="1:31" x14ac:dyDescent="0.15">
      <c r="A890" s="6">
        <v>536</v>
      </c>
      <c r="B890">
        <v>15</v>
      </c>
      <c r="C890">
        <v>5</v>
      </c>
      <c r="D890">
        <v>10</v>
      </c>
      <c r="E890">
        <v>10</v>
      </c>
      <c r="F890">
        <v>10</v>
      </c>
      <c r="G890">
        <v>0</v>
      </c>
      <c r="H890">
        <v>5</v>
      </c>
      <c r="I890">
        <v>5</v>
      </c>
      <c r="J890">
        <v>0.75</v>
      </c>
      <c r="K890">
        <v>8.4814891815185494</v>
      </c>
      <c r="L890" s="10">
        <v>4.2169094085693404</v>
      </c>
      <c r="M890">
        <v>2.74720954895019</v>
      </c>
      <c r="N890">
        <v>5.5897750854492196</v>
      </c>
      <c r="O890">
        <v>4</v>
      </c>
      <c r="P890">
        <v>4</v>
      </c>
      <c r="Q890">
        <v>14</v>
      </c>
      <c r="R890" s="16">
        <v>0.28570000000000001</v>
      </c>
      <c r="S890" s="16">
        <f t="shared" si="13"/>
        <v>0.4</v>
      </c>
      <c r="T890">
        <v>3.4804096221923801</v>
      </c>
      <c r="U890">
        <v>3.1805896759033199</v>
      </c>
      <c r="V890">
        <v>2.9126815795898402</v>
      </c>
      <c r="W890" s="17">
        <v>0.26790809631347701</v>
      </c>
      <c r="X890">
        <v>0.56772804260253895</v>
      </c>
      <c r="Y890">
        <v>0.56772804260253895</v>
      </c>
      <c r="Z890">
        <v>0.4</v>
      </c>
      <c r="AA890">
        <v>1</v>
      </c>
      <c r="AB890">
        <v>0.71428571428571397</v>
      </c>
      <c r="AC890">
        <v>0.83333333333333304</v>
      </c>
      <c r="AD890">
        <v>0</v>
      </c>
      <c r="AE890">
        <v>0.6</v>
      </c>
    </row>
    <row r="891" spans="1:31" x14ac:dyDescent="0.15">
      <c r="A891" s="6">
        <v>651</v>
      </c>
      <c r="B891">
        <v>13</v>
      </c>
      <c r="C891">
        <v>7</v>
      </c>
      <c r="D891">
        <v>10</v>
      </c>
      <c r="E891">
        <v>10</v>
      </c>
      <c r="F891">
        <v>10</v>
      </c>
      <c r="G891">
        <v>0</v>
      </c>
      <c r="H891">
        <v>3</v>
      </c>
      <c r="I891">
        <v>7</v>
      </c>
      <c r="J891">
        <v>0.65</v>
      </c>
      <c r="K891">
        <v>7.64687156677246</v>
      </c>
      <c r="L891" s="10">
        <v>4.2193698883056596</v>
      </c>
      <c r="M891">
        <v>0.87535095214843694</v>
      </c>
      <c r="N891">
        <v>6.6478328704834002</v>
      </c>
      <c r="O891">
        <v>2</v>
      </c>
      <c r="P891">
        <v>2</v>
      </c>
      <c r="Q891">
        <v>12</v>
      </c>
      <c r="R891" s="16">
        <v>0.16669999999999999</v>
      </c>
      <c r="S891" s="16">
        <f t="shared" si="13"/>
        <v>0.2</v>
      </c>
      <c r="T891">
        <v>2.4450054168701199</v>
      </c>
      <c r="U891">
        <v>2.0833942890167201</v>
      </c>
      <c r="V891">
        <v>1.98368191719055</v>
      </c>
      <c r="W891" s="17">
        <v>9.9712371826171903E-2</v>
      </c>
      <c r="X891">
        <v>0.46132349967956499</v>
      </c>
      <c r="Y891">
        <v>0.46132349967956499</v>
      </c>
      <c r="Z891">
        <v>0.2</v>
      </c>
      <c r="AA891">
        <v>1</v>
      </c>
      <c r="AB891">
        <v>0.83333333333333304</v>
      </c>
      <c r="AC891">
        <v>0.90909090909090895</v>
      </c>
      <c r="AD891">
        <v>0</v>
      </c>
      <c r="AE891">
        <v>0.8</v>
      </c>
    </row>
    <row r="892" spans="1:31" x14ac:dyDescent="0.15">
      <c r="A892" s="6">
        <v>527</v>
      </c>
      <c r="B892">
        <v>15</v>
      </c>
      <c r="C892">
        <v>5</v>
      </c>
      <c r="D892">
        <v>10</v>
      </c>
      <c r="E892">
        <v>10</v>
      </c>
      <c r="F892">
        <v>10</v>
      </c>
      <c r="G892">
        <v>0</v>
      </c>
      <c r="H892">
        <v>5</v>
      </c>
      <c r="I892">
        <v>5</v>
      </c>
      <c r="J892">
        <v>0.75</v>
      </c>
      <c r="K892">
        <v>7.5849647521972701</v>
      </c>
      <c r="L892" s="10">
        <v>4.2265453338623002</v>
      </c>
      <c r="M892">
        <v>2.8944072723388699</v>
      </c>
      <c r="N892">
        <v>4.05257225036621</v>
      </c>
      <c r="O892">
        <v>2</v>
      </c>
      <c r="P892">
        <v>2</v>
      </c>
      <c r="Q892">
        <v>12</v>
      </c>
      <c r="R892" s="16">
        <v>0.16669999999999999</v>
      </c>
      <c r="S892" s="16">
        <f t="shared" si="13"/>
        <v>0.2</v>
      </c>
      <c r="T892">
        <v>2.9290847778320299</v>
      </c>
      <c r="U892">
        <v>2.7376651763915998</v>
      </c>
      <c r="V892">
        <v>2.4389052391052202</v>
      </c>
      <c r="W892" s="17">
        <v>0.29875993728637701</v>
      </c>
      <c r="X892">
        <v>0.49017953872680697</v>
      </c>
      <c r="Y892">
        <v>0.49017953872680697</v>
      </c>
      <c r="Z892">
        <v>0.2</v>
      </c>
      <c r="AA892">
        <v>1</v>
      </c>
      <c r="AB892">
        <v>0.83333333333333304</v>
      </c>
      <c r="AC892">
        <v>0.90909090909090895</v>
      </c>
      <c r="AD892">
        <v>0</v>
      </c>
      <c r="AE892">
        <v>0.8</v>
      </c>
    </row>
    <row r="893" spans="1:31" x14ac:dyDescent="0.15">
      <c r="A893" s="6">
        <v>486</v>
      </c>
      <c r="B893">
        <v>14</v>
      </c>
      <c r="C893">
        <v>6</v>
      </c>
      <c r="D893">
        <v>10</v>
      </c>
      <c r="E893">
        <v>10</v>
      </c>
      <c r="F893">
        <v>10</v>
      </c>
      <c r="G893">
        <v>0</v>
      </c>
      <c r="H893">
        <v>4</v>
      </c>
      <c r="I893">
        <v>6</v>
      </c>
      <c r="J893">
        <v>0.7</v>
      </c>
      <c r="K893">
        <v>8.9437408447265607</v>
      </c>
      <c r="L893" s="10">
        <v>4.2277584075927699</v>
      </c>
      <c r="M893">
        <v>1.10456466674805</v>
      </c>
      <c r="N893">
        <v>6.5846385955810502</v>
      </c>
      <c r="O893">
        <v>3</v>
      </c>
      <c r="P893">
        <v>3</v>
      </c>
      <c r="Q893">
        <v>13</v>
      </c>
      <c r="R893" s="16">
        <v>0.23080000000000001</v>
      </c>
      <c r="S893" s="16">
        <f t="shared" si="13"/>
        <v>0.3</v>
      </c>
      <c r="T893">
        <v>3.20710372924805</v>
      </c>
      <c r="U893">
        <v>2.8138980865478498</v>
      </c>
      <c r="V893">
        <v>2.6263279914856001</v>
      </c>
      <c r="W893" s="17">
        <v>0.187570095062256</v>
      </c>
      <c r="X893">
        <v>0.58077573776245095</v>
      </c>
      <c r="Y893">
        <v>0.58077573776245095</v>
      </c>
      <c r="Z893">
        <v>0.3</v>
      </c>
      <c r="AA893">
        <v>1</v>
      </c>
      <c r="AB893">
        <v>0.76923076923076905</v>
      </c>
      <c r="AC893">
        <v>0.86956521739130399</v>
      </c>
      <c r="AD893">
        <v>0</v>
      </c>
      <c r="AE893">
        <v>0.7</v>
      </c>
    </row>
    <row r="894" spans="1:31" x14ac:dyDescent="0.15">
      <c r="A894" s="6">
        <v>201</v>
      </c>
      <c r="B894">
        <v>16</v>
      </c>
      <c r="C894">
        <v>4</v>
      </c>
      <c r="D894">
        <v>10</v>
      </c>
      <c r="E894">
        <v>10</v>
      </c>
      <c r="F894">
        <v>10</v>
      </c>
      <c r="G894">
        <v>0</v>
      </c>
      <c r="H894">
        <v>6</v>
      </c>
      <c r="I894">
        <v>4</v>
      </c>
      <c r="J894">
        <v>0.8</v>
      </c>
      <c r="K894">
        <v>8.5482616424560494</v>
      </c>
      <c r="L894" s="10">
        <v>4.2296943664550799</v>
      </c>
      <c r="M894">
        <v>3.25664138793945</v>
      </c>
      <c r="N894">
        <v>4.7649822235107404</v>
      </c>
      <c r="O894">
        <v>2</v>
      </c>
      <c r="P894">
        <v>2</v>
      </c>
      <c r="Q894">
        <v>11</v>
      </c>
      <c r="R894" s="16">
        <v>0.18179999999999999</v>
      </c>
      <c r="S894" s="16">
        <f t="shared" si="13"/>
        <v>0.2</v>
      </c>
      <c r="T894">
        <v>2.9527206420898402</v>
      </c>
      <c r="U894">
        <v>2.7792913913726802</v>
      </c>
      <c r="V894">
        <v>2.4399838447570801</v>
      </c>
      <c r="W894" s="17">
        <v>0.33930754661560097</v>
      </c>
      <c r="X894">
        <v>0.512736797332764</v>
      </c>
      <c r="Y894">
        <v>0.512736797332764</v>
      </c>
      <c r="Z894">
        <v>0.2</v>
      </c>
      <c r="AA894">
        <v>0.9</v>
      </c>
      <c r="AB894">
        <v>0.81818181818181801</v>
      </c>
      <c r="AC894">
        <v>0.85714285714285698</v>
      </c>
      <c r="AD894">
        <v>0.1</v>
      </c>
      <c r="AE894">
        <v>0.7</v>
      </c>
    </row>
    <row r="895" spans="1:31" x14ac:dyDescent="0.15">
      <c r="A895" s="6">
        <v>168</v>
      </c>
      <c r="B895">
        <v>15</v>
      </c>
      <c r="C895">
        <v>5</v>
      </c>
      <c r="D895">
        <v>10</v>
      </c>
      <c r="E895">
        <v>10</v>
      </c>
      <c r="F895">
        <v>10</v>
      </c>
      <c r="G895">
        <v>0</v>
      </c>
      <c r="H895">
        <v>5</v>
      </c>
      <c r="I895">
        <v>5</v>
      </c>
      <c r="J895">
        <v>0.75</v>
      </c>
      <c r="K895">
        <v>7.5326347351074201</v>
      </c>
      <c r="L895" s="10">
        <v>4.2445487976074201</v>
      </c>
      <c r="M895">
        <v>2.8963432312011701</v>
      </c>
      <c r="N895">
        <v>3.8797550201415998</v>
      </c>
      <c r="O895">
        <v>1</v>
      </c>
      <c r="P895">
        <v>1</v>
      </c>
      <c r="Q895">
        <v>10</v>
      </c>
      <c r="R895" s="16">
        <v>0.1</v>
      </c>
      <c r="S895" s="16">
        <f t="shared" si="13"/>
        <v>0.1</v>
      </c>
      <c r="T895">
        <v>2.9455661773681601</v>
      </c>
      <c r="U895">
        <v>2.7536349296569802</v>
      </c>
      <c r="V895">
        <v>2.4550144672393799</v>
      </c>
      <c r="W895" s="17">
        <v>0.29862046241760198</v>
      </c>
      <c r="X895">
        <v>0.49055171012878401</v>
      </c>
      <c r="Y895">
        <v>0.49055171012878401</v>
      </c>
      <c r="Z895">
        <v>0.1</v>
      </c>
      <c r="AA895">
        <v>0.9</v>
      </c>
      <c r="AB895">
        <v>0.9</v>
      </c>
      <c r="AC895">
        <v>0.9</v>
      </c>
      <c r="AD895">
        <v>0.1</v>
      </c>
      <c r="AE895">
        <v>0.8</v>
      </c>
    </row>
    <row r="896" spans="1:31" x14ac:dyDescent="0.15">
      <c r="A896" s="6">
        <v>237</v>
      </c>
      <c r="B896">
        <v>16</v>
      </c>
      <c r="C896">
        <v>4</v>
      </c>
      <c r="D896">
        <v>10</v>
      </c>
      <c r="E896">
        <v>10</v>
      </c>
      <c r="F896">
        <v>10</v>
      </c>
      <c r="G896">
        <v>0</v>
      </c>
      <c r="H896">
        <v>6</v>
      </c>
      <c r="I896">
        <v>4</v>
      </c>
      <c r="J896">
        <v>0.8</v>
      </c>
      <c r="K896">
        <v>8.9136676788330096</v>
      </c>
      <c r="L896" s="10">
        <v>4.2497444152831996</v>
      </c>
      <c r="M896">
        <v>3.0916290283203098</v>
      </c>
      <c r="N896">
        <v>4.8779125213623002</v>
      </c>
      <c r="O896">
        <v>2</v>
      </c>
      <c r="P896">
        <v>2</v>
      </c>
      <c r="Q896">
        <v>12</v>
      </c>
      <c r="R896" s="16">
        <v>0.16669999999999999</v>
      </c>
      <c r="S896" s="16">
        <f t="shared" si="13"/>
        <v>0.2</v>
      </c>
      <c r="T896">
        <v>3.4670848846435498</v>
      </c>
      <c r="U896">
        <v>3.2517111301422101</v>
      </c>
      <c r="V896">
        <v>2.89305448532104</v>
      </c>
      <c r="W896" s="17">
        <v>0.35865664482116699</v>
      </c>
      <c r="X896">
        <v>0.57403039932250999</v>
      </c>
      <c r="Y896">
        <v>0.57403039932250999</v>
      </c>
      <c r="Z896">
        <v>0.2</v>
      </c>
      <c r="AA896">
        <v>1</v>
      </c>
      <c r="AB896">
        <v>0.83333333333333304</v>
      </c>
      <c r="AC896">
        <v>0.90909090909090895</v>
      </c>
      <c r="AD896">
        <v>0</v>
      </c>
      <c r="AE896">
        <v>0.8</v>
      </c>
    </row>
    <row r="897" spans="1:31" x14ac:dyDescent="0.15">
      <c r="A897" s="6">
        <v>950</v>
      </c>
      <c r="B897">
        <v>13</v>
      </c>
      <c r="C897">
        <v>7</v>
      </c>
      <c r="D897">
        <v>10</v>
      </c>
      <c r="E897">
        <v>10</v>
      </c>
      <c r="F897">
        <v>10</v>
      </c>
      <c r="G897">
        <v>0</v>
      </c>
      <c r="H897">
        <v>3</v>
      </c>
      <c r="I897">
        <v>7</v>
      </c>
      <c r="J897">
        <v>0.65</v>
      </c>
      <c r="K897">
        <v>8.6675167083740199</v>
      </c>
      <c r="L897" s="10">
        <v>4.2599201202392596</v>
      </c>
      <c r="M897">
        <v>0.141372680664062</v>
      </c>
      <c r="N897">
        <v>8.8083477020263707</v>
      </c>
      <c r="O897">
        <v>3</v>
      </c>
      <c r="P897">
        <v>3</v>
      </c>
      <c r="Q897">
        <v>13</v>
      </c>
      <c r="R897" s="16">
        <v>0.23080000000000001</v>
      </c>
      <c r="S897" s="16">
        <f t="shared" si="13"/>
        <v>0.3</v>
      </c>
      <c r="T897">
        <v>2.8101425170898402</v>
      </c>
      <c r="U897">
        <v>2.26533007621765</v>
      </c>
      <c r="V897">
        <v>2.2691600322723402</v>
      </c>
      <c r="W897" s="17">
        <v>3.8299560546875E-3</v>
      </c>
      <c r="X897">
        <v>0.54098248481750499</v>
      </c>
      <c r="Y897">
        <v>0.54098248481750499</v>
      </c>
      <c r="Z897">
        <v>0.3</v>
      </c>
      <c r="AA897">
        <v>1</v>
      </c>
      <c r="AB897">
        <v>0.76923076923076905</v>
      </c>
      <c r="AC897">
        <v>0.86956521739130399</v>
      </c>
      <c r="AD897">
        <v>0</v>
      </c>
      <c r="AE897">
        <v>0.7</v>
      </c>
    </row>
    <row r="898" spans="1:31" x14ac:dyDescent="0.15">
      <c r="A898" s="6">
        <v>213</v>
      </c>
      <c r="B898">
        <v>16</v>
      </c>
      <c r="C898">
        <v>4</v>
      </c>
      <c r="D898">
        <v>10</v>
      </c>
      <c r="E898">
        <v>10</v>
      </c>
      <c r="F898">
        <v>10</v>
      </c>
      <c r="G898">
        <v>0</v>
      </c>
      <c r="H898">
        <v>6</v>
      </c>
      <c r="I898">
        <v>4</v>
      </c>
      <c r="J898">
        <v>0.8</v>
      </c>
      <c r="K898">
        <v>9.9134235382080096</v>
      </c>
      <c r="L898" s="10">
        <v>4.2708263397216797</v>
      </c>
      <c r="M898">
        <v>2.9199905395507799</v>
      </c>
      <c r="N898">
        <v>6.0272483825683603</v>
      </c>
      <c r="O898">
        <v>3</v>
      </c>
      <c r="P898">
        <v>3</v>
      </c>
      <c r="Q898">
        <v>13</v>
      </c>
      <c r="R898" s="16">
        <v>0.23080000000000001</v>
      </c>
      <c r="S898" s="16">
        <f t="shared" ref="S898:S961" si="14">O898/E898</f>
        <v>0.3</v>
      </c>
      <c r="T898">
        <v>3.2638244628906201</v>
      </c>
      <c r="U898">
        <v>3.0492627620696999</v>
      </c>
      <c r="V898">
        <v>2.6928896903991699</v>
      </c>
      <c r="W898" s="17">
        <v>0.356373071670532</v>
      </c>
      <c r="X898">
        <v>0.57093477249145497</v>
      </c>
      <c r="Y898">
        <v>0.57093477249145497</v>
      </c>
      <c r="Z898">
        <v>0.3</v>
      </c>
      <c r="AA898">
        <v>1</v>
      </c>
      <c r="AB898">
        <v>0.76923076923076905</v>
      </c>
      <c r="AC898">
        <v>0.86956521739130399</v>
      </c>
      <c r="AD898">
        <v>0</v>
      </c>
      <c r="AE898">
        <v>0.7</v>
      </c>
    </row>
    <row r="899" spans="1:31" x14ac:dyDescent="0.15">
      <c r="A899" s="6">
        <v>216</v>
      </c>
      <c r="B899">
        <v>15</v>
      </c>
      <c r="C899">
        <v>5</v>
      </c>
      <c r="D899">
        <v>10</v>
      </c>
      <c r="E899">
        <v>10</v>
      </c>
      <c r="F899">
        <v>10</v>
      </c>
      <c r="G899">
        <v>0</v>
      </c>
      <c r="H899">
        <v>5</v>
      </c>
      <c r="I899">
        <v>5</v>
      </c>
      <c r="J899">
        <v>0.75</v>
      </c>
      <c r="K899">
        <v>8.5999126434326207</v>
      </c>
      <c r="L899" s="10">
        <v>4.2804412841796902</v>
      </c>
      <c r="M899">
        <v>2.5207443237304701</v>
      </c>
      <c r="N899">
        <v>5.1195659637451199</v>
      </c>
      <c r="O899">
        <v>2</v>
      </c>
      <c r="P899">
        <v>2</v>
      </c>
      <c r="Q899">
        <v>12</v>
      </c>
      <c r="R899" s="16">
        <v>0.16669999999999999</v>
      </c>
      <c r="S899" s="16">
        <f t="shared" si="14"/>
        <v>0.2</v>
      </c>
      <c r="T899">
        <v>3.2464847564697301</v>
      </c>
      <c r="U899">
        <v>2.9972977638244598</v>
      </c>
      <c r="V899">
        <v>2.6907300949096702</v>
      </c>
      <c r="W899" s="17">
        <v>0.30656766891479498</v>
      </c>
      <c r="X899">
        <v>0.55575466156005904</v>
      </c>
      <c r="Y899">
        <v>0.55575466156005904</v>
      </c>
      <c r="Z899">
        <v>0.2</v>
      </c>
      <c r="AA899">
        <v>1</v>
      </c>
      <c r="AB899">
        <v>0.83333333333333304</v>
      </c>
      <c r="AC899">
        <v>0.90909090909090895</v>
      </c>
      <c r="AD899">
        <v>0</v>
      </c>
      <c r="AE899">
        <v>0.8</v>
      </c>
    </row>
    <row r="900" spans="1:31" x14ac:dyDescent="0.15">
      <c r="A900" s="6">
        <v>420</v>
      </c>
      <c r="B900">
        <v>16</v>
      </c>
      <c r="C900">
        <v>4</v>
      </c>
      <c r="D900">
        <v>10</v>
      </c>
      <c r="E900">
        <v>10</v>
      </c>
      <c r="F900">
        <v>10</v>
      </c>
      <c r="G900">
        <v>0</v>
      </c>
      <c r="H900">
        <v>6</v>
      </c>
      <c r="I900">
        <v>4</v>
      </c>
      <c r="J900">
        <v>0.8</v>
      </c>
      <c r="K900">
        <v>8.9019279479980504</v>
      </c>
      <c r="L900" s="10">
        <v>4.2809696197509801</v>
      </c>
      <c r="M900">
        <v>3.0007476806640598</v>
      </c>
      <c r="N900">
        <v>4.5010414123535201</v>
      </c>
      <c r="O900">
        <v>2</v>
      </c>
      <c r="P900">
        <v>2</v>
      </c>
      <c r="Q900">
        <v>12</v>
      </c>
      <c r="R900" s="16">
        <v>0.16669999999999999</v>
      </c>
      <c r="S900" s="16">
        <f t="shared" si="14"/>
        <v>0.2</v>
      </c>
      <c r="T900">
        <v>3.5607547760009801</v>
      </c>
      <c r="U900">
        <v>3.3618261814117401</v>
      </c>
      <c r="V900">
        <v>2.9829249382018999</v>
      </c>
      <c r="W900" s="17">
        <v>0.37890124320983898</v>
      </c>
      <c r="X900">
        <v>0.57782983779907204</v>
      </c>
      <c r="Y900">
        <v>0.57782983779907204</v>
      </c>
      <c r="Z900">
        <v>0.2</v>
      </c>
      <c r="AA900">
        <v>1</v>
      </c>
      <c r="AB900">
        <v>0.83333333333333304</v>
      </c>
      <c r="AC900">
        <v>0.90909090909090895</v>
      </c>
      <c r="AD900">
        <v>0</v>
      </c>
      <c r="AE900">
        <v>0.8</v>
      </c>
    </row>
    <row r="901" spans="1:31" x14ac:dyDescent="0.15">
      <c r="A901" s="6">
        <v>158</v>
      </c>
      <c r="B901">
        <v>15</v>
      </c>
      <c r="C901">
        <v>5</v>
      </c>
      <c r="D901">
        <v>10</v>
      </c>
      <c r="E901">
        <v>10</v>
      </c>
      <c r="F901">
        <v>10</v>
      </c>
      <c r="G901">
        <v>0</v>
      </c>
      <c r="H901">
        <v>5</v>
      </c>
      <c r="I901">
        <v>5</v>
      </c>
      <c r="J901">
        <v>0.75</v>
      </c>
      <c r="K901">
        <v>7.9831905364990199</v>
      </c>
      <c r="L901" s="10">
        <v>4.2839298248290998</v>
      </c>
      <c r="M901">
        <v>2.99527931213379</v>
      </c>
      <c r="N901">
        <v>4.8212127685546902</v>
      </c>
      <c r="O901">
        <v>1</v>
      </c>
      <c r="P901">
        <v>1</v>
      </c>
      <c r="Q901">
        <v>11</v>
      </c>
      <c r="R901" s="16">
        <v>9.0899999999999995E-2</v>
      </c>
      <c r="S901" s="16">
        <f t="shared" si="14"/>
        <v>0.1</v>
      </c>
      <c r="T901">
        <v>3.1968898773193399</v>
      </c>
      <c r="U901">
        <v>2.9954133033752401</v>
      </c>
      <c r="V901">
        <v>2.71425461769104</v>
      </c>
      <c r="W901" s="17">
        <v>0.28115868568420399</v>
      </c>
      <c r="X901">
        <v>0.48263525962829601</v>
      </c>
      <c r="Y901">
        <v>0.48263525962829601</v>
      </c>
      <c r="Z901">
        <v>0.1</v>
      </c>
      <c r="AA901">
        <v>1</v>
      </c>
      <c r="AB901">
        <v>0.90909090909090895</v>
      </c>
      <c r="AC901">
        <v>0.952380952380952</v>
      </c>
      <c r="AD901">
        <v>0</v>
      </c>
      <c r="AE901">
        <v>0.9</v>
      </c>
    </row>
    <row r="902" spans="1:31" x14ac:dyDescent="0.15">
      <c r="A902" s="6">
        <v>282</v>
      </c>
      <c r="B902">
        <v>16</v>
      </c>
      <c r="C902">
        <v>4</v>
      </c>
      <c r="D902">
        <v>10</v>
      </c>
      <c r="E902">
        <v>10</v>
      </c>
      <c r="F902">
        <v>10</v>
      </c>
      <c r="G902">
        <v>0</v>
      </c>
      <c r="H902">
        <v>6</v>
      </c>
      <c r="I902">
        <v>4</v>
      </c>
      <c r="J902">
        <v>0.8</v>
      </c>
      <c r="K902">
        <v>9.8995666503906197</v>
      </c>
      <c r="L902" s="10">
        <v>4.2879219055175799</v>
      </c>
      <c r="M902">
        <v>2.7621402740478498</v>
      </c>
      <c r="N902">
        <v>5.5382747650146502</v>
      </c>
      <c r="O902">
        <v>3</v>
      </c>
      <c r="P902">
        <v>3</v>
      </c>
      <c r="Q902">
        <v>13</v>
      </c>
      <c r="R902" s="16">
        <v>0.23080000000000001</v>
      </c>
      <c r="S902" s="16">
        <f t="shared" si="14"/>
        <v>0.3</v>
      </c>
      <c r="T902">
        <v>3.1876335144043</v>
      </c>
      <c r="U902">
        <v>3.00083351135254</v>
      </c>
      <c r="V902">
        <v>2.6199593544006401</v>
      </c>
      <c r="W902" s="17">
        <v>0.38087415695190402</v>
      </c>
      <c r="X902">
        <v>0.567674160003662</v>
      </c>
      <c r="Y902">
        <v>0.567674160003662</v>
      </c>
      <c r="Z902">
        <v>0.3</v>
      </c>
      <c r="AA902">
        <v>1</v>
      </c>
      <c r="AB902">
        <v>0.76923076923076905</v>
      </c>
      <c r="AC902">
        <v>0.86956521739130399</v>
      </c>
      <c r="AD902">
        <v>0</v>
      </c>
      <c r="AE902">
        <v>0.7</v>
      </c>
    </row>
    <row r="903" spans="1:31" x14ac:dyDescent="0.15">
      <c r="A903" s="6">
        <v>531</v>
      </c>
      <c r="B903">
        <v>14</v>
      </c>
      <c r="C903">
        <v>6</v>
      </c>
      <c r="D903">
        <v>10</v>
      </c>
      <c r="E903">
        <v>10</v>
      </c>
      <c r="F903">
        <v>10</v>
      </c>
      <c r="G903">
        <v>0</v>
      </c>
      <c r="H903">
        <v>4</v>
      </c>
      <c r="I903">
        <v>6</v>
      </c>
      <c r="J903">
        <v>0.7</v>
      </c>
      <c r="K903">
        <v>8.5826892852783203</v>
      </c>
      <c r="L903" s="10">
        <v>4.29248046875</v>
      </c>
      <c r="M903">
        <v>1.9749679565429701</v>
      </c>
      <c r="N903">
        <v>6.8630084991455096</v>
      </c>
      <c r="O903">
        <v>4</v>
      </c>
      <c r="P903">
        <v>4</v>
      </c>
      <c r="Q903">
        <v>14</v>
      </c>
      <c r="R903" s="16">
        <v>0.28570000000000001</v>
      </c>
      <c r="S903" s="16">
        <f t="shared" si="14"/>
        <v>0.4</v>
      </c>
      <c r="T903">
        <v>3.41282081604004</v>
      </c>
      <c r="U903">
        <v>3.0024070739746098</v>
      </c>
      <c r="V903">
        <v>2.8293726444244398</v>
      </c>
      <c r="W903" s="17">
        <v>0.17303442955017101</v>
      </c>
      <c r="X903">
        <v>0.58344817161560103</v>
      </c>
      <c r="Y903">
        <v>0.58344817161560103</v>
      </c>
      <c r="Z903">
        <v>0.4</v>
      </c>
      <c r="AA903">
        <v>1</v>
      </c>
      <c r="AB903">
        <v>0.71428571428571397</v>
      </c>
      <c r="AC903">
        <v>0.83333333333333304</v>
      </c>
      <c r="AD903">
        <v>0</v>
      </c>
      <c r="AE903">
        <v>0.6</v>
      </c>
    </row>
    <row r="904" spans="1:31" x14ac:dyDescent="0.15">
      <c r="A904" s="6">
        <v>903</v>
      </c>
      <c r="B904">
        <v>15</v>
      </c>
      <c r="C904">
        <v>5</v>
      </c>
      <c r="D904">
        <v>10</v>
      </c>
      <c r="E904">
        <v>10</v>
      </c>
      <c r="F904">
        <v>10</v>
      </c>
      <c r="G904">
        <v>0</v>
      </c>
      <c r="H904">
        <v>5</v>
      </c>
      <c r="I904">
        <v>5</v>
      </c>
      <c r="J904">
        <v>0.75</v>
      </c>
      <c r="K904">
        <v>9.3292579650878906</v>
      </c>
      <c r="L904" s="10">
        <v>4.2981548309326199</v>
      </c>
      <c r="M904">
        <v>2.4728145599365199</v>
      </c>
      <c r="N904">
        <v>6.4115161895751998</v>
      </c>
      <c r="O904">
        <v>4</v>
      </c>
      <c r="P904">
        <v>4</v>
      </c>
      <c r="Q904">
        <v>14</v>
      </c>
      <c r="R904" s="16">
        <v>0.28570000000000001</v>
      </c>
      <c r="S904" s="16">
        <f t="shared" si="14"/>
        <v>0.4</v>
      </c>
      <c r="T904">
        <v>3.1638450622558598</v>
      </c>
      <c r="U904">
        <v>2.8869547843933101</v>
      </c>
      <c r="V904">
        <v>2.62051582336426</v>
      </c>
      <c r="W904" s="17">
        <v>0.26643896102905301</v>
      </c>
      <c r="X904">
        <v>0.54332923889160201</v>
      </c>
      <c r="Y904">
        <v>0.54332923889160201</v>
      </c>
      <c r="Z904">
        <v>0.4</v>
      </c>
      <c r="AA904">
        <v>1</v>
      </c>
      <c r="AB904">
        <v>0.71428571428571397</v>
      </c>
      <c r="AC904">
        <v>0.83333333333333304</v>
      </c>
      <c r="AD904">
        <v>0</v>
      </c>
      <c r="AE904">
        <v>0.6</v>
      </c>
    </row>
    <row r="905" spans="1:31" x14ac:dyDescent="0.15">
      <c r="A905" s="6">
        <v>847</v>
      </c>
      <c r="B905">
        <v>15</v>
      </c>
      <c r="C905">
        <v>5</v>
      </c>
      <c r="D905">
        <v>10</v>
      </c>
      <c r="E905">
        <v>10</v>
      </c>
      <c r="F905">
        <v>10</v>
      </c>
      <c r="G905">
        <v>0</v>
      </c>
      <c r="H905">
        <v>5</v>
      </c>
      <c r="I905">
        <v>5</v>
      </c>
      <c r="J905">
        <v>0.75</v>
      </c>
      <c r="K905">
        <v>8.4708938598632795</v>
      </c>
      <c r="L905" s="10">
        <v>4.3074703216552699</v>
      </c>
      <c r="M905">
        <v>2.44746017456055</v>
      </c>
      <c r="N905">
        <v>4.6068382263183603</v>
      </c>
      <c r="O905">
        <v>2</v>
      </c>
      <c r="P905">
        <v>2</v>
      </c>
      <c r="Q905">
        <v>12</v>
      </c>
      <c r="R905" s="16">
        <v>0.16669999999999999</v>
      </c>
      <c r="S905" s="16">
        <f t="shared" si="14"/>
        <v>0.2</v>
      </c>
      <c r="T905">
        <v>3.3073978424072301</v>
      </c>
      <c r="U905">
        <v>3.0540721416473402</v>
      </c>
      <c r="V905">
        <v>2.7311167716979998</v>
      </c>
      <c r="W905" s="17">
        <v>0.32295536994934099</v>
      </c>
      <c r="X905">
        <v>0.57628107070922896</v>
      </c>
      <c r="Y905">
        <v>0.57628107070922896</v>
      </c>
      <c r="Z905">
        <v>0.2</v>
      </c>
      <c r="AA905">
        <v>1</v>
      </c>
      <c r="AB905">
        <v>0.83333333333333304</v>
      </c>
      <c r="AC905">
        <v>0.90909090909090895</v>
      </c>
      <c r="AD905">
        <v>0</v>
      </c>
      <c r="AE905">
        <v>0.8</v>
      </c>
    </row>
    <row r="906" spans="1:31" x14ac:dyDescent="0.15">
      <c r="A906" s="6">
        <v>323</v>
      </c>
      <c r="B906">
        <v>16</v>
      </c>
      <c r="C906">
        <v>4</v>
      </c>
      <c r="D906">
        <v>10</v>
      </c>
      <c r="E906">
        <v>10</v>
      </c>
      <c r="F906">
        <v>10</v>
      </c>
      <c r="G906">
        <v>0</v>
      </c>
      <c r="H906">
        <v>6</v>
      </c>
      <c r="I906">
        <v>4</v>
      </c>
      <c r="J906">
        <v>0.8</v>
      </c>
      <c r="K906">
        <v>8.9355392456054705</v>
      </c>
      <c r="L906" s="10">
        <v>4.3077869415283203</v>
      </c>
      <c r="M906">
        <v>3.3626632690429701</v>
      </c>
      <c r="N906">
        <v>5.3501167297363299</v>
      </c>
      <c r="O906">
        <v>4</v>
      </c>
      <c r="P906">
        <v>4</v>
      </c>
      <c r="Q906">
        <v>14</v>
      </c>
      <c r="R906" s="16">
        <v>0.28570000000000001</v>
      </c>
      <c r="S906" s="16">
        <f t="shared" si="14"/>
        <v>0.4</v>
      </c>
      <c r="T906">
        <v>3.2811317443847701</v>
      </c>
      <c r="U906">
        <v>3.0644016265869101</v>
      </c>
      <c r="V906">
        <v>2.7282443046569802</v>
      </c>
      <c r="W906" s="17">
        <v>0.33615732192993197</v>
      </c>
      <c r="X906">
        <v>0.55288743972778298</v>
      </c>
      <c r="Y906">
        <v>0.55288743972778298</v>
      </c>
      <c r="Z906">
        <v>0.4</v>
      </c>
      <c r="AA906">
        <v>1</v>
      </c>
      <c r="AB906">
        <v>0.71428571428571397</v>
      </c>
      <c r="AC906">
        <v>0.83333333333333304</v>
      </c>
      <c r="AD906">
        <v>0</v>
      </c>
      <c r="AE906">
        <v>0.6</v>
      </c>
    </row>
    <row r="907" spans="1:31" x14ac:dyDescent="0.15">
      <c r="A907" s="6">
        <v>309</v>
      </c>
      <c r="B907">
        <v>15</v>
      </c>
      <c r="C907">
        <v>5</v>
      </c>
      <c r="D907">
        <v>10</v>
      </c>
      <c r="E907">
        <v>10</v>
      </c>
      <c r="F907">
        <v>10</v>
      </c>
      <c r="G907">
        <v>0</v>
      </c>
      <c r="H907">
        <v>5</v>
      </c>
      <c r="I907">
        <v>5</v>
      </c>
      <c r="J907">
        <v>0.75</v>
      </c>
      <c r="K907">
        <v>8.0787754058837908</v>
      </c>
      <c r="L907" s="10">
        <v>4.3170661926269496</v>
      </c>
      <c r="M907">
        <v>2.7179908752441402</v>
      </c>
      <c r="N907">
        <v>4.3252525329589799</v>
      </c>
      <c r="O907">
        <v>2</v>
      </c>
      <c r="P907">
        <v>2</v>
      </c>
      <c r="Q907">
        <v>12</v>
      </c>
      <c r="R907" s="16">
        <v>0.16669999999999999</v>
      </c>
      <c r="S907" s="16">
        <f t="shared" si="14"/>
        <v>0.2</v>
      </c>
      <c r="T907">
        <v>3.0505332946777299</v>
      </c>
      <c r="U907">
        <v>2.86517381668091</v>
      </c>
      <c r="V907">
        <v>2.5525450706481898</v>
      </c>
      <c r="W907" s="17">
        <v>0.31262874603271501</v>
      </c>
      <c r="X907">
        <v>0.49798822402954102</v>
      </c>
      <c r="Y907">
        <v>0.49798822402954102</v>
      </c>
      <c r="Z907">
        <v>0.2</v>
      </c>
      <c r="AA907">
        <v>1</v>
      </c>
      <c r="AB907">
        <v>0.83333333333333304</v>
      </c>
      <c r="AC907">
        <v>0.90909090909090895</v>
      </c>
      <c r="AD907">
        <v>0</v>
      </c>
      <c r="AE907">
        <v>0.8</v>
      </c>
    </row>
    <row r="908" spans="1:31" x14ac:dyDescent="0.15">
      <c r="A908" s="6">
        <v>986</v>
      </c>
      <c r="B908">
        <v>15</v>
      </c>
      <c r="C908">
        <v>5</v>
      </c>
      <c r="D908">
        <v>10</v>
      </c>
      <c r="E908">
        <v>10</v>
      </c>
      <c r="F908">
        <v>10</v>
      </c>
      <c r="G908">
        <v>0</v>
      </c>
      <c r="H908">
        <v>5</v>
      </c>
      <c r="I908">
        <v>5</v>
      </c>
      <c r="J908">
        <v>0.75</v>
      </c>
      <c r="K908">
        <v>8.5450572967529297</v>
      </c>
      <c r="L908" s="10">
        <v>4.3203277587890598</v>
      </c>
      <c r="M908">
        <v>2.45469093322754</v>
      </c>
      <c r="N908">
        <v>4.7181835174560502</v>
      </c>
      <c r="O908">
        <v>3</v>
      </c>
      <c r="P908">
        <v>3</v>
      </c>
      <c r="Q908">
        <v>13</v>
      </c>
      <c r="R908" s="16">
        <v>0.23080000000000001</v>
      </c>
      <c r="S908" s="16">
        <f t="shared" si="14"/>
        <v>0.3</v>
      </c>
      <c r="T908">
        <v>3.2227306365966801</v>
      </c>
      <c r="U908">
        <v>2.9843392372131401</v>
      </c>
      <c r="V908">
        <v>2.6674389839172399</v>
      </c>
      <c r="W908" s="17">
        <v>0.31690025329589799</v>
      </c>
      <c r="X908">
        <v>0.55529165267944303</v>
      </c>
      <c r="Y908">
        <v>0.55529165267944303</v>
      </c>
      <c r="Z908">
        <v>0.3</v>
      </c>
      <c r="AA908">
        <v>1</v>
      </c>
      <c r="AB908">
        <v>0.76923076923076905</v>
      </c>
      <c r="AC908">
        <v>0.86956521739130399</v>
      </c>
      <c r="AD908">
        <v>0</v>
      </c>
      <c r="AE908">
        <v>0.7</v>
      </c>
    </row>
    <row r="909" spans="1:31" x14ac:dyDescent="0.15">
      <c r="A909" s="6">
        <v>996</v>
      </c>
      <c r="B909">
        <v>14</v>
      </c>
      <c r="C909">
        <v>6</v>
      </c>
      <c r="D909">
        <v>10</v>
      </c>
      <c r="E909">
        <v>10</v>
      </c>
      <c r="F909">
        <v>10</v>
      </c>
      <c r="G909">
        <v>0</v>
      </c>
      <c r="H909">
        <v>4</v>
      </c>
      <c r="I909">
        <v>6</v>
      </c>
      <c r="J909">
        <v>0.7</v>
      </c>
      <c r="K909">
        <v>8.4121742248535192</v>
      </c>
      <c r="L909" s="10">
        <v>4.3311004638671902</v>
      </c>
      <c r="M909">
        <v>1.6194534301757799</v>
      </c>
      <c r="N909">
        <v>5.6832752227783203</v>
      </c>
      <c r="O909">
        <v>2</v>
      </c>
      <c r="P909">
        <v>2</v>
      </c>
      <c r="Q909">
        <v>12</v>
      </c>
      <c r="R909" s="16">
        <v>0.16669999999999999</v>
      </c>
      <c r="S909" s="16">
        <f t="shared" si="14"/>
        <v>0.2</v>
      </c>
      <c r="T909">
        <v>2.6802177429199201</v>
      </c>
      <c r="U909">
        <v>2.3968577384948699</v>
      </c>
      <c r="V909">
        <v>2.1700892448425302</v>
      </c>
      <c r="W909" s="17">
        <v>0.226768493652344</v>
      </c>
      <c r="X909">
        <v>0.51012849807739302</v>
      </c>
      <c r="Y909">
        <v>0.51012849807739302</v>
      </c>
      <c r="Z909">
        <v>0.2</v>
      </c>
      <c r="AA909">
        <v>1</v>
      </c>
      <c r="AB909">
        <v>0.83333333333333304</v>
      </c>
      <c r="AC909">
        <v>0.90909090909090895</v>
      </c>
      <c r="AD909">
        <v>0</v>
      </c>
      <c r="AE909">
        <v>0.8</v>
      </c>
    </row>
    <row r="910" spans="1:31" x14ac:dyDescent="0.15">
      <c r="A910" s="6">
        <v>223</v>
      </c>
      <c r="B910">
        <v>15</v>
      </c>
      <c r="C910">
        <v>5</v>
      </c>
      <c r="D910">
        <v>10</v>
      </c>
      <c r="E910">
        <v>10</v>
      </c>
      <c r="F910">
        <v>10</v>
      </c>
      <c r="G910">
        <v>0</v>
      </c>
      <c r="H910">
        <v>5</v>
      </c>
      <c r="I910">
        <v>5</v>
      </c>
      <c r="J910">
        <v>0.75</v>
      </c>
      <c r="K910">
        <v>9.8341693878173793</v>
      </c>
      <c r="L910" s="10">
        <v>4.3373126983642596</v>
      </c>
      <c r="M910">
        <v>2.2206993103027299</v>
      </c>
      <c r="N910">
        <v>6.7604885101318404</v>
      </c>
      <c r="O910">
        <v>3</v>
      </c>
      <c r="P910">
        <v>3</v>
      </c>
      <c r="Q910">
        <v>13</v>
      </c>
      <c r="R910" s="16">
        <v>0.23080000000000001</v>
      </c>
      <c r="S910" s="16">
        <f t="shared" si="14"/>
        <v>0.3</v>
      </c>
      <c r="T910">
        <v>3.0818328857421902</v>
      </c>
      <c r="U910">
        <v>2.79755783081055</v>
      </c>
      <c r="V910">
        <v>2.5217382907867401</v>
      </c>
      <c r="W910" s="17">
        <v>0.27581954002380399</v>
      </c>
      <c r="X910">
        <v>0.560094594955444</v>
      </c>
      <c r="Y910">
        <v>0.560094594955444</v>
      </c>
      <c r="Z910">
        <v>0.3</v>
      </c>
      <c r="AA910">
        <v>1</v>
      </c>
      <c r="AB910">
        <v>0.76923076923076905</v>
      </c>
      <c r="AC910">
        <v>0.86956521739130399</v>
      </c>
      <c r="AD910">
        <v>0</v>
      </c>
      <c r="AE910">
        <v>0.7</v>
      </c>
    </row>
    <row r="911" spans="1:31" x14ac:dyDescent="0.15">
      <c r="A911" s="6">
        <v>11</v>
      </c>
      <c r="B911">
        <v>15</v>
      </c>
      <c r="C911">
        <v>5</v>
      </c>
      <c r="D911">
        <v>10</v>
      </c>
      <c r="E911">
        <v>10</v>
      </c>
      <c r="F911">
        <v>10</v>
      </c>
      <c r="G911">
        <v>0</v>
      </c>
      <c r="H911">
        <v>5</v>
      </c>
      <c r="I911">
        <v>5</v>
      </c>
      <c r="J911">
        <v>0.75</v>
      </c>
      <c r="K911">
        <v>9.0204010009765607</v>
      </c>
      <c r="L911" s="10">
        <v>4.3389587402343697</v>
      </c>
      <c r="M911">
        <v>2.21282958984375</v>
      </c>
      <c r="N911">
        <v>5.1106319427490199</v>
      </c>
      <c r="O911">
        <v>3</v>
      </c>
      <c r="P911">
        <v>3</v>
      </c>
      <c r="Q911">
        <v>13</v>
      </c>
      <c r="R911" s="16">
        <v>0.23080000000000001</v>
      </c>
      <c r="S911" s="16">
        <f t="shared" si="14"/>
        <v>0.3</v>
      </c>
      <c r="T911">
        <v>3.2703151702880899</v>
      </c>
      <c r="U911">
        <v>3.00221943855286</v>
      </c>
      <c r="V911">
        <v>2.68095731735229</v>
      </c>
      <c r="W911" s="17">
        <v>0.32126212120056202</v>
      </c>
      <c r="X911">
        <v>0.58935785293579102</v>
      </c>
      <c r="Y911">
        <v>0.58935785293579102</v>
      </c>
      <c r="Z911">
        <v>0.3</v>
      </c>
      <c r="AA911">
        <v>1</v>
      </c>
      <c r="AB911">
        <v>0.76923076923076905</v>
      </c>
      <c r="AC911">
        <v>0.86956521739130399</v>
      </c>
      <c r="AD911">
        <v>0</v>
      </c>
      <c r="AE911">
        <v>0.7</v>
      </c>
    </row>
    <row r="912" spans="1:31" x14ac:dyDescent="0.15">
      <c r="A912" s="6">
        <v>541</v>
      </c>
      <c r="B912">
        <v>15</v>
      </c>
      <c r="C912">
        <v>5</v>
      </c>
      <c r="D912">
        <v>10</v>
      </c>
      <c r="E912">
        <v>10</v>
      </c>
      <c r="F912">
        <v>10</v>
      </c>
      <c r="G912">
        <v>0</v>
      </c>
      <c r="H912">
        <v>5</v>
      </c>
      <c r="I912">
        <v>5</v>
      </c>
      <c r="J912">
        <v>0.75</v>
      </c>
      <c r="K912">
        <v>9.2156772613525408</v>
      </c>
      <c r="L912" s="10">
        <v>4.3437938690185502</v>
      </c>
      <c r="M912">
        <v>2.3093852996826199</v>
      </c>
      <c r="N912">
        <v>5.6749572753906197</v>
      </c>
      <c r="O912">
        <v>2</v>
      </c>
      <c r="P912">
        <v>2</v>
      </c>
      <c r="Q912">
        <v>12</v>
      </c>
      <c r="R912" s="16">
        <v>0.16669999999999999</v>
      </c>
      <c r="S912" s="16">
        <f t="shared" si="14"/>
        <v>0.2</v>
      </c>
      <c r="T912">
        <v>2.8553447723388699</v>
      </c>
      <c r="U912">
        <v>2.6237995624542201</v>
      </c>
      <c r="V912">
        <v>2.3159270286560099</v>
      </c>
      <c r="W912" s="17">
        <v>0.307872533798218</v>
      </c>
      <c r="X912">
        <v>0.539417743682861</v>
      </c>
      <c r="Y912">
        <v>0.539417743682861</v>
      </c>
      <c r="Z912">
        <v>0.2</v>
      </c>
      <c r="AA912">
        <v>1</v>
      </c>
      <c r="AB912">
        <v>0.83333333333333304</v>
      </c>
      <c r="AC912">
        <v>0.90909090909090895</v>
      </c>
      <c r="AD912">
        <v>0</v>
      </c>
      <c r="AE912">
        <v>0.8</v>
      </c>
    </row>
    <row r="913" spans="1:31" s="1" customFormat="1" x14ac:dyDescent="0.15">
      <c r="A913" s="8">
        <v>822</v>
      </c>
      <c r="B913" s="1">
        <v>15</v>
      </c>
      <c r="C913" s="1">
        <v>5</v>
      </c>
      <c r="D913" s="1">
        <v>10</v>
      </c>
      <c r="E913" s="1">
        <v>10</v>
      </c>
      <c r="F913" s="1">
        <v>10</v>
      </c>
      <c r="G913" s="1">
        <v>0</v>
      </c>
      <c r="H913" s="1">
        <v>5</v>
      </c>
      <c r="I913" s="1">
        <v>5</v>
      </c>
      <c r="J913" s="1">
        <v>0.75</v>
      </c>
      <c r="K913" s="1">
        <v>8.2530250549316406</v>
      </c>
      <c r="L913" s="12">
        <v>4.3463859558105504</v>
      </c>
      <c r="M913" s="1">
        <v>2.55922508239746</v>
      </c>
      <c r="N913" s="1">
        <v>4.2389411926269496</v>
      </c>
      <c r="O913" s="1">
        <v>2</v>
      </c>
      <c r="P913" s="1">
        <v>2</v>
      </c>
      <c r="Q913" s="1">
        <v>12</v>
      </c>
      <c r="R913" s="19">
        <v>0.16669999999999999</v>
      </c>
      <c r="S913" s="19">
        <f t="shared" si="14"/>
        <v>0.2</v>
      </c>
      <c r="T913" s="1">
        <v>3.3994121551513699</v>
      </c>
      <c r="U913" s="1">
        <v>3.1726322174072301</v>
      </c>
      <c r="V913" s="1">
        <v>2.8410837650299099</v>
      </c>
      <c r="W913" s="12">
        <v>0.331548452377319</v>
      </c>
      <c r="X913" s="1">
        <v>0.55832839012145996</v>
      </c>
      <c r="Y913" s="1">
        <v>0.55832839012145996</v>
      </c>
      <c r="Z913" s="1">
        <v>0.2</v>
      </c>
      <c r="AA913" s="1">
        <v>1</v>
      </c>
      <c r="AB913" s="1">
        <v>0.83333333333333304</v>
      </c>
      <c r="AC913" s="1">
        <v>0.90909090909090895</v>
      </c>
      <c r="AD913" s="1">
        <v>0</v>
      </c>
      <c r="AE913" s="1">
        <v>0.8</v>
      </c>
    </row>
    <row r="914" spans="1:31" x14ac:dyDescent="0.15">
      <c r="A914" s="6">
        <v>644</v>
      </c>
      <c r="B914">
        <v>15</v>
      </c>
      <c r="C914">
        <v>5</v>
      </c>
      <c r="D914">
        <v>10</v>
      </c>
      <c r="E914">
        <v>10</v>
      </c>
      <c r="F914">
        <v>10</v>
      </c>
      <c r="G914">
        <v>0</v>
      </c>
      <c r="H914">
        <v>5</v>
      </c>
      <c r="I914">
        <v>5</v>
      </c>
      <c r="J914">
        <v>0.75</v>
      </c>
      <c r="K914">
        <v>7.9133949279785201</v>
      </c>
      <c r="L914" s="10">
        <v>4.3684997558593697</v>
      </c>
      <c r="M914">
        <v>3.0951404571533199</v>
      </c>
      <c r="N914">
        <v>4.5430526733398402</v>
      </c>
      <c r="O914">
        <v>2</v>
      </c>
      <c r="P914">
        <v>2</v>
      </c>
      <c r="Q914">
        <v>12</v>
      </c>
      <c r="R914" s="16">
        <v>0.16669999999999999</v>
      </c>
      <c r="S914" s="16">
        <f t="shared" si="14"/>
        <v>0.2</v>
      </c>
      <c r="T914">
        <v>3.1319427490234402</v>
      </c>
      <c r="U914">
        <v>2.9096665382385201</v>
      </c>
      <c r="V914">
        <v>2.6178505420684801</v>
      </c>
      <c r="W914" s="17">
        <v>0.291815996170044</v>
      </c>
      <c r="X914">
        <v>0.51409220695495605</v>
      </c>
      <c r="Y914">
        <v>0.51409220695495605</v>
      </c>
      <c r="Z914">
        <v>0.2</v>
      </c>
      <c r="AA914">
        <v>1</v>
      </c>
      <c r="AB914">
        <v>0.83333333333333304</v>
      </c>
      <c r="AC914">
        <v>0.90909090909090895</v>
      </c>
      <c r="AD914">
        <v>0</v>
      </c>
      <c r="AE914">
        <v>0.8</v>
      </c>
    </row>
    <row r="915" spans="1:31" x14ac:dyDescent="0.15">
      <c r="A915" s="6">
        <v>92</v>
      </c>
      <c r="B915">
        <v>14</v>
      </c>
      <c r="C915">
        <v>6</v>
      </c>
      <c r="D915">
        <v>10</v>
      </c>
      <c r="E915">
        <v>10</v>
      </c>
      <c r="F915">
        <v>10</v>
      </c>
      <c r="G915">
        <v>0</v>
      </c>
      <c r="H915">
        <v>4</v>
      </c>
      <c r="I915">
        <v>6</v>
      </c>
      <c r="J915">
        <v>0.7</v>
      </c>
      <c r="K915">
        <v>8.2816715240478498</v>
      </c>
      <c r="L915" s="10">
        <v>4.3887615203857404</v>
      </c>
      <c r="M915">
        <v>1.91437911987305</v>
      </c>
      <c r="N915">
        <v>5.6083049774169904</v>
      </c>
      <c r="O915">
        <v>2</v>
      </c>
      <c r="P915">
        <v>2</v>
      </c>
      <c r="Q915">
        <v>12</v>
      </c>
      <c r="R915" s="16">
        <v>0.16669999999999999</v>
      </c>
      <c r="S915" s="16">
        <f t="shared" si="14"/>
        <v>0.2</v>
      </c>
      <c r="T915">
        <v>2.58152198791504</v>
      </c>
      <c r="U915">
        <v>2.3149232864379901</v>
      </c>
      <c r="V915">
        <v>2.09356021881104</v>
      </c>
      <c r="W915" s="17">
        <v>0.22136306762695299</v>
      </c>
      <c r="X915">
        <v>0.48796176910400402</v>
      </c>
      <c r="Y915">
        <v>0.48796176910400402</v>
      </c>
      <c r="Z915">
        <v>0.2</v>
      </c>
      <c r="AA915">
        <v>1</v>
      </c>
      <c r="AB915">
        <v>0.83333333333333304</v>
      </c>
      <c r="AC915">
        <v>0.90909090909090895</v>
      </c>
      <c r="AD915">
        <v>0</v>
      </c>
      <c r="AE915">
        <v>0.8</v>
      </c>
    </row>
    <row r="916" spans="1:31" x14ac:dyDescent="0.15">
      <c r="A916" s="6">
        <v>737</v>
      </c>
      <c r="B916">
        <v>14</v>
      </c>
      <c r="C916">
        <v>6</v>
      </c>
      <c r="D916">
        <v>10</v>
      </c>
      <c r="E916">
        <v>10</v>
      </c>
      <c r="F916">
        <v>10</v>
      </c>
      <c r="G916">
        <v>0</v>
      </c>
      <c r="H916">
        <v>4</v>
      </c>
      <c r="I916">
        <v>6</v>
      </c>
      <c r="J916">
        <v>0.7</v>
      </c>
      <c r="K916">
        <v>8.6100807189941406</v>
      </c>
      <c r="L916" s="10">
        <v>4.4069919586181596</v>
      </c>
      <c r="M916">
        <v>2.1795730590820299</v>
      </c>
      <c r="N916">
        <v>6.7953548431396502</v>
      </c>
      <c r="O916">
        <v>4</v>
      </c>
      <c r="P916">
        <v>4</v>
      </c>
      <c r="Q916">
        <v>14</v>
      </c>
      <c r="R916" s="16">
        <v>0.28570000000000001</v>
      </c>
      <c r="S916" s="16">
        <f t="shared" si="14"/>
        <v>0.4</v>
      </c>
      <c r="T916">
        <v>3.45321464538574</v>
      </c>
      <c r="U916">
        <v>3.05386114120483</v>
      </c>
      <c r="V916">
        <v>2.8686435222625701</v>
      </c>
      <c r="W916" s="17">
        <v>0.18521761894226099</v>
      </c>
      <c r="X916">
        <v>0.58457112312316895</v>
      </c>
      <c r="Y916">
        <v>0.58457112312316895</v>
      </c>
      <c r="Z916">
        <v>0.4</v>
      </c>
      <c r="AA916">
        <v>1</v>
      </c>
      <c r="AB916">
        <v>0.71428571428571397</v>
      </c>
      <c r="AC916">
        <v>0.83333333333333304</v>
      </c>
      <c r="AD916">
        <v>0</v>
      </c>
      <c r="AE916">
        <v>0.6</v>
      </c>
    </row>
    <row r="917" spans="1:31" x14ac:dyDescent="0.15">
      <c r="A917" s="6">
        <v>262</v>
      </c>
      <c r="B917">
        <v>14</v>
      </c>
      <c r="C917">
        <v>6</v>
      </c>
      <c r="D917">
        <v>10</v>
      </c>
      <c r="E917">
        <v>10</v>
      </c>
      <c r="F917">
        <v>10</v>
      </c>
      <c r="G917">
        <v>0</v>
      </c>
      <c r="H917">
        <v>4</v>
      </c>
      <c r="I917">
        <v>6</v>
      </c>
      <c r="J917">
        <v>0.7</v>
      </c>
      <c r="K917">
        <v>7.8841972351074201</v>
      </c>
      <c r="L917" s="10">
        <v>4.4237346649169904</v>
      </c>
      <c r="M917">
        <v>2.2215232849121098</v>
      </c>
      <c r="N917">
        <v>4.9808120727539098</v>
      </c>
      <c r="O917">
        <v>2</v>
      </c>
      <c r="P917">
        <v>2</v>
      </c>
      <c r="Q917">
        <v>11</v>
      </c>
      <c r="R917" s="16">
        <v>0.18179999999999999</v>
      </c>
      <c r="S917" s="16">
        <f t="shared" si="14"/>
        <v>0.2</v>
      </c>
      <c r="T917">
        <v>2.7364273071289098</v>
      </c>
      <c r="U917">
        <v>2.4813175201415998</v>
      </c>
      <c r="V917">
        <v>2.2414200305938698</v>
      </c>
      <c r="W917" s="17">
        <v>0.23989748954772899</v>
      </c>
      <c r="X917">
        <v>0.49500727653503401</v>
      </c>
      <c r="Y917">
        <v>0.49500727653503401</v>
      </c>
      <c r="Z917">
        <v>0.2</v>
      </c>
      <c r="AA917">
        <v>0.9</v>
      </c>
      <c r="AB917">
        <v>0.81818181818181801</v>
      </c>
      <c r="AC917">
        <v>0.85714285714285698</v>
      </c>
      <c r="AD917">
        <v>0.1</v>
      </c>
      <c r="AE917">
        <v>0.7</v>
      </c>
    </row>
    <row r="918" spans="1:31" x14ac:dyDescent="0.15">
      <c r="A918" s="6">
        <v>744</v>
      </c>
      <c r="B918">
        <v>13</v>
      </c>
      <c r="C918">
        <v>7</v>
      </c>
      <c r="D918">
        <v>10</v>
      </c>
      <c r="E918">
        <v>10</v>
      </c>
      <c r="F918">
        <v>10</v>
      </c>
      <c r="G918">
        <v>0</v>
      </c>
      <c r="H918">
        <v>3</v>
      </c>
      <c r="I918">
        <v>7</v>
      </c>
      <c r="J918">
        <v>0.65</v>
      </c>
      <c r="K918">
        <v>7.8934020996093697</v>
      </c>
      <c r="L918" s="10">
        <v>4.43668556213379</v>
      </c>
      <c r="M918">
        <v>1.1073760986328101</v>
      </c>
      <c r="N918">
        <v>6.7662315368652299</v>
      </c>
      <c r="O918">
        <v>2</v>
      </c>
      <c r="P918">
        <v>2</v>
      </c>
      <c r="Q918">
        <v>11</v>
      </c>
      <c r="R918" s="16">
        <v>0.18179999999999999</v>
      </c>
      <c r="S918" s="16">
        <f t="shared" si="14"/>
        <v>0.2</v>
      </c>
      <c r="T918">
        <v>2.3625583648681601</v>
      </c>
      <c r="U918">
        <v>2.0127480030059801</v>
      </c>
      <c r="V918">
        <v>1.8998495340347299</v>
      </c>
      <c r="W918" s="17">
        <v>0.112898468971252</v>
      </c>
      <c r="X918">
        <v>0.462708830833435</v>
      </c>
      <c r="Y918">
        <v>0.462708830833435</v>
      </c>
      <c r="Z918">
        <v>0.2</v>
      </c>
      <c r="AA918">
        <v>0.9</v>
      </c>
      <c r="AB918">
        <v>0.81818181818181801</v>
      </c>
      <c r="AC918">
        <v>0.85714285714285698</v>
      </c>
      <c r="AD918">
        <v>0.1</v>
      </c>
      <c r="AE918">
        <v>0.7</v>
      </c>
    </row>
    <row r="919" spans="1:31" x14ac:dyDescent="0.15">
      <c r="A919" s="6">
        <v>402</v>
      </c>
      <c r="B919">
        <v>15</v>
      </c>
      <c r="C919">
        <v>5</v>
      </c>
      <c r="D919">
        <v>10</v>
      </c>
      <c r="E919">
        <v>10</v>
      </c>
      <c r="F919">
        <v>10</v>
      </c>
      <c r="G919">
        <v>0</v>
      </c>
      <c r="H919">
        <v>5</v>
      </c>
      <c r="I919">
        <v>5</v>
      </c>
      <c r="J919">
        <v>0.75</v>
      </c>
      <c r="K919">
        <v>8.3067493438720703</v>
      </c>
      <c r="L919" s="10">
        <v>4.43984031677246</v>
      </c>
      <c r="M919">
        <v>2.7947082519531201</v>
      </c>
      <c r="N919">
        <v>4.4435691833496103</v>
      </c>
      <c r="O919">
        <v>2</v>
      </c>
      <c r="P919">
        <v>2</v>
      </c>
      <c r="Q919">
        <v>12</v>
      </c>
      <c r="R919" s="16">
        <v>0.16669999999999999</v>
      </c>
      <c r="S919" s="16">
        <f t="shared" si="14"/>
        <v>0.2</v>
      </c>
      <c r="T919">
        <v>3.33892822265625</v>
      </c>
      <c r="U919">
        <v>3.1155464649200399</v>
      </c>
      <c r="V919">
        <v>2.8075180053710902</v>
      </c>
      <c r="W919" s="17">
        <v>0.30802845954894997</v>
      </c>
      <c r="X919">
        <v>0.53141021728515603</v>
      </c>
      <c r="Y919">
        <v>0.53141021728515603</v>
      </c>
      <c r="Z919">
        <v>0.2</v>
      </c>
      <c r="AA919">
        <v>1</v>
      </c>
      <c r="AB919">
        <v>0.83333333333333304</v>
      </c>
      <c r="AC919">
        <v>0.90909090909090895</v>
      </c>
      <c r="AD919">
        <v>0</v>
      </c>
      <c r="AE919">
        <v>0.8</v>
      </c>
    </row>
    <row r="920" spans="1:31" x14ac:dyDescent="0.15">
      <c r="A920" s="6">
        <v>252</v>
      </c>
      <c r="B920">
        <v>14</v>
      </c>
      <c r="C920">
        <v>6</v>
      </c>
      <c r="D920">
        <v>10</v>
      </c>
      <c r="E920">
        <v>10</v>
      </c>
      <c r="F920">
        <v>10</v>
      </c>
      <c r="G920">
        <v>0</v>
      </c>
      <c r="H920">
        <v>4</v>
      </c>
      <c r="I920">
        <v>6</v>
      </c>
      <c r="J920">
        <v>0.7</v>
      </c>
      <c r="K920">
        <v>8.7380867004394496</v>
      </c>
      <c r="L920" s="10">
        <v>4.4457092285156197</v>
      </c>
      <c r="M920">
        <v>1.58784103393555</v>
      </c>
      <c r="N920">
        <v>5.9678459167480504</v>
      </c>
      <c r="O920">
        <v>3</v>
      </c>
      <c r="P920">
        <v>3</v>
      </c>
      <c r="Q920">
        <v>13</v>
      </c>
      <c r="R920" s="16">
        <v>0.23080000000000001</v>
      </c>
      <c r="S920" s="16">
        <f t="shared" si="14"/>
        <v>0.3</v>
      </c>
      <c r="T920">
        <v>3.3211708068847701</v>
      </c>
      <c r="U920">
        <v>2.9828233718872101</v>
      </c>
      <c r="V920">
        <v>2.75333952903748</v>
      </c>
      <c r="W920" s="17">
        <v>0.229483842849731</v>
      </c>
      <c r="X920">
        <v>0.56783127784729004</v>
      </c>
      <c r="Y920">
        <v>0.56783127784729004</v>
      </c>
      <c r="Z920">
        <v>0.3</v>
      </c>
      <c r="AA920">
        <v>1</v>
      </c>
      <c r="AB920">
        <v>0.76923076923076905</v>
      </c>
      <c r="AC920">
        <v>0.86956521739130399</v>
      </c>
      <c r="AD920">
        <v>0</v>
      </c>
      <c r="AE920">
        <v>0.7</v>
      </c>
    </row>
    <row r="921" spans="1:31" x14ac:dyDescent="0.15">
      <c r="A921" s="6">
        <v>755</v>
      </c>
      <c r="B921">
        <v>16</v>
      </c>
      <c r="C921">
        <v>4</v>
      </c>
      <c r="D921">
        <v>10</v>
      </c>
      <c r="E921">
        <v>10</v>
      </c>
      <c r="F921">
        <v>10</v>
      </c>
      <c r="G921">
        <v>0</v>
      </c>
      <c r="H921">
        <v>6</v>
      </c>
      <c r="I921">
        <v>4</v>
      </c>
      <c r="J921">
        <v>0.8</v>
      </c>
      <c r="K921">
        <v>8.3897323608398402</v>
      </c>
      <c r="L921" s="10">
        <v>4.4636268615722701</v>
      </c>
      <c r="M921">
        <v>3.5825614929199201</v>
      </c>
      <c r="N921">
        <v>4.3408641815185502</v>
      </c>
      <c r="O921">
        <v>1</v>
      </c>
      <c r="P921">
        <v>1</v>
      </c>
      <c r="Q921">
        <v>11</v>
      </c>
      <c r="R921" s="16">
        <v>9.0899999999999995E-2</v>
      </c>
      <c r="S921" s="16">
        <f t="shared" si="14"/>
        <v>0.1</v>
      </c>
      <c r="T921">
        <v>2.9595699310302699</v>
      </c>
      <c r="U921">
        <v>2.7996799945831299</v>
      </c>
      <c r="V921">
        <v>2.4448833465576199</v>
      </c>
      <c r="W921" s="17">
        <v>0.35479664802551297</v>
      </c>
      <c r="X921">
        <v>0.51468658447265603</v>
      </c>
      <c r="Y921">
        <v>0.51468658447265603</v>
      </c>
      <c r="Z921">
        <v>0.1</v>
      </c>
      <c r="AA921">
        <v>1</v>
      </c>
      <c r="AB921">
        <v>0.90909090909090895</v>
      </c>
      <c r="AC921">
        <v>0.952380952380952</v>
      </c>
      <c r="AD921">
        <v>0</v>
      </c>
      <c r="AE921">
        <v>0.9</v>
      </c>
    </row>
    <row r="922" spans="1:31" x14ac:dyDescent="0.15">
      <c r="A922" s="6">
        <v>70</v>
      </c>
      <c r="B922">
        <v>16</v>
      </c>
      <c r="C922">
        <v>4</v>
      </c>
      <c r="D922">
        <v>10</v>
      </c>
      <c r="E922">
        <v>10</v>
      </c>
      <c r="F922">
        <v>10</v>
      </c>
      <c r="G922">
        <v>0</v>
      </c>
      <c r="H922">
        <v>6</v>
      </c>
      <c r="I922">
        <v>4</v>
      </c>
      <c r="J922">
        <v>0.8</v>
      </c>
      <c r="K922">
        <v>9.0762062072753906</v>
      </c>
      <c r="L922" s="10">
        <v>4.4665241241455096</v>
      </c>
      <c r="M922">
        <v>3.2010879516601598</v>
      </c>
      <c r="N922">
        <v>4.5192203521728498</v>
      </c>
      <c r="O922">
        <v>2</v>
      </c>
      <c r="P922">
        <v>2</v>
      </c>
      <c r="Q922">
        <v>12</v>
      </c>
      <c r="R922" s="16">
        <v>0.16669999999999999</v>
      </c>
      <c r="S922" s="16">
        <f t="shared" si="14"/>
        <v>0.2</v>
      </c>
      <c r="T922">
        <v>3.2431716918945299</v>
      </c>
      <c r="U922">
        <v>3.0643384456634499</v>
      </c>
      <c r="V922">
        <v>2.6821017265319802</v>
      </c>
      <c r="W922" s="17">
        <v>0.38223671913147</v>
      </c>
      <c r="X922">
        <v>0.56106996536254905</v>
      </c>
      <c r="Y922">
        <v>0.56106996536254905</v>
      </c>
      <c r="Z922">
        <v>0.2</v>
      </c>
      <c r="AA922">
        <v>1</v>
      </c>
      <c r="AB922">
        <v>0.83333333333333304</v>
      </c>
      <c r="AC922">
        <v>0.90909090909090895</v>
      </c>
      <c r="AD922">
        <v>0</v>
      </c>
      <c r="AE922">
        <v>0.8</v>
      </c>
    </row>
    <row r="923" spans="1:31" x14ac:dyDescent="0.15">
      <c r="A923" s="6">
        <v>469</v>
      </c>
      <c r="B923">
        <v>16</v>
      </c>
      <c r="C923">
        <v>4</v>
      </c>
      <c r="D923">
        <v>10</v>
      </c>
      <c r="E923">
        <v>10</v>
      </c>
      <c r="F923">
        <v>10</v>
      </c>
      <c r="G923">
        <v>0</v>
      </c>
      <c r="H923">
        <v>6</v>
      </c>
      <c r="I923">
        <v>4</v>
      </c>
      <c r="J923">
        <v>0.8</v>
      </c>
      <c r="K923">
        <v>8.36767578125</v>
      </c>
      <c r="L923" s="10">
        <v>4.4767990112304696</v>
      </c>
      <c r="M923">
        <v>3.7649173736572301</v>
      </c>
      <c r="N923">
        <v>4.7050857543945304</v>
      </c>
      <c r="O923">
        <v>2</v>
      </c>
      <c r="P923">
        <v>2</v>
      </c>
      <c r="Q923">
        <v>12</v>
      </c>
      <c r="R923" s="16">
        <v>0.16669999999999999</v>
      </c>
      <c r="S923" s="16">
        <f t="shared" si="14"/>
        <v>0.2</v>
      </c>
      <c r="T923">
        <v>3.1906833648681601</v>
      </c>
      <c r="U923">
        <v>3.0120687484741202</v>
      </c>
      <c r="V923">
        <v>2.6740796566009499</v>
      </c>
      <c r="W923" s="17">
        <v>0.337989091873169</v>
      </c>
      <c r="X923">
        <v>0.51660370826721203</v>
      </c>
      <c r="Y923">
        <v>0.51660370826721203</v>
      </c>
      <c r="Z923">
        <v>0.2</v>
      </c>
      <c r="AA923">
        <v>1</v>
      </c>
      <c r="AB923">
        <v>0.83333333333333304</v>
      </c>
      <c r="AC923">
        <v>0.90909090909090895</v>
      </c>
      <c r="AD923">
        <v>0</v>
      </c>
      <c r="AE923">
        <v>0.8</v>
      </c>
    </row>
    <row r="924" spans="1:31" x14ac:dyDescent="0.15">
      <c r="A924" s="6">
        <v>177</v>
      </c>
      <c r="B924">
        <v>15</v>
      </c>
      <c r="C924">
        <v>5</v>
      </c>
      <c r="D924">
        <v>10</v>
      </c>
      <c r="E924">
        <v>10</v>
      </c>
      <c r="F924">
        <v>10</v>
      </c>
      <c r="G924">
        <v>0</v>
      </c>
      <c r="H924">
        <v>5</v>
      </c>
      <c r="I924">
        <v>5</v>
      </c>
      <c r="J924">
        <v>0.75</v>
      </c>
      <c r="K924">
        <v>8.6291904449462908</v>
      </c>
      <c r="L924" s="10">
        <v>4.4894237518310502</v>
      </c>
      <c r="M924">
        <v>3.3369007110595699</v>
      </c>
      <c r="N924">
        <v>5.9744815826415998</v>
      </c>
      <c r="O924">
        <v>3</v>
      </c>
      <c r="P924">
        <v>3</v>
      </c>
      <c r="Q924">
        <v>13</v>
      </c>
      <c r="R924" s="16">
        <v>0.23080000000000001</v>
      </c>
      <c r="S924" s="16">
        <f t="shared" si="14"/>
        <v>0.3</v>
      </c>
      <c r="T924">
        <v>3.1199245452880899</v>
      </c>
      <c r="U924">
        <v>2.8528888225555402</v>
      </c>
      <c r="V924">
        <v>2.5727081298828098</v>
      </c>
      <c r="W924" s="17">
        <v>0.28018069267272899</v>
      </c>
      <c r="X924">
        <v>0.54721641540527299</v>
      </c>
      <c r="Y924">
        <v>0.54721641540527299</v>
      </c>
      <c r="Z924">
        <v>0.3</v>
      </c>
      <c r="AA924">
        <v>1</v>
      </c>
      <c r="AB924">
        <v>0.76923076923076905</v>
      </c>
      <c r="AC924">
        <v>0.86956521739130399</v>
      </c>
      <c r="AD924">
        <v>0</v>
      </c>
      <c r="AE924">
        <v>0.7</v>
      </c>
    </row>
    <row r="925" spans="1:31" x14ac:dyDescent="0.15">
      <c r="A925" s="6">
        <v>284</v>
      </c>
      <c r="B925">
        <v>15</v>
      </c>
      <c r="C925">
        <v>5</v>
      </c>
      <c r="D925">
        <v>10</v>
      </c>
      <c r="E925">
        <v>10</v>
      </c>
      <c r="F925">
        <v>10</v>
      </c>
      <c r="G925">
        <v>0</v>
      </c>
      <c r="H925">
        <v>5</v>
      </c>
      <c r="I925">
        <v>5</v>
      </c>
      <c r="J925">
        <v>0.75</v>
      </c>
      <c r="K925">
        <v>8.4035091400146502</v>
      </c>
      <c r="L925" s="10">
        <v>4.52109718322754</v>
      </c>
      <c r="M925">
        <v>3.25227546691894</v>
      </c>
      <c r="N925">
        <v>5.2271785736084002</v>
      </c>
      <c r="O925">
        <v>2</v>
      </c>
      <c r="P925">
        <v>2</v>
      </c>
      <c r="Q925">
        <v>12</v>
      </c>
      <c r="R925" s="16">
        <v>0.16669999999999999</v>
      </c>
      <c r="S925" s="16">
        <f t="shared" si="14"/>
        <v>0.2</v>
      </c>
      <c r="T925">
        <v>2.8538036346435498</v>
      </c>
      <c r="U925">
        <v>2.6473078727722199</v>
      </c>
      <c r="V925">
        <v>2.3487524986267099</v>
      </c>
      <c r="W925" s="17">
        <v>0.29855537414550798</v>
      </c>
      <c r="X925">
        <v>0.50505113601684604</v>
      </c>
      <c r="Y925">
        <v>0.50505113601684604</v>
      </c>
      <c r="Z925">
        <v>0.2</v>
      </c>
      <c r="AA925">
        <v>1</v>
      </c>
      <c r="AB925">
        <v>0.83333333333333304</v>
      </c>
      <c r="AC925">
        <v>0.90909090909090895</v>
      </c>
      <c r="AD925">
        <v>0</v>
      </c>
      <c r="AE925">
        <v>0.8</v>
      </c>
    </row>
    <row r="926" spans="1:31" x14ac:dyDescent="0.15">
      <c r="A926" s="6">
        <v>88</v>
      </c>
      <c r="B926">
        <v>14</v>
      </c>
      <c r="C926">
        <v>6</v>
      </c>
      <c r="D926">
        <v>10</v>
      </c>
      <c r="E926">
        <v>10</v>
      </c>
      <c r="F926">
        <v>10</v>
      </c>
      <c r="G926">
        <v>0</v>
      </c>
      <c r="H926">
        <v>4</v>
      </c>
      <c r="I926">
        <v>6</v>
      </c>
      <c r="J926">
        <v>0.7</v>
      </c>
      <c r="K926">
        <v>9.6956272125244105</v>
      </c>
      <c r="L926" s="10">
        <v>4.5290679931640598</v>
      </c>
      <c r="M926">
        <v>1.565185546875</v>
      </c>
      <c r="N926">
        <v>7.9766082763671902</v>
      </c>
      <c r="O926">
        <v>4</v>
      </c>
      <c r="P926">
        <v>4</v>
      </c>
      <c r="Q926">
        <v>14</v>
      </c>
      <c r="R926" s="16">
        <v>0.28570000000000001</v>
      </c>
      <c r="S926" s="16">
        <f t="shared" si="14"/>
        <v>0.4</v>
      </c>
      <c r="T926">
        <v>3.0759716033935498</v>
      </c>
      <c r="U926">
        <v>2.6498761177063002</v>
      </c>
      <c r="V926">
        <v>2.48664426803589</v>
      </c>
      <c r="W926" s="17">
        <v>0.16323184967040999</v>
      </c>
      <c r="X926">
        <v>0.58932733535766602</v>
      </c>
      <c r="Y926">
        <v>0.58932733535766602</v>
      </c>
      <c r="Z926">
        <v>0.4</v>
      </c>
      <c r="AA926">
        <v>1</v>
      </c>
      <c r="AB926">
        <v>0.71428571428571397</v>
      </c>
      <c r="AC926">
        <v>0.83333333333333304</v>
      </c>
      <c r="AD926">
        <v>0</v>
      </c>
      <c r="AE926">
        <v>0.6</v>
      </c>
    </row>
    <row r="927" spans="1:31" x14ac:dyDescent="0.15">
      <c r="A927" s="6">
        <v>363</v>
      </c>
      <c r="B927">
        <v>14</v>
      </c>
      <c r="C927">
        <v>6</v>
      </c>
      <c r="D927">
        <v>10</v>
      </c>
      <c r="E927">
        <v>10</v>
      </c>
      <c r="F927">
        <v>10</v>
      </c>
      <c r="G927">
        <v>0</v>
      </c>
      <c r="H927">
        <v>4</v>
      </c>
      <c r="I927">
        <v>6</v>
      </c>
      <c r="J927">
        <v>0.7</v>
      </c>
      <c r="K927">
        <v>8.4232196807861293</v>
      </c>
      <c r="L927" s="10">
        <v>4.5388679504394496</v>
      </c>
      <c r="M927">
        <v>2.7661094665527299</v>
      </c>
      <c r="N927">
        <v>6.7562885284423801</v>
      </c>
      <c r="O927">
        <v>3</v>
      </c>
      <c r="P927">
        <v>3</v>
      </c>
      <c r="Q927">
        <v>13</v>
      </c>
      <c r="R927" s="16">
        <v>0.23080000000000001</v>
      </c>
      <c r="S927" s="16">
        <f t="shared" si="14"/>
        <v>0.3</v>
      </c>
      <c r="T927">
        <v>2.6287136077880899</v>
      </c>
      <c r="U927">
        <v>2.3235220909118599</v>
      </c>
      <c r="V927">
        <v>2.1354405879974401</v>
      </c>
      <c r="W927" s="17">
        <v>0.18808150291442899</v>
      </c>
      <c r="X927">
        <v>0.49327301979064903</v>
      </c>
      <c r="Y927">
        <v>0.49327301979064903</v>
      </c>
      <c r="Z927">
        <v>0.3</v>
      </c>
      <c r="AA927">
        <v>1</v>
      </c>
      <c r="AB927">
        <v>0.76923076923076905</v>
      </c>
      <c r="AC927">
        <v>0.86956521739130399</v>
      </c>
      <c r="AD927">
        <v>0</v>
      </c>
      <c r="AE927">
        <v>0.7</v>
      </c>
    </row>
    <row r="928" spans="1:31" x14ac:dyDescent="0.15">
      <c r="A928" s="6">
        <v>67</v>
      </c>
      <c r="B928">
        <v>15</v>
      </c>
      <c r="C928">
        <v>5</v>
      </c>
      <c r="D928">
        <v>10</v>
      </c>
      <c r="E928">
        <v>10</v>
      </c>
      <c r="F928">
        <v>10</v>
      </c>
      <c r="G928">
        <v>0</v>
      </c>
      <c r="H928">
        <v>5</v>
      </c>
      <c r="I928">
        <v>5</v>
      </c>
      <c r="J928">
        <v>0.75</v>
      </c>
      <c r="K928">
        <v>7.9681472778320304</v>
      </c>
      <c r="L928" s="10">
        <v>4.5404853820800799</v>
      </c>
      <c r="M928">
        <v>3.3562526702880899</v>
      </c>
      <c r="N928">
        <v>4.4868545532226598</v>
      </c>
      <c r="O928">
        <v>2</v>
      </c>
      <c r="P928">
        <v>2</v>
      </c>
      <c r="Q928">
        <v>12</v>
      </c>
      <c r="R928" s="16">
        <v>0.16669999999999999</v>
      </c>
      <c r="S928" s="16">
        <f t="shared" si="14"/>
        <v>0.2</v>
      </c>
      <c r="T928">
        <v>2.6731433868408199</v>
      </c>
      <c r="U928">
        <v>2.5049800872802699</v>
      </c>
      <c r="V928">
        <v>2.1975941658020002</v>
      </c>
      <c r="W928" s="17">
        <v>0.30738592147827098</v>
      </c>
      <c r="X928">
        <v>0.47554922103881803</v>
      </c>
      <c r="Y928">
        <v>0.47554922103881803</v>
      </c>
      <c r="Z928">
        <v>0.2</v>
      </c>
      <c r="AA928">
        <v>1</v>
      </c>
      <c r="AB928">
        <v>0.83333333333333304</v>
      </c>
      <c r="AC928">
        <v>0.90909090909090895</v>
      </c>
      <c r="AD928">
        <v>0</v>
      </c>
      <c r="AE928">
        <v>0.8</v>
      </c>
    </row>
    <row r="929" spans="1:31" s="1" customFormat="1" x14ac:dyDescent="0.15">
      <c r="A929" s="8">
        <v>612</v>
      </c>
      <c r="B929" s="1">
        <v>15</v>
      </c>
      <c r="C929" s="1">
        <v>5</v>
      </c>
      <c r="D929" s="1">
        <v>10</v>
      </c>
      <c r="E929" s="1">
        <v>10</v>
      </c>
      <c r="F929" s="1">
        <v>10</v>
      </c>
      <c r="G929" s="1">
        <v>0</v>
      </c>
      <c r="H929" s="1">
        <v>5</v>
      </c>
      <c r="I929" s="1">
        <v>5</v>
      </c>
      <c r="J929" s="1">
        <v>0.75</v>
      </c>
      <c r="K929" s="1">
        <v>7.8333072662353498</v>
      </c>
      <c r="L929" s="12">
        <v>4.5414981842040998</v>
      </c>
      <c r="M929" s="1">
        <v>3.2815036773681601</v>
      </c>
      <c r="N929" s="1">
        <v>4.0636501312255904</v>
      </c>
      <c r="O929" s="1">
        <v>1</v>
      </c>
      <c r="P929" s="1">
        <v>1</v>
      </c>
      <c r="Q929" s="1">
        <v>11</v>
      </c>
      <c r="R929" s="19">
        <v>9.0899999999999995E-2</v>
      </c>
      <c r="S929" s="19">
        <f t="shared" si="14"/>
        <v>0.1</v>
      </c>
      <c r="T929" s="1">
        <v>2.71305274963379</v>
      </c>
      <c r="U929" s="1">
        <v>2.56166648864746</v>
      </c>
      <c r="V929" s="1">
        <v>2.2400808334350599</v>
      </c>
      <c r="W929" s="12">
        <v>0.32158565521240201</v>
      </c>
      <c r="X929" s="1">
        <v>0.47297191619873102</v>
      </c>
      <c r="Y929" s="1">
        <v>0.47297191619873102</v>
      </c>
      <c r="Z929" s="1">
        <v>0.1</v>
      </c>
      <c r="AA929" s="1">
        <v>1</v>
      </c>
      <c r="AB929" s="1">
        <v>0.90909090909090895</v>
      </c>
      <c r="AC929" s="1">
        <v>0.952380952380952</v>
      </c>
      <c r="AD929" s="1">
        <v>0</v>
      </c>
      <c r="AE929" s="1">
        <v>0.9</v>
      </c>
    </row>
    <row r="930" spans="1:31" x14ac:dyDescent="0.15">
      <c r="A930" s="6">
        <v>250</v>
      </c>
      <c r="B930">
        <v>16</v>
      </c>
      <c r="C930">
        <v>4</v>
      </c>
      <c r="D930">
        <v>10</v>
      </c>
      <c r="E930">
        <v>10</v>
      </c>
      <c r="F930">
        <v>10</v>
      </c>
      <c r="G930">
        <v>0</v>
      </c>
      <c r="H930">
        <v>6</v>
      </c>
      <c r="I930">
        <v>4</v>
      </c>
      <c r="J930">
        <v>0.8</v>
      </c>
      <c r="K930">
        <v>8.3119583129882795</v>
      </c>
      <c r="L930" s="10">
        <v>4.5604057312011701</v>
      </c>
      <c r="M930">
        <v>3.7283515930175799</v>
      </c>
      <c r="N930">
        <v>4.1724529266357404</v>
      </c>
      <c r="O930">
        <v>1</v>
      </c>
      <c r="P930">
        <v>1</v>
      </c>
      <c r="Q930">
        <v>11</v>
      </c>
      <c r="R930" s="16">
        <v>9.0899999999999995E-2</v>
      </c>
      <c r="S930" s="16">
        <f t="shared" si="14"/>
        <v>0.1</v>
      </c>
      <c r="T930">
        <v>3.3369064331054701</v>
      </c>
      <c r="U930">
        <v>3.1735212802886998</v>
      </c>
      <c r="V930">
        <v>2.8205635547637899</v>
      </c>
      <c r="W930" s="17">
        <v>0.35295772552490201</v>
      </c>
      <c r="X930">
        <v>0.51634287834167503</v>
      </c>
      <c r="Y930">
        <v>0.51634287834167503</v>
      </c>
      <c r="Z930">
        <v>0.1</v>
      </c>
      <c r="AA930">
        <v>1</v>
      </c>
      <c r="AB930">
        <v>0.90909090909090895</v>
      </c>
      <c r="AC930">
        <v>0.952380952380952</v>
      </c>
      <c r="AD930">
        <v>0</v>
      </c>
      <c r="AE930">
        <v>0.9</v>
      </c>
    </row>
    <row r="931" spans="1:31" x14ac:dyDescent="0.15">
      <c r="A931" s="6">
        <v>320</v>
      </c>
      <c r="B931">
        <v>13</v>
      </c>
      <c r="C931">
        <v>7</v>
      </c>
      <c r="D931">
        <v>10</v>
      </c>
      <c r="E931">
        <v>10</v>
      </c>
      <c r="F931">
        <v>10</v>
      </c>
      <c r="G931">
        <v>0</v>
      </c>
      <c r="H931">
        <v>3</v>
      </c>
      <c r="I931">
        <v>7</v>
      </c>
      <c r="J931">
        <v>0.65</v>
      </c>
      <c r="K931">
        <v>7.5951519012451199</v>
      </c>
      <c r="L931" s="10">
        <v>4.5661144256591797</v>
      </c>
      <c r="M931">
        <v>1.33332443237305</v>
      </c>
      <c r="N931">
        <v>5.4785079956054696</v>
      </c>
      <c r="O931">
        <v>2</v>
      </c>
      <c r="P931">
        <v>2</v>
      </c>
      <c r="Q931">
        <v>11</v>
      </c>
      <c r="R931" s="16">
        <v>0.18179999999999999</v>
      </c>
      <c r="S931" s="16">
        <f t="shared" si="14"/>
        <v>0.2</v>
      </c>
      <c r="T931">
        <v>2.4018306732177699</v>
      </c>
      <c r="U931">
        <v>2.10686182975769</v>
      </c>
      <c r="V931">
        <v>1.9451868534088099</v>
      </c>
      <c r="W931" s="17">
        <v>0.16167497634887701</v>
      </c>
      <c r="X931">
        <v>0.45664381980896002</v>
      </c>
      <c r="Y931">
        <v>0.45664381980896002</v>
      </c>
      <c r="Z931">
        <v>0.2</v>
      </c>
      <c r="AA931">
        <v>0.9</v>
      </c>
      <c r="AB931">
        <v>0.81818181818181801</v>
      </c>
      <c r="AC931">
        <v>0.85714285714285698</v>
      </c>
      <c r="AD931">
        <v>0.1</v>
      </c>
      <c r="AE931">
        <v>0.7</v>
      </c>
    </row>
    <row r="932" spans="1:31" x14ac:dyDescent="0.15">
      <c r="A932" s="6">
        <v>379</v>
      </c>
      <c r="B932">
        <v>17</v>
      </c>
      <c r="C932">
        <v>3</v>
      </c>
      <c r="D932">
        <v>10</v>
      </c>
      <c r="E932">
        <v>10</v>
      </c>
      <c r="F932">
        <v>10</v>
      </c>
      <c r="G932">
        <v>0</v>
      </c>
      <c r="H932">
        <v>7</v>
      </c>
      <c r="I932">
        <v>3</v>
      </c>
      <c r="J932">
        <v>0.85</v>
      </c>
      <c r="K932">
        <v>9.9219417572021502</v>
      </c>
      <c r="L932" s="10">
        <v>4.590576171875</v>
      </c>
      <c r="M932">
        <v>4.0609836578369096</v>
      </c>
      <c r="N932">
        <v>5.8509216308593697</v>
      </c>
      <c r="O932">
        <v>2</v>
      </c>
      <c r="P932">
        <v>2</v>
      </c>
      <c r="Q932">
        <v>12</v>
      </c>
      <c r="R932" s="16">
        <v>0.16669999999999999</v>
      </c>
      <c r="S932" s="16">
        <f t="shared" si="14"/>
        <v>0.2</v>
      </c>
      <c r="T932">
        <v>3.4917297363281201</v>
      </c>
      <c r="U932">
        <v>3.3197002410888699</v>
      </c>
      <c r="V932">
        <v>2.9272942543029798</v>
      </c>
      <c r="W932" s="17">
        <v>0.392405986785889</v>
      </c>
      <c r="X932">
        <v>0.56443548202514604</v>
      </c>
      <c r="Y932">
        <v>0.56443548202514604</v>
      </c>
      <c r="Z932">
        <v>0.2</v>
      </c>
      <c r="AA932">
        <v>1</v>
      </c>
      <c r="AB932">
        <v>0.83333333333333304</v>
      </c>
      <c r="AC932">
        <v>0.90909090909090895</v>
      </c>
      <c r="AD932">
        <v>0</v>
      </c>
      <c r="AE932">
        <v>0.8</v>
      </c>
    </row>
    <row r="933" spans="1:31" x14ac:dyDescent="0.15">
      <c r="A933" s="6">
        <v>642</v>
      </c>
      <c r="B933">
        <v>14</v>
      </c>
      <c r="C933">
        <v>6</v>
      </c>
      <c r="D933">
        <v>10</v>
      </c>
      <c r="E933">
        <v>10</v>
      </c>
      <c r="F933">
        <v>10</v>
      </c>
      <c r="G933">
        <v>0</v>
      </c>
      <c r="H933">
        <v>4</v>
      </c>
      <c r="I933">
        <v>6</v>
      </c>
      <c r="J933">
        <v>0.7</v>
      </c>
      <c r="K933">
        <v>8.2491436004638707</v>
      </c>
      <c r="L933" s="10">
        <v>4.6044292449951199</v>
      </c>
      <c r="M933">
        <v>2.0677585601806601</v>
      </c>
      <c r="N933">
        <v>4.8840045928955096</v>
      </c>
      <c r="O933">
        <v>2</v>
      </c>
      <c r="P933">
        <v>2</v>
      </c>
      <c r="Q933">
        <v>12</v>
      </c>
      <c r="R933" s="16">
        <v>0.16669999999999999</v>
      </c>
      <c r="S933" s="16">
        <f t="shared" si="14"/>
        <v>0.2</v>
      </c>
      <c r="T933">
        <v>2.98447608947754</v>
      </c>
      <c r="U933">
        <v>2.7169127464294398</v>
      </c>
      <c r="V933">
        <v>2.4534752368927002</v>
      </c>
      <c r="W933" s="17">
        <v>0.263437509536743</v>
      </c>
      <c r="X933">
        <v>0.53100085258483898</v>
      </c>
      <c r="Y933">
        <v>0.53100085258483898</v>
      </c>
      <c r="Z933">
        <v>0.2</v>
      </c>
      <c r="AA933">
        <v>1</v>
      </c>
      <c r="AB933">
        <v>0.83333333333333304</v>
      </c>
      <c r="AC933">
        <v>0.90909090909090895</v>
      </c>
      <c r="AD933">
        <v>0</v>
      </c>
      <c r="AE933">
        <v>0.8</v>
      </c>
    </row>
    <row r="934" spans="1:31" x14ac:dyDescent="0.15">
      <c r="A934" s="6">
        <v>809</v>
      </c>
      <c r="B934">
        <v>14</v>
      </c>
      <c r="C934">
        <v>6</v>
      </c>
      <c r="D934">
        <v>10</v>
      </c>
      <c r="E934">
        <v>10</v>
      </c>
      <c r="F934">
        <v>10</v>
      </c>
      <c r="G934">
        <v>0</v>
      </c>
      <c r="H934">
        <v>4</v>
      </c>
      <c r="I934">
        <v>6</v>
      </c>
      <c r="J934">
        <v>0.7</v>
      </c>
      <c r="K934">
        <v>8.2403850555419904</v>
      </c>
      <c r="L934" s="10">
        <v>4.6117877960205096</v>
      </c>
      <c r="M934">
        <v>1.9810218811035201</v>
      </c>
      <c r="N934">
        <v>4.6868820190429696</v>
      </c>
      <c r="O934">
        <v>3</v>
      </c>
      <c r="P934">
        <v>3</v>
      </c>
      <c r="Q934">
        <v>13</v>
      </c>
      <c r="R934" s="16">
        <v>0.23080000000000001</v>
      </c>
      <c r="S934" s="16">
        <f t="shared" si="14"/>
        <v>0.3</v>
      </c>
      <c r="T934">
        <v>3.2591457366943399</v>
      </c>
      <c r="U934">
        <v>2.9558663368225102</v>
      </c>
      <c r="V934">
        <v>2.6988549232482901</v>
      </c>
      <c r="W934" s="17">
        <v>0.25701141357421903</v>
      </c>
      <c r="X934">
        <v>0.56029081344604503</v>
      </c>
      <c r="Y934">
        <v>0.56029081344604503</v>
      </c>
      <c r="Z934">
        <v>0.3</v>
      </c>
      <c r="AA934">
        <v>1</v>
      </c>
      <c r="AB934">
        <v>0.76923076923076905</v>
      </c>
      <c r="AC934">
        <v>0.86956521739130399</v>
      </c>
      <c r="AD934">
        <v>0</v>
      </c>
      <c r="AE934">
        <v>0.7</v>
      </c>
    </row>
    <row r="935" spans="1:31" x14ac:dyDescent="0.15">
      <c r="A935" s="6">
        <v>461</v>
      </c>
      <c r="B935">
        <v>15</v>
      </c>
      <c r="C935">
        <v>5</v>
      </c>
      <c r="D935">
        <v>10</v>
      </c>
      <c r="E935">
        <v>10</v>
      </c>
      <c r="F935">
        <v>10</v>
      </c>
      <c r="G935">
        <v>0</v>
      </c>
      <c r="H935">
        <v>5</v>
      </c>
      <c r="I935">
        <v>5</v>
      </c>
      <c r="J935">
        <v>0.75</v>
      </c>
      <c r="K935">
        <v>9.2616291046142596</v>
      </c>
      <c r="L935" s="10">
        <v>4.6226501464843697</v>
      </c>
      <c r="M935">
        <v>2.5670814514160201</v>
      </c>
      <c r="N935">
        <v>5.1668167114257804</v>
      </c>
      <c r="O935">
        <v>3</v>
      </c>
      <c r="P935">
        <v>3</v>
      </c>
      <c r="Q935">
        <v>13</v>
      </c>
      <c r="R935" s="16">
        <v>0.23080000000000001</v>
      </c>
      <c r="S935" s="16">
        <f t="shared" si="14"/>
        <v>0.3</v>
      </c>
      <c r="T935">
        <v>3.24592208862305</v>
      </c>
      <c r="U935">
        <v>2.9968285560607901</v>
      </c>
      <c r="V935">
        <v>2.6563353538513201</v>
      </c>
      <c r="W935" s="17">
        <v>0.34049320220947299</v>
      </c>
      <c r="X935">
        <v>0.58958673477172896</v>
      </c>
      <c r="Y935">
        <v>0.58958673477172896</v>
      </c>
      <c r="Z935">
        <v>0.3</v>
      </c>
      <c r="AA935">
        <v>1</v>
      </c>
      <c r="AB935">
        <v>0.76923076923076905</v>
      </c>
      <c r="AC935">
        <v>0.86956521739130399</v>
      </c>
      <c r="AD935">
        <v>0</v>
      </c>
      <c r="AE935">
        <v>0.7</v>
      </c>
    </row>
    <row r="936" spans="1:31" x14ac:dyDescent="0.15">
      <c r="A936" s="6">
        <v>586</v>
      </c>
      <c r="B936">
        <v>16</v>
      </c>
      <c r="C936">
        <v>4</v>
      </c>
      <c r="D936">
        <v>10</v>
      </c>
      <c r="E936">
        <v>10</v>
      </c>
      <c r="F936">
        <v>10</v>
      </c>
      <c r="G936">
        <v>0</v>
      </c>
      <c r="H936">
        <v>6</v>
      </c>
      <c r="I936">
        <v>4</v>
      </c>
      <c r="J936">
        <v>0.8</v>
      </c>
      <c r="K936">
        <v>9.3117942810058594</v>
      </c>
      <c r="L936" s="10">
        <v>4.6318988800048801</v>
      </c>
      <c r="M936">
        <v>3.45662117004394</v>
      </c>
      <c r="N936">
        <v>4.8616313934326199</v>
      </c>
      <c r="O936">
        <v>3</v>
      </c>
      <c r="P936">
        <v>3</v>
      </c>
      <c r="Q936">
        <v>13</v>
      </c>
      <c r="R936" s="16">
        <v>0.23080000000000001</v>
      </c>
      <c r="S936" s="16">
        <f t="shared" si="14"/>
        <v>0.3</v>
      </c>
      <c r="T936">
        <v>3.4407215118408199</v>
      </c>
      <c r="U936">
        <v>3.2556953430175799</v>
      </c>
      <c r="V936">
        <v>2.8629810810089098</v>
      </c>
      <c r="W936" s="17">
        <v>0.39271426200866699</v>
      </c>
      <c r="X936">
        <v>0.57774043083190896</v>
      </c>
      <c r="Y936">
        <v>0.57774043083190896</v>
      </c>
      <c r="Z936">
        <v>0.3</v>
      </c>
      <c r="AA936">
        <v>1</v>
      </c>
      <c r="AB936">
        <v>0.76923076923076905</v>
      </c>
      <c r="AC936">
        <v>0.86956521739130399</v>
      </c>
      <c r="AD936">
        <v>0</v>
      </c>
      <c r="AE936">
        <v>0.7</v>
      </c>
    </row>
    <row r="937" spans="1:31" x14ac:dyDescent="0.15">
      <c r="A937" s="6">
        <v>628</v>
      </c>
      <c r="B937">
        <v>15</v>
      </c>
      <c r="C937">
        <v>5</v>
      </c>
      <c r="D937">
        <v>10</v>
      </c>
      <c r="E937">
        <v>10</v>
      </c>
      <c r="F937">
        <v>9</v>
      </c>
      <c r="G937">
        <v>1</v>
      </c>
      <c r="H937">
        <v>6</v>
      </c>
      <c r="I937">
        <v>4</v>
      </c>
      <c r="J937">
        <v>0.75</v>
      </c>
      <c r="K937">
        <v>9.0153293609619105</v>
      </c>
      <c r="L937" s="10">
        <v>4.6390075683593697</v>
      </c>
      <c r="M937">
        <v>3.6120967864990199</v>
      </c>
      <c r="N937">
        <v>4.7265911102294904</v>
      </c>
      <c r="O937">
        <v>1</v>
      </c>
      <c r="P937">
        <v>1</v>
      </c>
      <c r="Q937">
        <v>10</v>
      </c>
      <c r="R937" s="16">
        <v>0.1</v>
      </c>
      <c r="S937" s="16">
        <f t="shared" si="14"/>
        <v>0.1</v>
      </c>
      <c r="T937">
        <v>2.7710952758789098</v>
      </c>
      <c r="U937">
        <v>2.5856094360351598</v>
      </c>
      <c r="V937">
        <v>2.3143668174743599</v>
      </c>
      <c r="W937" s="17">
        <v>0.27124261856079102</v>
      </c>
      <c r="X937">
        <v>0.45672845840454102</v>
      </c>
      <c r="Y937">
        <v>0.45672845840454102</v>
      </c>
      <c r="Z937">
        <v>0.1</v>
      </c>
      <c r="AA937">
        <v>0.9</v>
      </c>
      <c r="AB937">
        <v>0.9</v>
      </c>
      <c r="AC937">
        <v>0.9</v>
      </c>
      <c r="AD937">
        <v>0.1</v>
      </c>
      <c r="AE937">
        <v>0.8</v>
      </c>
    </row>
    <row r="938" spans="1:31" x14ac:dyDescent="0.15">
      <c r="A938" s="6">
        <v>63</v>
      </c>
      <c r="B938">
        <v>16</v>
      </c>
      <c r="C938">
        <v>4</v>
      </c>
      <c r="D938">
        <v>10</v>
      </c>
      <c r="E938">
        <v>10</v>
      </c>
      <c r="F938">
        <v>10</v>
      </c>
      <c r="G938">
        <v>0</v>
      </c>
      <c r="H938">
        <v>6</v>
      </c>
      <c r="I938">
        <v>4</v>
      </c>
      <c r="J938">
        <v>0.8</v>
      </c>
      <c r="K938">
        <v>8.5294075012206996</v>
      </c>
      <c r="L938" s="10">
        <v>4.6422595977783203</v>
      </c>
      <c r="M938">
        <v>3.908203125</v>
      </c>
      <c r="N938">
        <v>4.64341163635254</v>
      </c>
      <c r="O938">
        <v>2</v>
      </c>
      <c r="P938">
        <v>2</v>
      </c>
      <c r="Q938">
        <v>12</v>
      </c>
      <c r="R938" s="16">
        <v>0.16669999999999999</v>
      </c>
      <c r="S938" s="16">
        <f t="shared" si="14"/>
        <v>0.2</v>
      </c>
      <c r="T938">
        <v>3.2386550903320299</v>
      </c>
      <c r="U938">
        <v>3.0726230144500701</v>
      </c>
      <c r="V938">
        <v>2.71694111824036</v>
      </c>
      <c r="W938" s="17">
        <v>0.35568189620971702</v>
      </c>
      <c r="X938">
        <v>0.52171397209167503</v>
      </c>
      <c r="Y938">
        <v>0.52171397209167503</v>
      </c>
      <c r="Z938">
        <v>0.2</v>
      </c>
      <c r="AA938">
        <v>1</v>
      </c>
      <c r="AB938">
        <v>0.83333333333333304</v>
      </c>
      <c r="AC938">
        <v>0.90909090909090895</v>
      </c>
      <c r="AD938">
        <v>0</v>
      </c>
      <c r="AE938">
        <v>0.8</v>
      </c>
    </row>
    <row r="939" spans="1:31" x14ac:dyDescent="0.15">
      <c r="A939" s="6">
        <v>888</v>
      </c>
      <c r="B939">
        <v>16</v>
      </c>
      <c r="C939">
        <v>4</v>
      </c>
      <c r="D939">
        <v>10</v>
      </c>
      <c r="E939">
        <v>10</v>
      </c>
      <c r="F939">
        <v>10</v>
      </c>
      <c r="G939">
        <v>0</v>
      </c>
      <c r="H939">
        <v>6</v>
      </c>
      <c r="I939">
        <v>4</v>
      </c>
      <c r="J939">
        <v>0.8</v>
      </c>
      <c r="K939">
        <v>9.0154743194580096</v>
      </c>
      <c r="L939" s="10">
        <v>4.6543064117431596</v>
      </c>
      <c r="M939">
        <v>3.7877025604247998</v>
      </c>
      <c r="N939">
        <v>5.1020984649658203</v>
      </c>
      <c r="O939">
        <v>1</v>
      </c>
      <c r="P939">
        <v>1</v>
      </c>
      <c r="Q939">
        <v>11</v>
      </c>
      <c r="R939" s="16">
        <v>9.0899999999999995E-2</v>
      </c>
      <c r="S939" s="16">
        <f t="shared" si="14"/>
        <v>0.1</v>
      </c>
      <c r="T939">
        <v>3.1696929931640598</v>
      </c>
      <c r="U939">
        <v>2.9926509857177699</v>
      </c>
      <c r="V939">
        <v>2.62029981613159</v>
      </c>
      <c r="W939" s="17">
        <v>0.37235116958618197</v>
      </c>
      <c r="X939">
        <v>0.54939317703247104</v>
      </c>
      <c r="Y939">
        <v>0.54939317703247104</v>
      </c>
      <c r="Z939">
        <v>0.1</v>
      </c>
      <c r="AA939">
        <v>1</v>
      </c>
      <c r="AB939">
        <v>0.90909090909090895</v>
      </c>
      <c r="AC939">
        <v>0.952380952380952</v>
      </c>
      <c r="AD939">
        <v>0</v>
      </c>
      <c r="AE939">
        <v>0.9</v>
      </c>
    </row>
    <row r="940" spans="1:31" x14ac:dyDescent="0.15">
      <c r="A940" s="6">
        <v>857</v>
      </c>
      <c r="B940">
        <v>15</v>
      </c>
      <c r="C940">
        <v>5</v>
      </c>
      <c r="D940">
        <v>10</v>
      </c>
      <c r="E940">
        <v>10</v>
      </c>
      <c r="F940">
        <v>10</v>
      </c>
      <c r="G940">
        <v>0</v>
      </c>
      <c r="H940">
        <v>5</v>
      </c>
      <c r="I940">
        <v>5</v>
      </c>
      <c r="J940">
        <v>0.75</v>
      </c>
      <c r="K940">
        <v>8.0245418548584002</v>
      </c>
      <c r="L940" s="10">
        <v>4.6597709655761701</v>
      </c>
      <c r="M940">
        <v>3.51070213317871</v>
      </c>
      <c r="N940">
        <v>4.4314117431640598</v>
      </c>
      <c r="O940">
        <v>1</v>
      </c>
      <c r="P940">
        <v>1</v>
      </c>
      <c r="Q940">
        <v>11</v>
      </c>
      <c r="R940" s="16">
        <v>9.0899999999999995E-2</v>
      </c>
      <c r="S940" s="16">
        <f t="shared" si="14"/>
        <v>0.1</v>
      </c>
      <c r="T940">
        <v>2.97454833984375</v>
      </c>
      <c r="U940">
        <v>2.7864367961883501</v>
      </c>
      <c r="V940">
        <v>2.4595208168029798</v>
      </c>
      <c r="W940" s="17">
        <v>0.32691597938537598</v>
      </c>
      <c r="X940">
        <v>0.51502752304077104</v>
      </c>
      <c r="Y940">
        <v>0.51502752304077104</v>
      </c>
      <c r="Z940">
        <v>0.1</v>
      </c>
      <c r="AA940">
        <v>1</v>
      </c>
      <c r="AB940">
        <v>0.90909090909090895</v>
      </c>
      <c r="AC940">
        <v>0.952380952380952</v>
      </c>
      <c r="AD940">
        <v>0</v>
      </c>
      <c r="AE940">
        <v>0.9</v>
      </c>
    </row>
    <row r="941" spans="1:31" x14ac:dyDescent="0.15">
      <c r="A941" s="6">
        <v>318</v>
      </c>
      <c r="B941">
        <v>14</v>
      </c>
      <c r="C941">
        <v>6</v>
      </c>
      <c r="D941">
        <v>10</v>
      </c>
      <c r="E941">
        <v>10</v>
      </c>
      <c r="F941">
        <v>10</v>
      </c>
      <c r="G941">
        <v>0</v>
      </c>
      <c r="H941">
        <v>4</v>
      </c>
      <c r="I941">
        <v>6</v>
      </c>
      <c r="J941">
        <v>0.7</v>
      </c>
      <c r="K941">
        <v>8.3454456329345703</v>
      </c>
      <c r="L941" s="10">
        <v>4.6868419647216797</v>
      </c>
      <c r="M941">
        <v>1.99410820007324</v>
      </c>
      <c r="N941">
        <v>4.6586132049560502</v>
      </c>
      <c r="O941">
        <v>2</v>
      </c>
      <c r="P941">
        <v>2</v>
      </c>
      <c r="Q941">
        <v>12</v>
      </c>
      <c r="R941" s="16">
        <v>0.16669999999999999</v>
      </c>
      <c r="S941" s="16">
        <f t="shared" si="14"/>
        <v>0.2</v>
      </c>
      <c r="T941">
        <v>3.1554660797119101</v>
      </c>
      <c r="U941">
        <v>2.8878335952758798</v>
      </c>
      <c r="V941">
        <v>2.6096961498260498</v>
      </c>
      <c r="W941" s="17">
        <v>0.27813744544982899</v>
      </c>
      <c r="X941">
        <v>0.54576992988586404</v>
      </c>
      <c r="Y941">
        <v>0.54576992988586404</v>
      </c>
      <c r="Z941">
        <v>0.2</v>
      </c>
      <c r="AA941">
        <v>1</v>
      </c>
      <c r="AB941">
        <v>0.83333333333333304</v>
      </c>
      <c r="AC941">
        <v>0.90909090909090895</v>
      </c>
      <c r="AD941">
        <v>0</v>
      </c>
      <c r="AE941">
        <v>0.8</v>
      </c>
    </row>
    <row r="942" spans="1:31" s="1" customFormat="1" x14ac:dyDescent="0.15">
      <c r="A942" s="8">
        <v>32</v>
      </c>
      <c r="B942" s="1">
        <v>14</v>
      </c>
      <c r="C942" s="1">
        <v>6</v>
      </c>
      <c r="D942" s="1">
        <v>10</v>
      </c>
      <c r="E942" s="1">
        <v>10</v>
      </c>
      <c r="F942" s="1">
        <v>10</v>
      </c>
      <c r="G942" s="1">
        <v>0</v>
      </c>
      <c r="H942" s="1">
        <v>4</v>
      </c>
      <c r="I942" s="1">
        <v>6</v>
      </c>
      <c r="J942" s="1">
        <v>0.7</v>
      </c>
      <c r="K942" s="1">
        <v>8.1895637512206996</v>
      </c>
      <c r="L942" s="12">
        <v>4.7300758361816397</v>
      </c>
      <c r="M942" s="1">
        <v>2.7791996002197301</v>
      </c>
      <c r="N942" s="1">
        <v>5.3972606658935502</v>
      </c>
      <c r="O942" s="1">
        <v>1</v>
      </c>
      <c r="P942" s="1">
        <v>1</v>
      </c>
      <c r="Q942" s="1">
        <v>11</v>
      </c>
      <c r="R942" s="19">
        <v>9.0899999999999995E-2</v>
      </c>
      <c r="S942" s="19">
        <f t="shared" si="14"/>
        <v>0.1</v>
      </c>
      <c r="T942" s="1">
        <v>3.44936180114746</v>
      </c>
      <c r="U942" s="1">
        <v>3.1761889457702601</v>
      </c>
      <c r="V942" s="1">
        <v>2.9020586013793901</v>
      </c>
      <c r="W942" s="12">
        <v>0.27413034439086897</v>
      </c>
      <c r="X942" s="1">
        <v>0.54730319976806596</v>
      </c>
      <c r="Y942" s="1">
        <v>0.54730319976806596</v>
      </c>
      <c r="Z942" s="1">
        <v>0.1</v>
      </c>
      <c r="AA942" s="1">
        <v>1</v>
      </c>
      <c r="AB942" s="1">
        <v>0.90909090909090895</v>
      </c>
      <c r="AC942" s="1">
        <v>0.952380952380952</v>
      </c>
      <c r="AD942" s="1">
        <v>0</v>
      </c>
      <c r="AE942" s="1">
        <v>0.9</v>
      </c>
    </row>
    <row r="943" spans="1:31" x14ac:dyDescent="0.15">
      <c r="A943" s="6">
        <v>979</v>
      </c>
      <c r="B943">
        <v>14</v>
      </c>
      <c r="C943">
        <v>6</v>
      </c>
      <c r="D943">
        <v>10</v>
      </c>
      <c r="E943">
        <v>10</v>
      </c>
      <c r="F943">
        <v>10</v>
      </c>
      <c r="G943">
        <v>0</v>
      </c>
      <c r="H943">
        <v>4</v>
      </c>
      <c r="I943">
        <v>6</v>
      </c>
      <c r="J943">
        <v>0.7</v>
      </c>
      <c r="K943">
        <v>7.56673240661621</v>
      </c>
      <c r="L943" s="10">
        <v>4.7600688934326199</v>
      </c>
      <c r="M943">
        <v>3.1979713439941402</v>
      </c>
      <c r="N943">
        <v>4.4131603240966797</v>
      </c>
      <c r="O943">
        <v>1</v>
      </c>
      <c r="P943">
        <v>1</v>
      </c>
      <c r="Q943">
        <v>11</v>
      </c>
      <c r="R943" s="16">
        <v>9.0899999999999995E-2</v>
      </c>
      <c r="S943" s="16">
        <f t="shared" si="14"/>
        <v>0.1</v>
      </c>
      <c r="T943">
        <v>2.59438896179199</v>
      </c>
      <c r="U943">
        <v>2.4119062423706001</v>
      </c>
      <c r="V943">
        <v>2.1246383190154998</v>
      </c>
      <c r="W943" s="17">
        <v>0.28726792335510198</v>
      </c>
      <c r="X943">
        <v>0.46975064277648898</v>
      </c>
      <c r="Y943">
        <v>0.46975064277648898</v>
      </c>
      <c r="Z943">
        <v>0.1</v>
      </c>
      <c r="AA943">
        <v>1</v>
      </c>
      <c r="AB943">
        <v>0.90909090909090895</v>
      </c>
      <c r="AC943">
        <v>0.952380952380952</v>
      </c>
      <c r="AD943">
        <v>0</v>
      </c>
      <c r="AE943">
        <v>0.9</v>
      </c>
    </row>
    <row r="944" spans="1:31" x14ac:dyDescent="0.15">
      <c r="A944" s="6">
        <v>278</v>
      </c>
      <c r="B944">
        <v>15</v>
      </c>
      <c r="C944">
        <v>5</v>
      </c>
      <c r="D944">
        <v>10</v>
      </c>
      <c r="E944">
        <v>10</v>
      </c>
      <c r="F944">
        <v>10</v>
      </c>
      <c r="G944">
        <v>0</v>
      </c>
      <c r="H944">
        <v>5</v>
      </c>
      <c r="I944">
        <v>5</v>
      </c>
      <c r="J944">
        <v>0.75</v>
      </c>
      <c r="K944">
        <v>8.4007129669189506</v>
      </c>
      <c r="L944" s="10">
        <v>4.7614288330078098</v>
      </c>
      <c r="M944">
        <v>3.4474067687988299</v>
      </c>
      <c r="N944">
        <v>4.6505317687988299</v>
      </c>
      <c r="O944">
        <v>1</v>
      </c>
      <c r="P944">
        <v>1</v>
      </c>
      <c r="Q944">
        <v>11</v>
      </c>
      <c r="R944" s="16">
        <v>9.0899999999999995E-2</v>
      </c>
      <c r="S944" s="16">
        <f t="shared" si="14"/>
        <v>0.1</v>
      </c>
      <c r="T944">
        <v>3.0526103973388699</v>
      </c>
      <c r="U944">
        <v>2.8536250591278098</v>
      </c>
      <c r="V944">
        <v>2.50781178474426</v>
      </c>
      <c r="W944" s="17">
        <v>0.34581327438354498</v>
      </c>
      <c r="X944">
        <v>0.54479861259460405</v>
      </c>
      <c r="Y944">
        <v>0.54479861259460405</v>
      </c>
      <c r="Z944">
        <v>0.1</v>
      </c>
      <c r="AA944">
        <v>1</v>
      </c>
      <c r="AB944">
        <v>0.90909090909090895</v>
      </c>
      <c r="AC944">
        <v>0.952380952380952</v>
      </c>
      <c r="AD944">
        <v>0</v>
      </c>
      <c r="AE944">
        <v>0.9</v>
      </c>
    </row>
    <row r="945" spans="1:31" x14ac:dyDescent="0.15">
      <c r="A945" s="6">
        <v>277</v>
      </c>
      <c r="B945">
        <v>16</v>
      </c>
      <c r="C945">
        <v>4</v>
      </c>
      <c r="D945">
        <v>10</v>
      </c>
      <c r="E945">
        <v>10</v>
      </c>
      <c r="F945">
        <v>10</v>
      </c>
      <c r="G945">
        <v>0</v>
      </c>
      <c r="H945">
        <v>6</v>
      </c>
      <c r="I945">
        <v>4</v>
      </c>
      <c r="J945">
        <v>0.8</v>
      </c>
      <c r="K945">
        <v>7.9397945404052699</v>
      </c>
      <c r="L945" s="10">
        <v>4.7670707702636701</v>
      </c>
      <c r="M945">
        <v>4.22438621520996</v>
      </c>
      <c r="N945">
        <v>3.93116950988769</v>
      </c>
      <c r="O945">
        <v>1</v>
      </c>
      <c r="P945">
        <v>1</v>
      </c>
      <c r="Q945">
        <v>10</v>
      </c>
      <c r="R945" s="16">
        <v>0.1</v>
      </c>
      <c r="S945" s="16">
        <f t="shared" si="14"/>
        <v>0.1</v>
      </c>
      <c r="T945">
        <v>2.8083953857421902</v>
      </c>
      <c r="U945">
        <v>2.67048835754394</v>
      </c>
      <c r="V945">
        <v>2.3412673473358101</v>
      </c>
      <c r="W945" s="17">
        <v>0.32922101020812999</v>
      </c>
      <c r="X945">
        <v>0.46712803840637201</v>
      </c>
      <c r="Y945">
        <v>0.46712803840637201</v>
      </c>
      <c r="Z945">
        <v>0.1</v>
      </c>
      <c r="AA945">
        <v>0.9</v>
      </c>
      <c r="AB945">
        <v>0.9</v>
      </c>
      <c r="AC945">
        <v>0.9</v>
      </c>
      <c r="AD945">
        <v>0.1</v>
      </c>
      <c r="AE945">
        <v>0.8</v>
      </c>
    </row>
    <row r="946" spans="1:31" x14ac:dyDescent="0.15">
      <c r="A946" s="6">
        <v>969</v>
      </c>
      <c r="B946">
        <v>14</v>
      </c>
      <c r="C946">
        <v>6</v>
      </c>
      <c r="D946">
        <v>10</v>
      </c>
      <c r="E946">
        <v>10</v>
      </c>
      <c r="F946">
        <v>10</v>
      </c>
      <c r="G946">
        <v>0</v>
      </c>
      <c r="H946">
        <v>4</v>
      </c>
      <c r="I946">
        <v>6</v>
      </c>
      <c r="J946">
        <v>0.7</v>
      </c>
      <c r="K946">
        <v>8.4942264556884801</v>
      </c>
      <c r="L946" s="10">
        <v>4.7706069946289098</v>
      </c>
      <c r="M946">
        <v>2.5215377807617201</v>
      </c>
      <c r="N946">
        <v>5.5605945587158203</v>
      </c>
      <c r="O946">
        <v>2</v>
      </c>
      <c r="P946">
        <v>2</v>
      </c>
      <c r="Q946">
        <v>12</v>
      </c>
      <c r="R946" s="16">
        <v>0.16669999999999999</v>
      </c>
      <c r="S946" s="16">
        <f t="shared" si="14"/>
        <v>0.2</v>
      </c>
      <c r="T946">
        <v>3.0627059936523402</v>
      </c>
      <c r="U946">
        <v>2.76916599273682</v>
      </c>
      <c r="V946">
        <v>2.4976279735565199</v>
      </c>
      <c r="W946" s="17">
        <v>0.27153801918029802</v>
      </c>
      <c r="X946">
        <v>0.56507802009582497</v>
      </c>
      <c r="Y946">
        <v>0.56507802009582497</v>
      </c>
      <c r="Z946">
        <v>0.2</v>
      </c>
      <c r="AA946">
        <v>1</v>
      </c>
      <c r="AB946">
        <v>0.83333333333333304</v>
      </c>
      <c r="AC946">
        <v>0.90909090909090895</v>
      </c>
      <c r="AD946">
        <v>0</v>
      </c>
      <c r="AE946">
        <v>0.8</v>
      </c>
    </row>
    <row r="947" spans="1:31" x14ac:dyDescent="0.15">
      <c r="A947" s="6">
        <v>960</v>
      </c>
      <c r="B947">
        <v>14</v>
      </c>
      <c r="C947">
        <v>6</v>
      </c>
      <c r="D947">
        <v>10</v>
      </c>
      <c r="E947">
        <v>10</v>
      </c>
      <c r="F947">
        <v>10</v>
      </c>
      <c r="G947">
        <v>0</v>
      </c>
      <c r="H947">
        <v>4</v>
      </c>
      <c r="I947">
        <v>6</v>
      </c>
      <c r="J947">
        <v>0.7</v>
      </c>
      <c r="K947">
        <v>9.1993274688720703</v>
      </c>
      <c r="L947" s="10">
        <v>4.7742443084716797</v>
      </c>
      <c r="M947">
        <v>1.87765121459961</v>
      </c>
      <c r="N947">
        <v>6.2350482940673801</v>
      </c>
      <c r="O947">
        <v>2</v>
      </c>
      <c r="P947">
        <v>2</v>
      </c>
      <c r="Q947">
        <v>12</v>
      </c>
      <c r="R947" s="16">
        <v>0.16669999999999999</v>
      </c>
      <c r="S947" s="16">
        <f t="shared" si="14"/>
        <v>0.2</v>
      </c>
      <c r="T947">
        <v>3.0602397918701199</v>
      </c>
      <c r="U947">
        <v>2.7487521171569802</v>
      </c>
      <c r="V947">
        <v>2.4787726402282702</v>
      </c>
      <c r="W947" s="17">
        <v>0.26997947692871099</v>
      </c>
      <c r="X947">
        <v>0.58146715164184604</v>
      </c>
      <c r="Y947">
        <v>0.58146715164184604</v>
      </c>
      <c r="Z947">
        <v>0.2</v>
      </c>
      <c r="AA947">
        <v>1</v>
      </c>
      <c r="AB947">
        <v>0.83333333333333304</v>
      </c>
      <c r="AC947">
        <v>0.90909090909090895</v>
      </c>
      <c r="AD947">
        <v>0</v>
      </c>
      <c r="AE947">
        <v>0.8</v>
      </c>
    </row>
    <row r="948" spans="1:31" x14ac:dyDescent="0.15">
      <c r="A948" s="6">
        <v>150</v>
      </c>
      <c r="B948">
        <v>13</v>
      </c>
      <c r="C948">
        <v>7</v>
      </c>
      <c r="D948">
        <v>10</v>
      </c>
      <c r="E948">
        <v>10</v>
      </c>
      <c r="F948">
        <v>10</v>
      </c>
      <c r="G948">
        <v>0</v>
      </c>
      <c r="H948">
        <v>3</v>
      </c>
      <c r="I948">
        <v>7</v>
      </c>
      <c r="J948">
        <v>0.65</v>
      </c>
      <c r="K948">
        <v>8.5033740997314506</v>
      </c>
      <c r="L948" s="10">
        <v>4.7760276794433603</v>
      </c>
      <c r="M948">
        <v>1.00246429443359</v>
      </c>
      <c r="N948">
        <v>7.03369140625</v>
      </c>
      <c r="O948">
        <v>3</v>
      </c>
      <c r="P948">
        <v>3</v>
      </c>
      <c r="Q948">
        <v>13</v>
      </c>
      <c r="R948" s="16">
        <v>0.23080000000000001</v>
      </c>
      <c r="S948" s="16">
        <f t="shared" si="14"/>
        <v>0.3</v>
      </c>
      <c r="T948">
        <v>3.2062320709228498</v>
      </c>
      <c r="U948">
        <v>2.7533073425293</v>
      </c>
      <c r="V948">
        <v>2.6248252391815199</v>
      </c>
      <c r="W948" s="17">
        <v>0.12848210334777799</v>
      </c>
      <c r="X948">
        <v>0.58140683174133301</v>
      </c>
      <c r="Y948">
        <v>0.58140683174133301</v>
      </c>
      <c r="Z948">
        <v>0.3</v>
      </c>
      <c r="AA948">
        <v>1</v>
      </c>
      <c r="AB948">
        <v>0.76923076923076905</v>
      </c>
      <c r="AC948">
        <v>0.86956521739130399</v>
      </c>
      <c r="AD948">
        <v>0</v>
      </c>
      <c r="AE948">
        <v>0.7</v>
      </c>
    </row>
    <row r="949" spans="1:31" x14ac:dyDescent="0.15">
      <c r="A949" s="6">
        <v>908</v>
      </c>
      <c r="B949">
        <v>14</v>
      </c>
      <c r="C949">
        <v>6</v>
      </c>
      <c r="D949">
        <v>10</v>
      </c>
      <c r="E949">
        <v>10</v>
      </c>
      <c r="F949">
        <v>10</v>
      </c>
      <c r="G949">
        <v>0</v>
      </c>
      <c r="H949">
        <v>4</v>
      </c>
      <c r="I949">
        <v>6</v>
      </c>
      <c r="J949">
        <v>0.7</v>
      </c>
      <c r="K949">
        <v>8.6801528930664098</v>
      </c>
      <c r="L949" s="10">
        <v>4.8152084350585902</v>
      </c>
      <c r="M949">
        <v>2.0679702758789098</v>
      </c>
      <c r="N949">
        <v>5.0836238861084002</v>
      </c>
      <c r="O949">
        <v>2</v>
      </c>
      <c r="P949">
        <v>2</v>
      </c>
      <c r="Q949">
        <v>12</v>
      </c>
      <c r="R949" s="16">
        <v>0.16669999999999999</v>
      </c>
      <c r="S949" s="16">
        <f t="shared" si="14"/>
        <v>0.2</v>
      </c>
      <c r="T949">
        <v>3.1205902099609402</v>
      </c>
      <c r="U949">
        <v>2.8338174819946298</v>
      </c>
      <c r="V949">
        <v>2.5441262722015399</v>
      </c>
      <c r="W949" s="17">
        <v>0.28969120979309099</v>
      </c>
      <c r="X949">
        <v>0.57646393775939897</v>
      </c>
      <c r="Y949">
        <v>0.57646393775939897</v>
      </c>
      <c r="Z949">
        <v>0.2</v>
      </c>
      <c r="AA949">
        <v>1</v>
      </c>
      <c r="AB949">
        <v>0.83333333333333304</v>
      </c>
      <c r="AC949">
        <v>0.90909090909090895</v>
      </c>
      <c r="AD949">
        <v>0</v>
      </c>
      <c r="AE949">
        <v>0.8</v>
      </c>
    </row>
    <row r="950" spans="1:31" x14ac:dyDescent="0.15">
      <c r="A950" s="6">
        <v>574</v>
      </c>
      <c r="B950">
        <v>14</v>
      </c>
      <c r="C950">
        <v>6</v>
      </c>
      <c r="D950">
        <v>10</v>
      </c>
      <c r="E950">
        <v>10</v>
      </c>
      <c r="F950">
        <v>10</v>
      </c>
      <c r="G950">
        <v>0</v>
      </c>
      <c r="H950">
        <v>4</v>
      </c>
      <c r="I950">
        <v>6</v>
      </c>
      <c r="J950">
        <v>0.7</v>
      </c>
      <c r="K950">
        <v>8.5182151794433594</v>
      </c>
      <c r="L950" s="10">
        <v>4.8193511962890598</v>
      </c>
      <c r="M950">
        <v>2.7782020568847701</v>
      </c>
      <c r="N950">
        <v>5.8452396392822301</v>
      </c>
      <c r="O950">
        <v>2</v>
      </c>
      <c r="P950">
        <v>2</v>
      </c>
      <c r="Q950">
        <v>12</v>
      </c>
      <c r="R950" s="16">
        <v>0.16669999999999999</v>
      </c>
      <c r="S950" s="16">
        <f t="shared" si="14"/>
        <v>0.2</v>
      </c>
      <c r="T950">
        <v>3.1886501312255899</v>
      </c>
      <c r="U950">
        <v>2.8772964477539098</v>
      </c>
      <c r="V950">
        <v>2.6102390289306601</v>
      </c>
      <c r="W950" s="17">
        <v>0.26705741882324202</v>
      </c>
      <c r="X950">
        <v>0.57841110229492199</v>
      </c>
      <c r="Y950">
        <v>0.57841110229492199</v>
      </c>
      <c r="Z950">
        <v>0.2</v>
      </c>
      <c r="AA950">
        <v>1</v>
      </c>
      <c r="AB950">
        <v>0.83333333333333304</v>
      </c>
      <c r="AC950">
        <v>0.90909090909090895</v>
      </c>
      <c r="AD950">
        <v>0</v>
      </c>
      <c r="AE950">
        <v>0.8</v>
      </c>
    </row>
    <row r="951" spans="1:31" x14ac:dyDescent="0.15">
      <c r="A951" s="6">
        <v>430</v>
      </c>
      <c r="B951">
        <v>14</v>
      </c>
      <c r="C951">
        <v>6</v>
      </c>
      <c r="D951">
        <v>10</v>
      </c>
      <c r="E951">
        <v>10</v>
      </c>
      <c r="F951">
        <v>10</v>
      </c>
      <c r="G951">
        <v>0</v>
      </c>
      <c r="H951">
        <v>4</v>
      </c>
      <c r="I951">
        <v>6</v>
      </c>
      <c r="J951">
        <v>0.7</v>
      </c>
      <c r="K951">
        <v>7.9367332458496103</v>
      </c>
      <c r="L951" s="10">
        <v>4.8377857208251998</v>
      </c>
      <c r="M951">
        <v>2.9575653076171902</v>
      </c>
      <c r="N951">
        <v>4.6136569976806596</v>
      </c>
      <c r="O951">
        <v>1</v>
      </c>
      <c r="P951">
        <v>1</v>
      </c>
      <c r="Q951">
        <v>11</v>
      </c>
      <c r="R951" s="16">
        <v>9.0899999999999995E-2</v>
      </c>
      <c r="S951" s="16">
        <f t="shared" si="14"/>
        <v>0.1</v>
      </c>
      <c r="T951">
        <v>2.5827674865722701</v>
      </c>
      <c r="U951">
        <v>2.3998880386352499</v>
      </c>
      <c r="V951">
        <v>2.1059012413024898</v>
      </c>
      <c r="W951" s="17">
        <v>0.293986797332764</v>
      </c>
      <c r="X951">
        <v>0.476866245269775</v>
      </c>
      <c r="Y951">
        <v>0.476866245269775</v>
      </c>
      <c r="Z951">
        <v>0.1</v>
      </c>
      <c r="AA951">
        <v>1</v>
      </c>
      <c r="AB951">
        <v>0.90909090909090895</v>
      </c>
      <c r="AC951">
        <v>0.952380952380952</v>
      </c>
      <c r="AD951">
        <v>0</v>
      </c>
      <c r="AE951">
        <v>0.9</v>
      </c>
    </row>
    <row r="952" spans="1:31" x14ac:dyDescent="0.15">
      <c r="A952" s="6">
        <v>206</v>
      </c>
      <c r="B952">
        <v>16</v>
      </c>
      <c r="C952">
        <v>4</v>
      </c>
      <c r="D952">
        <v>10</v>
      </c>
      <c r="E952">
        <v>10</v>
      </c>
      <c r="F952">
        <v>10</v>
      </c>
      <c r="G952">
        <v>0</v>
      </c>
      <c r="H952">
        <v>6</v>
      </c>
      <c r="I952">
        <v>4</v>
      </c>
      <c r="J952">
        <v>0.8</v>
      </c>
      <c r="K952">
        <v>8.4683742523193395</v>
      </c>
      <c r="L952" s="10">
        <v>4.8388175964355504</v>
      </c>
      <c r="M952">
        <v>4.1636734008789098</v>
      </c>
      <c r="N952">
        <v>4.3614063262939498</v>
      </c>
      <c r="O952">
        <v>1</v>
      </c>
      <c r="P952">
        <v>1</v>
      </c>
      <c r="Q952">
        <v>11</v>
      </c>
      <c r="R952" s="16">
        <v>9.0899999999999995E-2</v>
      </c>
      <c r="S952" s="16">
        <f t="shared" si="14"/>
        <v>0.1</v>
      </c>
      <c r="T952">
        <v>2.9330368041992201</v>
      </c>
      <c r="U952">
        <v>2.7906692028045601</v>
      </c>
      <c r="V952">
        <v>2.4194025993347199</v>
      </c>
      <c r="W952" s="17">
        <v>0.37126660346984902</v>
      </c>
      <c r="X952">
        <v>0.51363420486450195</v>
      </c>
      <c r="Y952">
        <v>0.51363420486450195</v>
      </c>
      <c r="Z952">
        <v>0.1</v>
      </c>
      <c r="AA952">
        <v>1</v>
      </c>
      <c r="AB952">
        <v>0.90909090909090895</v>
      </c>
      <c r="AC952">
        <v>0.952380952380952</v>
      </c>
      <c r="AD952">
        <v>0</v>
      </c>
      <c r="AE952">
        <v>0.9</v>
      </c>
    </row>
    <row r="953" spans="1:31" x14ac:dyDescent="0.15">
      <c r="A953" s="6">
        <v>498</v>
      </c>
      <c r="B953">
        <v>14</v>
      </c>
      <c r="C953">
        <v>6</v>
      </c>
      <c r="D953">
        <v>10</v>
      </c>
      <c r="E953">
        <v>10</v>
      </c>
      <c r="F953">
        <v>10</v>
      </c>
      <c r="G953">
        <v>0</v>
      </c>
      <c r="H953">
        <v>4</v>
      </c>
      <c r="I953">
        <v>6</v>
      </c>
      <c r="J953">
        <v>0.7</v>
      </c>
      <c r="K953">
        <v>8.6384239196777308</v>
      </c>
      <c r="L953" s="10">
        <v>4.8532543182373002</v>
      </c>
      <c r="M953">
        <v>2.5015869140625</v>
      </c>
      <c r="N953">
        <v>5.5434799194335902</v>
      </c>
      <c r="O953">
        <v>2</v>
      </c>
      <c r="P953">
        <v>2</v>
      </c>
      <c r="Q953">
        <v>12</v>
      </c>
      <c r="R953" s="16">
        <v>0.16669999999999999</v>
      </c>
      <c r="S953" s="16">
        <f t="shared" si="14"/>
        <v>0.2</v>
      </c>
      <c r="T953">
        <v>2.9077243804931601</v>
      </c>
      <c r="U953">
        <v>2.6402883529663099</v>
      </c>
      <c r="V953">
        <v>2.3659634590148899</v>
      </c>
      <c r="W953" s="17">
        <v>0.27432489395141602</v>
      </c>
      <c r="X953">
        <v>0.54176092147827104</v>
      </c>
      <c r="Y953">
        <v>0.54176092147827104</v>
      </c>
      <c r="Z953">
        <v>0.2</v>
      </c>
      <c r="AA953">
        <v>1</v>
      </c>
      <c r="AB953">
        <v>0.83333333333333304</v>
      </c>
      <c r="AC953">
        <v>0.90909090909090895</v>
      </c>
      <c r="AD953">
        <v>0</v>
      </c>
      <c r="AE953">
        <v>0.8</v>
      </c>
    </row>
    <row r="954" spans="1:31" x14ac:dyDescent="0.15">
      <c r="A954" s="6">
        <v>127</v>
      </c>
      <c r="B954">
        <v>15</v>
      </c>
      <c r="C954">
        <v>5</v>
      </c>
      <c r="D954">
        <v>10</v>
      </c>
      <c r="E954">
        <v>10</v>
      </c>
      <c r="F954">
        <v>10</v>
      </c>
      <c r="G954">
        <v>0</v>
      </c>
      <c r="H954">
        <v>5</v>
      </c>
      <c r="I954">
        <v>5</v>
      </c>
      <c r="J954">
        <v>0.75</v>
      </c>
      <c r="K954">
        <v>8.9657211303710902</v>
      </c>
      <c r="L954" s="10">
        <v>4.8908996582031197</v>
      </c>
      <c r="M954">
        <v>3.35433769226074</v>
      </c>
      <c r="N954">
        <v>5.0765266418456996</v>
      </c>
      <c r="O954">
        <v>3</v>
      </c>
      <c r="P954">
        <v>3</v>
      </c>
      <c r="Q954">
        <v>13</v>
      </c>
      <c r="R954" s="16">
        <v>0.23080000000000001</v>
      </c>
      <c r="S954" s="16">
        <f t="shared" si="14"/>
        <v>0.3</v>
      </c>
      <c r="T954">
        <v>3.4045772552490199</v>
      </c>
      <c r="U954">
        <v>3.17335057258606</v>
      </c>
      <c r="V954">
        <v>2.82883596420288</v>
      </c>
      <c r="W954" s="17">
        <v>0.34451460838317899</v>
      </c>
      <c r="X954">
        <v>0.57574129104614302</v>
      </c>
      <c r="Y954">
        <v>0.57574129104614302</v>
      </c>
      <c r="Z954">
        <v>0.3</v>
      </c>
      <c r="AA954">
        <v>1</v>
      </c>
      <c r="AB954">
        <v>0.76923076923076905</v>
      </c>
      <c r="AC954">
        <v>0.86956521739130399</v>
      </c>
      <c r="AD954">
        <v>0</v>
      </c>
      <c r="AE954">
        <v>0.7</v>
      </c>
    </row>
    <row r="955" spans="1:31" x14ac:dyDescent="0.15">
      <c r="A955" s="6">
        <v>129</v>
      </c>
      <c r="B955">
        <v>14</v>
      </c>
      <c r="C955">
        <v>6</v>
      </c>
      <c r="D955">
        <v>10</v>
      </c>
      <c r="E955">
        <v>10</v>
      </c>
      <c r="F955">
        <v>10</v>
      </c>
      <c r="G955">
        <v>0</v>
      </c>
      <c r="H955">
        <v>4</v>
      </c>
      <c r="I955">
        <v>6</v>
      </c>
      <c r="J955">
        <v>0.7</v>
      </c>
      <c r="K955">
        <v>8.4836978912353498</v>
      </c>
      <c r="L955" s="10">
        <v>4.8922271728515598</v>
      </c>
      <c r="M955">
        <v>2.6789894104003902</v>
      </c>
      <c r="N955">
        <v>5.2899436950683603</v>
      </c>
      <c r="O955">
        <v>2</v>
      </c>
      <c r="P955">
        <v>2</v>
      </c>
      <c r="Q955">
        <v>12</v>
      </c>
      <c r="R955" s="16">
        <v>0.16669999999999999</v>
      </c>
      <c r="S955" s="16">
        <f t="shared" si="14"/>
        <v>0.2</v>
      </c>
      <c r="T955">
        <v>2.9688377380371098</v>
      </c>
      <c r="U955">
        <v>2.7035107612609899</v>
      </c>
      <c r="V955">
        <v>2.41191506385803</v>
      </c>
      <c r="W955" s="17">
        <v>0.29159569740295399</v>
      </c>
      <c r="X955">
        <v>0.55692267417907704</v>
      </c>
      <c r="Y955">
        <v>0.55692267417907704</v>
      </c>
      <c r="Z955">
        <v>0.2</v>
      </c>
      <c r="AA955">
        <v>1</v>
      </c>
      <c r="AB955">
        <v>0.83333333333333304</v>
      </c>
      <c r="AC955">
        <v>0.90909090909090895</v>
      </c>
      <c r="AD955">
        <v>0</v>
      </c>
      <c r="AE955">
        <v>0.8</v>
      </c>
    </row>
    <row r="956" spans="1:31" x14ac:dyDescent="0.15">
      <c r="A956" s="6">
        <v>113</v>
      </c>
      <c r="B956">
        <v>13</v>
      </c>
      <c r="C956">
        <v>7</v>
      </c>
      <c r="D956">
        <v>10</v>
      </c>
      <c r="E956">
        <v>10</v>
      </c>
      <c r="F956">
        <v>10</v>
      </c>
      <c r="G956">
        <v>0</v>
      </c>
      <c r="H956">
        <v>3</v>
      </c>
      <c r="I956">
        <v>7</v>
      </c>
      <c r="J956">
        <v>0.65</v>
      </c>
      <c r="K956">
        <v>7.5002803802490199</v>
      </c>
      <c r="L956" s="10">
        <v>4.8982105255126998</v>
      </c>
      <c r="M956">
        <v>2.3548717498779301</v>
      </c>
      <c r="N956">
        <v>5.0402336120605504</v>
      </c>
      <c r="O956">
        <v>1</v>
      </c>
      <c r="P956">
        <v>1</v>
      </c>
      <c r="Q956">
        <v>9</v>
      </c>
      <c r="R956" s="16">
        <v>0.1111</v>
      </c>
      <c r="S956" s="16">
        <f t="shared" si="14"/>
        <v>0.1</v>
      </c>
      <c r="T956">
        <v>2.1203651428222701</v>
      </c>
      <c r="U956">
        <v>1.90354347229004</v>
      </c>
      <c r="V956">
        <v>1.6988279819488501</v>
      </c>
      <c r="W956" s="17">
        <v>0.204715490341186</v>
      </c>
      <c r="X956">
        <v>0.42153716087341297</v>
      </c>
      <c r="Y956">
        <v>0.42153716087341297</v>
      </c>
      <c r="Z956">
        <v>0.1</v>
      </c>
      <c r="AA956">
        <v>0.8</v>
      </c>
      <c r="AB956">
        <v>0.88888888888888895</v>
      </c>
      <c r="AC956">
        <v>0.84210526315789502</v>
      </c>
      <c r="AD956">
        <v>0.2</v>
      </c>
      <c r="AE956">
        <v>0.7</v>
      </c>
    </row>
    <row r="957" spans="1:31" x14ac:dyDescent="0.15">
      <c r="A957" s="6">
        <v>203</v>
      </c>
      <c r="B957">
        <v>14</v>
      </c>
      <c r="C957">
        <v>6</v>
      </c>
      <c r="D957">
        <v>10</v>
      </c>
      <c r="E957">
        <v>10</v>
      </c>
      <c r="F957">
        <v>10</v>
      </c>
      <c r="G957">
        <v>0</v>
      </c>
      <c r="H957">
        <v>4</v>
      </c>
      <c r="I957">
        <v>6</v>
      </c>
      <c r="J957">
        <v>0.7</v>
      </c>
      <c r="K957">
        <v>9.2256088256835902</v>
      </c>
      <c r="L957" s="10">
        <v>4.9146213531494096</v>
      </c>
      <c r="M957">
        <v>2.6334609985351598</v>
      </c>
      <c r="N957">
        <v>6.9755439758300799</v>
      </c>
      <c r="O957">
        <v>3</v>
      </c>
      <c r="P957">
        <v>3</v>
      </c>
      <c r="Q957">
        <v>13</v>
      </c>
      <c r="R957" s="16">
        <v>0.23080000000000001</v>
      </c>
      <c r="S957" s="16">
        <f t="shared" si="14"/>
        <v>0.3</v>
      </c>
      <c r="T957">
        <v>2.8577232360839799</v>
      </c>
      <c r="U957">
        <v>2.5369224548339799</v>
      </c>
      <c r="V957">
        <v>2.3055324554443399</v>
      </c>
      <c r="W957" s="17">
        <v>0.23138999938964799</v>
      </c>
      <c r="X957">
        <v>0.55219078063964799</v>
      </c>
      <c r="Y957">
        <v>0.55219078063964799</v>
      </c>
      <c r="Z957">
        <v>0.3</v>
      </c>
      <c r="AA957">
        <v>1</v>
      </c>
      <c r="AB957">
        <v>0.76923076923076905</v>
      </c>
      <c r="AC957">
        <v>0.86956521739130399</v>
      </c>
      <c r="AD957">
        <v>0</v>
      </c>
      <c r="AE957">
        <v>0.7</v>
      </c>
    </row>
    <row r="958" spans="1:31" x14ac:dyDescent="0.15">
      <c r="A958" s="6">
        <v>392</v>
      </c>
      <c r="B958">
        <v>15</v>
      </c>
      <c r="C958">
        <v>5</v>
      </c>
      <c r="D958">
        <v>10</v>
      </c>
      <c r="E958">
        <v>10</v>
      </c>
      <c r="F958">
        <v>10</v>
      </c>
      <c r="G958">
        <v>0</v>
      </c>
      <c r="H958">
        <v>5</v>
      </c>
      <c r="I958">
        <v>5</v>
      </c>
      <c r="J958">
        <v>0.75</v>
      </c>
      <c r="K958">
        <v>8.7397823333740199</v>
      </c>
      <c r="L958" s="10">
        <v>4.9167861938476598</v>
      </c>
      <c r="M958">
        <v>3.5879669189453098</v>
      </c>
      <c r="N958">
        <v>4.9883365631103498</v>
      </c>
      <c r="O958">
        <v>1</v>
      </c>
      <c r="P958">
        <v>1</v>
      </c>
      <c r="Q958">
        <v>11</v>
      </c>
      <c r="R958" s="16">
        <v>9.0899999999999995E-2</v>
      </c>
      <c r="S958" s="16">
        <f t="shared" si="14"/>
        <v>0.1</v>
      </c>
      <c r="T958">
        <v>3.24503517150879</v>
      </c>
      <c r="U958">
        <v>3.0382049083709699</v>
      </c>
      <c r="V958">
        <v>2.68343210220337</v>
      </c>
      <c r="W958" s="17">
        <v>0.35477280616760198</v>
      </c>
      <c r="X958">
        <v>0.56160306930542003</v>
      </c>
      <c r="Y958">
        <v>0.56160306930542003</v>
      </c>
      <c r="Z958">
        <v>0.1</v>
      </c>
      <c r="AA958">
        <v>1</v>
      </c>
      <c r="AB958">
        <v>0.90909090909090895</v>
      </c>
      <c r="AC958">
        <v>0.952380952380952</v>
      </c>
      <c r="AD958">
        <v>0</v>
      </c>
      <c r="AE958">
        <v>0.9</v>
      </c>
    </row>
    <row r="959" spans="1:31" s="1" customFormat="1" x14ac:dyDescent="0.15">
      <c r="A959" s="8">
        <v>944</v>
      </c>
      <c r="B959" s="1">
        <v>13</v>
      </c>
      <c r="C959" s="1">
        <v>7</v>
      </c>
      <c r="D959" s="1">
        <v>10</v>
      </c>
      <c r="E959" s="1">
        <v>10</v>
      </c>
      <c r="F959" s="1">
        <v>10</v>
      </c>
      <c r="G959" s="1">
        <v>0</v>
      </c>
      <c r="H959" s="1">
        <v>3</v>
      </c>
      <c r="I959" s="1">
        <v>7</v>
      </c>
      <c r="J959" s="1">
        <v>0.65</v>
      </c>
      <c r="K959" s="1">
        <v>8.2326736450195295</v>
      </c>
      <c r="L959" s="12">
        <v>4.9250335693359402</v>
      </c>
      <c r="M959" s="1">
        <v>1.24188232421875</v>
      </c>
      <c r="N959" s="1">
        <v>5.7638072967529297</v>
      </c>
      <c r="O959" s="1">
        <v>2</v>
      </c>
      <c r="P959" s="1">
        <v>2</v>
      </c>
      <c r="Q959" s="1">
        <v>12</v>
      </c>
      <c r="R959" s="19">
        <v>0.16669999999999999</v>
      </c>
      <c r="S959" s="19">
        <f t="shared" si="14"/>
        <v>0.2</v>
      </c>
      <c r="T959" s="1">
        <v>2.97713279724121</v>
      </c>
      <c r="U959" s="1">
        <v>2.6054446697235099</v>
      </c>
      <c r="V959" s="1">
        <v>2.4249529838561998</v>
      </c>
      <c r="W959" s="12">
        <v>0.18049168586730999</v>
      </c>
      <c r="X959" s="1">
        <v>0.55217981338500999</v>
      </c>
      <c r="Y959" s="1">
        <v>0.55217981338500999</v>
      </c>
      <c r="Z959" s="1">
        <v>0.2</v>
      </c>
      <c r="AA959" s="1">
        <v>1</v>
      </c>
      <c r="AB959" s="1">
        <v>0.83333333333333304</v>
      </c>
      <c r="AC959" s="1">
        <v>0.90909090909090895</v>
      </c>
      <c r="AD959" s="1">
        <v>0</v>
      </c>
      <c r="AE959" s="1">
        <v>0.8</v>
      </c>
    </row>
    <row r="960" spans="1:31" x14ac:dyDescent="0.15">
      <c r="A960" s="6">
        <v>677</v>
      </c>
      <c r="B960">
        <v>16</v>
      </c>
      <c r="C960">
        <v>4</v>
      </c>
      <c r="D960">
        <v>10</v>
      </c>
      <c r="E960">
        <v>10</v>
      </c>
      <c r="F960">
        <v>10</v>
      </c>
      <c r="G960">
        <v>0</v>
      </c>
      <c r="H960">
        <v>6</v>
      </c>
      <c r="I960">
        <v>4</v>
      </c>
      <c r="J960">
        <v>0.8</v>
      </c>
      <c r="K960">
        <v>9.2551898956298793</v>
      </c>
      <c r="L960" s="10">
        <v>4.9342117309570304</v>
      </c>
      <c r="M960">
        <v>4.1494674682617196</v>
      </c>
      <c r="N960">
        <v>5.2397689819335902</v>
      </c>
      <c r="O960">
        <v>2</v>
      </c>
      <c r="P960">
        <v>2</v>
      </c>
      <c r="Q960">
        <v>12</v>
      </c>
      <c r="R960" s="16">
        <v>0.16669999999999999</v>
      </c>
      <c r="S960" s="16">
        <f t="shared" si="14"/>
        <v>0.2</v>
      </c>
      <c r="T960">
        <v>3.0286159515380899</v>
      </c>
      <c r="U960">
        <v>2.8630344867706299</v>
      </c>
      <c r="V960">
        <v>2.4851291179657</v>
      </c>
      <c r="W960" s="17">
        <v>0.37790536880493197</v>
      </c>
      <c r="X960">
        <v>0.54348683357238803</v>
      </c>
      <c r="Y960">
        <v>0.54348683357238803</v>
      </c>
      <c r="Z960">
        <v>0.2</v>
      </c>
      <c r="AA960">
        <v>1</v>
      </c>
      <c r="AB960">
        <v>0.83333333333333304</v>
      </c>
      <c r="AC960">
        <v>0.90909090909090895</v>
      </c>
      <c r="AD960">
        <v>0</v>
      </c>
      <c r="AE960">
        <v>0.8</v>
      </c>
    </row>
    <row r="961" spans="1:31" x14ac:dyDescent="0.15">
      <c r="A961" s="6">
        <v>275</v>
      </c>
      <c r="B961">
        <v>14</v>
      </c>
      <c r="C961">
        <v>6</v>
      </c>
      <c r="D961">
        <v>10</v>
      </c>
      <c r="E961">
        <v>10</v>
      </c>
      <c r="F961">
        <v>10</v>
      </c>
      <c r="G961">
        <v>0</v>
      </c>
      <c r="H961">
        <v>4</v>
      </c>
      <c r="I961">
        <v>6</v>
      </c>
      <c r="J961">
        <v>0.7</v>
      </c>
      <c r="K961">
        <v>9.4861984252929705</v>
      </c>
      <c r="L961" s="10">
        <v>4.9634265899658203</v>
      </c>
      <c r="M961">
        <v>2.2556381225585902</v>
      </c>
      <c r="N961">
        <v>6.7939472198486301</v>
      </c>
      <c r="O961">
        <v>2</v>
      </c>
      <c r="P961">
        <v>2</v>
      </c>
      <c r="Q961">
        <v>12</v>
      </c>
      <c r="R961" s="16">
        <v>0.16669999999999999</v>
      </c>
      <c r="S961" s="16">
        <f t="shared" si="14"/>
        <v>0.2</v>
      </c>
      <c r="T961">
        <v>3.0240669250488299</v>
      </c>
      <c r="U961">
        <v>2.70406293869019</v>
      </c>
      <c r="V961">
        <v>2.4437704086303702</v>
      </c>
      <c r="W961" s="17">
        <v>0.26029253005981501</v>
      </c>
      <c r="X961">
        <v>0.58029651641845703</v>
      </c>
      <c r="Y961">
        <v>0.58029651641845703</v>
      </c>
      <c r="Z961">
        <v>0.2</v>
      </c>
      <c r="AA961">
        <v>1</v>
      </c>
      <c r="AB961">
        <v>0.83333333333333304</v>
      </c>
      <c r="AC961">
        <v>0.90909090909090895</v>
      </c>
      <c r="AD961">
        <v>0</v>
      </c>
      <c r="AE961">
        <v>0.8</v>
      </c>
    </row>
    <row r="962" spans="1:31" x14ac:dyDescent="0.15">
      <c r="A962" s="6">
        <v>831</v>
      </c>
      <c r="B962">
        <v>14</v>
      </c>
      <c r="C962">
        <v>6</v>
      </c>
      <c r="D962">
        <v>10</v>
      </c>
      <c r="E962">
        <v>10</v>
      </c>
      <c r="F962">
        <v>10</v>
      </c>
      <c r="G962">
        <v>0</v>
      </c>
      <c r="H962">
        <v>4</v>
      </c>
      <c r="I962">
        <v>6</v>
      </c>
      <c r="J962">
        <v>0.7</v>
      </c>
      <c r="K962">
        <v>8.1101875305175799</v>
      </c>
      <c r="L962" s="10">
        <v>4.9676074981689498</v>
      </c>
      <c r="M962">
        <v>2.7436332702636701</v>
      </c>
      <c r="N962">
        <v>4.1498222351074201</v>
      </c>
      <c r="O962">
        <v>2</v>
      </c>
      <c r="P962">
        <v>2</v>
      </c>
      <c r="Q962">
        <v>12</v>
      </c>
      <c r="R962" s="16">
        <v>0.16669999999999999</v>
      </c>
      <c r="S962" s="16">
        <f t="shared" ref="S962:S1001" si="15">O962/E962</f>
        <v>0.2</v>
      </c>
      <c r="T962">
        <v>2.9269657135009801</v>
      </c>
      <c r="U962">
        <v>2.7163534164428702</v>
      </c>
      <c r="V962">
        <v>2.4168107509613002</v>
      </c>
      <c r="W962" s="17">
        <v>0.29954266548156699</v>
      </c>
      <c r="X962">
        <v>0.51015496253967296</v>
      </c>
      <c r="Y962">
        <v>0.51015496253967296</v>
      </c>
      <c r="Z962">
        <v>0.2</v>
      </c>
      <c r="AA962">
        <v>1</v>
      </c>
      <c r="AB962">
        <v>0.83333333333333304</v>
      </c>
      <c r="AC962">
        <v>0.90909090909090895</v>
      </c>
      <c r="AD962">
        <v>0</v>
      </c>
      <c r="AE962">
        <v>0.8</v>
      </c>
    </row>
    <row r="963" spans="1:31" x14ac:dyDescent="0.15">
      <c r="A963" s="6">
        <v>652</v>
      </c>
      <c r="B963">
        <v>14</v>
      </c>
      <c r="C963">
        <v>6</v>
      </c>
      <c r="D963">
        <v>10</v>
      </c>
      <c r="E963">
        <v>10</v>
      </c>
      <c r="F963">
        <v>10</v>
      </c>
      <c r="G963">
        <v>0</v>
      </c>
      <c r="H963">
        <v>4</v>
      </c>
      <c r="I963">
        <v>6</v>
      </c>
      <c r="J963">
        <v>0.7</v>
      </c>
      <c r="K963">
        <v>8.3784980773925799</v>
      </c>
      <c r="L963" s="10">
        <v>4.9991760253906197</v>
      </c>
      <c r="M963">
        <v>2.9762001037597701</v>
      </c>
      <c r="N963">
        <v>5.0766792297363299</v>
      </c>
      <c r="O963">
        <v>2</v>
      </c>
      <c r="P963">
        <v>2</v>
      </c>
      <c r="Q963">
        <v>12</v>
      </c>
      <c r="R963" s="16">
        <v>0.16669999999999999</v>
      </c>
      <c r="S963" s="16">
        <f t="shared" si="15"/>
        <v>0.2</v>
      </c>
      <c r="T963">
        <v>2.58784675598144</v>
      </c>
      <c r="U963">
        <v>2.3757157325744598</v>
      </c>
      <c r="V963">
        <v>2.08537101745606</v>
      </c>
      <c r="W963" s="17">
        <v>0.29034471511840798</v>
      </c>
      <c r="X963">
        <v>0.50247573852539096</v>
      </c>
      <c r="Y963">
        <v>0.50247573852539096</v>
      </c>
      <c r="Z963">
        <v>0.2</v>
      </c>
      <c r="AA963">
        <v>1</v>
      </c>
      <c r="AB963">
        <v>0.83333333333333304</v>
      </c>
      <c r="AC963">
        <v>0.90909090909090895</v>
      </c>
      <c r="AD963">
        <v>0</v>
      </c>
      <c r="AE963">
        <v>0.8</v>
      </c>
    </row>
    <row r="964" spans="1:31" x14ac:dyDescent="0.15">
      <c r="A964" s="6">
        <v>565</v>
      </c>
      <c r="B964">
        <v>14</v>
      </c>
      <c r="C964">
        <v>6</v>
      </c>
      <c r="D964">
        <v>10</v>
      </c>
      <c r="E964">
        <v>10</v>
      </c>
      <c r="F964">
        <v>10</v>
      </c>
      <c r="G964">
        <v>0</v>
      </c>
      <c r="H964">
        <v>4</v>
      </c>
      <c r="I964">
        <v>6</v>
      </c>
      <c r="J964">
        <v>0.7</v>
      </c>
      <c r="K964">
        <v>8.7530879974365199</v>
      </c>
      <c r="L964" s="10">
        <v>5.0434207916259801</v>
      </c>
      <c r="M964">
        <v>2.7324600219726598</v>
      </c>
      <c r="N964">
        <v>5.4225711822509801</v>
      </c>
      <c r="O964">
        <v>2</v>
      </c>
      <c r="P964">
        <v>2</v>
      </c>
      <c r="Q964">
        <v>12</v>
      </c>
      <c r="R964" s="16">
        <v>0.16669999999999999</v>
      </c>
      <c r="S964" s="16">
        <f t="shared" si="15"/>
        <v>0.2</v>
      </c>
      <c r="T964">
        <v>3.3161754608154301</v>
      </c>
      <c r="U964">
        <v>3.0609316825866699</v>
      </c>
      <c r="V964">
        <v>2.7582886219024698</v>
      </c>
      <c r="W964" s="17">
        <v>0.30264306068420399</v>
      </c>
      <c r="X964">
        <v>0.55788683891296398</v>
      </c>
      <c r="Y964">
        <v>0.55788683891296398</v>
      </c>
      <c r="Z964">
        <v>0.2</v>
      </c>
      <c r="AA964">
        <v>1</v>
      </c>
      <c r="AB964">
        <v>0.83333333333333304</v>
      </c>
      <c r="AC964">
        <v>0.90909090909090895</v>
      </c>
      <c r="AD964">
        <v>0</v>
      </c>
      <c r="AE964">
        <v>0.8</v>
      </c>
    </row>
    <row r="965" spans="1:31" x14ac:dyDescent="0.15">
      <c r="A965" s="6">
        <v>65</v>
      </c>
      <c r="B965">
        <v>15</v>
      </c>
      <c r="C965">
        <v>5</v>
      </c>
      <c r="D965">
        <v>10</v>
      </c>
      <c r="E965">
        <v>10</v>
      </c>
      <c r="F965">
        <v>10</v>
      </c>
      <c r="G965">
        <v>0</v>
      </c>
      <c r="H965">
        <v>5</v>
      </c>
      <c r="I965">
        <v>5</v>
      </c>
      <c r="J965">
        <v>0.75</v>
      </c>
      <c r="K965">
        <v>8.5752334594726598</v>
      </c>
      <c r="L965" s="10">
        <v>5.0478763580322301</v>
      </c>
      <c r="M965">
        <v>3.61808204650879</v>
      </c>
      <c r="N965">
        <v>4.1951065063476598</v>
      </c>
      <c r="O965">
        <v>2</v>
      </c>
      <c r="P965">
        <v>2</v>
      </c>
      <c r="Q965">
        <v>12</v>
      </c>
      <c r="R965" s="16">
        <v>0.16669999999999999</v>
      </c>
      <c r="S965" s="16">
        <f t="shared" si="15"/>
        <v>0.2</v>
      </c>
      <c r="T965">
        <v>2.7497940063476598</v>
      </c>
      <c r="U965">
        <v>2.6021716594696001</v>
      </c>
      <c r="V965">
        <v>2.2315814495086701</v>
      </c>
      <c r="W965" s="17">
        <v>0.370590209960937</v>
      </c>
      <c r="X965">
        <v>0.51821255683898904</v>
      </c>
      <c r="Y965">
        <v>0.51821255683898904</v>
      </c>
      <c r="Z965">
        <v>0.2</v>
      </c>
      <c r="AA965">
        <v>1</v>
      </c>
      <c r="AB965">
        <v>0.83333333333333304</v>
      </c>
      <c r="AC965">
        <v>0.90909090909090895</v>
      </c>
      <c r="AD965">
        <v>0</v>
      </c>
      <c r="AE965">
        <v>0.8</v>
      </c>
    </row>
    <row r="966" spans="1:31" x14ac:dyDescent="0.15">
      <c r="A966" s="6">
        <v>726</v>
      </c>
      <c r="B966">
        <v>16</v>
      </c>
      <c r="C966">
        <v>4</v>
      </c>
      <c r="D966">
        <v>10</v>
      </c>
      <c r="E966">
        <v>10</v>
      </c>
      <c r="F966">
        <v>10</v>
      </c>
      <c r="G966">
        <v>0</v>
      </c>
      <c r="H966">
        <v>6</v>
      </c>
      <c r="I966">
        <v>4</v>
      </c>
      <c r="J966">
        <v>0.8</v>
      </c>
      <c r="K966">
        <v>8.6868381500244105</v>
      </c>
      <c r="L966" s="10">
        <v>5.0645408630371103</v>
      </c>
      <c r="M966">
        <v>4.42893409729004</v>
      </c>
      <c r="N966">
        <v>4.4481468200683603</v>
      </c>
      <c r="O966">
        <v>2</v>
      </c>
      <c r="P966">
        <v>2</v>
      </c>
      <c r="Q966">
        <v>12</v>
      </c>
      <c r="R966" s="16">
        <v>0.16669999999999999</v>
      </c>
      <c r="S966" s="16">
        <f t="shared" si="15"/>
        <v>0.2</v>
      </c>
      <c r="T966">
        <v>3.0638561248779301</v>
      </c>
      <c r="U966">
        <v>2.9203443527221702</v>
      </c>
      <c r="V966">
        <v>2.5284399986267099</v>
      </c>
      <c r="W966" s="17">
        <v>0.39190435409545898</v>
      </c>
      <c r="X966">
        <v>0.53541612625122104</v>
      </c>
      <c r="Y966">
        <v>0.53541612625122104</v>
      </c>
      <c r="Z966">
        <v>0.2</v>
      </c>
      <c r="AA966">
        <v>1</v>
      </c>
      <c r="AB966">
        <v>0.83333333333333304</v>
      </c>
      <c r="AC966">
        <v>0.90909090909090895</v>
      </c>
      <c r="AD966">
        <v>0</v>
      </c>
      <c r="AE966">
        <v>0.8</v>
      </c>
    </row>
    <row r="967" spans="1:31" x14ac:dyDescent="0.15">
      <c r="A967" s="6">
        <v>587</v>
      </c>
      <c r="B967">
        <v>15</v>
      </c>
      <c r="C967">
        <v>5</v>
      </c>
      <c r="D967">
        <v>10</v>
      </c>
      <c r="E967">
        <v>10</v>
      </c>
      <c r="F967">
        <v>10</v>
      </c>
      <c r="G967">
        <v>0</v>
      </c>
      <c r="H967">
        <v>5</v>
      </c>
      <c r="I967">
        <v>5</v>
      </c>
      <c r="J967">
        <v>0.75</v>
      </c>
      <c r="K967">
        <v>8.2319660186767596</v>
      </c>
      <c r="L967" s="10">
        <v>5.0684471130371103</v>
      </c>
      <c r="M967">
        <v>3.7462863922119101</v>
      </c>
      <c r="N967">
        <v>3.6827239990234402</v>
      </c>
      <c r="O967">
        <v>2</v>
      </c>
      <c r="P967">
        <v>2</v>
      </c>
      <c r="Q967">
        <v>11</v>
      </c>
      <c r="R967" s="16">
        <v>0.18179999999999999</v>
      </c>
      <c r="S967" s="16">
        <f t="shared" si="15"/>
        <v>0.2</v>
      </c>
      <c r="T967">
        <v>2.89594650268555</v>
      </c>
      <c r="U967">
        <v>2.7373065948486301</v>
      </c>
      <c r="V967">
        <v>2.3844659328460698</v>
      </c>
      <c r="W967" s="17">
        <v>0.35284066200256298</v>
      </c>
      <c r="X967">
        <v>0.51148056983947798</v>
      </c>
      <c r="Y967">
        <v>0.51148056983947798</v>
      </c>
      <c r="Z967">
        <v>0.2</v>
      </c>
      <c r="AA967">
        <v>0.9</v>
      </c>
      <c r="AB967">
        <v>0.81818181818181801</v>
      </c>
      <c r="AC967">
        <v>0.85714285714285698</v>
      </c>
      <c r="AD967">
        <v>0.1</v>
      </c>
      <c r="AE967">
        <v>0.7</v>
      </c>
    </row>
    <row r="968" spans="1:31" x14ac:dyDescent="0.15">
      <c r="A968" s="6">
        <v>591</v>
      </c>
      <c r="B968">
        <v>15</v>
      </c>
      <c r="C968">
        <v>5</v>
      </c>
      <c r="D968">
        <v>10</v>
      </c>
      <c r="E968">
        <v>10</v>
      </c>
      <c r="F968">
        <v>10</v>
      </c>
      <c r="G968">
        <v>0</v>
      </c>
      <c r="H968">
        <v>5</v>
      </c>
      <c r="I968">
        <v>5</v>
      </c>
      <c r="J968">
        <v>0.75</v>
      </c>
      <c r="K968">
        <v>8.76611328125</v>
      </c>
      <c r="L968" s="10">
        <v>5.0750255584716797</v>
      </c>
      <c r="M968">
        <v>3.61763572692871</v>
      </c>
      <c r="N968">
        <v>4.4674015045165998</v>
      </c>
      <c r="O968">
        <v>1</v>
      </c>
      <c r="P968">
        <v>1</v>
      </c>
      <c r="Q968">
        <v>11</v>
      </c>
      <c r="R968" s="16">
        <v>9.0899999999999995E-2</v>
      </c>
      <c r="S968" s="16">
        <f t="shared" si="15"/>
        <v>0.1</v>
      </c>
      <c r="T968">
        <v>3.1106719970703098</v>
      </c>
      <c r="U968">
        <v>2.9294884204864502</v>
      </c>
      <c r="V968">
        <v>2.5516297817230198</v>
      </c>
      <c r="W968" s="17">
        <v>0.37785863876342801</v>
      </c>
      <c r="X968">
        <v>0.55904221534729004</v>
      </c>
      <c r="Y968">
        <v>0.55904221534729004</v>
      </c>
      <c r="Z968">
        <v>0.1</v>
      </c>
      <c r="AA968">
        <v>1</v>
      </c>
      <c r="AB968">
        <v>0.90909090909090895</v>
      </c>
      <c r="AC968">
        <v>0.952380952380952</v>
      </c>
      <c r="AD968">
        <v>0</v>
      </c>
      <c r="AE968">
        <v>0.9</v>
      </c>
    </row>
    <row r="969" spans="1:31" x14ac:dyDescent="0.15">
      <c r="A969" s="6">
        <v>230</v>
      </c>
      <c r="B969">
        <v>15</v>
      </c>
      <c r="C969">
        <v>5</v>
      </c>
      <c r="D969">
        <v>10</v>
      </c>
      <c r="E969">
        <v>10</v>
      </c>
      <c r="F969">
        <v>10</v>
      </c>
      <c r="G969">
        <v>0</v>
      </c>
      <c r="H969">
        <v>5</v>
      </c>
      <c r="I969">
        <v>5</v>
      </c>
      <c r="J969">
        <v>0.75</v>
      </c>
      <c r="K969">
        <v>8.4192085266113299</v>
      </c>
      <c r="L969" s="10">
        <v>5.07625389099121</v>
      </c>
      <c r="M969">
        <v>4.0425281524658203</v>
      </c>
      <c r="N969">
        <v>4.6184463500976598</v>
      </c>
      <c r="O969">
        <v>1</v>
      </c>
      <c r="P969">
        <v>1</v>
      </c>
      <c r="Q969">
        <v>11</v>
      </c>
      <c r="R969" s="16">
        <v>9.0899999999999995E-2</v>
      </c>
      <c r="S969" s="16">
        <f t="shared" si="15"/>
        <v>0.1</v>
      </c>
      <c r="T969">
        <v>2.6727428436279301</v>
      </c>
      <c r="U969">
        <v>2.5202298164367698</v>
      </c>
      <c r="V969">
        <v>2.1702868938446001</v>
      </c>
      <c r="W969" s="17">
        <v>0.34994292259216297</v>
      </c>
      <c r="X969">
        <v>0.50245594978332497</v>
      </c>
      <c r="Y969">
        <v>0.50245594978332497</v>
      </c>
      <c r="Z969">
        <v>0.1</v>
      </c>
      <c r="AA969">
        <v>1</v>
      </c>
      <c r="AB969">
        <v>0.90909090909090895</v>
      </c>
      <c r="AC969">
        <v>0.952380952380952</v>
      </c>
      <c r="AD969">
        <v>0</v>
      </c>
      <c r="AE969">
        <v>0.9</v>
      </c>
    </row>
    <row r="970" spans="1:31" x14ac:dyDescent="0.15">
      <c r="A970" s="6">
        <v>45</v>
      </c>
      <c r="B970">
        <v>16</v>
      </c>
      <c r="C970">
        <v>4</v>
      </c>
      <c r="D970">
        <v>10</v>
      </c>
      <c r="E970">
        <v>10</v>
      </c>
      <c r="F970">
        <v>10</v>
      </c>
      <c r="G970">
        <v>0</v>
      </c>
      <c r="H970">
        <v>6</v>
      </c>
      <c r="I970">
        <v>4</v>
      </c>
      <c r="J970">
        <v>0.8</v>
      </c>
      <c r="K970">
        <v>9.7148513793945295</v>
      </c>
      <c r="L970" s="10">
        <v>5.0772686004638699</v>
      </c>
      <c r="M970">
        <v>4.31158447265625</v>
      </c>
      <c r="N970">
        <v>5.8151054382324201</v>
      </c>
      <c r="O970">
        <v>1</v>
      </c>
      <c r="P970">
        <v>1</v>
      </c>
      <c r="Q970">
        <v>11</v>
      </c>
      <c r="R970" s="16">
        <v>9.0899999999999995E-2</v>
      </c>
      <c r="S970" s="16">
        <f t="shared" si="15"/>
        <v>0.1</v>
      </c>
      <c r="T970">
        <v>2.9872684478759801</v>
      </c>
      <c r="U970">
        <v>2.8193924427032502</v>
      </c>
      <c r="V970">
        <v>2.4367551803588898</v>
      </c>
      <c r="W970" s="17">
        <v>0.38263726234436002</v>
      </c>
      <c r="X970">
        <v>0.55051326751708995</v>
      </c>
      <c r="Y970">
        <v>0.55051326751708995</v>
      </c>
      <c r="Z970">
        <v>0.1</v>
      </c>
      <c r="AA970">
        <v>1</v>
      </c>
      <c r="AB970">
        <v>0.90909090909090895</v>
      </c>
      <c r="AC970">
        <v>0.952380952380952</v>
      </c>
      <c r="AD970">
        <v>0</v>
      </c>
      <c r="AE970">
        <v>0.9</v>
      </c>
    </row>
    <row r="971" spans="1:31" x14ac:dyDescent="0.15">
      <c r="A971" s="6">
        <v>583</v>
      </c>
      <c r="B971">
        <v>14</v>
      </c>
      <c r="C971">
        <v>6</v>
      </c>
      <c r="D971">
        <v>10</v>
      </c>
      <c r="E971">
        <v>10</v>
      </c>
      <c r="F971">
        <v>10</v>
      </c>
      <c r="G971">
        <v>0</v>
      </c>
      <c r="H971">
        <v>4</v>
      </c>
      <c r="I971">
        <v>6</v>
      </c>
      <c r="J971">
        <v>0.7</v>
      </c>
      <c r="K971">
        <v>8.1968231201171893</v>
      </c>
      <c r="L971" s="10">
        <v>5.1071681976318404</v>
      </c>
      <c r="M971">
        <v>3.5682277679443399</v>
      </c>
      <c r="N971">
        <v>5.15924072265625</v>
      </c>
      <c r="O971">
        <v>2</v>
      </c>
      <c r="P971">
        <v>2</v>
      </c>
      <c r="Q971">
        <v>12</v>
      </c>
      <c r="R971" s="16">
        <v>0.16669999999999999</v>
      </c>
      <c r="S971" s="16">
        <f t="shared" si="15"/>
        <v>0.2</v>
      </c>
      <c r="T971">
        <v>2.5549850463867201</v>
      </c>
      <c r="U971">
        <v>2.36149978637695</v>
      </c>
      <c r="V971">
        <v>2.0639939308166499</v>
      </c>
      <c r="W971" s="17">
        <v>0.29750585556030301</v>
      </c>
      <c r="X971">
        <v>0.49099111557006803</v>
      </c>
      <c r="Y971">
        <v>0.49099111557006803</v>
      </c>
      <c r="Z971">
        <v>0.2</v>
      </c>
      <c r="AA971">
        <v>1</v>
      </c>
      <c r="AB971">
        <v>0.83333333333333304</v>
      </c>
      <c r="AC971">
        <v>0.90909090909090895</v>
      </c>
      <c r="AD971">
        <v>0</v>
      </c>
      <c r="AE971">
        <v>0.8</v>
      </c>
    </row>
    <row r="972" spans="1:31" s="1" customFormat="1" x14ac:dyDescent="0.15">
      <c r="A972" s="8">
        <v>708</v>
      </c>
      <c r="B972" s="1">
        <v>15</v>
      </c>
      <c r="C972" s="1">
        <v>5</v>
      </c>
      <c r="D972" s="1">
        <v>10</v>
      </c>
      <c r="E972" s="1">
        <v>10</v>
      </c>
      <c r="F972" s="1">
        <v>10</v>
      </c>
      <c r="G972" s="1">
        <v>0</v>
      </c>
      <c r="H972" s="1">
        <v>5</v>
      </c>
      <c r="I972" s="1">
        <v>5</v>
      </c>
      <c r="J972" s="1">
        <v>0.75</v>
      </c>
      <c r="K972" s="1">
        <v>8.7745628356933594</v>
      </c>
      <c r="L972" s="12">
        <v>5.1227645874023402</v>
      </c>
      <c r="M972" s="1">
        <v>3.5468273162841801</v>
      </c>
      <c r="N972" s="1">
        <v>4.1517295837402299</v>
      </c>
      <c r="O972" s="1">
        <v>2</v>
      </c>
      <c r="P972" s="1">
        <v>2</v>
      </c>
      <c r="Q972" s="1">
        <v>12</v>
      </c>
      <c r="R972" s="19">
        <v>0.16669999999999999</v>
      </c>
      <c r="S972" s="19">
        <f t="shared" si="15"/>
        <v>0.2</v>
      </c>
      <c r="T972" s="1">
        <v>2.9684677124023402</v>
      </c>
      <c r="U972" s="1">
        <v>2.8054153919220002</v>
      </c>
      <c r="V972" s="1">
        <v>2.4249863624572701</v>
      </c>
      <c r="W972" s="12">
        <v>0.38042902946472201</v>
      </c>
      <c r="X972" s="1">
        <v>0.54348134994506803</v>
      </c>
      <c r="Y972" s="1">
        <v>0.54348134994506803</v>
      </c>
      <c r="Z972" s="1">
        <v>0.2</v>
      </c>
      <c r="AA972" s="1">
        <v>1</v>
      </c>
      <c r="AB972" s="1">
        <v>0.83333333333333304</v>
      </c>
      <c r="AC972" s="1">
        <v>0.90909090909090895</v>
      </c>
      <c r="AD972" s="1">
        <v>0</v>
      </c>
      <c r="AE972" s="1">
        <v>0.8</v>
      </c>
    </row>
    <row r="973" spans="1:31" x14ac:dyDescent="0.15">
      <c r="A973" s="6">
        <v>479</v>
      </c>
      <c r="B973">
        <v>15</v>
      </c>
      <c r="C973">
        <v>5</v>
      </c>
      <c r="D973">
        <v>10</v>
      </c>
      <c r="E973">
        <v>10</v>
      </c>
      <c r="F973">
        <v>10</v>
      </c>
      <c r="G973">
        <v>0</v>
      </c>
      <c r="H973">
        <v>5</v>
      </c>
      <c r="I973">
        <v>5</v>
      </c>
      <c r="J973">
        <v>0.75</v>
      </c>
      <c r="K973">
        <v>8.4685764312744105</v>
      </c>
      <c r="L973" s="10">
        <v>5.1287879943847701</v>
      </c>
      <c r="M973">
        <v>3.6624755859375</v>
      </c>
      <c r="N973">
        <v>3.7469463348388699</v>
      </c>
      <c r="O973">
        <v>2</v>
      </c>
      <c r="P973">
        <v>2</v>
      </c>
      <c r="Q973">
        <v>12</v>
      </c>
      <c r="R973" s="16">
        <v>0.16669999999999999</v>
      </c>
      <c r="S973" s="16">
        <f t="shared" si="15"/>
        <v>0.2</v>
      </c>
      <c r="T973">
        <v>3.0307636260986301</v>
      </c>
      <c r="U973">
        <v>2.8745484352111799</v>
      </c>
      <c r="V973">
        <v>2.4898514747619598</v>
      </c>
      <c r="W973" s="17">
        <v>0.38469696044921903</v>
      </c>
      <c r="X973">
        <v>0.54091215133667003</v>
      </c>
      <c r="Y973">
        <v>0.54091215133667003</v>
      </c>
      <c r="Z973">
        <v>0.2</v>
      </c>
      <c r="AA973">
        <v>1</v>
      </c>
      <c r="AB973">
        <v>0.83333333333333304</v>
      </c>
      <c r="AC973">
        <v>0.90909090909090895</v>
      </c>
      <c r="AD973">
        <v>0</v>
      </c>
      <c r="AE973">
        <v>0.8</v>
      </c>
    </row>
    <row r="974" spans="1:31" x14ac:dyDescent="0.15">
      <c r="A974" s="6">
        <v>422</v>
      </c>
      <c r="B974">
        <v>14</v>
      </c>
      <c r="C974">
        <v>6</v>
      </c>
      <c r="D974">
        <v>10</v>
      </c>
      <c r="E974">
        <v>10</v>
      </c>
      <c r="F974">
        <v>10</v>
      </c>
      <c r="G974">
        <v>0</v>
      </c>
      <c r="H974">
        <v>4</v>
      </c>
      <c r="I974">
        <v>6</v>
      </c>
      <c r="J974">
        <v>0.7</v>
      </c>
      <c r="K974">
        <v>8.6131744384765607</v>
      </c>
      <c r="L974" s="10">
        <v>5.1863765716552699</v>
      </c>
      <c r="M974">
        <v>3.1342964172363299</v>
      </c>
      <c r="N974">
        <v>5.1468639373779297</v>
      </c>
      <c r="O974">
        <v>1</v>
      </c>
      <c r="P974">
        <v>1</v>
      </c>
      <c r="Q974">
        <v>11</v>
      </c>
      <c r="R974" s="16">
        <v>9.0899999999999995E-2</v>
      </c>
      <c r="S974" s="16">
        <f t="shared" si="15"/>
        <v>0.1</v>
      </c>
      <c r="T974">
        <v>2.95077323913574</v>
      </c>
      <c r="U974">
        <v>2.7311739921569802</v>
      </c>
      <c r="V974">
        <v>2.41302490234375</v>
      </c>
      <c r="W974" s="17">
        <v>0.31814908981323198</v>
      </c>
      <c r="X974">
        <v>0.53774833679199197</v>
      </c>
      <c r="Y974">
        <v>0.53774833679199197</v>
      </c>
      <c r="Z974">
        <v>0.1</v>
      </c>
      <c r="AA974">
        <v>1</v>
      </c>
      <c r="AB974">
        <v>0.90909090909090895</v>
      </c>
      <c r="AC974">
        <v>0.952380952380952</v>
      </c>
      <c r="AD974">
        <v>0</v>
      </c>
      <c r="AE974">
        <v>0.9</v>
      </c>
    </row>
    <row r="975" spans="1:31" x14ac:dyDescent="0.15">
      <c r="A975" s="6">
        <v>276</v>
      </c>
      <c r="B975">
        <v>16</v>
      </c>
      <c r="C975">
        <v>4</v>
      </c>
      <c r="D975">
        <v>10</v>
      </c>
      <c r="E975">
        <v>10</v>
      </c>
      <c r="F975">
        <v>10</v>
      </c>
      <c r="G975">
        <v>0</v>
      </c>
      <c r="H975">
        <v>6</v>
      </c>
      <c r="I975">
        <v>4</v>
      </c>
      <c r="J975">
        <v>0.8</v>
      </c>
      <c r="K975">
        <v>8.4782085418701207</v>
      </c>
      <c r="L975" s="10">
        <v>5.1974143981933603</v>
      </c>
      <c r="M975">
        <v>4.8739147186279297</v>
      </c>
      <c r="N975">
        <v>4.6592559814453098</v>
      </c>
      <c r="O975">
        <v>3</v>
      </c>
      <c r="P975">
        <v>3</v>
      </c>
      <c r="Q975">
        <v>13</v>
      </c>
      <c r="R975" s="16">
        <v>0.23080000000000001</v>
      </c>
      <c r="S975" s="16">
        <f t="shared" si="15"/>
        <v>0.3</v>
      </c>
      <c r="T975">
        <v>3.23359870910644</v>
      </c>
      <c r="U975">
        <v>3.07376933097839</v>
      </c>
      <c r="V975">
        <v>2.71711206436157</v>
      </c>
      <c r="W975" s="17">
        <v>0.35665726661682101</v>
      </c>
      <c r="X975">
        <v>0.51648664474487305</v>
      </c>
      <c r="Y975">
        <v>0.51648664474487305</v>
      </c>
      <c r="Z975">
        <v>0.3</v>
      </c>
      <c r="AA975">
        <v>1</v>
      </c>
      <c r="AB975">
        <v>0.76923076923076905</v>
      </c>
      <c r="AC975">
        <v>0.86956521739130399</v>
      </c>
      <c r="AD975">
        <v>0</v>
      </c>
      <c r="AE975">
        <v>0.7</v>
      </c>
    </row>
    <row r="976" spans="1:31" x14ac:dyDescent="0.15">
      <c r="A976" s="6">
        <v>494</v>
      </c>
      <c r="B976">
        <v>16</v>
      </c>
      <c r="C976">
        <v>4</v>
      </c>
      <c r="D976">
        <v>10</v>
      </c>
      <c r="E976">
        <v>10</v>
      </c>
      <c r="F976">
        <v>10</v>
      </c>
      <c r="G976">
        <v>0</v>
      </c>
      <c r="H976">
        <v>6</v>
      </c>
      <c r="I976">
        <v>4</v>
      </c>
      <c r="J976">
        <v>0.8</v>
      </c>
      <c r="K976">
        <v>8.9957275390625</v>
      </c>
      <c r="L976" s="10">
        <v>5.2110691070556596</v>
      </c>
      <c r="M976">
        <v>4.51474952697754</v>
      </c>
      <c r="N976">
        <v>4.5669574737548801</v>
      </c>
      <c r="O976">
        <v>1</v>
      </c>
      <c r="P976">
        <v>1</v>
      </c>
      <c r="Q976">
        <v>11</v>
      </c>
      <c r="R976" s="16">
        <v>9.0899999999999995E-2</v>
      </c>
      <c r="S976" s="16">
        <f t="shared" si="15"/>
        <v>0.1</v>
      </c>
      <c r="T976">
        <v>3.0062236785888699</v>
      </c>
      <c r="U976">
        <v>2.8743541240692099</v>
      </c>
      <c r="V976">
        <v>2.47811627388</v>
      </c>
      <c r="W976" s="17">
        <v>0.39623785018920898</v>
      </c>
      <c r="X976">
        <v>0.52810740470886197</v>
      </c>
      <c r="Y976">
        <v>0.52810740470886197</v>
      </c>
      <c r="Z976">
        <v>0.1</v>
      </c>
      <c r="AA976">
        <v>1</v>
      </c>
      <c r="AB976">
        <v>0.90909090909090895</v>
      </c>
      <c r="AC976">
        <v>0.952380952380952</v>
      </c>
      <c r="AD976">
        <v>0</v>
      </c>
      <c r="AE976">
        <v>0.9</v>
      </c>
    </row>
    <row r="977" spans="1:31" x14ac:dyDescent="0.15">
      <c r="A977" s="6">
        <v>361</v>
      </c>
      <c r="B977">
        <v>14</v>
      </c>
      <c r="C977">
        <v>6</v>
      </c>
      <c r="D977">
        <v>10</v>
      </c>
      <c r="E977">
        <v>10</v>
      </c>
      <c r="F977">
        <v>10</v>
      </c>
      <c r="G977">
        <v>0</v>
      </c>
      <c r="H977">
        <v>4</v>
      </c>
      <c r="I977">
        <v>6</v>
      </c>
      <c r="J977">
        <v>0.7</v>
      </c>
      <c r="K977">
        <v>8.6319065093994105</v>
      </c>
      <c r="L977" s="10">
        <v>5.21282958984375</v>
      </c>
      <c r="M977">
        <v>2.9201965332031201</v>
      </c>
      <c r="N977">
        <v>4.7266502380371103</v>
      </c>
      <c r="O977">
        <v>2</v>
      </c>
      <c r="P977">
        <v>2</v>
      </c>
      <c r="Q977">
        <v>12</v>
      </c>
      <c r="R977" s="16">
        <v>0.16669999999999999</v>
      </c>
      <c r="S977" s="16">
        <f t="shared" si="15"/>
        <v>0.2</v>
      </c>
      <c r="T977">
        <v>2.8808956146240199</v>
      </c>
      <c r="U977">
        <v>2.6655979156494101</v>
      </c>
      <c r="V977">
        <v>2.3369402885436998</v>
      </c>
      <c r="W977" s="17">
        <v>0.328657627105713</v>
      </c>
      <c r="X977">
        <v>0.54395532608032204</v>
      </c>
      <c r="Y977">
        <v>0.54395532608032204</v>
      </c>
      <c r="Z977">
        <v>0.2</v>
      </c>
      <c r="AA977">
        <v>1</v>
      </c>
      <c r="AB977">
        <v>0.83333333333333304</v>
      </c>
      <c r="AC977">
        <v>0.90909090909090895</v>
      </c>
      <c r="AD977">
        <v>0</v>
      </c>
      <c r="AE977">
        <v>0.8</v>
      </c>
    </row>
    <row r="978" spans="1:31" x14ac:dyDescent="0.15">
      <c r="A978" s="6">
        <v>852</v>
      </c>
      <c r="B978">
        <v>15</v>
      </c>
      <c r="C978">
        <v>5</v>
      </c>
      <c r="D978">
        <v>10</v>
      </c>
      <c r="E978">
        <v>10</v>
      </c>
      <c r="F978">
        <v>10</v>
      </c>
      <c r="G978">
        <v>0</v>
      </c>
      <c r="H978">
        <v>5</v>
      </c>
      <c r="I978">
        <v>5</v>
      </c>
      <c r="J978">
        <v>0.75</v>
      </c>
      <c r="K978">
        <v>8.5688190460205096</v>
      </c>
      <c r="L978" s="10">
        <v>5.22599220275879</v>
      </c>
      <c r="M978">
        <v>4.24234962463379</v>
      </c>
      <c r="N978">
        <v>4.7183780670165998</v>
      </c>
      <c r="O978">
        <v>1</v>
      </c>
      <c r="P978">
        <v>1</v>
      </c>
      <c r="Q978">
        <v>11</v>
      </c>
      <c r="R978" s="16">
        <v>9.0899999999999995E-2</v>
      </c>
      <c r="S978" s="16">
        <f t="shared" si="15"/>
        <v>0.1</v>
      </c>
      <c r="T978">
        <v>2.7362594604492201</v>
      </c>
      <c r="U978">
        <v>2.5792355537414502</v>
      </c>
      <c r="V978">
        <v>2.2255337238311799</v>
      </c>
      <c r="W978" s="17">
        <v>0.35370182991027799</v>
      </c>
      <c r="X978">
        <v>0.51072573661804199</v>
      </c>
      <c r="Y978">
        <v>0.51072573661804199</v>
      </c>
      <c r="Z978">
        <v>0.1</v>
      </c>
      <c r="AA978">
        <v>1</v>
      </c>
      <c r="AB978">
        <v>0.90909090909090895</v>
      </c>
      <c r="AC978">
        <v>0.952380952380952</v>
      </c>
      <c r="AD978">
        <v>0</v>
      </c>
      <c r="AE978">
        <v>0.9</v>
      </c>
    </row>
    <row r="979" spans="1:31" x14ac:dyDescent="0.15">
      <c r="A979" s="6">
        <v>613</v>
      </c>
      <c r="B979">
        <v>16</v>
      </c>
      <c r="C979">
        <v>4</v>
      </c>
      <c r="D979">
        <v>10</v>
      </c>
      <c r="E979">
        <v>10</v>
      </c>
      <c r="F979">
        <v>10</v>
      </c>
      <c r="G979">
        <v>0</v>
      </c>
      <c r="H979">
        <v>6</v>
      </c>
      <c r="I979">
        <v>4</v>
      </c>
      <c r="J979">
        <v>0.8</v>
      </c>
      <c r="K979">
        <v>8.9966316223144496</v>
      </c>
      <c r="L979" s="10">
        <v>5.2555179595947301</v>
      </c>
      <c r="M979">
        <v>4.5550270080566397</v>
      </c>
      <c r="N979">
        <v>4.4839649200439498</v>
      </c>
      <c r="O979">
        <v>3</v>
      </c>
      <c r="P979">
        <v>3</v>
      </c>
      <c r="Q979">
        <v>13</v>
      </c>
      <c r="R979" s="16">
        <v>0.23080000000000001</v>
      </c>
      <c r="S979" s="16">
        <f t="shared" si="15"/>
        <v>0.3</v>
      </c>
      <c r="T979">
        <v>3.2579421997070299</v>
      </c>
      <c r="U979">
        <v>3.11495757102966</v>
      </c>
      <c r="V979">
        <v>2.7076179981231698</v>
      </c>
      <c r="W979" s="17">
        <v>0.40733957290649397</v>
      </c>
      <c r="X979">
        <v>0.55032420158386197</v>
      </c>
      <c r="Y979">
        <v>0.55032420158386197</v>
      </c>
      <c r="Z979">
        <v>0.3</v>
      </c>
      <c r="AA979">
        <v>1</v>
      </c>
      <c r="AB979">
        <v>0.76923076923076905</v>
      </c>
      <c r="AC979">
        <v>0.86956521739130399</v>
      </c>
      <c r="AD979">
        <v>0</v>
      </c>
      <c r="AE979">
        <v>0.7</v>
      </c>
    </row>
    <row r="980" spans="1:31" s="1" customFormat="1" x14ac:dyDescent="0.15">
      <c r="A980" s="8">
        <v>564</v>
      </c>
      <c r="B980" s="1">
        <v>14</v>
      </c>
      <c r="C980" s="1">
        <v>6</v>
      </c>
      <c r="D980" s="1">
        <v>10</v>
      </c>
      <c r="E980" s="1">
        <v>10</v>
      </c>
      <c r="F980" s="1">
        <v>10</v>
      </c>
      <c r="G980" s="1">
        <v>0</v>
      </c>
      <c r="H980" s="1">
        <v>4</v>
      </c>
      <c r="I980" s="1">
        <v>6</v>
      </c>
      <c r="J980" s="1">
        <v>0.7</v>
      </c>
      <c r="K980" s="1">
        <v>9.2657775878906197</v>
      </c>
      <c r="L980" s="12">
        <v>5.2757301330566397</v>
      </c>
      <c r="M980" s="1">
        <v>2.9213771820068399</v>
      </c>
      <c r="N980" s="1">
        <v>6.0512104034423801</v>
      </c>
      <c r="O980" s="1">
        <v>2</v>
      </c>
      <c r="P980" s="1">
        <v>2</v>
      </c>
      <c r="Q980" s="1">
        <v>12</v>
      </c>
      <c r="R980" s="19">
        <v>0.16669999999999999</v>
      </c>
      <c r="S980" s="19">
        <f t="shared" si="15"/>
        <v>0.2</v>
      </c>
      <c r="T980" s="1">
        <v>2.56439208984375</v>
      </c>
      <c r="U980" s="1">
        <v>2.3354539871215798</v>
      </c>
      <c r="V980" s="1">
        <v>2.0398206710815399</v>
      </c>
      <c r="W980" s="12">
        <v>0.29563331604003901</v>
      </c>
      <c r="X980" s="1">
        <v>0.52457141876220703</v>
      </c>
      <c r="Y980" s="1">
        <v>0.52457141876220703</v>
      </c>
      <c r="Z980" s="1">
        <v>0.2</v>
      </c>
      <c r="AA980" s="1">
        <v>1</v>
      </c>
      <c r="AB980" s="1">
        <v>0.83333333333333304</v>
      </c>
      <c r="AC980" s="1">
        <v>0.90909090909090895</v>
      </c>
      <c r="AD980" s="1">
        <v>0</v>
      </c>
      <c r="AE980" s="1">
        <v>0.8</v>
      </c>
    </row>
    <row r="981" spans="1:31" x14ac:dyDescent="0.15">
      <c r="A981" s="6">
        <v>178</v>
      </c>
      <c r="B981">
        <v>15</v>
      </c>
      <c r="C981">
        <v>5</v>
      </c>
      <c r="D981">
        <v>10</v>
      </c>
      <c r="E981">
        <v>10</v>
      </c>
      <c r="F981">
        <v>10</v>
      </c>
      <c r="G981">
        <v>0</v>
      </c>
      <c r="H981">
        <v>5</v>
      </c>
      <c r="I981">
        <v>5</v>
      </c>
      <c r="J981">
        <v>0.75</v>
      </c>
      <c r="K981">
        <v>8.3459815979003906</v>
      </c>
      <c r="L981" s="10">
        <v>5.3242092132568404</v>
      </c>
      <c r="M981">
        <v>4.0853462219238299</v>
      </c>
      <c r="N981">
        <v>3.56581687927246</v>
      </c>
      <c r="O981">
        <v>1</v>
      </c>
      <c r="P981">
        <v>1</v>
      </c>
      <c r="Q981">
        <v>11</v>
      </c>
      <c r="R981" s="16">
        <v>9.0899999999999995E-2</v>
      </c>
      <c r="S981" s="16">
        <f t="shared" si="15"/>
        <v>0.1</v>
      </c>
      <c r="T981">
        <v>2.8318958282470699</v>
      </c>
      <c r="U981">
        <v>2.7203555107116699</v>
      </c>
      <c r="V981">
        <v>2.3155884742736799</v>
      </c>
      <c r="W981" s="17">
        <v>0.404767036437988</v>
      </c>
      <c r="X981">
        <v>0.516307353973389</v>
      </c>
      <c r="Y981">
        <v>0.516307353973389</v>
      </c>
      <c r="Z981">
        <v>0.1</v>
      </c>
      <c r="AA981">
        <v>1</v>
      </c>
      <c r="AB981">
        <v>0.90909090909090895</v>
      </c>
      <c r="AC981">
        <v>0.952380952380952</v>
      </c>
      <c r="AD981">
        <v>0</v>
      </c>
      <c r="AE981">
        <v>0.9</v>
      </c>
    </row>
    <row r="982" spans="1:31" x14ac:dyDescent="0.15">
      <c r="A982" s="6">
        <v>865</v>
      </c>
      <c r="B982">
        <v>17</v>
      </c>
      <c r="C982">
        <v>3</v>
      </c>
      <c r="D982">
        <v>10</v>
      </c>
      <c r="E982">
        <v>10</v>
      </c>
      <c r="F982">
        <v>10</v>
      </c>
      <c r="G982">
        <v>0</v>
      </c>
      <c r="H982">
        <v>7</v>
      </c>
      <c r="I982">
        <v>3</v>
      </c>
      <c r="J982">
        <v>0.85</v>
      </c>
      <c r="K982">
        <v>9.0171470642089808</v>
      </c>
      <c r="L982" s="10">
        <v>5.33384132385254</v>
      </c>
      <c r="M982">
        <v>4.8636455535888699</v>
      </c>
      <c r="N982">
        <v>3.6945285797119101</v>
      </c>
      <c r="O982">
        <v>2</v>
      </c>
      <c r="P982">
        <v>2</v>
      </c>
      <c r="Q982">
        <v>12</v>
      </c>
      <c r="R982" s="16">
        <v>0.16669999999999999</v>
      </c>
      <c r="S982" s="16">
        <f t="shared" si="15"/>
        <v>0.2</v>
      </c>
      <c r="T982">
        <v>3.4510459899902299</v>
      </c>
      <c r="U982">
        <v>3.33181548118591</v>
      </c>
      <c r="V982">
        <v>2.8907239437103298</v>
      </c>
      <c r="W982" s="17">
        <v>0.44109153747558599</v>
      </c>
      <c r="X982">
        <v>0.560322046279907</v>
      </c>
      <c r="Y982">
        <v>0.560322046279907</v>
      </c>
      <c r="Z982">
        <v>0.2</v>
      </c>
      <c r="AA982">
        <v>1</v>
      </c>
      <c r="AB982">
        <v>0.83333333333333304</v>
      </c>
      <c r="AC982">
        <v>0.90909090909090895</v>
      </c>
      <c r="AD982">
        <v>0</v>
      </c>
      <c r="AE982">
        <v>0.8</v>
      </c>
    </row>
    <row r="983" spans="1:31" x14ac:dyDescent="0.15">
      <c r="A983" s="6">
        <v>649</v>
      </c>
      <c r="B983">
        <v>14</v>
      </c>
      <c r="C983">
        <v>6</v>
      </c>
      <c r="D983">
        <v>10</v>
      </c>
      <c r="E983">
        <v>10</v>
      </c>
      <c r="F983">
        <v>10</v>
      </c>
      <c r="G983">
        <v>0</v>
      </c>
      <c r="H983">
        <v>4</v>
      </c>
      <c r="I983">
        <v>6</v>
      </c>
      <c r="J983">
        <v>0.7</v>
      </c>
      <c r="K983">
        <v>8.677734375</v>
      </c>
      <c r="L983" s="10">
        <v>5.3892650604248002</v>
      </c>
      <c r="M983">
        <v>3.44552803039551</v>
      </c>
      <c r="N983">
        <v>4.9816207885742196</v>
      </c>
      <c r="O983">
        <v>1</v>
      </c>
      <c r="P983">
        <v>1</v>
      </c>
      <c r="Q983">
        <v>11</v>
      </c>
      <c r="R983" s="16">
        <v>9.0899999999999995E-2</v>
      </c>
      <c r="S983" s="16">
        <f t="shared" si="15"/>
        <v>0.1</v>
      </c>
      <c r="T983">
        <v>2.6295738220214799</v>
      </c>
      <c r="U983">
        <v>2.4621748924255402</v>
      </c>
      <c r="V983">
        <v>2.1216468811035201</v>
      </c>
      <c r="W983" s="17">
        <v>0.34052801132202098</v>
      </c>
      <c r="X983">
        <v>0.50792694091796897</v>
      </c>
      <c r="Y983">
        <v>0.50792694091796897</v>
      </c>
      <c r="Z983">
        <v>0.1</v>
      </c>
      <c r="AA983">
        <v>1</v>
      </c>
      <c r="AB983">
        <v>0.90909090909090895</v>
      </c>
      <c r="AC983">
        <v>0.952380952380952</v>
      </c>
      <c r="AD983">
        <v>0</v>
      </c>
      <c r="AE983">
        <v>0.9</v>
      </c>
    </row>
    <row r="984" spans="1:31" x14ac:dyDescent="0.15">
      <c r="A984" s="6">
        <v>828</v>
      </c>
      <c r="B984">
        <v>14</v>
      </c>
      <c r="C984">
        <v>6</v>
      </c>
      <c r="D984">
        <v>10</v>
      </c>
      <c r="E984">
        <v>10</v>
      </c>
      <c r="F984">
        <v>10</v>
      </c>
      <c r="G984">
        <v>0</v>
      </c>
      <c r="H984">
        <v>4</v>
      </c>
      <c r="I984">
        <v>6</v>
      </c>
      <c r="J984">
        <v>0.7</v>
      </c>
      <c r="K984">
        <v>8.0077342987060494</v>
      </c>
      <c r="L984" s="10">
        <v>5.4466781616210902</v>
      </c>
      <c r="M984">
        <v>3.7625980377197301</v>
      </c>
      <c r="N984">
        <v>3.59585380554199</v>
      </c>
      <c r="O984">
        <v>1</v>
      </c>
      <c r="P984">
        <v>1</v>
      </c>
      <c r="Q984">
        <v>11</v>
      </c>
      <c r="R984" s="16">
        <v>9.0899999999999995E-2</v>
      </c>
      <c r="S984" s="16">
        <f t="shared" si="15"/>
        <v>0.1</v>
      </c>
      <c r="T984">
        <v>2.87339210510254</v>
      </c>
      <c r="U984">
        <v>2.7245001792907702</v>
      </c>
      <c r="V984">
        <v>2.3656604290008501</v>
      </c>
      <c r="W984" s="17">
        <v>0.35883975028991699</v>
      </c>
      <c r="X984">
        <v>0.50773167610168501</v>
      </c>
      <c r="Y984">
        <v>0.50773167610168501</v>
      </c>
      <c r="Z984">
        <v>0.1</v>
      </c>
      <c r="AA984">
        <v>1</v>
      </c>
      <c r="AB984">
        <v>0.90909090909090895</v>
      </c>
      <c r="AC984">
        <v>0.952380952380952</v>
      </c>
      <c r="AD984">
        <v>0</v>
      </c>
      <c r="AE984">
        <v>0.9</v>
      </c>
    </row>
    <row r="985" spans="1:31" x14ac:dyDescent="0.15">
      <c r="A985" s="6">
        <v>193</v>
      </c>
      <c r="B985">
        <v>13</v>
      </c>
      <c r="C985">
        <v>7</v>
      </c>
      <c r="D985">
        <v>10</v>
      </c>
      <c r="E985">
        <v>10</v>
      </c>
      <c r="F985">
        <v>10</v>
      </c>
      <c r="G985">
        <v>0</v>
      </c>
      <c r="H985">
        <v>3</v>
      </c>
      <c r="I985">
        <v>7</v>
      </c>
      <c r="J985">
        <v>0.65</v>
      </c>
      <c r="K985">
        <v>8.4518604278564506</v>
      </c>
      <c r="L985" s="10">
        <v>5.4617824554443404</v>
      </c>
      <c r="M985">
        <v>2.1810970306396502</v>
      </c>
      <c r="N985">
        <v>5.2802276611328098</v>
      </c>
      <c r="O985">
        <v>2</v>
      </c>
      <c r="P985">
        <v>2</v>
      </c>
      <c r="Q985">
        <v>12</v>
      </c>
      <c r="R985" s="16">
        <v>0.16669999999999999</v>
      </c>
      <c r="S985" s="16">
        <f t="shared" si="15"/>
        <v>0.2</v>
      </c>
      <c r="T985">
        <v>2.8285503387451199</v>
      </c>
      <c r="U985">
        <v>2.5589535236358598</v>
      </c>
      <c r="V985">
        <v>2.3141069412231401</v>
      </c>
      <c r="W985" s="17">
        <v>0.24484658241272</v>
      </c>
      <c r="X985">
        <v>0.51444339752197299</v>
      </c>
      <c r="Y985">
        <v>0.51444339752197299</v>
      </c>
      <c r="Z985">
        <v>0.2</v>
      </c>
      <c r="AA985">
        <v>1</v>
      </c>
      <c r="AB985">
        <v>0.83333333333333304</v>
      </c>
      <c r="AC985">
        <v>0.90909090909090895</v>
      </c>
      <c r="AD985">
        <v>0</v>
      </c>
      <c r="AE985">
        <v>0.8</v>
      </c>
    </row>
    <row r="986" spans="1:31" x14ac:dyDescent="0.15">
      <c r="A986" s="6">
        <v>638</v>
      </c>
      <c r="B986">
        <v>15</v>
      </c>
      <c r="C986">
        <v>5</v>
      </c>
      <c r="D986">
        <v>10</v>
      </c>
      <c r="E986">
        <v>10</v>
      </c>
      <c r="F986">
        <v>10</v>
      </c>
      <c r="G986">
        <v>0</v>
      </c>
      <c r="H986">
        <v>5</v>
      </c>
      <c r="I986">
        <v>5</v>
      </c>
      <c r="J986">
        <v>0.75</v>
      </c>
      <c r="K986">
        <v>8.5881671905517596</v>
      </c>
      <c r="L986" s="10">
        <v>5.4736576080322301</v>
      </c>
      <c r="M986">
        <v>4.4607830047607404</v>
      </c>
      <c r="N986">
        <v>4.2032775878906197</v>
      </c>
      <c r="O986">
        <v>2</v>
      </c>
      <c r="P986">
        <v>2</v>
      </c>
      <c r="Q986">
        <v>12</v>
      </c>
      <c r="R986" s="16">
        <v>0.16669999999999999</v>
      </c>
      <c r="S986" s="16">
        <f t="shared" si="15"/>
        <v>0.2</v>
      </c>
      <c r="T986">
        <v>2.98781394958496</v>
      </c>
      <c r="U986">
        <v>2.8401694297790501</v>
      </c>
      <c r="V986">
        <v>2.45045042037964</v>
      </c>
      <c r="W986" s="17">
        <v>0.38971900939941401</v>
      </c>
      <c r="X986">
        <v>0.53736352920532204</v>
      </c>
      <c r="Y986">
        <v>0.53736352920532204</v>
      </c>
      <c r="Z986">
        <v>0.2</v>
      </c>
      <c r="AA986">
        <v>1</v>
      </c>
      <c r="AB986">
        <v>0.83333333333333304</v>
      </c>
      <c r="AC986">
        <v>0.90909090909090895</v>
      </c>
      <c r="AD986">
        <v>0</v>
      </c>
      <c r="AE986">
        <v>0.8</v>
      </c>
    </row>
    <row r="987" spans="1:31" s="1" customFormat="1" x14ac:dyDescent="0.15">
      <c r="A987" s="8">
        <v>79</v>
      </c>
      <c r="B987" s="1">
        <v>14</v>
      </c>
      <c r="C987" s="1">
        <v>6</v>
      </c>
      <c r="D987" s="1">
        <v>10</v>
      </c>
      <c r="E987" s="1">
        <v>10</v>
      </c>
      <c r="F987" s="1">
        <v>10</v>
      </c>
      <c r="G987" s="1">
        <v>0</v>
      </c>
      <c r="H987" s="1">
        <v>4</v>
      </c>
      <c r="I987" s="1">
        <v>6</v>
      </c>
      <c r="J987" s="1">
        <v>0.7</v>
      </c>
      <c r="K987" s="1">
        <v>8.9964580535888707</v>
      </c>
      <c r="L987" s="12">
        <v>5.5169563293456996</v>
      </c>
      <c r="M987" s="1">
        <v>3.6583328247070299</v>
      </c>
      <c r="N987" s="1">
        <v>5.6010513305664098</v>
      </c>
      <c r="O987" s="1">
        <v>1</v>
      </c>
      <c r="P987" s="1">
        <v>1</v>
      </c>
      <c r="Q987" s="1">
        <v>11</v>
      </c>
      <c r="R987" s="19">
        <v>9.0899999999999995E-2</v>
      </c>
      <c r="S987" s="19">
        <f t="shared" si="15"/>
        <v>0.1</v>
      </c>
      <c r="T987" s="1">
        <v>2.5748271942138699</v>
      </c>
      <c r="U987" s="1">
        <v>2.3867383003234899</v>
      </c>
      <c r="V987" s="1">
        <v>2.05302834510803</v>
      </c>
      <c r="W987" s="12">
        <v>0.33370995521545399</v>
      </c>
      <c r="X987" s="1">
        <v>0.52179884910583496</v>
      </c>
      <c r="Y987" s="1">
        <v>0.52179884910583496</v>
      </c>
      <c r="Z987" s="1">
        <v>0.1</v>
      </c>
      <c r="AA987" s="1">
        <v>1</v>
      </c>
      <c r="AB987" s="1">
        <v>0.90909090909090895</v>
      </c>
      <c r="AC987" s="1">
        <v>0.952380952380952</v>
      </c>
      <c r="AD987" s="1">
        <v>0</v>
      </c>
      <c r="AE987" s="1">
        <v>0.9</v>
      </c>
    </row>
    <row r="988" spans="1:31" x14ac:dyDescent="0.15">
      <c r="A988" s="6">
        <v>253</v>
      </c>
      <c r="B988">
        <v>13</v>
      </c>
      <c r="C988">
        <v>7</v>
      </c>
      <c r="D988">
        <v>10</v>
      </c>
      <c r="E988">
        <v>10</v>
      </c>
      <c r="F988">
        <v>10</v>
      </c>
      <c r="G988">
        <v>0</v>
      </c>
      <c r="H988">
        <v>3</v>
      </c>
      <c r="I988">
        <v>7</v>
      </c>
      <c r="J988">
        <v>0.65</v>
      </c>
      <c r="K988">
        <v>8.2299308776855504</v>
      </c>
      <c r="L988" s="10">
        <v>5.6220703125</v>
      </c>
      <c r="M988">
        <v>3.32223701477051</v>
      </c>
      <c r="N988">
        <v>5.4074020385742196</v>
      </c>
      <c r="O988">
        <v>1</v>
      </c>
      <c r="P988">
        <v>1</v>
      </c>
      <c r="Q988">
        <v>11</v>
      </c>
      <c r="R988" s="16">
        <v>9.0899999999999995E-2</v>
      </c>
      <c r="S988" s="16">
        <f t="shared" si="15"/>
        <v>0.1</v>
      </c>
      <c r="T988">
        <v>2.73238182067871</v>
      </c>
      <c r="U988">
        <v>2.51662945747375</v>
      </c>
      <c r="V988">
        <v>2.23307156562805</v>
      </c>
      <c r="W988" s="17">
        <v>0.28355789184570301</v>
      </c>
      <c r="X988">
        <v>0.49931025505065901</v>
      </c>
      <c r="Y988">
        <v>0.49931025505065901</v>
      </c>
      <c r="Z988">
        <v>0.1</v>
      </c>
      <c r="AA988">
        <v>1</v>
      </c>
      <c r="AB988">
        <v>0.90909090909090895</v>
      </c>
      <c r="AC988">
        <v>0.952380952380952</v>
      </c>
      <c r="AD988">
        <v>0</v>
      </c>
      <c r="AE988">
        <v>0.9</v>
      </c>
    </row>
    <row r="989" spans="1:31" x14ac:dyDescent="0.15">
      <c r="A989" s="6">
        <v>563</v>
      </c>
      <c r="B989">
        <v>14</v>
      </c>
      <c r="C989">
        <v>6</v>
      </c>
      <c r="D989">
        <v>10</v>
      </c>
      <c r="E989">
        <v>10</v>
      </c>
      <c r="F989">
        <v>10</v>
      </c>
      <c r="G989">
        <v>0</v>
      </c>
      <c r="H989">
        <v>4</v>
      </c>
      <c r="I989">
        <v>6</v>
      </c>
      <c r="J989">
        <v>0.7</v>
      </c>
      <c r="K989">
        <v>8.5498504638671893</v>
      </c>
      <c r="L989" s="10">
        <v>5.67376708984375</v>
      </c>
      <c r="M989">
        <v>4.30523681640625</v>
      </c>
      <c r="N989">
        <v>4.9093284606933603</v>
      </c>
      <c r="O989">
        <v>1</v>
      </c>
      <c r="P989">
        <v>1</v>
      </c>
      <c r="Q989">
        <v>11</v>
      </c>
      <c r="R989" s="16">
        <v>9.0899999999999995E-2</v>
      </c>
      <c r="S989" s="16">
        <f t="shared" si="15"/>
        <v>0.1</v>
      </c>
      <c r="T989">
        <v>3.0093879699707</v>
      </c>
      <c r="U989">
        <v>2.82489061355591</v>
      </c>
      <c r="V989">
        <v>2.47087574005127</v>
      </c>
      <c r="W989" s="17">
        <v>0.354014873504639</v>
      </c>
      <c r="X989">
        <v>0.53851222991943404</v>
      </c>
      <c r="Y989">
        <v>0.53851222991943404</v>
      </c>
      <c r="Z989">
        <v>0.1</v>
      </c>
      <c r="AA989">
        <v>1</v>
      </c>
      <c r="AB989">
        <v>0.90909090909090895</v>
      </c>
      <c r="AC989">
        <v>0.952380952380952</v>
      </c>
      <c r="AD989">
        <v>0</v>
      </c>
      <c r="AE989">
        <v>0.9</v>
      </c>
    </row>
    <row r="990" spans="1:31" x14ac:dyDescent="0.15">
      <c r="A990" s="6">
        <v>215</v>
      </c>
      <c r="B990">
        <v>15</v>
      </c>
      <c r="C990">
        <v>5</v>
      </c>
      <c r="D990">
        <v>10</v>
      </c>
      <c r="E990">
        <v>10</v>
      </c>
      <c r="F990">
        <v>10</v>
      </c>
      <c r="G990">
        <v>0</v>
      </c>
      <c r="H990">
        <v>5</v>
      </c>
      <c r="I990">
        <v>5</v>
      </c>
      <c r="J990">
        <v>0.75</v>
      </c>
      <c r="K990">
        <v>8.4589786529540998</v>
      </c>
      <c r="L990" s="10">
        <v>5.7066879272460902</v>
      </c>
      <c r="M990">
        <v>5.0379467010498002</v>
      </c>
      <c r="N990">
        <v>4.1670913696289098</v>
      </c>
      <c r="O990">
        <v>0</v>
      </c>
      <c r="P990">
        <v>0</v>
      </c>
      <c r="Q990">
        <v>10</v>
      </c>
      <c r="R990" s="16">
        <v>0</v>
      </c>
      <c r="S990" s="16">
        <f t="shared" si="15"/>
        <v>0</v>
      </c>
      <c r="T990">
        <v>2.9849777221679701</v>
      </c>
      <c r="U990">
        <v>2.8662428855896001</v>
      </c>
      <c r="V990">
        <v>2.4659724235534699</v>
      </c>
      <c r="W990" s="17">
        <v>0.40027046203613298</v>
      </c>
      <c r="X990">
        <v>0.51900529861450195</v>
      </c>
      <c r="Y990">
        <v>0.51900529861450195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1</v>
      </c>
    </row>
    <row r="991" spans="1:31" s="1" customFormat="1" x14ac:dyDescent="0.15">
      <c r="A991" s="8">
        <v>937</v>
      </c>
      <c r="B991" s="1">
        <v>15</v>
      </c>
      <c r="C991" s="1">
        <v>5</v>
      </c>
      <c r="D991" s="1">
        <v>10</v>
      </c>
      <c r="E991" s="1">
        <v>10</v>
      </c>
      <c r="F991" s="1">
        <v>10</v>
      </c>
      <c r="G991" s="1">
        <v>0</v>
      </c>
      <c r="H991" s="1">
        <v>5</v>
      </c>
      <c r="I991" s="1">
        <v>5</v>
      </c>
      <c r="J991" s="1">
        <v>0.75</v>
      </c>
      <c r="K991" s="1">
        <v>8.2729797363281197</v>
      </c>
      <c r="L991" s="12">
        <v>5.7072124481201199</v>
      </c>
      <c r="M991" s="1">
        <v>4.9558658599853498</v>
      </c>
      <c r="N991" s="1">
        <v>3.6288471221923801</v>
      </c>
      <c r="O991" s="1">
        <v>1</v>
      </c>
      <c r="P991" s="1">
        <v>1</v>
      </c>
      <c r="Q991" s="1">
        <v>11</v>
      </c>
      <c r="R991" s="19">
        <v>9.0899999999999995E-2</v>
      </c>
      <c r="S991" s="19">
        <f t="shared" si="15"/>
        <v>0.1</v>
      </c>
      <c r="T991" s="1">
        <v>2.7701549530029301</v>
      </c>
      <c r="U991" s="1">
        <v>2.6610579490661599</v>
      </c>
      <c r="V991" s="1">
        <v>2.27631616592407</v>
      </c>
      <c r="W991" s="12">
        <v>0.38474178314209001</v>
      </c>
      <c r="X991" s="1">
        <v>0.49383878707885698</v>
      </c>
      <c r="Y991" s="1">
        <v>0.49383878707885698</v>
      </c>
      <c r="Z991" s="1">
        <v>0.1</v>
      </c>
      <c r="AA991" s="1">
        <v>1</v>
      </c>
      <c r="AB991" s="1">
        <v>0.90909090909090895</v>
      </c>
      <c r="AC991" s="1">
        <v>0.952380952380952</v>
      </c>
      <c r="AD991" s="1">
        <v>0</v>
      </c>
      <c r="AE991" s="1">
        <v>0.9</v>
      </c>
    </row>
    <row r="992" spans="1:31" x14ac:dyDescent="0.15">
      <c r="A992" s="6">
        <v>510</v>
      </c>
      <c r="B992">
        <v>14</v>
      </c>
      <c r="C992">
        <v>6</v>
      </c>
      <c r="D992">
        <v>10</v>
      </c>
      <c r="E992">
        <v>10</v>
      </c>
      <c r="F992">
        <v>10</v>
      </c>
      <c r="G992">
        <v>0</v>
      </c>
      <c r="H992">
        <v>4</v>
      </c>
      <c r="I992">
        <v>6</v>
      </c>
      <c r="J992">
        <v>0.7</v>
      </c>
      <c r="K992">
        <v>9.0484294891357404</v>
      </c>
      <c r="L992" s="10">
        <v>5.7164535522460902</v>
      </c>
      <c r="M992">
        <v>3.9285793304443399</v>
      </c>
      <c r="N992">
        <v>5.3501625061035201</v>
      </c>
      <c r="O992">
        <v>1</v>
      </c>
      <c r="P992">
        <v>1</v>
      </c>
      <c r="Q992">
        <v>11</v>
      </c>
      <c r="R992" s="16">
        <v>9.0899999999999995E-2</v>
      </c>
      <c r="S992" s="16">
        <f t="shared" si="15"/>
        <v>0.1</v>
      </c>
      <c r="T992">
        <v>2.37443923950195</v>
      </c>
      <c r="U992">
        <v>2.2341217994689901</v>
      </c>
      <c r="V992">
        <v>1.8844697475433301</v>
      </c>
      <c r="W992" s="17">
        <v>0.34965205192565901</v>
      </c>
      <c r="X992">
        <v>0.489969491958618</v>
      </c>
      <c r="Y992">
        <v>0.489969491958618</v>
      </c>
      <c r="Z992">
        <v>0.1</v>
      </c>
      <c r="AA992">
        <v>1</v>
      </c>
      <c r="AB992">
        <v>0.90909090909090895</v>
      </c>
      <c r="AC992">
        <v>0.952380952380952</v>
      </c>
      <c r="AD992">
        <v>0</v>
      </c>
      <c r="AE992">
        <v>0.9</v>
      </c>
    </row>
    <row r="993" spans="1:31" x14ac:dyDescent="0.15">
      <c r="A993" s="6">
        <v>930</v>
      </c>
      <c r="B993">
        <v>15</v>
      </c>
      <c r="C993">
        <v>5</v>
      </c>
      <c r="D993">
        <v>10</v>
      </c>
      <c r="E993">
        <v>10</v>
      </c>
      <c r="F993">
        <v>10</v>
      </c>
      <c r="G993">
        <v>0</v>
      </c>
      <c r="H993">
        <v>5</v>
      </c>
      <c r="I993">
        <v>5</v>
      </c>
      <c r="J993">
        <v>0.75</v>
      </c>
      <c r="K993">
        <v>9.0334587097168004</v>
      </c>
      <c r="L993" s="10">
        <v>5.8283729553222701</v>
      </c>
      <c r="M993">
        <v>4.8437232971191397</v>
      </c>
      <c r="N993">
        <v>4.4408721923828098</v>
      </c>
      <c r="O993">
        <v>1</v>
      </c>
      <c r="P993">
        <v>1</v>
      </c>
      <c r="Q993">
        <v>11</v>
      </c>
      <c r="R993" s="16">
        <v>9.0899999999999995E-2</v>
      </c>
      <c r="S993" s="16">
        <f t="shared" si="15"/>
        <v>0.1</v>
      </c>
      <c r="T993">
        <v>2.7082576751709002</v>
      </c>
      <c r="U993">
        <v>2.61170506477356</v>
      </c>
      <c r="V993">
        <v>2.18743848800659</v>
      </c>
      <c r="W993" s="17">
        <v>0.424266576766968</v>
      </c>
      <c r="X993">
        <v>0.52081918716430697</v>
      </c>
      <c r="Y993">
        <v>0.52081918716430697</v>
      </c>
      <c r="Z993">
        <v>0.1</v>
      </c>
      <c r="AA993">
        <v>1</v>
      </c>
      <c r="AB993">
        <v>0.90909090909090895</v>
      </c>
      <c r="AC993">
        <v>0.952380952380952</v>
      </c>
      <c r="AD993">
        <v>0</v>
      </c>
      <c r="AE993">
        <v>0.9</v>
      </c>
    </row>
    <row r="994" spans="1:31" x14ac:dyDescent="0.15">
      <c r="A994" s="6">
        <v>77</v>
      </c>
      <c r="B994">
        <v>13</v>
      </c>
      <c r="C994">
        <v>7</v>
      </c>
      <c r="D994">
        <v>10</v>
      </c>
      <c r="E994">
        <v>10</v>
      </c>
      <c r="F994">
        <v>10</v>
      </c>
      <c r="G994">
        <v>0</v>
      </c>
      <c r="H994">
        <v>3</v>
      </c>
      <c r="I994">
        <v>7</v>
      </c>
      <c r="J994">
        <v>0.65</v>
      </c>
      <c r="K994">
        <v>8.6666221618652308</v>
      </c>
      <c r="L994" s="10">
        <v>5.86057472229004</v>
      </c>
      <c r="M994">
        <v>2.9895076751709002</v>
      </c>
      <c r="N994">
        <v>5.2519721984863299</v>
      </c>
      <c r="O994">
        <v>1</v>
      </c>
      <c r="P994">
        <v>1</v>
      </c>
      <c r="Q994">
        <v>10</v>
      </c>
      <c r="R994" s="16">
        <v>0.1</v>
      </c>
      <c r="S994" s="16">
        <f t="shared" si="15"/>
        <v>0.1</v>
      </c>
      <c r="T994">
        <v>2.2257652282714799</v>
      </c>
      <c r="U994">
        <v>2.0427062511444101</v>
      </c>
      <c r="V994">
        <v>1.73527932167053</v>
      </c>
      <c r="W994" s="17">
        <v>0.30742692947387701</v>
      </c>
      <c r="X994">
        <v>0.49048590660095198</v>
      </c>
      <c r="Y994">
        <v>0.49048590660095198</v>
      </c>
      <c r="Z994">
        <v>0.1</v>
      </c>
      <c r="AA994">
        <v>0.9</v>
      </c>
      <c r="AB994">
        <v>0.9</v>
      </c>
      <c r="AC994">
        <v>0.9</v>
      </c>
      <c r="AD994">
        <v>0.1</v>
      </c>
      <c r="AE994">
        <v>0.8</v>
      </c>
    </row>
    <row r="995" spans="1:31" s="1" customFormat="1" x14ac:dyDescent="0.15">
      <c r="A995" s="8">
        <v>687</v>
      </c>
      <c r="B995" s="1">
        <v>14</v>
      </c>
      <c r="C995" s="1">
        <v>6</v>
      </c>
      <c r="D995" s="1">
        <v>10</v>
      </c>
      <c r="E995" s="1">
        <v>10</v>
      </c>
      <c r="F995" s="1">
        <v>10</v>
      </c>
      <c r="G995" s="1">
        <v>0</v>
      </c>
      <c r="H995" s="1">
        <v>4</v>
      </c>
      <c r="I995" s="1">
        <v>6</v>
      </c>
      <c r="J995" s="1">
        <v>0.7</v>
      </c>
      <c r="K995" s="1">
        <v>8.3900222778320295</v>
      </c>
      <c r="L995" s="12">
        <v>5.8916149139404297</v>
      </c>
      <c r="M995" s="1">
        <v>4.6129894256591797</v>
      </c>
      <c r="N995" s="1">
        <v>4.1149749755859402</v>
      </c>
      <c r="O995" s="1">
        <v>1</v>
      </c>
      <c r="P995" s="1">
        <v>1</v>
      </c>
      <c r="Q995" s="1">
        <v>11</v>
      </c>
      <c r="R995" s="19">
        <v>9.0899999999999995E-2</v>
      </c>
      <c r="S995" s="19">
        <f t="shared" si="15"/>
        <v>0.1</v>
      </c>
      <c r="T995" s="1">
        <v>2.75750732421875</v>
      </c>
      <c r="U995" s="1">
        <v>2.6343932151794398</v>
      </c>
      <c r="V995" s="1">
        <v>2.2495560646057098</v>
      </c>
      <c r="W995" s="12">
        <v>0.38483715057373102</v>
      </c>
      <c r="X995" s="1">
        <v>0.507951259613037</v>
      </c>
      <c r="Y995" s="1">
        <v>0.507951259613037</v>
      </c>
      <c r="Z995" s="1">
        <v>0.1</v>
      </c>
      <c r="AA995" s="1">
        <v>1</v>
      </c>
      <c r="AB995" s="1">
        <v>0.90909090909090895</v>
      </c>
      <c r="AC995" s="1">
        <v>0.952380952380952</v>
      </c>
      <c r="AD995" s="1">
        <v>0</v>
      </c>
      <c r="AE995" s="1">
        <v>0.9</v>
      </c>
    </row>
    <row r="996" spans="1:31" x14ac:dyDescent="0.15">
      <c r="A996" s="6">
        <v>606</v>
      </c>
      <c r="B996">
        <v>13</v>
      </c>
      <c r="C996">
        <v>7</v>
      </c>
      <c r="D996">
        <v>10</v>
      </c>
      <c r="E996">
        <v>10</v>
      </c>
      <c r="F996">
        <v>10</v>
      </c>
      <c r="G996">
        <v>0</v>
      </c>
      <c r="H996">
        <v>3</v>
      </c>
      <c r="I996">
        <v>7</v>
      </c>
      <c r="J996">
        <v>0.65</v>
      </c>
      <c r="K996">
        <v>8.4685020446777308</v>
      </c>
      <c r="L996" s="10">
        <v>5.9465026855468697</v>
      </c>
      <c r="M996">
        <v>3.25703048706055</v>
      </c>
      <c r="N996">
        <v>4.5645465850830096</v>
      </c>
      <c r="O996">
        <v>1</v>
      </c>
      <c r="P996">
        <v>1</v>
      </c>
      <c r="Q996">
        <v>11</v>
      </c>
      <c r="R996" s="16">
        <v>9.0899999999999995E-2</v>
      </c>
      <c r="S996" s="16">
        <f t="shared" si="15"/>
        <v>0.1</v>
      </c>
      <c r="T996">
        <v>2.76801681518555</v>
      </c>
      <c r="U996">
        <v>2.5805613994598402</v>
      </c>
      <c r="V996">
        <v>2.2478957176208501</v>
      </c>
      <c r="W996" s="17">
        <v>0.33266568183898898</v>
      </c>
      <c r="X996">
        <v>0.52012109756469704</v>
      </c>
      <c r="Y996">
        <v>0.52012109756469704</v>
      </c>
      <c r="Z996">
        <v>0.1</v>
      </c>
      <c r="AA996">
        <v>1</v>
      </c>
      <c r="AB996">
        <v>0.90909090909090895</v>
      </c>
      <c r="AC996">
        <v>0.952380952380952</v>
      </c>
      <c r="AD996">
        <v>0</v>
      </c>
      <c r="AE996">
        <v>0.9</v>
      </c>
    </row>
    <row r="997" spans="1:31" s="1" customFormat="1" x14ac:dyDescent="0.15">
      <c r="A997" s="8">
        <v>382</v>
      </c>
      <c r="B997" s="1">
        <v>12</v>
      </c>
      <c r="C997" s="1">
        <v>8</v>
      </c>
      <c r="D997" s="1">
        <v>10</v>
      </c>
      <c r="E997" s="1">
        <v>10</v>
      </c>
      <c r="F997" s="1">
        <v>10</v>
      </c>
      <c r="G997" s="1">
        <v>0</v>
      </c>
      <c r="H997" s="1">
        <v>2</v>
      </c>
      <c r="I997" s="1">
        <v>8</v>
      </c>
      <c r="J997" s="1">
        <v>0.6</v>
      </c>
      <c r="K997" s="1">
        <v>8.3894462585449201</v>
      </c>
      <c r="L997" s="12">
        <v>6.0538787841796902</v>
      </c>
      <c r="M997" s="1">
        <v>1.9577674865722701</v>
      </c>
      <c r="N997" s="1">
        <v>6.5577087402343697</v>
      </c>
      <c r="O997" s="1">
        <v>1</v>
      </c>
      <c r="P997" s="1">
        <v>1</v>
      </c>
      <c r="Q997" s="1">
        <v>11</v>
      </c>
      <c r="R997" s="19">
        <v>9.0899999999999995E-2</v>
      </c>
      <c r="S997" s="19">
        <f t="shared" si="15"/>
        <v>0.1</v>
      </c>
      <c r="T997" s="1">
        <v>2.78518486022949</v>
      </c>
      <c r="U997" s="1">
        <v>2.4400777816772501</v>
      </c>
      <c r="V997" s="1">
        <v>2.2554919719696001</v>
      </c>
      <c r="W997" s="12">
        <v>0.18458580970764199</v>
      </c>
      <c r="X997" s="1">
        <v>0.52969288825988803</v>
      </c>
      <c r="Y997" s="1">
        <v>0.52969288825988803</v>
      </c>
      <c r="Z997" s="1">
        <v>0.1</v>
      </c>
      <c r="AA997" s="1">
        <v>1</v>
      </c>
      <c r="AB997" s="1">
        <v>0.90909090909090895</v>
      </c>
      <c r="AC997" s="1">
        <v>0.952380952380952</v>
      </c>
      <c r="AD997" s="1">
        <v>0</v>
      </c>
      <c r="AE997" s="1">
        <v>0.9</v>
      </c>
    </row>
    <row r="998" spans="1:31" x14ac:dyDescent="0.15">
      <c r="A998" s="6">
        <v>43</v>
      </c>
      <c r="B998">
        <v>16</v>
      </c>
      <c r="C998">
        <v>4</v>
      </c>
      <c r="D998">
        <v>10</v>
      </c>
      <c r="E998">
        <v>10</v>
      </c>
      <c r="F998">
        <v>10</v>
      </c>
      <c r="G998">
        <v>0</v>
      </c>
      <c r="H998">
        <v>6</v>
      </c>
      <c r="I998">
        <v>4</v>
      </c>
      <c r="J998">
        <v>0.8</v>
      </c>
      <c r="K998">
        <v>9.2298812866210902</v>
      </c>
      <c r="L998" s="10">
        <v>6.3182888031005904</v>
      </c>
      <c r="M998">
        <v>6.0869979858398402</v>
      </c>
      <c r="N998">
        <v>4.2744293212890598</v>
      </c>
      <c r="O998">
        <v>0</v>
      </c>
      <c r="P998">
        <v>0</v>
      </c>
      <c r="Q998">
        <v>10</v>
      </c>
      <c r="R998" s="16">
        <v>0</v>
      </c>
      <c r="S998" s="16">
        <f t="shared" si="15"/>
        <v>0</v>
      </c>
      <c r="T998">
        <v>2.9062728881835902</v>
      </c>
      <c r="U998">
        <v>2.8424408435821502</v>
      </c>
      <c r="V998">
        <v>2.3762557506561302</v>
      </c>
      <c r="W998" s="17">
        <v>0.466185092926025</v>
      </c>
      <c r="X998">
        <v>0.53001713752746604</v>
      </c>
      <c r="Y998">
        <v>0.53001713752746604</v>
      </c>
      <c r="Z998">
        <v>0</v>
      </c>
      <c r="AA998">
        <v>1</v>
      </c>
      <c r="AB998">
        <v>1</v>
      </c>
      <c r="AC998">
        <v>1</v>
      </c>
      <c r="AD998">
        <v>0</v>
      </c>
      <c r="AE998">
        <v>1</v>
      </c>
    </row>
    <row r="999" spans="1:31" s="1" customFormat="1" x14ac:dyDescent="0.15">
      <c r="A999" s="8">
        <v>616</v>
      </c>
      <c r="B999" s="1">
        <v>14</v>
      </c>
      <c r="C999" s="1">
        <v>6</v>
      </c>
      <c r="D999" s="1">
        <v>10</v>
      </c>
      <c r="E999" s="1">
        <v>10</v>
      </c>
      <c r="F999" s="1">
        <v>10</v>
      </c>
      <c r="G999" s="1">
        <v>0</v>
      </c>
      <c r="H999" s="1">
        <v>4</v>
      </c>
      <c r="I999" s="1">
        <v>6</v>
      </c>
      <c r="J999" s="1">
        <v>0.7</v>
      </c>
      <c r="K999" s="1">
        <v>8.7890281677246094</v>
      </c>
      <c r="L999" s="12">
        <v>6.4778995513915998</v>
      </c>
      <c r="M999" s="1">
        <v>5.6865520477294904</v>
      </c>
      <c r="N999" s="1">
        <v>4.4588947296142596</v>
      </c>
      <c r="O999" s="1">
        <v>0</v>
      </c>
      <c r="P999" s="1">
        <v>0</v>
      </c>
      <c r="Q999" s="1">
        <v>10</v>
      </c>
      <c r="R999" s="19">
        <v>0</v>
      </c>
      <c r="S999" s="19">
        <f t="shared" si="15"/>
        <v>0</v>
      </c>
      <c r="T999" s="1">
        <v>2.5340843200683598</v>
      </c>
      <c r="U999" s="1">
        <v>2.4535269737243599</v>
      </c>
      <c r="V999" s="1">
        <v>2.0244913101196298</v>
      </c>
      <c r="W999" s="12">
        <v>0.429035663604736</v>
      </c>
      <c r="X999" s="1">
        <v>0.50959300994873002</v>
      </c>
      <c r="Y999" s="1">
        <v>0.50959300994873002</v>
      </c>
      <c r="Z999" s="1">
        <v>0</v>
      </c>
      <c r="AA999" s="1">
        <v>1</v>
      </c>
      <c r="AB999" s="1">
        <v>1</v>
      </c>
      <c r="AC999" s="1">
        <v>1</v>
      </c>
      <c r="AD999" s="1">
        <v>0</v>
      </c>
      <c r="AE999" s="1">
        <v>1</v>
      </c>
    </row>
    <row r="1000" spans="1:31" x14ac:dyDescent="0.15">
      <c r="A1000" s="6">
        <v>782</v>
      </c>
      <c r="B1000">
        <v>13</v>
      </c>
      <c r="C1000">
        <v>7</v>
      </c>
      <c r="D1000">
        <v>10</v>
      </c>
      <c r="E1000">
        <v>10</v>
      </c>
      <c r="F1000">
        <v>10</v>
      </c>
      <c r="G1000">
        <v>0</v>
      </c>
      <c r="H1000">
        <v>3</v>
      </c>
      <c r="I1000">
        <v>7</v>
      </c>
      <c r="J1000">
        <v>0.65</v>
      </c>
      <c r="K1000">
        <v>8.8956718444824201</v>
      </c>
      <c r="L1000" s="10">
        <v>7.2895488739013699</v>
      </c>
      <c r="M1000">
        <v>7.1729927062988299</v>
      </c>
      <c r="N1000">
        <v>5.1872310638427699</v>
      </c>
      <c r="O1000">
        <v>0</v>
      </c>
      <c r="P1000">
        <v>0</v>
      </c>
      <c r="Q1000">
        <v>10</v>
      </c>
      <c r="R1000" s="16">
        <v>0</v>
      </c>
      <c r="S1000" s="16">
        <f t="shared" si="15"/>
        <v>0</v>
      </c>
      <c r="T1000">
        <v>2.13729667663574</v>
      </c>
      <c r="U1000">
        <v>2.0931930541992201</v>
      </c>
      <c r="V1000">
        <v>1.6500647068023699</v>
      </c>
      <c r="W1000" s="17">
        <v>0.44312834739685097</v>
      </c>
      <c r="X1000">
        <v>0.48723196983337402</v>
      </c>
      <c r="Y1000">
        <v>0.48723196983337402</v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1</v>
      </c>
    </row>
    <row r="1001" spans="1:31" x14ac:dyDescent="0.15">
      <c r="A1001" s="6">
        <v>830</v>
      </c>
      <c r="B1001">
        <v>12</v>
      </c>
      <c r="C1001">
        <v>8</v>
      </c>
      <c r="D1001">
        <v>10</v>
      </c>
      <c r="E1001">
        <v>10</v>
      </c>
      <c r="F1001">
        <v>10</v>
      </c>
      <c r="G1001">
        <v>0</v>
      </c>
      <c r="H1001">
        <v>2</v>
      </c>
      <c r="I1001">
        <v>8</v>
      </c>
      <c r="J1001">
        <v>0.6</v>
      </c>
      <c r="K1001">
        <v>8.7719039916992205</v>
      </c>
      <c r="L1001" s="10">
        <v>7.6750564575195304</v>
      </c>
      <c r="M1001">
        <v>8.4773979187011701</v>
      </c>
      <c r="N1001">
        <v>6.4871406555175799</v>
      </c>
      <c r="O1001">
        <v>0</v>
      </c>
      <c r="P1001">
        <v>0</v>
      </c>
      <c r="Q1001">
        <v>10</v>
      </c>
      <c r="R1001" s="16">
        <v>0</v>
      </c>
      <c r="S1001" s="16">
        <f t="shared" si="15"/>
        <v>0</v>
      </c>
      <c r="T1001">
        <v>2.1371917724609402</v>
      </c>
      <c r="U1001">
        <v>2.08469486236572</v>
      </c>
      <c r="V1001">
        <v>1.65712606906891</v>
      </c>
      <c r="W1001" s="17">
        <v>0.42756879329681402</v>
      </c>
      <c r="X1001">
        <v>0.48006570339202898</v>
      </c>
      <c r="Y1001">
        <v>0.48006570339202898</v>
      </c>
      <c r="Z1001">
        <v>0</v>
      </c>
      <c r="AA1001">
        <v>1</v>
      </c>
      <c r="AB1001">
        <v>1</v>
      </c>
      <c r="AC1001">
        <v>1</v>
      </c>
      <c r="AD1001">
        <v>0</v>
      </c>
      <c r="AE1001">
        <v>1</v>
      </c>
    </row>
    <row r="1002" spans="1:31" s="3" customFormat="1" x14ac:dyDescent="0.15">
      <c r="K1002" s="13" t="s">
        <v>29</v>
      </c>
      <c r="L1002" s="10">
        <f>AVERAGE(L2:L1001)</f>
        <v>2.5734208946228025</v>
      </c>
      <c r="W1002" s="17">
        <f t="shared" ref="W1002:AE1002" si="16">AVERAGE(W2:W1001)</f>
        <v>0.21285099744796754</v>
      </c>
      <c r="Z1002" s="3">
        <f t="shared" si="16"/>
        <v>0.45779999999999738</v>
      </c>
      <c r="AA1002" s="3">
        <f t="shared" si="16"/>
        <v>0.98049999999999748</v>
      </c>
      <c r="AB1002" s="3">
        <f t="shared" si="16"/>
        <v>0.692166613224236</v>
      </c>
      <c r="AC1002" s="3">
        <f t="shared" si="16"/>
        <v>0.80805019919432086</v>
      </c>
      <c r="AD1002" s="3">
        <f t="shared" si="16"/>
        <v>1.9500000000000007E-2</v>
      </c>
      <c r="AE1002" s="3">
        <f t="shared" si="16"/>
        <v>0.5227000000000005</v>
      </c>
    </row>
    <row r="1003" spans="1:31" s="3" customFormat="1" x14ac:dyDescent="0.15">
      <c r="K1003" s="14" t="s">
        <v>30</v>
      </c>
      <c r="L1003" s="10">
        <f>MAX(L2:L1001)</f>
        <v>7.6750564575195304</v>
      </c>
      <c r="W1003" s="17">
        <f t="shared" ref="W1003:AE1003" si="17">MAX(W2:W1001)</f>
        <v>0.466185092926025</v>
      </c>
      <c r="Z1003" s="3">
        <f t="shared" si="17"/>
        <v>0.9</v>
      </c>
      <c r="AA1003" s="3">
        <f t="shared" si="17"/>
        <v>1</v>
      </c>
      <c r="AB1003" s="3">
        <f t="shared" si="17"/>
        <v>1</v>
      </c>
      <c r="AC1003" s="3">
        <f t="shared" si="17"/>
        <v>1</v>
      </c>
      <c r="AD1003" s="3">
        <f t="shared" si="17"/>
        <v>0.3</v>
      </c>
      <c r="AE1003" s="3">
        <f t="shared" si="17"/>
        <v>1</v>
      </c>
    </row>
    <row r="1004" spans="1:31" s="3" customFormat="1" x14ac:dyDescent="0.15">
      <c r="L1004" s="10">
        <f>MIN(L2:L1001)</f>
        <v>0.44884490966796903</v>
      </c>
      <c r="W1004" s="17">
        <f t="shared" ref="W1004:AE1004" si="18">MIN(W2:W1001)</f>
        <v>2.8276443481445302E-4</v>
      </c>
      <c r="Z1004" s="3">
        <f t="shared" si="18"/>
        <v>0</v>
      </c>
      <c r="AA1004" s="3">
        <f t="shared" si="18"/>
        <v>0.7</v>
      </c>
      <c r="AB1004" s="3">
        <f t="shared" si="18"/>
        <v>0.52631578947368396</v>
      </c>
      <c r="AC1004" s="3">
        <f t="shared" si="18"/>
        <v>0.60869565217391297</v>
      </c>
      <c r="AD1004" s="3">
        <f t="shared" si="18"/>
        <v>0</v>
      </c>
      <c r="AE1004" s="3">
        <f t="shared" si="18"/>
        <v>0.1</v>
      </c>
    </row>
    <row r="1005" spans="1:31" x14ac:dyDescent="0.15">
      <c r="K1005" s="3"/>
      <c r="L1005" s="10"/>
      <c r="W1005" s="17"/>
    </row>
    <row r="1006" spans="1:31" x14ac:dyDescent="0.15">
      <c r="K1006" s="3"/>
      <c r="L1006" s="10"/>
      <c r="W1006" s="17"/>
    </row>
    <row r="1007" spans="1:31" x14ac:dyDescent="0.15">
      <c r="K1007" s="3">
        <v>6.0579999999999998</v>
      </c>
      <c r="L1007" s="10"/>
      <c r="W1007" s="17"/>
    </row>
    <row r="1008" spans="1:31" x14ac:dyDescent="0.15">
      <c r="K1008" s="3">
        <v>31</v>
      </c>
      <c r="L1008" s="10"/>
      <c r="W1008" s="17"/>
    </row>
    <row r="1009" spans="11:23" x14ac:dyDescent="0.15">
      <c r="K1009" s="3">
        <v>0.19500000000000001</v>
      </c>
      <c r="L1009" s="10"/>
      <c r="W1009" s="17"/>
    </row>
    <row r="1010" spans="11:23" x14ac:dyDescent="0.15">
      <c r="K1010" s="3"/>
      <c r="L1010" s="10"/>
      <c r="W1010" s="17"/>
    </row>
    <row r="1011" spans="11:23" x14ac:dyDescent="0.15">
      <c r="K1011" s="3" t="s">
        <v>31</v>
      </c>
      <c r="L1011" s="3" t="s">
        <v>32</v>
      </c>
      <c r="W1011" s="17"/>
    </row>
    <row r="1012" spans="11:23" x14ac:dyDescent="0.15">
      <c r="K1012" s="3"/>
      <c r="L1012" s="3"/>
      <c r="W1012" s="17"/>
    </row>
    <row r="1013" spans="11:23" x14ac:dyDescent="0.15">
      <c r="K1013" s="3" t="s">
        <v>65</v>
      </c>
      <c r="L1013" s="3">
        <f>COUNTIF(L2:L1001,"&lt;0.643")-COUNTIF(L2:L1001,"&lt;0.448")</f>
        <v>12</v>
      </c>
      <c r="W1013" s="17"/>
    </row>
    <row r="1014" spans="11:23" x14ac:dyDescent="0.15">
      <c r="K1014" s="3" t="s">
        <v>66</v>
      </c>
      <c r="L1014" s="3">
        <f>COUNTIF(L2:L1001,"&lt;0.838")-COUNTIF(L2:L1001,"&lt;0.643")</f>
        <v>27</v>
      </c>
      <c r="W1014" s="17"/>
    </row>
    <row r="1015" spans="11:23" x14ac:dyDescent="0.15">
      <c r="K1015" s="3" t="s">
        <v>67</v>
      </c>
      <c r="L1015" s="3">
        <f>COUNTIF(L2:L1001,"&lt;1.033")-COUNTIF(L2:L1001,"&lt;0.838")</f>
        <v>36</v>
      </c>
      <c r="W1015" s="17"/>
    </row>
    <row r="1016" spans="11:23" x14ac:dyDescent="0.15">
      <c r="K1016" s="3" t="s">
        <v>68</v>
      </c>
      <c r="L1016" s="3">
        <f>COUNTIF(L2:L1001,"&lt;1.228")-COUNTIF(L2:L1001,"&lt;1.033")</f>
        <v>43</v>
      </c>
      <c r="W1016" s="17"/>
    </row>
    <row r="1017" spans="11:23" x14ac:dyDescent="0.15">
      <c r="K1017" s="3" t="s">
        <v>69</v>
      </c>
      <c r="L1017" s="3">
        <f>COUNTIF(L2:L1001,"&lt;1.423")-COUNTIF(L2:L1001,"&lt;1.228")</f>
        <v>51</v>
      </c>
      <c r="W1017" s="17"/>
    </row>
    <row r="1018" spans="11:23" s="4" customFormat="1" x14ac:dyDescent="0.15">
      <c r="K1018" s="20" t="s">
        <v>70</v>
      </c>
      <c r="L1018" s="20">
        <f>COUNTIF(L2:L1001,"&lt;1.618")-COUNTIF(L2:L1001,"&lt;1.423")</f>
        <v>56</v>
      </c>
      <c r="M1018" s="20">
        <v>3</v>
      </c>
      <c r="W1018" s="20"/>
    </row>
    <row r="1019" spans="11:23" x14ac:dyDescent="0.15">
      <c r="K1019" s="3" t="s">
        <v>71</v>
      </c>
      <c r="L1019" s="3">
        <f>COUNTIF(L2:L1001,"&lt;1.813")-COUNTIF(L2:L1001,"&lt;1.618")</f>
        <v>65</v>
      </c>
      <c r="M1019" s="3">
        <v>6</v>
      </c>
      <c r="W1019" s="17"/>
    </row>
    <row r="1020" spans="11:23" x14ac:dyDescent="0.15">
      <c r="K1020" s="3" t="s">
        <v>72</v>
      </c>
      <c r="L1020" s="3">
        <f>COUNTIF(L2:L1001,"&lt;2.008")-COUNTIF(L2:L1001,"&lt;1.813")</f>
        <v>78</v>
      </c>
      <c r="M1020" s="3">
        <v>8</v>
      </c>
      <c r="W1020" s="17"/>
    </row>
    <row r="1021" spans="11:23" x14ac:dyDescent="0.15">
      <c r="K1021" s="3" t="s">
        <v>73</v>
      </c>
      <c r="L1021" s="3">
        <f>COUNTIF(L2:L1001,"&lt;2.203")-COUNTIF(L2:L1001,"&lt;2.008")</f>
        <v>63</v>
      </c>
      <c r="M1021" s="3">
        <v>11</v>
      </c>
      <c r="W1021" s="3"/>
    </row>
    <row r="1022" spans="11:23" x14ac:dyDescent="0.15">
      <c r="K1022" s="3" t="s">
        <v>74</v>
      </c>
      <c r="L1022" s="3">
        <f>COUNTIF(L2:L1001,"&lt;2.398")-COUNTIF(L2:L1001,"&lt;2.203")</f>
        <v>71</v>
      </c>
      <c r="M1022" s="3">
        <v>14</v>
      </c>
      <c r="W1022" s="17"/>
    </row>
    <row r="1023" spans="11:23" s="5" customFormat="1" x14ac:dyDescent="0.15">
      <c r="K1023" s="21" t="s">
        <v>75</v>
      </c>
      <c r="L1023" s="21">
        <f>COUNTIF(L2:L1001,"&lt;2.593")-COUNTIF(L2:L1001,"&lt;2.398")</f>
        <v>59</v>
      </c>
      <c r="M1023" s="21">
        <v>16</v>
      </c>
      <c r="W1023" s="21"/>
    </row>
    <row r="1024" spans="11:23" x14ac:dyDescent="0.15">
      <c r="K1024" s="3" t="s">
        <v>76</v>
      </c>
      <c r="L1024" s="3">
        <f>COUNTIF(L2:L1001,"&lt;2.788")-COUNTIF(L2:L1001,"&lt;2.593")</f>
        <v>57</v>
      </c>
      <c r="M1024" s="3">
        <v>14</v>
      </c>
      <c r="W1024" s="17"/>
    </row>
    <row r="1025" spans="11:23" x14ac:dyDescent="0.15">
      <c r="K1025" s="3" t="s">
        <v>77</v>
      </c>
      <c r="L1025" s="3">
        <f>COUNTIF(L2:L1001,"&lt;2.983")-COUNTIF(L2:L1001,"&lt;2.788")</f>
        <v>55</v>
      </c>
      <c r="M1025" s="3">
        <v>11</v>
      </c>
      <c r="W1025" s="17"/>
    </row>
    <row r="1026" spans="11:23" x14ac:dyDescent="0.15">
      <c r="K1026" s="3" t="s">
        <v>78</v>
      </c>
      <c r="L1026" s="3">
        <f>COUNTIF(L2:L1001,"&lt;3.178")-COUNTIF(L2:L1001,"&lt;2.983")</f>
        <v>50</v>
      </c>
      <c r="M1026" s="3">
        <v>8</v>
      </c>
      <c r="W1026" s="17"/>
    </row>
    <row r="1027" spans="11:23" x14ac:dyDescent="0.15">
      <c r="K1027" s="3" t="s">
        <v>79</v>
      </c>
      <c r="L1027" s="3">
        <f>COUNTIF(L2:L1001,"&lt;3.373")-COUNTIF(L2:L1001,"&lt;3.178")</f>
        <v>43</v>
      </c>
      <c r="M1027" s="3">
        <v>6</v>
      </c>
      <c r="W1027" s="17"/>
    </row>
    <row r="1028" spans="11:23" s="4" customFormat="1" x14ac:dyDescent="0.15">
      <c r="K1028" s="20" t="s">
        <v>80</v>
      </c>
      <c r="L1028" s="20">
        <f>COUNTIF(L2:L1001,"&lt;3.568")-COUNTIF(L2:L1001,"&lt;3.373")</f>
        <v>48</v>
      </c>
      <c r="M1028" s="20">
        <v>3</v>
      </c>
      <c r="W1028" s="20"/>
    </row>
    <row r="1029" spans="11:23" x14ac:dyDescent="0.15">
      <c r="K1029" s="3" t="s">
        <v>81</v>
      </c>
      <c r="L1029" s="3">
        <f>COUNTIF(L2:L1001,"&lt;3.763")-COUNTIF(L2:L1001,"&lt;3.568")</f>
        <v>25</v>
      </c>
      <c r="W1029" s="17"/>
    </row>
    <row r="1030" spans="11:23" x14ac:dyDescent="0.15">
      <c r="K1030" s="3" t="s">
        <v>82</v>
      </c>
      <c r="L1030" s="3">
        <f>COUNTIF(L2:L1001,"&lt;3.958")-COUNTIF(L2:L1001,"&lt;3.763")</f>
        <v>27</v>
      </c>
      <c r="W1030" s="17"/>
    </row>
    <row r="1031" spans="11:23" x14ac:dyDescent="0.15">
      <c r="K1031" s="3" t="s">
        <v>83</v>
      </c>
      <c r="L1031" s="3">
        <f>COUNTIF(L2:L1001,"&lt;4.153")-COUNTIF(L2:L1001,"&lt;3.958")</f>
        <v>17</v>
      </c>
      <c r="W1031" s="3"/>
    </row>
    <row r="1032" spans="11:23" x14ac:dyDescent="0.15">
      <c r="K1032" s="3" t="s">
        <v>84</v>
      </c>
      <c r="L1032" s="3">
        <f>COUNTIF(L2:L1001,"&lt;4.348")-COUNTIF(L2:L1001,"&lt;4.153")</f>
        <v>29</v>
      </c>
      <c r="W1032" s="17"/>
    </row>
    <row r="1033" spans="11:23" x14ac:dyDescent="0.15">
      <c r="K1033" s="3" t="s">
        <v>85</v>
      </c>
      <c r="L1033" s="3">
        <f>COUNTIF(L2:L1001,"&lt;4.543")-COUNTIF(L2:L1001,"&lt;4.348")</f>
        <v>16</v>
      </c>
      <c r="W1033" s="17"/>
    </row>
    <row r="1034" spans="11:23" x14ac:dyDescent="0.15">
      <c r="K1034" s="3" t="s">
        <v>86</v>
      </c>
      <c r="L1034" s="3">
        <f>COUNTIF(L2:L1001,"&lt;4.738")-COUNTIF(L2:L1001,"&lt;4.543")</f>
        <v>13</v>
      </c>
      <c r="W1034" s="17"/>
    </row>
    <row r="1035" spans="11:23" x14ac:dyDescent="0.15">
      <c r="K1035" s="3" t="s">
        <v>87</v>
      </c>
      <c r="L1035" s="3">
        <f>COUNTIF(L2:L1001,"&lt;4.933")-COUNTIF(L2:L1001,"&lt;4.738")</f>
        <v>17</v>
      </c>
      <c r="W1035" s="17"/>
    </row>
    <row r="1036" spans="11:23" x14ac:dyDescent="0.15">
      <c r="K1036" s="3" t="s">
        <v>88</v>
      </c>
      <c r="L1036" s="3">
        <f>COUNTIF(L2:L1001,"&lt;5.128")-COUNTIF(L2:L1001,"&lt;4.933")</f>
        <v>13</v>
      </c>
      <c r="W1036" s="17"/>
    </row>
    <row r="1037" spans="11:23" x14ac:dyDescent="0.15">
      <c r="K1037" s="3" t="s">
        <v>89</v>
      </c>
      <c r="L1037" s="3">
        <f>COUNTIF(L2:L1001,"&lt;5.323")-COUNTIF(L2:L1001,"&lt;5.128")</f>
        <v>8</v>
      </c>
      <c r="W1037" s="17"/>
    </row>
    <row r="1038" spans="11:23" x14ac:dyDescent="0.15">
      <c r="K1038" s="3" t="s">
        <v>90</v>
      </c>
      <c r="L1038" s="3">
        <f>COUNTIF(L2:L1001,"&lt;5.518")-COUNTIF(L2:L1001,"&lt;5.323")</f>
        <v>7</v>
      </c>
      <c r="W1038" s="17"/>
    </row>
    <row r="1039" spans="11:23" x14ac:dyDescent="0.15">
      <c r="K1039" s="3" t="s">
        <v>91</v>
      </c>
      <c r="L1039" s="3">
        <f>COUNTIF(L2:L1001,"&lt;5.713")-COUNTIF(L2:L1001,"&lt;5.518")</f>
        <v>4</v>
      </c>
      <c r="W1039" s="17"/>
    </row>
    <row r="1040" spans="11:23" x14ac:dyDescent="0.15">
      <c r="K1040" s="3" t="s">
        <v>92</v>
      </c>
      <c r="L1040" s="3">
        <f>COUNTIF(L2:L1001,"&lt;5.908")-COUNTIF(L2:L1001,"&lt;5.713")</f>
        <v>4</v>
      </c>
      <c r="W1040" s="17"/>
    </row>
    <row r="1041" spans="11:23" x14ac:dyDescent="0.15">
      <c r="K1041" s="3" t="s">
        <v>93</v>
      </c>
      <c r="L1041" s="3">
        <f>COUNTIF(L2:L1001,"&lt;6.103")-COUNTIF(L2:L1001,"&lt;5.908")</f>
        <v>2</v>
      </c>
      <c r="W1041" s="17"/>
    </row>
    <row r="1042" spans="11:23" x14ac:dyDescent="0.15">
      <c r="K1042" s="3" t="s">
        <v>94</v>
      </c>
      <c r="L1042" s="3">
        <f>COUNTIF(L2:L1001,"&lt;6.298")-COUNTIF(L2:L1001,"&lt;6.103")</f>
        <v>0</v>
      </c>
      <c r="W1042" s="17"/>
    </row>
    <row r="1043" spans="11:23" x14ac:dyDescent="0.15">
      <c r="K1043" s="3" t="s">
        <v>95</v>
      </c>
      <c r="L1043" s="3">
        <f>COUNTIF(L2:L1001,"&lt;6.493")-COUNTIF(L2:L1001,"&lt;6.298")</f>
        <v>2</v>
      </c>
      <c r="W1043" s="17"/>
    </row>
    <row r="1044" spans="11:23" x14ac:dyDescent="0.15">
      <c r="K1044" s="3" t="s">
        <v>96</v>
      </c>
      <c r="L1044" s="3">
        <f>COUNTIF(L2:L1001,"&lt;6.688")-COUNTIF(L2:L1001,"&lt;6.493")</f>
        <v>0</v>
      </c>
      <c r="W1044" s="17"/>
    </row>
    <row r="1045" spans="11:23" x14ac:dyDescent="0.15">
      <c r="L1045" s="10"/>
      <c r="W1045" s="17"/>
    </row>
    <row r="1046" spans="11:23" x14ac:dyDescent="0.15">
      <c r="L1046" s="10"/>
      <c r="W1046" s="17"/>
    </row>
    <row r="1047" spans="11:23" x14ac:dyDescent="0.15">
      <c r="L1047" s="10"/>
      <c r="W1047" s="17"/>
    </row>
    <row r="1048" spans="11:23" x14ac:dyDescent="0.15">
      <c r="L1048" s="10"/>
      <c r="W1048" s="17"/>
    </row>
    <row r="1049" spans="11:23" x14ac:dyDescent="0.15">
      <c r="L1049" s="10"/>
      <c r="W1049" s="17"/>
    </row>
  </sheetData>
  <sortState xmlns:xlrd2="http://schemas.microsoft.com/office/spreadsheetml/2017/richdata2" ref="A2:AE1049">
    <sortCondition ref="L2"/>
  </sortState>
  <phoneticPr fontId="5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25"/>
  <sheetViews>
    <sheetView tabSelected="1" workbookViewId="0"/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0" customWidth="1"/>
    <col min="24" max="31" width="12.875"/>
  </cols>
  <sheetData>
    <row r="1" spans="1:31" x14ac:dyDescent="0.15">
      <c r="A1" s="42" t="s">
        <v>169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247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10.089052200317401</v>
      </c>
      <c r="L2" s="10">
        <v>1.4337005615234399</v>
      </c>
      <c r="M2">
        <v>0.81943511962890603</v>
      </c>
      <c r="N2">
        <v>7.7478389739990199</v>
      </c>
      <c r="O2">
        <v>5</v>
      </c>
      <c r="P2">
        <v>5</v>
      </c>
      <c r="Q2">
        <v>15</v>
      </c>
      <c r="R2" s="16">
        <v>0.33329999999999999</v>
      </c>
      <c r="S2" s="16">
        <f t="shared" ref="S2:S40" si="0">O2/E2</f>
        <v>0.5</v>
      </c>
      <c r="T2">
        <v>5.0295791625976598</v>
      </c>
      <c r="U2">
        <v>4.5980720520019496</v>
      </c>
      <c r="V2">
        <v>4.3764610290527299</v>
      </c>
      <c r="W2" s="17">
        <v>0.221611022949219</v>
      </c>
      <c r="X2">
        <v>0.65311813354492199</v>
      </c>
      <c r="Y2">
        <v>0.65311813354492199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32" customFormat="1" x14ac:dyDescent="0.15">
      <c r="A3" s="33">
        <v>899</v>
      </c>
      <c r="B3" s="32">
        <v>18</v>
      </c>
      <c r="C3" s="32">
        <v>2</v>
      </c>
      <c r="D3" s="32">
        <v>10</v>
      </c>
      <c r="E3" s="32">
        <v>10</v>
      </c>
      <c r="F3" s="32">
        <v>10</v>
      </c>
      <c r="G3" s="32">
        <v>0</v>
      </c>
      <c r="H3" s="32">
        <v>8</v>
      </c>
      <c r="I3" s="32">
        <v>2</v>
      </c>
      <c r="J3" s="32">
        <v>0.9</v>
      </c>
      <c r="K3" s="34">
        <v>10.460584640502899</v>
      </c>
      <c r="L3" s="34">
        <v>1.5456180572509799</v>
      </c>
      <c r="M3" s="32">
        <v>0.93136215209960904</v>
      </c>
      <c r="N3" s="32">
        <v>8.0724315643310494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4.2453784942626998</v>
      </c>
      <c r="U3" s="32">
        <v>3.8935363292694101</v>
      </c>
      <c r="V3" s="32">
        <v>3.6687598228454599</v>
      </c>
      <c r="W3" s="34">
        <v>0.22477650642395</v>
      </c>
      <c r="X3" s="32">
        <v>0.576618671417236</v>
      </c>
      <c r="Y3" s="32">
        <v>0.576618671417236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72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10.8279304504394</v>
      </c>
      <c r="L4" s="10">
        <v>1.6549110412597701</v>
      </c>
      <c r="M4">
        <v>1.01169586181641</v>
      </c>
      <c r="N4">
        <v>8.2501869201660192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4.2823925018310502</v>
      </c>
      <c r="U4">
        <v>3.9305074214935298</v>
      </c>
      <c r="V4">
        <v>3.6954784393310498</v>
      </c>
      <c r="W4" s="17">
        <v>0.235028982162476</v>
      </c>
      <c r="X4">
        <v>0.5869140625</v>
      </c>
      <c r="Y4">
        <v>0.5869140625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733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11.8653621673584</v>
      </c>
      <c r="L5" s="10">
        <v>1.68826484680176</v>
      </c>
      <c r="M5">
        <v>1.46877670288086</v>
      </c>
      <c r="N5">
        <v>9.1130142211914098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4.6890087127685502</v>
      </c>
      <c r="U5">
        <v>4.3773121833801296</v>
      </c>
      <c r="V5">
        <v>4.1230134963989302</v>
      </c>
      <c r="W5" s="17">
        <v>0.25429868698120101</v>
      </c>
      <c r="X5">
        <v>0.56599521636962902</v>
      </c>
      <c r="Y5">
        <v>0.56599521636962902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210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9.3285999298095703</v>
      </c>
      <c r="L6" s="10">
        <v>1.6996536254882799</v>
      </c>
      <c r="M6">
        <v>1.1137390136718699</v>
      </c>
      <c r="N6">
        <v>6.60658836364746</v>
      </c>
      <c r="O6">
        <v>5</v>
      </c>
      <c r="P6">
        <v>5</v>
      </c>
      <c r="Q6">
        <v>14</v>
      </c>
      <c r="R6" s="16">
        <v>0.35709999999999997</v>
      </c>
      <c r="S6" s="16">
        <f t="shared" si="0"/>
        <v>0.5</v>
      </c>
      <c r="T6">
        <v>4.1583976745605504</v>
      </c>
      <c r="U6">
        <v>3.84421730041504</v>
      </c>
      <c r="V6">
        <v>3.6080558300018302</v>
      </c>
      <c r="W6" s="17">
        <v>0.23616147041320801</v>
      </c>
      <c r="X6">
        <v>0.55034184455871604</v>
      </c>
      <c r="Y6">
        <v>0.55034184455871604</v>
      </c>
      <c r="Z6">
        <v>0.5</v>
      </c>
      <c r="AA6">
        <v>0.9</v>
      </c>
      <c r="AB6">
        <v>0.64285714285714302</v>
      </c>
      <c r="AC6">
        <v>0.75</v>
      </c>
      <c r="AD6">
        <v>0.1</v>
      </c>
      <c r="AE6">
        <v>0.4</v>
      </c>
    </row>
    <row r="7" spans="1:31" s="32" customFormat="1" x14ac:dyDescent="0.15">
      <c r="A7" s="33">
        <v>610</v>
      </c>
      <c r="B7" s="32">
        <v>17</v>
      </c>
      <c r="C7" s="32">
        <v>3</v>
      </c>
      <c r="D7" s="32">
        <v>10</v>
      </c>
      <c r="E7" s="32">
        <v>10</v>
      </c>
      <c r="F7" s="32">
        <v>10</v>
      </c>
      <c r="G7" s="32">
        <v>0</v>
      </c>
      <c r="H7" s="32">
        <v>7</v>
      </c>
      <c r="I7" s="32">
        <v>3</v>
      </c>
      <c r="J7" s="32">
        <v>0.85</v>
      </c>
      <c r="K7" s="34">
        <v>8.8428153991699201</v>
      </c>
      <c r="L7" s="34">
        <v>1.7884502410888701</v>
      </c>
      <c r="M7" s="32">
        <v>0.71620941162109397</v>
      </c>
      <c r="N7" s="32">
        <v>6.5035285949706996</v>
      </c>
      <c r="O7" s="32">
        <v>5</v>
      </c>
      <c r="P7" s="32">
        <v>5</v>
      </c>
      <c r="Q7" s="32">
        <v>15</v>
      </c>
      <c r="R7" s="35">
        <v>0.33329999999999999</v>
      </c>
      <c r="S7" s="35">
        <f t="shared" si="0"/>
        <v>0.5</v>
      </c>
      <c r="T7" s="32">
        <v>4.2027168273925799</v>
      </c>
      <c r="U7" s="32">
        <v>3.81581330299377</v>
      </c>
      <c r="V7" s="32">
        <v>3.6104609966278098</v>
      </c>
      <c r="W7" s="34">
        <v>0.20535230636596699</v>
      </c>
      <c r="X7" s="32">
        <v>0.59225583076477095</v>
      </c>
      <c r="Y7" s="32">
        <v>0.59225583076477095</v>
      </c>
      <c r="Z7" s="32">
        <v>0.5</v>
      </c>
      <c r="AA7" s="32">
        <v>1</v>
      </c>
      <c r="AB7" s="32">
        <v>0.66666666666666696</v>
      </c>
      <c r="AC7" s="32">
        <v>0.8</v>
      </c>
      <c r="AD7" s="32">
        <v>0</v>
      </c>
      <c r="AE7" s="32">
        <v>0.5</v>
      </c>
    </row>
    <row r="8" spans="1:31" x14ac:dyDescent="0.15">
      <c r="A8" s="6">
        <v>528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9.1898670196533203</v>
      </c>
      <c r="L8" s="10">
        <v>1.82729339599609</v>
      </c>
      <c r="M8">
        <v>0.697998046875</v>
      </c>
      <c r="N8">
        <v>6.7536468505859402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4.3052940368652299</v>
      </c>
      <c r="U8">
        <v>3.90358209609985</v>
      </c>
      <c r="V8">
        <v>3.6931998729705802</v>
      </c>
      <c r="W8" s="17">
        <v>0.21038222312927199</v>
      </c>
      <c r="X8">
        <v>0.61209416389465299</v>
      </c>
      <c r="Y8">
        <v>0.61209416389465299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95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8.5702972412109393</v>
      </c>
      <c r="L9" s="10">
        <v>1.8977088928222701</v>
      </c>
      <c r="M9">
        <v>1.3390693664550799</v>
      </c>
      <c r="N9">
        <v>5.5475578308105504</v>
      </c>
      <c r="O9">
        <v>4</v>
      </c>
      <c r="P9">
        <v>4</v>
      </c>
      <c r="Q9">
        <v>12</v>
      </c>
      <c r="R9" s="16">
        <v>0.33329999999999999</v>
      </c>
      <c r="S9" s="16">
        <f t="shared" si="0"/>
        <v>0.4</v>
      </c>
      <c r="T9">
        <v>3.9815902709960902</v>
      </c>
      <c r="U9">
        <v>3.6999924182891801</v>
      </c>
      <c r="V9">
        <v>3.46128225326538</v>
      </c>
      <c r="W9" s="17">
        <v>0.23871016502380399</v>
      </c>
      <c r="X9">
        <v>0.520308017730713</v>
      </c>
      <c r="Y9">
        <v>0.520308017730713</v>
      </c>
      <c r="Z9">
        <v>0.4</v>
      </c>
      <c r="AA9">
        <v>0.8</v>
      </c>
      <c r="AB9">
        <v>0.66666666666666696</v>
      </c>
      <c r="AC9">
        <v>0.72727272727272696</v>
      </c>
      <c r="AD9">
        <v>0.2</v>
      </c>
      <c r="AE9">
        <v>0.4</v>
      </c>
    </row>
    <row r="10" spans="1:31" x14ac:dyDescent="0.15">
      <c r="A10" s="6">
        <v>532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9.6175632476806605</v>
      </c>
      <c r="L10" s="10">
        <v>1.9014892578125</v>
      </c>
      <c r="M10">
        <v>1.4356002807617201</v>
      </c>
      <c r="N10">
        <v>7.315673828125</v>
      </c>
      <c r="O10">
        <v>4</v>
      </c>
      <c r="P10">
        <v>4</v>
      </c>
      <c r="Q10">
        <v>13</v>
      </c>
      <c r="R10" s="16">
        <v>0.30769999999999997</v>
      </c>
      <c r="S10" s="16">
        <f t="shared" si="0"/>
        <v>0.4</v>
      </c>
      <c r="T10">
        <v>4.1075992584228498</v>
      </c>
      <c r="U10">
        <v>3.81423759460449</v>
      </c>
      <c r="V10">
        <v>3.5993456840515101</v>
      </c>
      <c r="W10" s="17">
        <v>0.21489191055297799</v>
      </c>
      <c r="X10">
        <v>0.508253574371338</v>
      </c>
      <c r="Y10">
        <v>0.508253574371338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6">
        <v>990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8.4486637115478498</v>
      </c>
      <c r="L11" s="10">
        <v>1.9053821563720701</v>
      </c>
      <c r="M11">
        <v>0.90157699584960904</v>
      </c>
      <c r="N11">
        <v>6.00150489807129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4.1283950805664098</v>
      </c>
      <c r="U11">
        <v>3.7545332908630402</v>
      </c>
      <c r="V11">
        <v>3.5537257194518999</v>
      </c>
      <c r="W11" s="17">
        <v>0.20080757141113301</v>
      </c>
      <c r="X11">
        <v>0.57466936111450195</v>
      </c>
      <c r="Y11">
        <v>0.57466936111450195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984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8.6383628845214808</v>
      </c>
      <c r="L12" s="10">
        <v>1.9156856536865201</v>
      </c>
      <c r="M12">
        <v>0.92982864379882801</v>
      </c>
      <c r="N12">
        <v>6.3176345825195304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4.0963973999023402</v>
      </c>
      <c r="U12">
        <v>3.7216889858245801</v>
      </c>
      <c r="V12">
        <v>3.5205378532409699</v>
      </c>
      <c r="W12" s="17">
        <v>0.201151132583618</v>
      </c>
      <c r="X12">
        <v>0.57585954666137695</v>
      </c>
      <c r="Y12">
        <v>0.57585954666137695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s="32" customFormat="1" x14ac:dyDescent="0.15">
      <c r="A13" s="33">
        <v>868</v>
      </c>
      <c r="B13" s="32">
        <v>19</v>
      </c>
      <c r="C13" s="32">
        <v>1</v>
      </c>
      <c r="D13" s="32">
        <v>10</v>
      </c>
      <c r="E13" s="32">
        <v>10</v>
      </c>
      <c r="F13" s="32">
        <v>10</v>
      </c>
      <c r="G13" s="32">
        <v>0</v>
      </c>
      <c r="H13" s="32">
        <v>9</v>
      </c>
      <c r="I13" s="32">
        <v>1</v>
      </c>
      <c r="J13" s="32">
        <v>0.95</v>
      </c>
      <c r="K13" s="34">
        <v>12.251512527465801</v>
      </c>
      <c r="L13" s="34">
        <v>1.91659736633301</v>
      </c>
      <c r="M13" s="32">
        <v>1.7530345916748</v>
      </c>
      <c r="N13" s="32">
        <v>9.8475990295410192</v>
      </c>
      <c r="O13" s="32">
        <v>8</v>
      </c>
      <c r="P13" s="32">
        <v>8</v>
      </c>
      <c r="Q13" s="32">
        <v>18</v>
      </c>
      <c r="R13" s="35">
        <v>0.44440000000000002</v>
      </c>
      <c r="S13" s="35">
        <f t="shared" si="0"/>
        <v>0.8</v>
      </c>
      <c r="T13" s="32">
        <v>4.5495071411132804</v>
      </c>
      <c r="U13" s="32">
        <v>4.2235770225524902</v>
      </c>
      <c r="V13" s="32">
        <v>3.9954762458801301</v>
      </c>
      <c r="W13" s="34">
        <v>0.228100776672363</v>
      </c>
      <c r="X13" s="32">
        <v>0.55403089523315396</v>
      </c>
      <c r="Y13" s="32">
        <v>0.55403089523315396</v>
      </c>
      <c r="Z13" s="32">
        <v>0.8</v>
      </c>
      <c r="AA13" s="32">
        <v>1</v>
      </c>
      <c r="AB13" s="32">
        <v>0.55555555555555602</v>
      </c>
      <c r="AC13" s="32">
        <v>0.71428571428571397</v>
      </c>
      <c r="AD13" s="32">
        <v>0</v>
      </c>
      <c r="AE13" s="32">
        <v>0.2</v>
      </c>
    </row>
    <row r="14" spans="1:31" x14ac:dyDescent="0.15">
      <c r="A14" s="6">
        <v>432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8.8667430877685494</v>
      </c>
      <c r="L14" s="10">
        <v>2.0526103973388699</v>
      </c>
      <c r="M14">
        <v>1.0652885437011701</v>
      </c>
      <c r="N14">
        <v>6.4434089660644496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3.9832897186279301</v>
      </c>
      <c r="U14">
        <v>3.6399085521697998</v>
      </c>
      <c r="V14">
        <v>3.42966651916504</v>
      </c>
      <c r="W14" s="17">
        <v>0.21024203300476099</v>
      </c>
      <c r="X14">
        <v>0.55362319946289096</v>
      </c>
      <c r="Y14">
        <v>0.55362319946289096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55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8.4483203887939506</v>
      </c>
      <c r="L15" s="10">
        <v>2.13308906555176</v>
      </c>
      <c r="M15">
        <v>1.2359924316406199</v>
      </c>
      <c r="N15">
        <v>6.0314388275146502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3.51515769958496</v>
      </c>
      <c r="U15">
        <v>3.2168738842010498</v>
      </c>
      <c r="V15">
        <v>3.0065894126892099</v>
      </c>
      <c r="W15" s="17">
        <v>0.21028447151184099</v>
      </c>
      <c r="X15">
        <v>0.50856828689575195</v>
      </c>
      <c r="Y15">
        <v>0.50856828689575195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40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9.1910572052002006</v>
      </c>
      <c r="L16" s="10">
        <v>2.07369804382324</v>
      </c>
      <c r="M16">
        <v>1.0592231750488299</v>
      </c>
      <c r="N16">
        <v>6.7860641479492196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3.7270412445068399</v>
      </c>
      <c r="U16">
        <v>3.39419341087341</v>
      </c>
      <c r="V16">
        <v>3.1837821006774898</v>
      </c>
      <c r="W16" s="17">
        <v>0.21041131019592299</v>
      </c>
      <c r="X16">
        <v>0.54325914382934604</v>
      </c>
      <c r="Y16">
        <v>0.54325914382934604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161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8.1865882873535192</v>
      </c>
      <c r="L17" s="10">
        <v>2.0900421142578098</v>
      </c>
      <c r="M17">
        <v>1.18630599975586</v>
      </c>
      <c r="N17">
        <v>5.6968841552734402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3.9474563598632799</v>
      </c>
      <c r="U17">
        <v>3.6399130821228001</v>
      </c>
      <c r="V17">
        <v>3.4293487071990998</v>
      </c>
      <c r="W17" s="17">
        <v>0.210564374923706</v>
      </c>
      <c r="X17">
        <v>0.51810765266418501</v>
      </c>
      <c r="Y17">
        <v>0.51810765266418501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419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9.0907382965087908</v>
      </c>
      <c r="L18" s="10">
        <v>2.1580924987793</v>
      </c>
      <c r="M18">
        <v>1.1644153594970701</v>
      </c>
      <c r="N18">
        <v>6.5915012359619096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3.6389312744140598</v>
      </c>
      <c r="U18">
        <v>3.3371138572692902</v>
      </c>
      <c r="V18">
        <v>3.1238765716552699</v>
      </c>
      <c r="W18" s="17">
        <v>0.213237285614014</v>
      </c>
      <c r="X18">
        <v>0.51505470275878895</v>
      </c>
      <c r="Y18">
        <v>0.51505470275878895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393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9.0137596130371094</v>
      </c>
      <c r="L19" s="10">
        <v>2.0154380798339799</v>
      </c>
      <c r="M19">
        <v>0.97864913940429699</v>
      </c>
      <c r="N19">
        <v>6.5416355133056596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4.1226081848144496</v>
      </c>
      <c r="U19">
        <v>3.7492263317108101</v>
      </c>
      <c r="V19">
        <v>3.53274297714233</v>
      </c>
      <c r="W19" s="17">
        <v>0.216483354568481</v>
      </c>
      <c r="X19">
        <v>0.58986520767211903</v>
      </c>
      <c r="Y19">
        <v>0.58986520767211903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272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9.2138195037841797</v>
      </c>
      <c r="L20" s="10">
        <v>2.0940017700195299</v>
      </c>
      <c r="M20">
        <v>1.08382415771484</v>
      </c>
      <c r="N20">
        <v>6.8038921356201199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4.4087619781494096</v>
      </c>
      <c r="U20">
        <v>4.0186033248901403</v>
      </c>
      <c r="V20">
        <v>3.8008544445037802</v>
      </c>
      <c r="W20" s="17">
        <v>0.21774888038635301</v>
      </c>
      <c r="X20">
        <v>0.60790753364562999</v>
      </c>
      <c r="Y20">
        <v>0.60790753364562999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758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9.3289508819580096</v>
      </c>
      <c r="L21" s="10">
        <v>2.0283145904540998</v>
      </c>
      <c r="M21">
        <v>0.96340560913085904</v>
      </c>
      <c r="N21">
        <v>6.8797893524169904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4.1791725158691397</v>
      </c>
      <c r="U21">
        <v>3.7919178009033199</v>
      </c>
      <c r="V21">
        <v>3.5736203193664502</v>
      </c>
      <c r="W21" s="17">
        <v>0.21829748153686501</v>
      </c>
      <c r="X21">
        <v>0.60555219650268599</v>
      </c>
      <c r="Y21">
        <v>0.60555219650268599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s="32" customFormat="1" x14ac:dyDescent="0.15">
      <c r="A22" s="33">
        <v>850</v>
      </c>
      <c r="B22" s="32">
        <v>17</v>
      </c>
      <c r="C22" s="32">
        <v>3</v>
      </c>
      <c r="D22" s="32">
        <v>10</v>
      </c>
      <c r="E22" s="32">
        <v>10</v>
      </c>
      <c r="F22" s="32">
        <v>10</v>
      </c>
      <c r="G22" s="32">
        <v>0</v>
      </c>
      <c r="H22" s="32">
        <v>7</v>
      </c>
      <c r="I22" s="32">
        <v>3</v>
      </c>
      <c r="J22" s="32">
        <v>0.85</v>
      </c>
      <c r="K22" s="34">
        <v>8.9638195037841797</v>
      </c>
      <c r="L22" s="34">
        <v>2.1394710540771502</v>
      </c>
      <c r="M22" s="32">
        <v>1.19388198852539</v>
      </c>
      <c r="N22" s="32">
        <v>6.5971145629882804</v>
      </c>
      <c r="O22" s="32">
        <v>5</v>
      </c>
      <c r="P22" s="32">
        <v>5</v>
      </c>
      <c r="Q22" s="32">
        <v>15</v>
      </c>
      <c r="R22" s="35">
        <v>0.33329999999999999</v>
      </c>
      <c r="S22" s="35">
        <f t="shared" si="0"/>
        <v>0.5</v>
      </c>
      <c r="T22" s="32">
        <v>4.2533588409423801</v>
      </c>
      <c r="U22" s="32">
        <v>3.8689239025115998</v>
      </c>
      <c r="V22" s="32">
        <v>3.64924097061157</v>
      </c>
      <c r="W22" s="34">
        <v>0.219682931900024</v>
      </c>
      <c r="X22" s="32">
        <v>0.60411787033081099</v>
      </c>
      <c r="Y22" s="32">
        <v>0.60411787033081099</v>
      </c>
      <c r="Z22" s="32">
        <v>0.5</v>
      </c>
      <c r="AA22" s="32">
        <v>1</v>
      </c>
      <c r="AB22" s="32">
        <v>0.66666666666666696</v>
      </c>
      <c r="AC22" s="32">
        <v>0.8</v>
      </c>
      <c r="AD22" s="32">
        <v>0</v>
      </c>
      <c r="AE22" s="32">
        <v>0.5</v>
      </c>
    </row>
    <row r="23" spans="1:31" x14ac:dyDescent="0.15">
      <c r="A23" s="6">
        <v>477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8.5217647552490199</v>
      </c>
      <c r="L23" s="3">
        <v>2.3952865600585902</v>
      </c>
      <c r="M23">
        <v>1.3604316711425799</v>
      </c>
      <c r="N23">
        <v>7.6236553192138699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4.0984210968017596</v>
      </c>
      <c r="U23">
        <v>3.6420803070068399</v>
      </c>
      <c r="V23">
        <v>3.5496582984924299</v>
      </c>
      <c r="W23" s="3">
        <v>9.2422008514404297E-2</v>
      </c>
      <c r="X23">
        <v>0.54876279830932595</v>
      </c>
      <c r="Y23">
        <v>0.54876279830932595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741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>
        <v>7.8732261657714799</v>
      </c>
      <c r="L24" s="10">
        <v>2.3893070220947301</v>
      </c>
      <c r="M24">
        <v>1.5041046142578101</v>
      </c>
      <c r="N24">
        <v>6.9268531799316397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3.6089420318603498</v>
      </c>
      <c r="U24">
        <v>3.2022559642791699</v>
      </c>
      <c r="V24">
        <v>3.1033778190612802</v>
      </c>
      <c r="W24" s="17">
        <v>9.8878145217895494E-2</v>
      </c>
      <c r="X24">
        <v>0.50556421279907204</v>
      </c>
      <c r="Y24">
        <v>0.50556421279907204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37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7.9181995391845703</v>
      </c>
      <c r="L25" s="10">
        <v>2.3743133544921902</v>
      </c>
      <c r="M25">
        <v>0.58882904052734397</v>
      </c>
      <c r="N25">
        <v>7.5167980194091797</v>
      </c>
      <c r="O25">
        <v>5</v>
      </c>
      <c r="P25">
        <v>5</v>
      </c>
      <c r="Q25">
        <v>14</v>
      </c>
      <c r="R25" s="16">
        <v>0.35709999999999997</v>
      </c>
      <c r="S25" s="16">
        <f t="shared" si="0"/>
        <v>0.5</v>
      </c>
      <c r="T25">
        <v>3.9399890899658199</v>
      </c>
      <c r="U25">
        <v>3.4389526844024698</v>
      </c>
      <c r="V25">
        <v>3.3988056182861301</v>
      </c>
      <c r="W25" s="17">
        <v>4.0147066116333001E-2</v>
      </c>
      <c r="X25">
        <v>0.54118347167968694</v>
      </c>
      <c r="Y25">
        <v>0.54118347167968694</v>
      </c>
      <c r="Z25">
        <v>0.5</v>
      </c>
      <c r="AA25">
        <v>0.9</v>
      </c>
      <c r="AB25">
        <v>0.64285714285714302</v>
      </c>
      <c r="AC25">
        <v>0.75</v>
      </c>
      <c r="AD25">
        <v>0.1</v>
      </c>
      <c r="AE25">
        <v>0.4</v>
      </c>
    </row>
    <row r="26" spans="1:31" x14ac:dyDescent="0.15">
      <c r="A26" s="6">
        <v>388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8.5895023345947301</v>
      </c>
      <c r="L26" s="10">
        <v>2.3778305053710902</v>
      </c>
      <c r="M26">
        <v>0.202079772949219</v>
      </c>
      <c r="N26">
        <v>8.0718574523925799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3.9732704162597701</v>
      </c>
      <c r="U26">
        <v>3.4125065803527801</v>
      </c>
      <c r="V26">
        <v>3.3702468872070299</v>
      </c>
      <c r="W26" s="17">
        <v>4.2259693145752002E-2</v>
      </c>
      <c r="X26">
        <v>0.60302352905273404</v>
      </c>
      <c r="Y26">
        <v>0.60302352905273404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999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7.6920967102050799</v>
      </c>
      <c r="L27" s="10">
        <v>2.37161064147949</v>
      </c>
      <c r="M27">
        <v>1.0204391479492201</v>
      </c>
      <c r="N27">
        <v>5.4895458221435502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3.6602478027343701</v>
      </c>
      <c r="U27">
        <v>3.31976389884949</v>
      </c>
      <c r="V27">
        <v>3.1375756263732901</v>
      </c>
      <c r="W27" s="17">
        <v>0.18218827247619601</v>
      </c>
      <c r="X27">
        <v>0.52267217636108398</v>
      </c>
      <c r="Y27">
        <v>0.52267217636108398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254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8.4959316253662092</v>
      </c>
      <c r="L28" s="10">
        <v>2.3730316162109402</v>
      </c>
      <c r="M28">
        <v>0.73026657104492199</v>
      </c>
      <c r="N28">
        <v>6.0979137420654297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4.1275157928466797</v>
      </c>
      <c r="U28">
        <v>3.7219903469085698</v>
      </c>
      <c r="V28">
        <v>3.54408979415894</v>
      </c>
      <c r="W28" s="17">
        <v>0.17790055274963401</v>
      </c>
      <c r="X28">
        <v>0.58342599868774403</v>
      </c>
      <c r="Y28">
        <v>0.58342599868774403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217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>
        <v>9.3432559967040998</v>
      </c>
      <c r="L29" s="10">
        <v>2.3560009002685498</v>
      </c>
      <c r="M29">
        <v>0.55837249755859397</v>
      </c>
      <c r="N29">
        <v>7.1513729095459002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4.1629772186279297</v>
      </c>
      <c r="U29">
        <v>3.7201204299926798</v>
      </c>
      <c r="V29">
        <v>3.54529905319214</v>
      </c>
      <c r="W29" s="17">
        <v>0.174821376800537</v>
      </c>
      <c r="X29">
        <v>0.61767816543579102</v>
      </c>
      <c r="Y29">
        <v>0.61767816543579102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207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8.5764904022216797</v>
      </c>
      <c r="L30" s="10">
        <v>2.3408775329589799</v>
      </c>
      <c r="M30">
        <v>0.71479415893554699</v>
      </c>
      <c r="N30">
        <v>6.3274822235107404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3.9801387786865199</v>
      </c>
      <c r="U30">
        <v>3.5809094905853298</v>
      </c>
      <c r="V30">
        <v>3.4007949829101598</v>
      </c>
      <c r="W30" s="17">
        <v>0.18011450767517101</v>
      </c>
      <c r="X30">
        <v>0.57934379577636697</v>
      </c>
      <c r="Y30">
        <v>0.57934379577636697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573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7.7861976623535201</v>
      </c>
      <c r="L31" s="10">
        <v>2.38701248168945</v>
      </c>
      <c r="M31">
        <v>1.50172996520996</v>
      </c>
      <c r="N31">
        <v>4.7621803283691397</v>
      </c>
      <c r="O31">
        <v>4</v>
      </c>
      <c r="P31">
        <v>4</v>
      </c>
      <c r="Q31">
        <v>13</v>
      </c>
      <c r="R31" s="16">
        <v>0.30769999999999997</v>
      </c>
      <c r="S31" s="16">
        <f t="shared" si="0"/>
        <v>0.4</v>
      </c>
      <c r="T31">
        <v>3.1709365844726598</v>
      </c>
      <c r="U31">
        <v>2.9400973320007302</v>
      </c>
      <c r="V31">
        <v>2.70842504501343</v>
      </c>
      <c r="W31" s="17">
        <v>0.23167228698730499</v>
      </c>
      <c r="X31">
        <v>0.46251153945922902</v>
      </c>
      <c r="Y31">
        <v>0.46251153945922902</v>
      </c>
      <c r="Z31">
        <v>0.4</v>
      </c>
      <c r="AA31">
        <v>0.9</v>
      </c>
      <c r="AB31">
        <v>0.69230769230769196</v>
      </c>
      <c r="AC31">
        <v>0.78260869565217395</v>
      </c>
      <c r="AD31">
        <v>0.1</v>
      </c>
      <c r="AE31">
        <v>0.5</v>
      </c>
    </row>
    <row r="32" spans="1:31" x14ac:dyDescent="0.15">
      <c r="A32" s="6">
        <v>582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10.237333297729499</v>
      </c>
      <c r="L32" s="10">
        <v>2.39279365539551</v>
      </c>
      <c r="M32">
        <v>1.32973480224609</v>
      </c>
      <c r="N32">
        <v>7.6629505157470703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3.8714351654052699</v>
      </c>
      <c r="U32">
        <v>3.5270068645477299</v>
      </c>
      <c r="V32">
        <v>3.29490995407104</v>
      </c>
      <c r="W32" s="17">
        <v>0.23209691047668499</v>
      </c>
      <c r="X32">
        <v>0.57652521133422896</v>
      </c>
      <c r="Y32">
        <v>0.57652521133422896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756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>
        <v>8.0184116363525408</v>
      </c>
      <c r="L33" s="10">
        <v>2.3798713684082</v>
      </c>
      <c r="M33">
        <v>1.7715759277343699</v>
      </c>
      <c r="N33">
        <v>6.0273933410644496</v>
      </c>
      <c r="O33">
        <v>3</v>
      </c>
      <c r="P33">
        <v>3</v>
      </c>
      <c r="Q33">
        <v>11</v>
      </c>
      <c r="R33" s="16">
        <v>0.2727</v>
      </c>
      <c r="S33" s="16">
        <f t="shared" si="0"/>
        <v>0.3</v>
      </c>
      <c r="T33">
        <v>3.0213775634765598</v>
      </c>
      <c r="U33">
        <v>2.7786052227020299</v>
      </c>
      <c r="V33">
        <v>2.5855565071106001</v>
      </c>
      <c r="W33" s="17">
        <v>0.193048715591431</v>
      </c>
      <c r="X33">
        <v>0.43582105636596702</v>
      </c>
      <c r="Y33">
        <v>0.43582105636596702</v>
      </c>
      <c r="Z33">
        <v>0.3</v>
      </c>
      <c r="AA33">
        <v>0.8</v>
      </c>
      <c r="AB33">
        <v>0.72727272727272696</v>
      </c>
      <c r="AC33">
        <v>0.76190476190476197</v>
      </c>
      <c r="AD33">
        <v>0.2</v>
      </c>
      <c r="AE33">
        <v>0.5</v>
      </c>
    </row>
    <row r="34" spans="1:31" s="1" customFormat="1" x14ac:dyDescent="0.15">
      <c r="A34" s="8">
        <v>582</v>
      </c>
      <c r="B34" s="1">
        <v>17</v>
      </c>
      <c r="C34" s="1">
        <v>3</v>
      </c>
      <c r="D34" s="1">
        <v>10</v>
      </c>
      <c r="E34" s="1">
        <v>10</v>
      </c>
      <c r="F34" s="1">
        <v>10</v>
      </c>
      <c r="G34" s="1">
        <v>0</v>
      </c>
      <c r="H34" s="1">
        <v>7</v>
      </c>
      <c r="I34" s="1">
        <v>3</v>
      </c>
      <c r="J34" s="1">
        <v>0.85</v>
      </c>
      <c r="K34" s="1">
        <v>10.237333297729499</v>
      </c>
      <c r="L34" s="12">
        <v>2.39279365539551</v>
      </c>
      <c r="M34" s="1">
        <v>1.32973480224609</v>
      </c>
      <c r="N34" s="1">
        <v>7.6629505157470703</v>
      </c>
      <c r="O34" s="1">
        <v>5</v>
      </c>
      <c r="P34" s="1">
        <v>5</v>
      </c>
      <c r="Q34" s="1">
        <v>15</v>
      </c>
      <c r="R34" s="19">
        <v>0.33329999999999999</v>
      </c>
      <c r="S34" s="19">
        <f t="shared" si="0"/>
        <v>0.5</v>
      </c>
      <c r="T34" s="1">
        <v>3.8714351654052699</v>
      </c>
      <c r="U34" s="1">
        <v>3.5270068645477299</v>
      </c>
      <c r="V34" s="1">
        <v>3.29490995407104</v>
      </c>
      <c r="W34" s="12">
        <v>0.23209691047668499</v>
      </c>
      <c r="X34" s="1">
        <v>0.57652521133422896</v>
      </c>
      <c r="Y34" s="1">
        <v>0.57652521133422896</v>
      </c>
      <c r="Z34" s="1">
        <v>0.5</v>
      </c>
      <c r="AA34" s="1">
        <v>1</v>
      </c>
      <c r="AB34" s="1">
        <v>0.66666666666666696</v>
      </c>
      <c r="AC34" s="1">
        <v>0.8</v>
      </c>
      <c r="AD34" s="1">
        <v>0</v>
      </c>
      <c r="AE34" s="1">
        <v>0.5</v>
      </c>
    </row>
    <row r="35" spans="1:31" x14ac:dyDescent="0.15">
      <c r="A35" s="6">
        <v>212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>
        <v>7.9279098510742196</v>
      </c>
      <c r="L35" s="10">
        <v>2.5874786376953098</v>
      </c>
      <c r="M35">
        <v>0.54357528686523404</v>
      </c>
      <c r="N35">
        <v>6.5930538177490199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3.4272365570068399</v>
      </c>
      <c r="U35">
        <v>3.0102581977844198</v>
      </c>
      <c r="V35">
        <v>2.9044351577758798</v>
      </c>
      <c r="W35" s="17">
        <v>0.10582304000854501</v>
      </c>
      <c r="X35">
        <v>0.52280139923095703</v>
      </c>
      <c r="Y35">
        <v>0.52280139923095703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390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7.9791641235351598</v>
      </c>
      <c r="L36" s="10">
        <v>2.5468788146972701</v>
      </c>
      <c r="M36">
        <v>0.53936386108398404</v>
      </c>
      <c r="N36">
        <v>6.8495445251464799</v>
      </c>
      <c r="O36">
        <v>4</v>
      </c>
      <c r="P36">
        <v>4</v>
      </c>
      <c r="Q36">
        <v>13</v>
      </c>
      <c r="R36" s="16">
        <v>0.30769999999999997</v>
      </c>
      <c r="S36" s="16">
        <f t="shared" si="0"/>
        <v>0.4</v>
      </c>
      <c r="T36">
        <v>3.54753494262695</v>
      </c>
      <c r="U36">
        <v>3.11309742927551</v>
      </c>
      <c r="V36">
        <v>3.0184552669525102</v>
      </c>
      <c r="W36" s="17">
        <v>9.4642162322998005E-2</v>
      </c>
      <c r="X36">
        <v>0.52907967567443803</v>
      </c>
      <c r="Y36">
        <v>0.52907967567443803</v>
      </c>
      <c r="Z36">
        <v>0.4</v>
      </c>
      <c r="AA36">
        <v>0.9</v>
      </c>
      <c r="AB36">
        <v>0.69230769230769196</v>
      </c>
      <c r="AC36">
        <v>0.78260869565217395</v>
      </c>
      <c r="AD36">
        <v>0.1</v>
      </c>
      <c r="AE36">
        <v>0.5</v>
      </c>
    </row>
    <row r="37" spans="1:31" x14ac:dyDescent="0.15">
      <c r="A37" s="6">
        <v>381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8.4343585968017596</v>
      </c>
      <c r="L37" s="10">
        <v>2.4829654693603498</v>
      </c>
      <c r="M37">
        <v>0.32008743286132801</v>
      </c>
      <c r="N37">
        <v>7.5770339965820304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3.8176078796386701</v>
      </c>
      <c r="U37">
        <v>3.3234374523162802</v>
      </c>
      <c r="V37">
        <v>3.2520523071289098</v>
      </c>
      <c r="W37" s="17">
        <v>7.1385145187377902E-2</v>
      </c>
      <c r="X37">
        <v>0.56555557250976596</v>
      </c>
      <c r="Y37">
        <v>0.56555557250976596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970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8.1123428344726598</v>
      </c>
      <c r="L38" s="10">
        <v>2.4769401550293</v>
      </c>
      <c r="M38">
        <v>0.43460464477539101</v>
      </c>
      <c r="N38">
        <v>7.18613624572754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3.5408668518066402</v>
      </c>
      <c r="U38">
        <v>3.0644097328186</v>
      </c>
      <c r="V38">
        <v>2.9869301319122301</v>
      </c>
      <c r="W38" s="17">
        <v>7.7479600906372098E-2</v>
      </c>
      <c r="X38">
        <v>0.55393671989440896</v>
      </c>
      <c r="Y38">
        <v>0.55393671989440896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71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7.2303504943847701</v>
      </c>
      <c r="L39" s="10">
        <v>2.43522071838379</v>
      </c>
      <c r="M39">
        <v>0.739349365234375</v>
      </c>
      <c r="N39">
        <v>6.1985321044921902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3.4461135864257799</v>
      </c>
      <c r="U39">
        <v>3.0334830284118599</v>
      </c>
      <c r="V39">
        <v>2.9327149391174299</v>
      </c>
      <c r="W39" s="17">
        <v>0.100768089294434</v>
      </c>
      <c r="X39">
        <v>0.51339864730835005</v>
      </c>
      <c r="Y39">
        <v>0.51339864730835005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811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7.9958915710449201</v>
      </c>
      <c r="L40" s="10">
        <v>2.4192810058593701</v>
      </c>
      <c r="M40">
        <v>0.42259979248046903</v>
      </c>
      <c r="N40">
        <v>7.1598644256591797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3.1425418853759801</v>
      </c>
      <c r="U40">
        <v>2.70858955383301</v>
      </c>
      <c r="V40">
        <v>2.6420795917511</v>
      </c>
      <c r="W40" s="17">
        <v>6.6509962081909194E-2</v>
      </c>
      <c r="X40">
        <v>0.50046229362487804</v>
      </c>
      <c r="Y40">
        <v>0.50046229362487804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244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>
        <v>8.7490596771240199</v>
      </c>
      <c r="L41" s="10">
        <v>2.5667800903320299</v>
      </c>
      <c r="M41">
        <v>1.12606430053711</v>
      </c>
      <c r="N41">
        <v>6.7020092010498002</v>
      </c>
      <c r="O41">
        <v>5</v>
      </c>
      <c r="P41">
        <v>5</v>
      </c>
      <c r="Q41">
        <v>15</v>
      </c>
      <c r="R41" s="16">
        <v>0.33329999999999999</v>
      </c>
      <c r="S41" s="16">
        <f t="shared" ref="S41:S66" si="1">O41/E41</f>
        <v>0.5</v>
      </c>
      <c r="T41">
        <v>3.7958354949951199</v>
      </c>
      <c r="U41">
        <v>3.42601418495178</v>
      </c>
      <c r="V41">
        <v>3.2471504211425799</v>
      </c>
      <c r="W41" s="17">
        <v>0.17886376380920399</v>
      </c>
      <c r="X41">
        <v>0.54868507385253895</v>
      </c>
      <c r="Y41">
        <v>0.54868507385253895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189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7.8892402648925799</v>
      </c>
      <c r="L42" s="10">
        <v>2.56989669799805</v>
      </c>
      <c r="M42">
        <v>1.2658233642578101</v>
      </c>
      <c r="N42">
        <v>5.6053905487060502</v>
      </c>
      <c r="O42">
        <v>4</v>
      </c>
      <c r="P42">
        <v>4</v>
      </c>
      <c r="Q42">
        <v>13</v>
      </c>
      <c r="R42" s="16">
        <v>0.30769999999999997</v>
      </c>
      <c r="S42" s="16">
        <f t="shared" si="1"/>
        <v>0.4</v>
      </c>
      <c r="T42">
        <v>3.4480819702148402</v>
      </c>
      <c r="U42">
        <v>3.1278390884399401</v>
      </c>
      <c r="V42">
        <v>2.94432497024536</v>
      </c>
      <c r="W42" s="17">
        <v>0.18351411819457999</v>
      </c>
      <c r="X42">
        <v>0.50375699996948198</v>
      </c>
      <c r="Y42">
        <v>0.50375699996948198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759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>
        <v>7.5038566589355504</v>
      </c>
      <c r="L43" s="10">
        <v>2.5776634216308598</v>
      </c>
      <c r="M43">
        <v>1.27959060668945</v>
      </c>
      <c r="N43">
        <v>4.9651393890380904</v>
      </c>
      <c r="O43">
        <v>3</v>
      </c>
      <c r="P43">
        <v>3</v>
      </c>
      <c r="Q43">
        <v>12</v>
      </c>
      <c r="R43" s="16">
        <v>0.25</v>
      </c>
      <c r="S43" s="16">
        <f t="shared" si="1"/>
        <v>0.3</v>
      </c>
      <c r="T43">
        <v>3.4542045593261701</v>
      </c>
      <c r="U43">
        <v>3.1654732227325399</v>
      </c>
      <c r="V43">
        <v>2.9687378406524698</v>
      </c>
      <c r="W43" s="17">
        <v>0.19673538208007799</v>
      </c>
      <c r="X43">
        <v>0.485466718673706</v>
      </c>
      <c r="Y43">
        <v>0.485466718673706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724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8.4444427490234393</v>
      </c>
      <c r="L44" s="10">
        <v>2.5630035400390598</v>
      </c>
      <c r="M44">
        <v>1.2227630615234399</v>
      </c>
      <c r="N44">
        <v>6.4517955780029297</v>
      </c>
      <c r="O44">
        <v>3</v>
      </c>
      <c r="P44">
        <v>3</v>
      </c>
      <c r="Q44">
        <v>13</v>
      </c>
      <c r="R44" s="16">
        <v>0.23080000000000001</v>
      </c>
      <c r="S44" s="16">
        <f t="shared" si="1"/>
        <v>0.3</v>
      </c>
      <c r="T44">
        <v>3.3656883239746098</v>
      </c>
      <c r="U44">
        <v>3.0281753540039098</v>
      </c>
      <c r="V44">
        <v>2.8456511497497599</v>
      </c>
      <c r="W44" s="17">
        <v>0.18252420425415</v>
      </c>
      <c r="X44">
        <v>0.52003717422485396</v>
      </c>
      <c r="Y44">
        <v>0.52003717422485396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880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8.9738502502441406</v>
      </c>
      <c r="L45" s="10">
        <v>2.5500297546386701</v>
      </c>
      <c r="M45">
        <v>1.0189895629882799</v>
      </c>
      <c r="N45">
        <v>6.8787593841552699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4.16623878479004</v>
      </c>
      <c r="U45">
        <v>3.7365980148315399</v>
      </c>
      <c r="V45">
        <v>3.5552010536193901</v>
      </c>
      <c r="W45" s="17">
        <v>0.18139696121215801</v>
      </c>
      <c r="X45">
        <v>0.61103773117065396</v>
      </c>
      <c r="Y45">
        <v>0.61103773117065396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925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9.0501499176025408</v>
      </c>
      <c r="L46" s="10">
        <v>2.5379219055175799</v>
      </c>
      <c r="M46">
        <v>0.93624496459960904</v>
      </c>
      <c r="N46">
        <v>6.84950828552246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3.25386619567871</v>
      </c>
      <c r="U46">
        <v>2.9283568859100302</v>
      </c>
      <c r="V46">
        <v>2.7367506027221702</v>
      </c>
      <c r="W46" s="17">
        <v>0.19160628318786599</v>
      </c>
      <c r="X46">
        <v>0.51711559295654297</v>
      </c>
      <c r="Y46">
        <v>0.51711559295654297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232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8.4017028808593697</v>
      </c>
      <c r="L47" s="10">
        <v>2.53948974609375</v>
      </c>
      <c r="M47">
        <v>1.08858871459961</v>
      </c>
      <c r="N47">
        <v>6.1430988311767596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3.37979316711426</v>
      </c>
      <c r="U47">
        <v>3.0490188598632799</v>
      </c>
      <c r="V47">
        <v>2.8511533737182599</v>
      </c>
      <c r="W47" s="17">
        <v>0.19786548614502</v>
      </c>
      <c r="X47">
        <v>0.52863979339599598</v>
      </c>
      <c r="Y47">
        <v>0.52863979339599598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s="1" customFormat="1" x14ac:dyDescent="0.15">
      <c r="A48" s="8">
        <v>1</v>
      </c>
      <c r="B48" s="1">
        <v>16</v>
      </c>
      <c r="C48" s="1">
        <v>4</v>
      </c>
      <c r="D48" s="1">
        <v>10</v>
      </c>
      <c r="E48" s="1">
        <v>10</v>
      </c>
      <c r="F48" s="1">
        <v>10</v>
      </c>
      <c r="G48" s="1">
        <v>0</v>
      </c>
      <c r="H48" s="1">
        <v>6</v>
      </c>
      <c r="I48" s="1">
        <v>4</v>
      </c>
      <c r="J48" s="1">
        <v>0.8</v>
      </c>
      <c r="K48" s="1">
        <v>7.7202854156494096</v>
      </c>
      <c r="L48" s="12">
        <v>2.5373878479003902</v>
      </c>
      <c r="M48" s="1">
        <v>1.4980049133300799</v>
      </c>
      <c r="N48" s="1">
        <v>6.0396995544433603</v>
      </c>
      <c r="O48" s="1">
        <v>3</v>
      </c>
      <c r="P48" s="1">
        <v>3</v>
      </c>
      <c r="Q48" s="1">
        <v>12</v>
      </c>
      <c r="R48" s="19">
        <v>0.25</v>
      </c>
      <c r="S48" s="19">
        <f t="shared" si="1"/>
        <v>0.3</v>
      </c>
      <c r="T48" s="1">
        <v>3.68910408020019</v>
      </c>
      <c r="U48" s="1">
        <v>3.3324730396270801</v>
      </c>
      <c r="V48" s="1">
        <v>3.16773629188538</v>
      </c>
      <c r="W48" s="12">
        <v>0.164736747741699</v>
      </c>
      <c r="X48" s="1">
        <v>0.521367788314819</v>
      </c>
      <c r="Y48" s="1">
        <v>0.521367788314819</v>
      </c>
      <c r="Z48" s="1">
        <v>0.3</v>
      </c>
      <c r="AA48" s="1">
        <v>0.9</v>
      </c>
      <c r="AB48" s="1">
        <v>0.75</v>
      </c>
      <c r="AC48" s="1">
        <v>0.81818181818181801</v>
      </c>
      <c r="AD48" s="1">
        <v>0.1</v>
      </c>
      <c r="AE48" s="1">
        <v>0.6</v>
      </c>
    </row>
    <row r="49" spans="1:31" x14ac:dyDescent="0.15">
      <c r="A49" s="6">
        <v>264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8.7027568817138707</v>
      </c>
      <c r="L49" s="10">
        <v>2.6739330291747998</v>
      </c>
      <c r="M49">
        <v>1.0338172912597701</v>
      </c>
      <c r="N49">
        <v>5.9477291107177699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4.3563709259033203</v>
      </c>
      <c r="U49">
        <v>3.95168805122375</v>
      </c>
      <c r="V49">
        <v>3.7433953285217298</v>
      </c>
      <c r="W49" s="17">
        <v>0.20829272270202601</v>
      </c>
      <c r="X49">
        <v>0.61297559738159202</v>
      </c>
      <c r="Y49">
        <v>0.61297559738159202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797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8.901123046875</v>
      </c>
      <c r="L50" s="10">
        <v>2.6786441802978498</v>
      </c>
      <c r="M50">
        <v>1.2344818115234399</v>
      </c>
      <c r="N50">
        <v>6.7603988647460902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3.2908840179443399</v>
      </c>
      <c r="U50">
        <v>2.96318435668945</v>
      </c>
      <c r="V50">
        <v>2.7713387012481698</v>
      </c>
      <c r="W50" s="17">
        <v>0.19184565544128401</v>
      </c>
      <c r="X50">
        <v>0.51954531669616699</v>
      </c>
      <c r="Y50">
        <v>0.51954531669616699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186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8.1563663482665998</v>
      </c>
      <c r="L51" s="10">
        <v>2.6966648101806601</v>
      </c>
      <c r="M51">
        <v>1.4660606384277299</v>
      </c>
      <c r="N51">
        <v>6.0229797363281197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3.4161605834960902</v>
      </c>
      <c r="U51">
        <v>3.0802404880523699</v>
      </c>
      <c r="V51">
        <v>2.88804960250854</v>
      </c>
      <c r="W51" s="17">
        <v>0.19219088554382299</v>
      </c>
      <c r="X51">
        <v>0.52811098098754905</v>
      </c>
      <c r="Y51">
        <v>0.52811098098754905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440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7.9610080718994096</v>
      </c>
      <c r="L52" s="10">
        <v>2.6037616729736301</v>
      </c>
      <c r="M52">
        <v>1.20804214477539</v>
      </c>
      <c r="N52">
        <v>5.4394550323486301</v>
      </c>
      <c r="O52">
        <v>4</v>
      </c>
      <c r="P52">
        <v>4</v>
      </c>
      <c r="Q52">
        <v>13</v>
      </c>
      <c r="R52" s="16">
        <v>0.30769999999999997</v>
      </c>
      <c r="S52" s="16">
        <f t="shared" si="1"/>
        <v>0.4</v>
      </c>
      <c r="T52">
        <v>3.4559593200683598</v>
      </c>
      <c r="U52">
        <v>3.1424729824066202</v>
      </c>
      <c r="V52">
        <v>2.94775366783142</v>
      </c>
      <c r="W52" s="17">
        <v>0.19471931457519501</v>
      </c>
      <c r="X52">
        <v>0.50820565223693803</v>
      </c>
      <c r="Y52">
        <v>0.50820565223693803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1" x14ac:dyDescent="0.15">
      <c r="A53" s="6">
        <v>24</v>
      </c>
      <c r="B53">
        <v>15</v>
      </c>
      <c r="C53">
        <v>5</v>
      </c>
      <c r="D53">
        <v>10</v>
      </c>
      <c r="E53">
        <v>10</v>
      </c>
      <c r="F53">
        <v>9</v>
      </c>
      <c r="G53">
        <v>1</v>
      </c>
      <c r="H53">
        <v>6</v>
      </c>
      <c r="I53">
        <v>4</v>
      </c>
      <c r="J53">
        <v>0.75</v>
      </c>
      <c r="K53">
        <v>8.3411636352539098</v>
      </c>
      <c r="L53" s="10">
        <v>2.5968551635742201</v>
      </c>
      <c r="M53">
        <v>1.41201019287109</v>
      </c>
      <c r="N53">
        <v>6.6117286682128897</v>
      </c>
      <c r="O53">
        <v>5</v>
      </c>
      <c r="P53">
        <v>5</v>
      </c>
      <c r="Q53">
        <v>14</v>
      </c>
      <c r="R53" s="16">
        <v>0.35709999999999997</v>
      </c>
      <c r="S53" s="16">
        <f t="shared" si="1"/>
        <v>0.5</v>
      </c>
      <c r="T53">
        <v>3.4026832580566402</v>
      </c>
      <c r="U53">
        <v>3.0136945247650102</v>
      </c>
      <c r="V53">
        <v>2.94060087203979</v>
      </c>
      <c r="W53" s="17">
        <v>7.3093652725219699E-2</v>
      </c>
      <c r="X53">
        <v>0.46208238601684598</v>
      </c>
      <c r="Y53">
        <v>0.46208238601684598</v>
      </c>
      <c r="Z53">
        <v>0.5</v>
      </c>
      <c r="AA53">
        <v>0.9</v>
      </c>
      <c r="AB53">
        <v>0.64285714285714302</v>
      </c>
      <c r="AC53">
        <v>0.75</v>
      </c>
      <c r="AD53">
        <v>0.1</v>
      </c>
      <c r="AE53">
        <v>0.4</v>
      </c>
    </row>
    <row r="54" spans="1:31" x14ac:dyDescent="0.15">
      <c r="A54" s="6">
        <v>473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7.9275894165039098</v>
      </c>
      <c r="L54" s="10">
        <v>2.6483669281005899</v>
      </c>
      <c r="M54">
        <v>0.66130828857421897</v>
      </c>
      <c r="N54">
        <v>6.5843334197998002</v>
      </c>
      <c r="O54">
        <v>4</v>
      </c>
      <c r="P54">
        <v>4</v>
      </c>
      <c r="Q54">
        <v>14</v>
      </c>
      <c r="R54" s="16">
        <v>0.28570000000000001</v>
      </c>
      <c r="S54" s="16">
        <f t="shared" si="1"/>
        <v>0.4</v>
      </c>
      <c r="T54">
        <v>3.7051258087158199</v>
      </c>
      <c r="U54">
        <v>3.2515168190002401</v>
      </c>
      <c r="V54">
        <v>3.1500170230865501</v>
      </c>
      <c r="W54" s="17">
        <v>0.101499795913696</v>
      </c>
      <c r="X54">
        <v>0.55510878562927202</v>
      </c>
      <c r="Y54">
        <v>0.55510878562927202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133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8.1249008178710902</v>
      </c>
      <c r="L55" s="10">
        <v>2.6571311950683598</v>
      </c>
      <c r="M55">
        <v>0.60422134399414096</v>
      </c>
      <c r="N55">
        <v>6.8297176361084002</v>
      </c>
      <c r="O55">
        <v>4</v>
      </c>
      <c r="P55">
        <v>4</v>
      </c>
      <c r="Q55">
        <v>14</v>
      </c>
      <c r="R55" s="16">
        <v>0.28570000000000001</v>
      </c>
      <c r="S55" s="16">
        <f t="shared" si="1"/>
        <v>0.4</v>
      </c>
      <c r="T55">
        <v>3.8297367095947301</v>
      </c>
      <c r="U55">
        <v>3.37107276916504</v>
      </c>
      <c r="V55">
        <v>3.2589538097381601</v>
      </c>
      <c r="W55" s="17">
        <v>0.11211895942687999</v>
      </c>
      <c r="X55">
        <v>0.57078289985656705</v>
      </c>
      <c r="Y55">
        <v>0.57078289985656705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465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7.2475414276123002</v>
      </c>
      <c r="L56" s="10">
        <v>2.6715660095214799</v>
      </c>
      <c r="M56">
        <v>1.10940933227539</v>
      </c>
      <c r="N56">
        <v>6.0276374816894496</v>
      </c>
      <c r="O56">
        <v>3</v>
      </c>
      <c r="P56">
        <v>3</v>
      </c>
      <c r="Q56">
        <v>11</v>
      </c>
      <c r="R56" s="16">
        <v>0.2727</v>
      </c>
      <c r="S56" s="16">
        <f t="shared" si="1"/>
        <v>0.3</v>
      </c>
      <c r="T56">
        <v>3.08828544616699</v>
      </c>
      <c r="U56">
        <v>2.7331199645996098</v>
      </c>
      <c r="V56">
        <v>2.6300811767578098</v>
      </c>
      <c r="W56" s="17">
        <v>0.103038787841797</v>
      </c>
      <c r="X56">
        <v>0.45820426940918002</v>
      </c>
      <c r="Y56">
        <v>0.45820426940918002</v>
      </c>
      <c r="Z56">
        <v>0.3</v>
      </c>
      <c r="AA56">
        <v>0.8</v>
      </c>
      <c r="AB56">
        <v>0.72727272727272696</v>
      </c>
      <c r="AC56">
        <v>0.76190476190476197</v>
      </c>
      <c r="AD56">
        <v>0.2</v>
      </c>
      <c r="AE56">
        <v>0.5</v>
      </c>
    </row>
    <row r="57" spans="1:31" x14ac:dyDescent="0.15">
      <c r="A57" s="6">
        <v>936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8.1866207122802699</v>
      </c>
      <c r="L57" s="10">
        <v>2.7772979736328098</v>
      </c>
      <c r="M57">
        <v>0.68459701538085904</v>
      </c>
      <c r="N57">
        <v>6.6332588195800799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3.7980613708496098</v>
      </c>
      <c r="U57">
        <v>3.3487637042999299</v>
      </c>
      <c r="V57">
        <v>3.2189126014709499</v>
      </c>
      <c r="W57" s="17">
        <v>0.12985110282897899</v>
      </c>
      <c r="X57">
        <v>0.579148769378662</v>
      </c>
      <c r="Y57">
        <v>0.579148769378662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326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8.5384082794189506</v>
      </c>
      <c r="L58" s="10">
        <v>2.7803001403808598</v>
      </c>
      <c r="M58">
        <v>0.56219100952148404</v>
      </c>
      <c r="N58">
        <v>7.0799999237060502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3.5761966705322301</v>
      </c>
      <c r="U58">
        <v>3.12972831726074</v>
      </c>
      <c r="V58">
        <v>3.0091691017150901</v>
      </c>
      <c r="W58" s="17">
        <v>0.12055921554565401</v>
      </c>
      <c r="X58">
        <v>0.567027568817139</v>
      </c>
      <c r="Y58">
        <v>0.567027568817139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637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8.3590946197509801</v>
      </c>
      <c r="L59" s="10">
        <v>2.7022609710693399</v>
      </c>
      <c r="M59">
        <v>0.47758865356445301</v>
      </c>
      <c r="N59">
        <v>6.8643245697021502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3.7901134490966801</v>
      </c>
      <c r="U59">
        <v>3.3169093132018999</v>
      </c>
      <c r="V59">
        <v>3.20951151847839</v>
      </c>
      <c r="W59" s="17">
        <v>0.10739779472351101</v>
      </c>
      <c r="X59">
        <v>0.58060193061828602</v>
      </c>
      <c r="Y59">
        <v>0.58060193061828602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s="1" customFormat="1" x14ac:dyDescent="0.15">
      <c r="A60" s="8">
        <v>147</v>
      </c>
      <c r="B60" s="1">
        <v>14</v>
      </c>
      <c r="C60" s="1">
        <v>6</v>
      </c>
      <c r="D60" s="1">
        <v>10</v>
      </c>
      <c r="E60" s="1">
        <v>10</v>
      </c>
      <c r="F60" s="1">
        <v>10</v>
      </c>
      <c r="G60" s="1">
        <v>0</v>
      </c>
      <c r="H60" s="1">
        <v>4</v>
      </c>
      <c r="I60" s="1">
        <v>6</v>
      </c>
      <c r="J60" s="1">
        <v>0.7</v>
      </c>
      <c r="K60" s="1">
        <v>7.5927104949951199</v>
      </c>
      <c r="L60" s="12">
        <v>2.7144756317138699</v>
      </c>
      <c r="M60" s="1">
        <v>0.28372955322265597</v>
      </c>
      <c r="N60" s="1">
        <v>8.1443538665771502</v>
      </c>
      <c r="O60" s="1">
        <v>4</v>
      </c>
      <c r="P60" s="1">
        <v>4</v>
      </c>
      <c r="Q60" s="1">
        <v>13</v>
      </c>
      <c r="R60" s="19">
        <v>0.30769999999999997</v>
      </c>
      <c r="S60" s="19">
        <f t="shared" si="1"/>
        <v>0.4</v>
      </c>
      <c r="T60" s="1">
        <v>3.4357986450195299</v>
      </c>
      <c r="U60" s="1">
        <v>2.9036130905151398</v>
      </c>
      <c r="V60" s="1">
        <v>2.9277539253234899</v>
      </c>
      <c r="W60" s="12">
        <v>2.4140834808349599E-2</v>
      </c>
      <c r="X60" s="1">
        <v>0.50804471969604503</v>
      </c>
      <c r="Y60" s="1">
        <v>0.50804471969604503</v>
      </c>
      <c r="Z60" s="1">
        <v>0.4</v>
      </c>
      <c r="AA60" s="1">
        <v>0.9</v>
      </c>
      <c r="AB60" s="1">
        <v>0.69230769230769196</v>
      </c>
      <c r="AC60" s="1">
        <v>0.78260869565217395</v>
      </c>
      <c r="AD60" s="1">
        <v>0.1</v>
      </c>
      <c r="AE60" s="1">
        <v>0.5</v>
      </c>
    </row>
    <row r="61" spans="1:31" x14ac:dyDescent="0.15">
      <c r="A61" s="6">
        <v>625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>
        <v>9.2096900939941406</v>
      </c>
      <c r="L61" s="10">
        <v>2.85905838012695</v>
      </c>
      <c r="M61">
        <v>0.52288818359375</v>
      </c>
      <c r="N61">
        <v>8.0289115905761701</v>
      </c>
      <c r="O61">
        <v>4</v>
      </c>
      <c r="P61">
        <v>4</v>
      </c>
      <c r="Q61">
        <v>14</v>
      </c>
      <c r="R61" s="16">
        <v>0.28570000000000001</v>
      </c>
      <c r="S61" s="16">
        <f t="shared" si="1"/>
        <v>0.4</v>
      </c>
      <c r="T61">
        <v>3.3103942871093701</v>
      </c>
      <c r="U61">
        <v>2.8554091453552202</v>
      </c>
      <c r="V61">
        <v>2.7563230991363499</v>
      </c>
      <c r="W61" s="17">
        <v>9.9086046218872098E-2</v>
      </c>
      <c r="X61">
        <v>0.55407118797302202</v>
      </c>
      <c r="Y61">
        <v>0.55407118797302202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904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9.0766181945800799</v>
      </c>
      <c r="L62" s="10">
        <v>2.9220333099365199</v>
      </c>
      <c r="M62">
        <v>0.669952392578125</v>
      </c>
      <c r="N62">
        <v>7.8049945831298801</v>
      </c>
      <c r="O62">
        <v>5</v>
      </c>
      <c r="P62">
        <v>5</v>
      </c>
      <c r="Q62">
        <v>15</v>
      </c>
      <c r="R62" s="16">
        <v>0.33329999999999999</v>
      </c>
      <c r="S62" s="16">
        <f t="shared" si="1"/>
        <v>0.5</v>
      </c>
      <c r="T62">
        <v>3.79270362854004</v>
      </c>
      <c r="U62">
        <v>3.2864410877227801</v>
      </c>
      <c r="V62">
        <v>3.1766781806945801</v>
      </c>
      <c r="W62" s="17">
        <v>0.10976290702819801</v>
      </c>
      <c r="X62">
        <v>0.61602544784545898</v>
      </c>
      <c r="Y62">
        <v>0.61602544784545898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86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8.3743400573730504</v>
      </c>
      <c r="L63" s="10">
        <v>2.8474159240722701</v>
      </c>
      <c r="M63">
        <v>0.84817123413085904</v>
      </c>
      <c r="N63">
        <v>7.0553627014160201</v>
      </c>
      <c r="O63">
        <v>5</v>
      </c>
      <c r="P63">
        <v>5</v>
      </c>
      <c r="Q63">
        <v>15</v>
      </c>
      <c r="R63" s="16">
        <v>0.33329999999999999</v>
      </c>
      <c r="S63" s="16">
        <f t="shared" si="1"/>
        <v>0.5</v>
      </c>
      <c r="T63">
        <v>3.4937095642089799</v>
      </c>
      <c r="U63">
        <v>3.0568745136261</v>
      </c>
      <c r="V63">
        <v>2.9398140907287602</v>
      </c>
      <c r="W63" s="17">
        <v>0.11706042289733901</v>
      </c>
      <c r="X63">
        <v>0.55389547348022505</v>
      </c>
      <c r="Y63">
        <v>0.55389547348022505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365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7.97296142578125</v>
      </c>
      <c r="L64" s="10">
        <v>2.8002986907959002</v>
      </c>
      <c r="M64">
        <v>0.1246337890625</v>
      </c>
      <c r="N64">
        <v>8.4722270965576207</v>
      </c>
      <c r="O64">
        <v>4</v>
      </c>
      <c r="P64">
        <v>4</v>
      </c>
      <c r="Q64">
        <v>13</v>
      </c>
      <c r="R64" s="16">
        <v>0.30769999999999997</v>
      </c>
      <c r="S64" s="16">
        <f t="shared" si="1"/>
        <v>0.4</v>
      </c>
      <c r="T64">
        <v>3.2654514312744101</v>
      </c>
      <c r="U64">
        <v>2.70167112350464</v>
      </c>
      <c r="V64">
        <v>2.73349809646606</v>
      </c>
      <c r="W64" s="17">
        <v>3.1826972961425802E-2</v>
      </c>
      <c r="X64">
        <v>0.53195333480835005</v>
      </c>
      <c r="Y64">
        <v>0.53195333480835005</v>
      </c>
      <c r="Z64">
        <v>0.4</v>
      </c>
      <c r="AA64">
        <v>0.9</v>
      </c>
      <c r="AB64">
        <v>0.69230769230769196</v>
      </c>
      <c r="AC64">
        <v>0.78260869565217395</v>
      </c>
      <c r="AD64">
        <v>0.1</v>
      </c>
      <c r="AE64">
        <v>0.5</v>
      </c>
    </row>
    <row r="65" spans="1:31" x14ac:dyDescent="0.15">
      <c r="A65" s="6">
        <v>571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8.9176368713378906</v>
      </c>
      <c r="L65" s="10">
        <v>2.97793388366699</v>
      </c>
      <c r="M65">
        <v>0.78678894042968694</v>
      </c>
      <c r="N65">
        <v>7.4971160888671902</v>
      </c>
      <c r="O65">
        <v>5</v>
      </c>
      <c r="P65">
        <v>5</v>
      </c>
      <c r="Q65">
        <v>15</v>
      </c>
      <c r="R65" s="16">
        <v>0.33329999999999999</v>
      </c>
      <c r="S65" s="16">
        <f t="shared" si="1"/>
        <v>0.5</v>
      </c>
      <c r="T65">
        <v>3.6961498260497998</v>
      </c>
      <c r="U65">
        <v>3.2113220691680899</v>
      </c>
      <c r="V65">
        <v>3.0879595279693599</v>
      </c>
      <c r="W65" s="17">
        <v>0.12336254119873</v>
      </c>
      <c r="X65">
        <v>0.608190298080444</v>
      </c>
      <c r="Y65">
        <v>0.608190298080444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679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8.2593364715576207</v>
      </c>
      <c r="L66" s="10">
        <v>2.9689884185790998</v>
      </c>
      <c r="M66">
        <v>0.86197662353515603</v>
      </c>
      <c r="N66">
        <v>6.3666553497314498</v>
      </c>
      <c r="O66">
        <v>4</v>
      </c>
      <c r="P66">
        <v>4</v>
      </c>
      <c r="Q66">
        <v>14</v>
      </c>
      <c r="R66" s="16">
        <v>0.28570000000000001</v>
      </c>
      <c r="S66" s="16">
        <f t="shared" si="1"/>
        <v>0.4</v>
      </c>
      <c r="T66">
        <v>3.7768020629882799</v>
      </c>
      <c r="U66">
        <v>3.37341237068176</v>
      </c>
      <c r="V66">
        <v>3.2141983509063698</v>
      </c>
      <c r="W66" s="17">
        <v>0.15921401977539101</v>
      </c>
      <c r="X66">
        <v>0.56260371208190896</v>
      </c>
      <c r="Y66">
        <v>0.56260371208190896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615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7.7363338470459002</v>
      </c>
      <c r="L67" s="10">
        <v>2.8632545471191402</v>
      </c>
      <c r="M67">
        <v>0.89956283569335904</v>
      </c>
      <c r="N67">
        <v>5.8187713623046902</v>
      </c>
      <c r="O67">
        <v>3</v>
      </c>
      <c r="P67">
        <v>3</v>
      </c>
      <c r="Q67">
        <v>12</v>
      </c>
      <c r="R67" s="16">
        <v>0.25</v>
      </c>
      <c r="S67" s="16">
        <f t="shared" ref="S67:S81" si="2">O67/E67</f>
        <v>0.3</v>
      </c>
      <c r="T67">
        <v>3.1233978271484402</v>
      </c>
      <c r="U67">
        <v>2.7785613536834699</v>
      </c>
      <c r="V67">
        <v>2.62391209602356</v>
      </c>
      <c r="W67" s="17">
        <v>0.154649257659912</v>
      </c>
      <c r="X67">
        <v>0.49948573112487799</v>
      </c>
      <c r="Y67">
        <v>0.49948573112487799</v>
      </c>
      <c r="Z67">
        <v>0.3</v>
      </c>
      <c r="AA67">
        <v>0.9</v>
      </c>
      <c r="AB67">
        <v>0.75</v>
      </c>
      <c r="AC67">
        <v>0.81818181818181801</v>
      </c>
      <c r="AD67">
        <v>0.1</v>
      </c>
      <c r="AE67">
        <v>0.6</v>
      </c>
    </row>
    <row r="68" spans="1:31" x14ac:dyDescent="0.15">
      <c r="A68" s="6">
        <v>698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>
        <v>8.0581130981445295</v>
      </c>
      <c r="L68" s="10">
        <v>2.8542957305908199</v>
      </c>
      <c r="M68">
        <v>0.80971527099609397</v>
      </c>
      <c r="N68">
        <v>6.3184852600097701</v>
      </c>
      <c r="O68">
        <v>4</v>
      </c>
      <c r="P68">
        <v>4</v>
      </c>
      <c r="Q68">
        <v>13</v>
      </c>
      <c r="R68" s="16">
        <v>0.30769999999999997</v>
      </c>
      <c r="S68" s="16">
        <f t="shared" si="2"/>
        <v>0.4</v>
      </c>
      <c r="T68">
        <v>3.1939716339111301</v>
      </c>
      <c r="U68">
        <v>2.8159756660461399</v>
      </c>
      <c r="V68">
        <v>2.6805729866027801</v>
      </c>
      <c r="W68" s="17">
        <v>0.13540267944335899</v>
      </c>
      <c r="X68">
        <v>0.51339864730835005</v>
      </c>
      <c r="Y68">
        <v>0.51339864730835005</v>
      </c>
      <c r="Z68">
        <v>0.4</v>
      </c>
      <c r="AA68">
        <v>0.9</v>
      </c>
      <c r="AB68">
        <v>0.69230769230769196</v>
      </c>
      <c r="AC68">
        <v>0.78260869565217395</v>
      </c>
      <c r="AD68">
        <v>0.1</v>
      </c>
      <c r="AE68">
        <v>0.5</v>
      </c>
    </row>
    <row r="69" spans="1:31" s="1" customFormat="1" x14ac:dyDescent="0.15">
      <c r="A69" s="8">
        <v>86</v>
      </c>
      <c r="B69" s="1">
        <v>15</v>
      </c>
      <c r="C69" s="1">
        <v>5</v>
      </c>
      <c r="D69" s="1">
        <v>10</v>
      </c>
      <c r="E69" s="1">
        <v>10</v>
      </c>
      <c r="F69" s="1">
        <v>10</v>
      </c>
      <c r="G69" s="1">
        <v>0</v>
      </c>
      <c r="H69" s="1">
        <v>5</v>
      </c>
      <c r="I69" s="1">
        <v>5</v>
      </c>
      <c r="J69" s="1">
        <v>0.75</v>
      </c>
      <c r="K69" s="1">
        <v>8.3743400573730504</v>
      </c>
      <c r="L69" s="12">
        <v>2.8474159240722701</v>
      </c>
      <c r="M69" s="1">
        <v>0.84817123413085904</v>
      </c>
      <c r="N69" s="1">
        <v>7.0553627014160201</v>
      </c>
      <c r="O69" s="1">
        <v>5</v>
      </c>
      <c r="P69" s="1">
        <v>5</v>
      </c>
      <c r="Q69" s="1">
        <v>15</v>
      </c>
      <c r="R69" s="19">
        <v>0.33329999999999999</v>
      </c>
      <c r="S69" s="19">
        <f t="shared" si="2"/>
        <v>0.5</v>
      </c>
      <c r="T69" s="1">
        <v>3.4937095642089799</v>
      </c>
      <c r="U69" s="1">
        <v>3.0568745136261</v>
      </c>
      <c r="V69" s="1">
        <v>2.9398140907287602</v>
      </c>
      <c r="W69" s="12">
        <v>0.11706042289733901</v>
      </c>
      <c r="X69" s="1">
        <v>0.55389547348022505</v>
      </c>
      <c r="Y69" s="1">
        <v>0.55389547348022505</v>
      </c>
      <c r="Z69" s="1">
        <v>0.5</v>
      </c>
      <c r="AA69" s="1">
        <v>1</v>
      </c>
      <c r="AB69" s="1">
        <v>0.66666666666666696</v>
      </c>
      <c r="AC69" s="1">
        <v>0.8</v>
      </c>
      <c r="AD69" s="1">
        <v>0</v>
      </c>
      <c r="AE69" s="1">
        <v>0.5</v>
      </c>
    </row>
    <row r="70" spans="1:31" x14ac:dyDescent="0.15">
      <c r="A70" s="6">
        <v>375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8.2417392730712908</v>
      </c>
      <c r="L70" s="10">
        <v>2.9888610839843701</v>
      </c>
      <c r="M70">
        <v>1.03568267822266</v>
      </c>
      <c r="N70">
        <v>6.5994071960449201</v>
      </c>
      <c r="O70">
        <v>4</v>
      </c>
      <c r="P70">
        <v>4</v>
      </c>
      <c r="Q70">
        <v>14</v>
      </c>
      <c r="R70" s="16">
        <v>0.28570000000000001</v>
      </c>
      <c r="S70" s="16">
        <f t="shared" si="2"/>
        <v>0.4</v>
      </c>
      <c r="T70">
        <v>3.4292221069335902</v>
      </c>
      <c r="U70">
        <v>3.0179691314697301</v>
      </c>
      <c r="V70">
        <v>2.8843188285827601</v>
      </c>
      <c r="W70" s="17">
        <v>0.133650302886963</v>
      </c>
      <c r="X70">
        <v>0.54490327835082997</v>
      </c>
      <c r="Y70">
        <v>0.54490327835082997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x14ac:dyDescent="0.15">
      <c r="A71" s="6">
        <v>872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>
        <v>7.7024211883544904</v>
      </c>
      <c r="L71" s="10">
        <v>3.0466976165771502</v>
      </c>
      <c r="M71">
        <v>1.49460601806641</v>
      </c>
      <c r="N71">
        <v>6.2072620391845703</v>
      </c>
      <c r="O71">
        <v>4</v>
      </c>
      <c r="P71">
        <v>4</v>
      </c>
      <c r="Q71">
        <v>13</v>
      </c>
      <c r="R71" s="16">
        <v>0.30769999999999997</v>
      </c>
      <c r="S71" s="16">
        <f t="shared" si="2"/>
        <v>0.4</v>
      </c>
      <c r="T71">
        <v>2.7578697204589799</v>
      </c>
      <c r="U71">
        <v>2.4421029090881401</v>
      </c>
      <c r="V71">
        <v>2.3006236553192099</v>
      </c>
      <c r="W71" s="17">
        <v>0.14147925376892101</v>
      </c>
      <c r="X71">
        <v>0.45724606513977101</v>
      </c>
      <c r="Y71">
        <v>0.45724606513977101</v>
      </c>
      <c r="Z71">
        <v>0.4</v>
      </c>
      <c r="AA71">
        <v>0.9</v>
      </c>
      <c r="AB71">
        <v>0.69230769230769196</v>
      </c>
      <c r="AC71">
        <v>0.78260869565217395</v>
      </c>
      <c r="AD71">
        <v>0.1</v>
      </c>
      <c r="AE71">
        <v>0.5</v>
      </c>
    </row>
    <row r="72" spans="1:31" x14ac:dyDescent="0.15">
      <c r="A72" s="6">
        <v>139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>
        <v>7.91512107849121</v>
      </c>
      <c r="L72" s="10">
        <v>3.0504188537597701</v>
      </c>
      <c r="M72">
        <v>0.32053756713867199</v>
      </c>
      <c r="N72">
        <v>7.6119632720947301</v>
      </c>
      <c r="O72">
        <v>4</v>
      </c>
      <c r="P72">
        <v>4</v>
      </c>
      <c r="Q72">
        <v>14</v>
      </c>
      <c r="R72" s="16">
        <v>0.28570000000000001</v>
      </c>
      <c r="S72" s="16">
        <f t="shared" si="2"/>
        <v>0.4</v>
      </c>
      <c r="T72">
        <v>3.1472129821777299</v>
      </c>
      <c r="U72">
        <v>2.64344978332519</v>
      </c>
      <c r="V72">
        <v>2.6132624149322501</v>
      </c>
      <c r="W72" s="17">
        <v>3.0187368392944301E-2</v>
      </c>
      <c r="X72">
        <v>0.53395056724548295</v>
      </c>
      <c r="Y72">
        <v>0.53395056724548295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26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>
        <v>7.8317146301269496</v>
      </c>
      <c r="L73" s="10">
        <v>3.0649051666259801</v>
      </c>
      <c r="M73">
        <v>0.44335174560546903</v>
      </c>
      <c r="N73">
        <v>7.5477924346923801</v>
      </c>
      <c r="O73">
        <v>4</v>
      </c>
      <c r="P73">
        <v>4</v>
      </c>
      <c r="Q73">
        <v>14</v>
      </c>
      <c r="R73" s="16">
        <v>0.28570000000000001</v>
      </c>
      <c r="S73" s="16">
        <f t="shared" si="2"/>
        <v>0.4</v>
      </c>
      <c r="T73">
        <v>3.2726955413818399</v>
      </c>
      <c r="U73">
        <v>2.7893033027648899</v>
      </c>
      <c r="V73">
        <v>2.7581441402435298</v>
      </c>
      <c r="W73" s="17">
        <v>3.1159162521362301E-2</v>
      </c>
      <c r="X73">
        <v>0.514551401138306</v>
      </c>
      <c r="Y73">
        <v>0.514551401138306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81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9.0150375366210902</v>
      </c>
      <c r="L74" s="10">
        <v>3.1596374511718701</v>
      </c>
      <c r="M74">
        <v>0.88665771484375</v>
      </c>
      <c r="N74">
        <v>7.1648426055908203</v>
      </c>
      <c r="O74">
        <v>4</v>
      </c>
      <c r="P74">
        <v>4</v>
      </c>
      <c r="Q74">
        <v>14</v>
      </c>
      <c r="R74" s="16">
        <v>0.28570000000000001</v>
      </c>
      <c r="S74" s="16">
        <f t="shared" si="2"/>
        <v>0.4</v>
      </c>
      <c r="T74">
        <v>3.8138198852539098</v>
      </c>
      <c r="U74">
        <v>3.3624386787414502</v>
      </c>
      <c r="V74">
        <v>3.2055625915527299</v>
      </c>
      <c r="W74" s="17">
        <v>0.15687608718872101</v>
      </c>
      <c r="X74">
        <v>0.60825729370117199</v>
      </c>
      <c r="Y74">
        <v>0.60825729370117199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s="1" customFormat="1" x14ac:dyDescent="0.15">
      <c r="A75" s="8">
        <v>258</v>
      </c>
      <c r="B75" s="1">
        <v>15</v>
      </c>
      <c r="C75" s="1">
        <v>5</v>
      </c>
      <c r="D75" s="1">
        <v>10</v>
      </c>
      <c r="E75" s="1">
        <v>10</v>
      </c>
      <c r="F75" s="1">
        <v>10</v>
      </c>
      <c r="G75" s="1">
        <v>0</v>
      </c>
      <c r="H75" s="1">
        <v>5</v>
      </c>
      <c r="I75" s="1">
        <v>5</v>
      </c>
      <c r="J75" s="1">
        <v>0.75</v>
      </c>
      <c r="K75" s="1">
        <v>8.7935047149658203</v>
      </c>
      <c r="L75" s="12">
        <v>3.0823822021484402</v>
      </c>
      <c r="M75" s="1">
        <v>0.86180114746093694</v>
      </c>
      <c r="N75" s="1">
        <v>6.9810791015625</v>
      </c>
      <c r="O75" s="1">
        <v>4</v>
      </c>
      <c r="P75" s="1">
        <v>4</v>
      </c>
      <c r="Q75" s="1">
        <v>14</v>
      </c>
      <c r="R75" s="19">
        <v>0.28570000000000001</v>
      </c>
      <c r="S75" s="19">
        <f t="shared" si="2"/>
        <v>0.4</v>
      </c>
      <c r="T75" s="1">
        <v>4.00844383239746</v>
      </c>
      <c r="U75" s="1">
        <v>3.5459938049316402</v>
      </c>
      <c r="V75" s="1">
        <v>3.3885917663574201</v>
      </c>
      <c r="W75" s="12">
        <v>0.157402038574219</v>
      </c>
      <c r="X75" s="1">
        <v>0.61985206604003895</v>
      </c>
      <c r="Y75" s="1">
        <v>0.61985206604003895</v>
      </c>
      <c r="Z75" s="1">
        <v>0.4</v>
      </c>
      <c r="AA75" s="1">
        <v>1</v>
      </c>
      <c r="AB75" s="1">
        <v>0.71428571428571397</v>
      </c>
      <c r="AC75" s="1">
        <v>0.83333333333333304</v>
      </c>
      <c r="AD75" s="1">
        <v>0</v>
      </c>
      <c r="AE75" s="1">
        <v>0.6</v>
      </c>
    </row>
    <row r="76" spans="1:31" x14ac:dyDescent="0.15">
      <c r="A76" s="6">
        <v>341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9.2915840148925799</v>
      </c>
      <c r="L76" s="10">
        <v>3.3382911682128902</v>
      </c>
      <c r="M76">
        <v>0.891143798828125</v>
      </c>
      <c r="N76">
        <v>7.0122776031494096</v>
      </c>
      <c r="O76">
        <v>3</v>
      </c>
      <c r="P76">
        <v>3</v>
      </c>
      <c r="Q76">
        <v>13</v>
      </c>
      <c r="R76" s="16">
        <v>0.23080000000000001</v>
      </c>
      <c r="S76" s="16">
        <f t="shared" si="2"/>
        <v>0.3</v>
      </c>
      <c r="T76">
        <v>3.8982982635497998</v>
      </c>
      <c r="U76">
        <v>3.49162745475769</v>
      </c>
      <c r="V76">
        <v>3.3069717884063698</v>
      </c>
      <c r="W76" s="17">
        <v>0.184655666351318</v>
      </c>
      <c r="X76">
        <v>0.59132647514343295</v>
      </c>
      <c r="Y76">
        <v>0.59132647514343295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194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>
        <v>8.7540836334228498</v>
      </c>
      <c r="L77" s="10">
        <v>3.1999416351318399</v>
      </c>
      <c r="M77">
        <v>0.15018081665039101</v>
      </c>
      <c r="N77">
        <v>8.8024158477783203</v>
      </c>
      <c r="O77">
        <v>4</v>
      </c>
      <c r="P77">
        <v>4</v>
      </c>
      <c r="Q77">
        <v>14</v>
      </c>
      <c r="R77" s="16">
        <v>0.28570000000000001</v>
      </c>
      <c r="S77" s="16">
        <f t="shared" si="2"/>
        <v>0.4</v>
      </c>
      <c r="T77">
        <v>3.3016281127929701</v>
      </c>
      <c r="U77">
        <v>2.7430267333984402</v>
      </c>
      <c r="V77">
        <v>2.7414581775665301</v>
      </c>
      <c r="W77" s="17">
        <v>1.5685558319091799E-3</v>
      </c>
      <c r="X77">
        <v>0.56016993522643999</v>
      </c>
      <c r="Y77">
        <v>0.56016993522643999</v>
      </c>
      <c r="Z77">
        <v>0.4</v>
      </c>
      <c r="AA77">
        <v>1</v>
      </c>
      <c r="AB77">
        <v>0.71428571428571397</v>
      </c>
      <c r="AC77">
        <v>0.83333333333333304</v>
      </c>
      <c r="AD77">
        <v>0</v>
      </c>
      <c r="AE77">
        <v>0.6</v>
      </c>
    </row>
    <row r="78" spans="1:31" x14ac:dyDescent="0.15">
      <c r="A78" s="6">
        <v>267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7.2348403930664098</v>
      </c>
      <c r="L78" s="10">
        <v>3.2259273529052699</v>
      </c>
      <c r="M78">
        <v>1.8032188415527299</v>
      </c>
      <c r="N78">
        <v>5.1724166870117196</v>
      </c>
      <c r="O78">
        <v>3</v>
      </c>
      <c r="P78">
        <v>3</v>
      </c>
      <c r="Q78">
        <v>12</v>
      </c>
      <c r="R78" s="16">
        <v>0.25</v>
      </c>
      <c r="S78" s="16">
        <f t="shared" si="2"/>
        <v>0.3</v>
      </c>
      <c r="T78">
        <v>3.08205986022949</v>
      </c>
      <c r="U78">
        <v>2.7949919700622599</v>
      </c>
      <c r="V78">
        <v>2.6184489727020299</v>
      </c>
      <c r="W78" s="17">
        <v>0.17654299736022899</v>
      </c>
      <c r="X78">
        <v>0.46361088752746599</v>
      </c>
      <c r="Y78">
        <v>0.46361088752746599</v>
      </c>
      <c r="Z78">
        <v>0.3</v>
      </c>
      <c r="AA78">
        <v>0.9</v>
      </c>
      <c r="AB78">
        <v>0.75</v>
      </c>
      <c r="AC78">
        <v>0.81818181818181801</v>
      </c>
      <c r="AD78">
        <v>0.1</v>
      </c>
      <c r="AE78">
        <v>0.6</v>
      </c>
    </row>
    <row r="79" spans="1:31" s="32" customFormat="1" ht="17.100000000000001" customHeight="1" x14ac:dyDescent="0.15">
      <c r="A79" s="33">
        <v>695</v>
      </c>
      <c r="B79" s="32">
        <v>15</v>
      </c>
      <c r="C79" s="32">
        <v>5</v>
      </c>
      <c r="D79" s="32">
        <v>10</v>
      </c>
      <c r="E79" s="32">
        <v>10</v>
      </c>
      <c r="F79" s="32">
        <v>10</v>
      </c>
      <c r="G79" s="32">
        <v>0</v>
      </c>
      <c r="H79" s="32">
        <v>5</v>
      </c>
      <c r="I79" s="32">
        <v>5</v>
      </c>
      <c r="J79" s="32">
        <v>0.75</v>
      </c>
      <c r="K79" s="34">
        <v>9.0404605865478498</v>
      </c>
      <c r="L79" s="34">
        <v>3.3712730407714799</v>
      </c>
      <c r="M79" s="32">
        <v>0.99119949340820301</v>
      </c>
      <c r="N79" s="32">
        <v>6.5782318115234402</v>
      </c>
      <c r="O79" s="32">
        <v>3</v>
      </c>
      <c r="P79" s="32">
        <v>3</v>
      </c>
      <c r="Q79" s="32">
        <v>13</v>
      </c>
      <c r="R79" s="35">
        <v>0.23080000000000001</v>
      </c>
      <c r="S79" s="35">
        <f t="shared" si="2"/>
        <v>0.3</v>
      </c>
      <c r="T79" s="32">
        <v>3.35915184020996</v>
      </c>
      <c r="U79" s="32">
        <v>2.9874114990234402</v>
      </c>
      <c r="V79" s="32">
        <v>2.7862920761108398</v>
      </c>
      <c r="W79" s="34">
        <v>0.20111942291259799</v>
      </c>
      <c r="X79" s="32">
        <v>0.57285976409912098</v>
      </c>
      <c r="Y79" s="32">
        <v>0.57285976409912098</v>
      </c>
      <c r="Z79" s="32">
        <v>0.3</v>
      </c>
      <c r="AA79" s="32">
        <v>1</v>
      </c>
      <c r="AB79" s="32">
        <v>0.76923076923076905</v>
      </c>
      <c r="AC79" s="32">
        <v>0.86956521739130399</v>
      </c>
      <c r="AD79" s="32">
        <v>0</v>
      </c>
      <c r="AE79" s="32">
        <v>0.7</v>
      </c>
    </row>
    <row r="80" spans="1:31" x14ac:dyDescent="0.15">
      <c r="A80" s="6">
        <v>474</v>
      </c>
      <c r="B80">
        <v>13</v>
      </c>
      <c r="C80">
        <v>7</v>
      </c>
      <c r="D80">
        <v>10</v>
      </c>
      <c r="E80">
        <v>10</v>
      </c>
      <c r="F80">
        <v>9</v>
      </c>
      <c r="G80">
        <v>1</v>
      </c>
      <c r="H80">
        <v>4</v>
      </c>
      <c r="I80">
        <v>6</v>
      </c>
      <c r="J80">
        <v>0.65</v>
      </c>
      <c r="K80">
        <v>7.8971233367919904</v>
      </c>
      <c r="L80" s="10">
        <v>3.4597053527832</v>
      </c>
      <c r="M80">
        <v>0.61443710327148404</v>
      </c>
      <c r="N80">
        <v>6.3514308929443404</v>
      </c>
      <c r="O80">
        <v>3</v>
      </c>
      <c r="P80">
        <v>3</v>
      </c>
      <c r="Q80">
        <v>11</v>
      </c>
      <c r="R80" s="16">
        <v>0.2727</v>
      </c>
      <c r="S80" s="16">
        <f t="shared" si="2"/>
        <v>0.3</v>
      </c>
      <c r="T80">
        <v>2.9463424682617201</v>
      </c>
      <c r="U80">
        <v>2.5359339714050302</v>
      </c>
      <c r="V80">
        <v>2.52812623977661</v>
      </c>
      <c r="W80" s="17">
        <v>7.8077316284179696E-3</v>
      </c>
      <c r="X80">
        <v>0.41821622848510698</v>
      </c>
      <c r="Y80">
        <v>0.41821622848510698</v>
      </c>
      <c r="Z80">
        <v>0.3</v>
      </c>
      <c r="AA80">
        <v>0.8</v>
      </c>
      <c r="AB80">
        <v>0.72727272727272696</v>
      </c>
      <c r="AC80">
        <v>0.76190476190476197</v>
      </c>
      <c r="AD80">
        <v>0.2</v>
      </c>
      <c r="AE80">
        <v>0.5</v>
      </c>
    </row>
    <row r="81" spans="1:32" x14ac:dyDescent="0.15">
      <c r="A81" s="6">
        <v>42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>
        <v>8.3586750030517596</v>
      </c>
      <c r="L81" s="10">
        <v>3.4387035369872998</v>
      </c>
      <c r="M81">
        <v>0.42399215698242199</v>
      </c>
      <c r="N81">
        <v>7.2754058837890598</v>
      </c>
      <c r="O81">
        <v>3</v>
      </c>
      <c r="P81">
        <v>3</v>
      </c>
      <c r="Q81">
        <v>13</v>
      </c>
      <c r="R81" s="16">
        <v>0.23080000000000001</v>
      </c>
      <c r="S81" s="16">
        <f t="shared" si="2"/>
        <v>0.3</v>
      </c>
      <c r="T81">
        <v>3.5587501525878902</v>
      </c>
      <c r="U81">
        <v>3.07724857330322</v>
      </c>
      <c r="V81">
        <v>2.9885916709899898</v>
      </c>
      <c r="W81" s="17">
        <v>8.8656902313232394E-2</v>
      </c>
      <c r="X81">
        <v>0.57015848159789995</v>
      </c>
      <c r="Y81">
        <v>0.57015848159789995</v>
      </c>
      <c r="Z81">
        <v>0.3</v>
      </c>
      <c r="AA81">
        <v>1</v>
      </c>
      <c r="AB81">
        <v>0.76923076923076905</v>
      </c>
      <c r="AC81">
        <v>0.86956521739130399</v>
      </c>
      <c r="AD81">
        <v>0</v>
      </c>
      <c r="AE81">
        <v>0.7</v>
      </c>
    </row>
    <row r="82" spans="1:32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13" t="s">
        <v>29</v>
      </c>
      <c r="L82" s="10">
        <f>AVERAGE(L2:L81)</f>
        <v>2.505623459815979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17">
        <f t="shared" ref="W82:AE82" si="3">AVERAGE(W2:W81)</f>
        <v>0.15483752191066741</v>
      </c>
      <c r="X82" s="3"/>
      <c r="Y82" s="3"/>
      <c r="Z82" s="3">
        <f t="shared" si="3"/>
        <v>0.43749999999999944</v>
      </c>
      <c r="AA82" s="3">
        <f t="shared" si="3"/>
        <v>0.96624999999999994</v>
      </c>
      <c r="AB82" s="3">
        <f t="shared" si="3"/>
        <v>0.69095938783438826</v>
      </c>
      <c r="AC82" s="3">
        <f t="shared" si="3"/>
        <v>0.80418687290969915</v>
      </c>
      <c r="AD82" s="3">
        <f t="shared" si="3"/>
        <v>3.3750000000000016E-2</v>
      </c>
      <c r="AE82" s="3">
        <f t="shared" si="3"/>
        <v>0.5287500000000005</v>
      </c>
      <c r="AF82" s="3"/>
    </row>
    <row r="83" spans="1:32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14" t="s">
        <v>30</v>
      </c>
      <c r="L83" s="10">
        <f>MAX(L2:L81)</f>
        <v>3.4597053527832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17">
        <f t="shared" ref="W83:AE83" si="4">MAX(W2:W81)</f>
        <v>0.25429868698120101</v>
      </c>
      <c r="X83" s="3"/>
      <c r="Y83" s="3"/>
      <c r="Z83" s="3">
        <f t="shared" si="4"/>
        <v>0.8</v>
      </c>
      <c r="AA83" s="3">
        <f t="shared" si="4"/>
        <v>1</v>
      </c>
      <c r="AB83" s="3">
        <f t="shared" si="4"/>
        <v>0.76923076923076905</v>
      </c>
      <c r="AC83" s="3">
        <f t="shared" si="4"/>
        <v>0.86956521739130399</v>
      </c>
      <c r="AD83" s="3">
        <f t="shared" si="4"/>
        <v>0.2</v>
      </c>
      <c r="AE83" s="3">
        <f t="shared" si="4"/>
        <v>0.7</v>
      </c>
      <c r="AF83" s="3"/>
    </row>
    <row r="84" spans="1:32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10">
        <f>MIN(L2:L81)</f>
        <v>1.4337005615234399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17">
        <f t="shared" ref="W84:AE84" si="5">MIN(W2:W81)</f>
        <v>1.5685558319091799E-3</v>
      </c>
      <c r="X84" s="3"/>
      <c r="Y84" s="3"/>
      <c r="Z84" s="3">
        <f t="shared" si="5"/>
        <v>0.3</v>
      </c>
      <c r="AA84" s="3">
        <f t="shared" si="5"/>
        <v>0.8</v>
      </c>
      <c r="AB84" s="3">
        <f t="shared" si="5"/>
        <v>0.55555555555555602</v>
      </c>
      <c r="AC84" s="3">
        <f t="shared" si="5"/>
        <v>0.71428571428571397</v>
      </c>
      <c r="AD84" s="3">
        <f t="shared" si="5"/>
        <v>0</v>
      </c>
      <c r="AE84" s="3">
        <f t="shared" si="5"/>
        <v>0.2</v>
      </c>
      <c r="AF84" s="3"/>
    </row>
    <row r="85" spans="1:32" x14ac:dyDescent="0.15">
      <c r="K85" s="3"/>
      <c r="L85" s="10"/>
      <c r="W85" s="17"/>
    </row>
    <row r="86" spans="1:32" x14ac:dyDescent="0.15">
      <c r="K86" s="3"/>
      <c r="L86" s="10"/>
      <c r="W86" s="17"/>
    </row>
    <row r="87" spans="1:32" x14ac:dyDescent="0.15">
      <c r="K87" s="3">
        <v>6.0579999999999998</v>
      </c>
      <c r="L87" s="10"/>
      <c r="M87">
        <v>2.573</v>
      </c>
      <c r="W87" s="17"/>
    </row>
    <row r="88" spans="1:32" x14ac:dyDescent="0.15">
      <c r="K88" s="3">
        <v>31</v>
      </c>
      <c r="L88" s="10"/>
      <c r="M88">
        <v>0.21299999999999999</v>
      </c>
      <c r="W88" s="17"/>
    </row>
    <row r="89" spans="1:32" x14ac:dyDescent="0.15">
      <c r="K89" s="3">
        <v>0.19500000000000001</v>
      </c>
      <c r="L89" s="10"/>
      <c r="W89" s="17"/>
    </row>
    <row r="90" spans="1:32" x14ac:dyDescent="0.15">
      <c r="K90" s="3"/>
      <c r="L90" s="10"/>
      <c r="W90" s="17"/>
    </row>
    <row r="91" spans="1:32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2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2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2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2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2" x14ac:dyDescent="0.15">
      <c r="K96" s="3" t="s">
        <v>68</v>
      </c>
      <c r="L96" s="3">
        <f>COUNTIF(L2:L81,"&lt;1.228")-COUNTIF(L2:L81,"&lt;1.033")</f>
        <v>0</v>
      </c>
      <c r="W96" s="17"/>
    </row>
    <row r="97" spans="1:32" x14ac:dyDescent="0.15">
      <c r="K97" s="3" t="s">
        <v>69</v>
      </c>
      <c r="L97" s="3">
        <f>COUNTIF(L2:L81,"&lt;1.423")-COUNTIF(L2:L81,"&lt;1.228")</f>
        <v>0</v>
      </c>
      <c r="W97" s="17"/>
    </row>
    <row r="98" spans="1:32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20" t="s">
        <v>70</v>
      </c>
      <c r="L98" s="20">
        <f>COUNTIF(L2:L81,"&lt;1.618")-COUNTIF(L2:L81,"&lt;1.423")</f>
        <v>2</v>
      </c>
      <c r="M98" s="20">
        <v>2</v>
      </c>
      <c r="N98" s="4"/>
      <c r="O98" s="4"/>
      <c r="P98" s="4"/>
      <c r="Q98" s="4"/>
      <c r="R98" s="4"/>
      <c r="S98" s="4"/>
      <c r="T98" s="4"/>
      <c r="U98" s="4"/>
      <c r="V98" s="4"/>
      <c r="W98" s="20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15">
      <c r="K99" s="3" t="s">
        <v>71</v>
      </c>
      <c r="L99" s="3">
        <f>COUNTIF(L2:L81,"&lt;1.813")-COUNTIF(L2:L81,"&lt;1.618")</f>
        <v>4</v>
      </c>
      <c r="M99" s="3">
        <v>4</v>
      </c>
      <c r="W99" s="17"/>
    </row>
    <row r="100" spans="1:32" x14ac:dyDescent="0.15">
      <c r="K100" s="3" t="s">
        <v>72</v>
      </c>
      <c r="L100" s="3">
        <f>COUNTIF(L2:L81,"&lt;2.008")-COUNTIF(L2:L81,"&lt;1.813")</f>
        <v>6</v>
      </c>
      <c r="M100" s="3">
        <v>6</v>
      </c>
      <c r="W100" s="17"/>
    </row>
    <row r="101" spans="1:32" x14ac:dyDescent="0.15">
      <c r="K101" s="3" t="s">
        <v>73</v>
      </c>
      <c r="L101" s="3">
        <f>COUNTIF(L2:L81,"&lt;2.203")-COUNTIF(L2:L81,"&lt;2.008")</f>
        <v>9</v>
      </c>
      <c r="M101" s="3">
        <v>9</v>
      </c>
      <c r="W101" s="3"/>
    </row>
    <row r="102" spans="1:32" x14ac:dyDescent="0.15">
      <c r="K102" s="3" t="s">
        <v>74</v>
      </c>
      <c r="L102" s="3">
        <f>COUNTIF(L2:L81,"&lt;2.398")-COUNTIF(L2:L81,"&lt;2.203")</f>
        <v>12</v>
      </c>
      <c r="M102" s="3">
        <v>12</v>
      </c>
      <c r="W102" s="17"/>
    </row>
    <row r="103" spans="1:32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1" t="s">
        <v>75</v>
      </c>
      <c r="L103" s="21">
        <f>COUNTIF(L2:L81,"&lt;2.593")-COUNTIF(L2:L81,"&lt;2.398")</f>
        <v>14</v>
      </c>
      <c r="M103" s="21">
        <v>14</v>
      </c>
      <c r="N103" s="5"/>
      <c r="O103" s="5"/>
      <c r="P103" s="5"/>
      <c r="Q103" s="5"/>
      <c r="R103" s="5"/>
      <c r="S103" s="5"/>
      <c r="T103" s="5"/>
      <c r="U103" s="5"/>
      <c r="V103" s="5"/>
      <c r="W103" s="21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x14ac:dyDescent="0.15">
      <c r="K104" s="3" t="s">
        <v>76</v>
      </c>
      <c r="L104" s="3">
        <f>COUNTIF(L2:L81,"&lt;2.788")-COUNTIF(L2:L81,"&lt;2.593")</f>
        <v>12</v>
      </c>
      <c r="M104" s="3">
        <v>12</v>
      </c>
      <c r="W104" s="17"/>
    </row>
    <row r="105" spans="1:32" x14ac:dyDescent="0.15">
      <c r="K105" s="3" t="s">
        <v>77</v>
      </c>
      <c r="L105" s="3">
        <f>COUNTIF(L2:L81,"&lt;2.983")-COUNTIF(L2:L81,"&lt;2.788")</f>
        <v>9</v>
      </c>
      <c r="M105" s="3">
        <v>9</v>
      </c>
      <c r="W105" s="17"/>
    </row>
    <row r="106" spans="1:32" x14ac:dyDescent="0.15">
      <c r="K106" s="3" t="s">
        <v>78</v>
      </c>
      <c r="L106" s="3">
        <f>COUNTIF(L2:L81,"&lt;3.178")-COUNTIF(L2:L81,"&lt;2.983")</f>
        <v>6</v>
      </c>
      <c r="M106" s="3">
        <v>6</v>
      </c>
      <c r="W106" s="17"/>
    </row>
    <row r="107" spans="1:32" x14ac:dyDescent="0.15">
      <c r="K107" s="3" t="s">
        <v>79</v>
      </c>
      <c r="L107" s="3">
        <f>COUNTIF(L2:L81,"&lt;3.373")-COUNTIF(L2:L81,"&lt;3.178")</f>
        <v>4</v>
      </c>
      <c r="M107" s="3">
        <v>4</v>
      </c>
      <c r="W107" s="17"/>
    </row>
    <row r="108" spans="1:32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20" t="s">
        <v>80</v>
      </c>
      <c r="L108" s="20">
        <f>COUNTIF(L2:L81,"&lt;3.568")-COUNTIF(L2:L81,"&lt;3.373")</f>
        <v>2</v>
      </c>
      <c r="M108" s="20">
        <v>2</v>
      </c>
      <c r="N108" s="4"/>
      <c r="O108" s="4"/>
      <c r="P108" s="4"/>
      <c r="Q108" s="4"/>
      <c r="R108" s="4"/>
      <c r="S108" s="4"/>
      <c r="T108" s="4"/>
      <c r="U108" s="4"/>
      <c r="V108" s="4"/>
      <c r="W108" s="20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x14ac:dyDescent="0.15">
      <c r="K109" s="3" t="s">
        <v>81</v>
      </c>
      <c r="L109" s="3">
        <f>COUNTIF(L2:L81,"&lt;3.763")-COUNTIF(L2:L81,"&lt;3.568")</f>
        <v>0</v>
      </c>
      <c r="W109" s="17"/>
    </row>
    <row r="110" spans="1:32" x14ac:dyDescent="0.15">
      <c r="K110" s="3" t="s">
        <v>82</v>
      </c>
      <c r="L110" s="3">
        <f>COUNTIF(L2:L81,"&lt;3.958")-COUNTIF(L2:L81,"&lt;3.763")</f>
        <v>0</v>
      </c>
      <c r="W110" s="17"/>
    </row>
    <row r="111" spans="1:32" x14ac:dyDescent="0.15">
      <c r="K111" s="3" t="s">
        <v>83</v>
      </c>
      <c r="L111" s="3">
        <f>COUNTIF(L2:L81,"&lt;4.153")-COUNTIF(L2:L81,"&lt;3.958")</f>
        <v>0</v>
      </c>
      <c r="W111" s="3"/>
    </row>
    <row r="112" spans="1:32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1.9079999999999999</v>
      </c>
      <c r="O119">
        <v>0.155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N120">
        <v>2.5009999999999999</v>
      </c>
      <c r="O120">
        <v>0.21299999999999999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3.472</v>
      </c>
      <c r="O121">
        <v>0.29099999999999998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K125" s="3"/>
      <c r="L125" s="10"/>
      <c r="W125" s="17"/>
    </row>
  </sheetData>
  <phoneticPr fontId="5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05"/>
  <sheetViews>
    <sheetView topLeftCell="J70" workbookViewId="0">
      <selection activeCell="N79" sqref="N79:N87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19.8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72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10.8279304504394</v>
      </c>
      <c r="L2" s="10">
        <v>1.6549110412597701</v>
      </c>
      <c r="M2">
        <v>1.01169586181641</v>
      </c>
      <c r="N2">
        <v>8.2501869201660192</v>
      </c>
      <c r="O2">
        <v>6</v>
      </c>
      <c r="P2">
        <v>6</v>
      </c>
      <c r="Q2">
        <v>16</v>
      </c>
      <c r="R2" s="16">
        <v>0.375</v>
      </c>
      <c r="S2" s="16">
        <f t="shared" ref="S2:S30" si="0">O2/E2</f>
        <v>0.6</v>
      </c>
      <c r="T2">
        <v>4.2823925018310502</v>
      </c>
      <c r="U2">
        <v>3.9305074214935298</v>
      </c>
      <c r="V2">
        <v>3.6954784393310498</v>
      </c>
      <c r="W2" s="17">
        <v>0.235028982162476</v>
      </c>
      <c r="X2">
        <v>0.5869140625</v>
      </c>
      <c r="Y2">
        <v>0.5869140625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95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8.5702972412109393</v>
      </c>
      <c r="L5" s="10">
        <v>1.8977088928222701</v>
      </c>
      <c r="M5">
        <v>1.3390693664550799</v>
      </c>
      <c r="N5">
        <v>5.5475578308105504</v>
      </c>
      <c r="O5">
        <v>4</v>
      </c>
      <c r="P5">
        <v>4</v>
      </c>
      <c r="Q5">
        <v>12</v>
      </c>
      <c r="R5" s="16">
        <v>0.33329999999999999</v>
      </c>
      <c r="S5" s="16">
        <f t="shared" si="0"/>
        <v>0.4</v>
      </c>
      <c r="T5">
        <v>3.9815902709960902</v>
      </c>
      <c r="U5">
        <v>3.6999924182891801</v>
      </c>
      <c r="V5">
        <v>3.46128225326538</v>
      </c>
      <c r="W5" s="17">
        <v>0.23871016502380399</v>
      </c>
      <c r="X5">
        <v>0.520308017730713</v>
      </c>
      <c r="Y5">
        <v>0.520308017730713</v>
      </c>
      <c r="Z5">
        <v>0.4</v>
      </c>
      <c r="AA5">
        <v>0.8</v>
      </c>
      <c r="AB5">
        <v>0.66666666666666696</v>
      </c>
      <c r="AC5">
        <v>0.72727272727272696</v>
      </c>
      <c r="AD5">
        <v>0.2</v>
      </c>
      <c r="AE5">
        <v>0.4</v>
      </c>
    </row>
    <row r="6" spans="1:31" x14ac:dyDescent="0.15">
      <c r="A6" s="6">
        <v>532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9.6175632476806605</v>
      </c>
      <c r="L6" s="10">
        <v>1.9014892578125</v>
      </c>
      <c r="M6">
        <v>1.4356002807617201</v>
      </c>
      <c r="N6">
        <v>7.315673828125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4.1075992584228498</v>
      </c>
      <c r="U6">
        <v>3.81423759460449</v>
      </c>
      <c r="V6">
        <v>3.5993456840515101</v>
      </c>
      <c r="W6" s="17">
        <v>0.21489191055297799</v>
      </c>
      <c r="X6">
        <v>0.508253574371338</v>
      </c>
      <c r="Y6">
        <v>0.508253574371338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x14ac:dyDescent="0.15">
      <c r="A7" s="6">
        <v>984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8.6383628845214808</v>
      </c>
      <c r="L7" s="10">
        <v>1.9156856536865201</v>
      </c>
      <c r="M7">
        <v>0.92982864379882801</v>
      </c>
      <c r="N7">
        <v>6.3176345825195304</v>
      </c>
      <c r="O7">
        <v>4</v>
      </c>
      <c r="P7">
        <v>4</v>
      </c>
      <c r="Q7">
        <v>13</v>
      </c>
      <c r="R7" s="16">
        <v>0.30769999999999997</v>
      </c>
      <c r="S7" s="16">
        <f t="shared" si="0"/>
        <v>0.4</v>
      </c>
      <c r="T7">
        <v>4.0963973999023402</v>
      </c>
      <c r="U7">
        <v>3.7216889858245801</v>
      </c>
      <c r="V7">
        <v>3.5205378532409699</v>
      </c>
      <c r="W7" s="17">
        <v>0.201151132583618</v>
      </c>
      <c r="X7">
        <v>0.57585954666137695</v>
      </c>
      <c r="Y7">
        <v>0.57585954666137695</v>
      </c>
      <c r="Z7">
        <v>0.4</v>
      </c>
      <c r="AA7">
        <v>0.9</v>
      </c>
      <c r="AB7">
        <v>0.69230769230769196</v>
      </c>
      <c r="AC7">
        <v>0.78260869565217395</v>
      </c>
      <c r="AD7">
        <v>0.1</v>
      </c>
      <c r="AE7">
        <v>0.5</v>
      </c>
    </row>
    <row r="8" spans="1:31" s="32" customFormat="1" x14ac:dyDescent="0.15">
      <c r="A8" s="33">
        <v>868</v>
      </c>
      <c r="B8" s="32">
        <v>19</v>
      </c>
      <c r="C8" s="32">
        <v>1</v>
      </c>
      <c r="D8" s="32">
        <v>10</v>
      </c>
      <c r="E8" s="32">
        <v>10</v>
      </c>
      <c r="F8" s="32">
        <v>10</v>
      </c>
      <c r="G8" s="32">
        <v>0</v>
      </c>
      <c r="H8" s="32">
        <v>9</v>
      </c>
      <c r="I8" s="32">
        <v>1</v>
      </c>
      <c r="J8" s="32">
        <v>0.95</v>
      </c>
      <c r="K8" s="34">
        <v>12.251512527465801</v>
      </c>
      <c r="L8" s="34">
        <v>1.91659736633301</v>
      </c>
      <c r="M8" s="32">
        <v>1.7530345916748</v>
      </c>
      <c r="N8" s="32">
        <v>9.8475990295410192</v>
      </c>
      <c r="O8" s="32">
        <v>8</v>
      </c>
      <c r="P8" s="32">
        <v>8</v>
      </c>
      <c r="Q8" s="32">
        <v>18</v>
      </c>
      <c r="R8" s="35">
        <v>0.44440000000000002</v>
      </c>
      <c r="S8" s="35">
        <f t="shared" si="0"/>
        <v>0.8</v>
      </c>
      <c r="T8" s="32">
        <v>4.5495071411132804</v>
      </c>
      <c r="U8" s="32">
        <v>4.2235770225524902</v>
      </c>
      <c r="V8" s="32">
        <v>3.9954762458801301</v>
      </c>
      <c r="W8" s="34">
        <v>0.228100776672363</v>
      </c>
      <c r="X8" s="32">
        <v>0.55403089523315396</v>
      </c>
      <c r="Y8" s="32">
        <v>0.55403089523315396</v>
      </c>
      <c r="Z8" s="32">
        <v>0.8</v>
      </c>
      <c r="AA8" s="32">
        <v>1</v>
      </c>
      <c r="AB8" s="32">
        <v>0.55555555555555602</v>
      </c>
      <c r="AC8" s="32">
        <v>0.71428571428571397</v>
      </c>
      <c r="AD8" s="32">
        <v>0</v>
      </c>
      <c r="AE8" s="32">
        <v>0.2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161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8.1865882873535192</v>
      </c>
      <c r="L10" s="10">
        <v>2.0900421142578098</v>
      </c>
      <c r="M10">
        <v>1.18630599975586</v>
      </c>
      <c r="N10">
        <v>5.6968841552734402</v>
      </c>
      <c r="O10">
        <v>4</v>
      </c>
      <c r="P10">
        <v>4</v>
      </c>
      <c r="Q10">
        <v>13</v>
      </c>
      <c r="R10" s="16">
        <v>0.30769999999999997</v>
      </c>
      <c r="S10" s="16">
        <f t="shared" si="0"/>
        <v>0.4</v>
      </c>
      <c r="T10">
        <v>3.9474563598632799</v>
      </c>
      <c r="U10">
        <v>3.6399130821228001</v>
      </c>
      <c r="V10">
        <v>3.4293487071990998</v>
      </c>
      <c r="W10" s="17">
        <v>0.210564374923706</v>
      </c>
      <c r="X10">
        <v>0.51810765266418501</v>
      </c>
      <c r="Y10">
        <v>0.51810765266418501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6">
        <v>419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9.0907382965087908</v>
      </c>
      <c r="L11" s="10">
        <v>2.1580924987793</v>
      </c>
      <c r="M11">
        <v>1.1644153594970701</v>
      </c>
      <c r="N11">
        <v>6.5915012359619096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3.6389312744140598</v>
      </c>
      <c r="U11">
        <v>3.3371138572692902</v>
      </c>
      <c r="V11">
        <v>3.1238765716552699</v>
      </c>
      <c r="W11" s="17">
        <v>0.213237285614014</v>
      </c>
      <c r="X11">
        <v>0.51505470275878895</v>
      </c>
      <c r="Y11">
        <v>0.51505470275878895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393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9.0137596130371094</v>
      </c>
      <c r="L12" s="10">
        <v>2.0154380798339799</v>
      </c>
      <c r="M12">
        <v>0.97864913940429699</v>
      </c>
      <c r="N12">
        <v>6.5416355133056596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4.1226081848144496</v>
      </c>
      <c r="U12">
        <v>3.7492263317108101</v>
      </c>
      <c r="V12">
        <v>3.53274297714233</v>
      </c>
      <c r="W12" s="17">
        <v>0.216483354568481</v>
      </c>
      <c r="X12">
        <v>0.58986520767211903</v>
      </c>
      <c r="Y12">
        <v>0.58986520767211903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272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9.2138195037841797</v>
      </c>
      <c r="L13" s="10">
        <v>2.0940017700195299</v>
      </c>
      <c r="M13">
        <v>1.08382415771484</v>
      </c>
      <c r="N13">
        <v>6.8038921356201199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4.4087619781494096</v>
      </c>
      <c r="U13">
        <v>4.0186033248901403</v>
      </c>
      <c r="V13">
        <v>3.8008544445037802</v>
      </c>
      <c r="W13" s="17">
        <v>0.21774888038635301</v>
      </c>
      <c r="X13">
        <v>0.60790753364562999</v>
      </c>
      <c r="Y13">
        <v>0.60790753364562999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758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9.3289508819580096</v>
      </c>
      <c r="L14" s="10">
        <v>2.0283145904540998</v>
      </c>
      <c r="M14">
        <v>0.96340560913085904</v>
      </c>
      <c r="N14">
        <v>6.8797893524169904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4.1791725158691397</v>
      </c>
      <c r="U14">
        <v>3.7919178009033199</v>
      </c>
      <c r="V14">
        <v>3.5736203193664502</v>
      </c>
      <c r="W14" s="17">
        <v>0.21829748153686501</v>
      </c>
      <c r="X14">
        <v>0.60555219650268599</v>
      </c>
      <c r="Y14">
        <v>0.60555219650268599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s="32" customFormat="1" x14ac:dyDescent="0.15">
      <c r="A15" s="33">
        <v>850</v>
      </c>
      <c r="B15" s="32">
        <v>17</v>
      </c>
      <c r="C15" s="32">
        <v>3</v>
      </c>
      <c r="D15" s="32">
        <v>10</v>
      </c>
      <c r="E15" s="32">
        <v>10</v>
      </c>
      <c r="F15" s="32">
        <v>10</v>
      </c>
      <c r="G15" s="32">
        <v>0</v>
      </c>
      <c r="H15" s="32">
        <v>7</v>
      </c>
      <c r="I15" s="32">
        <v>3</v>
      </c>
      <c r="J15" s="32">
        <v>0.85</v>
      </c>
      <c r="K15" s="34">
        <v>8.9638195037841797</v>
      </c>
      <c r="L15" s="34">
        <v>2.1394710540771502</v>
      </c>
      <c r="M15" s="32">
        <v>1.19388198852539</v>
      </c>
      <c r="N15" s="32">
        <v>6.5971145629882804</v>
      </c>
      <c r="O15" s="32">
        <v>5</v>
      </c>
      <c r="P15" s="32">
        <v>5</v>
      </c>
      <c r="Q15" s="32">
        <v>15</v>
      </c>
      <c r="R15" s="35">
        <v>0.33329999999999999</v>
      </c>
      <c r="S15" s="35">
        <f t="shared" si="0"/>
        <v>0.5</v>
      </c>
      <c r="T15" s="32">
        <v>4.2533588409423801</v>
      </c>
      <c r="U15" s="32">
        <v>3.8689239025115998</v>
      </c>
      <c r="V15" s="32">
        <v>3.64924097061157</v>
      </c>
      <c r="W15" s="34">
        <v>0.219682931900024</v>
      </c>
      <c r="X15" s="32">
        <v>0.60411787033081099</v>
      </c>
      <c r="Y15" s="32">
        <v>0.60411787033081099</v>
      </c>
      <c r="Z15" s="32">
        <v>0.5</v>
      </c>
      <c r="AA15" s="32">
        <v>1</v>
      </c>
      <c r="AB15" s="32">
        <v>0.66666666666666696</v>
      </c>
      <c r="AC15" s="32">
        <v>0.8</v>
      </c>
      <c r="AD15" s="32">
        <v>0</v>
      </c>
      <c r="AE15" s="32">
        <v>0.5</v>
      </c>
    </row>
    <row r="16" spans="1:31" x14ac:dyDescent="0.15">
      <c r="A16" s="6">
        <v>477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8.5217647552490199</v>
      </c>
      <c r="L16" s="3">
        <v>2.3952865600585902</v>
      </c>
      <c r="M16">
        <v>1.3604316711425799</v>
      </c>
      <c r="N16">
        <v>7.6236553192138699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4.0984210968017596</v>
      </c>
      <c r="U16">
        <v>3.6420803070068399</v>
      </c>
      <c r="V16">
        <v>3.5496582984924299</v>
      </c>
      <c r="W16" s="3">
        <v>9.2422008514404297E-2</v>
      </c>
      <c r="X16">
        <v>0.54876279830932595</v>
      </c>
      <c r="Y16">
        <v>0.54876279830932595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741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7.8732261657714799</v>
      </c>
      <c r="L17" s="10">
        <v>2.3893070220947301</v>
      </c>
      <c r="M17">
        <v>1.5041046142578101</v>
      </c>
      <c r="N17">
        <v>6.9268531799316397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3.6089420318603498</v>
      </c>
      <c r="U17">
        <v>3.2022559642791699</v>
      </c>
      <c r="V17">
        <v>3.1033778190612802</v>
      </c>
      <c r="W17" s="17">
        <v>9.8878145217895494E-2</v>
      </c>
      <c r="X17">
        <v>0.50556421279907204</v>
      </c>
      <c r="Y17">
        <v>0.50556421279907204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37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7.9181995391845703</v>
      </c>
      <c r="L18" s="10">
        <v>2.3743133544921902</v>
      </c>
      <c r="M18">
        <v>0.58882904052734397</v>
      </c>
      <c r="N18">
        <v>7.5167980194091797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3.9399890899658199</v>
      </c>
      <c r="U18">
        <v>3.4389526844024698</v>
      </c>
      <c r="V18">
        <v>3.3988056182861301</v>
      </c>
      <c r="W18" s="17">
        <v>4.0147066116333001E-2</v>
      </c>
      <c r="X18">
        <v>0.54118347167968694</v>
      </c>
      <c r="Y18">
        <v>0.54118347167968694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254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8.4959316253662092</v>
      </c>
      <c r="L19" s="10">
        <v>2.3730316162109402</v>
      </c>
      <c r="M19">
        <v>0.73026657104492199</v>
      </c>
      <c r="N19">
        <v>6.0979137420654297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4.1275157928466797</v>
      </c>
      <c r="U19">
        <v>3.7219903469085698</v>
      </c>
      <c r="V19">
        <v>3.54408979415894</v>
      </c>
      <c r="W19" s="17">
        <v>0.17790055274963401</v>
      </c>
      <c r="X19">
        <v>0.58342599868774403</v>
      </c>
      <c r="Y19">
        <v>0.58342599868774403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217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9.3432559967040998</v>
      </c>
      <c r="L20" s="10">
        <v>2.3560009002685498</v>
      </c>
      <c r="M20">
        <v>0.55837249755859397</v>
      </c>
      <c r="N20">
        <v>7.1513729095459002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4.1629772186279297</v>
      </c>
      <c r="U20">
        <v>3.7201204299926798</v>
      </c>
      <c r="V20">
        <v>3.54529905319214</v>
      </c>
      <c r="W20" s="17">
        <v>0.174821376800537</v>
      </c>
      <c r="X20">
        <v>0.61767816543579102</v>
      </c>
      <c r="Y20">
        <v>0.61767816543579102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207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8.5764904022216797</v>
      </c>
      <c r="L21" s="10">
        <v>2.3408775329589799</v>
      </c>
      <c r="M21">
        <v>0.71479415893554699</v>
      </c>
      <c r="N21">
        <v>6.3274822235107404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3.9801387786865199</v>
      </c>
      <c r="U21">
        <v>3.5809094905853298</v>
      </c>
      <c r="V21">
        <v>3.4007949829101598</v>
      </c>
      <c r="W21" s="17">
        <v>0.18011450767517101</v>
      </c>
      <c r="X21">
        <v>0.57934379577636697</v>
      </c>
      <c r="Y21">
        <v>0.57934379577636697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573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7.7861976623535201</v>
      </c>
      <c r="L22" s="10">
        <v>2.38701248168945</v>
      </c>
      <c r="M22">
        <v>1.50172996520996</v>
      </c>
      <c r="N22">
        <v>4.7621803283691397</v>
      </c>
      <c r="O22">
        <v>4</v>
      </c>
      <c r="P22">
        <v>4</v>
      </c>
      <c r="Q22">
        <v>13</v>
      </c>
      <c r="R22" s="16">
        <v>0.30769999999999997</v>
      </c>
      <c r="S22" s="16">
        <f t="shared" si="0"/>
        <v>0.4</v>
      </c>
      <c r="T22">
        <v>3.1709365844726598</v>
      </c>
      <c r="U22">
        <v>2.9400973320007302</v>
      </c>
      <c r="V22">
        <v>2.70842504501343</v>
      </c>
      <c r="W22" s="17">
        <v>0.23167228698730499</v>
      </c>
      <c r="X22">
        <v>0.46251153945922902</v>
      </c>
      <c r="Y22">
        <v>0.46251153945922902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x14ac:dyDescent="0.15">
      <c r="A23" s="6">
        <v>582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10.237333297729499</v>
      </c>
      <c r="L23" s="10">
        <v>2.39279365539551</v>
      </c>
      <c r="M23">
        <v>1.32973480224609</v>
      </c>
      <c r="N23">
        <v>7.6629505157470703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3.8714351654052699</v>
      </c>
      <c r="U23">
        <v>3.5270068645477299</v>
      </c>
      <c r="V23">
        <v>3.29490995407104</v>
      </c>
      <c r="W23" s="17">
        <v>0.23209691047668499</v>
      </c>
      <c r="X23">
        <v>0.57652521133422896</v>
      </c>
      <c r="Y23">
        <v>0.57652521133422896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756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>
        <v>8.0184116363525408</v>
      </c>
      <c r="L24" s="10">
        <v>2.3798713684082</v>
      </c>
      <c r="M24">
        <v>1.7715759277343699</v>
      </c>
      <c r="N24">
        <v>6.0273933410644496</v>
      </c>
      <c r="O24">
        <v>3</v>
      </c>
      <c r="P24">
        <v>3</v>
      </c>
      <c r="Q24">
        <v>11</v>
      </c>
      <c r="R24" s="16">
        <v>0.2727</v>
      </c>
      <c r="S24" s="16">
        <f t="shared" si="0"/>
        <v>0.3</v>
      </c>
      <c r="T24">
        <v>3.0213775634765598</v>
      </c>
      <c r="U24">
        <v>2.7786052227020299</v>
      </c>
      <c r="V24">
        <v>2.5855565071106001</v>
      </c>
      <c r="W24" s="17">
        <v>0.193048715591431</v>
      </c>
      <c r="X24">
        <v>0.43582105636596702</v>
      </c>
      <c r="Y24">
        <v>0.43582105636596702</v>
      </c>
      <c r="Z24">
        <v>0.3</v>
      </c>
      <c r="AA24">
        <v>0.8</v>
      </c>
      <c r="AB24">
        <v>0.72727272727272696</v>
      </c>
      <c r="AC24">
        <v>0.76190476190476197</v>
      </c>
      <c r="AD24">
        <v>0.2</v>
      </c>
      <c r="AE24">
        <v>0.5</v>
      </c>
    </row>
    <row r="25" spans="1:31" s="1" customFormat="1" x14ac:dyDescent="0.15">
      <c r="A25" s="8">
        <v>582</v>
      </c>
      <c r="B25" s="1">
        <v>17</v>
      </c>
      <c r="C25" s="1">
        <v>3</v>
      </c>
      <c r="D25" s="1">
        <v>10</v>
      </c>
      <c r="E25" s="1">
        <v>10</v>
      </c>
      <c r="F25" s="1">
        <v>10</v>
      </c>
      <c r="G25" s="1">
        <v>0</v>
      </c>
      <c r="H25" s="1">
        <v>7</v>
      </c>
      <c r="I25" s="1">
        <v>3</v>
      </c>
      <c r="J25" s="1">
        <v>0.85</v>
      </c>
      <c r="K25" s="1">
        <v>10.237333297729499</v>
      </c>
      <c r="L25" s="12">
        <v>2.39279365539551</v>
      </c>
      <c r="M25" s="1">
        <v>1.32973480224609</v>
      </c>
      <c r="N25" s="1">
        <v>7.6629505157470703</v>
      </c>
      <c r="O25" s="1">
        <v>5</v>
      </c>
      <c r="P25" s="1">
        <v>5</v>
      </c>
      <c r="Q25" s="1">
        <v>15</v>
      </c>
      <c r="R25" s="19">
        <v>0.33329999999999999</v>
      </c>
      <c r="S25" s="19">
        <f t="shared" si="0"/>
        <v>0.5</v>
      </c>
      <c r="T25" s="1">
        <v>3.8714351654052699</v>
      </c>
      <c r="U25" s="1">
        <v>3.5270068645477299</v>
      </c>
      <c r="V25" s="1">
        <v>3.29490995407104</v>
      </c>
      <c r="W25" s="12">
        <v>0.23209691047668499</v>
      </c>
      <c r="X25" s="1">
        <v>0.57652521133422896</v>
      </c>
      <c r="Y25" s="1">
        <v>0.57652521133422896</v>
      </c>
      <c r="Z25" s="1">
        <v>0.5</v>
      </c>
      <c r="AA25" s="1">
        <v>1</v>
      </c>
      <c r="AB25" s="1">
        <v>0.66666666666666696</v>
      </c>
      <c r="AC25" s="1">
        <v>0.8</v>
      </c>
      <c r="AD25" s="1">
        <v>0</v>
      </c>
      <c r="AE25" s="1">
        <v>0.5</v>
      </c>
    </row>
    <row r="26" spans="1:31" x14ac:dyDescent="0.15">
      <c r="A26" s="6">
        <v>390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7.9791641235351598</v>
      </c>
      <c r="L26" s="10">
        <v>2.5468788146972701</v>
      </c>
      <c r="M26">
        <v>0.53936386108398404</v>
      </c>
      <c r="N26">
        <v>6.8495445251464799</v>
      </c>
      <c r="O26">
        <v>4</v>
      </c>
      <c r="P26">
        <v>4</v>
      </c>
      <c r="Q26">
        <v>13</v>
      </c>
      <c r="R26" s="16">
        <v>0.30769999999999997</v>
      </c>
      <c r="S26" s="16">
        <f t="shared" si="0"/>
        <v>0.4</v>
      </c>
      <c r="T26">
        <v>3.54753494262695</v>
      </c>
      <c r="U26">
        <v>3.11309742927551</v>
      </c>
      <c r="V26">
        <v>3.0184552669525102</v>
      </c>
      <c r="W26" s="17">
        <v>9.4642162322998005E-2</v>
      </c>
      <c r="X26">
        <v>0.52907967567443803</v>
      </c>
      <c r="Y26">
        <v>0.52907967567443803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381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8.4343585968017596</v>
      </c>
      <c r="L27" s="10">
        <v>2.4829654693603498</v>
      </c>
      <c r="M27">
        <v>0.32008743286132801</v>
      </c>
      <c r="N27">
        <v>7.5770339965820304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3.8176078796386701</v>
      </c>
      <c r="U27">
        <v>3.3234374523162802</v>
      </c>
      <c r="V27">
        <v>3.2520523071289098</v>
      </c>
      <c r="W27" s="17">
        <v>7.1385145187377902E-2</v>
      </c>
      <c r="X27">
        <v>0.56555557250976596</v>
      </c>
      <c r="Y27">
        <v>0.56555557250976596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970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8.1123428344726598</v>
      </c>
      <c r="L28" s="10">
        <v>2.4769401550293</v>
      </c>
      <c r="M28">
        <v>0.43460464477539101</v>
      </c>
      <c r="N28">
        <v>7.18613624572754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3.5408668518066402</v>
      </c>
      <c r="U28">
        <v>3.0644097328186</v>
      </c>
      <c r="V28">
        <v>2.9869301319122301</v>
      </c>
      <c r="W28" s="17">
        <v>7.7479600906372098E-2</v>
      </c>
      <c r="X28">
        <v>0.55393671989440896</v>
      </c>
      <c r="Y28">
        <v>0.55393671989440896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71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7.2303504943847701</v>
      </c>
      <c r="L29" s="10">
        <v>2.43522071838379</v>
      </c>
      <c r="M29">
        <v>0.739349365234375</v>
      </c>
      <c r="N29">
        <v>6.1985321044921902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3.4461135864257799</v>
      </c>
      <c r="U29">
        <v>3.0334830284118599</v>
      </c>
      <c r="V29">
        <v>2.9327149391174299</v>
      </c>
      <c r="W29" s="17">
        <v>0.100768089294434</v>
      </c>
      <c r="X29">
        <v>0.51339864730835005</v>
      </c>
      <c r="Y29">
        <v>0.51339864730835005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811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7.9958915710449201</v>
      </c>
      <c r="L30" s="10">
        <v>2.4192810058593701</v>
      </c>
      <c r="M30">
        <v>0.42259979248046903</v>
      </c>
      <c r="N30">
        <v>7.1598644256591797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3.1425418853759801</v>
      </c>
      <c r="U30">
        <v>2.70858955383301</v>
      </c>
      <c r="V30">
        <v>2.6420795917511</v>
      </c>
      <c r="W30" s="17">
        <v>6.6509962081909194E-2</v>
      </c>
      <c r="X30">
        <v>0.50046229362487804</v>
      </c>
      <c r="Y30">
        <v>0.50046229362487804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189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7.8892402648925799</v>
      </c>
      <c r="L31" s="10">
        <v>2.56989669799805</v>
      </c>
      <c r="M31">
        <v>1.2658233642578101</v>
      </c>
      <c r="N31">
        <v>5.6053905487060502</v>
      </c>
      <c r="O31">
        <v>4</v>
      </c>
      <c r="P31">
        <v>4</v>
      </c>
      <c r="Q31">
        <v>13</v>
      </c>
      <c r="R31" s="16">
        <v>0.30769999999999997</v>
      </c>
      <c r="S31" s="16">
        <f t="shared" ref="S31:S51" si="1">O31/E31</f>
        <v>0.4</v>
      </c>
      <c r="T31">
        <v>3.4480819702148402</v>
      </c>
      <c r="U31">
        <v>3.1278390884399401</v>
      </c>
      <c r="V31">
        <v>2.94432497024536</v>
      </c>
      <c r="W31" s="17">
        <v>0.18351411819457999</v>
      </c>
      <c r="X31">
        <v>0.50375699996948198</v>
      </c>
      <c r="Y31">
        <v>0.50375699996948198</v>
      </c>
      <c r="Z31">
        <v>0.4</v>
      </c>
      <c r="AA31">
        <v>0.9</v>
      </c>
      <c r="AB31">
        <v>0.69230769230769196</v>
      </c>
      <c r="AC31">
        <v>0.78260869565217395</v>
      </c>
      <c r="AD31">
        <v>0.1</v>
      </c>
      <c r="AE31">
        <v>0.5</v>
      </c>
    </row>
    <row r="32" spans="1:31" x14ac:dyDescent="0.15">
      <c r="A32" s="6">
        <v>759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7.5038566589355504</v>
      </c>
      <c r="L32" s="10">
        <v>2.5776634216308598</v>
      </c>
      <c r="M32">
        <v>1.27959060668945</v>
      </c>
      <c r="N32">
        <v>4.9651393890380904</v>
      </c>
      <c r="O32">
        <v>3</v>
      </c>
      <c r="P32">
        <v>3</v>
      </c>
      <c r="Q32">
        <v>12</v>
      </c>
      <c r="R32" s="16">
        <v>0.25</v>
      </c>
      <c r="S32" s="16">
        <f t="shared" si="1"/>
        <v>0.3</v>
      </c>
      <c r="T32">
        <v>3.4542045593261701</v>
      </c>
      <c r="U32">
        <v>3.1654732227325399</v>
      </c>
      <c r="V32">
        <v>2.9687378406524698</v>
      </c>
      <c r="W32" s="17">
        <v>0.19673538208007799</v>
      </c>
      <c r="X32">
        <v>0.485466718673706</v>
      </c>
      <c r="Y32">
        <v>0.485466718673706</v>
      </c>
      <c r="Z32">
        <v>0.3</v>
      </c>
      <c r="AA32">
        <v>0.9</v>
      </c>
      <c r="AB32">
        <v>0.75</v>
      </c>
      <c r="AC32">
        <v>0.81818181818181801</v>
      </c>
      <c r="AD32">
        <v>0.1</v>
      </c>
      <c r="AE32">
        <v>0.6</v>
      </c>
    </row>
    <row r="33" spans="1:31" x14ac:dyDescent="0.15">
      <c r="A33" s="6">
        <v>724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8.4444427490234393</v>
      </c>
      <c r="L33" s="10">
        <v>2.5630035400390598</v>
      </c>
      <c r="M33">
        <v>1.2227630615234399</v>
      </c>
      <c r="N33">
        <v>6.4517955780029297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3.3656883239746098</v>
      </c>
      <c r="U33">
        <v>3.0281753540039098</v>
      </c>
      <c r="V33">
        <v>2.8456511497497599</v>
      </c>
      <c r="W33" s="17">
        <v>0.18252420425415</v>
      </c>
      <c r="X33">
        <v>0.52003717422485396</v>
      </c>
      <c r="Y33">
        <v>0.52003717422485396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880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>
        <v>8.9738502502441406</v>
      </c>
      <c r="L34" s="10">
        <v>2.5500297546386701</v>
      </c>
      <c r="M34">
        <v>1.0189895629882799</v>
      </c>
      <c r="N34">
        <v>6.8787593841552699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4.16623878479004</v>
      </c>
      <c r="U34">
        <v>3.7365980148315399</v>
      </c>
      <c r="V34">
        <v>3.5552010536193901</v>
      </c>
      <c r="W34" s="17">
        <v>0.18139696121215801</v>
      </c>
      <c r="X34">
        <v>0.61103773117065396</v>
      </c>
      <c r="Y34">
        <v>0.61103773117065396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925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9.0501499176025408</v>
      </c>
      <c r="L35" s="10">
        <v>2.5379219055175799</v>
      </c>
      <c r="M35">
        <v>0.93624496459960904</v>
      </c>
      <c r="N35">
        <v>6.84950828552246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3.25386619567871</v>
      </c>
      <c r="U35">
        <v>2.9283568859100302</v>
      </c>
      <c r="V35">
        <v>2.7367506027221702</v>
      </c>
      <c r="W35" s="17">
        <v>0.19160628318786599</v>
      </c>
      <c r="X35">
        <v>0.51711559295654297</v>
      </c>
      <c r="Y35">
        <v>0.51711559295654297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232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8.4017028808593697</v>
      </c>
      <c r="L36" s="10">
        <v>2.53948974609375</v>
      </c>
      <c r="M36">
        <v>1.08858871459961</v>
      </c>
      <c r="N36">
        <v>6.1430988311767596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3.37979316711426</v>
      </c>
      <c r="U36">
        <v>3.0490188598632799</v>
      </c>
      <c r="V36">
        <v>2.8511533737182599</v>
      </c>
      <c r="W36" s="17">
        <v>0.19786548614502</v>
      </c>
      <c r="X36">
        <v>0.52863979339599598</v>
      </c>
      <c r="Y36">
        <v>0.52863979339599598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s="1" customFormat="1" x14ac:dyDescent="0.15">
      <c r="A37" s="8">
        <v>1</v>
      </c>
      <c r="B37" s="1">
        <v>16</v>
      </c>
      <c r="C37" s="1">
        <v>4</v>
      </c>
      <c r="D37" s="1">
        <v>10</v>
      </c>
      <c r="E37" s="1">
        <v>10</v>
      </c>
      <c r="F37" s="1">
        <v>10</v>
      </c>
      <c r="G37" s="1">
        <v>0</v>
      </c>
      <c r="H37" s="1">
        <v>6</v>
      </c>
      <c r="I37" s="1">
        <v>4</v>
      </c>
      <c r="J37" s="1">
        <v>0.8</v>
      </c>
      <c r="K37" s="1">
        <v>7.7202854156494096</v>
      </c>
      <c r="L37" s="12">
        <v>2.5373878479003902</v>
      </c>
      <c r="M37" s="1">
        <v>1.4980049133300799</v>
      </c>
      <c r="N37" s="1">
        <v>6.0396995544433603</v>
      </c>
      <c r="O37" s="1">
        <v>3</v>
      </c>
      <c r="P37" s="1">
        <v>3</v>
      </c>
      <c r="Q37" s="1">
        <v>12</v>
      </c>
      <c r="R37" s="19">
        <v>0.25</v>
      </c>
      <c r="S37" s="19">
        <f t="shared" si="1"/>
        <v>0.3</v>
      </c>
      <c r="T37" s="1">
        <v>3.68910408020019</v>
      </c>
      <c r="U37" s="1">
        <v>3.3324730396270801</v>
      </c>
      <c r="V37" s="1">
        <v>3.16773629188538</v>
      </c>
      <c r="W37" s="12">
        <v>0.164736747741699</v>
      </c>
      <c r="X37" s="1">
        <v>0.521367788314819</v>
      </c>
      <c r="Y37" s="1">
        <v>0.521367788314819</v>
      </c>
      <c r="Z37" s="1">
        <v>0.3</v>
      </c>
      <c r="AA37" s="1">
        <v>0.9</v>
      </c>
      <c r="AB37" s="1">
        <v>0.75</v>
      </c>
      <c r="AC37" s="1">
        <v>0.81818181818181801</v>
      </c>
      <c r="AD37" s="1">
        <v>0.1</v>
      </c>
      <c r="AE37" s="1">
        <v>0.6</v>
      </c>
    </row>
    <row r="38" spans="1:31" x14ac:dyDescent="0.15">
      <c r="A38" s="6">
        <v>264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>
        <v>8.7027568817138707</v>
      </c>
      <c r="L38" s="10">
        <v>2.6739330291747998</v>
      </c>
      <c r="M38">
        <v>1.0338172912597701</v>
      </c>
      <c r="N38">
        <v>5.9477291107177699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4.3563709259033203</v>
      </c>
      <c r="U38">
        <v>3.95168805122375</v>
      </c>
      <c r="V38">
        <v>3.7433953285217298</v>
      </c>
      <c r="W38" s="17">
        <v>0.20829272270202601</v>
      </c>
      <c r="X38">
        <v>0.61297559738159202</v>
      </c>
      <c r="Y38">
        <v>0.61297559738159202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797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8.901123046875</v>
      </c>
      <c r="L39" s="10">
        <v>2.6786441802978498</v>
      </c>
      <c r="M39">
        <v>1.2344818115234399</v>
      </c>
      <c r="N39">
        <v>6.7603988647460902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3.2908840179443399</v>
      </c>
      <c r="U39">
        <v>2.96318435668945</v>
      </c>
      <c r="V39">
        <v>2.7713387012481698</v>
      </c>
      <c r="W39" s="17">
        <v>0.19184565544128401</v>
      </c>
      <c r="X39">
        <v>0.51954531669616699</v>
      </c>
      <c r="Y39">
        <v>0.51954531669616699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186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8.1563663482665998</v>
      </c>
      <c r="L40" s="10">
        <v>2.6966648101806601</v>
      </c>
      <c r="M40">
        <v>1.4660606384277299</v>
      </c>
      <c r="N40">
        <v>6.0229797363281197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3.4161605834960902</v>
      </c>
      <c r="U40">
        <v>3.0802404880523699</v>
      </c>
      <c r="V40">
        <v>2.88804960250854</v>
      </c>
      <c r="W40" s="17">
        <v>0.19219088554382299</v>
      </c>
      <c r="X40">
        <v>0.52811098098754905</v>
      </c>
      <c r="Y40">
        <v>0.52811098098754905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473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7.9275894165039098</v>
      </c>
      <c r="L41" s="10">
        <v>2.6483669281005899</v>
      </c>
      <c r="M41">
        <v>0.66130828857421897</v>
      </c>
      <c r="N41">
        <v>6.5843334197998002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3.7051258087158199</v>
      </c>
      <c r="U41">
        <v>3.2515168190002401</v>
      </c>
      <c r="V41">
        <v>3.1500170230865501</v>
      </c>
      <c r="W41" s="17">
        <v>0.101499795913696</v>
      </c>
      <c r="X41">
        <v>0.55510878562927202</v>
      </c>
      <c r="Y41">
        <v>0.55510878562927202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133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8.1249008178710902</v>
      </c>
      <c r="L42" s="10">
        <v>2.6571311950683598</v>
      </c>
      <c r="M42">
        <v>0.60422134399414096</v>
      </c>
      <c r="N42">
        <v>6.8297176361084002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3.8297367095947301</v>
      </c>
      <c r="U42">
        <v>3.37107276916504</v>
      </c>
      <c r="V42">
        <v>3.2589538097381601</v>
      </c>
      <c r="W42" s="17">
        <v>0.11211895942687999</v>
      </c>
      <c r="X42">
        <v>0.57078289985656705</v>
      </c>
      <c r="Y42">
        <v>0.57078289985656705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465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7.2475414276123002</v>
      </c>
      <c r="L43" s="10">
        <v>2.6715660095214799</v>
      </c>
      <c r="M43">
        <v>1.10940933227539</v>
      </c>
      <c r="N43">
        <v>6.0276374816894496</v>
      </c>
      <c r="O43">
        <v>3</v>
      </c>
      <c r="P43">
        <v>3</v>
      </c>
      <c r="Q43">
        <v>11</v>
      </c>
      <c r="R43" s="16">
        <v>0.2727</v>
      </c>
      <c r="S43" s="16">
        <f t="shared" si="1"/>
        <v>0.3</v>
      </c>
      <c r="T43">
        <v>3.08828544616699</v>
      </c>
      <c r="U43">
        <v>2.7331199645996098</v>
      </c>
      <c r="V43">
        <v>2.6300811767578098</v>
      </c>
      <c r="W43" s="17">
        <v>0.103038787841797</v>
      </c>
      <c r="X43">
        <v>0.45820426940918002</v>
      </c>
      <c r="Y43">
        <v>0.45820426940918002</v>
      </c>
      <c r="Z43">
        <v>0.3</v>
      </c>
      <c r="AA43">
        <v>0.8</v>
      </c>
      <c r="AB43">
        <v>0.72727272727272696</v>
      </c>
      <c r="AC43">
        <v>0.76190476190476197</v>
      </c>
      <c r="AD43">
        <v>0.2</v>
      </c>
      <c r="AE43">
        <v>0.5</v>
      </c>
    </row>
    <row r="44" spans="1:31" x14ac:dyDescent="0.15">
      <c r="A44" s="6">
        <v>936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8.1866207122802699</v>
      </c>
      <c r="L44" s="10">
        <v>2.7772979736328098</v>
      </c>
      <c r="M44">
        <v>0.68459701538085904</v>
      </c>
      <c r="N44">
        <v>6.6332588195800799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3.7980613708496098</v>
      </c>
      <c r="U44">
        <v>3.3487637042999299</v>
      </c>
      <c r="V44">
        <v>3.2189126014709499</v>
      </c>
      <c r="W44" s="17">
        <v>0.12985110282897899</v>
      </c>
      <c r="X44">
        <v>0.579148769378662</v>
      </c>
      <c r="Y44">
        <v>0.579148769378662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326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8.5384082794189506</v>
      </c>
      <c r="L45" s="10">
        <v>2.7803001403808598</v>
      </c>
      <c r="M45">
        <v>0.56219100952148404</v>
      </c>
      <c r="N45">
        <v>7.0799999237060502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3.5761966705322301</v>
      </c>
      <c r="U45">
        <v>3.12972831726074</v>
      </c>
      <c r="V45">
        <v>3.0091691017150901</v>
      </c>
      <c r="W45" s="17">
        <v>0.12055921554565401</v>
      </c>
      <c r="X45">
        <v>0.567027568817139</v>
      </c>
      <c r="Y45">
        <v>0.567027568817139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637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8.3590946197509801</v>
      </c>
      <c r="L46" s="10">
        <v>2.7022609710693399</v>
      </c>
      <c r="M46">
        <v>0.47758865356445301</v>
      </c>
      <c r="N46">
        <v>6.8643245697021502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3.7901134490966801</v>
      </c>
      <c r="U46">
        <v>3.3169093132018999</v>
      </c>
      <c r="V46">
        <v>3.20951151847839</v>
      </c>
      <c r="W46" s="17">
        <v>0.10739779472351101</v>
      </c>
      <c r="X46">
        <v>0.58060193061828602</v>
      </c>
      <c r="Y46">
        <v>0.58060193061828602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s="1" customFormat="1" x14ac:dyDescent="0.15">
      <c r="A47" s="8">
        <v>147</v>
      </c>
      <c r="B47" s="1">
        <v>14</v>
      </c>
      <c r="C47" s="1">
        <v>6</v>
      </c>
      <c r="D47" s="1">
        <v>10</v>
      </c>
      <c r="E47" s="1">
        <v>10</v>
      </c>
      <c r="F47" s="1">
        <v>10</v>
      </c>
      <c r="G47" s="1">
        <v>0</v>
      </c>
      <c r="H47" s="1">
        <v>4</v>
      </c>
      <c r="I47" s="1">
        <v>6</v>
      </c>
      <c r="J47" s="1">
        <v>0.7</v>
      </c>
      <c r="K47" s="1">
        <v>7.5927104949951199</v>
      </c>
      <c r="L47" s="12">
        <v>2.7144756317138699</v>
      </c>
      <c r="M47" s="1">
        <v>0.28372955322265597</v>
      </c>
      <c r="N47" s="1">
        <v>8.1443538665771502</v>
      </c>
      <c r="O47" s="1">
        <v>4</v>
      </c>
      <c r="P47" s="1">
        <v>4</v>
      </c>
      <c r="Q47" s="1">
        <v>13</v>
      </c>
      <c r="R47" s="19">
        <v>0.30769999999999997</v>
      </c>
      <c r="S47" s="19">
        <f t="shared" si="1"/>
        <v>0.4</v>
      </c>
      <c r="T47" s="1">
        <v>3.4357986450195299</v>
      </c>
      <c r="U47" s="1">
        <v>2.9036130905151398</v>
      </c>
      <c r="V47" s="1">
        <v>2.9277539253234899</v>
      </c>
      <c r="W47" s="12">
        <v>2.4140834808349599E-2</v>
      </c>
      <c r="X47" s="1">
        <v>0.50804471969604503</v>
      </c>
      <c r="Y47" s="1">
        <v>0.50804471969604503</v>
      </c>
      <c r="Z47" s="1">
        <v>0.4</v>
      </c>
      <c r="AA47" s="1">
        <v>0.9</v>
      </c>
      <c r="AB47" s="1">
        <v>0.69230769230769196</v>
      </c>
      <c r="AC47" s="1">
        <v>0.78260869565217395</v>
      </c>
      <c r="AD47" s="1">
        <v>0.1</v>
      </c>
      <c r="AE47" s="1">
        <v>0.5</v>
      </c>
    </row>
    <row r="48" spans="1:31" x14ac:dyDescent="0.15">
      <c r="A48" s="6">
        <v>625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9.2096900939941406</v>
      </c>
      <c r="L48" s="10">
        <v>2.85905838012695</v>
      </c>
      <c r="M48">
        <v>0.52288818359375</v>
      </c>
      <c r="N48">
        <v>8.0289115905761701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3.3103942871093701</v>
      </c>
      <c r="U48">
        <v>2.8554091453552202</v>
      </c>
      <c r="V48">
        <v>2.7563230991363499</v>
      </c>
      <c r="W48" s="17">
        <v>9.9086046218872098E-2</v>
      </c>
      <c r="X48">
        <v>0.55407118797302202</v>
      </c>
      <c r="Y48">
        <v>0.55407118797302202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2" x14ac:dyDescent="0.15">
      <c r="A49" s="6">
        <v>904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9.0766181945800799</v>
      </c>
      <c r="L49" s="10">
        <v>2.9220333099365199</v>
      </c>
      <c r="M49">
        <v>0.669952392578125</v>
      </c>
      <c r="N49">
        <v>7.8049945831298801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3.79270362854004</v>
      </c>
      <c r="U49">
        <v>3.2864410877227801</v>
      </c>
      <c r="V49">
        <v>3.1766781806945801</v>
      </c>
      <c r="W49" s="17">
        <v>0.10976290702819801</v>
      </c>
      <c r="X49">
        <v>0.61602544784545898</v>
      </c>
      <c r="Y49">
        <v>0.61602544784545898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2" x14ac:dyDescent="0.15">
      <c r="A50" s="6">
        <v>86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8.3743400573730504</v>
      </c>
      <c r="L50" s="10">
        <v>2.8474159240722701</v>
      </c>
      <c r="M50">
        <v>0.84817123413085904</v>
      </c>
      <c r="N50">
        <v>7.0553627014160201</v>
      </c>
      <c r="O50">
        <v>5</v>
      </c>
      <c r="P50">
        <v>5</v>
      </c>
      <c r="Q50">
        <v>15</v>
      </c>
      <c r="R50" s="16">
        <v>0.33329999999999999</v>
      </c>
      <c r="S50" s="16">
        <f t="shared" si="1"/>
        <v>0.5</v>
      </c>
      <c r="T50">
        <v>3.4937095642089799</v>
      </c>
      <c r="U50">
        <v>3.0568745136261</v>
      </c>
      <c r="V50">
        <v>2.9398140907287602</v>
      </c>
      <c r="W50" s="17">
        <v>0.11706042289733901</v>
      </c>
      <c r="X50">
        <v>0.55389547348022505</v>
      </c>
      <c r="Y50">
        <v>0.55389547348022505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2" x14ac:dyDescent="0.15">
      <c r="A51" s="6">
        <v>365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7.97296142578125</v>
      </c>
      <c r="L51" s="10">
        <v>2.8002986907959002</v>
      </c>
      <c r="M51">
        <v>0.1246337890625</v>
      </c>
      <c r="N51">
        <v>8.4722270965576207</v>
      </c>
      <c r="O51">
        <v>4</v>
      </c>
      <c r="P51">
        <v>4</v>
      </c>
      <c r="Q51">
        <v>13</v>
      </c>
      <c r="R51" s="16">
        <v>0.30769999999999997</v>
      </c>
      <c r="S51" s="16">
        <f t="shared" si="1"/>
        <v>0.4</v>
      </c>
      <c r="T51">
        <v>3.2654514312744101</v>
      </c>
      <c r="U51">
        <v>2.70167112350464</v>
      </c>
      <c r="V51">
        <v>2.73349809646606</v>
      </c>
      <c r="W51" s="17">
        <v>3.1826972961425802E-2</v>
      </c>
      <c r="X51">
        <v>0.53195333480835005</v>
      </c>
      <c r="Y51">
        <v>0.53195333480835005</v>
      </c>
      <c r="Z51">
        <v>0.4</v>
      </c>
      <c r="AA51">
        <v>0.9</v>
      </c>
      <c r="AB51">
        <v>0.69230769230769196</v>
      </c>
      <c r="AC51">
        <v>0.78260869565217395</v>
      </c>
      <c r="AD51">
        <v>0.1</v>
      </c>
      <c r="AE51">
        <v>0.5</v>
      </c>
    </row>
    <row r="52" spans="1:32" x14ac:dyDescent="0.15">
      <c r="A52" s="6">
        <v>615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7.7363338470459002</v>
      </c>
      <c r="L52" s="10">
        <v>2.8632545471191402</v>
      </c>
      <c r="M52">
        <v>0.89956283569335904</v>
      </c>
      <c r="N52">
        <v>5.8187713623046902</v>
      </c>
      <c r="O52">
        <v>3</v>
      </c>
      <c r="P52">
        <v>3</v>
      </c>
      <c r="Q52">
        <v>12</v>
      </c>
      <c r="R52" s="16">
        <v>0.25</v>
      </c>
      <c r="S52" s="16">
        <f t="shared" ref="S52:S61" si="2">O52/E52</f>
        <v>0.3</v>
      </c>
      <c r="T52">
        <v>3.1233978271484402</v>
      </c>
      <c r="U52">
        <v>2.7785613536834699</v>
      </c>
      <c r="V52">
        <v>2.62391209602356</v>
      </c>
      <c r="W52" s="17">
        <v>0.154649257659912</v>
      </c>
      <c r="X52">
        <v>0.49948573112487799</v>
      </c>
      <c r="Y52">
        <v>0.49948573112487799</v>
      </c>
      <c r="Z52">
        <v>0.3</v>
      </c>
      <c r="AA52">
        <v>0.9</v>
      </c>
      <c r="AB52">
        <v>0.75</v>
      </c>
      <c r="AC52">
        <v>0.81818181818181801</v>
      </c>
      <c r="AD52">
        <v>0.1</v>
      </c>
      <c r="AE52">
        <v>0.6</v>
      </c>
    </row>
    <row r="53" spans="1:32" x14ac:dyDescent="0.15">
      <c r="A53" s="6">
        <v>698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8.0581130981445295</v>
      </c>
      <c r="L53" s="10">
        <v>2.8542957305908199</v>
      </c>
      <c r="M53">
        <v>0.80971527099609397</v>
      </c>
      <c r="N53">
        <v>6.3184852600097701</v>
      </c>
      <c r="O53">
        <v>4</v>
      </c>
      <c r="P53">
        <v>4</v>
      </c>
      <c r="Q53">
        <v>13</v>
      </c>
      <c r="R53" s="16">
        <v>0.30769999999999997</v>
      </c>
      <c r="S53" s="16">
        <f t="shared" si="2"/>
        <v>0.4</v>
      </c>
      <c r="T53">
        <v>3.1939716339111301</v>
      </c>
      <c r="U53">
        <v>2.8159756660461399</v>
      </c>
      <c r="V53">
        <v>2.6805729866027801</v>
      </c>
      <c r="W53" s="17">
        <v>0.13540267944335899</v>
      </c>
      <c r="X53">
        <v>0.51339864730835005</v>
      </c>
      <c r="Y53">
        <v>0.51339864730835005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2" s="1" customFormat="1" x14ac:dyDescent="0.15">
      <c r="A54" s="8">
        <v>86</v>
      </c>
      <c r="B54" s="1">
        <v>15</v>
      </c>
      <c r="C54" s="1">
        <v>5</v>
      </c>
      <c r="D54" s="1">
        <v>10</v>
      </c>
      <c r="E54" s="1">
        <v>10</v>
      </c>
      <c r="F54" s="1">
        <v>10</v>
      </c>
      <c r="G54" s="1">
        <v>0</v>
      </c>
      <c r="H54" s="1">
        <v>5</v>
      </c>
      <c r="I54" s="1">
        <v>5</v>
      </c>
      <c r="J54" s="1">
        <v>0.75</v>
      </c>
      <c r="K54" s="1">
        <v>8.3743400573730504</v>
      </c>
      <c r="L54" s="12">
        <v>2.8474159240722701</v>
      </c>
      <c r="M54" s="1">
        <v>0.84817123413085904</v>
      </c>
      <c r="N54" s="1">
        <v>7.0553627014160201</v>
      </c>
      <c r="O54" s="1">
        <v>5</v>
      </c>
      <c r="P54" s="1">
        <v>5</v>
      </c>
      <c r="Q54" s="1">
        <v>15</v>
      </c>
      <c r="R54" s="19">
        <v>0.33329999999999999</v>
      </c>
      <c r="S54" s="19">
        <f t="shared" si="2"/>
        <v>0.5</v>
      </c>
      <c r="T54" s="1">
        <v>3.4937095642089799</v>
      </c>
      <c r="U54" s="1">
        <v>3.0568745136261</v>
      </c>
      <c r="V54" s="1">
        <v>2.9398140907287602</v>
      </c>
      <c r="W54" s="12">
        <v>0.11706042289733901</v>
      </c>
      <c r="X54" s="1">
        <v>0.55389547348022505</v>
      </c>
      <c r="Y54" s="1">
        <v>0.55389547348022505</v>
      </c>
      <c r="Z54" s="1">
        <v>0.5</v>
      </c>
      <c r="AA54" s="1">
        <v>1</v>
      </c>
      <c r="AB54" s="1">
        <v>0.66666666666666696</v>
      </c>
      <c r="AC54" s="1">
        <v>0.8</v>
      </c>
      <c r="AD54" s="1">
        <v>0</v>
      </c>
      <c r="AE54" s="1">
        <v>0.5</v>
      </c>
    </row>
    <row r="55" spans="1:32" x14ac:dyDescent="0.15">
      <c r="A55" s="6">
        <v>375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8.2417392730712908</v>
      </c>
      <c r="L55" s="10">
        <v>2.9888610839843701</v>
      </c>
      <c r="M55">
        <v>1.03568267822266</v>
      </c>
      <c r="N55">
        <v>6.5994071960449201</v>
      </c>
      <c r="O55">
        <v>4</v>
      </c>
      <c r="P55">
        <v>4</v>
      </c>
      <c r="Q55">
        <v>14</v>
      </c>
      <c r="R55" s="16">
        <v>0.28570000000000001</v>
      </c>
      <c r="S55" s="16">
        <f t="shared" si="2"/>
        <v>0.4</v>
      </c>
      <c r="T55">
        <v>3.4292221069335902</v>
      </c>
      <c r="U55">
        <v>3.0179691314697301</v>
      </c>
      <c r="V55">
        <v>2.8843188285827601</v>
      </c>
      <c r="W55" s="17">
        <v>0.133650302886963</v>
      </c>
      <c r="X55">
        <v>0.54490327835082997</v>
      </c>
      <c r="Y55">
        <v>0.54490327835082997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2" x14ac:dyDescent="0.15">
      <c r="A56" s="6">
        <v>872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7.7024211883544904</v>
      </c>
      <c r="L56" s="10">
        <v>3.0466976165771502</v>
      </c>
      <c r="M56">
        <v>1.49460601806641</v>
      </c>
      <c r="N56">
        <v>6.2072620391845703</v>
      </c>
      <c r="O56">
        <v>4</v>
      </c>
      <c r="P56">
        <v>4</v>
      </c>
      <c r="Q56">
        <v>13</v>
      </c>
      <c r="R56" s="16">
        <v>0.30769999999999997</v>
      </c>
      <c r="S56" s="16">
        <f t="shared" si="2"/>
        <v>0.4</v>
      </c>
      <c r="T56">
        <v>2.7578697204589799</v>
      </c>
      <c r="U56">
        <v>2.4421029090881401</v>
      </c>
      <c r="V56">
        <v>2.3006236553192099</v>
      </c>
      <c r="W56" s="17">
        <v>0.14147925376892101</v>
      </c>
      <c r="X56">
        <v>0.45724606513977101</v>
      </c>
      <c r="Y56">
        <v>0.45724606513977101</v>
      </c>
      <c r="Z56">
        <v>0.4</v>
      </c>
      <c r="AA56">
        <v>0.9</v>
      </c>
      <c r="AB56">
        <v>0.69230769230769196</v>
      </c>
      <c r="AC56">
        <v>0.78260869565217395</v>
      </c>
      <c r="AD56">
        <v>0.1</v>
      </c>
      <c r="AE56">
        <v>0.5</v>
      </c>
    </row>
    <row r="57" spans="1:32" x14ac:dyDescent="0.15">
      <c r="A57" s="6">
        <v>139</v>
      </c>
      <c r="B57">
        <v>14</v>
      </c>
      <c r="C57">
        <v>6</v>
      </c>
      <c r="D57">
        <v>10</v>
      </c>
      <c r="E57">
        <v>10</v>
      </c>
      <c r="F57">
        <v>10</v>
      </c>
      <c r="G57">
        <v>0</v>
      </c>
      <c r="H57">
        <v>4</v>
      </c>
      <c r="I57">
        <v>6</v>
      </c>
      <c r="J57">
        <v>0.7</v>
      </c>
      <c r="K57">
        <v>7.91512107849121</v>
      </c>
      <c r="L57" s="10">
        <v>3.0504188537597701</v>
      </c>
      <c r="M57">
        <v>0.32053756713867199</v>
      </c>
      <c r="N57">
        <v>7.6119632720947301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3.1472129821777299</v>
      </c>
      <c r="U57">
        <v>2.64344978332519</v>
      </c>
      <c r="V57">
        <v>2.6132624149322501</v>
      </c>
      <c r="W57" s="17">
        <v>3.0187368392944301E-2</v>
      </c>
      <c r="X57">
        <v>0.53395056724548295</v>
      </c>
      <c r="Y57">
        <v>0.53395056724548295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2" x14ac:dyDescent="0.15">
      <c r="A58" s="6">
        <v>26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>
        <v>7.8317146301269496</v>
      </c>
      <c r="L58" s="10">
        <v>3.0649051666259801</v>
      </c>
      <c r="M58">
        <v>0.44335174560546903</v>
      </c>
      <c r="N58">
        <v>7.5477924346923801</v>
      </c>
      <c r="O58">
        <v>4</v>
      </c>
      <c r="P58">
        <v>4</v>
      </c>
      <c r="Q58">
        <v>14</v>
      </c>
      <c r="R58" s="16">
        <v>0.28570000000000001</v>
      </c>
      <c r="S58" s="16">
        <f t="shared" si="2"/>
        <v>0.4</v>
      </c>
      <c r="T58">
        <v>3.2726955413818399</v>
      </c>
      <c r="U58">
        <v>2.7893033027648899</v>
      </c>
      <c r="V58">
        <v>2.7581441402435298</v>
      </c>
      <c r="W58" s="17">
        <v>3.1159162521362301E-2</v>
      </c>
      <c r="X58">
        <v>0.514551401138306</v>
      </c>
      <c r="Y58">
        <v>0.514551401138306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2" s="1" customFormat="1" x14ac:dyDescent="0.15">
      <c r="A59" s="8">
        <v>258</v>
      </c>
      <c r="B59" s="1">
        <v>15</v>
      </c>
      <c r="C59" s="1">
        <v>5</v>
      </c>
      <c r="D59" s="1">
        <v>10</v>
      </c>
      <c r="E59" s="1">
        <v>10</v>
      </c>
      <c r="F59" s="1">
        <v>10</v>
      </c>
      <c r="G59" s="1">
        <v>0</v>
      </c>
      <c r="H59" s="1">
        <v>5</v>
      </c>
      <c r="I59" s="1">
        <v>5</v>
      </c>
      <c r="J59" s="1">
        <v>0.75</v>
      </c>
      <c r="K59" s="1">
        <v>8.7935047149658203</v>
      </c>
      <c r="L59" s="12">
        <v>3.0823822021484402</v>
      </c>
      <c r="M59" s="1">
        <v>0.86180114746093694</v>
      </c>
      <c r="N59" s="1">
        <v>6.9810791015625</v>
      </c>
      <c r="O59" s="1">
        <v>4</v>
      </c>
      <c r="P59" s="1">
        <v>4</v>
      </c>
      <c r="Q59" s="1">
        <v>14</v>
      </c>
      <c r="R59" s="19">
        <v>0.28570000000000001</v>
      </c>
      <c r="S59" s="19">
        <f t="shared" si="2"/>
        <v>0.4</v>
      </c>
      <c r="T59" s="1">
        <v>4.00844383239746</v>
      </c>
      <c r="U59" s="1">
        <v>3.5459938049316402</v>
      </c>
      <c r="V59" s="1">
        <v>3.3885917663574201</v>
      </c>
      <c r="W59" s="12">
        <v>0.157402038574219</v>
      </c>
      <c r="X59" s="1">
        <v>0.61985206604003895</v>
      </c>
      <c r="Y59" s="1">
        <v>0.61985206604003895</v>
      </c>
      <c r="Z59" s="1">
        <v>0.4</v>
      </c>
      <c r="AA59" s="1">
        <v>1</v>
      </c>
      <c r="AB59" s="1">
        <v>0.71428571428571397</v>
      </c>
      <c r="AC59" s="1">
        <v>0.83333333333333304</v>
      </c>
      <c r="AD59" s="1">
        <v>0</v>
      </c>
      <c r="AE59" s="1">
        <v>0.6</v>
      </c>
    </row>
    <row r="60" spans="1:32" x14ac:dyDescent="0.15">
      <c r="A60" s="6">
        <v>267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7.2348403930664098</v>
      </c>
      <c r="L60" s="10">
        <v>3.2259273529052699</v>
      </c>
      <c r="M60">
        <v>1.8032188415527299</v>
      </c>
      <c r="N60">
        <v>5.1724166870117196</v>
      </c>
      <c r="O60">
        <v>3</v>
      </c>
      <c r="P60">
        <v>3</v>
      </c>
      <c r="Q60">
        <v>12</v>
      </c>
      <c r="R60" s="16">
        <v>0.25</v>
      </c>
      <c r="S60" s="16">
        <f t="shared" si="2"/>
        <v>0.3</v>
      </c>
      <c r="T60">
        <v>3.08205986022949</v>
      </c>
      <c r="U60">
        <v>2.7949919700622599</v>
      </c>
      <c r="V60">
        <v>2.6184489727020299</v>
      </c>
      <c r="W60" s="17">
        <v>0.17654299736022899</v>
      </c>
      <c r="X60">
        <v>0.46361088752746599</v>
      </c>
      <c r="Y60">
        <v>0.46361088752746599</v>
      </c>
      <c r="Z60">
        <v>0.3</v>
      </c>
      <c r="AA60">
        <v>0.9</v>
      </c>
      <c r="AB60">
        <v>0.75</v>
      </c>
      <c r="AC60">
        <v>0.81818181818181801</v>
      </c>
      <c r="AD60">
        <v>0.1</v>
      </c>
      <c r="AE60">
        <v>0.6</v>
      </c>
    </row>
    <row r="61" spans="1:32" s="32" customFormat="1" ht="17.100000000000001" customHeight="1" x14ac:dyDescent="0.15">
      <c r="A61" s="33">
        <v>695</v>
      </c>
      <c r="B61" s="32">
        <v>15</v>
      </c>
      <c r="C61" s="32">
        <v>5</v>
      </c>
      <c r="D61" s="32">
        <v>10</v>
      </c>
      <c r="E61" s="32">
        <v>10</v>
      </c>
      <c r="F61" s="32">
        <v>10</v>
      </c>
      <c r="G61" s="32">
        <v>0</v>
      </c>
      <c r="H61" s="32">
        <v>5</v>
      </c>
      <c r="I61" s="32">
        <v>5</v>
      </c>
      <c r="J61" s="32">
        <v>0.75</v>
      </c>
      <c r="K61" s="34">
        <v>9.0404605865478498</v>
      </c>
      <c r="L61" s="34">
        <v>3.3712730407714799</v>
      </c>
      <c r="M61" s="32">
        <v>0.99119949340820301</v>
      </c>
      <c r="N61" s="32">
        <v>6.5782318115234402</v>
      </c>
      <c r="O61" s="32">
        <v>3</v>
      </c>
      <c r="P61" s="32">
        <v>3</v>
      </c>
      <c r="Q61" s="32">
        <v>13</v>
      </c>
      <c r="R61" s="35">
        <v>0.23080000000000001</v>
      </c>
      <c r="S61" s="35">
        <f t="shared" si="2"/>
        <v>0.3</v>
      </c>
      <c r="T61" s="32">
        <v>3.35915184020996</v>
      </c>
      <c r="U61" s="32">
        <v>2.9874114990234402</v>
      </c>
      <c r="V61" s="32">
        <v>2.7862920761108398</v>
      </c>
      <c r="W61" s="34">
        <v>0.20111942291259799</v>
      </c>
      <c r="X61" s="32">
        <v>0.57285976409912098</v>
      </c>
      <c r="Y61" s="32">
        <v>0.57285976409912098</v>
      </c>
      <c r="Z61" s="32">
        <v>0.3</v>
      </c>
      <c r="AA61" s="32">
        <v>1</v>
      </c>
      <c r="AB61" s="32">
        <v>0.76923076923076905</v>
      </c>
      <c r="AC61" s="32">
        <v>0.86956521739130399</v>
      </c>
      <c r="AD61" s="32">
        <v>0</v>
      </c>
      <c r="AE61" s="32">
        <v>0.7</v>
      </c>
    </row>
    <row r="62" spans="1:32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13" t="s">
        <v>29</v>
      </c>
      <c r="L62" s="10">
        <f>AVERAGE(L2:L61)</f>
        <v>2.5053825378417969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17">
        <f t="shared" ref="W62:AE62" si="3">AVERAGE(W2:W61)</f>
        <v>0.15549269119898479</v>
      </c>
      <c r="X62" s="3"/>
      <c r="Y62" s="3"/>
      <c r="Z62" s="3">
        <f t="shared" si="3"/>
        <v>0.43499999999999972</v>
      </c>
      <c r="AA62" s="3">
        <f t="shared" si="3"/>
        <v>0.96499999999999975</v>
      </c>
      <c r="AB62" s="3">
        <f t="shared" si="3"/>
        <v>0.69198764198764229</v>
      </c>
      <c r="AC62" s="3">
        <f t="shared" si="3"/>
        <v>0.80439281732759993</v>
      </c>
      <c r="AD62" s="3">
        <f t="shared" si="3"/>
        <v>3.500000000000001E-2</v>
      </c>
      <c r="AE62" s="3">
        <f t="shared" si="3"/>
        <v>0.53000000000000036</v>
      </c>
      <c r="AF62" s="3"/>
    </row>
    <row r="63" spans="1:32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14" t="s">
        <v>30</v>
      </c>
      <c r="L63" s="10">
        <f>MAX(L2:L61)</f>
        <v>3.3712730407714799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17">
        <f t="shared" ref="W63:AE63" si="4">MAX(W2:W61)</f>
        <v>0.23871016502380399</v>
      </c>
      <c r="X63" s="3"/>
      <c r="Y63" s="3"/>
      <c r="Z63" s="3">
        <f t="shared" si="4"/>
        <v>0.8</v>
      </c>
      <c r="AA63" s="3">
        <f t="shared" si="4"/>
        <v>1</v>
      </c>
      <c r="AB63" s="3">
        <f t="shared" si="4"/>
        <v>0.76923076923076905</v>
      </c>
      <c r="AC63" s="3">
        <f t="shared" si="4"/>
        <v>0.86956521739130399</v>
      </c>
      <c r="AD63" s="3">
        <f t="shared" si="4"/>
        <v>0.2</v>
      </c>
      <c r="AE63" s="3">
        <f t="shared" si="4"/>
        <v>0.7</v>
      </c>
      <c r="AF63" s="3"/>
    </row>
    <row r="64" spans="1:32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10">
        <f>MIN(L2:L61)</f>
        <v>1.6549110412597701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17">
        <f t="shared" ref="W64:AE64" si="5">MIN(W2:W61)</f>
        <v>2.4140834808349599E-2</v>
      </c>
      <c r="X64" s="3"/>
      <c r="Y64" s="3"/>
      <c r="Z64" s="3">
        <f t="shared" si="5"/>
        <v>0.3</v>
      </c>
      <c r="AA64" s="3">
        <f t="shared" si="5"/>
        <v>0.8</v>
      </c>
      <c r="AB64" s="3">
        <f t="shared" si="5"/>
        <v>0.55555555555555602</v>
      </c>
      <c r="AC64" s="3">
        <f t="shared" si="5"/>
        <v>0.71428571428571397</v>
      </c>
      <c r="AD64" s="3">
        <f t="shared" si="5"/>
        <v>0</v>
      </c>
      <c r="AE64" s="3">
        <f t="shared" si="5"/>
        <v>0.2</v>
      </c>
      <c r="AF64" s="3"/>
    </row>
    <row r="65" spans="1:32" x14ac:dyDescent="0.15">
      <c r="K65" s="3"/>
      <c r="L65" s="10"/>
      <c r="W65" s="17"/>
    </row>
    <row r="66" spans="1:32" x14ac:dyDescent="0.15">
      <c r="K66" s="3"/>
      <c r="L66" s="10"/>
      <c r="W66" s="17"/>
    </row>
    <row r="67" spans="1:32" x14ac:dyDescent="0.15">
      <c r="K67" s="3">
        <v>6.0579999999999998</v>
      </c>
      <c r="L67" s="10"/>
      <c r="M67">
        <v>2.573</v>
      </c>
      <c r="W67" s="17"/>
    </row>
    <row r="68" spans="1:32" x14ac:dyDescent="0.15">
      <c r="K68" s="3">
        <v>31</v>
      </c>
      <c r="L68" s="10"/>
      <c r="M68">
        <v>0.21299999999999999</v>
      </c>
      <c r="W68" s="17"/>
    </row>
    <row r="69" spans="1:32" x14ac:dyDescent="0.15">
      <c r="K69" s="3">
        <v>0.19500000000000001</v>
      </c>
      <c r="L69" s="10"/>
      <c r="W69" s="17"/>
    </row>
    <row r="70" spans="1:32" x14ac:dyDescent="0.15">
      <c r="K70" s="3"/>
      <c r="L70" s="10"/>
      <c r="W70" s="17"/>
    </row>
    <row r="71" spans="1:32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:32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:32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:32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:32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:32" x14ac:dyDescent="0.15">
      <c r="K76" s="3" t="s">
        <v>68</v>
      </c>
      <c r="L76" s="3">
        <f>COUNTIF(L2:L61,"&lt;1.228")-COUNTIF(L2:L61,"&lt;1.033")</f>
        <v>0</v>
      </c>
      <c r="W76" s="17"/>
    </row>
    <row r="77" spans="1:32" x14ac:dyDescent="0.15">
      <c r="K77" s="3" t="s">
        <v>69</v>
      </c>
      <c r="L77" s="3">
        <f>COUNTIF(L2:L61,"&lt;1.423")-COUNTIF(L2:L61,"&lt;1.228")</f>
        <v>0</v>
      </c>
      <c r="W77" s="17"/>
    </row>
    <row r="78" spans="1:32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20" t="s">
        <v>70</v>
      </c>
      <c r="L78" s="20">
        <f>COUNTIF(L2:L61,"&lt;1.618")-COUNTIF(L2:L61,"&lt;1.423")</f>
        <v>0</v>
      </c>
      <c r="M78" s="20">
        <v>2</v>
      </c>
      <c r="N78" s="4"/>
      <c r="O78" s="4"/>
      <c r="P78" s="4"/>
      <c r="Q78" s="4"/>
      <c r="R78" s="4"/>
      <c r="S78" s="4"/>
      <c r="T78" s="4"/>
      <c r="U78" s="4"/>
      <c r="V78" s="4"/>
      <c r="W78" s="20"/>
      <c r="X78" s="4"/>
      <c r="Y78" s="4"/>
      <c r="Z78" s="4"/>
      <c r="AA78" s="4"/>
      <c r="AB78" s="4"/>
      <c r="AC78" s="4"/>
      <c r="AD78" s="4"/>
      <c r="AE78" s="4"/>
      <c r="AF78" s="4"/>
    </row>
    <row r="79" spans="1:32" x14ac:dyDescent="0.15">
      <c r="K79" s="3" t="s">
        <v>71</v>
      </c>
      <c r="L79" s="3">
        <f>COUNTIF(L2:L61,"&lt;1.813")-COUNTIF(L2:L61,"&lt;1.618")</f>
        <v>2</v>
      </c>
      <c r="M79" s="3">
        <v>4</v>
      </c>
      <c r="N79" s="3">
        <v>2</v>
      </c>
      <c r="W79" s="17"/>
    </row>
    <row r="80" spans="1:32" x14ac:dyDescent="0.15">
      <c r="K80" s="3" t="s">
        <v>72</v>
      </c>
      <c r="L80" s="3">
        <f>COUNTIF(L2:L61,"&lt;2.008")-COUNTIF(L2:L61,"&lt;1.813")</f>
        <v>5</v>
      </c>
      <c r="M80" s="3">
        <v>6</v>
      </c>
      <c r="N80" s="3">
        <v>5</v>
      </c>
      <c r="W80" s="17"/>
    </row>
    <row r="81" spans="1:32" x14ac:dyDescent="0.15">
      <c r="K81" s="3" t="s">
        <v>73</v>
      </c>
      <c r="L81" s="3">
        <f>COUNTIF(L2:L61,"&lt;2.203")-COUNTIF(L2:L61,"&lt;2.008")</f>
        <v>7</v>
      </c>
      <c r="M81" s="3">
        <v>9</v>
      </c>
      <c r="N81" s="3">
        <v>7</v>
      </c>
      <c r="W81" s="3"/>
    </row>
    <row r="82" spans="1:32" x14ac:dyDescent="0.15">
      <c r="K82" s="3" t="s">
        <v>74</v>
      </c>
      <c r="L82" s="3">
        <f>COUNTIF(L2:L61,"&lt;2.398")-COUNTIF(L2:L61,"&lt;2.203")</f>
        <v>10</v>
      </c>
      <c r="M82" s="3">
        <v>12</v>
      </c>
      <c r="N82" s="3">
        <v>10</v>
      </c>
      <c r="W82" s="17"/>
    </row>
    <row r="83" spans="1:32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21" t="s">
        <v>75</v>
      </c>
      <c r="L83" s="21">
        <f>COUNTIF(L2:L61,"&lt;2.593")-COUNTIF(L2:L61,"&lt;2.398")</f>
        <v>12</v>
      </c>
      <c r="M83" s="21">
        <v>14</v>
      </c>
      <c r="N83" s="21">
        <v>12</v>
      </c>
      <c r="O83" s="5"/>
      <c r="P83" s="5"/>
      <c r="Q83" s="5"/>
      <c r="R83" s="5"/>
      <c r="S83" s="5"/>
      <c r="T83" s="5"/>
      <c r="U83" s="5"/>
      <c r="V83" s="5"/>
      <c r="W83" s="21"/>
      <c r="X83" s="5"/>
      <c r="Y83" s="5"/>
      <c r="Z83" s="5"/>
      <c r="AA83" s="5"/>
      <c r="AB83" s="5"/>
      <c r="AC83" s="5"/>
      <c r="AD83" s="5"/>
      <c r="AE83" s="5"/>
      <c r="AF83" s="5"/>
    </row>
    <row r="84" spans="1:32" x14ac:dyDescent="0.15">
      <c r="K84" s="3" t="s">
        <v>76</v>
      </c>
      <c r="L84" s="3">
        <f>COUNTIF(L2:L61,"&lt;2.788")-COUNTIF(L2:L61,"&lt;2.593")</f>
        <v>10</v>
      </c>
      <c r="M84" s="3">
        <v>12</v>
      </c>
      <c r="N84" s="3">
        <v>10</v>
      </c>
      <c r="W84" s="17"/>
    </row>
    <row r="85" spans="1:32" x14ac:dyDescent="0.15">
      <c r="K85" s="3" t="s">
        <v>77</v>
      </c>
      <c r="L85" s="3">
        <f>COUNTIF(L2:L61,"&lt;2.983")-COUNTIF(L2:L61,"&lt;2.788")</f>
        <v>7</v>
      </c>
      <c r="M85" s="3">
        <v>9</v>
      </c>
      <c r="N85" s="3">
        <v>7</v>
      </c>
      <c r="W85" s="17"/>
    </row>
    <row r="86" spans="1:32" x14ac:dyDescent="0.15">
      <c r="K86" s="3" t="s">
        <v>78</v>
      </c>
      <c r="L86" s="3">
        <f>COUNTIF(L2:L61,"&lt;3.178")-COUNTIF(L2:L61,"&lt;2.983")</f>
        <v>5</v>
      </c>
      <c r="M86" s="3">
        <v>6</v>
      </c>
      <c r="N86" s="3">
        <v>5</v>
      </c>
      <c r="W86" s="17"/>
    </row>
    <row r="87" spans="1:32" x14ac:dyDescent="0.15">
      <c r="K87" s="3" t="s">
        <v>79</v>
      </c>
      <c r="L87" s="3">
        <f>COUNTIF(L2:L61,"&lt;3.373")-COUNTIF(L2:L61,"&lt;3.178")</f>
        <v>2</v>
      </c>
      <c r="M87" s="3">
        <v>4</v>
      </c>
      <c r="N87" s="3">
        <v>2</v>
      </c>
      <c r="W87" s="17"/>
    </row>
    <row r="88" spans="1:32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20" t="s">
        <v>80</v>
      </c>
      <c r="L88" s="20">
        <f>COUNTIF(L2:L61,"&lt;3.568")-COUNTIF(L2:L61,"&lt;3.373")</f>
        <v>0</v>
      </c>
      <c r="M88" s="20">
        <v>2</v>
      </c>
      <c r="N88" s="4"/>
      <c r="O88" s="4"/>
      <c r="P88" s="4"/>
      <c r="Q88" s="4"/>
      <c r="R88" s="4"/>
      <c r="S88" s="4"/>
      <c r="T88" s="4"/>
      <c r="U88" s="4"/>
      <c r="V88" s="4"/>
      <c r="W88" s="20"/>
      <c r="X88" s="4"/>
      <c r="Y88" s="4"/>
      <c r="Z88" s="4"/>
      <c r="AA88" s="4"/>
      <c r="AB88" s="4"/>
      <c r="AC88" s="4"/>
      <c r="AD88" s="4"/>
      <c r="AE88" s="4"/>
      <c r="AF88" s="4"/>
    </row>
    <row r="89" spans="1:32" x14ac:dyDescent="0.15">
      <c r="K89" s="3" t="s">
        <v>81</v>
      </c>
      <c r="L89" s="3">
        <f>COUNTIF(L2:L61,"&lt;3.763")-COUNTIF(L2:L61,"&lt;3.568")</f>
        <v>0</v>
      </c>
      <c r="W89" s="17"/>
    </row>
    <row r="90" spans="1:32" x14ac:dyDescent="0.15">
      <c r="K90" s="3" t="s">
        <v>82</v>
      </c>
      <c r="L90" s="3">
        <f>COUNTIF(L2:L61,"&lt;3.958")-COUNTIF(L2:L61,"&lt;3.763")</f>
        <v>0</v>
      </c>
      <c r="W90" s="17"/>
    </row>
    <row r="91" spans="1:32" x14ac:dyDescent="0.15">
      <c r="K91" s="3" t="s">
        <v>83</v>
      </c>
      <c r="L91" s="3">
        <f>COUNTIF(L2:L61,"&lt;4.153")-COUNTIF(L2:L61,"&lt;3.958")</f>
        <v>0</v>
      </c>
      <c r="W91" s="3"/>
    </row>
    <row r="92" spans="1:32" x14ac:dyDescent="0.15">
      <c r="K92" s="3" t="s">
        <v>84</v>
      </c>
      <c r="L92" s="3">
        <f>COUNTIF(L2:L61,"&lt;4.348")-COUNTIF(L2:L61,"&lt;4.153")</f>
        <v>0</v>
      </c>
      <c r="W92" s="17"/>
    </row>
    <row r="93" spans="1:32" x14ac:dyDescent="0.15">
      <c r="K93" s="3" t="s">
        <v>85</v>
      </c>
      <c r="L93" s="3">
        <f>COUNTIF(L2:L61,"&lt;4.543")-COUNTIF(L2:L61,"&lt;4.348")</f>
        <v>0</v>
      </c>
      <c r="W93" s="17"/>
    </row>
    <row r="94" spans="1:32" x14ac:dyDescent="0.15">
      <c r="K94" s="3" t="s">
        <v>86</v>
      </c>
      <c r="L94" s="3">
        <f>COUNTIF(L2:L61,"&lt;4.738")-COUNTIF(L2:L61,"&lt;4.543")</f>
        <v>0</v>
      </c>
      <c r="W94" s="17"/>
    </row>
    <row r="95" spans="1:32" x14ac:dyDescent="0.15">
      <c r="K95" s="3" t="s">
        <v>87</v>
      </c>
      <c r="L95" s="3">
        <f>COUNTIF(L2:L61,"&lt;4.933")-COUNTIF(L2:L61,"&lt;4.738")</f>
        <v>0</v>
      </c>
      <c r="W95" s="17"/>
    </row>
    <row r="96" spans="1:32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1.9079999999999999</v>
      </c>
      <c r="O99">
        <v>0.155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N100">
        <v>2.5009999999999999</v>
      </c>
      <c r="O100">
        <v>0.21299999999999999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3.472</v>
      </c>
      <c r="O101">
        <v>0.29099999999999998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10"/>
      <c r="W105" s="17"/>
    </row>
  </sheetData>
  <phoneticPr fontId="5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"/>
  <sheetViews>
    <sheetView topLeftCell="I67" workbookViewId="0">
      <selection activeCell="O74" sqref="O74:O82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19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72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10.8279304504394</v>
      </c>
      <c r="L2" s="10">
        <v>1.6549110412597701</v>
      </c>
      <c r="M2">
        <v>1.01169586181641</v>
      </c>
      <c r="N2">
        <v>8.2501869201660192</v>
      </c>
      <c r="O2">
        <v>6</v>
      </c>
      <c r="P2">
        <v>6</v>
      </c>
      <c r="Q2">
        <v>16</v>
      </c>
      <c r="R2" s="16">
        <v>0.375</v>
      </c>
      <c r="S2" s="16">
        <f t="shared" ref="S2:S26" si="0">O2/E2</f>
        <v>0.6</v>
      </c>
      <c r="T2">
        <v>4.2823925018310502</v>
      </c>
      <c r="U2">
        <v>3.9305074214935298</v>
      </c>
      <c r="V2">
        <v>3.6954784393310498</v>
      </c>
      <c r="W2" s="17">
        <v>0.235028982162476</v>
      </c>
      <c r="X2">
        <v>0.5869140625</v>
      </c>
      <c r="Y2">
        <v>0.5869140625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95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8.5702972412109393</v>
      </c>
      <c r="L5" s="10">
        <v>1.8977088928222701</v>
      </c>
      <c r="M5">
        <v>1.3390693664550799</v>
      </c>
      <c r="N5">
        <v>5.5475578308105504</v>
      </c>
      <c r="O5">
        <v>4</v>
      </c>
      <c r="P5">
        <v>4</v>
      </c>
      <c r="Q5">
        <v>12</v>
      </c>
      <c r="R5" s="16">
        <v>0.33329999999999999</v>
      </c>
      <c r="S5" s="16">
        <f t="shared" si="0"/>
        <v>0.4</v>
      </c>
      <c r="T5">
        <v>3.9815902709960902</v>
      </c>
      <c r="U5">
        <v>3.6999924182891801</v>
      </c>
      <c r="V5">
        <v>3.46128225326538</v>
      </c>
      <c r="W5" s="17">
        <v>0.23871016502380399</v>
      </c>
      <c r="X5">
        <v>0.520308017730713</v>
      </c>
      <c r="Y5">
        <v>0.520308017730713</v>
      </c>
      <c r="Z5">
        <v>0.4</v>
      </c>
      <c r="AA5">
        <v>0.8</v>
      </c>
      <c r="AB5">
        <v>0.66666666666666696</v>
      </c>
      <c r="AC5">
        <v>0.72727272727272696</v>
      </c>
      <c r="AD5">
        <v>0.2</v>
      </c>
      <c r="AE5">
        <v>0.4</v>
      </c>
    </row>
    <row r="6" spans="1:31" x14ac:dyDescent="0.15">
      <c r="A6" s="6">
        <v>532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9.6175632476806605</v>
      </c>
      <c r="L6" s="10">
        <v>1.9014892578125</v>
      </c>
      <c r="M6">
        <v>1.4356002807617201</v>
      </c>
      <c r="N6">
        <v>7.315673828125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4.1075992584228498</v>
      </c>
      <c r="U6">
        <v>3.81423759460449</v>
      </c>
      <c r="V6">
        <v>3.5993456840515101</v>
      </c>
      <c r="W6" s="17">
        <v>0.21489191055297799</v>
      </c>
      <c r="X6">
        <v>0.508253574371338</v>
      </c>
      <c r="Y6">
        <v>0.508253574371338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s="32" customFormat="1" x14ac:dyDescent="0.15">
      <c r="A7" s="33">
        <v>868</v>
      </c>
      <c r="B7" s="32">
        <v>19</v>
      </c>
      <c r="C7" s="32">
        <v>1</v>
      </c>
      <c r="D7" s="32">
        <v>10</v>
      </c>
      <c r="E7" s="32">
        <v>10</v>
      </c>
      <c r="F7" s="32">
        <v>10</v>
      </c>
      <c r="G7" s="32">
        <v>0</v>
      </c>
      <c r="H7" s="32">
        <v>9</v>
      </c>
      <c r="I7" s="32">
        <v>1</v>
      </c>
      <c r="J7" s="32">
        <v>0.95</v>
      </c>
      <c r="K7" s="34">
        <v>12.251512527465801</v>
      </c>
      <c r="L7" s="34">
        <v>1.91659736633301</v>
      </c>
      <c r="M7" s="32">
        <v>1.7530345916748</v>
      </c>
      <c r="N7" s="32">
        <v>9.8475990295410192</v>
      </c>
      <c r="O7" s="32">
        <v>8</v>
      </c>
      <c r="P7" s="32">
        <v>8</v>
      </c>
      <c r="Q7" s="32">
        <v>18</v>
      </c>
      <c r="R7" s="35">
        <v>0.44440000000000002</v>
      </c>
      <c r="S7" s="35">
        <f t="shared" si="0"/>
        <v>0.8</v>
      </c>
      <c r="T7" s="32">
        <v>4.5495071411132804</v>
      </c>
      <c r="U7" s="32">
        <v>4.2235770225524902</v>
      </c>
      <c r="V7" s="32">
        <v>3.9954762458801301</v>
      </c>
      <c r="W7" s="34">
        <v>0.228100776672363</v>
      </c>
      <c r="X7" s="32">
        <v>0.55403089523315396</v>
      </c>
      <c r="Y7" s="32">
        <v>0.55403089523315396</v>
      </c>
      <c r="Z7" s="32">
        <v>0.8</v>
      </c>
      <c r="AA7" s="32">
        <v>1</v>
      </c>
      <c r="AB7" s="32">
        <v>0.55555555555555602</v>
      </c>
      <c r="AC7" s="32">
        <v>0.71428571428571397</v>
      </c>
      <c r="AD7" s="32">
        <v>0</v>
      </c>
      <c r="AE7" s="32">
        <v>0.2</v>
      </c>
    </row>
    <row r="8" spans="1:31" x14ac:dyDescent="0.15">
      <c r="A8" s="6">
        <v>432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8.8667430877685494</v>
      </c>
      <c r="L8" s="10">
        <v>2.0526103973388699</v>
      </c>
      <c r="M8">
        <v>1.0652885437011701</v>
      </c>
      <c r="N8">
        <v>6.4434089660644496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3.9832897186279301</v>
      </c>
      <c r="U8">
        <v>3.6399085521697998</v>
      </c>
      <c r="V8">
        <v>3.42966651916504</v>
      </c>
      <c r="W8" s="17">
        <v>0.21024203300476099</v>
      </c>
      <c r="X8">
        <v>0.55362319946289096</v>
      </c>
      <c r="Y8">
        <v>0.55362319946289096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161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8.1865882873535192</v>
      </c>
      <c r="L9" s="10">
        <v>2.0900421142578098</v>
      </c>
      <c r="M9">
        <v>1.18630599975586</v>
      </c>
      <c r="N9">
        <v>5.6968841552734402</v>
      </c>
      <c r="O9">
        <v>4</v>
      </c>
      <c r="P9">
        <v>4</v>
      </c>
      <c r="Q9">
        <v>13</v>
      </c>
      <c r="R9" s="16">
        <v>0.30769999999999997</v>
      </c>
      <c r="S9" s="16">
        <f t="shared" si="0"/>
        <v>0.4</v>
      </c>
      <c r="T9">
        <v>3.9474563598632799</v>
      </c>
      <c r="U9">
        <v>3.6399130821228001</v>
      </c>
      <c r="V9">
        <v>3.4293487071990998</v>
      </c>
      <c r="W9" s="17">
        <v>0.210564374923706</v>
      </c>
      <c r="X9">
        <v>0.51810765266418501</v>
      </c>
      <c r="Y9">
        <v>0.51810765266418501</v>
      </c>
      <c r="Z9">
        <v>0.4</v>
      </c>
      <c r="AA9">
        <v>0.9</v>
      </c>
      <c r="AB9">
        <v>0.69230769230769196</v>
      </c>
      <c r="AC9">
        <v>0.78260869565217395</v>
      </c>
      <c r="AD9">
        <v>0.1</v>
      </c>
      <c r="AE9">
        <v>0.5</v>
      </c>
    </row>
    <row r="10" spans="1:31" x14ac:dyDescent="0.15">
      <c r="A10" s="6">
        <v>419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9.0907382965087908</v>
      </c>
      <c r="L10" s="10">
        <v>2.1580924987793</v>
      </c>
      <c r="M10">
        <v>1.1644153594970701</v>
      </c>
      <c r="N10">
        <v>6.5915012359619096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3.6389312744140598</v>
      </c>
      <c r="U10">
        <v>3.3371138572692902</v>
      </c>
      <c r="V10">
        <v>3.1238765716552699</v>
      </c>
      <c r="W10" s="17">
        <v>0.213237285614014</v>
      </c>
      <c r="X10">
        <v>0.51505470275878895</v>
      </c>
      <c r="Y10">
        <v>0.51505470275878895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393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9.0137596130371094</v>
      </c>
      <c r="L11" s="10">
        <v>2.0154380798339799</v>
      </c>
      <c r="M11">
        <v>0.97864913940429699</v>
      </c>
      <c r="N11">
        <v>6.5416355133056596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4.1226081848144496</v>
      </c>
      <c r="U11">
        <v>3.7492263317108101</v>
      </c>
      <c r="V11">
        <v>3.53274297714233</v>
      </c>
      <c r="W11" s="17">
        <v>0.216483354568481</v>
      </c>
      <c r="X11">
        <v>0.58986520767211903</v>
      </c>
      <c r="Y11">
        <v>0.58986520767211903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272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9.2138195037841797</v>
      </c>
      <c r="L12" s="10">
        <v>2.0940017700195299</v>
      </c>
      <c r="M12">
        <v>1.08382415771484</v>
      </c>
      <c r="N12">
        <v>6.8038921356201199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4.4087619781494096</v>
      </c>
      <c r="U12">
        <v>4.0186033248901403</v>
      </c>
      <c r="V12">
        <v>3.8008544445037802</v>
      </c>
      <c r="W12" s="17">
        <v>0.21774888038635301</v>
      </c>
      <c r="X12">
        <v>0.60790753364562999</v>
      </c>
      <c r="Y12">
        <v>0.60790753364562999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758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9.3289508819580096</v>
      </c>
      <c r="L13" s="10">
        <v>2.0283145904540998</v>
      </c>
      <c r="M13">
        <v>0.96340560913085904</v>
      </c>
      <c r="N13">
        <v>6.8797893524169904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4.1791725158691397</v>
      </c>
      <c r="U13">
        <v>3.7919178009033199</v>
      </c>
      <c r="V13">
        <v>3.5736203193664502</v>
      </c>
      <c r="W13" s="17">
        <v>0.21829748153686501</v>
      </c>
      <c r="X13">
        <v>0.60555219650268599</v>
      </c>
      <c r="Y13">
        <v>0.60555219650268599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s="32" customFormat="1" x14ac:dyDescent="0.15">
      <c r="A14" s="33">
        <v>850</v>
      </c>
      <c r="B14" s="32">
        <v>17</v>
      </c>
      <c r="C14" s="32">
        <v>3</v>
      </c>
      <c r="D14" s="32">
        <v>10</v>
      </c>
      <c r="E14" s="32">
        <v>10</v>
      </c>
      <c r="F14" s="32">
        <v>10</v>
      </c>
      <c r="G14" s="32">
        <v>0</v>
      </c>
      <c r="H14" s="32">
        <v>7</v>
      </c>
      <c r="I14" s="32">
        <v>3</v>
      </c>
      <c r="J14" s="32">
        <v>0.85</v>
      </c>
      <c r="K14" s="34">
        <v>8.9638195037841797</v>
      </c>
      <c r="L14" s="34">
        <v>2.1394710540771502</v>
      </c>
      <c r="M14" s="32">
        <v>1.19388198852539</v>
      </c>
      <c r="N14" s="32">
        <v>6.5971145629882804</v>
      </c>
      <c r="O14" s="32">
        <v>5</v>
      </c>
      <c r="P14" s="32">
        <v>5</v>
      </c>
      <c r="Q14" s="32">
        <v>15</v>
      </c>
      <c r="R14" s="35">
        <v>0.33329999999999999</v>
      </c>
      <c r="S14" s="35">
        <f t="shared" si="0"/>
        <v>0.5</v>
      </c>
      <c r="T14" s="32">
        <v>4.2533588409423801</v>
      </c>
      <c r="U14" s="32">
        <v>3.8689239025115998</v>
      </c>
      <c r="V14" s="32">
        <v>3.64924097061157</v>
      </c>
      <c r="W14" s="34">
        <v>0.219682931900024</v>
      </c>
      <c r="X14" s="32">
        <v>0.60411787033081099</v>
      </c>
      <c r="Y14" s="32">
        <v>0.60411787033081099</v>
      </c>
      <c r="Z14" s="32">
        <v>0.5</v>
      </c>
      <c r="AA14" s="32">
        <v>1</v>
      </c>
      <c r="AB14" s="32">
        <v>0.66666666666666696</v>
      </c>
      <c r="AC14" s="32">
        <v>0.8</v>
      </c>
      <c r="AD14" s="32">
        <v>0</v>
      </c>
      <c r="AE14" s="32">
        <v>0.5</v>
      </c>
    </row>
    <row r="15" spans="1:31" x14ac:dyDescent="0.15">
      <c r="A15" s="6">
        <v>477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8.5217647552490199</v>
      </c>
      <c r="L15" s="3">
        <v>2.3952865600585902</v>
      </c>
      <c r="M15">
        <v>1.3604316711425799</v>
      </c>
      <c r="N15">
        <v>7.6236553192138699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4.0984210968017596</v>
      </c>
      <c r="U15">
        <v>3.6420803070068399</v>
      </c>
      <c r="V15">
        <v>3.5496582984924299</v>
      </c>
      <c r="W15" s="3">
        <v>9.2422008514404297E-2</v>
      </c>
      <c r="X15">
        <v>0.54876279830932595</v>
      </c>
      <c r="Y15">
        <v>0.54876279830932595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741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7.8732261657714799</v>
      </c>
      <c r="L16" s="10">
        <v>2.3893070220947301</v>
      </c>
      <c r="M16">
        <v>1.5041046142578101</v>
      </c>
      <c r="N16">
        <v>6.9268531799316397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3.6089420318603498</v>
      </c>
      <c r="U16">
        <v>3.2022559642791699</v>
      </c>
      <c r="V16">
        <v>3.1033778190612802</v>
      </c>
      <c r="W16" s="17">
        <v>9.8878145217895494E-2</v>
      </c>
      <c r="X16">
        <v>0.50556421279907204</v>
      </c>
      <c r="Y16">
        <v>0.50556421279907204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37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7.9181995391845703</v>
      </c>
      <c r="L17" s="10">
        <v>2.3743133544921902</v>
      </c>
      <c r="M17">
        <v>0.58882904052734397</v>
      </c>
      <c r="N17">
        <v>7.5167980194091797</v>
      </c>
      <c r="O17">
        <v>5</v>
      </c>
      <c r="P17">
        <v>5</v>
      </c>
      <c r="Q17">
        <v>14</v>
      </c>
      <c r="R17" s="16">
        <v>0.35709999999999997</v>
      </c>
      <c r="S17" s="16">
        <f t="shared" si="0"/>
        <v>0.5</v>
      </c>
      <c r="T17">
        <v>3.9399890899658199</v>
      </c>
      <c r="U17">
        <v>3.4389526844024698</v>
      </c>
      <c r="V17">
        <v>3.3988056182861301</v>
      </c>
      <c r="W17" s="17">
        <v>4.0147066116333001E-2</v>
      </c>
      <c r="X17">
        <v>0.54118347167968694</v>
      </c>
      <c r="Y17">
        <v>0.54118347167968694</v>
      </c>
      <c r="Z17">
        <v>0.5</v>
      </c>
      <c r="AA17">
        <v>0.9</v>
      </c>
      <c r="AB17">
        <v>0.64285714285714302</v>
      </c>
      <c r="AC17">
        <v>0.75</v>
      </c>
      <c r="AD17">
        <v>0.1</v>
      </c>
      <c r="AE17">
        <v>0.4</v>
      </c>
    </row>
    <row r="18" spans="1:31" x14ac:dyDescent="0.15">
      <c r="A18" s="6">
        <v>254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8.4959316253662092</v>
      </c>
      <c r="L18" s="10">
        <v>2.3730316162109402</v>
      </c>
      <c r="M18">
        <v>0.73026657104492199</v>
      </c>
      <c r="N18">
        <v>6.0979137420654297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4.1275157928466797</v>
      </c>
      <c r="U18">
        <v>3.7219903469085698</v>
      </c>
      <c r="V18">
        <v>3.54408979415894</v>
      </c>
      <c r="W18" s="17">
        <v>0.17790055274963401</v>
      </c>
      <c r="X18">
        <v>0.58342599868774403</v>
      </c>
      <c r="Y18">
        <v>0.58342599868774403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207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8.5764904022216797</v>
      </c>
      <c r="L19" s="10">
        <v>2.3408775329589799</v>
      </c>
      <c r="M19">
        <v>0.71479415893554699</v>
      </c>
      <c r="N19">
        <v>6.3274822235107404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3.9801387786865199</v>
      </c>
      <c r="U19">
        <v>3.5809094905853298</v>
      </c>
      <c r="V19">
        <v>3.4007949829101598</v>
      </c>
      <c r="W19" s="17">
        <v>0.18011450767517101</v>
      </c>
      <c r="X19">
        <v>0.57934379577636697</v>
      </c>
      <c r="Y19">
        <v>0.57934379577636697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573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7.7861976623535201</v>
      </c>
      <c r="L20" s="10">
        <v>2.38701248168945</v>
      </c>
      <c r="M20">
        <v>1.50172996520996</v>
      </c>
      <c r="N20">
        <v>4.7621803283691397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3.1709365844726598</v>
      </c>
      <c r="U20">
        <v>2.9400973320007302</v>
      </c>
      <c r="V20">
        <v>2.70842504501343</v>
      </c>
      <c r="W20" s="17">
        <v>0.23167228698730499</v>
      </c>
      <c r="X20">
        <v>0.46251153945922902</v>
      </c>
      <c r="Y20">
        <v>0.46251153945922902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x14ac:dyDescent="0.15">
      <c r="A21" s="6">
        <v>582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10.237333297729499</v>
      </c>
      <c r="L21" s="10">
        <v>2.39279365539551</v>
      </c>
      <c r="M21">
        <v>1.32973480224609</v>
      </c>
      <c r="N21">
        <v>7.6629505157470703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3.8714351654052699</v>
      </c>
      <c r="U21">
        <v>3.5270068645477299</v>
      </c>
      <c r="V21">
        <v>3.29490995407104</v>
      </c>
      <c r="W21" s="17">
        <v>0.23209691047668499</v>
      </c>
      <c r="X21">
        <v>0.57652521133422896</v>
      </c>
      <c r="Y21">
        <v>0.57652521133422896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756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>
        <v>8.0184116363525408</v>
      </c>
      <c r="L22" s="10">
        <v>2.3798713684082</v>
      </c>
      <c r="M22">
        <v>1.7715759277343699</v>
      </c>
      <c r="N22">
        <v>6.0273933410644496</v>
      </c>
      <c r="O22">
        <v>3</v>
      </c>
      <c r="P22">
        <v>3</v>
      </c>
      <c r="Q22">
        <v>11</v>
      </c>
      <c r="R22" s="16">
        <v>0.2727</v>
      </c>
      <c r="S22" s="16">
        <f t="shared" si="0"/>
        <v>0.3</v>
      </c>
      <c r="T22">
        <v>3.0213775634765598</v>
      </c>
      <c r="U22">
        <v>2.7786052227020299</v>
      </c>
      <c r="V22">
        <v>2.5855565071106001</v>
      </c>
      <c r="W22" s="17">
        <v>0.193048715591431</v>
      </c>
      <c r="X22">
        <v>0.43582105636596702</v>
      </c>
      <c r="Y22">
        <v>0.43582105636596702</v>
      </c>
      <c r="Z22">
        <v>0.3</v>
      </c>
      <c r="AA22">
        <v>0.8</v>
      </c>
      <c r="AB22">
        <v>0.72727272727272696</v>
      </c>
      <c r="AC22">
        <v>0.76190476190476197</v>
      </c>
      <c r="AD22">
        <v>0.2</v>
      </c>
      <c r="AE22">
        <v>0.5</v>
      </c>
    </row>
    <row r="23" spans="1:31" s="1" customFormat="1" x14ac:dyDescent="0.15">
      <c r="A23" s="8">
        <v>582</v>
      </c>
      <c r="B23" s="1">
        <v>17</v>
      </c>
      <c r="C23" s="1">
        <v>3</v>
      </c>
      <c r="D23" s="1">
        <v>10</v>
      </c>
      <c r="E23" s="1">
        <v>10</v>
      </c>
      <c r="F23" s="1">
        <v>10</v>
      </c>
      <c r="G23" s="1">
        <v>0</v>
      </c>
      <c r="H23" s="1">
        <v>7</v>
      </c>
      <c r="I23" s="1">
        <v>3</v>
      </c>
      <c r="J23" s="1">
        <v>0.85</v>
      </c>
      <c r="K23" s="1">
        <v>10.237333297729499</v>
      </c>
      <c r="L23" s="12">
        <v>2.39279365539551</v>
      </c>
      <c r="M23" s="1">
        <v>1.32973480224609</v>
      </c>
      <c r="N23" s="1">
        <v>7.6629505157470703</v>
      </c>
      <c r="O23" s="1">
        <v>5</v>
      </c>
      <c r="P23" s="1">
        <v>5</v>
      </c>
      <c r="Q23" s="1">
        <v>15</v>
      </c>
      <c r="R23" s="19">
        <v>0.33329999999999999</v>
      </c>
      <c r="S23" s="19">
        <f t="shared" si="0"/>
        <v>0.5</v>
      </c>
      <c r="T23" s="1">
        <v>3.8714351654052699</v>
      </c>
      <c r="U23" s="1">
        <v>3.5270068645477299</v>
      </c>
      <c r="V23" s="1">
        <v>3.29490995407104</v>
      </c>
      <c r="W23" s="12">
        <v>0.23209691047668499</v>
      </c>
      <c r="X23" s="1">
        <v>0.57652521133422896</v>
      </c>
      <c r="Y23" s="1">
        <v>0.57652521133422896</v>
      </c>
      <c r="Z23" s="1">
        <v>0.5</v>
      </c>
      <c r="AA23" s="1">
        <v>1</v>
      </c>
      <c r="AB23" s="1">
        <v>0.66666666666666696</v>
      </c>
      <c r="AC23" s="1">
        <v>0.8</v>
      </c>
      <c r="AD23" s="1">
        <v>0</v>
      </c>
      <c r="AE23" s="1">
        <v>0.5</v>
      </c>
    </row>
    <row r="24" spans="1:31" x14ac:dyDescent="0.15">
      <c r="A24" s="6">
        <v>390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7.9791641235351598</v>
      </c>
      <c r="L24" s="10">
        <v>2.5468788146972701</v>
      </c>
      <c r="M24">
        <v>0.53936386108398404</v>
      </c>
      <c r="N24">
        <v>6.8495445251464799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3.54753494262695</v>
      </c>
      <c r="U24">
        <v>3.11309742927551</v>
      </c>
      <c r="V24">
        <v>3.0184552669525102</v>
      </c>
      <c r="W24" s="17">
        <v>9.4642162322998005E-2</v>
      </c>
      <c r="X24">
        <v>0.52907967567443803</v>
      </c>
      <c r="Y24">
        <v>0.52907967567443803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381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8.4343585968017596</v>
      </c>
      <c r="L25" s="10">
        <v>2.4829654693603498</v>
      </c>
      <c r="M25">
        <v>0.32008743286132801</v>
      </c>
      <c r="N25">
        <v>7.5770339965820304</v>
      </c>
      <c r="O25">
        <v>5</v>
      </c>
      <c r="P25">
        <v>5</v>
      </c>
      <c r="Q25">
        <v>15</v>
      </c>
      <c r="R25" s="16">
        <v>0.33329999999999999</v>
      </c>
      <c r="S25" s="16">
        <f t="shared" si="0"/>
        <v>0.5</v>
      </c>
      <c r="T25">
        <v>3.8176078796386701</v>
      </c>
      <c r="U25">
        <v>3.3234374523162802</v>
      </c>
      <c r="V25">
        <v>3.2520523071289098</v>
      </c>
      <c r="W25" s="17">
        <v>7.1385145187377902E-2</v>
      </c>
      <c r="X25">
        <v>0.56555557250976596</v>
      </c>
      <c r="Y25">
        <v>0.56555557250976596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970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8.1123428344726598</v>
      </c>
      <c r="L26" s="10">
        <v>2.4769401550293</v>
      </c>
      <c r="M26">
        <v>0.43460464477539101</v>
      </c>
      <c r="N26">
        <v>7.18613624572754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3.5408668518066402</v>
      </c>
      <c r="U26">
        <v>3.0644097328186</v>
      </c>
      <c r="V26">
        <v>2.9869301319122301</v>
      </c>
      <c r="W26" s="17">
        <v>7.7479600906372098E-2</v>
      </c>
      <c r="X26">
        <v>0.55393671989440896</v>
      </c>
      <c r="Y26">
        <v>0.55393671989440896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811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7.9958915710449201</v>
      </c>
      <c r="L27" s="10">
        <v>2.4192810058593701</v>
      </c>
      <c r="M27">
        <v>0.42259979248046903</v>
      </c>
      <c r="N27">
        <v>7.1598644256591797</v>
      </c>
      <c r="O27">
        <v>4</v>
      </c>
      <c r="P27">
        <v>4</v>
      </c>
      <c r="Q27">
        <v>14</v>
      </c>
      <c r="R27" s="16">
        <v>0.28570000000000001</v>
      </c>
      <c r="S27" s="16">
        <f t="shared" ref="S27:S56" si="1">O27/E27</f>
        <v>0.4</v>
      </c>
      <c r="T27">
        <v>3.1425418853759801</v>
      </c>
      <c r="U27">
        <v>2.70858955383301</v>
      </c>
      <c r="V27">
        <v>2.6420795917511</v>
      </c>
      <c r="W27" s="17">
        <v>6.6509962081909194E-2</v>
      </c>
      <c r="X27">
        <v>0.50046229362487804</v>
      </c>
      <c r="Y27">
        <v>0.50046229362487804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189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7.8892402648925799</v>
      </c>
      <c r="L28" s="10">
        <v>2.56989669799805</v>
      </c>
      <c r="M28">
        <v>1.2658233642578101</v>
      </c>
      <c r="N28">
        <v>5.6053905487060502</v>
      </c>
      <c r="O28">
        <v>4</v>
      </c>
      <c r="P28">
        <v>4</v>
      </c>
      <c r="Q28">
        <v>13</v>
      </c>
      <c r="R28" s="16">
        <v>0.30769999999999997</v>
      </c>
      <c r="S28" s="16">
        <f t="shared" si="1"/>
        <v>0.4</v>
      </c>
      <c r="T28">
        <v>3.4480819702148402</v>
      </c>
      <c r="U28">
        <v>3.1278390884399401</v>
      </c>
      <c r="V28">
        <v>2.94432497024536</v>
      </c>
      <c r="W28" s="17">
        <v>0.18351411819457999</v>
      </c>
      <c r="X28">
        <v>0.50375699996948198</v>
      </c>
      <c r="Y28">
        <v>0.50375699996948198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6">
        <v>759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>
        <v>7.5038566589355504</v>
      </c>
      <c r="L29" s="10">
        <v>2.5776634216308598</v>
      </c>
      <c r="M29">
        <v>1.27959060668945</v>
      </c>
      <c r="N29">
        <v>4.9651393890380904</v>
      </c>
      <c r="O29">
        <v>3</v>
      </c>
      <c r="P29">
        <v>3</v>
      </c>
      <c r="Q29">
        <v>12</v>
      </c>
      <c r="R29" s="16">
        <v>0.25</v>
      </c>
      <c r="S29" s="16">
        <f t="shared" si="1"/>
        <v>0.3</v>
      </c>
      <c r="T29">
        <v>3.4542045593261701</v>
      </c>
      <c r="U29">
        <v>3.1654732227325399</v>
      </c>
      <c r="V29">
        <v>2.9687378406524698</v>
      </c>
      <c r="W29" s="17">
        <v>0.19673538208007799</v>
      </c>
      <c r="X29">
        <v>0.485466718673706</v>
      </c>
      <c r="Y29">
        <v>0.485466718673706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724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8.4444427490234393</v>
      </c>
      <c r="L30" s="10">
        <v>2.5630035400390598</v>
      </c>
      <c r="M30">
        <v>1.2227630615234399</v>
      </c>
      <c r="N30">
        <v>6.4517955780029297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3.3656883239746098</v>
      </c>
      <c r="U30">
        <v>3.0281753540039098</v>
      </c>
      <c r="V30">
        <v>2.8456511497497599</v>
      </c>
      <c r="W30" s="17">
        <v>0.18252420425415</v>
      </c>
      <c r="X30">
        <v>0.52003717422485396</v>
      </c>
      <c r="Y30">
        <v>0.52003717422485396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880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8.9738502502441406</v>
      </c>
      <c r="L31" s="10">
        <v>2.5500297546386701</v>
      </c>
      <c r="M31">
        <v>1.0189895629882799</v>
      </c>
      <c r="N31">
        <v>6.8787593841552699</v>
      </c>
      <c r="O31">
        <v>5</v>
      </c>
      <c r="P31">
        <v>5</v>
      </c>
      <c r="Q31">
        <v>15</v>
      </c>
      <c r="R31" s="16">
        <v>0.33329999999999999</v>
      </c>
      <c r="S31" s="16">
        <f t="shared" si="1"/>
        <v>0.5</v>
      </c>
      <c r="T31">
        <v>4.16623878479004</v>
      </c>
      <c r="U31">
        <v>3.7365980148315399</v>
      </c>
      <c r="V31">
        <v>3.5552010536193901</v>
      </c>
      <c r="W31" s="17">
        <v>0.18139696121215801</v>
      </c>
      <c r="X31">
        <v>0.61103773117065396</v>
      </c>
      <c r="Y31">
        <v>0.61103773117065396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925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9.0501499176025408</v>
      </c>
      <c r="L32" s="10">
        <v>2.5379219055175799</v>
      </c>
      <c r="M32">
        <v>0.93624496459960904</v>
      </c>
      <c r="N32">
        <v>6.84950828552246</v>
      </c>
      <c r="O32">
        <v>4</v>
      </c>
      <c r="P32">
        <v>4</v>
      </c>
      <c r="Q32">
        <v>14</v>
      </c>
      <c r="R32" s="16">
        <v>0.28570000000000001</v>
      </c>
      <c r="S32" s="16">
        <f t="shared" si="1"/>
        <v>0.4</v>
      </c>
      <c r="T32">
        <v>3.25386619567871</v>
      </c>
      <c r="U32">
        <v>2.9283568859100302</v>
      </c>
      <c r="V32">
        <v>2.7367506027221702</v>
      </c>
      <c r="W32" s="17">
        <v>0.19160628318786599</v>
      </c>
      <c r="X32">
        <v>0.51711559295654297</v>
      </c>
      <c r="Y32">
        <v>0.51711559295654297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232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8.4017028808593697</v>
      </c>
      <c r="L33" s="10">
        <v>2.53948974609375</v>
      </c>
      <c r="M33">
        <v>1.08858871459961</v>
      </c>
      <c r="N33">
        <v>6.1430988311767596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3.37979316711426</v>
      </c>
      <c r="U33">
        <v>3.0490188598632799</v>
      </c>
      <c r="V33">
        <v>2.8511533737182599</v>
      </c>
      <c r="W33" s="17">
        <v>0.19786548614502</v>
      </c>
      <c r="X33">
        <v>0.52863979339599598</v>
      </c>
      <c r="Y33">
        <v>0.52863979339599598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1</v>
      </c>
      <c r="B34" s="1">
        <v>16</v>
      </c>
      <c r="C34" s="1">
        <v>4</v>
      </c>
      <c r="D34" s="1">
        <v>10</v>
      </c>
      <c r="E34" s="1">
        <v>10</v>
      </c>
      <c r="F34" s="1">
        <v>10</v>
      </c>
      <c r="G34" s="1">
        <v>0</v>
      </c>
      <c r="H34" s="1">
        <v>6</v>
      </c>
      <c r="I34" s="1">
        <v>4</v>
      </c>
      <c r="J34" s="1">
        <v>0.8</v>
      </c>
      <c r="K34" s="1">
        <v>7.7202854156494096</v>
      </c>
      <c r="L34" s="12">
        <v>2.5373878479003902</v>
      </c>
      <c r="M34" s="1">
        <v>1.4980049133300799</v>
      </c>
      <c r="N34" s="1">
        <v>6.0396995544433603</v>
      </c>
      <c r="O34" s="1">
        <v>3</v>
      </c>
      <c r="P34" s="1">
        <v>3</v>
      </c>
      <c r="Q34" s="1">
        <v>12</v>
      </c>
      <c r="R34" s="19">
        <v>0.25</v>
      </c>
      <c r="S34" s="19">
        <f t="shared" si="1"/>
        <v>0.3</v>
      </c>
      <c r="T34" s="1">
        <v>3.68910408020019</v>
      </c>
      <c r="U34" s="1">
        <v>3.3324730396270801</v>
      </c>
      <c r="V34" s="1">
        <v>3.16773629188538</v>
      </c>
      <c r="W34" s="12">
        <v>0.164736747741699</v>
      </c>
      <c r="X34" s="1">
        <v>0.521367788314819</v>
      </c>
      <c r="Y34" s="1">
        <v>0.521367788314819</v>
      </c>
      <c r="Z34" s="1">
        <v>0.3</v>
      </c>
      <c r="AA34" s="1">
        <v>0.9</v>
      </c>
      <c r="AB34" s="1">
        <v>0.75</v>
      </c>
      <c r="AC34" s="1">
        <v>0.81818181818181801</v>
      </c>
      <c r="AD34" s="1">
        <v>0.1</v>
      </c>
      <c r="AE34" s="1">
        <v>0.6</v>
      </c>
    </row>
    <row r="35" spans="1:31" x14ac:dyDescent="0.15">
      <c r="A35" s="6">
        <v>264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8.7027568817138707</v>
      </c>
      <c r="L35" s="10">
        <v>2.6739330291747998</v>
      </c>
      <c r="M35">
        <v>1.0338172912597701</v>
      </c>
      <c r="N35">
        <v>5.9477291107177699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4.3563709259033203</v>
      </c>
      <c r="U35">
        <v>3.95168805122375</v>
      </c>
      <c r="V35">
        <v>3.7433953285217298</v>
      </c>
      <c r="W35" s="17">
        <v>0.20829272270202601</v>
      </c>
      <c r="X35">
        <v>0.61297559738159202</v>
      </c>
      <c r="Y35">
        <v>0.61297559738159202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797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8.901123046875</v>
      </c>
      <c r="L36" s="10">
        <v>2.6786441802978498</v>
      </c>
      <c r="M36">
        <v>1.2344818115234399</v>
      </c>
      <c r="N36">
        <v>6.7603988647460902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3.2908840179443399</v>
      </c>
      <c r="U36">
        <v>2.96318435668945</v>
      </c>
      <c r="V36">
        <v>2.7713387012481698</v>
      </c>
      <c r="W36" s="17">
        <v>0.19184565544128401</v>
      </c>
      <c r="X36">
        <v>0.51954531669616699</v>
      </c>
      <c r="Y36">
        <v>0.51954531669616699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186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8.1563663482665998</v>
      </c>
      <c r="L37" s="10">
        <v>2.6966648101806601</v>
      </c>
      <c r="M37">
        <v>1.4660606384277299</v>
      </c>
      <c r="N37">
        <v>6.0229797363281197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3.4161605834960902</v>
      </c>
      <c r="U37">
        <v>3.0802404880523699</v>
      </c>
      <c r="V37">
        <v>2.88804960250854</v>
      </c>
      <c r="W37" s="17">
        <v>0.19219088554382299</v>
      </c>
      <c r="X37">
        <v>0.52811098098754905</v>
      </c>
      <c r="Y37">
        <v>0.52811098098754905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473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7.9275894165039098</v>
      </c>
      <c r="L38" s="10">
        <v>2.6483669281005899</v>
      </c>
      <c r="M38">
        <v>0.66130828857421897</v>
      </c>
      <c r="N38">
        <v>6.5843334197998002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3.7051258087158199</v>
      </c>
      <c r="U38">
        <v>3.2515168190002401</v>
      </c>
      <c r="V38">
        <v>3.1500170230865501</v>
      </c>
      <c r="W38" s="17">
        <v>0.101499795913696</v>
      </c>
      <c r="X38">
        <v>0.55510878562927202</v>
      </c>
      <c r="Y38">
        <v>0.55510878562927202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133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8.1249008178710902</v>
      </c>
      <c r="L39" s="10">
        <v>2.6571311950683598</v>
      </c>
      <c r="M39">
        <v>0.60422134399414096</v>
      </c>
      <c r="N39">
        <v>6.8297176361084002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3.8297367095947301</v>
      </c>
      <c r="U39">
        <v>3.37107276916504</v>
      </c>
      <c r="V39">
        <v>3.2589538097381601</v>
      </c>
      <c r="W39" s="17">
        <v>0.11211895942687999</v>
      </c>
      <c r="X39">
        <v>0.57078289985656705</v>
      </c>
      <c r="Y39">
        <v>0.57078289985656705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465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7.2475414276123002</v>
      </c>
      <c r="L40" s="10">
        <v>2.6715660095214799</v>
      </c>
      <c r="M40">
        <v>1.10940933227539</v>
      </c>
      <c r="N40">
        <v>6.0276374816894496</v>
      </c>
      <c r="O40">
        <v>3</v>
      </c>
      <c r="P40">
        <v>3</v>
      </c>
      <c r="Q40">
        <v>11</v>
      </c>
      <c r="R40" s="16">
        <v>0.2727</v>
      </c>
      <c r="S40" s="16">
        <f t="shared" si="1"/>
        <v>0.3</v>
      </c>
      <c r="T40">
        <v>3.08828544616699</v>
      </c>
      <c r="U40">
        <v>2.7331199645996098</v>
      </c>
      <c r="V40">
        <v>2.6300811767578098</v>
      </c>
      <c r="W40" s="17">
        <v>0.103038787841797</v>
      </c>
      <c r="X40">
        <v>0.45820426940918002</v>
      </c>
      <c r="Y40">
        <v>0.45820426940918002</v>
      </c>
      <c r="Z40">
        <v>0.3</v>
      </c>
      <c r="AA40">
        <v>0.8</v>
      </c>
      <c r="AB40">
        <v>0.72727272727272696</v>
      </c>
      <c r="AC40">
        <v>0.76190476190476197</v>
      </c>
      <c r="AD40">
        <v>0.2</v>
      </c>
      <c r="AE40">
        <v>0.5</v>
      </c>
    </row>
    <row r="41" spans="1:31" x14ac:dyDescent="0.15">
      <c r="A41" s="6">
        <v>326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8.5384082794189506</v>
      </c>
      <c r="L41" s="10">
        <v>2.7803001403808598</v>
      </c>
      <c r="M41">
        <v>0.56219100952148404</v>
      </c>
      <c r="N41">
        <v>7.0799999237060502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3.5761966705322301</v>
      </c>
      <c r="U41">
        <v>3.12972831726074</v>
      </c>
      <c r="V41">
        <v>3.0091691017150901</v>
      </c>
      <c r="W41" s="17">
        <v>0.12055921554565401</v>
      </c>
      <c r="X41">
        <v>0.567027568817139</v>
      </c>
      <c r="Y41">
        <v>0.567027568817139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637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8.3590946197509801</v>
      </c>
      <c r="L42" s="10">
        <v>2.7022609710693399</v>
      </c>
      <c r="M42">
        <v>0.47758865356445301</v>
      </c>
      <c r="N42">
        <v>6.8643245697021502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3.7901134490966801</v>
      </c>
      <c r="U42">
        <v>3.3169093132018999</v>
      </c>
      <c r="V42">
        <v>3.20951151847839</v>
      </c>
      <c r="W42" s="17">
        <v>0.10739779472351101</v>
      </c>
      <c r="X42">
        <v>0.58060193061828602</v>
      </c>
      <c r="Y42">
        <v>0.58060193061828602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s="1" customFormat="1" x14ac:dyDescent="0.15">
      <c r="A43" s="8">
        <v>147</v>
      </c>
      <c r="B43" s="1">
        <v>14</v>
      </c>
      <c r="C43" s="1">
        <v>6</v>
      </c>
      <c r="D43" s="1">
        <v>10</v>
      </c>
      <c r="E43" s="1">
        <v>10</v>
      </c>
      <c r="F43" s="1">
        <v>10</v>
      </c>
      <c r="G43" s="1">
        <v>0</v>
      </c>
      <c r="H43" s="1">
        <v>4</v>
      </c>
      <c r="I43" s="1">
        <v>6</v>
      </c>
      <c r="J43" s="1">
        <v>0.7</v>
      </c>
      <c r="K43" s="1">
        <v>7.5927104949951199</v>
      </c>
      <c r="L43" s="12">
        <v>2.7144756317138699</v>
      </c>
      <c r="M43" s="1">
        <v>0.28372955322265597</v>
      </c>
      <c r="N43" s="1">
        <v>8.1443538665771502</v>
      </c>
      <c r="O43" s="1">
        <v>4</v>
      </c>
      <c r="P43" s="1">
        <v>4</v>
      </c>
      <c r="Q43" s="1">
        <v>13</v>
      </c>
      <c r="R43" s="19">
        <v>0.30769999999999997</v>
      </c>
      <c r="S43" s="19">
        <f t="shared" si="1"/>
        <v>0.4</v>
      </c>
      <c r="T43" s="1">
        <v>3.4357986450195299</v>
      </c>
      <c r="U43" s="1">
        <v>2.9036130905151398</v>
      </c>
      <c r="V43" s="1">
        <v>2.9277539253234899</v>
      </c>
      <c r="W43" s="12">
        <v>2.4140834808349599E-2</v>
      </c>
      <c r="X43" s="1">
        <v>0.50804471969604503</v>
      </c>
      <c r="Y43" s="1">
        <v>0.50804471969604503</v>
      </c>
      <c r="Z43" s="1">
        <v>0.4</v>
      </c>
      <c r="AA43" s="1">
        <v>0.9</v>
      </c>
      <c r="AB43" s="1">
        <v>0.69230769230769196</v>
      </c>
      <c r="AC43" s="1">
        <v>0.78260869565217395</v>
      </c>
      <c r="AD43" s="1">
        <v>0.1</v>
      </c>
      <c r="AE43" s="1">
        <v>0.5</v>
      </c>
    </row>
    <row r="44" spans="1:31" x14ac:dyDescent="0.15">
      <c r="A44" s="6">
        <v>625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9.2096900939941406</v>
      </c>
      <c r="L44" s="10">
        <v>2.85905838012695</v>
      </c>
      <c r="M44">
        <v>0.52288818359375</v>
      </c>
      <c r="N44">
        <v>8.0289115905761701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3.3103942871093701</v>
      </c>
      <c r="U44">
        <v>2.8554091453552202</v>
      </c>
      <c r="V44">
        <v>2.7563230991363499</v>
      </c>
      <c r="W44" s="17">
        <v>9.9086046218872098E-2</v>
      </c>
      <c r="X44">
        <v>0.55407118797302202</v>
      </c>
      <c r="Y44">
        <v>0.55407118797302202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904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9.0766181945800799</v>
      </c>
      <c r="L45" s="10">
        <v>2.9220333099365199</v>
      </c>
      <c r="M45">
        <v>0.669952392578125</v>
      </c>
      <c r="N45">
        <v>7.8049945831298801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3.79270362854004</v>
      </c>
      <c r="U45">
        <v>3.2864410877227801</v>
      </c>
      <c r="V45">
        <v>3.1766781806945801</v>
      </c>
      <c r="W45" s="17">
        <v>0.10976290702819801</v>
      </c>
      <c r="X45">
        <v>0.61602544784545898</v>
      </c>
      <c r="Y45">
        <v>0.61602544784545898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86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8.3743400573730504</v>
      </c>
      <c r="L46" s="10">
        <v>2.8474159240722701</v>
      </c>
      <c r="M46">
        <v>0.84817123413085904</v>
      </c>
      <c r="N46">
        <v>7.0553627014160201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3.4937095642089799</v>
      </c>
      <c r="U46">
        <v>3.0568745136261</v>
      </c>
      <c r="V46">
        <v>2.9398140907287602</v>
      </c>
      <c r="W46" s="17">
        <v>0.11706042289733901</v>
      </c>
      <c r="X46">
        <v>0.55389547348022505</v>
      </c>
      <c r="Y46">
        <v>0.55389547348022505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365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7.97296142578125</v>
      </c>
      <c r="L47" s="10">
        <v>2.8002986907959002</v>
      </c>
      <c r="M47">
        <v>0.1246337890625</v>
      </c>
      <c r="N47">
        <v>8.4722270965576207</v>
      </c>
      <c r="O47">
        <v>4</v>
      </c>
      <c r="P47">
        <v>4</v>
      </c>
      <c r="Q47">
        <v>13</v>
      </c>
      <c r="R47" s="16">
        <v>0.30769999999999997</v>
      </c>
      <c r="S47" s="16">
        <f t="shared" si="1"/>
        <v>0.4</v>
      </c>
      <c r="T47">
        <v>3.2654514312744101</v>
      </c>
      <c r="U47">
        <v>2.70167112350464</v>
      </c>
      <c r="V47">
        <v>2.73349809646606</v>
      </c>
      <c r="W47" s="17">
        <v>3.1826972961425802E-2</v>
      </c>
      <c r="X47">
        <v>0.53195333480835005</v>
      </c>
      <c r="Y47">
        <v>0.53195333480835005</v>
      </c>
      <c r="Z47">
        <v>0.4</v>
      </c>
      <c r="AA47">
        <v>0.9</v>
      </c>
      <c r="AB47">
        <v>0.69230769230769196</v>
      </c>
      <c r="AC47">
        <v>0.78260869565217395</v>
      </c>
      <c r="AD47">
        <v>0.1</v>
      </c>
      <c r="AE47">
        <v>0.5</v>
      </c>
    </row>
    <row r="48" spans="1:31" x14ac:dyDescent="0.15">
      <c r="A48" s="6">
        <v>615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7.7363338470459002</v>
      </c>
      <c r="L48" s="10">
        <v>2.8632545471191402</v>
      </c>
      <c r="M48">
        <v>0.89956283569335904</v>
      </c>
      <c r="N48">
        <v>5.8187713623046902</v>
      </c>
      <c r="O48">
        <v>3</v>
      </c>
      <c r="P48">
        <v>3</v>
      </c>
      <c r="Q48">
        <v>12</v>
      </c>
      <c r="R48" s="16">
        <v>0.25</v>
      </c>
      <c r="S48" s="16">
        <f t="shared" si="1"/>
        <v>0.3</v>
      </c>
      <c r="T48">
        <v>3.1233978271484402</v>
      </c>
      <c r="U48">
        <v>2.7785613536834699</v>
      </c>
      <c r="V48">
        <v>2.62391209602356</v>
      </c>
      <c r="W48" s="17">
        <v>0.154649257659912</v>
      </c>
      <c r="X48">
        <v>0.49948573112487799</v>
      </c>
      <c r="Y48">
        <v>0.49948573112487799</v>
      </c>
      <c r="Z48">
        <v>0.3</v>
      </c>
      <c r="AA48">
        <v>0.9</v>
      </c>
      <c r="AB48">
        <v>0.75</v>
      </c>
      <c r="AC48">
        <v>0.81818181818181801</v>
      </c>
      <c r="AD48">
        <v>0.1</v>
      </c>
      <c r="AE48">
        <v>0.6</v>
      </c>
    </row>
    <row r="49" spans="1:32" x14ac:dyDescent="0.15">
      <c r="A49" s="6">
        <v>698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8.0581130981445295</v>
      </c>
      <c r="L49" s="10">
        <v>2.8542957305908199</v>
      </c>
      <c r="M49">
        <v>0.80971527099609397</v>
      </c>
      <c r="N49">
        <v>6.3184852600097701</v>
      </c>
      <c r="O49">
        <v>4</v>
      </c>
      <c r="P49">
        <v>4</v>
      </c>
      <c r="Q49">
        <v>13</v>
      </c>
      <c r="R49" s="16">
        <v>0.30769999999999997</v>
      </c>
      <c r="S49" s="16">
        <f t="shared" si="1"/>
        <v>0.4</v>
      </c>
      <c r="T49">
        <v>3.1939716339111301</v>
      </c>
      <c r="U49">
        <v>2.8159756660461399</v>
      </c>
      <c r="V49">
        <v>2.6805729866027801</v>
      </c>
      <c r="W49" s="17">
        <v>0.13540267944335899</v>
      </c>
      <c r="X49">
        <v>0.51339864730835005</v>
      </c>
      <c r="Y49">
        <v>0.51339864730835005</v>
      </c>
      <c r="Z49">
        <v>0.4</v>
      </c>
      <c r="AA49">
        <v>0.9</v>
      </c>
      <c r="AB49">
        <v>0.69230769230769196</v>
      </c>
      <c r="AC49">
        <v>0.78260869565217395</v>
      </c>
      <c r="AD49">
        <v>0.1</v>
      </c>
      <c r="AE49">
        <v>0.5</v>
      </c>
    </row>
    <row r="50" spans="1:32" s="1" customFormat="1" x14ac:dyDescent="0.15">
      <c r="A50" s="8">
        <v>86</v>
      </c>
      <c r="B50" s="1">
        <v>15</v>
      </c>
      <c r="C50" s="1">
        <v>5</v>
      </c>
      <c r="D50" s="1">
        <v>10</v>
      </c>
      <c r="E50" s="1">
        <v>10</v>
      </c>
      <c r="F50" s="1">
        <v>10</v>
      </c>
      <c r="G50" s="1">
        <v>0</v>
      </c>
      <c r="H50" s="1">
        <v>5</v>
      </c>
      <c r="I50" s="1">
        <v>5</v>
      </c>
      <c r="J50" s="1">
        <v>0.75</v>
      </c>
      <c r="K50" s="1">
        <v>8.3743400573730504</v>
      </c>
      <c r="L50" s="12">
        <v>2.8474159240722701</v>
      </c>
      <c r="M50" s="1">
        <v>0.84817123413085904</v>
      </c>
      <c r="N50" s="1">
        <v>7.0553627014160201</v>
      </c>
      <c r="O50" s="1">
        <v>5</v>
      </c>
      <c r="P50" s="1">
        <v>5</v>
      </c>
      <c r="Q50" s="1">
        <v>15</v>
      </c>
      <c r="R50" s="19">
        <v>0.33329999999999999</v>
      </c>
      <c r="S50" s="19">
        <f t="shared" si="1"/>
        <v>0.5</v>
      </c>
      <c r="T50" s="1">
        <v>3.4937095642089799</v>
      </c>
      <c r="U50" s="1">
        <v>3.0568745136261</v>
      </c>
      <c r="V50" s="1">
        <v>2.9398140907287602</v>
      </c>
      <c r="W50" s="12">
        <v>0.11706042289733901</v>
      </c>
      <c r="X50" s="1">
        <v>0.55389547348022505</v>
      </c>
      <c r="Y50" s="1">
        <v>0.55389547348022505</v>
      </c>
      <c r="Z50" s="1">
        <v>0.5</v>
      </c>
      <c r="AA50" s="1">
        <v>1</v>
      </c>
      <c r="AB50" s="1">
        <v>0.66666666666666696</v>
      </c>
      <c r="AC50" s="1">
        <v>0.8</v>
      </c>
      <c r="AD50" s="1">
        <v>0</v>
      </c>
      <c r="AE50" s="1">
        <v>0.5</v>
      </c>
    </row>
    <row r="51" spans="1:32" x14ac:dyDescent="0.15">
      <c r="A51" s="6">
        <v>375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8.2417392730712908</v>
      </c>
      <c r="L51" s="10">
        <v>2.9888610839843701</v>
      </c>
      <c r="M51">
        <v>1.03568267822266</v>
      </c>
      <c r="N51">
        <v>6.5994071960449201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3.4292221069335902</v>
      </c>
      <c r="U51">
        <v>3.0179691314697301</v>
      </c>
      <c r="V51">
        <v>2.8843188285827601</v>
      </c>
      <c r="W51" s="17">
        <v>0.133650302886963</v>
      </c>
      <c r="X51">
        <v>0.54490327835082997</v>
      </c>
      <c r="Y51">
        <v>0.54490327835082997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2" x14ac:dyDescent="0.15">
      <c r="A52" s="6">
        <v>872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7.7024211883544904</v>
      </c>
      <c r="L52" s="10">
        <v>3.0466976165771502</v>
      </c>
      <c r="M52">
        <v>1.49460601806641</v>
      </c>
      <c r="N52">
        <v>6.2072620391845703</v>
      </c>
      <c r="O52">
        <v>4</v>
      </c>
      <c r="P52">
        <v>4</v>
      </c>
      <c r="Q52">
        <v>13</v>
      </c>
      <c r="R52" s="16">
        <v>0.30769999999999997</v>
      </c>
      <c r="S52" s="16">
        <f t="shared" si="1"/>
        <v>0.4</v>
      </c>
      <c r="T52">
        <v>2.7578697204589799</v>
      </c>
      <c r="U52">
        <v>2.4421029090881401</v>
      </c>
      <c r="V52">
        <v>2.3006236553192099</v>
      </c>
      <c r="W52" s="17">
        <v>0.14147925376892101</v>
      </c>
      <c r="X52">
        <v>0.45724606513977101</v>
      </c>
      <c r="Y52">
        <v>0.45724606513977101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2" x14ac:dyDescent="0.15">
      <c r="A53" s="6">
        <v>139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7.91512107849121</v>
      </c>
      <c r="L53" s="10">
        <v>3.0504188537597701</v>
      </c>
      <c r="M53">
        <v>0.32053756713867199</v>
      </c>
      <c r="N53">
        <v>7.6119632720947301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3.1472129821777299</v>
      </c>
      <c r="U53">
        <v>2.64344978332519</v>
      </c>
      <c r="V53">
        <v>2.6132624149322501</v>
      </c>
      <c r="W53" s="17">
        <v>3.0187368392944301E-2</v>
      </c>
      <c r="X53">
        <v>0.53395056724548295</v>
      </c>
      <c r="Y53">
        <v>0.53395056724548295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2" s="2" customFormat="1" x14ac:dyDescent="0.15">
      <c r="A54" s="7">
        <v>26</v>
      </c>
      <c r="B54" s="2">
        <v>14</v>
      </c>
      <c r="C54" s="2">
        <v>6</v>
      </c>
      <c r="D54" s="2">
        <v>10</v>
      </c>
      <c r="E54" s="2">
        <v>10</v>
      </c>
      <c r="F54" s="2">
        <v>10</v>
      </c>
      <c r="G54" s="2">
        <v>0</v>
      </c>
      <c r="H54" s="2">
        <v>4</v>
      </c>
      <c r="I54" s="2">
        <v>6</v>
      </c>
      <c r="J54" s="2">
        <v>0.7</v>
      </c>
      <c r="K54" s="2">
        <v>7.8317146301269496</v>
      </c>
      <c r="L54" s="11">
        <v>3.0649051666259801</v>
      </c>
      <c r="M54" s="2">
        <v>0.44335174560546903</v>
      </c>
      <c r="N54" s="2">
        <v>7.5477924346923801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1"/>
        <v>0.4</v>
      </c>
      <c r="T54" s="2">
        <v>3.2726955413818399</v>
      </c>
      <c r="U54" s="2">
        <v>2.7893033027648899</v>
      </c>
      <c r="V54" s="2">
        <v>2.7581441402435298</v>
      </c>
      <c r="W54" s="11">
        <v>3.1159162521362301E-2</v>
      </c>
      <c r="X54" s="2">
        <v>0.514551401138306</v>
      </c>
      <c r="Y54" s="2">
        <v>0.514551401138306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2" x14ac:dyDescent="0.15">
      <c r="A55" s="6">
        <v>267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7.2348403930664098</v>
      </c>
      <c r="L55" s="10">
        <v>3.2259273529052699</v>
      </c>
      <c r="M55">
        <v>1.8032188415527299</v>
      </c>
      <c r="N55">
        <v>5.1724166870117196</v>
      </c>
      <c r="O55">
        <v>3</v>
      </c>
      <c r="P55">
        <v>3</v>
      </c>
      <c r="Q55">
        <v>12</v>
      </c>
      <c r="R55" s="16">
        <v>0.25</v>
      </c>
      <c r="S55" s="16">
        <f t="shared" si="1"/>
        <v>0.3</v>
      </c>
      <c r="T55">
        <v>3.08205986022949</v>
      </c>
      <c r="U55">
        <v>2.7949919700622599</v>
      </c>
      <c r="V55">
        <v>2.6184489727020299</v>
      </c>
      <c r="W55" s="17">
        <v>0.17654299736022899</v>
      </c>
      <c r="X55">
        <v>0.46361088752746599</v>
      </c>
      <c r="Y55">
        <v>0.46361088752746599</v>
      </c>
      <c r="Z55">
        <v>0.3</v>
      </c>
      <c r="AA55">
        <v>0.9</v>
      </c>
      <c r="AB55">
        <v>0.75</v>
      </c>
      <c r="AC55">
        <v>0.81818181818181801</v>
      </c>
      <c r="AD55">
        <v>0.1</v>
      </c>
      <c r="AE55">
        <v>0.6</v>
      </c>
    </row>
    <row r="56" spans="1:32" s="32" customFormat="1" ht="17.100000000000001" customHeight="1" x14ac:dyDescent="0.15">
      <c r="A56" s="33">
        <v>695</v>
      </c>
      <c r="B56" s="32">
        <v>15</v>
      </c>
      <c r="C56" s="32">
        <v>5</v>
      </c>
      <c r="D56" s="32">
        <v>10</v>
      </c>
      <c r="E56" s="32">
        <v>10</v>
      </c>
      <c r="F56" s="32">
        <v>10</v>
      </c>
      <c r="G56" s="32">
        <v>0</v>
      </c>
      <c r="H56" s="32">
        <v>5</v>
      </c>
      <c r="I56" s="32">
        <v>5</v>
      </c>
      <c r="J56" s="32">
        <v>0.75</v>
      </c>
      <c r="K56" s="34">
        <v>9.0404605865478498</v>
      </c>
      <c r="L56" s="34">
        <v>3.3712730407714799</v>
      </c>
      <c r="M56" s="32">
        <v>0.99119949340820301</v>
      </c>
      <c r="N56" s="32">
        <v>6.5782318115234402</v>
      </c>
      <c r="O56" s="32">
        <v>3</v>
      </c>
      <c r="P56" s="32">
        <v>3</v>
      </c>
      <c r="Q56" s="32">
        <v>13</v>
      </c>
      <c r="R56" s="35">
        <v>0.23080000000000001</v>
      </c>
      <c r="S56" s="35">
        <f t="shared" si="1"/>
        <v>0.3</v>
      </c>
      <c r="T56" s="32">
        <v>3.35915184020996</v>
      </c>
      <c r="U56" s="32">
        <v>2.9874114990234402</v>
      </c>
      <c r="V56" s="32">
        <v>2.7862920761108398</v>
      </c>
      <c r="W56" s="34">
        <v>0.20111942291259799</v>
      </c>
      <c r="X56" s="32">
        <v>0.57285976409912098</v>
      </c>
      <c r="Y56" s="32">
        <v>0.57285976409912098</v>
      </c>
      <c r="Z56" s="32">
        <v>0.3</v>
      </c>
      <c r="AA56" s="32">
        <v>1</v>
      </c>
      <c r="AB56" s="32">
        <v>0.76923076923076905</v>
      </c>
      <c r="AC56" s="32">
        <v>0.86956521739130399</v>
      </c>
      <c r="AD56" s="32">
        <v>0</v>
      </c>
      <c r="AE56" s="32">
        <v>0.7</v>
      </c>
    </row>
    <row r="57" spans="1:32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13" t="s">
        <v>29</v>
      </c>
      <c r="L57" s="10">
        <f>AVERAGE(L2:L56)</f>
        <v>2.5046611785888673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17">
        <f t="shared" ref="W57:AE57" si="2">AVERAGE(W2:W56)</f>
        <v>0.15573759512467822</v>
      </c>
      <c r="X57" s="3"/>
      <c r="Y57" s="3"/>
      <c r="Z57" s="3">
        <f t="shared" si="2"/>
        <v>0.43636363636363618</v>
      </c>
      <c r="AA57" s="3">
        <f t="shared" si="2"/>
        <v>0.9636363636363634</v>
      </c>
      <c r="AB57" s="3">
        <f t="shared" si="2"/>
        <v>0.69122594577140062</v>
      </c>
      <c r="AC57" s="3">
        <f t="shared" si="2"/>
        <v>0.80329018807279662</v>
      </c>
      <c r="AD57" s="3">
        <f t="shared" si="2"/>
        <v>3.6363636363636369E-2</v>
      </c>
      <c r="AE57" s="3">
        <f t="shared" si="2"/>
        <v>0.52727272727272756</v>
      </c>
      <c r="AF57" s="3"/>
    </row>
    <row r="58" spans="1:32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14" t="s">
        <v>30</v>
      </c>
      <c r="L58" s="10">
        <f>MAX(L2:L56)</f>
        <v>3.3712730407714799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17">
        <f t="shared" ref="W58:AE58" si="3">MAX(W2:W56)</f>
        <v>0.23871016502380399</v>
      </c>
      <c r="X58" s="3"/>
      <c r="Y58" s="3"/>
      <c r="Z58" s="3">
        <f t="shared" si="3"/>
        <v>0.8</v>
      </c>
      <c r="AA58" s="3">
        <f t="shared" si="3"/>
        <v>1</v>
      </c>
      <c r="AB58" s="3">
        <f t="shared" si="3"/>
        <v>0.76923076923076905</v>
      </c>
      <c r="AC58" s="3">
        <f t="shared" si="3"/>
        <v>0.86956521739130399</v>
      </c>
      <c r="AD58" s="3">
        <f t="shared" si="3"/>
        <v>0.2</v>
      </c>
      <c r="AE58" s="3">
        <f t="shared" si="3"/>
        <v>0.7</v>
      </c>
      <c r="AF58" s="3"/>
    </row>
    <row r="59" spans="1:32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10">
        <f>MIN(L2:L56)</f>
        <v>1.6549110412597701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17">
        <f t="shared" ref="W59:AE59" si="4">MIN(W2:W56)</f>
        <v>2.4140834808349599E-2</v>
      </c>
      <c r="X59" s="3"/>
      <c r="Y59" s="3"/>
      <c r="Z59" s="3">
        <f t="shared" si="4"/>
        <v>0.3</v>
      </c>
      <c r="AA59" s="3">
        <f t="shared" si="4"/>
        <v>0.8</v>
      </c>
      <c r="AB59" s="3">
        <f t="shared" si="4"/>
        <v>0.55555555555555602</v>
      </c>
      <c r="AC59" s="3">
        <f t="shared" si="4"/>
        <v>0.71428571428571397</v>
      </c>
      <c r="AD59" s="3">
        <f t="shared" si="4"/>
        <v>0</v>
      </c>
      <c r="AE59" s="3">
        <f t="shared" si="4"/>
        <v>0.2</v>
      </c>
      <c r="AF59" s="3"/>
    </row>
    <row r="60" spans="1:32" x14ac:dyDescent="0.15">
      <c r="K60" s="3"/>
      <c r="L60" s="10"/>
      <c r="W60" s="17"/>
    </row>
    <row r="61" spans="1:32" x14ac:dyDescent="0.15">
      <c r="K61" s="3"/>
      <c r="L61" s="10"/>
      <c r="W61" s="17"/>
    </row>
    <row r="62" spans="1:32" x14ac:dyDescent="0.15">
      <c r="K62" s="3">
        <v>6.0579999999999998</v>
      </c>
      <c r="L62" s="10"/>
      <c r="M62">
        <v>2.573</v>
      </c>
      <c r="W62" s="17"/>
    </row>
    <row r="63" spans="1:32" x14ac:dyDescent="0.15">
      <c r="K63" s="3">
        <v>31</v>
      </c>
      <c r="L63" s="10"/>
      <c r="M63">
        <v>0.21299999999999999</v>
      </c>
      <c r="W63" s="17"/>
    </row>
    <row r="64" spans="1:32" x14ac:dyDescent="0.15">
      <c r="K64" s="3">
        <v>0.19500000000000001</v>
      </c>
      <c r="L64" s="10"/>
      <c r="W64" s="17"/>
    </row>
    <row r="65" spans="1:32" x14ac:dyDescent="0.15">
      <c r="K65" s="3"/>
      <c r="L65" s="10"/>
      <c r="W65" s="17"/>
    </row>
    <row r="66" spans="1:32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:32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:32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:32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:32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:32" x14ac:dyDescent="0.15">
      <c r="K71" s="3" t="s">
        <v>68</v>
      </c>
      <c r="L71" s="3">
        <f>COUNTIF(L2:L56,"&lt;1.228")-COUNTIF(L2:L56,"&lt;1.033")</f>
        <v>0</v>
      </c>
      <c r="W71" s="17"/>
    </row>
    <row r="72" spans="1:32" x14ac:dyDescent="0.15">
      <c r="K72" s="3" t="s">
        <v>69</v>
      </c>
      <c r="L72" s="3">
        <f>COUNTIF(L2:L56,"&lt;1.423")-COUNTIF(L2:L56,"&lt;1.228")</f>
        <v>0</v>
      </c>
      <c r="W72" s="17"/>
    </row>
    <row r="73" spans="1:32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20" t="s">
        <v>70</v>
      </c>
      <c r="L73" s="20">
        <f>COUNTIF(L2:L56,"&lt;1.618")-COUNTIF(L2:L56,"&lt;1.423")</f>
        <v>0</v>
      </c>
      <c r="M73" s="20">
        <v>2</v>
      </c>
      <c r="N73" s="4"/>
      <c r="O73" s="4"/>
      <c r="P73" s="4"/>
      <c r="Q73" s="4"/>
      <c r="R73" s="4"/>
      <c r="S73" s="4"/>
      <c r="T73" s="4"/>
      <c r="U73" s="4"/>
      <c r="V73" s="4"/>
      <c r="W73" s="20"/>
      <c r="X73" s="4"/>
      <c r="Y73" s="4"/>
      <c r="Z73" s="4"/>
      <c r="AA73" s="4"/>
      <c r="AB73" s="4"/>
      <c r="AC73" s="4"/>
      <c r="AD73" s="4"/>
      <c r="AE73" s="4"/>
      <c r="AF73" s="4"/>
    </row>
    <row r="74" spans="1:32" x14ac:dyDescent="0.15">
      <c r="K74" s="3" t="s">
        <v>71</v>
      </c>
      <c r="L74" s="3">
        <f>COUNTIF(L2:L56,"&lt;1.813")-COUNTIF(L2:L56,"&lt;1.618")</f>
        <v>2</v>
      </c>
      <c r="M74" s="3">
        <v>4</v>
      </c>
      <c r="N74" s="3">
        <v>2</v>
      </c>
      <c r="O74" s="3">
        <v>2</v>
      </c>
      <c r="W74" s="17"/>
    </row>
    <row r="75" spans="1:32" x14ac:dyDescent="0.15">
      <c r="K75" s="3" t="s">
        <v>72</v>
      </c>
      <c r="L75" s="3">
        <f>COUNTIF(L2:L56,"&lt;2.008")-COUNTIF(L2:L56,"&lt;1.813")</f>
        <v>4</v>
      </c>
      <c r="M75" s="3">
        <v>6</v>
      </c>
      <c r="N75" s="3">
        <v>5</v>
      </c>
      <c r="O75" s="3">
        <v>4</v>
      </c>
      <c r="W75" s="17"/>
    </row>
    <row r="76" spans="1:32" x14ac:dyDescent="0.15">
      <c r="K76" s="3" t="s">
        <v>73</v>
      </c>
      <c r="L76" s="3">
        <f>COUNTIF(L2:L56,"&lt;2.203")-COUNTIF(L2:L56,"&lt;2.008")</f>
        <v>7</v>
      </c>
      <c r="M76" s="3">
        <v>9</v>
      </c>
      <c r="N76" s="3">
        <v>7</v>
      </c>
      <c r="O76" s="3">
        <v>7</v>
      </c>
      <c r="W76" s="3"/>
    </row>
    <row r="77" spans="1:32" x14ac:dyDescent="0.15">
      <c r="K77" s="3" t="s">
        <v>74</v>
      </c>
      <c r="L77" s="3">
        <f>COUNTIF(L2:L56,"&lt;2.398")-COUNTIF(L2:L56,"&lt;2.203")</f>
        <v>9</v>
      </c>
      <c r="M77" s="3">
        <v>12</v>
      </c>
      <c r="N77" s="3">
        <v>10</v>
      </c>
      <c r="O77" s="3">
        <v>9</v>
      </c>
      <c r="W77" s="17"/>
    </row>
    <row r="78" spans="1:32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21" t="s">
        <v>75</v>
      </c>
      <c r="L78" s="21">
        <f>COUNTIF(L2:L56,"&lt;2.593")-COUNTIF(L2:L56,"&lt;2.398")</f>
        <v>11</v>
      </c>
      <c r="M78" s="21">
        <v>14</v>
      </c>
      <c r="N78" s="21">
        <v>12</v>
      </c>
      <c r="O78" s="21">
        <v>11</v>
      </c>
      <c r="P78" s="5"/>
      <c r="Q78" s="5"/>
      <c r="R78" s="5"/>
      <c r="S78" s="5"/>
      <c r="T78" s="5"/>
      <c r="U78" s="5"/>
      <c r="V78" s="5"/>
      <c r="W78" s="21"/>
      <c r="X78" s="5"/>
      <c r="Y78" s="5"/>
      <c r="Z78" s="5"/>
      <c r="AA78" s="5"/>
      <c r="AB78" s="5"/>
      <c r="AC78" s="5"/>
      <c r="AD78" s="5"/>
      <c r="AE78" s="5"/>
      <c r="AF78" s="5"/>
    </row>
    <row r="79" spans="1:32" x14ac:dyDescent="0.15">
      <c r="K79" s="3" t="s">
        <v>76</v>
      </c>
      <c r="L79" s="3">
        <f>COUNTIF(L2:L56,"&lt;2.788")-COUNTIF(L2:L56,"&lt;2.593")</f>
        <v>9</v>
      </c>
      <c r="M79" s="3">
        <v>12</v>
      </c>
      <c r="N79" s="3">
        <v>10</v>
      </c>
      <c r="O79" s="3">
        <v>9</v>
      </c>
      <c r="W79" s="17"/>
    </row>
    <row r="80" spans="1:32" x14ac:dyDescent="0.15">
      <c r="K80" s="3" t="s">
        <v>77</v>
      </c>
      <c r="L80" s="3">
        <f>COUNTIF(L2:L56,"&lt;2.983")-COUNTIF(L2:L56,"&lt;2.788")</f>
        <v>7</v>
      </c>
      <c r="M80" s="3">
        <v>9</v>
      </c>
      <c r="N80" s="3">
        <v>7</v>
      </c>
      <c r="O80" s="3">
        <v>7</v>
      </c>
      <c r="W80" s="17"/>
    </row>
    <row r="81" spans="1:32" x14ac:dyDescent="0.15">
      <c r="K81" s="3" t="s">
        <v>78</v>
      </c>
      <c r="L81" s="3">
        <f>COUNTIF(L2:L56,"&lt;3.178")-COUNTIF(L2:L56,"&lt;2.983")</f>
        <v>4</v>
      </c>
      <c r="M81" s="3">
        <v>6</v>
      </c>
      <c r="N81" s="3">
        <v>5</v>
      </c>
      <c r="O81" s="3">
        <v>4</v>
      </c>
      <c r="W81" s="17"/>
    </row>
    <row r="82" spans="1:32" x14ac:dyDescent="0.15">
      <c r="K82" s="3" t="s">
        <v>79</v>
      </c>
      <c r="L82" s="3">
        <f>COUNTIF(L2:L56,"&lt;3.373")-COUNTIF(L2:L56,"&lt;3.178")</f>
        <v>2</v>
      </c>
      <c r="M82" s="3">
        <v>4</v>
      </c>
      <c r="N82" s="3">
        <v>2</v>
      </c>
      <c r="O82" s="3">
        <v>2</v>
      </c>
      <c r="W82" s="17"/>
    </row>
    <row r="83" spans="1:32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20" t="s">
        <v>80</v>
      </c>
      <c r="L83" s="20">
        <f>COUNTIF(L2:L56,"&lt;3.568")-COUNTIF(L2:L56,"&lt;3.373")</f>
        <v>0</v>
      </c>
      <c r="M83" s="20">
        <v>2</v>
      </c>
      <c r="N83" s="4"/>
      <c r="O83" s="4"/>
      <c r="P83" s="4"/>
      <c r="Q83" s="4"/>
      <c r="R83" s="4"/>
      <c r="S83" s="4"/>
      <c r="T83" s="4"/>
      <c r="U83" s="4"/>
      <c r="V83" s="4"/>
      <c r="W83" s="20"/>
      <c r="X83" s="4"/>
      <c r="Y83" s="4"/>
      <c r="Z83" s="4"/>
      <c r="AA83" s="4"/>
      <c r="AB83" s="4"/>
      <c r="AC83" s="4"/>
      <c r="AD83" s="4"/>
      <c r="AE83" s="4"/>
      <c r="AF83" s="4"/>
    </row>
    <row r="84" spans="1:32" x14ac:dyDescent="0.15">
      <c r="K84" s="3" t="s">
        <v>81</v>
      </c>
      <c r="L84" s="3">
        <f>COUNTIF(L2:L56,"&lt;3.763")-COUNTIF(L2:L56,"&lt;3.568")</f>
        <v>0</v>
      </c>
      <c r="W84" s="17"/>
    </row>
    <row r="85" spans="1:32" x14ac:dyDescent="0.15">
      <c r="K85" s="3" t="s">
        <v>82</v>
      </c>
      <c r="L85" s="3">
        <f>COUNTIF(L2:L56,"&lt;3.958")-COUNTIF(L2:L56,"&lt;3.763")</f>
        <v>0</v>
      </c>
      <c r="W85" s="17"/>
    </row>
    <row r="86" spans="1:32" x14ac:dyDescent="0.15">
      <c r="K86" s="3" t="s">
        <v>83</v>
      </c>
      <c r="L86" s="3">
        <f>COUNTIF(L2:L56,"&lt;4.153")-COUNTIF(L2:L56,"&lt;3.958")</f>
        <v>0</v>
      </c>
      <c r="W86" s="3"/>
    </row>
    <row r="87" spans="1:32" x14ac:dyDescent="0.15">
      <c r="K87" s="3" t="s">
        <v>84</v>
      </c>
      <c r="L87" s="3">
        <f>COUNTIF(L2:L56,"&lt;4.348")-COUNTIF(L2:L56,"&lt;4.153")</f>
        <v>0</v>
      </c>
      <c r="W87" s="17"/>
    </row>
    <row r="88" spans="1:32" x14ac:dyDescent="0.15">
      <c r="K88" s="3" t="s">
        <v>85</v>
      </c>
      <c r="L88" s="3">
        <f>COUNTIF(L2:L56,"&lt;4.543")-COUNTIF(L2:L56,"&lt;4.348")</f>
        <v>0</v>
      </c>
      <c r="W88" s="17"/>
    </row>
    <row r="89" spans="1:32" x14ac:dyDescent="0.15">
      <c r="K89" s="3" t="s">
        <v>86</v>
      </c>
      <c r="L89" s="3">
        <f>COUNTIF(L2:L56,"&lt;4.738")-COUNTIF(L2:L56,"&lt;4.543")</f>
        <v>0</v>
      </c>
      <c r="W89" s="17"/>
    </row>
    <row r="90" spans="1:32" x14ac:dyDescent="0.15">
      <c r="K90" s="3" t="s">
        <v>87</v>
      </c>
      <c r="L90" s="3">
        <f>COUNTIF(L2:L56,"&lt;4.933")-COUNTIF(L2:L56,"&lt;4.738")</f>
        <v>0</v>
      </c>
      <c r="W90" s="17"/>
    </row>
    <row r="91" spans="1:32" x14ac:dyDescent="0.15">
      <c r="K91" s="3" t="s">
        <v>88</v>
      </c>
      <c r="L91" s="3">
        <f>COUNTIF(L2:L56,"&lt;5.128")-COUNTIF(L2:L56,"&lt;4.933")</f>
        <v>0</v>
      </c>
      <c r="W91" s="17"/>
    </row>
    <row r="92" spans="1:32" x14ac:dyDescent="0.15">
      <c r="K92" s="3" t="s">
        <v>89</v>
      </c>
      <c r="L92" s="3">
        <f>COUNTIF(L2:L56,"&lt;5.323")-COUNTIF(L2:L56,"&lt;5.128")</f>
        <v>0</v>
      </c>
      <c r="W92" s="17"/>
    </row>
    <row r="93" spans="1:32" x14ac:dyDescent="0.15">
      <c r="K93" s="3" t="s">
        <v>90</v>
      </c>
      <c r="L93" s="3">
        <f>COUNTIF(L2:L56,"&lt;5.518")-COUNTIF(L2:L56,"&lt;5.323")</f>
        <v>0</v>
      </c>
      <c r="W93" s="17"/>
    </row>
    <row r="94" spans="1:32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W94" s="17"/>
    </row>
    <row r="95" spans="1:32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:32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  <row r="100" spans="11:23" x14ac:dyDescent="0.15">
      <c r="K100" s="3"/>
      <c r="L100" s="10"/>
      <c r="W100" s="17"/>
    </row>
  </sheetData>
  <phoneticPr fontId="5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96"/>
  <sheetViews>
    <sheetView topLeftCell="F49" workbookViewId="0">
      <selection activeCell="P70" sqref="P70:P78"/>
    </sheetView>
  </sheetViews>
  <sheetFormatPr defaultColWidth="8.875" defaultRowHeight="13.5" x14ac:dyDescent="0.15"/>
  <cols>
    <col min="11" max="12" width="18.25" customWidth="1"/>
    <col min="13" max="14" width="12.875"/>
    <col min="20" max="22" width="12.875"/>
    <col min="23" max="23" width="17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72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10.8279304504394</v>
      </c>
      <c r="L2" s="10">
        <v>1.6549110412597701</v>
      </c>
      <c r="M2">
        <v>1.01169586181641</v>
      </c>
      <c r="N2">
        <v>8.2501869201660192</v>
      </c>
      <c r="O2">
        <v>6</v>
      </c>
      <c r="P2">
        <v>6</v>
      </c>
      <c r="Q2">
        <v>16</v>
      </c>
      <c r="R2" s="16">
        <v>0.375</v>
      </c>
      <c r="S2" s="16">
        <f t="shared" ref="S2:S16" si="0">O2/E2</f>
        <v>0.6</v>
      </c>
      <c r="T2">
        <v>4.2823925018310502</v>
      </c>
      <c r="U2">
        <v>3.9305074214935298</v>
      </c>
      <c r="V2">
        <v>3.6954784393310498</v>
      </c>
      <c r="W2" s="17">
        <v>0.235028982162476</v>
      </c>
      <c r="X2">
        <v>0.5869140625</v>
      </c>
      <c r="Y2">
        <v>0.5869140625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95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8.5702972412109393</v>
      </c>
      <c r="L5" s="10">
        <v>1.8977088928222701</v>
      </c>
      <c r="M5">
        <v>1.3390693664550799</v>
      </c>
      <c r="N5">
        <v>5.5475578308105504</v>
      </c>
      <c r="O5">
        <v>4</v>
      </c>
      <c r="P5">
        <v>4</v>
      </c>
      <c r="Q5">
        <v>12</v>
      </c>
      <c r="R5" s="16">
        <v>0.33329999999999999</v>
      </c>
      <c r="S5" s="16">
        <f t="shared" si="0"/>
        <v>0.4</v>
      </c>
      <c r="T5">
        <v>3.9815902709960902</v>
      </c>
      <c r="U5">
        <v>3.6999924182891801</v>
      </c>
      <c r="V5">
        <v>3.46128225326538</v>
      </c>
      <c r="W5" s="17">
        <v>0.23871016502380399</v>
      </c>
      <c r="X5">
        <v>0.520308017730713</v>
      </c>
      <c r="Y5">
        <v>0.520308017730713</v>
      </c>
      <c r="Z5">
        <v>0.4</v>
      </c>
      <c r="AA5">
        <v>0.8</v>
      </c>
      <c r="AB5">
        <v>0.66666666666666696</v>
      </c>
      <c r="AC5">
        <v>0.72727272727272696</v>
      </c>
      <c r="AD5">
        <v>0.2</v>
      </c>
      <c r="AE5">
        <v>0.4</v>
      </c>
    </row>
    <row r="6" spans="1:31" x14ac:dyDescent="0.15">
      <c r="A6" s="6">
        <v>532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9.6175632476806605</v>
      </c>
      <c r="L6" s="10">
        <v>1.9014892578125</v>
      </c>
      <c r="M6">
        <v>1.4356002807617201</v>
      </c>
      <c r="N6">
        <v>7.315673828125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4.1075992584228498</v>
      </c>
      <c r="U6">
        <v>3.81423759460449</v>
      </c>
      <c r="V6">
        <v>3.5993456840515101</v>
      </c>
      <c r="W6" s="17">
        <v>0.21489191055297799</v>
      </c>
      <c r="X6">
        <v>0.508253574371338</v>
      </c>
      <c r="Y6">
        <v>0.508253574371338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s="32" customFormat="1" x14ac:dyDescent="0.15">
      <c r="A7" s="33">
        <v>868</v>
      </c>
      <c r="B7" s="32">
        <v>19</v>
      </c>
      <c r="C7" s="32">
        <v>1</v>
      </c>
      <c r="D7" s="32">
        <v>10</v>
      </c>
      <c r="E7" s="32">
        <v>10</v>
      </c>
      <c r="F7" s="32">
        <v>10</v>
      </c>
      <c r="G7" s="32">
        <v>0</v>
      </c>
      <c r="H7" s="32">
        <v>9</v>
      </c>
      <c r="I7" s="32">
        <v>1</v>
      </c>
      <c r="J7" s="32">
        <v>0.95</v>
      </c>
      <c r="K7" s="34">
        <v>12.251512527465801</v>
      </c>
      <c r="L7" s="34">
        <v>1.91659736633301</v>
      </c>
      <c r="M7" s="32">
        <v>1.7530345916748</v>
      </c>
      <c r="N7" s="32">
        <v>9.8475990295410192</v>
      </c>
      <c r="O7" s="32">
        <v>8</v>
      </c>
      <c r="P7" s="32">
        <v>8</v>
      </c>
      <c r="Q7" s="32">
        <v>18</v>
      </c>
      <c r="R7" s="35">
        <v>0.44440000000000002</v>
      </c>
      <c r="S7" s="35">
        <f t="shared" si="0"/>
        <v>0.8</v>
      </c>
      <c r="T7" s="32">
        <v>4.5495071411132804</v>
      </c>
      <c r="U7" s="32">
        <v>4.2235770225524902</v>
      </c>
      <c r="V7" s="32">
        <v>3.9954762458801301</v>
      </c>
      <c r="W7" s="34">
        <v>0.228100776672363</v>
      </c>
      <c r="X7" s="32">
        <v>0.55403089523315396</v>
      </c>
      <c r="Y7" s="32">
        <v>0.55403089523315396</v>
      </c>
      <c r="Z7" s="32">
        <v>0.8</v>
      </c>
      <c r="AA7" s="32">
        <v>1</v>
      </c>
      <c r="AB7" s="32">
        <v>0.55555555555555602</v>
      </c>
      <c r="AC7" s="32">
        <v>0.71428571428571397</v>
      </c>
      <c r="AD7" s="32">
        <v>0</v>
      </c>
      <c r="AE7" s="32">
        <v>0.2</v>
      </c>
    </row>
    <row r="8" spans="1:31" x14ac:dyDescent="0.15">
      <c r="A8" s="6">
        <v>161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8.1865882873535192</v>
      </c>
      <c r="L8" s="10">
        <v>2.0900421142578098</v>
      </c>
      <c r="M8">
        <v>1.18630599975586</v>
      </c>
      <c r="N8">
        <v>5.6968841552734402</v>
      </c>
      <c r="O8">
        <v>4</v>
      </c>
      <c r="P8">
        <v>4</v>
      </c>
      <c r="Q8">
        <v>13</v>
      </c>
      <c r="R8" s="16">
        <v>0.30769999999999997</v>
      </c>
      <c r="S8" s="16">
        <f t="shared" si="0"/>
        <v>0.4</v>
      </c>
      <c r="T8">
        <v>3.9474563598632799</v>
      </c>
      <c r="U8">
        <v>3.6399130821228001</v>
      </c>
      <c r="V8">
        <v>3.4293487071990998</v>
      </c>
      <c r="W8" s="17">
        <v>0.210564374923706</v>
      </c>
      <c r="X8">
        <v>0.51810765266418501</v>
      </c>
      <c r="Y8">
        <v>0.51810765266418501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6">
        <v>419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9.0907382965087908</v>
      </c>
      <c r="L9" s="10">
        <v>2.1580924987793</v>
      </c>
      <c r="M9">
        <v>1.1644153594970701</v>
      </c>
      <c r="N9">
        <v>6.5915012359619096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3.6389312744140598</v>
      </c>
      <c r="U9">
        <v>3.3371138572692902</v>
      </c>
      <c r="V9">
        <v>3.1238765716552699</v>
      </c>
      <c r="W9" s="17">
        <v>0.213237285614014</v>
      </c>
      <c r="X9">
        <v>0.51505470275878895</v>
      </c>
      <c r="Y9">
        <v>0.51505470275878895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393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9.0137596130371094</v>
      </c>
      <c r="L10" s="10">
        <v>2.0154380798339799</v>
      </c>
      <c r="M10">
        <v>0.97864913940429699</v>
      </c>
      <c r="N10">
        <v>6.5416355133056596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4.1226081848144496</v>
      </c>
      <c r="U10">
        <v>3.7492263317108101</v>
      </c>
      <c r="V10">
        <v>3.53274297714233</v>
      </c>
      <c r="W10" s="17">
        <v>0.216483354568481</v>
      </c>
      <c r="X10">
        <v>0.58986520767211903</v>
      </c>
      <c r="Y10">
        <v>0.58986520767211903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272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9.2138195037841797</v>
      </c>
      <c r="L11" s="10">
        <v>2.0940017700195299</v>
      </c>
      <c r="M11">
        <v>1.08382415771484</v>
      </c>
      <c r="N11">
        <v>6.8038921356201199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4.4087619781494096</v>
      </c>
      <c r="U11">
        <v>4.0186033248901403</v>
      </c>
      <c r="V11">
        <v>3.8008544445037802</v>
      </c>
      <c r="W11" s="17">
        <v>0.21774888038635301</v>
      </c>
      <c r="X11">
        <v>0.60790753364562999</v>
      </c>
      <c r="Y11">
        <v>0.60790753364562999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758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9.3289508819580096</v>
      </c>
      <c r="L12" s="10">
        <v>2.0283145904540998</v>
      </c>
      <c r="M12">
        <v>0.96340560913085904</v>
      </c>
      <c r="N12">
        <v>6.8797893524169904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4.1791725158691397</v>
      </c>
      <c r="U12">
        <v>3.7919178009033199</v>
      </c>
      <c r="V12">
        <v>3.5736203193664502</v>
      </c>
      <c r="W12" s="17">
        <v>0.21829748153686501</v>
      </c>
      <c r="X12">
        <v>0.60555219650268599</v>
      </c>
      <c r="Y12">
        <v>0.60555219650268599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s="32" customFormat="1" x14ac:dyDescent="0.15">
      <c r="A13" s="33">
        <v>850</v>
      </c>
      <c r="B13" s="32">
        <v>17</v>
      </c>
      <c r="C13" s="32">
        <v>3</v>
      </c>
      <c r="D13" s="32">
        <v>10</v>
      </c>
      <c r="E13" s="32">
        <v>10</v>
      </c>
      <c r="F13" s="32">
        <v>10</v>
      </c>
      <c r="G13" s="32">
        <v>0</v>
      </c>
      <c r="H13" s="32">
        <v>7</v>
      </c>
      <c r="I13" s="32">
        <v>3</v>
      </c>
      <c r="J13" s="32">
        <v>0.85</v>
      </c>
      <c r="K13" s="34">
        <v>8.9638195037841797</v>
      </c>
      <c r="L13" s="34">
        <v>2.1394710540771502</v>
      </c>
      <c r="M13" s="32">
        <v>1.19388198852539</v>
      </c>
      <c r="N13" s="32">
        <v>6.5971145629882804</v>
      </c>
      <c r="O13" s="32">
        <v>5</v>
      </c>
      <c r="P13" s="32">
        <v>5</v>
      </c>
      <c r="Q13" s="32">
        <v>15</v>
      </c>
      <c r="R13" s="35">
        <v>0.33329999999999999</v>
      </c>
      <c r="S13" s="35">
        <f t="shared" si="0"/>
        <v>0.5</v>
      </c>
      <c r="T13" s="32">
        <v>4.2533588409423801</v>
      </c>
      <c r="U13" s="32">
        <v>3.8689239025115998</v>
      </c>
      <c r="V13" s="32">
        <v>3.64924097061157</v>
      </c>
      <c r="W13" s="34">
        <v>0.219682931900024</v>
      </c>
      <c r="X13" s="32">
        <v>0.60411787033081099</v>
      </c>
      <c r="Y13" s="32">
        <v>0.60411787033081099</v>
      </c>
      <c r="Z13" s="32">
        <v>0.5</v>
      </c>
      <c r="AA13" s="32">
        <v>1</v>
      </c>
      <c r="AB13" s="32">
        <v>0.66666666666666696</v>
      </c>
      <c r="AC13" s="32">
        <v>0.8</v>
      </c>
      <c r="AD13" s="32">
        <v>0</v>
      </c>
      <c r="AE13" s="32">
        <v>0.5</v>
      </c>
    </row>
    <row r="14" spans="1:31" x14ac:dyDescent="0.15">
      <c r="A14" s="6">
        <v>477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8.5217647552490199</v>
      </c>
      <c r="L14" s="3">
        <v>2.3952865600585902</v>
      </c>
      <c r="M14">
        <v>1.3604316711425799</v>
      </c>
      <c r="N14">
        <v>7.6236553192138699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4.0984210968017596</v>
      </c>
      <c r="U14">
        <v>3.6420803070068399</v>
      </c>
      <c r="V14">
        <v>3.5496582984924299</v>
      </c>
      <c r="W14" s="3">
        <v>9.2422008514404297E-2</v>
      </c>
      <c r="X14">
        <v>0.54876279830932595</v>
      </c>
      <c r="Y14">
        <v>0.54876279830932595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741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7.8732261657714799</v>
      </c>
      <c r="L15" s="10">
        <v>2.3893070220947301</v>
      </c>
      <c r="M15">
        <v>1.5041046142578101</v>
      </c>
      <c r="N15">
        <v>6.9268531799316397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3.6089420318603498</v>
      </c>
      <c r="U15">
        <v>3.2022559642791699</v>
      </c>
      <c r="V15">
        <v>3.1033778190612802</v>
      </c>
      <c r="W15" s="17">
        <v>9.8878145217895494E-2</v>
      </c>
      <c r="X15">
        <v>0.50556421279907204</v>
      </c>
      <c r="Y15">
        <v>0.50556421279907204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37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7.9181995391845703</v>
      </c>
      <c r="L16" s="10">
        <v>2.3743133544921902</v>
      </c>
      <c r="M16">
        <v>0.58882904052734397</v>
      </c>
      <c r="N16">
        <v>7.5167980194091797</v>
      </c>
      <c r="O16">
        <v>5</v>
      </c>
      <c r="P16">
        <v>5</v>
      </c>
      <c r="Q16">
        <v>14</v>
      </c>
      <c r="R16" s="16">
        <v>0.35709999999999997</v>
      </c>
      <c r="S16" s="16">
        <f t="shared" si="0"/>
        <v>0.5</v>
      </c>
      <c r="T16">
        <v>3.9399890899658199</v>
      </c>
      <c r="U16">
        <v>3.4389526844024698</v>
      </c>
      <c r="V16">
        <v>3.3988056182861301</v>
      </c>
      <c r="W16" s="17">
        <v>4.0147066116333001E-2</v>
      </c>
      <c r="X16">
        <v>0.54118347167968694</v>
      </c>
      <c r="Y16">
        <v>0.54118347167968694</v>
      </c>
      <c r="Z16">
        <v>0.5</v>
      </c>
      <c r="AA16">
        <v>0.9</v>
      </c>
      <c r="AB16">
        <v>0.64285714285714302</v>
      </c>
      <c r="AC16">
        <v>0.75</v>
      </c>
      <c r="AD16">
        <v>0.1</v>
      </c>
      <c r="AE16">
        <v>0.4</v>
      </c>
    </row>
    <row r="17" spans="1:31" x14ac:dyDescent="0.15">
      <c r="A17" s="6">
        <v>207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8.5764904022216797</v>
      </c>
      <c r="L17" s="10">
        <v>2.3408775329589799</v>
      </c>
      <c r="M17">
        <v>0.71479415893554699</v>
      </c>
      <c r="N17">
        <v>6.3274822235107404</v>
      </c>
      <c r="O17">
        <v>5</v>
      </c>
      <c r="P17">
        <v>5</v>
      </c>
      <c r="Q17">
        <v>15</v>
      </c>
      <c r="R17" s="16">
        <v>0.33329999999999999</v>
      </c>
      <c r="S17" s="16">
        <f t="shared" ref="S17:S52" si="1">O17/E17</f>
        <v>0.5</v>
      </c>
      <c r="T17">
        <v>3.9801387786865199</v>
      </c>
      <c r="U17">
        <v>3.5809094905853298</v>
      </c>
      <c r="V17">
        <v>3.4007949829101598</v>
      </c>
      <c r="W17" s="17">
        <v>0.18011450767517101</v>
      </c>
      <c r="X17">
        <v>0.57934379577636697</v>
      </c>
      <c r="Y17">
        <v>0.57934379577636697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573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7.7861976623535201</v>
      </c>
      <c r="L18" s="10">
        <v>2.38701248168945</v>
      </c>
      <c r="M18">
        <v>1.50172996520996</v>
      </c>
      <c r="N18">
        <v>4.7621803283691397</v>
      </c>
      <c r="O18">
        <v>4</v>
      </c>
      <c r="P18">
        <v>4</v>
      </c>
      <c r="Q18">
        <v>13</v>
      </c>
      <c r="R18" s="16">
        <v>0.30769999999999997</v>
      </c>
      <c r="S18" s="16">
        <f t="shared" si="1"/>
        <v>0.4</v>
      </c>
      <c r="T18">
        <v>3.1709365844726598</v>
      </c>
      <c r="U18">
        <v>2.9400973320007302</v>
      </c>
      <c r="V18">
        <v>2.70842504501343</v>
      </c>
      <c r="W18" s="17">
        <v>0.23167228698730499</v>
      </c>
      <c r="X18">
        <v>0.46251153945922902</v>
      </c>
      <c r="Y18">
        <v>0.46251153945922902</v>
      </c>
      <c r="Z18">
        <v>0.4</v>
      </c>
      <c r="AA18">
        <v>0.9</v>
      </c>
      <c r="AB18">
        <v>0.69230769230769196</v>
      </c>
      <c r="AC18">
        <v>0.78260869565217395</v>
      </c>
      <c r="AD18">
        <v>0.1</v>
      </c>
      <c r="AE18">
        <v>0.5</v>
      </c>
    </row>
    <row r="19" spans="1:31" x14ac:dyDescent="0.15">
      <c r="A19" s="6">
        <v>582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10.237333297729499</v>
      </c>
      <c r="L19" s="10">
        <v>2.39279365539551</v>
      </c>
      <c r="M19">
        <v>1.32973480224609</v>
      </c>
      <c r="N19">
        <v>7.6629505157470703</v>
      </c>
      <c r="O19">
        <v>5</v>
      </c>
      <c r="P19">
        <v>5</v>
      </c>
      <c r="Q19">
        <v>15</v>
      </c>
      <c r="R19" s="16">
        <v>0.33329999999999999</v>
      </c>
      <c r="S19" s="16">
        <f t="shared" si="1"/>
        <v>0.5</v>
      </c>
      <c r="T19">
        <v>3.8714351654052699</v>
      </c>
      <c r="U19">
        <v>3.5270068645477299</v>
      </c>
      <c r="V19">
        <v>3.29490995407104</v>
      </c>
      <c r="W19" s="17">
        <v>0.23209691047668499</v>
      </c>
      <c r="X19">
        <v>0.57652521133422896</v>
      </c>
      <c r="Y19">
        <v>0.57652521133422896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756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8.0184116363525408</v>
      </c>
      <c r="L20" s="10">
        <v>2.3798713684082</v>
      </c>
      <c r="M20">
        <v>1.7715759277343699</v>
      </c>
      <c r="N20">
        <v>6.0273933410644496</v>
      </c>
      <c r="O20">
        <v>3</v>
      </c>
      <c r="P20">
        <v>3</v>
      </c>
      <c r="Q20">
        <v>11</v>
      </c>
      <c r="R20" s="16">
        <v>0.2727</v>
      </c>
      <c r="S20" s="16">
        <f t="shared" si="1"/>
        <v>0.3</v>
      </c>
      <c r="T20">
        <v>3.0213775634765598</v>
      </c>
      <c r="U20">
        <v>2.7786052227020299</v>
      </c>
      <c r="V20">
        <v>2.5855565071106001</v>
      </c>
      <c r="W20" s="17">
        <v>0.193048715591431</v>
      </c>
      <c r="X20">
        <v>0.43582105636596702</v>
      </c>
      <c r="Y20">
        <v>0.43582105636596702</v>
      </c>
      <c r="Z20">
        <v>0.3</v>
      </c>
      <c r="AA20">
        <v>0.8</v>
      </c>
      <c r="AB20">
        <v>0.72727272727272696</v>
      </c>
      <c r="AC20">
        <v>0.76190476190476197</v>
      </c>
      <c r="AD20">
        <v>0.2</v>
      </c>
      <c r="AE20">
        <v>0.5</v>
      </c>
    </row>
    <row r="21" spans="1:31" s="1" customFormat="1" x14ac:dyDescent="0.15">
      <c r="A21" s="8">
        <v>582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">
        <v>10.237333297729499</v>
      </c>
      <c r="L21" s="12">
        <v>2.39279365539551</v>
      </c>
      <c r="M21" s="1">
        <v>1.32973480224609</v>
      </c>
      <c r="N21" s="1">
        <v>7.6629505157470703</v>
      </c>
      <c r="O21" s="1">
        <v>5</v>
      </c>
      <c r="P21" s="1">
        <v>5</v>
      </c>
      <c r="Q21" s="1">
        <v>15</v>
      </c>
      <c r="R21" s="19">
        <v>0.33329999999999999</v>
      </c>
      <c r="S21" s="19">
        <f t="shared" si="1"/>
        <v>0.5</v>
      </c>
      <c r="T21" s="1">
        <v>3.8714351654052699</v>
      </c>
      <c r="U21" s="1">
        <v>3.5270068645477299</v>
      </c>
      <c r="V21" s="1">
        <v>3.29490995407104</v>
      </c>
      <c r="W21" s="12">
        <v>0.23209691047668499</v>
      </c>
      <c r="X21" s="1">
        <v>0.57652521133422896</v>
      </c>
      <c r="Y21" s="1">
        <v>0.57652521133422896</v>
      </c>
      <c r="Z21" s="1">
        <v>0.5</v>
      </c>
      <c r="AA21" s="1">
        <v>1</v>
      </c>
      <c r="AB21" s="1">
        <v>0.66666666666666696</v>
      </c>
      <c r="AC21" s="1">
        <v>0.8</v>
      </c>
      <c r="AD21" s="1">
        <v>0</v>
      </c>
      <c r="AE21" s="1">
        <v>0.5</v>
      </c>
    </row>
    <row r="22" spans="1:31" x14ac:dyDescent="0.15">
      <c r="A22" s="6">
        <v>390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7.9791641235351598</v>
      </c>
      <c r="L22" s="10">
        <v>2.5468788146972701</v>
      </c>
      <c r="M22">
        <v>0.53936386108398404</v>
      </c>
      <c r="N22">
        <v>6.8495445251464799</v>
      </c>
      <c r="O22">
        <v>4</v>
      </c>
      <c r="P22">
        <v>4</v>
      </c>
      <c r="Q22">
        <v>13</v>
      </c>
      <c r="R22" s="16">
        <v>0.30769999999999997</v>
      </c>
      <c r="S22" s="16">
        <f t="shared" si="1"/>
        <v>0.4</v>
      </c>
      <c r="T22">
        <v>3.54753494262695</v>
      </c>
      <c r="U22">
        <v>3.11309742927551</v>
      </c>
      <c r="V22">
        <v>3.0184552669525102</v>
      </c>
      <c r="W22" s="17">
        <v>9.4642162322998005E-2</v>
      </c>
      <c r="X22">
        <v>0.52907967567443803</v>
      </c>
      <c r="Y22">
        <v>0.52907967567443803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x14ac:dyDescent="0.15">
      <c r="A23" s="6">
        <v>381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8.4343585968017596</v>
      </c>
      <c r="L23" s="10">
        <v>2.4829654693603498</v>
      </c>
      <c r="M23">
        <v>0.32008743286132801</v>
      </c>
      <c r="N23">
        <v>7.5770339965820304</v>
      </c>
      <c r="O23">
        <v>5</v>
      </c>
      <c r="P23">
        <v>5</v>
      </c>
      <c r="Q23">
        <v>15</v>
      </c>
      <c r="R23" s="16">
        <v>0.33329999999999999</v>
      </c>
      <c r="S23" s="16">
        <f t="shared" si="1"/>
        <v>0.5</v>
      </c>
      <c r="T23">
        <v>3.8176078796386701</v>
      </c>
      <c r="U23">
        <v>3.3234374523162802</v>
      </c>
      <c r="V23">
        <v>3.2520523071289098</v>
      </c>
      <c r="W23" s="17">
        <v>7.1385145187377902E-2</v>
      </c>
      <c r="X23">
        <v>0.56555557250976596</v>
      </c>
      <c r="Y23">
        <v>0.56555557250976596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970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8.1123428344726598</v>
      </c>
      <c r="L24" s="10">
        <v>2.4769401550293</v>
      </c>
      <c r="M24">
        <v>0.43460464477539101</v>
      </c>
      <c r="N24">
        <v>7.18613624572754</v>
      </c>
      <c r="O24">
        <v>4</v>
      </c>
      <c r="P24">
        <v>4</v>
      </c>
      <c r="Q24">
        <v>14</v>
      </c>
      <c r="R24" s="16">
        <v>0.28570000000000001</v>
      </c>
      <c r="S24" s="16">
        <f t="shared" si="1"/>
        <v>0.4</v>
      </c>
      <c r="T24">
        <v>3.5408668518066402</v>
      </c>
      <c r="U24">
        <v>3.0644097328186</v>
      </c>
      <c r="V24">
        <v>2.9869301319122301</v>
      </c>
      <c r="W24" s="17">
        <v>7.7479600906372098E-2</v>
      </c>
      <c r="X24">
        <v>0.55393671989440896</v>
      </c>
      <c r="Y24">
        <v>0.55393671989440896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811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7.9958915710449201</v>
      </c>
      <c r="L25" s="10">
        <v>2.4192810058593701</v>
      </c>
      <c r="M25">
        <v>0.42259979248046903</v>
      </c>
      <c r="N25">
        <v>7.1598644256591797</v>
      </c>
      <c r="O25">
        <v>4</v>
      </c>
      <c r="P25">
        <v>4</v>
      </c>
      <c r="Q25">
        <v>14</v>
      </c>
      <c r="R25" s="16">
        <v>0.28570000000000001</v>
      </c>
      <c r="S25" s="16">
        <f t="shared" si="1"/>
        <v>0.4</v>
      </c>
      <c r="T25">
        <v>3.1425418853759801</v>
      </c>
      <c r="U25">
        <v>2.70858955383301</v>
      </c>
      <c r="V25">
        <v>2.6420795917511</v>
      </c>
      <c r="W25" s="17">
        <v>6.6509962081909194E-2</v>
      </c>
      <c r="X25">
        <v>0.50046229362487804</v>
      </c>
      <c r="Y25">
        <v>0.50046229362487804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189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>
        <v>7.8892402648925799</v>
      </c>
      <c r="L26" s="10">
        <v>2.56989669799805</v>
      </c>
      <c r="M26">
        <v>1.2658233642578101</v>
      </c>
      <c r="N26">
        <v>5.6053905487060502</v>
      </c>
      <c r="O26">
        <v>4</v>
      </c>
      <c r="P26">
        <v>4</v>
      </c>
      <c r="Q26">
        <v>13</v>
      </c>
      <c r="R26" s="16">
        <v>0.30769999999999997</v>
      </c>
      <c r="S26" s="16">
        <f t="shared" si="1"/>
        <v>0.4</v>
      </c>
      <c r="T26">
        <v>3.4480819702148402</v>
      </c>
      <c r="U26">
        <v>3.1278390884399401</v>
      </c>
      <c r="V26">
        <v>2.94432497024536</v>
      </c>
      <c r="W26" s="17">
        <v>0.18351411819457999</v>
      </c>
      <c r="X26">
        <v>0.50375699996948198</v>
      </c>
      <c r="Y26">
        <v>0.50375699996948198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759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7.5038566589355504</v>
      </c>
      <c r="L27" s="10">
        <v>2.5776634216308598</v>
      </c>
      <c r="M27">
        <v>1.27959060668945</v>
      </c>
      <c r="N27">
        <v>4.9651393890380904</v>
      </c>
      <c r="O27">
        <v>3</v>
      </c>
      <c r="P27">
        <v>3</v>
      </c>
      <c r="Q27">
        <v>12</v>
      </c>
      <c r="R27" s="16">
        <v>0.25</v>
      </c>
      <c r="S27" s="16">
        <f t="shared" si="1"/>
        <v>0.3</v>
      </c>
      <c r="T27">
        <v>3.4542045593261701</v>
      </c>
      <c r="U27">
        <v>3.1654732227325399</v>
      </c>
      <c r="V27">
        <v>2.9687378406524698</v>
      </c>
      <c r="W27" s="17">
        <v>0.19673538208007799</v>
      </c>
      <c r="X27">
        <v>0.485466718673706</v>
      </c>
      <c r="Y27">
        <v>0.485466718673706</v>
      </c>
      <c r="Z27">
        <v>0.3</v>
      </c>
      <c r="AA27">
        <v>0.9</v>
      </c>
      <c r="AB27">
        <v>0.75</v>
      </c>
      <c r="AC27">
        <v>0.81818181818181801</v>
      </c>
      <c r="AD27">
        <v>0.1</v>
      </c>
      <c r="AE27">
        <v>0.6</v>
      </c>
    </row>
    <row r="28" spans="1:31" x14ac:dyDescent="0.15">
      <c r="A28" s="6">
        <v>724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8.4444427490234393</v>
      </c>
      <c r="L28" s="10">
        <v>2.5630035400390598</v>
      </c>
      <c r="M28">
        <v>1.2227630615234399</v>
      </c>
      <c r="N28">
        <v>6.4517955780029297</v>
      </c>
      <c r="O28">
        <v>3</v>
      </c>
      <c r="P28">
        <v>3</v>
      </c>
      <c r="Q28">
        <v>13</v>
      </c>
      <c r="R28" s="16">
        <v>0.23080000000000001</v>
      </c>
      <c r="S28" s="16">
        <f t="shared" si="1"/>
        <v>0.3</v>
      </c>
      <c r="T28">
        <v>3.3656883239746098</v>
      </c>
      <c r="U28">
        <v>3.0281753540039098</v>
      </c>
      <c r="V28">
        <v>2.8456511497497599</v>
      </c>
      <c r="W28" s="17">
        <v>0.18252420425415</v>
      </c>
      <c r="X28">
        <v>0.52003717422485396</v>
      </c>
      <c r="Y28">
        <v>0.52003717422485396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880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>
        <v>8.9738502502441406</v>
      </c>
      <c r="L29" s="10">
        <v>2.5500297546386701</v>
      </c>
      <c r="M29">
        <v>1.0189895629882799</v>
      </c>
      <c r="N29">
        <v>6.8787593841552699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4.16623878479004</v>
      </c>
      <c r="U29">
        <v>3.7365980148315399</v>
      </c>
      <c r="V29">
        <v>3.5552010536193901</v>
      </c>
      <c r="W29" s="17">
        <v>0.18139696121215801</v>
      </c>
      <c r="X29">
        <v>0.61103773117065396</v>
      </c>
      <c r="Y29">
        <v>0.61103773117065396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925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9.0501499176025408</v>
      </c>
      <c r="L30" s="10">
        <v>2.5379219055175799</v>
      </c>
      <c r="M30">
        <v>0.93624496459960904</v>
      </c>
      <c r="N30">
        <v>6.84950828552246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3.25386619567871</v>
      </c>
      <c r="U30">
        <v>2.9283568859100302</v>
      </c>
      <c r="V30">
        <v>2.7367506027221702</v>
      </c>
      <c r="W30" s="17">
        <v>0.19160628318786599</v>
      </c>
      <c r="X30">
        <v>0.51711559295654297</v>
      </c>
      <c r="Y30">
        <v>0.51711559295654297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232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8.4017028808593697</v>
      </c>
      <c r="L31" s="10">
        <v>2.53948974609375</v>
      </c>
      <c r="M31">
        <v>1.08858871459961</v>
      </c>
      <c r="N31">
        <v>6.1430988311767596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3.37979316711426</v>
      </c>
      <c r="U31">
        <v>3.0490188598632799</v>
      </c>
      <c r="V31">
        <v>2.8511533737182599</v>
      </c>
      <c r="W31" s="17">
        <v>0.19786548614502</v>
      </c>
      <c r="X31">
        <v>0.52863979339599598</v>
      </c>
      <c r="Y31">
        <v>0.52863979339599598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s="1" customFormat="1" x14ac:dyDescent="0.15">
      <c r="A32" s="8">
        <v>1</v>
      </c>
      <c r="B32" s="1">
        <v>16</v>
      </c>
      <c r="C32" s="1">
        <v>4</v>
      </c>
      <c r="D32" s="1">
        <v>10</v>
      </c>
      <c r="E32" s="1">
        <v>10</v>
      </c>
      <c r="F32" s="1">
        <v>10</v>
      </c>
      <c r="G32" s="1">
        <v>0</v>
      </c>
      <c r="H32" s="1">
        <v>6</v>
      </c>
      <c r="I32" s="1">
        <v>4</v>
      </c>
      <c r="J32" s="1">
        <v>0.8</v>
      </c>
      <c r="K32" s="1">
        <v>7.7202854156494096</v>
      </c>
      <c r="L32" s="12">
        <v>2.5373878479003902</v>
      </c>
      <c r="M32" s="1">
        <v>1.4980049133300799</v>
      </c>
      <c r="N32" s="1">
        <v>6.0396995544433603</v>
      </c>
      <c r="O32" s="1">
        <v>3</v>
      </c>
      <c r="P32" s="1">
        <v>3</v>
      </c>
      <c r="Q32" s="1">
        <v>12</v>
      </c>
      <c r="R32" s="19">
        <v>0.25</v>
      </c>
      <c r="S32" s="19">
        <f t="shared" si="1"/>
        <v>0.3</v>
      </c>
      <c r="T32" s="1">
        <v>3.68910408020019</v>
      </c>
      <c r="U32" s="1">
        <v>3.3324730396270801</v>
      </c>
      <c r="V32" s="1">
        <v>3.16773629188538</v>
      </c>
      <c r="W32" s="12">
        <v>0.164736747741699</v>
      </c>
      <c r="X32" s="1">
        <v>0.521367788314819</v>
      </c>
      <c r="Y32" s="1">
        <v>0.521367788314819</v>
      </c>
      <c r="Z32" s="1">
        <v>0.3</v>
      </c>
      <c r="AA32" s="1">
        <v>0.9</v>
      </c>
      <c r="AB32" s="1">
        <v>0.75</v>
      </c>
      <c r="AC32" s="1">
        <v>0.81818181818181801</v>
      </c>
      <c r="AD32" s="1">
        <v>0.1</v>
      </c>
      <c r="AE32" s="1">
        <v>0.6</v>
      </c>
    </row>
    <row r="33" spans="1:31" x14ac:dyDescent="0.15">
      <c r="A33" s="6">
        <v>264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8.7027568817138707</v>
      </c>
      <c r="L33" s="10">
        <v>2.6739330291747998</v>
      </c>
      <c r="M33">
        <v>1.0338172912597701</v>
      </c>
      <c r="N33">
        <v>5.9477291107177699</v>
      </c>
      <c r="O33">
        <v>5</v>
      </c>
      <c r="P33">
        <v>5</v>
      </c>
      <c r="Q33">
        <v>15</v>
      </c>
      <c r="R33" s="16">
        <v>0.33329999999999999</v>
      </c>
      <c r="S33" s="16">
        <f t="shared" si="1"/>
        <v>0.5</v>
      </c>
      <c r="T33">
        <v>4.3563709259033203</v>
      </c>
      <c r="U33">
        <v>3.95168805122375</v>
      </c>
      <c r="V33">
        <v>3.7433953285217298</v>
      </c>
      <c r="W33" s="17">
        <v>0.20829272270202601</v>
      </c>
      <c r="X33">
        <v>0.61297559738159202</v>
      </c>
      <c r="Y33">
        <v>0.61297559738159202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797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8.901123046875</v>
      </c>
      <c r="L34" s="10">
        <v>2.6786441802978498</v>
      </c>
      <c r="M34">
        <v>1.2344818115234399</v>
      </c>
      <c r="N34">
        <v>6.7603988647460902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3.2908840179443399</v>
      </c>
      <c r="U34">
        <v>2.96318435668945</v>
      </c>
      <c r="V34">
        <v>2.7713387012481698</v>
      </c>
      <c r="W34" s="17">
        <v>0.19184565544128401</v>
      </c>
      <c r="X34">
        <v>0.51954531669616699</v>
      </c>
      <c r="Y34">
        <v>0.51954531669616699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186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8.1563663482665998</v>
      </c>
      <c r="L35" s="10">
        <v>2.6966648101806601</v>
      </c>
      <c r="M35">
        <v>1.4660606384277299</v>
      </c>
      <c r="N35">
        <v>6.0229797363281197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3.4161605834960902</v>
      </c>
      <c r="U35">
        <v>3.0802404880523699</v>
      </c>
      <c r="V35">
        <v>2.88804960250854</v>
      </c>
      <c r="W35" s="17">
        <v>0.19219088554382299</v>
      </c>
      <c r="X35">
        <v>0.52811098098754905</v>
      </c>
      <c r="Y35">
        <v>0.52811098098754905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473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7.9275894165039098</v>
      </c>
      <c r="L36" s="10">
        <v>2.6483669281005899</v>
      </c>
      <c r="M36">
        <v>0.66130828857421897</v>
      </c>
      <c r="N36">
        <v>6.5843334197998002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3.7051258087158199</v>
      </c>
      <c r="U36">
        <v>3.2515168190002401</v>
      </c>
      <c r="V36">
        <v>3.1500170230865501</v>
      </c>
      <c r="W36" s="17">
        <v>0.101499795913696</v>
      </c>
      <c r="X36">
        <v>0.55510878562927202</v>
      </c>
      <c r="Y36">
        <v>0.55510878562927202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133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8.1249008178710902</v>
      </c>
      <c r="L37" s="10">
        <v>2.6571311950683598</v>
      </c>
      <c r="M37">
        <v>0.60422134399414096</v>
      </c>
      <c r="N37">
        <v>6.8297176361084002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3.8297367095947301</v>
      </c>
      <c r="U37">
        <v>3.37107276916504</v>
      </c>
      <c r="V37">
        <v>3.2589538097381601</v>
      </c>
      <c r="W37" s="17">
        <v>0.11211895942687999</v>
      </c>
      <c r="X37">
        <v>0.57078289985656705</v>
      </c>
      <c r="Y37">
        <v>0.57078289985656705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465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7.2475414276123002</v>
      </c>
      <c r="L38" s="10">
        <v>2.6715660095214799</v>
      </c>
      <c r="M38">
        <v>1.10940933227539</v>
      </c>
      <c r="N38">
        <v>6.0276374816894496</v>
      </c>
      <c r="O38">
        <v>3</v>
      </c>
      <c r="P38">
        <v>3</v>
      </c>
      <c r="Q38">
        <v>11</v>
      </c>
      <c r="R38" s="16">
        <v>0.2727</v>
      </c>
      <c r="S38" s="16">
        <f t="shared" si="1"/>
        <v>0.3</v>
      </c>
      <c r="T38">
        <v>3.08828544616699</v>
      </c>
      <c r="U38">
        <v>2.7331199645996098</v>
      </c>
      <c r="V38">
        <v>2.6300811767578098</v>
      </c>
      <c r="W38" s="17">
        <v>0.103038787841797</v>
      </c>
      <c r="X38">
        <v>0.45820426940918002</v>
      </c>
      <c r="Y38">
        <v>0.45820426940918002</v>
      </c>
      <c r="Z38">
        <v>0.3</v>
      </c>
      <c r="AA38">
        <v>0.8</v>
      </c>
      <c r="AB38">
        <v>0.72727272727272696</v>
      </c>
      <c r="AC38">
        <v>0.76190476190476197</v>
      </c>
      <c r="AD38">
        <v>0.2</v>
      </c>
      <c r="AE38">
        <v>0.5</v>
      </c>
    </row>
    <row r="39" spans="1:31" x14ac:dyDescent="0.15">
      <c r="A39" s="6">
        <v>637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8.3590946197509801</v>
      </c>
      <c r="L39" s="10">
        <v>2.7022609710693399</v>
      </c>
      <c r="M39">
        <v>0.47758865356445301</v>
      </c>
      <c r="N39">
        <v>6.8643245697021502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3.7901134490966801</v>
      </c>
      <c r="U39">
        <v>3.3169093132018999</v>
      </c>
      <c r="V39">
        <v>3.20951151847839</v>
      </c>
      <c r="W39" s="17">
        <v>0.10739779472351101</v>
      </c>
      <c r="X39">
        <v>0.58060193061828602</v>
      </c>
      <c r="Y39">
        <v>0.58060193061828602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s="1" customFormat="1" x14ac:dyDescent="0.15">
      <c r="A40" s="8">
        <v>147</v>
      </c>
      <c r="B40" s="1">
        <v>14</v>
      </c>
      <c r="C40" s="1">
        <v>6</v>
      </c>
      <c r="D40" s="1">
        <v>10</v>
      </c>
      <c r="E40" s="1">
        <v>10</v>
      </c>
      <c r="F40" s="1">
        <v>10</v>
      </c>
      <c r="G40" s="1">
        <v>0</v>
      </c>
      <c r="H40" s="1">
        <v>4</v>
      </c>
      <c r="I40" s="1">
        <v>6</v>
      </c>
      <c r="J40" s="1">
        <v>0.7</v>
      </c>
      <c r="K40" s="1">
        <v>7.5927104949951199</v>
      </c>
      <c r="L40" s="12">
        <v>2.7144756317138699</v>
      </c>
      <c r="M40" s="1">
        <v>0.28372955322265597</v>
      </c>
      <c r="N40" s="1">
        <v>8.1443538665771502</v>
      </c>
      <c r="O40" s="1">
        <v>4</v>
      </c>
      <c r="P40" s="1">
        <v>4</v>
      </c>
      <c r="Q40" s="1">
        <v>13</v>
      </c>
      <c r="R40" s="19">
        <v>0.30769999999999997</v>
      </c>
      <c r="S40" s="19">
        <f t="shared" si="1"/>
        <v>0.4</v>
      </c>
      <c r="T40" s="1">
        <v>3.4357986450195299</v>
      </c>
      <c r="U40" s="1">
        <v>2.9036130905151398</v>
      </c>
      <c r="V40" s="1">
        <v>2.9277539253234899</v>
      </c>
      <c r="W40" s="12">
        <v>2.4140834808349599E-2</v>
      </c>
      <c r="X40" s="1">
        <v>0.50804471969604503</v>
      </c>
      <c r="Y40" s="1">
        <v>0.50804471969604503</v>
      </c>
      <c r="Z40" s="1">
        <v>0.4</v>
      </c>
      <c r="AA40" s="1">
        <v>0.9</v>
      </c>
      <c r="AB40" s="1">
        <v>0.69230769230769196</v>
      </c>
      <c r="AC40" s="1">
        <v>0.78260869565217395</v>
      </c>
      <c r="AD40" s="1">
        <v>0.1</v>
      </c>
      <c r="AE40" s="1">
        <v>0.5</v>
      </c>
    </row>
    <row r="41" spans="1:31" x14ac:dyDescent="0.15">
      <c r="A41" s="6">
        <v>625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9.2096900939941406</v>
      </c>
      <c r="L41" s="10">
        <v>2.85905838012695</v>
      </c>
      <c r="M41">
        <v>0.52288818359375</v>
      </c>
      <c r="N41">
        <v>8.0289115905761701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3.3103942871093701</v>
      </c>
      <c r="U41">
        <v>2.8554091453552202</v>
      </c>
      <c r="V41">
        <v>2.7563230991363499</v>
      </c>
      <c r="W41" s="17">
        <v>9.9086046218872098E-2</v>
      </c>
      <c r="X41">
        <v>0.55407118797302202</v>
      </c>
      <c r="Y41">
        <v>0.55407118797302202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904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9.0766181945800799</v>
      </c>
      <c r="L42" s="10">
        <v>2.9220333099365199</v>
      </c>
      <c r="M42">
        <v>0.669952392578125</v>
      </c>
      <c r="N42">
        <v>7.8049945831298801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3.79270362854004</v>
      </c>
      <c r="U42">
        <v>3.2864410877227801</v>
      </c>
      <c r="V42">
        <v>3.1766781806945801</v>
      </c>
      <c r="W42" s="17">
        <v>0.10976290702819801</v>
      </c>
      <c r="X42">
        <v>0.61602544784545898</v>
      </c>
      <c r="Y42">
        <v>0.61602544784545898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86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8.3743400573730504</v>
      </c>
      <c r="L43" s="10">
        <v>2.8474159240722701</v>
      </c>
      <c r="M43">
        <v>0.84817123413085904</v>
      </c>
      <c r="N43">
        <v>7.0553627014160201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3.4937095642089799</v>
      </c>
      <c r="U43">
        <v>3.0568745136261</v>
      </c>
      <c r="V43">
        <v>2.9398140907287602</v>
      </c>
      <c r="W43" s="17">
        <v>0.11706042289733901</v>
      </c>
      <c r="X43">
        <v>0.55389547348022505</v>
      </c>
      <c r="Y43">
        <v>0.55389547348022505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365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7.97296142578125</v>
      </c>
      <c r="L44" s="10">
        <v>2.8002986907959002</v>
      </c>
      <c r="M44">
        <v>0.1246337890625</v>
      </c>
      <c r="N44">
        <v>8.4722270965576207</v>
      </c>
      <c r="O44">
        <v>4</v>
      </c>
      <c r="P44">
        <v>4</v>
      </c>
      <c r="Q44">
        <v>13</v>
      </c>
      <c r="R44" s="16">
        <v>0.30769999999999997</v>
      </c>
      <c r="S44" s="16">
        <f t="shared" si="1"/>
        <v>0.4</v>
      </c>
      <c r="T44">
        <v>3.2654514312744101</v>
      </c>
      <c r="U44">
        <v>2.70167112350464</v>
      </c>
      <c r="V44">
        <v>2.73349809646606</v>
      </c>
      <c r="W44" s="17">
        <v>3.1826972961425802E-2</v>
      </c>
      <c r="X44">
        <v>0.53195333480835005</v>
      </c>
      <c r="Y44">
        <v>0.53195333480835005</v>
      </c>
      <c r="Z44">
        <v>0.4</v>
      </c>
      <c r="AA44">
        <v>0.9</v>
      </c>
      <c r="AB44">
        <v>0.69230769230769196</v>
      </c>
      <c r="AC44">
        <v>0.78260869565217395</v>
      </c>
      <c r="AD44">
        <v>0.1</v>
      </c>
      <c r="AE44">
        <v>0.5</v>
      </c>
    </row>
    <row r="45" spans="1:31" x14ac:dyDescent="0.15">
      <c r="A45" s="6">
        <v>698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8.0581130981445295</v>
      </c>
      <c r="L45" s="10">
        <v>2.8542957305908199</v>
      </c>
      <c r="M45">
        <v>0.80971527099609397</v>
      </c>
      <c r="N45">
        <v>6.3184852600097701</v>
      </c>
      <c r="O45">
        <v>4</v>
      </c>
      <c r="P45">
        <v>4</v>
      </c>
      <c r="Q45">
        <v>13</v>
      </c>
      <c r="R45" s="16">
        <v>0.30769999999999997</v>
      </c>
      <c r="S45" s="16">
        <f t="shared" si="1"/>
        <v>0.4</v>
      </c>
      <c r="T45">
        <v>3.1939716339111301</v>
      </c>
      <c r="U45">
        <v>2.8159756660461399</v>
      </c>
      <c r="V45">
        <v>2.6805729866027801</v>
      </c>
      <c r="W45" s="17">
        <v>0.13540267944335899</v>
      </c>
      <c r="X45">
        <v>0.51339864730835005</v>
      </c>
      <c r="Y45">
        <v>0.51339864730835005</v>
      </c>
      <c r="Z45">
        <v>0.4</v>
      </c>
      <c r="AA45">
        <v>0.9</v>
      </c>
      <c r="AB45">
        <v>0.69230769230769196</v>
      </c>
      <c r="AC45">
        <v>0.78260869565217395</v>
      </c>
      <c r="AD45">
        <v>0.1</v>
      </c>
      <c r="AE45">
        <v>0.5</v>
      </c>
    </row>
    <row r="46" spans="1:31" s="1" customFormat="1" x14ac:dyDescent="0.15">
      <c r="A46" s="8">
        <v>86</v>
      </c>
      <c r="B46" s="1">
        <v>15</v>
      </c>
      <c r="C46" s="1">
        <v>5</v>
      </c>
      <c r="D46" s="1">
        <v>10</v>
      </c>
      <c r="E46" s="1">
        <v>10</v>
      </c>
      <c r="F46" s="1">
        <v>10</v>
      </c>
      <c r="G46" s="1">
        <v>0</v>
      </c>
      <c r="H46" s="1">
        <v>5</v>
      </c>
      <c r="I46" s="1">
        <v>5</v>
      </c>
      <c r="J46" s="1">
        <v>0.75</v>
      </c>
      <c r="K46" s="1">
        <v>8.3743400573730504</v>
      </c>
      <c r="L46" s="12">
        <v>2.8474159240722701</v>
      </c>
      <c r="M46" s="1">
        <v>0.84817123413085904</v>
      </c>
      <c r="N46" s="1">
        <v>7.0553627014160201</v>
      </c>
      <c r="O46" s="1">
        <v>5</v>
      </c>
      <c r="P46" s="1">
        <v>5</v>
      </c>
      <c r="Q46" s="1">
        <v>15</v>
      </c>
      <c r="R46" s="19">
        <v>0.33329999999999999</v>
      </c>
      <c r="S46" s="19">
        <f t="shared" si="1"/>
        <v>0.5</v>
      </c>
      <c r="T46" s="1">
        <v>3.4937095642089799</v>
      </c>
      <c r="U46" s="1">
        <v>3.0568745136261</v>
      </c>
      <c r="V46" s="1">
        <v>2.9398140907287602</v>
      </c>
      <c r="W46" s="12">
        <v>0.11706042289733901</v>
      </c>
      <c r="X46" s="1">
        <v>0.55389547348022505</v>
      </c>
      <c r="Y46" s="1">
        <v>0.55389547348022505</v>
      </c>
      <c r="Z46" s="1">
        <v>0.5</v>
      </c>
      <c r="AA46" s="1">
        <v>1</v>
      </c>
      <c r="AB46" s="1">
        <v>0.66666666666666696</v>
      </c>
      <c r="AC46" s="1">
        <v>0.8</v>
      </c>
      <c r="AD46" s="1">
        <v>0</v>
      </c>
      <c r="AE46" s="1">
        <v>0.5</v>
      </c>
    </row>
    <row r="47" spans="1:31" x14ac:dyDescent="0.15">
      <c r="A47" s="6">
        <v>375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8.2417392730712908</v>
      </c>
      <c r="L47" s="10">
        <v>2.9888610839843701</v>
      </c>
      <c r="M47">
        <v>1.03568267822266</v>
      </c>
      <c r="N47">
        <v>6.5994071960449201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3.4292221069335902</v>
      </c>
      <c r="U47">
        <v>3.0179691314697301</v>
      </c>
      <c r="V47">
        <v>2.8843188285827601</v>
      </c>
      <c r="W47" s="17">
        <v>0.133650302886963</v>
      </c>
      <c r="X47">
        <v>0.54490327835082997</v>
      </c>
      <c r="Y47">
        <v>0.54490327835082997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872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7.7024211883544904</v>
      </c>
      <c r="L48" s="10">
        <v>3.0466976165771502</v>
      </c>
      <c r="M48">
        <v>1.49460601806641</v>
      </c>
      <c r="N48">
        <v>6.2072620391845703</v>
      </c>
      <c r="O48">
        <v>4</v>
      </c>
      <c r="P48">
        <v>4</v>
      </c>
      <c r="Q48">
        <v>13</v>
      </c>
      <c r="R48" s="16">
        <v>0.30769999999999997</v>
      </c>
      <c r="S48" s="16">
        <f t="shared" si="1"/>
        <v>0.4</v>
      </c>
      <c r="T48">
        <v>2.7578697204589799</v>
      </c>
      <c r="U48">
        <v>2.4421029090881401</v>
      </c>
      <c r="V48">
        <v>2.3006236553192099</v>
      </c>
      <c r="W48" s="17">
        <v>0.14147925376892101</v>
      </c>
      <c r="X48">
        <v>0.45724606513977101</v>
      </c>
      <c r="Y48">
        <v>0.45724606513977101</v>
      </c>
      <c r="Z48">
        <v>0.4</v>
      </c>
      <c r="AA48">
        <v>0.9</v>
      </c>
      <c r="AB48">
        <v>0.69230769230769196</v>
      </c>
      <c r="AC48">
        <v>0.78260869565217395</v>
      </c>
      <c r="AD48">
        <v>0.1</v>
      </c>
      <c r="AE48">
        <v>0.5</v>
      </c>
    </row>
    <row r="49" spans="1:32" x14ac:dyDescent="0.15">
      <c r="A49" s="6">
        <v>139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7.91512107849121</v>
      </c>
      <c r="L49" s="10">
        <v>3.0504188537597701</v>
      </c>
      <c r="M49">
        <v>0.32053756713867199</v>
      </c>
      <c r="N49">
        <v>7.6119632720947301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3.1472129821777299</v>
      </c>
      <c r="U49">
        <v>2.64344978332519</v>
      </c>
      <c r="V49">
        <v>2.6132624149322501</v>
      </c>
      <c r="W49" s="17">
        <v>3.0187368392944301E-2</v>
      </c>
      <c r="X49">
        <v>0.53395056724548295</v>
      </c>
      <c r="Y49">
        <v>0.53395056724548295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2" s="2" customFormat="1" x14ac:dyDescent="0.15">
      <c r="A50" s="7">
        <v>26</v>
      </c>
      <c r="B50" s="2">
        <v>14</v>
      </c>
      <c r="C50" s="2">
        <v>6</v>
      </c>
      <c r="D50" s="2">
        <v>10</v>
      </c>
      <c r="E50" s="2">
        <v>10</v>
      </c>
      <c r="F50" s="2">
        <v>10</v>
      </c>
      <c r="G50" s="2">
        <v>0</v>
      </c>
      <c r="H50" s="2">
        <v>4</v>
      </c>
      <c r="I50" s="2">
        <v>6</v>
      </c>
      <c r="J50" s="2">
        <v>0.7</v>
      </c>
      <c r="K50" s="2">
        <v>7.8317146301269496</v>
      </c>
      <c r="L50" s="11">
        <v>3.0649051666259801</v>
      </c>
      <c r="M50" s="2">
        <v>0.44335174560546903</v>
      </c>
      <c r="N50" s="2">
        <v>7.5477924346923801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3.2726955413818399</v>
      </c>
      <c r="U50" s="2">
        <v>2.7893033027648899</v>
      </c>
      <c r="V50" s="2">
        <v>2.7581441402435298</v>
      </c>
      <c r="W50" s="11">
        <v>3.1159162521362301E-2</v>
      </c>
      <c r="X50" s="2">
        <v>0.514551401138306</v>
      </c>
      <c r="Y50" s="2">
        <v>0.514551401138306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2" x14ac:dyDescent="0.15">
      <c r="A51" s="6">
        <v>267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7.2348403930664098</v>
      </c>
      <c r="L51" s="10">
        <v>3.2259273529052699</v>
      </c>
      <c r="M51">
        <v>1.8032188415527299</v>
      </c>
      <c r="N51">
        <v>5.1724166870117196</v>
      </c>
      <c r="O51">
        <v>3</v>
      </c>
      <c r="P51">
        <v>3</v>
      </c>
      <c r="Q51">
        <v>12</v>
      </c>
      <c r="R51" s="16">
        <v>0.25</v>
      </c>
      <c r="S51" s="16">
        <f t="shared" si="1"/>
        <v>0.3</v>
      </c>
      <c r="T51">
        <v>3.08205986022949</v>
      </c>
      <c r="U51">
        <v>2.7949919700622599</v>
      </c>
      <c r="V51">
        <v>2.6184489727020299</v>
      </c>
      <c r="W51" s="17">
        <v>0.17654299736022899</v>
      </c>
      <c r="X51">
        <v>0.46361088752746599</v>
      </c>
      <c r="Y51">
        <v>0.46361088752746599</v>
      </c>
      <c r="Z51">
        <v>0.3</v>
      </c>
      <c r="AA51">
        <v>0.9</v>
      </c>
      <c r="AB51">
        <v>0.75</v>
      </c>
      <c r="AC51">
        <v>0.81818181818181801</v>
      </c>
      <c r="AD51">
        <v>0.1</v>
      </c>
      <c r="AE51">
        <v>0.6</v>
      </c>
    </row>
    <row r="52" spans="1:32" s="32" customFormat="1" ht="17.100000000000001" customHeight="1" x14ac:dyDescent="0.15">
      <c r="A52" s="33">
        <v>695</v>
      </c>
      <c r="B52" s="32">
        <v>15</v>
      </c>
      <c r="C52" s="32">
        <v>5</v>
      </c>
      <c r="D52" s="32">
        <v>10</v>
      </c>
      <c r="E52" s="32">
        <v>10</v>
      </c>
      <c r="F52" s="32">
        <v>10</v>
      </c>
      <c r="G52" s="32">
        <v>0</v>
      </c>
      <c r="H52" s="32">
        <v>5</v>
      </c>
      <c r="I52" s="32">
        <v>5</v>
      </c>
      <c r="J52" s="32">
        <v>0.75</v>
      </c>
      <c r="K52" s="34">
        <v>9.0404605865478498</v>
      </c>
      <c r="L52" s="34">
        <v>3.3712730407714799</v>
      </c>
      <c r="M52" s="32">
        <v>0.99119949340820301</v>
      </c>
      <c r="N52" s="32">
        <v>6.5782318115234402</v>
      </c>
      <c r="O52" s="32">
        <v>3</v>
      </c>
      <c r="P52" s="32">
        <v>3</v>
      </c>
      <c r="Q52" s="32">
        <v>13</v>
      </c>
      <c r="R52" s="35">
        <v>0.23080000000000001</v>
      </c>
      <c r="S52" s="35">
        <f t="shared" si="1"/>
        <v>0.3</v>
      </c>
      <c r="T52" s="32">
        <v>3.35915184020996</v>
      </c>
      <c r="U52" s="32">
        <v>2.9874114990234402</v>
      </c>
      <c r="V52" s="32">
        <v>2.7862920761108398</v>
      </c>
      <c r="W52" s="34">
        <v>0.20111942291259799</v>
      </c>
      <c r="X52" s="32">
        <v>0.57285976409912098</v>
      </c>
      <c r="Y52" s="32">
        <v>0.57285976409912098</v>
      </c>
      <c r="Z52" s="32">
        <v>0.3</v>
      </c>
      <c r="AA52" s="32">
        <v>1</v>
      </c>
      <c r="AB52" s="32">
        <v>0.76923076923076905</v>
      </c>
      <c r="AC52" s="32">
        <v>0.86956521739130399</v>
      </c>
      <c r="AD52" s="32">
        <v>0</v>
      </c>
      <c r="AE52" s="32">
        <v>0.7</v>
      </c>
    </row>
    <row r="53" spans="1:32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13" t="s">
        <v>29</v>
      </c>
      <c r="L53" s="10">
        <f>AVERAGE(L2:L52)</f>
        <v>2.5036699631634884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17">
        <f t="shared" ref="W53:AE53" si="2">AVERAGE(W2:W52)</f>
        <v>0.15494542495877137</v>
      </c>
      <c r="X53" s="3"/>
      <c r="Y53" s="3"/>
      <c r="Z53" s="3">
        <f t="shared" si="2"/>
        <v>0.4372549019607842</v>
      </c>
      <c r="AA53" s="3">
        <f t="shared" si="2"/>
        <v>0.96274509803921549</v>
      </c>
      <c r="AB53" s="3">
        <f t="shared" si="2"/>
        <v>0.69046775664422744</v>
      </c>
      <c r="AC53" s="3">
        <f t="shared" si="2"/>
        <v>0.80248786450832466</v>
      </c>
      <c r="AD53" s="3">
        <f t="shared" si="2"/>
        <v>3.7254901960784327E-2</v>
      </c>
      <c r="AE53" s="3">
        <f t="shared" si="2"/>
        <v>0.52549019607843162</v>
      </c>
      <c r="AF53" s="3"/>
    </row>
    <row r="54" spans="1:32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14" t="s">
        <v>30</v>
      </c>
      <c r="L54" s="10">
        <f>MAX(L2:L52)</f>
        <v>3.3712730407714799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17">
        <f t="shared" ref="W54:AE54" si="3">MAX(W2:W52)</f>
        <v>0.23871016502380399</v>
      </c>
      <c r="X54" s="3"/>
      <c r="Y54" s="3"/>
      <c r="Z54" s="3">
        <f t="shared" si="3"/>
        <v>0.8</v>
      </c>
      <c r="AA54" s="3">
        <f t="shared" si="3"/>
        <v>1</v>
      </c>
      <c r="AB54" s="3">
        <f t="shared" si="3"/>
        <v>0.76923076923076905</v>
      </c>
      <c r="AC54" s="3">
        <f t="shared" si="3"/>
        <v>0.86956521739130399</v>
      </c>
      <c r="AD54" s="3">
        <f t="shared" si="3"/>
        <v>0.2</v>
      </c>
      <c r="AE54" s="3">
        <f t="shared" si="3"/>
        <v>0.7</v>
      </c>
      <c r="AF54" s="3"/>
    </row>
    <row r="55" spans="1:32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10">
        <f>MIN(L2:L52)</f>
        <v>1.6549110412597701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17">
        <f t="shared" ref="W55:AE55" si="4">MIN(W2:W52)</f>
        <v>2.4140834808349599E-2</v>
      </c>
      <c r="X55" s="3"/>
      <c r="Y55" s="3"/>
      <c r="Z55" s="3">
        <f t="shared" si="4"/>
        <v>0.3</v>
      </c>
      <c r="AA55" s="3">
        <f t="shared" si="4"/>
        <v>0.8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  <c r="AF55" s="3"/>
    </row>
    <row r="56" spans="1:32" x14ac:dyDescent="0.15">
      <c r="K56" s="3"/>
      <c r="L56" s="10"/>
      <c r="W56" s="17"/>
    </row>
    <row r="57" spans="1:32" x14ac:dyDescent="0.15">
      <c r="K57" s="3"/>
      <c r="L57" s="10"/>
      <c r="W57" s="17"/>
    </row>
    <row r="58" spans="1:32" x14ac:dyDescent="0.15">
      <c r="K58" s="3">
        <v>6.0579999999999998</v>
      </c>
      <c r="L58" s="10"/>
      <c r="M58">
        <v>2.573</v>
      </c>
      <c r="W58" s="17"/>
    </row>
    <row r="59" spans="1:32" x14ac:dyDescent="0.15">
      <c r="K59" s="3">
        <v>31</v>
      </c>
      <c r="L59" s="10"/>
      <c r="M59">
        <v>0.21299999999999999</v>
      </c>
      <c r="W59" s="17"/>
    </row>
    <row r="60" spans="1:32" x14ac:dyDescent="0.15">
      <c r="K60" s="3">
        <v>0.19500000000000001</v>
      </c>
      <c r="L60" s="10"/>
      <c r="W60" s="17"/>
    </row>
    <row r="61" spans="1:32" x14ac:dyDescent="0.15">
      <c r="K61" s="3"/>
      <c r="L61" s="10"/>
      <c r="W61" s="17"/>
    </row>
    <row r="62" spans="1:32" x14ac:dyDescent="0.15">
      <c r="K62" s="3" t="s">
        <v>31</v>
      </c>
      <c r="L62" s="3" t="s">
        <v>32</v>
      </c>
      <c r="N62" s="3" t="s">
        <v>97</v>
      </c>
      <c r="O62" s="3"/>
      <c r="P62" s="3"/>
      <c r="Q62" s="3"/>
      <c r="W62" s="17"/>
    </row>
    <row r="63" spans="1:32" x14ac:dyDescent="0.15">
      <c r="K63" s="3"/>
      <c r="L63" s="3"/>
      <c r="N63" s="3">
        <v>0.2</v>
      </c>
      <c r="O63" s="3">
        <v>-400</v>
      </c>
      <c r="P63" s="3">
        <v>1600</v>
      </c>
      <c r="Q63" s="3">
        <v>80</v>
      </c>
      <c r="W63" s="17"/>
    </row>
    <row r="64" spans="1:32" x14ac:dyDescent="0.15">
      <c r="K64" s="3" t="s">
        <v>65</v>
      </c>
      <c r="L64" s="3">
        <f>COUNTIF(L2:L52,"&lt;0.643")-COUNTIF(L2:L52,"&lt;0.448")</f>
        <v>0</v>
      </c>
      <c r="N64" s="3">
        <v>0.4</v>
      </c>
      <c r="O64" s="3">
        <v>-800</v>
      </c>
      <c r="P64" s="3">
        <v>1200</v>
      </c>
      <c r="Q64" s="3">
        <v>60</v>
      </c>
      <c r="W64" s="17"/>
    </row>
    <row r="65" spans="1:32" x14ac:dyDescent="0.15">
      <c r="K65" s="3" t="s">
        <v>66</v>
      </c>
      <c r="L65" s="3">
        <f>COUNTIF(L2:L52,"&lt;0.838")-COUNTIF(L2:L52,"&lt;0.643")</f>
        <v>0</v>
      </c>
      <c r="N65" s="3">
        <v>0.45</v>
      </c>
      <c r="O65" s="3">
        <v>-900</v>
      </c>
      <c r="P65" s="3">
        <v>1100</v>
      </c>
      <c r="Q65" s="3">
        <v>55</v>
      </c>
      <c r="W65" s="17"/>
    </row>
    <row r="66" spans="1:32" x14ac:dyDescent="0.15">
      <c r="K66" s="3" t="s">
        <v>67</v>
      </c>
      <c r="L66" s="3">
        <f>COUNTIF(L2:L52,"&lt;1.033")-COUNTIF(L2:L52,"&lt;0.838")</f>
        <v>0</v>
      </c>
      <c r="N66" s="3">
        <v>0.49</v>
      </c>
      <c r="O66" s="3">
        <v>-980</v>
      </c>
      <c r="P66" s="3">
        <v>1020</v>
      </c>
      <c r="Q66" s="3">
        <v>51</v>
      </c>
      <c r="W66" s="17"/>
    </row>
    <row r="67" spans="1:32" x14ac:dyDescent="0.15">
      <c r="K67" s="3" t="s">
        <v>68</v>
      </c>
      <c r="L67" s="3">
        <f>COUNTIF(L2:L52,"&lt;1.228")-COUNTIF(L2:L52,"&lt;1.033")</f>
        <v>0</v>
      </c>
      <c r="W67" s="17"/>
    </row>
    <row r="68" spans="1:32" x14ac:dyDescent="0.15">
      <c r="K68" s="3" t="s">
        <v>69</v>
      </c>
      <c r="L68" s="3">
        <f>COUNTIF(L2:L52,"&lt;1.423")-COUNTIF(L2:L52,"&lt;1.228")</f>
        <v>0</v>
      </c>
      <c r="W68" s="17"/>
    </row>
    <row r="69" spans="1:32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20" t="s">
        <v>70</v>
      </c>
      <c r="L69" s="20">
        <f>COUNTIF(L2:L52,"&lt;1.618")-COUNTIF(L2:L52,"&lt;1.423")</f>
        <v>0</v>
      </c>
      <c r="M69" s="20">
        <v>2</v>
      </c>
      <c r="N69" s="4"/>
      <c r="O69" s="4"/>
      <c r="P69" s="4"/>
      <c r="Q69" s="4"/>
      <c r="R69" s="4"/>
      <c r="S69" s="4"/>
      <c r="T69" s="4"/>
      <c r="U69" s="4"/>
      <c r="V69" s="4"/>
      <c r="W69" s="20"/>
      <c r="X69" s="4"/>
      <c r="Y69" s="4"/>
      <c r="Z69" s="4"/>
      <c r="AA69" s="4"/>
      <c r="AB69" s="4"/>
      <c r="AC69" s="4"/>
      <c r="AD69" s="4"/>
      <c r="AE69" s="4"/>
      <c r="AF69" s="4"/>
    </row>
    <row r="70" spans="1:32" x14ac:dyDescent="0.15">
      <c r="K70" s="3" t="s">
        <v>71</v>
      </c>
      <c r="L70" s="3">
        <f>COUNTIF(L2:L52,"&lt;1.813")-COUNTIF(L2:L52,"&lt;1.618")</f>
        <v>2</v>
      </c>
      <c r="M70" s="3">
        <v>4</v>
      </c>
      <c r="N70" s="3">
        <v>2</v>
      </c>
      <c r="O70" s="3">
        <v>2</v>
      </c>
      <c r="P70" s="3">
        <v>2</v>
      </c>
      <c r="W70" s="17"/>
    </row>
    <row r="71" spans="1:32" x14ac:dyDescent="0.15">
      <c r="K71" s="3" t="s">
        <v>72</v>
      </c>
      <c r="L71" s="3">
        <f>COUNTIF(L2:L52,"&lt;2.008")-COUNTIF(L2:L52,"&lt;1.813")</f>
        <v>4</v>
      </c>
      <c r="M71" s="3">
        <v>6</v>
      </c>
      <c r="N71" s="3">
        <v>5</v>
      </c>
      <c r="O71" s="3">
        <v>4</v>
      </c>
      <c r="P71" s="3">
        <v>4</v>
      </c>
      <c r="W71" s="17"/>
    </row>
    <row r="72" spans="1:32" x14ac:dyDescent="0.15">
      <c r="K72" s="3" t="s">
        <v>73</v>
      </c>
      <c r="L72" s="3">
        <f>COUNTIF(L2:L52,"&lt;2.203")-COUNTIF(L2:L52,"&lt;2.008")</f>
        <v>6</v>
      </c>
      <c r="M72" s="3">
        <v>9</v>
      </c>
      <c r="N72" s="3">
        <v>7</v>
      </c>
      <c r="O72" s="3">
        <v>7</v>
      </c>
      <c r="P72" s="3">
        <v>6</v>
      </c>
      <c r="W72" s="3"/>
    </row>
    <row r="73" spans="1:32" x14ac:dyDescent="0.15">
      <c r="K73" s="3" t="s">
        <v>74</v>
      </c>
      <c r="L73" s="3">
        <f>COUNTIF(L2:L52,"&lt;2.398")-COUNTIF(L2:L52,"&lt;2.203")</f>
        <v>8</v>
      </c>
      <c r="M73" s="3">
        <v>12</v>
      </c>
      <c r="N73" s="3">
        <v>10</v>
      </c>
      <c r="O73" s="3">
        <v>9</v>
      </c>
      <c r="P73" s="3">
        <v>8</v>
      </c>
      <c r="W73" s="17"/>
    </row>
    <row r="74" spans="1:32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21" t="s">
        <v>75</v>
      </c>
      <c r="L74" s="21">
        <f>COUNTIF(L2:L52,"&lt;2.593")-COUNTIF(L2:L52,"&lt;2.398")</f>
        <v>11</v>
      </c>
      <c r="M74" s="21">
        <v>14</v>
      </c>
      <c r="N74" s="21">
        <v>12</v>
      </c>
      <c r="O74" s="21">
        <v>11</v>
      </c>
      <c r="P74" s="21">
        <v>11</v>
      </c>
      <c r="Q74" s="5"/>
      <c r="R74" s="5"/>
      <c r="S74" s="5"/>
      <c r="T74" s="5"/>
      <c r="U74" s="5"/>
      <c r="V74" s="5"/>
      <c r="W74" s="21"/>
      <c r="X74" s="5"/>
      <c r="Y74" s="5"/>
      <c r="Z74" s="5"/>
      <c r="AA74" s="5"/>
      <c r="AB74" s="5"/>
      <c r="AC74" s="5"/>
      <c r="AD74" s="5"/>
      <c r="AE74" s="5"/>
      <c r="AF74" s="5"/>
    </row>
    <row r="75" spans="1:32" x14ac:dyDescent="0.15">
      <c r="K75" s="3" t="s">
        <v>76</v>
      </c>
      <c r="L75" s="3">
        <f>COUNTIF(L2:L52,"&lt;2.788")-COUNTIF(L2:L52,"&lt;2.593")</f>
        <v>8</v>
      </c>
      <c r="M75" s="3">
        <v>12</v>
      </c>
      <c r="N75" s="3">
        <v>10</v>
      </c>
      <c r="O75" s="3">
        <v>9</v>
      </c>
      <c r="P75" s="3">
        <v>8</v>
      </c>
      <c r="W75" s="17"/>
    </row>
    <row r="76" spans="1:32" x14ac:dyDescent="0.15">
      <c r="K76" s="3" t="s">
        <v>77</v>
      </c>
      <c r="L76" s="3">
        <f>COUNTIF(L2:L52,"&lt;2.983")-COUNTIF(L2:L52,"&lt;2.788")</f>
        <v>6</v>
      </c>
      <c r="M76" s="3">
        <v>9</v>
      </c>
      <c r="N76" s="3">
        <v>7</v>
      </c>
      <c r="O76" s="3">
        <v>7</v>
      </c>
      <c r="P76" s="3">
        <v>6</v>
      </c>
      <c r="W76" s="17"/>
    </row>
    <row r="77" spans="1:32" x14ac:dyDescent="0.15">
      <c r="K77" s="3" t="s">
        <v>78</v>
      </c>
      <c r="L77" s="3">
        <f>COUNTIF(L2:L52,"&lt;3.178")-COUNTIF(L2:L52,"&lt;2.983")</f>
        <v>4</v>
      </c>
      <c r="M77" s="3">
        <v>6</v>
      </c>
      <c r="N77" s="3">
        <v>5</v>
      </c>
      <c r="O77" s="3">
        <v>4</v>
      </c>
      <c r="P77" s="3">
        <v>4</v>
      </c>
      <c r="W77" s="17"/>
    </row>
    <row r="78" spans="1:32" x14ac:dyDescent="0.15">
      <c r="K78" s="3" t="s">
        <v>79</v>
      </c>
      <c r="L78" s="3">
        <f>COUNTIF(L2:L52,"&lt;3.373")-COUNTIF(L2:L52,"&lt;3.178")</f>
        <v>2</v>
      </c>
      <c r="M78" s="3">
        <v>4</v>
      </c>
      <c r="N78" s="3">
        <v>2</v>
      </c>
      <c r="O78" s="3">
        <v>2</v>
      </c>
      <c r="P78" s="3">
        <v>2</v>
      </c>
      <c r="W78" s="17"/>
    </row>
    <row r="79" spans="1:32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20" t="s">
        <v>80</v>
      </c>
      <c r="L79" s="20">
        <f>COUNTIF(L2:L52,"&lt;3.568")-COUNTIF(L2:L52,"&lt;3.373")</f>
        <v>0</v>
      </c>
      <c r="M79" s="20">
        <v>2</v>
      </c>
      <c r="N79" s="4"/>
      <c r="O79" s="4"/>
      <c r="P79" s="4"/>
      <c r="Q79" s="4"/>
      <c r="R79" s="4"/>
      <c r="S79" s="4"/>
      <c r="T79" s="4"/>
      <c r="U79" s="4"/>
      <c r="V79" s="4"/>
      <c r="W79" s="20"/>
      <c r="X79" s="4"/>
      <c r="Y79" s="4"/>
      <c r="Z79" s="4"/>
      <c r="AA79" s="4"/>
      <c r="AB79" s="4"/>
      <c r="AC79" s="4"/>
      <c r="AD79" s="4"/>
      <c r="AE79" s="4"/>
      <c r="AF79" s="4"/>
    </row>
    <row r="80" spans="1:32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1.9079999999999999</v>
      </c>
      <c r="O90">
        <v>0.155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N91">
        <v>2.5009999999999999</v>
      </c>
      <c r="O91">
        <v>0.21299999999999999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3.472</v>
      </c>
      <c r="O92">
        <v>0.29099999999999998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  <row r="96" spans="11:23" x14ac:dyDescent="0.15">
      <c r="K96" s="3"/>
      <c r="L96" s="10"/>
      <c r="W96" s="17"/>
    </row>
  </sheetData>
  <phoneticPr fontId="5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29"/>
  <sheetViews>
    <sheetView topLeftCell="G79" workbookViewId="0">
      <selection activeCell="N98" sqref="N98:N108"/>
    </sheetView>
  </sheetViews>
  <sheetFormatPr defaultColWidth="8.875" defaultRowHeight="13.5" x14ac:dyDescent="0.15"/>
  <cols>
    <col min="11" max="12" width="19.125" style="3" customWidth="1"/>
    <col min="13" max="14" width="12.875"/>
    <col min="20" max="22" width="12.875"/>
    <col min="23" max="23" width="18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247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10.089052200317401</v>
      </c>
      <c r="L2" s="10">
        <v>1.4337005615234399</v>
      </c>
      <c r="M2">
        <v>0.81943511962890603</v>
      </c>
      <c r="N2">
        <v>7.7478389739990199</v>
      </c>
      <c r="O2">
        <v>5</v>
      </c>
      <c r="P2">
        <v>5</v>
      </c>
      <c r="Q2">
        <v>15</v>
      </c>
      <c r="R2" s="16">
        <v>0.33329999999999999</v>
      </c>
      <c r="S2" s="16">
        <f t="shared" ref="S2:S26" si="0">O2/E2</f>
        <v>0.5</v>
      </c>
      <c r="T2">
        <v>5.0295791625976598</v>
      </c>
      <c r="U2">
        <v>4.5980720520019496</v>
      </c>
      <c r="V2">
        <v>4.3764610290527299</v>
      </c>
      <c r="W2" s="17">
        <v>0.221611022949219</v>
      </c>
      <c r="X2">
        <v>0.65311813354492199</v>
      </c>
      <c r="Y2">
        <v>0.65311813354492199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32" customFormat="1" x14ac:dyDescent="0.15">
      <c r="A3" s="33">
        <v>899</v>
      </c>
      <c r="B3" s="32">
        <v>18</v>
      </c>
      <c r="C3" s="32">
        <v>2</v>
      </c>
      <c r="D3" s="32">
        <v>10</v>
      </c>
      <c r="E3" s="32">
        <v>10</v>
      </c>
      <c r="F3" s="32">
        <v>10</v>
      </c>
      <c r="G3" s="32">
        <v>0</v>
      </c>
      <c r="H3" s="32">
        <v>8</v>
      </c>
      <c r="I3" s="32">
        <v>2</v>
      </c>
      <c r="J3" s="32">
        <v>0.9</v>
      </c>
      <c r="K3" s="34">
        <v>10.460584640502899</v>
      </c>
      <c r="L3" s="34">
        <v>1.5456180572509799</v>
      </c>
      <c r="M3" s="32">
        <v>0.93136215209960904</v>
      </c>
      <c r="N3" s="32">
        <v>8.0724315643310494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4.2453784942626998</v>
      </c>
      <c r="U3" s="32">
        <v>3.8935363292694101</v>
      </c>
      <c r="V3" s="32">
        <v>3.6687598228454599</v>
      </c>
      <c r="W3" s="34">
        <v>0.22477650642395</v>
      </c>
      <c r="X3" s="32">
        <v>0.576618671417236</v>
      </c>
      <c r="Y3" s="32">
        <v>0.576618671417236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480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9.5938186645507795</v>
      </c>
      <c r="L4" s="10">
        <v>1.64126777648926</v>
      </c>
      <c r="M4">
        <v>1.03830718994141</v>
      </c>
      <c r="N4">
        <v>6.9258728027343697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4.5707302093505904</v>
      </c>
      <c r="U4">
        <v>4.2244691848754901</v>
      </c>
      <c r="V4">
        <v>3.9958221912384002</v>
      </c>
      <c r="W4" s="17">
        <v>0.22864699363708499</v>
      </c>
      <c r="X4">
        <v>0.57490801811218295</v>
      </c>
      <c r="Y4">
        <v>0.57490801811218295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72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10.8279304504394</v>
      </c>
      <c r="L5" s="10">
        <v>1.6549110412597701</v>
      </c>
      <c r="M5">
        <v>1.01169586181641</v>
      </c>
      <c r="N5">
        <v>8.2501869201660192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4.2823925018310502</v>
      </c>
      <c r="U5">
        <v>3.9305074214935298</v>
      </c>
      <c r="V5">
        <v>3.6954784393310498</v>
      </c>
      <c r="W5" s="17">
        <v>0.235028982162476</v>
      </c>
      <c r="X5">
        <v>0.5869140625</v>
      </c>
      <c r="Y5">
        <v>0.5869140625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733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11.8653621673584</v>
      </c>
      <c r="L6" s="10">
        <v>1.68826484680176</v>
      </c>
      <c r="M6">
        <v>1.46877670288086</v>
      </c>
      <c r="N6">
        <v>9.1130142211914098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4.6890087127685502</v>
      </c>
      <c r="U6">
        <v>4.3773121833801296</v>
      </c>
      <c r="V6">
        <v>4.1230134963989302</v>
      </c>
      <c r="W6" s="17">
        <v>0.25429868698120101</v>
      </c>
      <c r="X6">
        <v>0.56599521636962902</v>
      </c>
      <c r="Y6">
        <v>0.56599521636962902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210</v>
      </c>
      <c r="B7" s="2">
        <v>18</v>
      </c>
      <c r="C7" s="2">
        <v>2</v>
      </c>
      <c r="D7" s="2">
        <v>10</v>
      </c>
      <c r="E7" s="2">
        <v>10</v>
      </c>
      <c r="F7" s="2">
        <v>10</v>
      </c>
      <c r="G7" s="2">
        <v>0</v>
      </c>
      <c r="H7" s="2">
        <v>8</v>
      </c>
      <c r="I7" s="2">
        <v>2</v>
      </c>
      <c r="J7" s="2">
        <v>0.9</v>
      </c>
      <c r="K7" s="11">
        <v>9.3285999298095703</v>
      </c>
      <c r="L7" s="11">
        <v>1.6996536254882799</v>
      </c>
      <c r="M7" s="2">
        <v>1.1137390136718699</v>
      </c>
      <c r="N7" s="2">
        <v>6.60658836364746</v>
      </c>
      <c r="O7" s="2">
        <v>5</v>
      </c>
      <c r="P7" s="2">
        <v>5</v>
      </c>
      <c r="Q7" s="2">
        <v>14</v>
      </c>
      <c r="R7" s="18">
        <v>0.35709999999999997</v>
      </c>
      <c r="S7" s="18">
        <f t="shared" si="0"/>
        <v>0.5</v>
      </c>
      <c r="T7" s="2">
        <v>4.1583976745605504</v>
      </c>
      <c r="U7" s="2">
        <v>3.84421730041504</v>
      </c>
      <c r="V7" s="2">
        <v>3.6080558300018302</v>
      </c>
      <c r="W7" s="11">
        <v>0.23616147041320801</v>
      </c>
      <c r="X7" s="2">
        <v>0.55034184455871604</v>
      </c>
      <c r="Y7" s="2">
        <v>0.55034184455871604</v>
      </c>
      <c r="Z7" s="2">
        <v>0.5</v>
      </c>
      <c r="AA7" s="2">
        <v>0.9</v>
      </c>
      <c r="AB7" s="2">
        <v>0.64285714285714302</v>
      </c>
      <c r="AC7" s="2">
        <v>0.75</v>
      </c>
      <c r="AD7" s="2">
        <v>0.1</v>
      </c>
      <c r="AE7" s="2">
        <v>0.4</v>
      </c>
    </row>
    <row r="8" spans="1:31" x14ac:dyDescent="0.15">
      <c r="A8" s="6">
        <v>528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9.1898670196533203</v>
      </c>
      <c r="L8" s="10">
        <v>1.82729339599609</v>
      </c>
      <c r="M8">
        <v>0.697998046875</v>
      </c>
      <c r="N8">
        <v>6.7536468505859402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4.3052940368652299</v>
      </c>
      <c r="U8">
        <v>3.90358209609985</v>
      </c>
      <c r="V8">
        <v>3.6931998729705802</v>
      </c>
      <c r="W8" s="17">
        <v>0.21038222312927199</v>
      </c>
      <c r="X8">
        <v>0.61209416389465299</v>
      </c>
      <c r="Y8">
        <v>0.61209416389465299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95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8.5702972412109393</v>
      </c>
      <c r="L9" s="10">
        <v>1.8977088928222701</v>
      </c>
      <c r="M9">
        <v>1.3390693664550799</v>
      </c>
      <c r="N9">
        <v>5.5475578308105504</v>
      </c>
      <c r="O9">
        <v>4</v>
      </c>
      <c r="P9">
        <v>4</v>
      </c>
      <c r="Q9">
        <v>12</v>
      </c>
      <c r="R9" s="16">
        <v>0.33329999999999999</v>
      </c>
      <c r="S9" s="16">
        <f t="shared" si="0"/>
        <v>0.4</v>
      </c>
      <c r="T9">
        <v>3.9815902709960902</v>
      </c>
      <c r="U9">
        <v>3.6999924182891801</v>
      </c>
      <c r="V9">
        <v>3.46128225326538</v>
      </c>
      <c r="W9" s="17">
        <v>0.23871016502380399</v>
      </c>
      <c r="X9">
        <v>0.520308017730713</v>
      </c>
      <c r="Y9">
        <v>0.520308017730713</v>
      </c>
      <c r="Z9">
        <v>0.4</v>
      </c>
      <c r="AA9">
        <v>0.8</v>
      </c>
      <c r="AB9">
        <v>0.66666666666666696</v>
      </c>
      <c r="AC9">
        <v>0.72727272727272696</v>
      </c>
      <c r="AD9">
        <v>0.2</v>
      </c>
      <c r="AE9">
        <v>0.4</v>
      </c>
    </row>
    <row r="10" spans="1:31" x14ac:dyDescent="0.15">
      <c r="A10" s="6">
        <v>532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9.6175632476806605</v>
      </c>
      <c r="L10" s="10">
        <v>1.9014892578125</v>
      </c>
      <c r="M10">
        <v>1.4356002807617201</v>
      </c>
      <c r="N10">
        <v>7.315673828125</v>
      </c>
      <c r="O10">
        <v>4</v>
      </c>
      <c r="P10">
        <v>4</v>
      </c>
      <c r="Q10">
        <v>13</v>
      </c>
      <c r="R10" s="16">
        <v>0.30769999999999997</v>
      </c>
      <c r="S10" s="16">
        <f t="shared" si="0"/>
        <v>0.4</v>
      </c>
      <c r="T10">
        <v>4.1075992584228498</v>
      </c>
      <c r="U10">
        <v>3.81423759460449</v>
      </c>
      <c r="V10">
        <v>3.5993456840515101</v>
      </c>
      <c r="W10" s="17">
        <v>0.21489191055297799</v>
      </c>
      <c r="X10">
        <v>0.508253574371338</v>
      </c>
      <c r="Y10">
        <v>0.508253574371338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6">
        <v>990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8.4486637115478498</v>
      </c>
      <c r="L11" s="10">
        <v>1.9053821563720701</v>
      </c>
      <c r="M11">
        <v>0.90157699584960904</v>
      </c>
      <c r="N11">
        <v>6.00150489807129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4.1283950805664098</v>
      </c>
      <c r="U11">
        <v>3.7545332908630402</v>
      </c>
      <c r="V11">
        <v>3.5537257194518999</v>
      </c>
      <c r="W11" s="17">
        <v>0.20080757141113301</v>
      </c>
      <c r="X11">
        <v>0.57466936111450195</v>
      </c>
      <c r="Y11">
        <v>0.57466936111450195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984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8.6383628845214808</v>
      </c>
      <c r="L12" s="10">
        <v>1.9156856536865201</v>
      </c>
      <c r="M12">
        <v>0.92982864379882801</v>
      </c>
      <c r="N12">
        <v>6.3176345825195304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4.0963973999023402</v>
      </c>
      <c r="U12">
        <v>3.7216889858245801</v>
      </c>
      <c r="V12">
        <v>3.5205378532409699</v>
      </c>
      <c r="W12" s="17">
        <v>0.201151132583618</v>
      </c>
      <c r="X12">
        <v>0.57585954666137695</v>
      </c>
      <c r="Y12">
        <v>0.57585954666137695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s="32" customFormat="1" x14ac:dyDescent="0.15">
      <c r="A13" s="33">
        <v>868</v>
      </c>
      <c r="B13" s="32">
        <v>19</v>
      </c>
      <c r="C13" s="32">
        <v>1</v>
      </c>
      <c r="D13" s="32">
        <v>10</v>
      </c>
      <c r="E13" s="32">
        <v>10</v>
      </c>
      <c r="F13" s="32">
        <v>10</v>
      </c>
      <c r="G13" s="32">
        <v>0</v>
      </c>
      <c r="H13" s="32">
        <v>9</v>
      </c>
      <c r="I13" s="32">
        <v>1</v>
      </c>
      <c r="J13" s="32">
        <v>0.95</v>
      </c>
      <c r="K13" s="34">
        <v>12.251512527465801</v>
      </c>
      <c r="L13" s="34">
        <v>1.91659736633301</v>
      </c>
      <c r="M13" s="32">
        <v>1.7530345916748</v>
      </c>
      <c r="N13" s="32">
        <v>9.8475990295410192</v>
      </c>
      <c r="O13" s="32">
        <v>8</v>
      </c>
      <c r="P13" s="32">
        <v>8</v>
      </c>
      <c r="Q13" s="32">
        <v>18</v>
      </c>
      <c r="R13" s="35">
        <v>0.44440000000000002</v>
      </c>
      <c r="S13" s="35">
        <f t="shared" si="0"/>
        <v>0.8</v>
      </c>
      <c r="T13" s="32">
        <v>4.5495071411132804</v>
      </c>
      <c r="U13" s="32">
        <v>4.2235770225524902</v>
      </c>
      <c r="V13" s="32">
        <v>3.9954762458801301</v>
      </c>
      <c r="W13" s="34">
        <v>0.228100776672363</v>
      </c>
      <c r="X13" s="32">
        <v>0.55403089523315396</v>
      </c>
      <c r="Y13" s="32">
        <v>0.55403089523315396</v>
      </c>
      <c r="Z13" s="32">
        <v>0.8</v>
      </c>
      <c r="AA13" s="32">
        <v>1</v>
      </c>
      <c r="AB13" s="32">
        <v>0.55555555555555602</v>
      </c>
      <c r="AC13" s="32">
        <v>0.71428571428571397</v>
      </c>
      <c r="AD13" s="32">
        <v>0</v>
      </c>
      <c r="AE13" s="32">
        <v>0.2</v>
      </c>
    </row>
    <row r="14" spans="1:31" x14ac:dyDescent="0.15">
      <c r="A14" s="6">
        <v>808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9.0055828094482404</v>
      </c>
      <c r="L14" s="10">
        <v>2.1560440063476598</v>
      </c>
      <c r="M14">
        <v>1.2384948730468699</v>
      </c>
      <c r="N14">
        <v>6.7265453338623002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4.66326904296875</v>
      </c>
      <c r="U14">
        <v>4.2403526306152299</v>
      </c>
      <c r="V14">
        <v>4.0327014923095703</v>
      </c>
      <c r="W14" s="17">
        <v>0.20765113830566401</v>
      </c>
      <c r="X14">
        <v>0.63056755065918002</v>
      </c>
      <c r="Y14">
        <v>0.63056755065918002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432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8.8667430877685494</v>
      </c>
      <c r="L15" s="10">
        <v>2.0526103973388699</v>
      </c>
      <c r="M15">
        <v>1.0652885437011701</v>
      </c>
      <c r="N15">
        <v>6.4434089660644496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3.9832897186279301</v>
      </c>
      <c r="U15">
        <v>3.6399085521697998</v>
      </c>
      <c r="V15">
        <v>3.42966651916504</v>
      </c>
      <c r="W15" s="17">
        <v>0.21024203300476099</v>
      </c>
      <c r="X15">
        <v>0.55362319946289096</v>
      </c>
      <c r="Y15">
        <v>0.55362319946289096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40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9.1910572052002006</v>
      </c>
      <c r="L16" s="10">
        <v>2.07369804382324</v>
      </c>
      <c r="M16">
        <v>1.0592231750488299</v>
      </c>
      <c r="N16">
        <v>6.7860641479492196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3.7270412445068399</v>
      </c>
      <c r="U16">
        <v>3.39419341087341</v>
      </c>
      <c r="V16">
        <v>3.1837821006774898</v>
      </c>
      <c r="W16" s="17">
        <v>0.21041131019592299</v>
      </c>
      <c r="X16">
        <v>0.54325914382934604</v>
      </c>
      <c r="Y16">
        <v>0.54325914382934604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161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8.1865882873535192</v>
      </c>
      <c r="L17" s="10">
        <v>2.0900421142578098</v>
      </c>
      <c r="M17">
        <v>1.18630599975586</v>
      </c>
      <c r="N17">
        <v>5.6968841552734402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3.9474563598632799</v>
      </c>
      <c r="U17">
        <v>3.6399130821228001</v>
      </c>
      <c r="V17">
        <v>3.4293487071990998</v>
      </c>
      <c r="W17" s="17">
        <v>0.210564374923706</v>
      </c>
      <c r="X17">
        <v>0.51810765266418501</v>
      </c>
      <c r="Y17">
        <v>0.51810765266418501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419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9.0907382965087908</v>
      </c>
      <c r="L18" s="10">
        <v>2.1580924987793</v>
      </c>
      <c r="M18">
        <v>1.1644153594970701</v>
      </c>
      <c r="N18">
        <v>6.5915012359619096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3.6389312744140598</v>
      </c>
      <c r="U18">
        <v>3.3371138572692902</v>
      </c>
      <c r="V18">
        <v>3.1238765716552699</v>
      </c>
      <c r="W18" s="17">
        <v>0.213237285614014</v>
      </c>
      <c r="X18">
        <v>0.51505470275878895</v>
      </c>
      <c r="Y18">
        <v>0.51505470275878895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393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9.0137596130371094</v>
      </c>
      <c r="L19" s="10">
        <v>2.0154380798339799</v>
      </c>
      <c r="M19">
        <v>0.97864913940429699</v>
      </c>
      <c r="N19">
        <v>6.5416355133056596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4.1226081848144496</v>
      </c>
      <c r="U19">
        <v>3.7492263317108101</v>
      </c>
      <c r="V19">
        <v>3.53274297714233</v>
      </c>
      <c r="W19" s="17">
        <v>0.216483354568481</v>
      </c>
      <c r="X19">
        <v>0.58986520767211903</v>
      </c>
      <c r="Y19">
        <v>0.58986520767211903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272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9.2138195037841797</v>
      </c>
      <c r="L20" s="10">
        <v>2.0940017700195299</v>
      </c>
      <c r="M20">
        <v>1.08382415771484</v>
      </c>
      <c r="N20">
        <v>6.8038921356201199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4.4087619781494096</v>
      </c>
      <c r="U20">
        <v>4.0186033248901403</v>
      </c>
      <c r="V20">
        <v>3.8008544445037802</v>
      </c>
      <c r="W20" s="17">
        <v>0.21774888038635301</v>
      </c>
      <c r="X20">
        <v>0.60790753364562999</v>
      </c>
      <c r="Y20">
        <v>0.60790753364562999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758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9.3289508819580096</v>
      </c>
      <c r="L21" s="10">
        <v>2.0283145904540998</v>
      </c>
      <c r="M21">
        <v>0.96340560913085904</v>
      </c>
      <c r="N21">
        <v>6.8797893524169904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4.1791725158691397</v>
      </c>
      <c r="U21">
        <v>3.7919178009033199</v>
      </c>
      <c r="V21">
        <v>3.5736203193664502</v>
      </c>
      <c r="W21" s="17">
        <v>0.21829748153686501</v>
      </c>
      <c r="X21">
        <v>0.60555219650268599</v>
      </c>
      <c r="Y21">
        <v>0.60555219650268599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s="32" customFormat="1" x14ac:dyDescent="0.15">
      <c r="A22" s="33">
        <v>850</v>
      </c>
      <c r="B22" s="32">
        <v>17</v>
      </c>
      <c r="C22" s="32">
        <v>3</v>
      </c>
      <c r="D22" s="32">
        <v>10</v>
      </c>
      <c r="E22" s="32">
        <v>10</v>
      </c>
      <c r="F22" s="32">
        <v>10</v>
      </c>
      <c r="G22" s="32">
        <v>0</v>
      </c>
      <c r="H22" s="32">
        <v>7</v>
      </c>
      <c r="I22" s="32">
        <v>3</v>
      </c>
      <c r="J22" s="32">
        <v>0.85</v>
      </c>
      <c r="K22" s="34">
        <v>8.9638195037841797</v>
      </c>
      <c r="L22" s="34">
        <v>2.1394710540771502</v>
      </c>
      <c r="M22" s="32">
        <v>1.19388198852539</v>
      </c>
      <c r="N22" s="32">
        <v>6.5971145629882804</v>
      </c>
      <c r="O22" s="32">
        <v>5</v>
      </c>
      <c r="P22" s="32">
        <v>5</v>
      </c>
      <c r="Q22" s="32">
        <v>15</v>
      </c>
      <c r="R22" s="35">
        <v>0.33329999999999999</v>
      </c>
      <c r="S22" s="35">
        <f t="shared" si="0"/>
        <v>0.5</v>
      </c>
      <c r="T22" s="32">
        <v>4.2533588409423801</v>
      </c>
      <c r="U22" s="32">
        <v>3.8689239025115998</v>
      </c>
      <c r="V22" s="32">
        <v>3.64924097061157</v>
      </c>
      <c r="W22" s="34">
        <v>0.219682931900024</v>
      </c>
      <c r="X22" s="32">
        <v>0.60411787033081099</v>
      </c>
      <c r="Y22" s="32">
        <v>0.60411787033081099</v>
      </c>
      <c r="Z22" s="32">
        <v>0.5</v>
      </c>
      <c r="AA22" s="32">
        <v>1</v>
      </c>
      <c r="AB22" s="32">
        <v>0.66666666666666696</v>
      </c>
      <c r="AC22" s="32">
        <v>0.8</v>
      </c>
      <c r="AD22" s="32">
        <v>0</v>
      </c>
      <c r="AE22" s="32">
        <v>0.5</v>
      </c>
    </row>
    <row r="23" spans="1:31" x14ac:dyDescent="0.15">
      <c r="A23" s="6">
        <v>756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8.0184116363525408</v>
      </c>
      <c r="L23" s="10">
        <v>2.3798713684082</v>
      </c>
      <c r="M23">
        <v>1.7715759277343699</v>
      </c>
      <c r="N23">
        <v>6.0273933410644496</v>
      </c>
      <c r="O23">
        <v>3</v>
      </c>
      <c r="P23">
        <v>3</v>
      </c>
      <c r="Q23">
        <v>11</v>
      </c>
      <c r="R23" s="16">
        <v>0.2727</v>
      </c>
      <c r="S23" s="16">
        <f t="shared" si="0"/>
        <v>0.3</v>
      </c>
      <c r="T23">
        <v>3.0213775634765598</v>
      </c>
      <c r="U23">
        <v>2.7786052227020299</v>
      </c>
      <c r="V23">
        <v>2.5855565071106001</v>
      </c>
      <c r="W23" s="17">
        <v>0.193048715591431</v>
      </c>
      <c r="X23">
        <v>0.43582105636596702</v>
      </c>
      <c r="Y23">
        <v>0.43582105636596702</v>
      </c>
      <c r="Z23">
        <v>0.3</v>
      </c>
      <c r="AA23">
        <v>0.8</v>
      </c>
      <c r="AB23">
        <v>0.72727272727272696</v>
      </c>
      <c r="AC23">
        <v>0.76190476190476197</v>
      </c>
      <c r="AD23">
        <v>0.2</v>
      </c>
      <c r="AE23">
        <v>0.5</v>
      </c>
    </row>
    <row r="24" spans="1:31" x14ac:dyDescent="0.15">
      <c r="A24" s="6">
        <v>446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8.2429790496826207</v>
      </c>
      <c r="L24" s="10">
        <v>2.26055908203125</v>
      </c>
      <c r="M24">
        <v>1.5181465148925799</v>
      </c>
      <c r="N24">
        <v>6.0716114044189498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3.6840438842773402</v>
      </c>
      <c r="U24">
        <v>3.3704593181610099</v>
      </c>
      <c r="V24">
        <v>3.1725697517395002</v>
      </c>
      <c r="W24" s="17">
        <v>0.19788956642150901</v>
      </c>
      <c r="X24">
        <v>0.51147413253784202</v>
      </c>
      <c r="Y24">
        <v>0.51147413253784202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906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9.8938808441162092</v>
      </c>
      <c r="L25" s="10">
        <v>2.3360290527343701</v>
      </c>
      <c r="M25">
        <v>1.4211578369140601</v>
      </c>
      <c r="N25">
        <v>7.7473583221435502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3.6714859008789098</v>
      </c>
      <c r="U25">
        <v>3.3333165645599401</v>
      </c>
      <c r="V25">
        <v>3.1318981647491499</v>
      </c>
      <c r="W25" s="17">
        <v>0.20141839981079099</v>
      </c>
      <c r="X25">
        <v>0.53958773612976096</v>
      </c>
      <c r="Y25">
        <v>0.53958773612976096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779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9.7921237945556605</v>
      </c>
      <c r="L26" s="10">
        <v>2.2167911529540998</v>
      </c>
      <c r="M26">
        <v>1.13751220703125</v>
      </c>
      <c r="N26">
        <v>7.2242965698242196</v>
      </c>
      <c r="O26">
        <v>6</v>
      </c>
      <c r="P26">
        <v>6</v>
      </c>
      <c r="Q26">
        <v>16</v>
      </c>
      <c r="R26" s="16">
        <v>0.375</v>
      </c>
      <c r="S26" s="16">
        <f t="shared" si="0"/>
        <v>0.6</v>
      </c>
      <c r="T26">
        <v>4.4992218017578098</v>
      </c>
      <c r="U26">
        <v>4.0937800407409703</v>
      </c>
      <c r="V26">
        <v>3.8773033618927002</v>
      </c>
      <c r="W26" s="17">
        <v>0.21647667884826699</v>
      </c>
      <c r="X26">
        <v>0.62191843986511197</v>
      </c>
      <c r="Y26">
        <v>0.62191843986511197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964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8.2926025390625</v>
      </c>
      <c r="L27" s="10">
        <v>2.3254470825195299</v>
      </c>
      <c r="M27">
        <v>1.4777679443359399</v>
      </c>
      <c r="N27">
        <v>5.6989002227783203</v>
      </c>
      <c r="O27">
        <v>6</v>
      </c>
      <c r="P27">
        <v>6</v>
      </c>
      <c r="Q27">
        <v>16</v>
      </c>
      <c r="R27" s="16">
        <v>0.375</v>
      </c>
      <c r="S27" s="16">
        <f t="shared" ref="S27:S54" si="1">O27/E27</f>
        <v>0.6</v>
      </c>
      <c r="T27">
        <v>3.8219947814941402</v>
      </c>
      <c r="U27">
        <v>3.4966413974761998</v>
      </c>
      <c r="V27">
        <v>3.2772459983825701</v>
      </c>
      <c r="W27" s="17">
        <v>0.21939539909362801</v>
      </c>
      <c r="X27">
        <v>0.54474878311157204</v>
      </c>
      <c r="Y27">
        <v>0.54474878311157204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293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9.4476966857910192</v>
      </c>
      <c r="L28" s="10">
        <v>2.24513435363769</v>
      </c>
      <c r="M28">
        <v>1.2746620178222701</v>
      </c>
      <c r="N28">
        <v>7.0544452667236301</v>
      </c>
      <c r="O28">
        <v>6</v>
      </c>
      <c r="P28">
        <v>6</v>
      </c>
      <c r="Q28">
        <v>16</v>
      </c>
      <c r="R28" s="16">
        <v>0.375</v>
      </c>
      <c r="S28" s="16">
        <f t="shared" si="1"/>
        <v>0.6</v>
      </c>
      <c r="T28">
        <v>4.7275981903076199</v>
      </c>
      <c r="U28">
        <v>4.3054332733154297</v>
      </c>
      <c r="V28">
        <v>4.0826606750488299</v>
      </c>
      <c r="W28" s="17">
        <v>0.22277259826660201</v>
      </c>
      <c r="X28">
        <v>0.64493751525878895</v>
      </c>
      <c r="Y28">
        <v>0.64493751525878895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21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8.5764751434326207</v>
      </c>
      <c r="L29" s="10">
        <v>2.2861194610595699</v>
      </c>
      <c r="M29">
        <v>1.3435592651367201</v>
      </c>
      <c r="N29">
        <v>5.8443679809570304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3.8828964233398402</v>
      </c>
      <c r="U29">
        <v>3.5720171928405802</v>
      </c>
      <c r="V29">
        <v>3.3421382904052699</v>
      </c>
      <c r="W29" s="17">
        <v>0.22987890243530301</v>
      </c>
      <c r="X29">
        <v>0.54075813293456998</v>
      </c>
      <c r="Y29">
        <v>0.54075813293456998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573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7.7861976623535201</v>
      </c>
      <c r="L30" s="10">
        <v>2.38701248168945</v>
      </c>
      <c r="M30">
        <v>1.50172996520996</v>
      </c>
      <c r="N30">
        <v>4.7621803283691397</v>
      </c>
      <c r="O30">
        <v>4</v>
      </c>
      <c r="P30">
        <v>4</v>
      </c>
      <c r="Q30">
        <v>13</v>
      </c>
      <c r="R30" s="16">
        <v>0.30769999999999997</v>
      </c>
      <c r="S30" s="16">
        <f t="shared" si="1"/>
        <v>0.4</v>
      </c>
      <c r="T30">
        <v>3.1709365844726598</v>
      </c>
      <c r="U30">
        <v>2.9400973320007302</v>
      </c>
      <c r="V30">
        <v>2.70842504501343</v>
      </c>
      <c r="W30" s="17">
        <v>0.23167228698730499</v>
      </c>
      <c r="X30">
        <v>0.46251153945922902</v>
      </c>
      <c r="Y30">
        <v>0.46251153945922902</v>
      </c>
      <c r="Z30">
        <v>0.4</v>
      </c>
      <c r="AA30">
        <v>0.9</v>
      </c>
      <c r="AB30">
        <v>0.69230769230769196</v>
      </c>
      <c r="AC30">
        <v>0.78260869565217395</v>
      </c>
      <c r="AD30">
        <v>0.1</v>
      </c>
      <c r="AE30">
        <v>0.5</v>
      </c>
    </row>
    <row r="31" spans="1:31" x14ac:dyDescent="0.15">
      <c r="A31" s="6">
        <v>582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10.237333297729499</v>
      </c>
      <c r="L31" s="10">
        <v>2.39279365539551</v>
      </c>
      <c r="M31">
        <v>1.32973480224609</v>
      </c>
      <c r="N31">
        <v>7.6629505157470703</v>
      </c>
      <c r="O31">
        <v>5</v>
      </c>
      <c r="P31">
        <v>5</v>
      </c>
      <c r="Q31">
        <v>15</v>
      </c>
      <c r="R31" s="16">
        <v>0.33329999999999999</v>
      </c>
      <c r="S31" s="16">
        <f t="shared" si="1"/>
        <v>0.5</v>
      </c>
      <c r="T31">
        <v>3.8714351654052699</v>
      </c>
      <c r="U31">
        <v>3.5270068645477299</v>
      </c>
      <c r="V31">
        <v>3.29490995407104</v>
      </c>
      <c r="W31" s="17">
        <v>0.23209691047668499</v>
      </c>
      <c r="X31">
        <v>0.57652521133422896</v>
      </c>
      <c r="Y31">
        <v>0.57652521133422896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766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8.3576145172119105</v>
      </c>
      <c r="L32" s="10">
        <v>2.3232803344726598</v>
      </c>
      <c r="M32">
        <v>1.3556365966796899</v>
      </c>
      <c r="N32">
        <v>5.3950061798095703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3.5073833465576199</v>
      </c>
      <c r="U32">
        <v>3.2279739379882799</v>
      </c>
      <c r="V32">
        <v>2.9903004169464098</v>
      </c>
      <c r="W32" s="17">
        <v>0.23767352104187001</v>
      </c>
      <c r="X32">
        <v>0.51708292961120605</v>
      </c>
      <c r="Y32">
        <v>0.51708292961120605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664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8.9440002441406197</v>
      </c>
      <c r="L33" s="10">
        <v>2.26729011535644</v>
      </c>
      <c r="M33">
        <v>1.25271224975586</v>
      </c>
      <c r="N33">
        <v>6.1562232971191397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4.22882080078125</v>
      </c>
      <c r="U33">
        <v>3.87713646888733</v>
      </c>
      <c r="V33">
        <v>3.63890528678894</v>
      </c>
      <c r="W33" s="17">
        <v>0.238231182098389</v>
      </c>
      <c r="X33">
        <v>0.58991551399231001</v>
      </c>
      <c r="Y33">
        <v>0.58991551399231001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32" customFormat="1" x14ac:dyDescent="0.15">
      <c r="A34" s="33">
        <v>470</v>
      </c>
      <c r="B34" s="32">
        <v>17</v>
      </c>
      <c r="C34" s="32">
        <v>3</v>
      </c>
      <c r="D34" s="32">
        <v>10</v>
      </c>
      <c r="E34" s="32">
        <v>10</v>
      </c>
      <c r="F34" s="32">
        <v>10</v>
      </c>
      <c r="G34" s="32">
        <v>0</v>
      </c>
      <c r="H34" s="32">
        <v>7</v>
      </c>
      <c r="I34" s="32">
        <v>3</v>
      </c>
      <c r="J34" s="32">
        <v>0.85</v>
      </c>
      <c r="K34" s="34">
        <v>8.5534763336181605</v>
      </c>
      <c r="L34" s="34">
        <v>2.3563823699951199</v>
      </c>
      <c r="M34" s="32">
        <v>1.5020065307617201</v>
      </c>
      <c r="N34" s="32">
        <v>6.0050640106201199</v>
      </c>
      <c r="O34" s="32">
        <v>4</v>
      </c>
      <c r="P34" s="32">
        <v>4</v>
      </c>
      <c r="Q34" s="32">
        <v>14</v>
      </c>
      <c r="R34" s="35">
        <v>0.28570000000000001</v>
      </c>
      <c r="S34" s="35">
        <f t="shared" si="1"/>
        <v>0.4</v>
      </c>
      <c r="T34" s="32">
        <v>3.9342632293701199</v>
      </c>
      <c r="U34" s="32">
        <v>3.6075482368469198</v>
      </c>
      <c r="V34" s="32">
        <v>3.36776494979858</v>
      </c>
      <c r="W34" s="34">
        <v>0.23978328704834001</v>
      </c>
      <c r="X34" s="32">
        <v>0.56649827957153298</v>
      </c>
      <c r="Y34" s="32">
        <v>0.56649827957153298</v>
      </c>
      <c r="Z34" s="32">
        <v>0.4</v>
      </c>
      <c r="AA34" s="32">
        <v>1</v>
      </c>
      <c r="AB34" s="32">
        <v>0.71428571428571397</v>
      </c>
      <c r="AC34" s="32">
        <v>0.83333333333333304</v>
      </c>
      <c r="AD34" s="32">
        <v>0</v>
      </c>
      <c r="AE34" s="32">
        <v>0.6</v>
      </c>
    </row>
    <row r="35" spans="1:31" x14ac:dyDescent="0.15">
      <c r="A35" s="6">
        <v>880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8.9738502502441406</v>
      </c>
      <c r="L35" s="10">
        <v>2.5500297546386701</v>
      </c>
      <c r="M35">
        <v>1.0189895629882799</v>
      </c>
      <c r="N35">
        <v>6.8787593841552699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4.16623878479004</v>
      </c>
      <c r="U35">
        <v>3.7365980148315399</v>
      </c>
      <c r="V35">
        <v>3.5552010536193901</v>
      </c>
      <c r="W35" s="17">
        <v>0.18139696121215801</v>
      </c>
      <c r="X35">
        <v>0.61103773117065396</v>
      </c>
      <c r="Y35">
        <v>0.61103773117065396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905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9.1678104400634801</v>
      </c>
      <c r="L36" s="10">
        <v>2.40227127075195</v>
      </c>
      <c r="M36">
        <v>1.6430358886718699</v>
      </c>
      <c r="N36">
        <v>7.1342506408691397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3.70845603942871</v>
      </c>
      <c r="U36">
        <v>3.4084808826446502</v>
      </c>
      <c r="V36">
        <v>3.2270560264587398</v>
      </c>
      <c r="W36" s="17">
        <v>0.181424856185913</v>
      </c>
      <c r="X36">
        <v>0.48140001296997098</v>
      </c>
      <c r="Y36">
        <v>0.48140001296997098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724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8.4444427490234393</v>
      </c>
      <c r="L37" s="10">
        <v>2.5630035400390598</v>
      </c>
      <c r="M37">
        <v>1.2227630615234399</v>
      </c>
      <c r="N37">
        <v>6.4517955780029297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3.3656883239746098</v>
      </c>
      <c r="U37">
        <v>3.0281753540039098</v>
      </c>
      <c r="V37">
        <v>2.8456511497497599</v>
      </c>
      <c r="W37" s="17">
        <v>0.18252420425415</v>
      </c>
      <c r="X37">
        <v>0.52003717422485396</v>
      </c>
      <c r="Y37">
        <v>0.52003717422485396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189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7.8892402648925799</v>
      </c>
      <c r="L38" s="10">
        <v>2.56989669799805</v>
      </c>
      <c r="M38">
        <v>1.2658233642578101</v>
      </c>
      <c r="N38">
        <v>5.6053905487060502</v>
      </c>
      <c r="O38">
        <v>4</v>
      </c>
      <c r="P38">
        <v>4</v>
      </c>
      <c r="Q38">
        <v>13</v>
      </c>
      <c r="R38" s="16">
        <v>0.30769999999999997</v>
      </c>
      <c r="S38" s="16">
        <f t="shared" si="1"/>
        <v>0.4</v>
      </c>
      <c r="T38">
        <v>3.4480819702148402</v>
      </c>
      <c r="U38">
        <v>3.1278390884399401</v>
      </c>
      <c r="V38">
        <v>2.94432497024536</v>
      </c>
      <c r="W38" s="17">
        <v>0.18351411819457999</v>
      </c>
      <c r="X38">
        <v>0.50375699996948198</v>
      </c>
      <c r="Y38">
        <v>0.50375699996948198</v>
      </c>
      <c r="Z38">
        <v>0.4</v>
      </c>
      <c r="AA38">
        <v>0.9</v>
      </c>
      <c r="AB38">
        <v>0.69230769230769196</v>
      </c>
      <c r="AC38">
        <v>0.78260869565217395</v>
      </c>
      <c r="AD38">
        <v>0.1</v>
      </c>
      <c r="AE38">
        <v>0.5</v>
      </c>
    </row>
    <row r="39" spans="1:31" x14ac:dyDescent="0.15">
      <c r="A39" s="6">
        <v>691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7.9493179321289098</v>
      </c>
      <c r="L39" s="10">
        <v>2.4725875854492201</v>
      </c>
      <c r="M39">
        <v>1.1137008666992201</v>
      </c>
      <c r="N39">
        <v>5.7306690216064498</v>
      </c>
      <c r="O39">
        <v>3</v>
      </c>
      <c r="P39">
        <v>3</v>
      </c>
      <c r="Q39">
        <v>12</v>
      </c>
      <c r="R39" s="16">
        <v>0.25</v>
      </c>
      <c r="S39" s="16">
        <f t="shared" si="1"/>
        <v>0.3</v>
      </c>
      <c r="T39">
        <v>3.40252685546875</v>
      </c>
      <c r="U39">
        <v>3.0742228031158398</v>
      </c>
      <c r="V39">
        <v>2.8833880424499498</v>
      </c>
      <c r="W39" s="17">
        <v>0.190834760665894</v>
      </c>
      <c r="X39">
        <v>0.51913881301879905</v>
      </c>
      <c r="Y39">
        <v>0.51913881301879905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448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9.0734901428222692</v>
      </c>
      <c r="L40" s="10">
        <v>2.4778366088867201</v>
      </c>
      <c r="M40">
        <v>0.80912399291992199</v>
      </c>
      <c r="N40">
        <v>6.8209762573242196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4.0728931427001998</v>
      </c>
      <c r="U40">
        <v>3.6551783084869398</v>
      </c>
      <c r="V40">
        <v>3.46395063400269</v>
      </c>
      <c r="W40" s="17">
        <v>0.19122767448425301</v>
      </c>
      <c r="X40">
        <v>0.60894250869750999</v>
      </c>
      <c r="Y40">
        <v>0.60894250869750999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925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9.0501499176025408</v>
      </c>
      <c r="L41" s="10">
        <v>2.5379219055175799</v>
      </c>
      <c r="M41">
        <v>0.93624496459960904</v>
      </c>
      <c r="N41">
        <v>6.84950828552246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3.25386619567871</v>
      </c>
      <c r="U41">
        <v>2.9283568859100302</v>
      </c>
      <c r="V41">
        <v>2.7367506027221702</v>
      </c>
      <c r="W41" s="17">
        <v>0.19160628318786599</v>
      </c>
      <c r="X41">
        <v>0.51711559295654297</v>
      </c>
      <c r="Y41">
        <v>0.51711559295654297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61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8.4464797973632795</v>
      </c>
      <c r="L42" s="10">
        <v>2.5130519866943399</v>
      </c>
      <c r="M42">
        <v>0.88621902465820301</v>
      </c>
      <c r="N42">
        <v>5.8219680786132804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3.88240623474121</v>
      </c>
      <c r="U42">
        <v>3.5321245193481401</v>
      </c>
      <c r="V42">
        <v>3.3389027118682901</v>
      </c>
      <c r="W42" s="17">
        <v>0.19322180747985801</v>
      </c>
      <c r="X42">
        <v>0.54350352287292503</v>
      </c>
      <c r="Y42">
        <v>0.54350352287292503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907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9.0684146881103498</v>
      </c>
      <c r="L43" s="10">
        <v>2.43376541137695</v>
      </c>
      <c r="M43">
        <v>1.6964874267578101</v>
      </c>
      <c r="N43">
        <v>7.0204601287841797</v>
      </c>
      <c r="O43">
        <v>7</v>
      </c>
      <c r="P43">
        <v>7</v>
      </c>
      <c r="Q43">
        <v>17</v>
      </c>
      <c r="R43" s="16">
        <v>0.4118</v>
      </c>
      <c r="S43" s="16">
        <f t="shared" si="1"/>
        <v>0.7</v>
      </c>
      <c r="T43">
        <v>4.1965484619140598</v>
      </c>
      <c r="U43">
        <v>3.8287448883056601</v>
      </c>
      <c r="V43">
        <v>3.6333708763122599</v>
      </c>
      <c r="W43" s="17">
        <v>0.19537401199340801</v>
      </c>
      <c r="X43">
        <v>0.56317758560180697</v>
      </c>
      <c r="Y43">
        <v>0.56317758560180697</v>
      </c>
      <c r="Z43">
        <v>0.7</v>
      </c>
      <c r="AA43">
        <v>1</v>
      </c>
      <c r="AB43">
        <v>0.58823529411764697</v>
      </c>
      <c r="AC43">
        <v>0.74074074074074103</v>
      </c>
      <c r="AD43">
        <v>0</v>
      </c>
      <c r="AE43">
        <v>0.3</v>
      </c>
    </row>
    <row r="44" spans="1:31" x14ac:dyDescent="0.15">
      <c r="A44" s="6">
        <v>417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8.0318069458007795</v>
      </c>
      <c r="L44" s="10">
        <v>2.4672260284423801</v>
      </c>
      <c r="M44">
        <v>0.97212982177734397</v>
      </c>
      <c r="N44">
        <v>5.5365543365478498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3.4855861663818399</v>
      </c>
      <c r="U44">
        <v>3.1618115901946999</v>
      </c>
      <c r="V44">
        <v>2.96557521820068</v>
      </c>
      <c r="W44" s="17">
        <v>0.196236371994019</v>
      </c>
      <c r="X44">
        <v>0.52001094818115201</v>
      </c>
      <c r="Y44">
        <v>0.52001094818115201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759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7.5038566589355504</v>
      </c>
      <c r="L45" s="10">
        <v>2.5776634216308598</v>
      </c>
      <c r="M45">
        <v>1.27959060668945</v>
      </c>
      <c r="N45">
        <v>4.9651393890380904</v>
      </c>
      <c r="O45">
        <v>3</v>
      </c>
      <c r="P45">
        <v>3</v>
      </c>
      <c r="Q45">
        <v>12</v>
      </c>
      <c r="R45" s="16">
        <v>0.25</v>
      </c>
      <c r="S45" s="16">
        <f t="shared" si="1"/>
        <v>0.3</v>
      </c>
      <c r="T45">
        <v>3.4542045593261701</v>
      </c>
      <c r="U45">
        <v>3.1654732227325399</v>
      </c>
      <c r="V45">
        <v>2.9687378406524698</v>
      </c>
      <c r="W45" s="17">
        <v>0.19673538208007799</v>
      </c>
      <c r="X45">
        <v>0.485466718673706</v>
      </c>
      <c r="Y45">
        <v>0.485466718673706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6">
        <v>232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8.4017028808593697</v>
      </c>
      <c r="L46" s="10">
        <v>2.53948974609375</v>
      </c>
      <c r="M46">
        <v>1.08858871459961</v>
      </c>
      <c r="N46">
        <v>6.1430988311767596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3.37979316711426</v>
      </c>
      <c r="U46">
        <v>3.0490188598632799</v>
      </c>
      <c r="V46">
        <v>2.8511533737182599</v>
      </c>
      <c r="W46" s="17">
        <v>0.19786548614502</v>
      </c>
      <c r="X46">
        <v>0.52863979339599598</v>
      </c>
      <c r="Y46">
        <v>0.52863979339599598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305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7.9079055786132804</v>
      </c>
      <c r="L47" s="10">
        <v>2.4413070678710902</v>
      </c>
      <c r="M47">
        <v>1.80562973022461</v>
      </c>
      <c r="N47">
        <v>5.6905059814453098</v>
      </c>
      <c r="O47">
        <v>6</v>
      </c>
      <c r="P47">
        <v>6</v>
      </c>
      <c r="Q47">
        <v>16</v>
      </c>
      <c r="R47" s="16">
        <v>0.375</v>
      </c>
      <c r="S47" s="16">
        <f t="shared" si="1"/>
        <v>0.6</v>
      </c>
      <c r="T47">
        <v>3.4544448852539098</v>
      </c>
      <c r="U47">
        <v>3.1742711067199698</v>
      </c>
      <c r="V47">
        <v>2.9711995124816899</v>
      </c>
      <c r="W47" s="17">
        <v>0.203071594238281</v>
      </c>
      <c r="X47">
        <v>0.48324537277221702</v>
      </c>
      <c r="Y47">
        <v>0.48324537277221702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s="2" customFormat="1" ht="12.95" customHeight="1" x14ac:dyDescent="0.15">
      <c r="A48" s="7">
        <v>537</v>
      </c>
      <c r="B48" s="2">
        <v>16</v>
      </c>
      <c r="C48" s="2">
        <v>4</v>
      </c>
      <c r="D48" s="2">
        <v>10</v>
      </c>
      <c r="E48" s="2">
        <v>10</v>
      </c>
      <c r="F48" s="2">
        <v>10</v>
      </c>
      <c r="G48" s="2">
        <v>0</v>
      </c>
      <c r="H48" s="2">
        <v>6</v>
      </c>
      <c r="I48" s="2">
        <v>4</v>
      </c>
      <c r="J48" s="2">
        <v>0.8</v>
      </c>
      <c r="K48" s="11">
        <v>8.5740776062011701</v>
      </c>
      <c r="L48" s="11">
        <v>2.5545711517334002</v>
      </c>
      <c r="M48" s="2">
        <v>0.87226486206054699</v>
      </c>
      <c r="N48" s="2">
        <v>5.8267345428466797</v>
      </c>
      <c r="O48" s="2">
        <v>4</v>
      </c>
      <c r="P48" s="2">
        <v>4</v>
      </c>
      <c r="Q48" s="2">
        <v>14</v>
      </c>
      <c r="R48" s="18">
        <v>0.28570000000000001</v>
      </c>
      <c r="S48" s="18">
        <f t="shared" si="1"/>
        <v>0.4</v>
      </c>
      <c r="T48" s="2">
        <v>4.0616588592529297</v>
      </c>
      <c r="U48" s="2">
        <v>3.6896822452545202</v>
      </c>
      <c r="V48" s="2">
        <v>3.4774239063262899</v>
      </c>
      <c r="W48" s="11">
        <v>0.21225833892822299</v>
      </c>
      <c r="X48" s="2">
        <v>0.58423495292663596</v>
      </c>
      <c r="Y48" s="2">
        <v>0.58423495292663596</v>
      </c>
      <c r="Z48" s="2">
        <v>0.4</v>
      </c>
      <c r="AA48" s="2">
        <v>1</v>
      </c>
      <c r="AB48" s="2">
        <v>0.71428571428571397</v>
      </c>
      <c r="AC48" s="2">
        <v>0.83333333333333304</v>
      </c>
      <c r="AD48" s="2">
        <v>0</v>
      </c>
      <c r="AE48" s="2">
        <v>0.6</v>
      </c>
    </row>
    <row r="49" spans="1:31" x14ac:dyDescent="0.15">
      <c r="A49" s="6">
        <v>846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7.7233772277831996</v>
      </c>
      <c r="L49" s="10">
        <v>2.7240009307861301</v>
      </c>
      <c r="M49">
        <v>0.75865173339843694</v>
      </c>
      <c r="N49">
        <v>6.0680427551269496</v>
      </c>
      <c r="O49">
        <v>3</v>
      </c>
      <c r="P49">
        <v>3</v>
      </c>
      <c r="Q49">
        <v>12</v>
      </c>
      <c r="R49" s="16">
        <v>0.25</v>
      </c>
      <c r="S49" s="16">
        <f t="shared" si="1"/>
        <v>0.3</v>
      </c>
      <c r="T49">
        <v>3.34951972961426</v>
      </c>
      <c r="U49">
        <v>2.9564666748046902</v>
      </c>
      <c r="V49">
        <v>2.82115650177002</v>
      </c>
      <c r="W49" s="17">
        <v>0.135310173034668</v>
      </c>
      <c r="X49">
        <v>0.52836322784423795</v>
      </c>
      <c r="Y49">
        <v>0.52836322784423795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797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8.901123046875</v>
      </c>
      <c r="L50" s="10">
        <v>2.6786441802978498</v>
      </c>
      <c r="M50">
        <v>1.2344818115234399</v>
      </c>
      <c r="N50">
        <v>6.7603988647460902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3.2908840179443399</v>
      </c>
      <c r="U50">
        <v>2.96318435668945</v>
      </c>
      <c r="V50">
        <v>2.7713387012481698</v>
      </c>
      <c r="W50" s="17">
        <v>0.19184565544128401</v>
      </c>
      <c r="X50">
        <v>0.51954531669616699</v>
      </c>
      <c r="Y50">
        <v>0.51954531669616699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186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8.1563663482665998</v>
      </c>
      <c r="L51" s="10">
        <v>2.6966648101806601</v>
      </c>
      <c r="M51">
        <v>1.4660606384277299</v>
      </c>
      <c r="N51">
        <v>6.0229797363281197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3.4161605834960902</v>
      </c>
      <c r="U51">
        <v>3.0802404880523699</v>
      </c>
      <c r="V51">
        <v>2.88804960250854</v>
      </c>
      <c r="W51" s="17">
        <v>0.19219088554382299</v>
      </c>
      <c r="X51">
        <v>0.52811098098754905</v>
      </c>
      <c r="Y51">
        <v>0.52811098098754905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440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7.9610080718994096</v>
      </c>
      <c r="L52" s="10">
        <v>2.6037616729736301</v>
      </c>
      <c r="M52">
        <v>1.20804214477539</v>
      </c>
      <c r="N52">
        <v>5.4394550323486301</v>
      </c>
      <c r="O52">
        <v>4</v>
      </c>
      <c r="P52">
        <v>4</v>
      </c>
      <c r="Q52">
        <v>13</v>
      </c>
      <c r="R52" s="16">
        <v>0.30769999999999997</v>
      </c>
      <c r="S52" s="16">
        <f t="shared" si="1"/>
        <v>0.4</v>
      </c>
      <c r="T52">
        <v>3.4559593200683598</v>
      </c>
      <c r="U52">
        <v>3.1424729824066202</v>
      </c>
      <c r="V52">
        <v>2.94775366783142</v>
      </c>
      <c r="W52" s="17">
        <v>0.19471931457519501</v>
      </c>
      <c r="X52">
        <v>0.50820565223693803</v>
      </c>
      <c r="Y52">
        <v>0.50820565223693803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1" x14ac:dyDescent="0.15">
      <c r="A53" s="6">
        <v>192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7.4630966186523402</v>
      </c>
      <c r="L53" s="10">
        <v>2.6269359588622998</v>
      </c>
      <c r="M53">
        <v>1.4117736816406199</v>
      </c>
      <c r="N53">
        <v>5.0223617553710902</v>
      </c>
      <c r="O53">
        <v>4</v>
      </c>
      <c r="P53">
        <v>4</v>
      </c>
      <c r="Q53">
        <v>13</v>
      </c>
      <c r="R53" s="16">
        <v>0.30769999999999997</v>
      </c>
      <c r="S53" s="16">
        <f t="shared" si="1"/>
        <v>0.4</v>
      </c>
      <c r="T53">
        <v>3.2729473114013699</v>
      </c>
      <c r="U53">
        <v>2.98811984062195</v>
      </c>
      <c r="V53">
        <v>2.7888202667236301</v>
      </c>
      <c r="W53" s="17">
        <v>0.19929957389831501</v>
      </c>
      <c r="X53">
        <v>0.48412704467773399</v>
      </c>
      <c r="Y53">
        <v>0.48412704467773399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1" x14ac:dyDescent="0.15">
      <c r="A54" s="6">
        <v>505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8.9658126831054705</v>
      </c>
      <c r="L54" s="10">
        <v>2.6625919342040998</v>
      </c>
      <c r="M54">
        <v>1.1175346374511701</v>
      </c>
      <c r="N54">
        <v>6.6427326202392596</v>
      </c>
      <c r="O54">
        <v>5</v>
      </c>
      <c r="P54">
        <v>5</v>
      </c>
      <c r="Q54">
        <v>15</v>
      </c>
      <c r="R54" s="16">
        <v>0.33329999999999999</v>
      </c>
      <c r="S54" s="16">
        <f t="shared" si="1"/>
        <v>0.5</v>
      </c>
      <c r="T54">
        <v>3.5956668853759801</v>
      </c>
      <c r="U54">
        <v>3.2316920757293701</v>
      </c>
      <c r="V54">
        <v>3.0320971012115501</v>
      </c>
      <c r="W54" s="17">
        <v>0.19959497451782199</v>
      </c>
      <c r="X54">
        <v>0.56356978416442904</v>
      </c>
      <c r="Y54">
        <v>0.56356978416442904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490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8.9770469665527308</v>
      </c>
      <c r="L55" s="10">
        <v>2.6830520629882799</v>
      </c>
      <c r="M55">
        <v>1.0594673156738299</v>
      </c>
      <c r="N55">
        <v>6.4310245513915998</v>
      </c>
      <c r="O55">
        <v>5</v>
      </c>
      <c r="P55">
        <v>5</v>
      </c>
      <c r="Q55">
        <v>15</v>
      </c>
      <c r="R55" s="16">
        <v>0.33329999999999999</v>
      </c>
      <c r="S55" s="16">
        <f t="shared" ref="S55:S63" si="2">O55/E55</f>
        <v>0.5</v>
      </c>
      <c r="T55">
        <v>3.5312767028808598</v>
      </c>
      <c r="U55">
        <v>3.1761629581451398</v>
      </c>
      <c r="V55">
        <v>2.9656441211700399</v>
      </c>
      <c r="W55" s="17">
        <v>0.21051883697509799</v>
      </c>
      <c r="X55">
        <v>0.56563258171081499</v>
      </c>
      <c r="Y55">
        <v>0.56563258171081499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23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8.7978210449218697</v>
      </c>
      <c r="L56" s="10">
        <v>2.77316474914551</v>
      </c>
      <c r="M56">
        <v>1.3509979248046899</v>
      </c>
      <c r="N56">
        <v>6.4856662750244096</v>
      </c>
      <c r="O56">
        <v>3</v>
      </c>
      <c r="P56">
        <v>3</v>
      </c>
      <c r="Q56">
        <v>13</v>
      </c>
      <c r="R56" s="16">
        <v>0.23080000000000001</v>
      </c>
      <c r="S56" s="16">
        <f t="shared" si="2"/>
        <v>0.3</v>
      </c>
      <c r="T56">
        <v>3.6429748535156201</v>
      </c>
      <c r="U56">
        <v>3.2842741012573202</v>
      </c>
      <c r="V56">
        <v>3.0727491378784202</v>
      </c>
      <c r="W56" s="17">
        <v>0.211524963378906</v>
      </c>
      <c r="X56">
        <v>0.57022571563720703</v>
      </c>
      <c r="Y56">
        <v>0.57022571563720703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941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8.8859405517578107</v>
      </c>
      <c r="L57" s="10">
        <v>2.6512527465820299</v>
      </c>
      <c r="M57">
        <v>1.06869888305664</v>
      </c>
      <c r="N57">
        <v>6.4347610473632804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3.9604015350341801</v>
      </c>
      <c r="U57">
        <v>3.5765151977539098</v>
      </c>
      <c r="V57">
        <v>3.3643002510070801</v>
      </c>
      <c r="W57" s="17">
        <v>0.21221494674682601</v>
      </c>
      <c r="X57">
        <v>0.59610128402710005</v>
      </c>
      <c r="Y57">
        <v>0.59610128402710005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91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8.7608680725097692</v>
      </c>
      <c r="L58" s="10">
        <v>2.60641670227051</v>
      </c>
      <c r="M58">
        <v>0.90999221801757801</v>
      </c>
      <c r="N58">
        <v>6.0163593292236301</v>
      </c>
      <c r="O58">
        <v>4</v>
      </c>
      <c r="P58">
        <v>4</v>
      </c>
      <c r="Q58">
        <v>14</v>
      </c>
      <c r="R58" s="16">
        <v>0.28570000000000001</v>
      </c>
      <c r="S58" s="16">
        <f t="shared" si="2"/>
        <v>0.4</v>
      </c>
      <c r="T58">
        <v>3.8749866485595699</v>
      </c>
      <c r="U58">
        <v>3.4989471435546902</v>
      </c>
      <c r="V58">
        <v>3.2845439910888699</v>
      </c>
      <c r="W58" s="17">
        <v>0.21440315246582001</v>
      </c>
      <c r="X58">
        <v>0.59044265747070301</v>
      </c>
      <c r="Y58">
        <v>0.59044265747070301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985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8.2304153442382795</v>
      </c>
      <c r="L59" s="10">
        <v>2.6405620574951199</v>
      </c>
      <c r="M59">
        <v>1.1465415954589799</v>
      </c>
      <c r="N59">
        <v>5.58138084411621</v>
      </c>
      <c r="O59">
        <v>5</v>
      </c>
      <c r="P59">
        <v>5</v>
      </c>
      <c r="Q59">
        <v>15</v>
      </c>
      <c r="R59" s="16">
        <v>0.33329999999999999</v>
      </c>
      <c r="S59" s="16">
        <f t="shared" si="2"/>
        <v>0.5</v>
      </c>
      <c r="T59">
        <v>3.8651008605957</v>
      </c>
      <c r="U59">
        <v>3.5085403919220002</v>
      </c>
      <c r="V59">
        <v>3.2926373481750502</v>
      </c>
      <c r="W59" s="17">
        <v>0.21590304374694799</v>
      </c>
      <c r="X59">
        <v>0.57246351242065396</v>
      </c>
      <c r="Y59">
        <v>0.57246351242065396</v>
      </c>
      <c r="Z59">
        <v>0.5</v>
      </c>
      <c r="AA59">
        <v>1</v>
      </c>
      <c r="AB59">
        <v>0.66666666666666696</v>
      </c>
      <c r="AC59">
        <v>0.8</v>
      </c>
      <c r="AD59">
        <v>0</v>
      </c>
      <c r="AE59">
        <v>0.5</v>
      </c>
    </row>
    <row r="60" spans="1:31" s="32" customFormat="1" x14ac:dyDescent="0.15">
      <c r="A60" s="33">
        <v>452</v>
      </c>
      <c r="B60" s="32">
        <v>16</v>
      </c>
      <c r="C60" s="32">
        <v>4</v>
      </c>
      <c r="D60" s="32">
        <v>10</v>
      </c>
      <c r="E60" s="32">
        <v>10</v>
      </c>
      <c r="F60" s="32">
        <v>10</v>
      </c>
      <c r="G60" s="32">
        <v>0</v>
      </c>
      <c r="H60" s="32">
        <v>6</v>
      </c>
      <c r="I60" s="32">
        <v>4</v>
      </c>
      <c r="J60" s="32">
        <v>0.8</v>
      </c>
      <c r="K60" s="34">
        <v>9.2221946716308594</v>
      </c>
      <c r="L60" s="34">
        <v>2.6102981567382799</v>
      </c>
      <c r="M60" s="32">
        <v>0.858612060546875</v>
      </c>
      <c r="N60" s="32">
        <v>6.6406021118164098</v>
      </c>
      <c r="O60" s="32">
        <v>4</v>
      </c>
      <c r="P60" s="32">
        <v>4</v>
      </c>
      <c r="Q60" s="32">
        <v>14</v>
      </c>
      <c r="R60" s="35">
        <v>0.28570000000000001</v>
      </c>
      <c r="S60" s="35">
        <f t="shared" si="2"/>
        <v>0.4</v>
      </c>
      <c r="T60" s="32">
        <v>3.9146537780761701</v>
      </c>
      <c r="U60" s="32">
        <v>3.5210485458374001</v>
      </c>
      <c r="V60" s="32">
        <v>3.3050370216369598</v>
      </c>
      <c r="W60" s="34">
        <v>0.21601152420044001</v>
      </c>
      <c r="X60" s="32">
        <v>0.60961675643920898</v>
      </c>
      <c r="Y60" s="32">
        <v>0.60961675643920898</v>
      </c>
      <c r="Z60" s="32">
        <v>0.4</v>
      </c>
      <c r="AA60" s="32">
        <v>1</v>
      </c>
      <c r="AB60" s="32">
        <v>0.71428571428571397</v>
      </c>
      <c r="AC60" s="32">
        <v>0.83333333333333304</v>
      </c>
      <c r="AD60" s="32">
        <v>0</v>
      </c>
      <c r="AE60" s="32">
        <v>0.6</v>
      </c>
    </row>
    <row r="61" spans="1:31" x14ac:dyDescent="0.15">
      <c r="A61" s="6">
        <v>492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7.57393455505371</v>
      </c>
      <c r="L61" s="10">
        <v>2.8248882293701199</v>
      </c>
      <c r="M61">
        <v>1.91253662109375</v>
      </c>
      <c r="N61">
        <v>5.6341991424560502</v>
      </c>
      <c r="O61">
        <v>5</v>
      </c>
      <c r="P61">
        <v>5</v>
      </c>
      <c r="Q61">
        <v>15</v>
      </c>
      <c r="R61" s="16">
        <v>0.33329999999999999</v>
      </c>
      <c r="S61" s="16">
        <f t="shared" si="2"/>
        <v>0.5</v>
      </c>
      <c r="T61">
        <v>3.27519607543945</v>
      </c>
      <c r="U61">
        <v>2.98541164398193</v>
      </c>
      <c r="V61">
        <v>2.80075883865356</v>
      </c>
      <c r="W61" s="17">
        <v>0.184652805328369</v>
      </c>
      <c r="X61">
        <v>0.474437236785889</v>
      </c>
      <c r="Y61">
        <v>0.474437236785889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1" x14ac:dyDescent="0.15">
      <c r="A62" s="6">
        <v>540</v>
      </c>
      <c r="B62">
        <v>16</v>
      </c>
      <c r="C62">
        <v>4</v>
      </c>
      <c r="D62">
        <v>10</v>
      </c>
      <c r="E62">
        <v>10</v>
      </c>
      <c r="F62">
        <v>10</v>
      </c>
      <c r="G62">
        <v>0</v>
      </c>
      <c r="H62">
        <v>6</v>
      </c>
      <c r="I62">
        <v>4</v>
      </c>
      <c r="J62">
        <v>0.8</v>
      </c>
      <c r="K62">
        <v>9.7411289215087908</v>
      </c>
      <c r="L62" s="10">
        <v>2.94868087768555</v>
      </c>
      <c r="M62">
        <v>1.3354301452636701</v>
      </c>
      <c r="N62">
        <v>7.2876205444335902</v>
      </c>
      <c r="O62">
        <v>5</v>
      </c>
      <c r="P62">
        <v>5</v>
      </c>
      <c r="Q62">
        <v>15</v>
      </c>
      <c r="R62" s="16">
        <v>0.33329999999999999</v>
      </c>
      <c r="S62" s="16">
        <f t="shared" si="2"/>
        <v>0.5</v>
      </c>
      <c r="T62">
        <v>3.65993309020996</v>
      </c>
      <c r="U62">
        <v>3.2906217575073202</v>
      </c>
      <c r="V62">
        <v>3.0686097145080602</v>
      </c>
      <c r="W62" s="17">
        <v>0.22201204299926799</v>
      </c>
      <c r="X62">
        <v>0.59132337570190396</v>
      </c>
      <c r="Y62">
        <v>0.59132337570190396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623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>
        <v>9.8162384033203107</v>
      </c>
      <c r="L63" s="10">
        <v>2.95509529113769</v>
      </c>
      <c r="M63">
        <v>1.3126296997070299</v>
      </c>
      <c r="N63">
        <v>7.3290710449218697</v>
      </c>
      <c r="O63">
        <v>4</v>
      </c>
      <c r="P63">
        <v>4</v>
      </c>
      <c r="Q63">
        <v>14</v>
      </c>
      <c r="R63" s="16">
        <v>0.28570000000000001</v>
      </c>
      <c r="S63" s="16">
        <f t="shared" si="2"/>
        <v>0.4</v>
      </c>
      <c r="T63">
        <v>3.8753776550293</v>
      </c>
      <c r="U63">
        <v>3.4747726917266801</v>
      </c>
      <c r="V63">
        <v>3.2498104572296098</v>
      </c>
      <c r="W63" s="17">
        <v>0.22496223449707001</v>
      </c>
      <c r="X63">
        <v>0.62556719779968295</v>
      </c>
      <c r="Y63">
        <v>0.62556719779968295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646</v>
      </c>
      <c r="B64">
        <v>17</v>
      </c>
      <c r="C64">
        <v>3</v>
      </c>
      <c r="D64">
        <v>10</v>
      </c>
      <c r="E64">
        <v>10</v>
      </c>
      <c r="F64">
        <v>10</v>
      </c>
      <c r="G64">
        <v>0</v>
      </c>
      <c r="H64">
        <v>7</v>
      </c>
      <c r="I64">
        <v>3</v>
      </c>
      <c r="J64">
        <v>0.85</v>
      </c>
      <c r="K64">
        <v>9.3516960144043004</v>
      </c>
      <c r="L64" s="10">
        <v>2.9591655731201199</v>
      </c>
      <c r="M64">
        <v>2.2698936462402299</v>
      </c>
      <c r="N64">
        <v>6.8346118927001998</v>
      </c>
      <c r="O64">
        <v>5</v>
      </c>
      <c r="P64">
        <v>5</v>
      </c>
      <c r="Q64">
        <v>15</v>
      </c>
      <c r="R64" s="16">
        <v>0.33329999999999999</v>
      </c>
      <c r="S64" s="16">
        <f t="shared" ref="S64:S81" si="3">O64/E64</f>
        <v>0.5</v>
      </c>
      <c r="T64">
        <v>3.9323215484619101</v>
      </c>
      <c r="U64">
        <v>3.6056103706359899</v>
      </c>
      <c r="V64">
        <v>3.3658995628356898</v>
      </c>
      <c r="W64" s="17">
        <v>0.239710807800293</v>
      </c>
      <c r="X64">
        <v>0.56642198562622104</v>
      </c>
      <c r="Y64">
        <v>0.56642198562622104</v>
      </c>
      <c r="Z64">
        <v>0.5</v>
      </c>
      <c r="AA64">
        <v>1</v>
      </c>
      <c r="AB64">
        <v>0.66666666666666696</v>
      </c>
      <c r="AC64">
        <v>0.8</v>
      </c>
      <c r="AD64">
        <v>0</v>
      </c>
      <c r="AE64">
        <v>0.5</v>
      </c>
    </row>
    <row r="65" spans="1:31" x14ac:dyDescent="0.15">
      <c r="A65" s="6">
        <v>540</v>
      </c>
      <c r="B65">
        <v>16</v>
      </c>
      <c r="C65">
        <v>4</v>
      </c>
      <c r="D65">
        <v>10</v>
      </c>
      <c r="E65">
        <v>10</v>
      </c>
      <c r="F65">
        <v>10</v>
      </c>
      <c r="G65">
        <v>0</v>
      </c>
      <c r="H65">
        <v>6</v>
      </c>
      <c r="I65">
        <v>4</v>
      </c>
      <c r="J65">
        <v>0.8</v>
      </c>
      <c r="K65" s="3">
        <v>9.7411289215087908</v>
      </c>
      <c r="L65" s="10">
        <v>2.94868087768555</v>
      </c>
      <c r="M65">
        <v>1.3354301452636701</v>
      </c>
      <c r="N65">
        <v>7.2876205444335902</v>
      </c>
      <c r="O65">
        <v>5</v>
      </c>
      <c r="P65">
        <v>5</v>
      </c>
      <c r="Q65">
        <v>15</v>
      </c>
      <c r="R65" s="16">
        <v>0.33329999999999999</v>
      </c>
      <c r="S65" s="16">
        <f t="shared" si="3"/>
        <v>0.5</v>
      </c>
      <c r="T65">
        <v>3.65993309020996</v>
      </c>
      <c r="U65">
        <v>3.2906217575073202</v>
      </c>
      <c r="V65">
        <v>3.0686097145080602</v>
      </c>
      <c r="W65" s="17">
        <v>0.22201204299926799</v>
      </c>
      <c r="X65">
        <v>0.59132337570190396</v>
      </c>
      <c r="Y65">
        <v>0.59132337570190396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623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 s="3">
        <v>9.8162384033203107</v>
      </c>
      <c r="L66" s="10">
        <v>2.95509529113769</v>
      </c>
      <c r="M66">
        <v>1.3126296997070299</v>
      </c>
      <c r="N66">
        <v>7.3290710449218697</v>
      </c>
      <c r="O66">
        <v>4</v>
      </c>
      <c r="P66">
        <v>4</v>
      </c>
      <c r="Q66">
        <v>14</v>
      </c>
      <c r="R66" s="16">
        <v>0.28570000000000001</v>
      </c>
      <c r="S66" s="16">
        <f t="shared" si="3"/>
        <v>0.4</v>
      </c>
      <c r="T66">
        <v>3.8753776550293</v>
      </c>
      <c r="U66">
        <v>3.4747726917266801</v>
      </c>
      <c r="V66">
        <v>3.2498104572296098</v>
      </c>
      <c r="W66" s="17">
        <v>0.22496223449707001</v>
      </c>
      <c r="X66">
        <v>0.62556719779968295</v>
      </c>
      <c r="Y66">
        <v>0.62556719779968295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433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 s="3">
        <v>8.4229469299316406</v>
      </c>
      <c r="L67" s="10">
        <v>2.8988990783691402</v>
      </c>
      <c r="M67">
        <v>1.5214900970459</v>
      </c>
      <c r="N67">
        <v>5.7632331848144496</v>
      </c>
      <c r="O67">
        <v>3</v>
      </c>
      <c r="P67">
        <v>3</v>
      </c>
      <c r="Q67">
        <v>13</v>
      </c>
      <c r="R67" s="16">
        <v>0.23080000000000001</v>
      </c>
      <c r="S67" s="16">
        <f t="shared" si="3"/>
        <v>0.3</v>
      </c>
      <c r="T67">
        <v>3.23390769958496</v>
      </c>
      <c r="U67">
        <v>2.9493396282196001</v>
      </c>
      <c r="V67">
        <v>2.7195849418640101</v>
      </c>
      <c r="W67" s="17">
        <v>0.22975468635559099</v>
      </c>
      <c r="X67">
        <v>0.51432275772094704</v>
      </c>
      <c r="Y67">
        <v>0.51432275772094704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175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9.0875396728515607</v>
      </c>
      <c r="L68" s="10">
        <v>2.8560981750488299</v>
      </c>
      <c r="M68">
        <v>2.1389923095703098</v>
      </c>
      <c r="N68">
        <v>6.5117168426513699</v>
      </c>
      <c r="O68">
        <v>6</v>
      </c>
      <c r="P68">
        <v>6</v>
      </c>
      <c r="Q68">
        <v>16</v>
      </c>
      <c r="R68" s="16">
        <v>0.375</v>
      </c>
      <c r="S68" s="16">
        <f t="shared" si="3"/>
        <v>0.6</v>
      </c>
      <c r="T68">
        <v>3.9646987915039098</v>
      </c>
      <c r="U68">
        <v>3.6215691566467298</v>
      </c>
      <c r="V68">
        <v>3.38643574714661</v>
      </c>
      <c r="W68" s="17">
        <v>0.23513340950012199</v>
      </c>
      <c r="X68">
        <v>0.57826304435730003</v>
      </c>
      <c r="Y68">
        <v>0.57826304435730003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s="32" customFormat="1" x14ac:dyDescent="0.15">
      <c r="A69" s="33">
        <v>261</v>
      </c>
      <c r="B69" s="32">
        <v>16</v>
      </c>
      <c r="C69" s="32">
        <v>4</v>
      </c>
      <c r="D69" s="32">
        <v>10</v>
      </c>
      <c r="E69" s="32">
        <v>10</v>
      </c>
      <c r="F69" s="32">
        <v>10</v>
      </c>
      <c r="G69" s="32">
        <v>0</v>
      </c>
      <c r="H69" s="32">
        <v>6</v>
      </c>
      <c r="I69" s="32">
        <v>4</v>
      </c>
      <c r="J69" s="32">
        <v>0.8</v>
      </c>
      <c r="K69" s="34">
        <v>8.3982410430908203</v>
      </c>
      <c r="L69" s="34">
        <v>2.8147315979003902</v>
      </c>
      <c r="M69" s="32">
        <v>1.1928863525390601</v>
      </c>
      <c r="N69" s="32">
        <v>5.2512474060058603</v>
      </c>
      <c r="O69" s="32">
        <v>4</v>
      </c>
      <c r="P69" s="32">
        <v>4</v>
      </c>
      <c r="Q69" s="32">
        <v>14</v>
      </c>
      <c r="R69" s="35">
        <v>0.28570000000000001</v>
      </c>
      <c r="S69" s="35">
        <f t="shared" si="3"/>
        <v>0.4</v>
      </c>
      <c r="T69" s="32">
        <v>3.6503219604492201</v>
      </c>
      <c r="U69" s="32">
        <v>3.3176972866058301</v>
      </c>
      <c r="V69" s="32">
        <v>3.0817973613739</v>
      </c>
      <c r="W69" s="34">
        <v>0.23589992523193401</v>
      </c>
      <c r="X69" s="32">
        <v>0.56852459907531705</v>
      </c>
      <c r="Y69" s="32">
        <v>0.56852459907531705</v>
      </c>
      <c r="Z69" s="32">
        <v>0.4</v>
      </c>
      <c r="AA69" s="32">
        <v>1</v>
      </c>
      <c r="AB69" s="32">
        <v>0.71428571428571397</v>
      </c>
      <c r="AC69" s="32">
        <v>0.83333333333333304</v>
      </c>
      <c r="AD69" s="32">
        <v>0</v>
      </c>
      <c r="AE69" s="32">
        <v>0.6</v>
      </c>
    </row>
    <row r="70" spans="1:31" x14ac:dyDescent="0.15">
      <c r="A70" s="6">
        <v>481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8.1056041717529297</v>
      </c>
      <c r="L70" s="10">
        <v>3.1623420715332</v>
      </c>
      <c r="M70">
        <v>1.04994964599609</v>
      </c>
      <c r="N70">
        <v>5.6617298126220703</v>
      </c>
      <c r="O70">
        <v>3</v>
      </c>
      <c r="P70">
        <v>3</v>
      </c>
      <c r="Q70">
        <v>13</v>
      </c>
      <c r="R70" s="16">
        <v>0.23080000000000001</v>
      </c>
      <c r="S70" s="16">
        <f t="shared" si="3"/>
        <v>0.3</v>
      </c>
      <c r="T70">
        <v>3.3350791931152299</v>
      </c>
      <c r="U70">
        <v>2.9898269176483101</v>
      </c>
      <c r="V70">
        <v>2.7972979545593302</v>
      </c>
      <c r="W70" s="17">
        <v>0.19252896308898901</v>
      </c>
      <c r="X70">
        <v>0.53778123855590798</v>
      </c>
      <c r="Y70">
        <v>0.53778123855590798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x14ac:dyDescent="0.15">
      <c r="A71" s="6">
        <v>921</v>
      </c>
      <c r="B71">
        <v>16</v>
      </c>
      <c r="C71">
        <v>4</v>
      </c>
      <c r="D71">
        <v>10</v>
      </c>
      <c r="E71">
        <v>10</v>
      </c>
      <c r="F71">
        <v>10</v>
      </c>
      <c r="G71">
        <v>0</v>
      </c>
      <c r="H71">
        <v>6</v>
      </c>
      <c r="I71">
        <v>4</v>
      </c>
      <c r="J71">
        <v>0.8</v>
      </c>
      <c r="K71">
        <v>8.8385391235351598</v>
      </c>
      <c r="L71" s="10">
        <v>3.17440605163574</v>
      </c>
      <c r="M71">
        <v>1.77211761474609</v>
      </c>
      <c r="N71">
        <v>5.9345016479492196</v>
      </c>
      <c r="O71">
        <v>5</v>
      </c>
      <c r="P71">
        <v>5</v>
      </c>
      <c r="Q71">
        <v>15</v>
      </c>
      <c r="R71" s="16">
        <v>0.33329999999999999</v>
      </c>
      <c r="S71" s="16">
        <f t="shared" si="3"/>
        <v>0.5</v>
      </c>
      <c r="T71">
        <v>3.9115695953369101</v>
      </c>
      <c r="U71">
        <v>3.56545853614807</v>
      </c>
      <c r="V71">
        <v>3.3118126392364502</v>
      </c>
      <c r="W71" s="17">
        <v>0.25364589691162098</v>
      </c>
      <c r="X71">
        <v>0.59975695610046398</v>
      </c>
      <c r="Y71">
        <v>0.59975695610046398</v>
      </c>
      <c r="Z71">
        <v>0.5</v>
      </c>
      <c r="AA71">
        <v>1</v>
      </c>
      <c r="AB71">
        <v>0.66666666666666696</v>
      </c>
      <c r="AC71">
        <v>0.8</v>
      </c>
      <c r="AD71">
        <v>0</v>
      </c>
      <c r="AE71">
        <v>0.5</v>
      </c>
    </row>
    <row r="72" spans="1:31" x14ac:dyDescent="0.15">
      <c r="A72" s="6">
        <v>598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>
        <v>8.8119716644287092</v>
      </c>
      <c r="L72" s="10">
        <v>3.1180801391601598</v>
      </c>
      <c r="M72">
        <v>1.6601638793945299</v>
      </c>
      <c r="N72">
        <v>5.8450279235839799</v>
      </c>
      <c r="O72">
        <v>4</v>
      </c>
      <c r="P72">
        <v>4</v>
      </c>
      <c r="Q72">
        <v>14</v>
      </c>
      <c r="R72" s="16">
        <v>0.28570000000000001</v>
      </c>
      <c r="S72" s="16">
        <f t="shared" si="3"/>
        <v>0.4</v>
      </c>
      <c r="T72">
        <v>3.55461502075195</v>
      </c>
      <c r="U72">
        <v>3.2463276386261</v>
      </c>
      <c r="V72">
        <v>2.99024534225464</v>
      </c>
      <c r="W72" s="17">
        <v>0.25608229637146002</v>
      </c>
      <c r="X72">
        <v>0.56436967849731401</v>
      </c>
      <c r="Y72">
        <v>0.56436967849731401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593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>
        <v>8.7701759338378906</v>
      </c>
      <c r="L73" s="10">
        <v>3.0999679565429701</v>
      </c>
      <c r="M73">
        <v>1.6364841461181601</v>
      </c>
      <c r="N73">
        <v>5.7916412353515598</v>
      </c>
      <c r="O73">
        <v>3</v>
      </c>
      <c r="P73">
        <v>3</v>
      </c>
      <c r="Q73">
        <v>13</v>
      </c>
      <c r="R73" s="16">
        <v>0.23080000000000001</v>
      </c>
      <c r="S73" s="16">
        <f t="shared" si="3"/>
        <v>0.3</v>
      </c>
      <c r="T73">
        <v>3.22085762023926</v>
      </c>
      <c r="U73">
        <v>2.9539482593536399</v>
      </c>
      <c r="V73">
        <v>2.6973681449890101</v>
      </c>
      <c r="W73" s="17">
        <v>0.25658011436462402</v>
      </c>
      <c r="X73">
        <v>0.52348947525024403</v>
      </c>
      <c r="Y73">
        <v>0.52348947525024403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673</v>
      </c>
      <c r="B74">
        <v>16</v>
      </c>
      <c r="C74">
        <v>4</v>
      </c>
      <c r="D74">
        <v>10</v>
      </c>
      <c r="E74">
        <v>10</v>
      </c>
      <c r="F74">
        <v>10</v>
      </c>
      <c r="G74">
        <v>0</v>
      </c>
      <c r="H74">
        <v>6</v>
      </c>
      <c r="I74">
        <v>4</v>
      </c>
      <c r="J74">
        <v>0.8</v>
      </c>
      <c r="K74" s="3">
        <v>8.5554542541503906</v>
      </c>
      <c r="L74" s="10">
        <v>3.1125965118408199</v>
      </c>
      <c r="M74">
        <v>1.7402763366699201</v>
      </c>
      <c r="N74">
        <v>5.6406211853027299</v>
      </c>
      <c r="O74">
        <v>4</v>
      </c>
      <c r="P74">
        <v>4</v>
      </c>
      <c r="Q74">
        <v>14</v>
      </c>
      <c r="R74" s="16">
        <v>0.28570000000000001</v>
      </c>
      <c r="S74" s="16">
        <f t="shared" si="3"/>
        <v>0.4</v>
      </c>
      <c r="T74">
        <v>3.42026710510254</v>
      </c>
      <c r="U74">
        <v>3.1458337306976301</v>
      </c>
      <c r="V74">
        <v>2.9016473293304399</v>
      </c>
      <c r="W74" s="17">
        <v>0.244186401367187</v>
      </c>
      <c r="X74">
        <v>0.51861977577209495</v>
      </c>
      <c r="Y74">
        <v>0.51861977577209495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s="32" customFormat="1" x14ac:dyDescent="0.15">
      <c r="A75" s="33">
        <v>289</v>
      </c>
      <c r="B75" s="32">
        <v>16</v>
      </c>
      <c r="C75" s="32">
        <v>4</v>
      </c>
      <c r="D75" s="32">
        <v>10</v>
      </c>
      <c r="E75" s="32">
        <v>10</v>
      </c>
      <c r="F75" s="32">
        <v>10</v>
      </c>
      <c r="G75" s="32">
        <v>0</v>
      </c>
      <c r="H75" s="32">
        <v>6</v>
      </c>
      <c r="I75" s="32">
        <v>4</v>
      </c>
      <c r="J75" s="32">
        <v>0.8</v>
      </c>
      <c r="K75" s="34">
        <v>9.0842819213867205</v>
      </c>
      <c r="L75" s="34">
        <v>3.1486225128173801</v>
      </c>
      <c r="M75" s="32">
        <v>1.65439224243164</v>
      </c>
      <c r="N75" s="32">
        <v>6.1571846008300799</v>
      </c>
      <c r="O75" s="32">
        <v>5</v>
      </c>
      <c r="P75" s="32">
        <v>5</v>
      </c>
      <c r="Q75" s="32">
        <v>15</v>
      </c>
      <c r="R75" s="35">
        <v>0.33329999999999999</v>
      </c>
      <c r="S75" s="35">
        <f t="shared" si="3"/>
        <v>0.5</v>
      </c>
      <c r="T75" s="32">
        <v>3.8356018066406201</v>
      </c>
      <c r="U75" s="32">
        <v>3.5016114711761501</v>
      </c>
      <c r="V75" s="32">
        <v>3.2534661293029798</v>
      </c>
      <c r="W75" s="34">
        <v>0.248145341873169</v>
      </c>
      <c r="X75" s="32">
        <v>0.58213567733764604</v>
      </c>
      <c r="Y75" s="32">
        <v>0.58213567733764604</v>
      </c>
      <c r="Z75" s="32">
        <v>0.5</v>
      </c>
      <c r="AA75" s="32">
        <v>1</v>
      </c>
      <c r="AB75" s="32">
        <v>0.66666666666666696</v>
      </c>
      <c r="AC75" s="32">
        <v>0.8</v>
      </c>
      <c r="AD75" s="32">
        <v>0</v>
      </c>
      <c r="AE75" s="32">
        <v>0.5</v>
      </c>
    </row>
    <row r="76" spans="1:31" x14ac:dyDescent="0.15">
      <c r="A76" s="6">
        <v>341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9.2915840148925799</v>
      </c>
      <c r="L76" s="10">
        <v>3.3382911682128902</v>
      </c>
      <c r="M76">
        <v>0.891143798828125</v>
      </c>
      <c r="N76">
        <v>7.0122776031494096</v>
      </c>
      <c r="O76">
        <v>3</v>
      </c>
      <c r="P76">
        <v>3</v>
      </c>
      <c r="Q76">
        <v>13</v>
      </c>
      <c r="R76" s="16">
        <v>0.23080000000000001</v>
      </c>
      <c r="S76" s="16">
        <f t="shared" si="3"/>
        <v>0.3</v>
      </c>
      <c r="T76">
        <v>3.8982982635497998</v>
      </c>
      <c r="U76">
        <v>3.49162745475769</v>
      </c>
      <c r="V76">
        <v>3.3069717884063698</v>
      </c>
      <c r="W76" s="17">
        <v>0.184655666351318</v>
      </c>
      <c r="X76">
        <v>0.59132647514343295</v>
      </c>
      <c r="Y76">
        <v>0.59132647514343295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973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 s="3">
        <v>8.5398921966552699</v>
      </c>
      <c r="L77" s="10">
        <v>3.2736682891845699</v>
      </c>
      <c r="M77">
        <v>2.7521934509277299</v>
      </c>
      <c r="N77">
        <v>5.7849464416503897</v>
      </c>
      <c r="O77">
        <v>5</v>
      </c>
      <c r="P77">
        <v>5</v>
      </c>
      <c r="Q77">
        <v>15</v>
      </c>
      <c r="R77" s="16">
        <v>0.33329999999999999</v>
      </c>
      <c r="S77" s="16">
        <f t="shared" si="3"/>
        <v>0.5</v>
      </c>
      <c r="T77">
        <v>3.5299453735351598</v>
      </c>
      <c r="U77">
        <v>3.2661149501800502</v>
      </c>
      <c r="V77">
        <v>3.006591796875</v>
      </c>
      <c r="W77" s="17">
        <v>0.25952315330505399</v>
      </c>
      <c r="X77">
        <v>0.52335357666015603</v>
      </c>
      <c r="Y77">
        <v>0.52335357666015603</v>
      </c>
      <c r="Z77">
        <v>0.5</v>
      </c>
      <c r="AA77">
        <v>1</v>
      </c>
      <c r="AB77">
        <v>0.66666666666666696</v>
      </c>
      <c r="AC77">
        <v>0.8</v>
      </c>
      <c r="AD77">
        <v>0</v>
      </c>
      <c r="AE77">
        <v>0.5</v>
      </c>
    </row>
    <row r="78" spans="1:31" x14ac:dyDescent="0.15">
      <c r="A78" s="6">
        <v>745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 s="3">
        <v>8.3796195983886701</v>
      </c>
      <c r="L78" s="10">
        <v>3.3549060821533199</v>
      </c>
      <c r="M78">
        <v>1.17251205444336</v>
      </c>
      <c r="N78">
        <v>5.6846427917480504</v>
      </c>
      <c r="O78">
        <v>3</v>
      </c>
      <c r="P78">
        <v>3</v>
      </c>
      <c r="Q78">
        <v>13</v>
      </c>
      <c r="R78" s="16">
        <v>0.23080000000000001</v>
      </c>
      <c r="S78" s="16">
        <f t="shared" si="3"/>
        <v>0.3</v>
      </c>
      <c r="T78">
        <v>3.4461708068847701</v>
      </c>
      <c r="U78">
        <v>3.10820341110229</v>
      </c>
      <c r="V78">
        <v>2.8983116149902299</v>
      </c>
      <c r="W78" s="17">
        <v>0.20989179611205999</v>
      </c>
      <c r="X78">
        <v>0.54785919189453103</v>
      </c>
      <c r="Y78">
        <v>0.54785919189453103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s="32" customFormat="1" ht="17.100000000000001" customHeight="1" x14ac:dyDescent="0.15">
      <c r="A79" s="33">
        <v>695</v>
      </c>
      <c r="B79" s="32">
        <v>15</v>
      </c>
      <c r="C79" s="32">
        <v>5</v>
      </c>
      <c r="D79" s="32">
        <v>10</v>
      </c>
      <c r="E79" s="32">
        <v>10</v>
      </c>
      <c r="F79" s="32">
        <v>10</v>
      </c>
      <c r="G79" s="32">
        <v>0</v>
      </c>
      <c r="H79" s="32">
        <v>5</v>
      </c>
      <c r="I79" s="32">
        <v>5</v>
      </c>
      <c r="J79" s="32">
        <v>0.75</v>
      </c>
      <c r="K79" s="34">
        <v>9.0404605865478498</v>
      </c>
      <c r="L79" s="34">
        <v>3.3712730407714799</v>
      </c>
      <c r="M79" s="32">
        <v>0.99119949340820301</v>
      </c>
      <c r="N79" s="32">
        <v>6.5782318115234402</v>
      </c>
      <c r="O79" s="32">
        <v>3</v>
      </c>
      <c r="P79" s="32">
        <v>3</v>
      </c>
      <c r="Q79" s="32">
        <v>13</v>
      </c>
      <c r="R79" s="35">
        <v>0.23080000000000001</v>
      </c>
      <c r="S79" s="35">
        <f t="shared" si="3"/>
        <v>0.3</v>
      </c>
      <c r="T79" s="32">
        <v>3.35915184020996</v>
      </c>
      <c r="U79" s="32">
        <v>2.9874114990234402</v>
      </c>
      <c r="V79" s="32">
        <v>2.7862920761108398</v>
      </c>
      <c r="W79" s="34">
        <v>0.20111942291259799</v>
      </c>
      <c r="X79" s="32">
        <v>0.57285976409912098</v>
      </c>
      <c r="Y79" s="32">
        <v>0.57285976409912098</v>
      </c>
      <c r="Z79" s="32">
        <v>0.3</v>
      </c>
      <c r="AA79" s="32">
        <v>1</v>
      </c>
      <c r="AB79" s="32">
        <v>0.76923076923076905</v>
      </c>
      <c r="AC79" s="32">
        <v>0.86956521739130399</v>
      </c>
      <c r="AD79" s="32">
        <v>0</v>
      </c>
      <c r="AE79" s="32">
        <v>0.7</v>
      </c>
    </row>
    <row r="80" spans="1:31" x14ac:dyDescent="0.15">
      <c r="A80" s="6">
        <v>135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>
        <v>8.6782855987548793</v>
      </c>
      <c r="L80" s="10">
        <v>3.5440158843994101</v>
      </c>
      <c r="M80">
        <v>1.6060638427734399</v>
      </c>
      <c r="N80">
        <v>6.3926277160644496</v>
      </c>
      <c r="O80">
        <v>3</v>
      </c>
      <c r="P80">
        <v>3</v>
      </c>
      <c r="Q80">
        <v>13</v>
      </c>
      <c r="R80" s="16">
        <v>0.23080000000000001</v>
      </c>
      <c r="S80" s="16">
        <f t="shared" si="3"/>
        <v>0.3</v>
      </c>
      <c r="T80">
        <v>3.3585205078125</v>
      </c>
      <c r="U80">
        <v>3.0213584899902299</v>
      </c>
      <c r="V80">
        <v>2.8138573169708301</v>
      </c>
      <c r="W80" s="17">
        <v>0.20750117301940901</v>
      </c>
      <c r="X80">
        <v>0.54466319084167503</v>
      </c>
      <c r="Y80">
        <v>0.54466319084167503</v>
      </c>
      <c r="Z80">
        <v>0.3</v>
      </c>
      <c r="AA80">
        <v>1</v>
      </c>
      <c r="AB80">
        <v>0.76923076923076905</v>
      </c>
      <c r="AC80">
        <v>0.86956521739130399</v>
      </c>
      <c r="AD80">
        <v>0</v>
      </c>
      <c r="AE80">
        <v>0.7</v>
      </c>
    </row>
    <row r="81" spans="1:32" x14ac:dyDescent="0.15">
      <c r="A81" s="6">
        <v>47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8.6016101837158203</v>
      </c>
      <c r="L81" s="10">
        <v>3.5562801361084002</v>
      </c>
      <c r="M81">
        <v>1.72512435913086</v>
      </c>
      <c r="N81">
        <v>6.4283504486084002</v>
      </c>
      <c r="O81">
        <v>3</v>
      </c>
      <c r="P81">
        <v>3</v>
      </c>
      <c r="Q81">
        <v>13</v>
      </c>
      <c r="R81" s="16">
        <v>0.23080000000000001</v>
      </c>
      <c r="S81" s="16">
        <f t="shared" si="3"/>
        <v>0.3</v>
      </c>
      <c r="T81">
        <v>3.1413154602050799</v>
      </c>
      <c r="U81">
        <v>2.8176734447479199</v>
      </c>
      <c r="V81">
        <v>2.60455298423767</v>
      </c>
      <c r="W81" s="17">
        <v>0.21312046051025399</v>
      </c>
      <c r="X81">
        <v>0.536762475967407</v>
      </c>
      <c r="Y81">
        <v>0.536762475967407</v>
      </c>
      <c r="Z81">
        <v>0.3</v>
      </c>
      <c r="AA81">
        <v>1</v>
      </c>
      <c r="AB81">
        <v>0.76923076923076905</v>
      </c>
      <c r="AC81">
        <v>0.86956521739130399</v>
      </c>
      <c r="AD81">
        <v>0</v>
      </c>
      <c r="AE81">
        <v>0.7</v>
      </c>
    </row>
    <row r="82" spans="1:32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13" t="s">
        <v>29</v>
      </c>
      <c r="L82" s="10">
        <f>AVERAGE(L2:L81)</f>
        <v>2.5010718584060667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17">
        <f t="shared" ref="W82:AE82" si="4">AVERAGE(W2:W81)</f>
        <v>0.21395166814327241</v>
      </c>
      <c r="X82" s="3"/>
      <c r="Y82" s="3"/>
      <c r="Z82" s="3">
        <f t="shared" si="4"/>
        <v>0.44999999999999946</v>
      </c>
      <c r="AA82" s="3">
        <f t="shared" si="4"/>
        <v>0.97874999999999979</v>
      </c>
      <c r="AB82" s="3">
        <f t="shared" si="4"/>
        <v>0.68872139910742824</v>
      </c>
      <c r="AC82" s="3">
        <f t="shared" si="4"/>
        <v>0.80693183125248336</v>
      </c>
      <c r="AD82" s="3">
        <f t="shared" si="4"/>
        <v>2.1250000000000005E-2</v>
      </c>
      <c r="AE82" s="3">
        <f t="shared" si="4"/>
        <v>0.52875000000000061</v>
      </c>
      <c r="AF82" s="3"/>
    </row>
    <row r="83" spans="1:32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14" t="s">
        <v>30</v>
      </c>
      <c r="L83" s="10">
        <f>MAX(L2:L81)</f>
        <v>3.5562801361084002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17">
        <f t="shared" ref="W83:AE83" si="5">MAX(W2:W81)</f>
        <v>0.25952315330505399</v>
      </c>
      <c r="X83" s="3"/>
      <c r="Y83" s="3"/>
      <c r="Z83" s="3">
        <f t="shared" si="5"/>
        <v>0.8</v>
      </c>
      <c r="AA83" s="3">
        <f t="shared" si="5"/>
        <v>1</v>
      </c>
      <c r="AB83" s="3">
        <f t="shared" si="5"/>
        <v>0.76923076923076905</v>
      </c>
      <c r="AC83" s="3">
        <f t="shared" si="5"/>
        <v>0.86956521739130399</v>
      </c>
      <c r="AD83" s="3">
        <f t="shared" si="5"/>
        <v>0.2</v>
      </c>
      <c r="AE83" s="3">
        <f t="shared" si="5"/>
        <v>0.7</v>
      </c>
      <c r="AF83" s="3"/>
    </row>
    <row r="84" spans="1:32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L84" s="10">
        <f>MIN(L2:L81)</f>
        <v>1.4337005615234399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17">
        <f t="shared" ref="W84:AE84" si="6">MIN(W2:W81)</f>
        <v>0.135310173034668</v>
      </c>
      <c r="X84" s="3"/>
      <c r="Y84" s="3"/>
      <c r="Z84" s="3">
        <f t="shared" si="6"/>
        <v>0.3</v>
      </c>
      <c r="AA84" s="3">
        <f t="shared" si="6"/>
        <v>0.8</v>
      </c>
      <c r="AB84" s="3">
        <f t="shared" si="6"/>
        <v>0.55555555555555602</v>
      </c>
      <c r="AC84" s="3">
        <f t="shared" si="6"/>
        <v>0.71428571428571397</v>
      </c>
      <c r="AD84" s="3">
        <f t="shared" si="6"/>
        <v>0</v>
      </c>
      <c r="AE84" s="3">
        <f t="shared" si="6"/>
        <v>0.2</v>
      </c>
      <c r="AF84" s="3"/>
    </row>
    <row r="85" spans="1:32" x14ac:dyDescent="0.15">
      <c r="L85" s="10"/>
      <c r="W85" s="17"/>
    </row>
    <row r="86" spans="1:32" x14ac:dyDescent="0.15">
      <c r="L86" s="10"/>
      <c r="W86" s="17"/>
    </row>
    <row r="87" spans="1:32" x14ac:dyDescent="0.15">
      <c r="K87" s="3">
        <v>6.0579999999999998</v>
      </c>
      <c r="L87" s="10"/>
      <c r="M87">
        <v>2.573</v>
      </c>
      <c r="W87" s="17"/>
    </row>
    <row r="88" spans="1:32" x14ac:dyDescent="0.15">
      <c r="K88" s="3">
        <v>31</v>
      </c>
      <c r="L88" s="10"/>
      <c r="M88">
        <v>0.21299999999999999</v>
      </c>
      <c r="W88" s="17"/>
    </row>
    <row r="89" spans="1:32" x14ac:dyDescent="0.15">
      <c r="K89" s="3">
        <v>0.19500000000000001</v>
      </c>
      <c r="L89" s="10"/>
      <c r="W89" s="17"/>
    </row>
    <row r="90" spans="1:32" x14ac:dyDescent="0.15">
      <c r="L90" s="10"/>
      <c r="W90" s="17"/>
    </row>
    <row r="91" spans="1:32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2" x14ac:dyDescent="0.15"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2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2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2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2" x14ac:dyDescent="0.15">
      <c r="K96" s="3" t="s">
        <v>68</v>
      </c>
      <c r="L96" s="3">
        <f>COUNTIF(L2:L81,"&lt;1.228")-COUNTIF(L2:L81,"&lt;1.033")</f>
        <v>0</v>
      </c>
      <c r="W96" s="17"/>
    </row>
    <row r="97" spans="1:32" x14ac:dyDescent="0.15">
      <c r="K97" s="3" t="s">
        <v>69</v>
      </c>
      <c r="L97" s="3">
        <f>COUNTIF(L2:L81,"&lt;1.423")-COUNTIF(L2:L81,"&lt;1.228")</f>
        <v>0</v>
      </c>
      <c r="W97" s="17"/>
    </row>
    <row r="98" spans="1:32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20" t="s">
        <v>70</v>
      </c>
      <c r="L98" s="20">
        <f>COUNTIF(L2:L81,"&lt;1.618")-COUNTIF(L2:L81,"&lt;1.423")</f>
        <v>2</v>
      </c>
      <c r="M98" s="20">
        <v>3</v>
      </c>
      <c r="N98" s="20">
        <v>2</v>
      </c>
      <c r="O98" s="4"/>
      <c r="P98" s="4"/>
      <c r="Q98" s="4"/>
      <c r="R98" s="4"/>
      <c r="S98" s="4"/>
      <c r="T98" s="4"/>
      <c r="U98" s="4"/>
      <c r="V98" s="4"/>
      <c r="W98" s="20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15">
      <c r="K99" s="3" t="s">
        <v>71</v>
      </c>
      <c r="L99" s="3">
        <f>COUNTIF(L2:L81,"&lt;1.813")-COUNTIF(L2:L81,"&lt;1.618")</f>
        <v>4</v>
      </c>
      <c r="M99" s="3">
        <v>6</v>
      </c>
      <c r="N99" s="3">
        <v>4</v>
      </c>
      <c r="W99" s="17"/>
    </row>
    <row r="100" spans="1:32" x14ac:dyDescent="0.15">
      <c r="K100" s="3" t="s">
        <v>72</v>
      </c>
      <c r="L100" s="3">
        <f>COUNTIF(L2:L81,"&lt;2.008")-COUNTIF(L2:L81,"&lt;1.813")</f>
        <v>6</v>
      </c>
      <c r="M100" s="3">
        <v>8</v>
      </c>
      <c r="N100" s="3">
        <v>6</v>
      </c>
      <c r="W100" s="17"/>
    </row>
    <row r="101" spans="1:32" x14ac:dyDescent="0.15">
      <c r="K101" s="3" t="s">
        <v>73</v>
      </c>
      <c r="L101" s="3">
        <f>COUNTIF(L2:L81,"&lt;2.203")-COUNTIF(L2:L81,"&lt;2.008")</f>
        <v>9</v>
      </c>
      <c r="M101" s="3">
        <v>11</v>
      </c>
      <c r="N101" s="3">
        <v>9</v>
      </c>
      <c r="W101" s="3"/>
    </row>
    <row r="102" spans="1:32" x14ac:dyDescent="0.15">
      <c r="K102" s="3" t="s">
        <v>74</v>
      </c>
      <c r="L102" s="3">
        <f>COUNTIF(L2:L81,"&lt;2.398")-COUNTIF(L2:L81,"&lt;2.203")</f>
        <v>12</v>
      </c>
      <c r="M102" s="3">
        <v>14</v>
      </c>
      <c r="N102" s="3">
        <v>12</v>
      </c>
      <c r="W102" s="17"/>
    </row>
    <row r="103" spans="1:32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1" t="s">
        <v>75</v>
      </c>
      <c r="L103" s="21">
        <f>COUNTIF(L2:L81,"&lt;2.593")-COUNTIF(L2:L81,"&lt;2.398")</f>
        <v>14</v>
      </c>
      <c r="M103" s="21">
        <v>16</v>
      </c>
      <c r="N103" s="21">
        <v>14</v>
      </c>
      <c r="O103" s="5"/>
      <c r="P103" s="5"/>
      <c r="Q103" s="5"/>
      <c r="R103" s="5"/>
      <c r="S103" s="5"/>
      <c r="T103" s="5"/>
      <c r="U103" s="5"/>
      <c r="V103" s="5"/>
      <c r="W103" s="21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x14ac:dyDescent="0.15">
      <c r="K104" s="3" t="s">
        <v>76</v>
      </c>
      <c r="L104" s="3">
        <f>COUNTIF(L2:L81,"&lt;2.788")-COUNTIF(L2:L81,"&lt;2.593")</f>
        <v>12</v>
      </c>
      <c r="M104" s="3">
        <v>14</v>
      </c>
      <c r="N104" s="3">
        <v>12</v>
      </c>
      <c r="W104" s="17"/>
    </row>
    <row r="105" spans="1:32" x14ac:dyDescent="0.15">
      <c r="K105" s="3" t="s">
        <v>77</v>
      </c>
      <c r="L105" s="3">
        <f>COUNTIF(L2:L81,"&lt;2.983")-COUNTIF(L2:L81,"&lt;2.788")</f>
        <v>9</v>
      </c>
      <c r="M105" s="3">
        <v>11</v>
      </c>
      <c r="N105" s="3">
        <v>9</v>
      </c>
      <c r="W105" s="17"/>
    </row>
    <row r="106" spans="1:32" x14ac:dyDescent="0.15">
      <c r="K106" s="3" t="s">
        <v>78</v>
      </c>
      <c r="L106" s="3">
        <f>COUNTIF(L2:L81,"&lt;3.178")-COUNTIF(L2:L81,"&lt;2.983")</f>
        <v>6</v>
      </c>
      <c r="M106" s="3">
        <v>8</v>
      </c>
      <c r="N106" s="3">
        <v>6</v>
      </c>
      <c r="W106" s="17"/>
    </row>
    <row r="107" spans="1:32" x14ac:dyDescent="0.15">
      <c r="K107" s="3" t="s">
        <v>79</v>
      </c>
      <c r="L107" s="3">
        <f>COUNTIF(L2:L81,"&lt;3.373")-COUNTIF(L2:L81,"&lt;3.178")</f>
        <v>4</v>
      </c>
      <c r="M107" s="3">
        <v>6</v>
      </c>
      <c r="N107" s="3">
        <v>4</v>
      </c>
      <c r="W107" s="17"/>
    </row>
    <row r="108" spans="1:32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20" t="s">
        <v>80</v>
      </c>
      <c r="L108" s="20">
        <f>COUNTIF(L2:L81,"&lt;3.568")-COUNTIF(L2:L81,"&lt;3.373")</f>
        <v>2</v>
      </c>
      <c r="M108" s="20">
        <v>3</v>
      </c>
      <c r="N108" s="20">
        <v>2</v>
      </c>
      <c r="O108" s="4"/>
      <c r="P108" s="4"/>
      <c r="Q108" s="4"/>
      <c r="R108" s="4"/>
      <c r="S108" s="4"/>
      <c r="T108" s="4"/>
      <c r="U108" s="4"/>
      <c r="V108" s="4"/>
      <c r="W108" s="20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x14ac:dyDescent="0.15">
      <c r="K109" s="3" t="s">
        <v>81</v>
      </c>
      <c r="L109" s="3">
        <f>COUNTIF(L2:L81,"&lt;3.763")-COUNTIF(L2:L81,"&lt;3.568")</f>
        <v>0</v>
      </c>
      <c r="W109" s="17"/>
    </row>
    <row r="110" spans="1:32" x14ac:dyDescent="0.15">
      <c r="K110" s="3" t="s">
        <v>82</v>
      </c>
      <c r="L110" s="3">
        <f>COUNTIF(L2:L81,"&lt;3.958")-COUNTIF(L2:L81,"&lt;3.763")</f>
        <v>0</v>
      </c>
      <c r="W110" s="17"/>
    </row>
    <row r="111" spans="1:32" x14ac:dyDescent="0.15">
      <c r="K111" s="3" t="s">
        <v>83</v>
      </c>
      <c r="L111" s="3">
        <f>COUNTIF(L2:L81,"&lt;4.153")-COUNTIF(L2:L81,"&lt;3.958")</f>
        <v>0</v>
      </c>
      <c r="W111" s="3"/>
    </row>
    <row r="112" spans="1:32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1.9079999999999999</v>
      </c>
      <c r="O119">
        <v>0.155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N120">
        <v>2.5009999999999999</v>
      </c>
      <c r="O120">
        <v>0.21299999999999999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3.472</v>
      </c>
      <c r="O121">
        <v>0.29099999999999998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L125" s="10"/>
      <c r="W125" s="17"/>
    </row>
    <row r="126" spans="11:23" x14ac:dyDescent="0.15">
      <c r="L126" s="10"/>
      <c r="W126" s="17"/>
    </row>
    <row r="127" spans="11:23" x14ac:dyDescent="0.15">
      <c r="L127" s="10"/>
      <c r="W127" s="17"/>
    </row>
    <row r="128" spans="11:23" x14ac:dyDescent="0.15">
      <c r="L128" s="10"/>
      <c r="W128" s="17"/>
    </row>
    <row r="129" spans="12:23" x14ac:dyDescent="0.15">
      <c r="L129" s="10"/>
      <c r="W129" s="17"/>
    </row>
  </sheetData>
  <phoneticPr fontId="5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14"/>
  <sheetViews>
    <sheetView topLeftCell="H64" workbookViewId="0">
      <selection activeCell="N71" sqref="N71:Q75"/>
    </sheetView>
  </sheetViews>
  <sheetFormatPr defaultColWidth="8.875" defaultRowHeight="13.5" x14ac:dyDescent="0.15"/>
  <cols>
    <col min="11" max="12" width="15.75" customWidth="1"/>
    <col min="13" max="14" width="12.875"/>
    <col min="20" max="22" width="12.875"/>
    <col min="23" max="23" width="20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733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11.8653621673584</v>
      </c>
      <c r="L2" s="10">
        <v>1.68826484680176</v>
      </c>
      <c r="M2">
        <v>1.46877670288086</v>
      </c>
      <c r="N2">
        <v>9.1130142211914098</v>
      </c>
      <c r="O2">
        <v>6</v>
      </c>
      <c r="P2">
        <v>6</v>
      </c>
      <c r="Q2">
        <v>16</v>
      </c>
      <c r="R2" s="16">
        <v>0.375</v>
      </c>
      <c r="S2" s="16">
        <f t="shared" ref="S2:S32" si="0">O2/E2</f>
        <v>0.6</v>
      </c>
      <c r="T2">
        <v>4.6890087127685502</v>
      </c>
      <c r="U2">
        <v>4.3773121833801296</v>
      </c>
      <c r="V2">
        <v>4.1230134963989302</v>
      </c>
      <c r="W2" s="17">
        <v>0.25429868698120101</v>
      </c>
      <c r="X2">
        <v>0.56599521636962902</v>
      </c>
      <c r="Y2">
        <v>0.56599521636962902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2" customFormat="1" x14ac:dyDescent="0.15">
      <c r="A3" s="7">
        <v>210</v>
      </c>
      <c r="B3" s="2">
        <v>18</v>
      </c>
      <c r="C3" s="2">
        <v>2</v>
      </c>
      <c r="D3" s="2">
        <v>10</v>
      </c>
      <c r="E3" s="2">
        <v>10</v>
      </c>
      <c r="F3" s="2">
        <v>10</v>
      </c>
      <c r="G3" s="2">
        <v>0</v>
      </c>
      <c r="H3" s="2">
        <v>8</v>
      </c>
      <c r="I3" s="2">
        <v>2</v>
      </c>
      <c r="J3" s="2">
        <v>0.9</v>
      </c>
      <c r="K3" s="11">
        <v>9.3285999298095703</v>
      </c>
      <c r="L3" s="11">
        <v>1.6996536254882799</v>
      </c>
      <c r="M3" s="2">
        <v>1.1137390136718699</v>
      </c>
      <c r="N3" s="2">
        <v>6.60658836364746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4.1583976745605504</v>
      </c>
      <c r="U3" s="2">
        <v>3.84421730041504</v>
      </c>
      <c r="V3" s="2">
        <v>3.6080558300018302</v>
      </c>
      <c r="W3" s="11">
        <v>0.23616147041320801</v>
      </c>
      <c r="X3" s="2">
        <v>0.55034184455871604</v>
      </c>
      <c r="Y3" s="2">
        <v>0.55034184455871604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95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8.5702972412109393</v>
      </c>
      <c r="L5" s="10">
        <v>1.8977088928222701</v>
      </c>
      <c r="M5">
        <v>1.3390693664550799</v>
      </c>
      <c r="N5">
        <v>5.5475578308105504</v>
      </c>
      <c r="O5">
        <v>4</v>
      </c>
      <c r="P5">
        <v>4</v>
      </c>
      <c r="Q5">
        <v>12</v>
      </c>
      <c r="R5" s="16">
        <v>0.33329999999999999</v>
      </c>
      <c r="S5" s="16">
        <f t="shared" si="0"/>
        <v>0.4</v>
      </c>
      <c r="T5">
        <v>3.9815902709960902</v>
      </c>
      <c r="U5">
        <v>3.6999924182891801</v>
      </c>
      <c r="V5">
        <v>3.46128225326538</v>
      </c>
      <c r="W5" s="17">
        <v>0.23871016502380399</v>
      </c>
      <c r="X5">
        <v>0.520308017730713</v>
      </c>
      <c r="Y5">
        <v>0.520308017730713</v>
      </c>
      <c r="Z5">
        <v>0.4</v>
      </c>
      <c r="AA5">
        <v>0.8</v>
      </c>
      <c r="AB5">
        <v>0.66666666666666696</v>
      </c>
      <c r="AC5">
        <v>0.72727272727272696</v>
      </c>
      <c r="AD5">
        <v>0.2</v>
      </c>
      <c r="AE5">
        <v>0.4</v>
      </c>
    </row>
    <row r="6" spans="1:31" x14ac:dyDescent="0.15">
      <c r="A6" s="6">
        <v>990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8.4486637115478498</v>
      </c>
      <c r="L6" s="10">
        <v>1.9053821563720701</v>
      </c>
      <c r="M6">
        <v>0.90157699584960904</v>
      </c>
      <c r="N6">
        <v>6.00150489807129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4.1283950805664098</v>
      </c>
      <c r="U6">
        <v>3.7545332908630402</v>
      </c>
      <c r="V6">
        <v>3.5537257194518999</v>
      </c>
      <c r="W6" s="17">
        <v>0.20080757141113301</v>
      </c>
      <c r="X6">
        <v>0.57466936111450195</v>
      </c>
      <c r="Y6">
        <v>0.57466936111450195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984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8.6383628845214808</v>
      </c>
      <c r="L7" s="10">
        <v>1.9156856536865201</v>
      </c>
      <c r="M7">
        <v>0.92982864379882801</v>
      </c>
      <c r="N7">
        <v>6.3176345825195304</v>
      </c>
      <c r="O7">
        <v>4</v>
      </c>
      <c r="P7">
        <v>4</v>
      </c>
      <c r="Q7">
        <v>13</v>
      </c>
      <c r="R7" s="16">
        <v>0.30769999999999997</v>
      </c>
      <c r="S7" s="16">
        <f t="shared" si="0"/>
        <v>0.4</v>
      </c>
      <c r="T7">
        <v>4.0963973999023402</v>
      </c>
      <c r="U7">
        <v>3.7216889858245801</v>
      </c>
      <c r="V7">
        <v>3.5205378532409699</v>
      </c>
      <c r="W7" s="17">
        <v>0.201151132583618</v>
      </c>
      <c r="X7">
        <v>0.57585954666137695</v>
      </c>
      <c r="Y7">
        <v>0.57585954666137695</v>
      </c>
      <c r="Z7">
        <v>0.4</v>
      </c>
      <c r="AA7">
        <v>0.9</v>
      </c>
      <c r="AB7">
        <v>0.69230769230769196</v>
      </c>
      <c r="AC7">
        <v>0.78260869565217395</v>
      </c>
      <c r="AD7">
        <v>0.1</v>
      </c>
      <c r="AE7">
        <v>0.5</v>
      </c>
    </row>
    <row r="8" spans="1:31" s="32" customFormat="1" x14ac:dyDescent="0.15">
      <c r="A8" s="33">
        <v>868</v>
      </c>
      <c r="B8" s="32">
        <v>19</v>
      </c>
      <c r="C8" s="32">
        <v>1</v>
      </c>
      <c r="D8" s="32">
        <v>10</v>
      </c>
      <c r="E8" s="32">
        <v>10</v>
      </c>
      <c r="F8" s="32">
        <v>10</v>
      </c>
      <c r="G8" s="32">
        <v>0</v>
      </c>
      <c r="H8" s="32">
        <v>9</v>
      </c>
      <c r="I8" s="32">
        <v>1</v>
      </c>
      <c r="J8" s="32">
        <v>0.95</v>
      </c>
      <c r="K8" s="34">
        <v>12.251512527465801</v>
      </c>
      <c r="L8" s="34">
        <v>1.91659736633301</v>
      </c>
      <c r="M8" s="32">
        <v>1.7530345916748</v>
      </c>
      <c r="N8" s="32">
        <v>9.8475990295410192</v>
      </c>
      <c r="O8" s="32">
        <v>8</v>
      </c>
      <c r="P8" s="32">
        <v>8</v>
      </c>
      <c r="Q8" s="32">
        <v>18</v>
      </c>
      <c r="R8" s="35">
        <v>0.44440000000000002</v>
      </c>
      <c r="S8" s="35">
        <f t="shared" si="0"/>
        <v>0.8</v>
      </c>
      <c r="T8" s="32">
        <v>4.5495071411132804</v>
      </c>
      <c r="U8" s="32">
        <v>4.2235770225524902</v>
      </c>
      <c r="V8" s="32">
        <v>3.9954762458801301</v>
      </c>
      <c r="W8" s="34">
        <v>0.228100776672363</v>
      </c>
      <c r="X8" s="32">
        <v>0.55403089523315396</v>
      </c>
      <c r="Y8" s="32">
        <v>0.55403089523315396</v>
      </c>
      <c r="Z8" s="32">
        <v>0.8</v>
      </c>
      <c r="AA8" s="32">
        <v>1</v>
      </c>
      <c r="AB8" s="32">
        <v>0.55555555555555602</v>
      </c>
      <c r="AC8" s="32">
        <v>0.71428571428571397</v>
      </c>
      <c r="AD8" s="32">
        <v>0</v>
      </c>
      <c r="AE8" s="32">
        <v>0.2</v>
      </c>
    </row>
    <row r="9" spans="1:31" x14ac:dyDescent="0.15">
      <c r="A9" s="6">
        <v>808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9.0055828094482404</v>
      </c>
      <c r="L9" s="10">
        <v>2.1560440063476598</v>
      </c>
      <c r="M9">
        <v>1.2384948730468699</v>
      </c>
      <c r="N9">
        <v>6.7265453338623002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4.66326904296875</v>
      </c>
      <c r="U9">
        <v>4.2403526306152299</v>
      </c>
      <c r="V9">
        <v>4.0327014923095703</v>
      </c>
      <c r="W9" s="17">
        <v>0.20765113830566401</v>
      </c>
      <c r="X9">
        <v>0.63056755065918002</v>
      </c>
      <c r="Y9">
        <v>0.63056755065918002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432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8.8667430877685494</v>
      </c>
      <c r="L10" s="10">
        <v>2.0526103973388699</v>
      </c>
      <c r="M10">
        <v>1.0652885437011701</v>
      </c>
      <c r="N10">
        <v>6.4434089660644496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3.9832897186279301</v>
      </c>
      <c r="U10">
        <v>3.6399085521697998</v>
      </c>
      <c r="V10">
        <v>3.42966651916504</v>
      </c>
      <c r="W10" s="17">
        <v>0.21024203300476099</v>
      </c>
      <c r="X10">
        <v>0.55362319946289096</v>
      </c>
      <c r="Y10">
        <v>0.55362319946289096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419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9.0907382965087908</v>
      </c>
      <c r="L11" s="10">
        <v>2.1580924987793</v>
      </c>
      <c r="M11">
        <v>1.1644153594970701</v>
      </c>
      <c r="N11">
        <v>6.5915012359619096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3.6389312744140598</v>
      </c>
      <c r="U11">
        <v>3.3371138572692902</v>
      </c>
      <c r="V11">
        <v>3.1238765716552699</v>
      </c>
      <c r="W11" s="17">
        <v>0.213237285614014</v>
      </c>
      <c r="X11">
        <v>0.51505470275878895</v>
      </c>
      <c r="Y11">
        <v>0.51505470275878895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393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9.0137596130371094</v>
      </c>
      <c r="L12" s="10">
        <v>2.0154380798339799</v>
      </c>
      <c r="M12">
        <v>0.97864913940429699</v>
      </c>
      <c r="N12">
        <v>6.5416355133056596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4.1226081848144496</v>
      </c>
      <c r="U12">
        <v>3.7492263317108101</v>
      </c>
      <c r="V12">
        <v>3.53274297714233</v>
      </c>
      <c r="W12" s="17">
        <v>0.216483354568481</v>
      </c>
      <c r="X12">
        <v>0.58986520767211903</v>
      </c>
      <c r="Y12">
        <v>0.58986520767211903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272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9.2138195037841797</v>
      </c>
      <c r="L13" s="10">
        <v>2.0940017700195299</v>
      </c>
      <c r="M13">
        <v>1.08382415771484</v>
      </c>
      <c r="N13">
        <v>6.8038921356201199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4.4087619781494096</v>
      </c>
      <c r="U13">
        <v>4.0186033248901403</v>
      </c>
      <c r="V13">
        <v>3.8008544445037802</v>
      </c>
      <c r="W13" s="17">
        <v>0.21774888038635301</v>
      </c>
      <c r="X13">
        <v>0.60790753364562999</v>
      </c>
      <c r="Y13">
        <v>0.60790753364562999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758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9.3289508819580096</v>
      </c>
      <c r="L14" s="10">
        <v>2.0283145904540998</v>
      </c>
      <c r="M14">
        <v>0.96340560913085904</v>
      </c>
      <c r="N14">
        <v>6.8797893524169904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4.1791725158691397</v>
      </c>
      <c r="U14">
        <v>3.7919178009033199</v>
      </c>
      <c r="V14">
        <v>3.5736203193664502</v>
      </c>
      <c r="W14" s="17">
        <v>0.21829748153686501</v>
      </c>
      <c r="X14">
        <v>0.60555219650268599</v>
      </c>
      <c r="Y14">
        <v>0.60555219650268599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s="32" customFormat="1" x14ac:dyDescent="0.15">
      <c r="A15" s="33">
        <v>850</v>
      </c>
      <c r="B15" s="32">
        <v>17</v>
      </c>
      <c r="C15" s="32">
        <v>3</v>
      </c>
      <c r="D15" s="32">
        <v>10</v>
      </c>
      <c r="E15" s="32">
        <v>10</v>
      </c>
      <c r="F15" s="32">
        <v>10</v>
      </c>
      <c r="G15" s="32">
        <v>0</v>
      </c>
      <c r="H15" s="32">
        <v>7</v>
      </c>
      <c r="I15" s="32">
        <v>3</v>
      </c>
      <c r="J15" s="32">
        <v>0.85</v>
      </c>
      <c r="K15" s="34">
        <v>8.9638195037841797</v>
      </c>
      <c r="L15" s="34">
        <v>2.1394710540771502</v>
      </c>
      <c r="M15" s="32">
        <v>1.19388198852539</v>
      </c>
      <c r="N15" s="32">
        <v>6.5971145629882804</v>
      </c>
      <c r="O15" s="32">
        <v>5</v>
      </c>
      <c r="P15" s="32">
        <v>5</v>
      </c>
      <c r="Q15" s="32">
        <v>15</v>
      </c>
      <c r="R15" s="35">
        <v>0.33329999999999999</v>
      </c>
      <c r="S15" s="35">
        <f t="shared" si="0"/>
        <v>0.5</v>
      </c>
      <c r="T15" s="32">
        <v>4.2533588409423801</v>
      </c>
      <c r="U15" s="32">
        <v>3.8689239025115998</v>
      </c>
      <c r="V15" s="32">
        <v>3.64924097061157</v>
      </c>
      <c r="W15" s="34">
        <v>0.219682931900024</v>
      </c>
      <c r="X15" s="32">
        <v>0.60411787033081099</v>
      </c>
      <c r="Y15" s="32">
        <v>0.60411787033081099</v>
      </c>
      <c r="Z15" s="32">
        <v>0.5</v>
      </c>
      <c r="AA15" s="32">
        <v>1</v>
      </c>
      <c r="AB15" s="32">
        <v>0.66666666666666696</v>
      </c>
      <c r="AC15" s="32">
        <v>0.8</v>
      </c>
      <c r="AD15" s="32">
        <v>0</v>
      </c>
      <c r="AE15" s="32">
        <v>0.5</v>
      </c>
    </row>
    <row r="16" spans="1:31" x14ac:dyDescent="0.15">
      <c r="A16" s="6">
        <v>756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8.0184116363525408</v>
      </c>
      <c r="L16" s="10">
        <v>2.3798713684082</v>
      </c>
      <c r="M16">
        <v>1.7715759277343699</v>
      </c>
      <c r="N16">
        <v>6.0273933410644496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3.0213775634765598</v>
      </c>
      <c r="U16">
        <v>2.7786052227020299</v>
      </c>
      <c r="V16">
        <v>2.5855565071106001</v>
      </c>
      <c r="W16" s="17">
        <v>0.193048715591431</v>
      </c>
      <c r="X16">
        <v>0.43582105636596702</v>
      </c>
      <c r="Y16">
        <v>0.43582105636596702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446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8.2429790496826207</v>
      </c>
      <c r="L17" s="10">
        <v>2.26055908203125</v>
      </c>
      <c r="M17">
        <v>1.5181465148925799</v>
      </c>
      <c r="N17">
        <v>6.0716114044189498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3.6840438842773402</v>
      </c>
      <c r="U17">
        <v>3.3704593181610099</v>
      </c>
      <c r="V17">
        <v>3.1725697517395002</v>
      </c>
      <c r="W17" s="17">
        <v>0.19788956642150901</v>
      </c>
      <c r="X17">
        <v>0.51147413253784202</v>
      </c>
      <c r="Y17">
        <v>0.51147413253784202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906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9.8938808441162092</v>
      </c>
      <c r="L18" s="10">
        <v>2.3360290527343701</v>
      </c>
      <c r="M18">
        <v>1.4211578369140601</v>
      </c>
      <c r="N18">
        <v>7.7473583221435502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3.6714859008789098</v>
      </c>
      <c r="U18">
        <v>3.3333165645599401</v>
      </c>
      <c r="V18">
        <v>3.1318981647491499</v>
      </c>
      <c r="W18" s="17">
        <v>0.20141839981079099</v>
      </c>
      <c r="X18">
        <v>0.53958773612976096</v>
      </c>
      <c r="Y18">
        <v>0.53958773612976096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293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9.4476966857910192</v>
      </c>
      <c r="L19" s="10">
        <v>2.24513435363769</v>
      </c>
      <c r="M19">
        <v>1.2746620178222701</v>
      </c>
      <c r="N19">
        <v>7.0544452667236301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4.7275981903076199</v>
      </c>
      <c r="U19">
        <v>4.3054332733154297</v>
      </c>
      <c r="V19">
        <v>4.0826606750488299</v>
      </c>
      <c r="W19" s="17">
        <v>0.22277259826660201</v>
      </c>
      <c r="X19">
        <v>0.64493751525878895</v>
      </c>
      <c r="Y19">
        <v>0.64493751525878895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21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8.5764751434326207</v>
      </c>
      <c r="L20" s="10">
        <v>2.2861194610595699</v>
      </c>
      <c r="M20">
        <v>1.3435592651367201</v>
      </c>
      <c r="N20">
        <v>5.8443679809570304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3.8828964233398402</v>
      </c>
      <c r="U20">
        <v>3.5720171928405802</v>
      </c>
      <c r="V20">
        <v>3.3421382904052699</v>
      </c>
      <c r="W20" s="17">
        <v>0.22987890243530301</v>
      </c>
      <c r="X20">
        <v>0.54075813293456998</v>
      </c>
      <c r="Y20">
        <v>0.54075813293456998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573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7.7861976623535201</v>
      </c>
      <c r="L21" s="10">
        <v>2.38701248168945</v>
      </c>
      <c r="M21">
        <v>1.50172996520996</v>
      </c>
      <c r="N21">
        <v>4.7621803283691397</v>
      </c>
      <c r="O21">
        <v>4</v>
      </c>
      <c r="P21">
        <v>4</v>
      </c>
      <c r="Q21">
        <v>13</v>
      </c>
      <c r="R21" s="16">
        <v>0.30769999999999997</v>
      </c>
      <c r="S21" s="16">
        <f t="shared" si="0"/>
        <v>0.4</v>
      </c>
      <c r="T21">
        <v>3.1709365844726598</v>
      </c>
      <c r="U21">
        <v>2.9400973320007302</v>
      </c>
      <c r="V21">
        <v>2.70842504501343</v>
      </c>
      <c r="W21" s="17">
        <v>0.23167228698730499</v>
      </c>
      <c r="X21">
        <v>0.46251153945922902</v>
      </c>
      <c r="Y21">
        <v>0.46251153945922902</v>
      </c>
      <c r="Z21">
        <v>0.4</v>
      </c>
      <c r="AA21">
        <v>0.9</v>
      </c>
      <c r="AB21">
        <v>0.69230769230769196</v>
      </c>
      <c r="AC21">
        <v>0.78260869565217395</v>
      </c>
      <c r="AD21">
        <v>0.1</v>
      </c>
      <c r="AE21">
        <v>0.5</v>
      </c>
    </row>
    <row r="22" spans="1:31" x14ac:dyDescent="0.15">
      <c r="A22" s="6">
        <v>582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10.237333297729499</v>
      </c>
      <c r="L22" s="10">
        <v>2.39279365539551</v>
      </c>
      <c r="M22">
        <v>1.32973480224609</v>
      </c>
      <c r="N22">
        <v>7.6629505157470703</v>
      </c>
      <c r="O22">
        <v>5</v>
      </c>
      <c r="P22">
        <v>5</v>
      </c>
      <c r="Q22">
        <v>15</v>
      </c>
      <c r="R22" s="16">
        <v>0.33329999999999999</v>
      </c>
      <c r="S22" s="16">
        <f t="shared" si="0"/>
        <v>0.5</v>
      </c>
      <c r="T22">
        <v>3.8714351654052699</v>
      </c>
      <c r="U22">
        <v>3.5270068645477299</v>
      </c>
      <c r="V22">
        <v>3.29490995407104</v>
      </c>
      <c r="W22" s="17">
        <v>0.23209691047668499</v>
      </c>
      <c r="X22">
        <v>0.57652521133422896</v>
      </c>
      <c r="Y22">
        <v>0.57652521133422896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766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8.3576145172119105</v>
      </c>
      <c r="L23" s="10">
        <v>2.3232803344726598</v>
      </c>
      <c r="M23">
        <v>1.3556365966796899</v>
      </c>
      <c r="N23">
        <v>5.3950061798095703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3.5073833465576199</v>
      </c>
      <c r="U23">
        <v>3.2279739379882799</v>
      </c>
      <c r="V23">
        <v>2.9903004169464098</v>
      </c>
      <c r="W23" s="17">
        <v>0.23767352104187001</v>
      </c>
      <c r="X23">
        <v>0.51708292961120605</v>
      </c>
      <c r="Y23">
        <v>0.51708292961120605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664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8.9440002441406197</v>
      </c>
      <c r="L24" s="10">
        <v>2.26729011535644</v>
      </c>
      <c r="M24">
        <v>1.25271224975586</v>
      </c>
      <c r="N24">
        <v>6.1562232971191397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4.22882080078125</v>
      </c>
      <c r="U24">
        <v>3.87713646888733</v>
      </c>
      <c r="V24">
        <v>3.63890528678894</v>
      </c>
      <c r="W24" s="17">
        <v>0.238231182098389</v>
      </c>
      <c r="X24">
        <v>0.58991551399231001</v>
      </c>
      <c r="Y24">
        <v>0.58991551399231001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s="32" customFormat="1" x14ac:dyDescent="0.15">
      <c r="A25" s="33">
        <v>470</v>
      </c>
      <c r="B25" s="32">
        <v>17</v>
      </c>
      <c r="C25" s="32">
        <v>3</v>
      </c>
      <c r="D25" s="32">
        <v>10</v>
      </c>
      <c r="E25" s="32">
        <v>10</v>
      </c>
      <c r="F25" s="32">
        <v>10</v>
      </c>
      <c r="G25" s="32">
        <v>0</v>
      </c>
      <c r="H25" s="32">
        <v>7</v>
      </c>
      <c r="I25" s="32">
        <v>3</v>
      </c>
      <c r="J25" s="32">
        <v>0.85</v>
      </c>
      <c r="K25" s="34">
        <v>8.5534763336181605</v>
      </c>
      <c r="L25" s="34">
        <v>2.3563823699951199</v>
      </c>
      <c r="M25" s="32">
        <v>1.5020065307617201</v>
      </c>
      <c r="N25" s="32">
        <v>6.0050640106201199</v>
      </c>
      <c r="O25" s="32">
        <v>4</v>
      </c>
      <c r="P25" s="32">
        <v>4</v>
      </c>
      <c r="Q25" s="32">
        <v>14</v>
      </c>
      <c r="R25" s="35">
        <v>0.28570000000000001</v>
      </c>
      <c r="S25" s="35">
        <f t="shared" si="0"/>
        <v>0.4</v>
      </c>
      <c r="T25" s="32">
        <v>3.9342632293701199</v>
      </c>
      <c r="U25" s="32">
        <v>3.6075482368469198</v>
      </c>
      <c r="V25" s="32">
        <v>3.36776494979858</v>
      </c>
      <c r="W25" s="34">
        <v>0.23978328704834001</v>
      </c>
      <c r="X25" s="32">
        <v>0.56649827957153298</v>
      </c>
      <c r="Y25" s="32">
        <v>0.56649827957153298</v>
      </c>
      <c r="Z25" s="32">
        <v>0.4</v>
      </c>
      <c r="AA25" s="32">
        <v>1</v>
      </c>
      <c r="AB25" s="32">
        <v>0.71428571428571397</v>
      </c>
      <c r="AC25" s="32">
        <v>0.83333333333333304</v>
      </c>
      <c r="AD25" s="32">
        <v>0</v>
      </c>
      <c r="AE25" s="32">
        <v>0.6</v>
      </c>
    </row>
    <row r="26" spans="1:31" x14ac:dyDescent="0.15">
      <c r="A26" s="6">
        <v>880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8.9738502502441406</v>
      </c>
      <c r="L26" s="10">
        <v>2.5500297546386701</v>
      </c>
      <c r="M26">
        <v>1.0189895629882799</v>
      </c>
      <c r="N26">
        <v>6.8787593841552699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4.16623878479004</v>
      </c>
      <c r="U26">
        <v>3.7365980148315399</v>
      </c>
      <c r="V26">
        <v>3.5552010536193901</v>
      </c>
      <c r="W26" s="17">
        <v>0.18139696121215801</v>
      </c>
      <c r="X26">
        <v>0.61103773117065396</v>
      </c>
      <c r="Y26">
        <v>0.61103773117065396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905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9.1678104400634801</v>
      </c>
      <c r="L27" s="10">
        <v>2.40227127075195</v>
      </c>
      <c r="M27">
        <v>1.6430358886718699</v>
      </c>
      <c r="N27">
        <v>7.1342506408691397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3.70845603942871</v>
      </c>
      <c r="U27">
        <v>3.4084808826446502</v>
      </c>
      <c r="V27">
        <v>3.2270560264587398</v>
      </c>
      <c r="W27" s="17">
        <v>0.181424856185913</v>
      </c>
      <c r="X27">
        <v>0.48140001296997098</v>
      </c>
      <c r="Y27">
        <v>0.48140001296997098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724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8.4444427490234393</v>
      </c>
      <c r="L28" s="10">
        <v>2.5630035400390598</v>
      </c>
      <c r="M28">
        <v>1.2227630615234399</v>
      </c>
      <c r="N28">
        <v>6.4517955780029297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3.3656883239746098</v>
      </c>
      <c r="U28">
        <v>3.0281753540039098</v>
      </c>
      <c r="V28">
        <v>2.8456511497497599</v>
      </c>
      <c r="W28" s="17">
        <v>0.18252420425415</v>
      </c>
      <c r="X28">
        <v>0.52003717422485396</v>
      </c>
      <c r="Y28">
        <v>0.52003717422485396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189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7.8892402648925799</v>
      </c>
      <c r="L29" s="10">
        <v>2.56989669799805</v>
      </c>
      <c r="M29">
        <v>1.2658233642578101</v>
      </c>
      <c r="N29">
        <v>5.6053905487060502</v>
      </c>
      <c r="O29">
        <v>4</v>
      </c>
      <c r="P29">
        <v>4</v>
      </c>
      <c r="Q29">
        <v>13</v>
      </c>
      <c r="R29" s="16">
        <v>0.30769999999999997</v>
      </c>
      <c r="S29" s="16">
        <f t="shared" si="0"/>
        <v>0.4</v>
      </c>
      <c r="T29">
        <v>3.4480819702148402</v>
      </c>
      <c r="U29">
        <v>3.1278390884399401</v>
      </c>
      <c r="V29">
        <v>2.94432497024536</v>
      </c>
      <c r="W29" s="17">
        <v>0.18351411819457999</v>
      </c>
      <c r="X29">
        <v>0.50375699996948198</v>
      </c>
      <c r="Y29">
        <v>0.50375699996948198</v>
      </c>
      <c r="Z29">
        <v>0.4</v>
      </c>
      <c r="AA29">
        <v>0.9</v>
      </c>
      <c r="AB29">
        <v>0.69230769230769196</v>
      </c>
      <c r="AC29">
        <v>0.78260869565217395</v>
      </c>
      <c r="AD29">
        <v>0.1</v>
      </c>
      <c r="AE29">
        <v>0.5</v>
      </c>
    </row>
    <row r="30" spans="1:31" x14ac:dyDescent="0.15">
      <c r="A30" s="6">
        <v>691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7.9493179321289098</v>
      </c>
      <c r="L30" s="10">
        <v>2.4725875854492201</v>
      </c>
      <c r="M30">
        <v>1.1137008666992201</v>
      </c>
      <c r="N30">
        <v>5.7306690216064498</v>
      </c>
      <c r="O30">
        <v>3</v>
      </c>
      <c r="P30">
        <v>3</v>
      </c>
      <c r="Q30">
        <v>12</v>
      </c>
      <c r="R30" s="16">
        <v>0.25</v>
      </c>
      <c r="S30" s="16">
        <f t="shared" si="0"/>
        <v>0.3</v>
      </c>
      <c r="T30">
        <v>3.40252685546875</v>
      </c>
      <c r="U30">
        <v>3.0742228031158398</v>
      </c>
      <c r="V30">
        <v>2.8833880424499498</v>
      </c>
      <c r="W30" s="17">
        <v>0.190834760665894</v>
      </c>
      <c r="X30">
        <v>0.51913881301879905</v>
      </c>
      <c r="Y30">
        <v>0.51913881301879905</v>
      </c>
      <c r="Z30">
        <v>0.3</v>
      </c>
      <c r="AA30">
        <v>0.9</v>
      </c>
      <c r="AB30">
        <v>0.75</v>
      </c>
      <c r="AC30">
        <v>0.81818181818181801</v>
      </c>
      <c r="AD30">
        <v>0.1</v>
      </c>
      <c r="AE30">
        <v>0.6</v>
      </c>
    </row>
    <row r="31" spans="1:31" x14ac:dyDescent="0.15">
      <c r="A31" s="6">
        <v>448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9.0734901428222692</v>
      </c>
      <c r="L31" s="10">
        <v>2.4778366088867201</v>
      </c>
      <c r="M31">
        <v>0.80912399291992199</v>
      </c>
      <c r="N31">
        <v>6.8209762573242196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4.0728931427001998</v>
      </c>
      <c r="U31">
        <v>3.6551783084869398</v>
      </c>
      <c r="V31">
        <v>3.46395063400269</v>
      </c>
      <c r="W31" s="17">
        <v>0.19122767448425301</v>
      </c>
      <c r="X31">
        <v>0.60894250869750999</v>
      </c>
      <c r="Y31">
        <v>0.60894250869750999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925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9.0501499176025408</v>
      </c>
      <c r="L32" s="10">
        <v>2.5379219055175799</v>
      </c>
      <c r="M32">
        <v>0.93624496459960904</v>
      </c>
      <c r="N32">
        <v>6.84950828552246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3.25386619567871</v>
      </c>
      <c r="U32">
        <v>2.9283568859100302</v>
      </c>
      <c r="V32">
        <v>2.7367506027221702</v>
      </c>
      <c r="W32" s="17">
        <v>0.19160628318786599</v>
      </c>
      <c r="X32">
        <v>0.51711559295654297</v>
      </c>
      <c r="Y32">
        <v>0.51711559295654297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417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8.0318069458007795</v>
      </c>
      <c r="L33" s="10">
        <v>2.4672260284423801</v>
      </c>
      <c r="M33">
        <v>0.97212982177734397</v>
      </c>
      <c r="N33">
        <v>5.5365543365478498</v>
      </c>
      <c r="O33">
        <v>4</v>
      </c>
      <c r="P33">
        <v>4</v>
      </c>
      <c r="Q33">
        <v>14</v>
      </c>
      <c r="R33" s="16">
        <v>0.28570000000000001</v>
      </c>
      <c r="S33" s="16">
        <f t="shared" ref="S33:S52" si="1">O33/E33</f>
        <v>0.4</v>
      </c>
      <c r="T33">
        <v>3.4855861663818399</v>
      </c>
      <c r="U33">
        <v>3.1618115901946999</v>
      </c>
      <c r="V33">
        <v>2.96557521820068</v>
      </c>
      <c r="W33" s="17">
        <v>0.196236371994019</v>
      </c>
      <c r="X33">
        <v>0.52001094818115201</v>
      </c>
      <c r="Y33">
        <v>0.52001094818115201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759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7.5038566589355504</v>
      </c>
      <c r="L34" s="10">
        <v>2.5776634216308598</v>
      </c>
      <c r="M34">
        <v>1.27959060668945</v>
      </c>
      <c r="N34">
        <v>4.9651393890380904</v>
      </c>
      <c r="O34">
        <v>3</v>
      </c>
      <c r="P34">
        <v>3</v>
      </c>
      <c r="Q34">
        <v>12</v>
      </c>
      <c r="R34" s="16">
        <v>0.25</v>
      </c>
      <c r="S34" s="16">
        <f t="shared" si="1"/>
        <v>0.3</v>
      </c>
      <c r="T34">
        <v>3.4542045593261701</v>
      </c>
      <c r="U34">
        <v>3.1654732227325399</v>
      </c>
      <c r="V34">
        <v>2.9687378406524698</v>
      </c>
      <c r="W34" s="17">
        <v>0.19673538208007799</v>
      </c>
      <c r="X34">
        <v>0.485466718673706</v>
      </c>
      <c r="Y34">
        <v>0.485466718673706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232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8.4017028808593697</v>
      </c>
      <c r="L35" s="10">
        <v>2.53948974609375</v>
      </c>
      <c r="M35">
        <v>1.08858871459961</v>
      </c>
      <c r="N35">
        <v>6.1430988311767596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3.37979316711426</v>
      </c>
      <c r="U35">
        <v>3.0490188598632799</v>
      </c>
      <c r="V35">
        <v>2.8511533737182599</v>
      </c>
      <c r="W35" s="17">
        <v>0.19786548614502</v>
      </c>
      <c r="X35">
        <v>0.52863979339599598</v>
      </c>
      <c r="Y35">
        <v>0.52863979339599598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305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7.9079055786132804</v>
      </c>
      <c r="L36" s="10">
        <v>2.4413070678710902</v>
      </c>
      <c r="M36">
        <v>1.80562973022461</v>
      </c>
      <c r="N36">
        <v>5.6905059814453098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3.4544448852539098</v>
      </c>
      <c r="U36">
        <v>3.1742711067199698</v>
      </c>
      <c r="V36">
        <v>2.9711995124816899</v>
      </c>
      <c r="W36" s="17">
        <v>0.203071594238281</v>
      </c>
      <c r="X36">
        <v>0.48324537277221702</v>
      </c>
      <c r="Y36">
        <v>0.48324537277221702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s="2" customFormat="1" ht="12.95" customHeight="1" x14ac:dyDescent="0.15">
      <c r="A37" s="7">
        <v>537</v>
      </c>
      <c r="B37" s="2">
        <v>16</v>
      </c>
      <c r="C37" s="2">
        <v>4</v>
      </c>
      <c r="D37" s="2">
        <v>10</v>
      </c>
      <c r="E37" s="2">
        <v>10</v>
      </c>
      <c r="F37" s="2">
        <v>10</v>
      </c>
      <c r="G37" s="2">
        <v>0</v>
      </c>
      <c r="H37" s="2">
        <v>6</v>
      </c>
      <c r="I37" s="2">
        <v>4</v>
      </c>
      <c r="J37" s="2">
        <v>0.8</v>
      </c>
      <c r="K37" s="11">
        <v>8.5740776062011701</v>
      </c>
      <c r="L37" s="11">
        <v>2.5545711517334002</v>
      </c>
      <c r="M37" s="2">
        <v>0.87226486206054699</v>
      </c>
      <c r="N37" s="2">
        <v>5.8267345428466797</v>
      </c>
      <c r="O37" s="2">
        <v>4</v>
      </c>
      <c r="P37" s="2">
        <v>4</v>
      </c>
      <c r="Q37" s="2">
        <v>14</v>
      </c>
      <c r="R37" s="18">
        <v>0.28570000000000001</v>
      </c>
      <c r="S37" s="18">
        <f t="shared" si="1"/>
        <v>0.4</v>
      </c>
      <c r="T37" s="2">
        <v>4.0616588592529297</v>
      </c>
      <c r="U37" s="2">
        <v>3.6896822452545202</v>
      </c>
      <c r="V37" s="2">
        <v>3.4774239063262899</v>
      </c>
      <c r="W37" s="11">
        <v>0.21225833892822299</v>
      </c>
      <c r="X37" s="2">
        <v>0.58423495292663596</v>
      </c>
      <c r="Y37" s="2">
        <v>0.58423495292663596</v>
      </c>
      <c r="Z37" s="2">
        <v>0.4</v>
      </c>
      <c r="AA37" s="2">
        <v>1</v>
      </c>
      <c r="AB37" s="2">
        <v>0.71428571428571397</v>
      </c>
      <c r="AC37" s="2">
        <v>0.83333333333333304</v>
      </c>
      <c r="AD37" s="2">
        <v>0</v>
      </c>
      <c r="AE37" s="2">
        <v>0.6</v>
      </c>
    </row>
    <row r="38" spans="1:31" x14ac:dyDescent="0.15">
      <c r="A38" s="6">
        <v>846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7.7233772277831996</v>
      </c>
      <c r="L38" s="10">
        <v>2.7240009307861301</v>
      </c>
      <c r="M38">
        <v>0.75865173339843694</v>
      </c>
      <c r="N38">
        <v>6.0680427551269496</v>
      </c>
      <c r="O38">
        <v>3</v>
      </c>
      <c r="P38">
        <v>3</v>
      </c>
      <c r="Q38">
        <v>12</v>
      </c>
      <c r="R38" s="16">
        <v>0.25</v>
      </c>
      <c r="S38" s="16">
        <f t="shared" si="1"/>
        <v>0.3</v>
      </c>
      <c r="T38">
        <v>3.34951972961426</v>
      </c>
      <c r="U38">
        <v>2.9564666748046902</v>
      </c>
      <c r="V38">
        <v>2.82115650177002</v>
      </c>
      <c r="W38" s="17">
        <v>0.135310173034668</v>
      </c>
      <c r="X38">
        <v>0.52836322784423795</v>
      </c>
      <c r="Y38">
        <v>0.52836322784423795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797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8.901123046875</v>
      </c>
      <c r="L39" s="10">
        <v>2.6786441802978498</v>
      </c>
      <c r="M39">
        <v>1.2344818115234399</v>
      </c>
      <c r="N39">
        <v>6.7603988647460902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3.2908840179443399</v>
      </c>
      <c r="U39">
        <v>2.96318435668945</v>
      </c>
      <c r="V39">
        <v>2.7713387012481698</v>
      </c>
      <c r="W39" s="17">
        <v>0.19184565544128401</v>
      </c>
      <c r="X39">
        <v>0.51954531669616699</v>
      </c>
      <c r="Y39">
        <v>0.51954531669616699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186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8.1563663482665998</v>
      </c>
      <c r="L40" s="10">
        <v>2.6966648101806601</v>
      </c>
      <c r="M40">
        <v>1.4660606384277299</v>
      </c>
      <c r="N40">
        <v>6.0229797363281197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3.4161605834960902</v>
      </c>
      <c r="U40">
        <v>3.0802404880523699</v>
      </c>
      <c r="V40">
        <v>2.88804960250854</v>
      </c>
      <c r="W40" s="17">
        <v>0.19219088554382299</v>
      </c>
      <c r="X40">
        <v>0.52811098098754905</v>
      </c>
      <c r="Y40">
        <v>0.52811098098754905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440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7.9610080718994096</v>
      </c>
      <c r="L41" s="10">
        <v>2.6037616729736301</v>
      </c>
      <c r="M41">
        <v>1.20804214477539</v>
      </c>
      <c r="N41">
        <v>5.4394550323486301</v>
      </c>
      <c r="O41">
        <v>4</v>
      </c>
      <c r="P41">
        <v>4</v>
      </c>
      <c r="Q41">
        <v>13</v>
      </c>
      <c r="R41" s="16">
        <v>0.30769999999999997</v>
      </c>
      <c r="S41" s="16">
        <f t="shared" si="1"/>
        <v>0.4</v>
      </c>
      <c r="T41">
        <v>3.4559593200683598</v>
      </c>
      <c r="U41">
        <v>3.1424729824066202</v>
      </c>
      <c r="V41">
        <v>2.94775366783142</v>
      </c>
      <c r="W41" s="17">
        <v>0.19471931457519501</v>
      </c>
      <c r="X41">
        <v>0.50820565223693803</v>
      </c>
      <c r="Y41">
        <v>0.50820565223693803</v>
      </c>
      <c r="Z41">
        <v>0.4</v>
      </c>
      <c r="AA41">
        <v>0.9</v>
      </c>
      <c r="AB41">
        <v>0.69230769230769196</v>
      </c>
      <c r="AC41">
        <v>0.78260869565217395</v>
      </c>
      <c r="AD41">
        <v>0.1</v>
      </c>
      <c r="AE41">
        <v>0.5</v>
      </c>
    </row>
    <row r="42" spans="1:31" x14ac:dyDescent="0.15">
      <c r="A42" s="6">
        <v>192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7.4630966186523402</v>
      </c>
      <c r="L42" s="10">
        <v>2.6269359588622998</v>
      </c>
      <c r="M42">
        <v>1.4117736816406199</v>
      </c>
      <c r="N42">
        <v>5.0223617553710902</v>
      </c>
      <c r="O42">
        <v>4</v>
      </c>
      <c r="P42">
        <v>4</v>
      </c>
      <c r="Q42">
        <v>13</v>
      </c>
      <c r="R42" s="16">
        <v>0.30769999999999997</v>
      </c>
      <c r="S42" s="16">
        <f t="shared" si="1"/>
        <v>0.4</v>
      </c>
      <c r="T42">
        <v>3.2729473114013699</v>
      </c>
      <c r="U42">
        <v>2.98811984062195</v>
      </c>
      <c r="V42">
        <v>2.7888202667236301</v>
      </c>
      <c r="W42" s="17">
        <v>0.19929957389831501</v>
      </c>
      <c r="X42">
        <v>0.48412704467773399</v>
      </c>
      <c r="Y42">
        <v>0.48412704467773399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505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8.9658126831054705</v>
      </c>
      <c r="L43" s="10">
        <v>2.6625919342040998</v>
      </c>
      <c r="M43">
        <v>1.1175346374511701</v>
      </c>
      <c r="N43">
        <v>6.6427326202392596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3.5956668853759801</v>
      </c>
      <c r="U43">
        <v>3.2316920757293701</v>
      </c>
      <c r="V43">
        <v>3.0320971012115501</v>
      </c>
      <c r="W43" s="17">
        <v>0.19959497451782199</v>
      </c>
      <c r="X43">
        <v>0.56356978416442904</v>
      </c>
      <c r="Y43">
        <v>0.56356978416442904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941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8.8859405517578107</v>
      </c>
      <c r="L44" s="10">
        <v>2.6512527465820299</v>
      </c>
      <c r="M44">
        <v>1.06869888305664</v>
      </c>
      <c r="N44">
        <v>6.4347610473632804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3.9604015350341801</v>
      </c>
      <c r="U44">
        <v>3.5765151977539098</v>
      </c>
      <c r="V44">
        <v>3.3643002510070801</v>
      </c>
      <c r="W44" s="17">
        <v>0.21221494674682601</v>
      </c>
      <c r="X44">
        <v>0.59610128402710005</v>
      </c>
      <c r="Y44">
        <v>0.59610128402710005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91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8.7608680725097692</v>
      </c>
      <c r="L45" s="10">
        <v>2.60641670227051</v>
      </c>
      <c r="M45">
        <v>0.90999221801757801</v>
      </c>
      <c r="N45">
        <v>6.0163593292236301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3.8749866485595699</v>
      </c>
      <c r="U45">
        <v>3.4989471435546902</v>
      </c>
      <c r="V45">
        <v>3.2845439910888699</v>
      </c>
      <c r="W45" s="17">
        <v>0.21440315246582001</v>
      </c>
      <c r="X45">
        <v>0.59044265747070301</v>
      </c>
      <c r="Y45">
        <v>0.59044265747070301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985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8.2304153442382795</v>
      </c>
      <c r="L46" s="10">
        <v>2.6405620574951199</v>
      </c>
      <c r="M46">
        <v>1.1465415954589799</v>
      </c>
      <c r="N46">
        <v>5.58138084411621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3.8651008605957</v>
      </c>
      <c r="U46">
        <v>3.5085403919220002</v>
      </c>
      <c r="V46">
        <v>3.2926373481750502</v>
      </c>
      <c r="W46" s="17">
        <v>0.21590304374694799</v>
      </c>
      <c r="X46">
        <v>0.57246351242065396</v>
      </c>
      <c r="Y46">
        <v>0.57246351242065396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s="32" customFormat="1" x14ac:dyDescent="0.15">
      <c r="A47" s="33">
        <v>452</v>
      </c>
      <c r="B47" s="32">
        <v>16</v>
      </c>
      <c r="C47" s="32">
        <v>4</v>
      </c>
      <c r="D47" s="32">
        <v>10</v>
      </c>
      <c r="E47" s="32">
        <v>10</v>
      </c>
      <c r="F47" s="32">
        <v>10</v>
      </c>
      <c r="G47" s="32">
        <v>0</v>
      </c>
      <c r="H47" s="32">
        <v>6</v>
      </c>
      <c r="I47" s="32">
        <v>4</v>
      </c>
      <c r="J47" s="32">
        <v>0.8</v>
      </c>
      <c r="K47" s="34">
        <v>9.2221946716308594</v>
      </c>
      <c r="L47" s="34">
        <v>2.6102981567382799</v>
      </c>
      <c r="M47" s="32">
        <v>0.858612060546875</v>
      </c>
      <c r="N47" s="32">
        <v>6.6406021118164098</v>
      </c>
      <c r="O47" s="32">
        <v>4</v>
      </c>
      <c r="P47" s="32">
        <v>4</v>
      </c>
      <c r="Q47" s="32">
        <v>14</v>
      </c>
      <c r="R47" s="35">
        <v>0.28570000000000001</v>
      </c>
      <c r="S47" s="35">
        <f t="shared" si="1"/>
        <v>0.4</v>
      </c>
      <c r="T47" s="32">
        <v>3.9146537780761701</v>
      </c>
      <c r="U47" s="32">
        <v>3.5210485458374001</v>
      </c>
      <c r="V47" s="32">
        <v>3.3050370216369598</v>
      </c>
      <c r="W47" s="34">
        <v>0.21601152420044001</v>
      </c>
      <c r="X47" s="32">
        <v>0.60961675643920898</v>
      </c>
      <c r="Y47" s="32">
        <v>0.60961675643920898</v>
      </c>
      <c r="Z47" s="32">
        <v>0.4</v>
      </c>
      <c r="AA47" s="32">
        <v>1</v>
      </c>
      <c r="AB47" s="32">
        <v>0.71428571428571397</v>
      </c>
      <c r="AC47" s="32">
        <v>0.83333333333333304</v>
      </c>
      <c r="AD47" s="32">
        <v>0</v>
      </c>
      <c r="AE47" s="32">
        <v>0.6</v>
      </c>
    </row>
    <row r="48" spans="1:31" x14ac:dyDescent="0.15">
      <c r="A48" s="6">
        <v>492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7.57393455505371</v>
      </c>
      <c r="L48" s="10">
        <v>2.8248882293701199</v>
      </c>
      <c r="M48">
        <v>1.91253662109375</v>
      </c>
      <c r="N48">
        <v>5.6341991424560502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3.27519607543945</v>
      </c>
      <c r="U48">
        <v>2.98541164398193</v>
      </c>
      <c r="V48">
        <v>2.80075883865356</v>
      </c>
      <c r="W48" s="17">
        <v>0.184652805328369</v>
      </c>
      <c r="X48">
        <v>0.474437236785889</v>
      </c>
      <c r="Y48">
        <v>0.474437236785889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2" x14ac:dyDescent="0.15">
      <c r="A49" s="6">
        <v>540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9.7411289215087908</v>
      </c>
      <c r="L49" s="10">
        <v>2.94868087768555</v>
      </c>
      <c r="M49">
        <v>1.3354301452636701</v>
      </c>
      <c r="N49">
        <v>7.2876205444335902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3.65993309020996</v>
      </c>
      <c r="U49">
        <v>3.2906217575073202</v>
      </c>
      <c r="V49">
        <v>3.0686097145080602</v>
      </c>
      <c r="W49" s="17">
        <v>0.22201204299926799</v>
      </c>
      <c r="X49">
        <v>0.59132337570190396</v>
      </c>
      <c r="Y49">
        <v>0.59132337570190396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2" x14ac:dyDescent="0.15">
      <c r="A50" s="6">
        <v>623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9.8162384033203107</v>
      </c>
      <c r="L50" s="10">
        <v>2.95509529113769</v>
      </c>
      <c r="M50">
        <v>1.3126296997070299</v>
      </c>
      <c r="N50">
        <v>7.3290710449218697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3.8753776550293</v>
      </c>
      <c r="U50">
        <v>3.4747726917266801</v>
      </c>
      <c r="V50">
        <v>3.2498104572296098</v>
      </c>
      <c r="W50" s="17">
        <v>0.22496223449707001</v>
      </c>
      <c r="X50">
        <v>0.62556719779968295</v>
      </c>
      <c r="Y50">
        <v>0.62556719779968295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2" x14ac:dyDescent="0.15">
      <c r="A51" s="6">
        <v>646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>
        <v>9.3516960144043004</v>
      </c>
      <c r="L51" s="10">
        <v>2.9591655731201199</v>
      </c>
      <c r="M51">
        <v>2.2698936462402299</v>
      </c>
      <c r="N51">
        <v>6.8346118927001998</v>
      </c>
      <c r="O51">
        <v>5</v>
      </c>
      <c r="P51">
        <v>5</v>
      </c>
      <c r="Q51">
        <v>15</v>
      </c>
      <c r="R51" s="16">
        <v>0.33329999999999999</v>
      </c>
      <c r="S51" s="16">
        <f t="shared" si="1"/>
        <v>0.5</v>
      </c>
      <c r="T51">
        <v>3.9323215484619101</v>
      </c>
      <c r="U51">
        <v>3.6056103706359899</v>
      </c>
      <c r="V51">
        <v>3.3658995628356898</v>
      </c>
      <c r="W51" s="17">
        <v>0.239710807800293</v>
      </c>
      <c r="X51">
        <v>0.56642198562622104</v>
      </c>
      <c r="Y51">
        <v>0.56642198562622104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2" x14ac:dyDescent="0.15">
      <c r="A52" s="6">
        <v>540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9.7411289215087908</v>
      </c>
      <c r="L52" s="10">
        <v>2.94868087768555</v>
      </c>
      <c r="M52">
        <v>1.3354301452636701</v>
      </c>
      <c r="N52">
        <v>7.2876205444335902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3.65993309020996</v>
      </c>
      <c r="U52">
        <v>3.2906217575073202</v>
      </c>
      <c r="V52">
        <v>3.0686097145080602</v>
      </c>
      <c r="W52" s="17">
        <v>0.22201204299926799</v>
      </c>
      <c r="X52">
        <v>0.59132337570190396</v>
      </c>
      <c r="Y52">
        <v>0.59132337570190396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2" x14ac:dyDescent="0.15">
      <c r="A53" s="6">
        <v>175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9.0875396728515607</v>
      </c>
      <c r="L53" s="10">
        <v>2.8560981750488299</v>
      </c>
      <c r="M53">
        <v>2.1389923095703098</v>
      </c>
      <c r="N53">
        <v>6.5117168426513699</v>
      </c>
      <c r="O53">
        <v>6</v>
      </c>
      <c r="P53">
        <v>6</v>
      </c>
      <c r="Q53">
        <v>16</v>
      </c>
      <c r="R53" s="16">
        <v>0.375</v>
      </c>
      <c r="S53" s="16">
        <f t="shared" ref="S53:S61" si="2">O53/E53</f>
        <v>0.6</v>
      </c>
      <c r="T53">
        <v>3.9646987915039098</v>
      </c>
      <c r="U53">
        <v>3.6215691566467298</v>
      </c>
      <c r="V53">
        <v>3.38643574714661</v>
      </c>
      <c r="W53" s="17">
        <v>0.23513340950012199</v>
      </c>
      <c r="X53">
        <v>0.57826304435730003</v>
      </c>
      <c r="Y53">
        <v>0.57826304435730003</v>
      </c>
      <c r="Z53">
        <v>0.6</v>
      </c>
      <c r="AA53">
        <v>1</v>
      </c>
      <c r="AB53">
        <v>0.625</v>
      </c>
      <c r="AC53">
        <v>0.76923076923076905</v>
      </c>
      <c r="AD53">
        <v>0</v>
      </c>
      <c r="AE53">
        <v>0.4</v>
      </c>
    </row>
    <row r="54" spans="1:32" s="32" customFormat="1" x14ac:dyDescent="0.15">
      <c r="A54" s="33">
        <v>261</v>
      </c>
      <c r="B54" s="32">
        <v>16</v>
      </c>
      <c r="C54" s="32">
        <v>4</v>
      </c>
      <c r="D54" s="32">
        <v>10</v>
      </c>
      <c r="E54" s="32">
        <v>10</v>
      </c>
      <c r="F54" s="32">
        <v>10</v>
      </c>
      <c r="G54" s="32">
        <v>0</v>
      </c>
      <c r="H54" s="32">
        <v>6</v>
      </c>
      <c r="I54" s="32">
        <v>4</v>
      </c>
      <c r="J54" s="32">
        <v>0.8</v>
      </c>
      <c r="K54" s="34">
        <v>8.3982410430908203</v>
      </c>
      <c r="L54" s="34">
        <v>2.8147315979003902</v>
      </c>
      <c r="M54" s="32">
        <v>1.1928863525390601</v>
      </c>
      <c r="N54" s="32">
        <v>5.2512474060058603</v>
      </c>
      <c r="O54" s="32">
        <v>4</v>
      </c>
      <c r="P54" s="32">
        <v>4</v>
      </c>
      <c r="Q54" s="32">
        <v>14</v>
      </c>
      <c r="R54" s="35">
        <v>0.28570000000000001</v>
      </c>
      <c r="S54" s="35">
        <f t="shared" si="2"/>
        <v>0.4</v>
      </c>
      <c r="T54" s="32">
        <v>3.6503219604492201</v>
      </c>
      <c r="U54" s="32">
        <v>3.3176972866058301</v>
      </c>
      <c r="V54" s="32">
        <v>3.0817973613739</v>
      </c>
      <c r="W54" s="34">
        <v>0.23589992523193401</v>
      </c>
      <c r="X54" s="32">
        <v>0.56852459907531705</v>
      </c>
      <c r="Y54" s="32">
        <v>0.56852459907531705</v>
      </c>
      <c r="Z54" s="32">
        <v>0.4</v>
      </c>
      <c r="AA54" s="32">
        <v>1</v>
      </c>
      <c r="AB54" s="32">
        <v>0.71428571428571397</v>
      </c>
      <c r="AC54" s="32">
        <v>0.83333333333333304</v>
      </c>
      <c r="AD54" s="32">
        <v>0</v>
      </c>
      <c r="AE54" s="32">
        <v>0.6</v>
      </c>
    </row>
    <row r="55" spans="1:32" x14ac:dyDescent="0.15">
      <c r="A55" s="6">
        <v>481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8.1056041717529297</v>
      </c>
      <c r="L55" s="10">
        <v>3.1623420715332</v>
      </c>
      <c r="M55">
        <v>1.04994964599609</v>
      </c>
      <c r="N55">
        <v>5.6617298126220703</v>
      </c>
      <c r="O55">
        <v>3</v>
      </c>
      <c r="P55">
        <v>3</v>
      </c>
      <c r="Q55">
        <v>13</v>
      </c>
      <c r="R55" s="16">
        <v>0.23080000000000001</v>
      </c>
      <c r="S55" s="16">
        <f t="shared" si="2"/>
        <v>0.3</v>
      </c>
      <c r="T55">
        <v>3.3350791931152299</v>
      </c>
      <c r="U55">
        <v>2.9898269176483101</v>
      </c>
      <c r="V55">
        <v>2.7972979545593302</v>
      </c>
      <c r="W55" s="17">
        <v>0.19252896308898901</v>
      </c>
      <c r="X55">
        <v>0.53778123855590798</v>
      </c>
      <c r="Y55">
        <v>0.53778123855590798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2" x14ac:dyDescent="0.15">
      <c r="A56" s="6">
        <v>921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>
        <v>8.8385391235351598</v>
      </c>
      <c r="L56" s="10">
        <v>3.17440605163574</v>
      </c>
      <c r="M56">
        <v>1.77211761474609</v>
      </c>
      <c r="N56">
        <v>5.9345016479492196</v>
      </c>
      <c r="O56">
        <v>5</v>
      </c>
      <c r="P56">
        <v>5</v>
      </c>
      <c r="Q56">
        <v>15</v>
      </c>
      <c r="R56" s="16">
        <v>0.33329999999999999</v>
      </c>
      <c r="S56" s="16">
        <f t="shared" si="2"/>
        <v>0.5</v>
      </c>
      <c r="T56">
        <v>3.9115695953369101</v>
      </c>
      <c r="U56">
        <v>3.56545853614807</v>
      </c>
      <c r="V56">
        <v>3.3118126392364502</v>
      </c>
      <c r="W56" s="17">
        <v>0.25364589691162098</v>
      </c>
      <c r="X56">
        <v>0.59975695610046398</v>
      </c>
      <c r="Y56">
        <v>0.59975695610046398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2" x14ac:dyDescent="0.15">
      <c r="A57" s="6">
        <v>598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8.8119716644287092</v>
      </c>
      <c r="L57" s="10">
        <v>3.1180801391601598</v>
      </c>
      <c r="M57">
        <v>1.6601638793945299</v>
      </c>
      <c r="N57">
        <v>5.8450279235839799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3.55461502075195</v>
      </c>
      <c r="U57">
        <v>3.2463276386261</v>
      </c>
      <c r="V57">
        <v>2.99024534225464</v>
      </c>
      <c r="W57" s="17">
        <v>0.25608229637146002</v>
      </c>
      <c r="X57">
        <v>0.56436967849731401</v>
      </c>
      <c r="Y57">
        <v>0.56436967849731401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2" x14ac:dyDescent="0.15">
      <c r="A58" s="6">
        <v>593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8.7701759338378906</v>
      </c>
      <c r="L58" s="10">
        <v>3.0999679565429701</v>
      </c>
      <c r="M58">
        <v>1.6364841461181601</v>
      </c>
      <c r="N58">
        <v>5.7916412353515598</v>
      </c>
      <c r="O58">
        <v>3</v>
      </c>
      <c r="P58">
        <v>3</v>
      </c>
      <c r="Q58">
        <v>13</v>
      </c>
      <c r="R58" s="16">
        <v>0.23080000000000001</v>
      </c>
      <c r="S58" s="16">
        <f t="shared" si="2"/>
        <v>0.3</v>
      </c>
      <c r="T58">
        <v>3.22085762023926</v>
      </c>
      <c r="U58">
        <v>2.9539482593536399</v>
      </c>
      <c r="V58">
        <v>2.6973681449890101</v>
      </c>
      <c r="W58" s="17">
        <v>0.25658011436462402</v>
      </c>
      <c r="X58">
        <v>0.52348947525024403</v>
      </c>
      <c r="Y58">
        <v>0.52348947525024403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2" s="32" customFormat="1" x14ac:dyDescent="0.15">
      <c r="A59" s="33">
        <v>289</v>
      </c>
      <c r="B59" s="32">
        <v>16</v>
      </c>
      <c r="C59" s="32">
        <v>4</v>
      </c>
      <c r="D59" s="32">
        <v>10</v>
      </c>
      <c r="E59" s="32">
        <v>10</v>
      </c>
      <c r="F59" s="32">
        <v>10</v>
      </c>
      <c r="G59" s="32">
        <v>0</v>
      </c>
      <c r="H59" s="32">
        <v>6</v>
      </c>
      <c r="I59" s="32">
        <v>4</v>
      </c>
      <c r="J59" s="32">
        <v>0.8</v>
      </c>
      <c r="K59" s="34">
        <v>9.0842819213867205</v>
      </c>
      <c r="L59" s="34">
        <v>3.1486225128173801</v>
      </c>
      <c r="M59" s="32">
        <v>1.65439224243164</v>
      </c>
      <c r="N59" s="32">
        <v>6.1571846008300799</v>
      </c>
      <c r="O59" s="32">
        <v>5</v>
      </c>
      <c r="P59" s="32">
        <v>5</v>
      </c>
      <c r="Q59" s="32">
        <v>15</v>
      </c>
      <c r="R59" s="35">
        <v>0.33329999999999999</v>
      </c>
      <c r="S59" s="35">
        <f t="shared" si="2"/>
        <v>0.5</v>
      </c>
      <c r="T59" s="32">
        <v>3.8356018066406201</v>
      </c>
      <c r="U59" s="32">
        <v>3.5016114711761501</v>
      </c>
      <c r="V59" s="32">
        <v>3.2534661293029798</v>
      </c>
      <c r="W59" s="34">
        <v>0.248145341873169</v>
      </c>
      <c r="X59" s="32">
        <v>0.58213567733764604</v>
      </c>
      <c r="Y59" s="32">
        <v>0.58213567733764604</v>
      </c>
      <c r="Z59" s="32">
        <v>0.5</v>
      </c>
      <c r="AA59" s="32">
        <v>1</v>
      </c>
      <c r="AB59" s="32">
        <v>0.66666666666666696</v>
      </c>
      <c r="AC59" s="32">
        <v>0.8</v>
      </c>
      <c r="AD59" s="32">
        <v>0</v>
      </c>
      <c r="AE59" s="32">
        <v>0.5</v>
      </c>
    </row>
    <row r="60" spans="1:32" x14ac:dyDescent="0.15">
      <c r="A60" s="6">
        <v>341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9.2915840148925799</v>
      </c>
      <c r="L60" s="10">
        <v>3.3382911682128902</v>
      </c>
      <c r="M60">
        <v>0.891143798828125</v>
      </c>
      <c r="N60">
        <v>7.0122776031494096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3.8982982635497998</v>
      </c>
      <c r="U60">
        <v>3.49162745475769</v>
      </c>
      <c r="V60">
        <v>3.3069717884063698</v>
      </c>
      <c r="W60" s="17">
        <v>0.184655666351318</v>
      </c>
      <c r="X60">
        <v>0.59132647514343295</v>
      </c>
      <c r="Y60">
        <v>0.59132647514343295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2" x14ac:dyDescent="0.15">
      <c r="A61" s="6">
        <v>973</v>
      </c>
      <c r="B61">
        <v>17</v>
      </c>
      <c r="C61">
        <v>3</v>
      </c>
      <c r="D61">
        <v>10</v>
      </c>
      <c r="E61">
        <v>10</v>
      </c>
      <c r="F61">
        <v>10</v>
      </c>
      <c r="G61">
        <v>0</v>
      </c>
      <c r="H61">
        <v>7</v>
      </c>
      <c r="I61">
        <v>3</v>
      </c>
      <c r="J61">
        <v>0.85</v>
      </c>
      <c r="K61" s="3">
        <v>8.5398921966552699</v>
      </c>
      <c r="L61" s="10">
        <v>3.2736682891845699</v>
      </c>
      <c r="M61">
        <v>2.7521934509277299</v>
      </c>
      <c r="N61">
        <v>5.7849464416503897</v>
      </c>
      <c r="O61">
        <v>5</v>
      </c>
      <c r="P61">
        <v>5</v>
      </c>
      <c r="Q61">
        <v>15</v>
      </c>
      <c r="R61" s="16">
        <v>0.33329999999999999</v>
      </c>
      <c r="S61" s="16">
        <f t="shared" si="2"/>
        <v>0.5</v>
      </c>
      <c r="T61">
        <v>3.5299453735351598</v>
      </c>
      <c r="U61">
        <v>3.2661149501800502</v>
      </c>
      <c r="V61">
        <v>3.006591796875</v>
      </c>
      <c r="W61" s="17">
        <v>0.25952315330505399</v>
      </c>
      <c r="X61">
        <v>0.52335357666015603</v>
      </c>
      <c r="Y61">
        <v>0.52335357666015603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2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13" t="s">
        <v>29</v>
      </c>
      <c r="L62" s="10">
        <f>AVERAGE(L2:L61)</f>
        <v>2.5001113891601556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17">
        <f t="shared" ref="W62:AE62" si="3">AVERAGE(W2:W61)</f>
        <v>0.21321924130121869</v>
      </c>
      <c r="X62" s="3"/>
      <c r="Y62" s="3"/>
      <c r="Z62" s="3">
        <f t="shared" si="3"/>
        <v>0.4533333333333332</v>
      </c>
      <c r="AA62" s="3">
        <f t="shared" si="3"/>
        <v>0.97666666666666657</v>
      </c>
      <c r="AB62" s="3">
        <f t="shared" si="3"/>
        <v>0.68623852998853008</v>
      </c>
      <c r="AC62" s="3">
        <f t="shared" si="3"/>
        <v>0.80452775485384143</v>
      </c>
      <c r="AD62" s="3">
        <f t="shared" si="3"/>
        <v>2.3333333333333338E-2</v>
      </c>
      <c r="AE62" s="3">
        <f t="shared" si="3"/>
        <v>0.52333333333333354</v>
      </c>
      <c r="AF62" s="3"/>
    </row>
    <row r="63" spans="1:32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14" t="s">
        <v>30</v>
      </c>
      <c r="L63" s="10">
        <f>MAX(L2:L61)</f>
        <v>3.3382911682128902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17">
        <f t="shared" ref="W63:AE63" si="4">MAX(W2:W61)</f>
        <v>0.25952315330505399</v>
      </c>
      <c r="X63" s="3"/>
      <c r="Y63" s="3"/>
      <c r="Z63" s="3">
        <f t="shared" si="4"/>
        <v>0.8</v>
      </c>
      <c r="AA63" s="3">
        <f t="shared" si="4"/>
        <v>1</v>
      </c>
      <c r="AB63" s="3">
        <f t="shared" si="4"/>
        <v>0.76923076923076905</v>
      </c>
      <c r="AC63" s="3">
        <f t="shared" si="4"/>
        <v>0.86956521739130399</v>
      </c>
      <c r="AD63" s="3">
        <f t="shared" si="4"/>
        <v>0.2</v>
      </c>
      <c r="AE63" s="3">
        <f t="shared" si="4"/>
        <v>0.7</v>
      </c>
      <c r="AF63" s="3"/>
    </row>
    <row r="64" spans="1:32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10">
        <f>MIN(L2:L61)</f>
        <v>1.68826484680176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17">
        <f t="shared" ref="W64:AE64" si="5">MIN(W2:W61)</f>
        <v>0.135310173034668</v>
      </c>
      <c r="X64" s="3"/>
      <c r="Y64" s="3"/>
      <c r="Z64" s="3">
        <f t="shared" si="5"/>
        <v>0.3</v>
      </c>
      <c r="AA64" s="3">
        <f t="shared" si="5"/>
        <v>0.8</v>
      </c>
      <c r="AB64" s="3">
        <f t="shared" si="5"/>
        <v>0.55555555555555602</v>
      </c>
      <c r="AC64" s="3">
        <f t="shared" si="5"/>
        <v>0.71428571428571397</v>
      </c>
      <c r="AD64" s="3">
        <f t="shared" si="5"/>
        <v>0</v>
      </c>
      <c r="AE64" s="3">
        <f t="shared" si="5"/>
        <v>0.2</v>
      </c>
      <c r="AF64" s="3"/>
    </row>
    <row r="65" spans="1:32" x14ac:dyDescent="0.15">
      <c r="K65" s="3"/>
      <c r="L65" s="10"/>
      <c r="W65" s="17"/>
    </row>
    <row r="66" spans="1:32" x14ac:dyDescent="0.15">
      <c r="K66" s="3"/>
      <c r="L66" s="10"/>
      <c r="W66" s="17"/>
    </row>
    <row r="67" spans="1:32" x14ac:dyDescent="0.15">
      <c r="K67" s="3">
        <v>6.0579999999999998</v>
      </c>
      <c r="L67" s="10"/>
      <c r="M67">
        <v>2.573</v>
      </c>
      <c r="W67" s="17"/>
    </row>
    <row r="68" spans="1:32" x14ac:dyDescent="0.15">
      <c r="K68" s="3">
        <v>31</v>
      </c>
      <c r="L68" s="10"/>
      <c r="M68">
        <v>0.21299999999999999</v>
      </c>
      <c r="W68" s="17"/>
    </row>
    <row r="69" spans="1:32" x14ac:dyDescent="0.15">
      <c r="K69" s="3">
        <v>0.19500000000000001</v>
      </c>
      <c r="L69" s="10"/>
      <c r="W69" s="17"/>
    </row>
    <row r="70" spans="1:32" x14ac:dyDescent="0.15">
      <c r="K70" s="3"/>
      <c r="L70" s="10"/>
      <c r="W70" s="17"/>
    </row>
    <row r="71" spans="1:32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:32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:32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:32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:32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:32" x14ac:dyDescent="0.15">
      <c r="K76" s="3" t="s">
        <v>68</v>
      </c>
      <c r="L76" s="3">
        <f>COUNTIF(L2:L61,"&lt;1.228")-COUNTIF(L2:L61,"&lt;1.033")</f>
        <v>0</v>
      </c>
      <c r="W76" s="17"/>
    </row>
    <row r="77" spans="1:32" x14ac:dyDescent="0.15">
      <c r="K77" s="3" t="s">
        <v>69</v>
      </c>
      <c r="L77" s="3">
        <f>COUNTIF(L2:L61,"&lt;1.423")-COUNTIF(L2:L61,"&lt;1.228")</f>
        <v>0</v>
      </c>
      <c r="W77" s="17"/>
    </row>
    <row r="78" spans="1:32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20" t="s">
        <v>70</v>
      </c>
      <c r="L78" s="20">
        <f>COUNTIF(L2:L61,"&lt;1.618")-COUNTIF(L2:L61,"&lt;1.423")</f>
        <v>0</v>
      </c>
      <c r="M78" s="20">
        <v>3</v>
      </c>
      <c r="N78" s="20">
        <v>2</v>
      </c>
      <c r="O78" s="4"/>
      <c r="P78" s="4"/>
      <c r="Q78" s="4"/>
      <c r="R78" s="4"/>
      <c r="S78" s="4"/>
      <c r="T78" s="4"/>
      <c r="U78" s="4"/>
      <c r="V78" s="4"/>
      <c r="W78" s="20"/>
      <c r="X78" s="4"/>
      <c r="Y78" s="4"/>
      <c r="Z78" s="4"/>
      <c r="AA78" s="4"/>
      <c r="AB78" s="4"/>
      <c r="AC78" s="4"/>
      <c r="AD78" s="4"/>
      <c r="AE78" s="4"/>
      <c r="AF78" s="4"/>
    </row>
    <row r="79" spans="1:32" x14ac:dyDescent="0.15">
      <c r="K79" s="3" t="s">
        <v>71</v>
      </c>
      <c r="L79" s="3">
        <f>COUNTIF(L2:L61,"&lt;1.813")-COUNTIF(L2:L61,"&lt;1.618")</f>
        <v>2</v>
      </c>
      <c r="M79" s="3">
        <v>6</v>
      </c>
      <c r="N79" s="3">
        <v>4</v>
      </c>
      <c r="O79" s="3">
        <v>2</v>
      </c>
      <c r="W79" s="17"/>
    </row>
    <row r="80" spans="1:32" x14ac:dyDescent="0.15">
      <c r="K80" s="3" t="s">
        <v>72</v>
      </c>
      <c r="L80" s="3">
        <f>COUNTIF(L2:L61,"&lt;2.008")-COUNTIF(L2:L61,"&lt;1.813")</f>
        <v>5</v>
      </c>
      <c r="M80" s="3">
        <v>8</v>
      </c>
      <c r="N80" s="3">
        <v>6</v>
      </c>
      <c r="O80" s="3">
        <v>5</v>
      </c>
      <c r="W80" s="17"/>
    </row>
    <row r="81" spans="1:32" x14ac:dyDescent="0.15">
      <c r="K81" s="3" t="s">
        <v>73</v>
      </c>
      <c r="L81" s="3">
        <f>COUNTIF(L2:L61,"&lt;2.203")-COUNTIF(L2:L61,"&lt;2.008")</f>
        <v>7</v>
      </c>
      <c r="M81" s="3">
        <v>11</v>
      </c>
      <c r="N81" s="3">
        <v>9</v>
      </c>
      <c r="O81" s="3">
        <v>7</v>
      </c>
      <c r="W81" s="3"/>
    </row>
    <row r="82" spans="1:32" x14ac:dyDescent="0.15">
      <c r="K82" s="3" t="s">
        <v>74</v>
      </c>
      <c r="L82" s="3">
        <f>COUNTIF(L2:L61,"&lt;2.398")-COUNTIF(L2:L61,"&lt;2.203")</f>
        <v>10</v>
      </c>
      <c r="M82" s="3">
        <v>14</v>
      </c>
      <c r="N82" s="3">
        <v>12</v>
      </c>
      <c r="O82" s="3">
        <v>10</v>
      </c>
      <c r="W82" s="17"/>
    </row>
    <row r="83" spans="1:32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21" t="s">
        <v>75</v>
      </c>
      <c r="L83" s="21">
        <f>COUNTIF(L2:L61,"&lt;2.593")-COUNTIF(L2:L61,"&lt;2.398")</f>
        <v>12</v>
      </c>
      <c r="M83" s="21">
        <v>16</v>
      </c>
      <c r="N83" s="21">
        <v>14</v>
      </c>
      <c r="O83" s="21">
        <v>12</v>
      </c>
      <c r="P83" s="5"/>
      <c r="Q83" s="5"/>
      <c r="R83" s="5"/>
      <c r="S83" s="5"/>
      <c r="T83" s="5"/>
      <c r="U83" s="5"/>
      <c r="V83" s="5"/>
      <c r="W83" s="21"/>
      <c r="X83" s="5"/>
      <c r="Y83" s="5"/>
      <c r="Z83" s="5"/>
      <c r="AA83" s="5"/>
      <c r="AB83" s="5"/>
      <c r="AC83" s="5"/>
      <c r="AD83" s="5"/>
      <c r="AE83" s="5"/>
      <c r="AF83" s="5"/>
    </row>
    <row r="84" spans="1:32" x14ac:dyDescent="0.15">
      <c r="K84" s="3" t="s">
        <v>76</v>
      </c>
      <c r="L84" s="3">
        <f>COUNTIF(L2:L61,"&lt;2.788")-COUNTIF(L2:L61,"&lt;2.593")</f>
        <v>10</v>
      </c>
      <c r="M84" s="3">
        <v>14</v>
      </c>
      <c r="N84" s="3">
        <v>12</v>
      </c>
      <c r="O84" s="3">
        <v>10</v>
      </c>
      <c r="W84" s="17"/>
    </row>
    <row r="85" spans="1:32" x14ac:dyDescent="0.15">
      <c r="K85" s="3" t="s">
        <v>77</v>
      </c>
      <c r="L85" s="3">
        <f>COUNTIF(L2:L61,"&lt;2.983")-COUNTIF(L2:L61,"&lt;2.788")</f>
        <v>7</v>
      </c>
      <c r="M85" s="3">
        <v>11</v>
      </c>
      <c r="N85" s="3">
        <v>9</v>
      </c>
      <c r="O85" s="3">
        <v>7</v>
      </c>
      <c r="W85" s="17"/>
    </row>
    <row r="86" spans="1:32" x14ac:dyDescent="0.15">
      <c r="K86" s="3" t="s">
        <v>78</v>
      </c>
      <c r="L86" s="3">
        <f>COUNTIF(L2:L61,"&lt;3.178")-COUNTIF(L2:L61,"&lt;2.983")</f>
        <v>5</v>
      </c>
      <c r="M86" s="3">
        <v>8</v>
      </c>
      <c r="N86" s="3">
        <v>6</v>
      </c>
      <c r="O86" s="3">
        <v>5</v>
      </c>
      <c r="W86" s="17"/>
    </row>
    <row r="87" spans="1:32" x14ac:dyDescent="0.15">
      <c r="K87" s="3" t="s">
        <v>79</v>
      </c>
      <c r="L87" s="3">
        <f>COUNTIF(L2:L61,"&lt;3.373")-COUNTIF(L2:L61,"&lt;3.178")</f>
        <v>2</v>
      </c>
      <c r="M87" s="3">
        <v>6</v>
      </c>
      <c r="N87" s="3">
        <v>4</v>
      </c>
      <c r="O87" s="3">
        <v>2</v>
      </c>
      <c r="W87" s="17"/>
    </row>
    <row r="88" spans="1:32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20" t="s">
        <v>80</v>
      </c>
      <c r="L88" s="20">
        <f>COUNTIF(L2:L61,"&lt;3.568")-COUNTIF(L2:L61,"&lt;3.373")</f>
        <v>0</v>
      </c>
      <c r="M88" s="20">
        <v>3</v>
      </c>
      <c r="N88" s="20">
        <v>2</v>
      </c>
      <c r="O88" s="4"/>
      <c r="P88" s="4"/>
      <c r="Q88" s="4"/>
      <c r="R88" s="4"/>
      <c r="S88" s="4"/>
      <c r="T88" s="4"/>
      <c r="U88" s="4"/>
      <c r="V88" s="4"/>
      <c r="W88" s="20"/>
      <c r="X88" s="4"/>
      <c r="Y88" s="4"/>
      <c r="Z88" s="4"/>
      <c r="AA88" s="4"/>
      <c r="AB88" s="4"/>
      <c r="AC88" s="4"/>
      <c r="AD88" s="4"/>
      <c r="AE88" s="4"/>
      <c r="AF88" s="4"/>
    </row>
    <row r="89" spans="1:32" x14ac:dyDescent="0.15">
      <c r="K89" s="3" t="s">
        <v>81</v>
      </c>
      <c r="L89" s="3">
        <f>COUNTIF(L2:L61,"&lt;3.763")-COUNTIF(L2:L61,"&lt;3.568")</f>
        <v>0</v>
      </c>
      <c r="W89" s="17"/>
    </row>
    <row r="90" spans="1:32" x14ac:dyDescent="0.15">
      <c r="K90" s="3" t="s">
        <v>82</v>
      </c>
      <c r="L90" s="3">
        <f>COUNTIF(L2:L61,"&lt;3.958")-COUNTIF(L2:L61,"&lt;3.763")</f>
        <v>0</v>
      </c>
      <c r="W90" s="17"/>
    </row>
    <row r="91" spans="1:32" x14ac:dyDescent="0.15">
      <c r="K91" s="3" t="s">
        <v>83</v>
      </c>
      <c r="L91" s="3">
        <f>COUNTIF(L2:L61,"&lt;4.153")-COUNTIF(L2:L61,"&lt;3.958")</f>
        <v>0</v>
      </c>
      <c r="W91" s="3"/>
    </row>
    <row r="92" spans="1:32" x14ac:dyDescent="0.15">
      <c r="K92" s="3" t="s">
        <v>84</v>
      </c>
      <c r="L92" s="3">
        <f>COUNTIF(L2:L61,"&lt;4.348")-COUNTIF(L2:L61,"&lt;4.153")</f>
        <v>0</v>
      </c>
      <c r="W92" s="17"/>
    </row>
    <row r="93" spans="1:32" x14ac:dyDescent="0.15">
      <c r="K93" s="3" t="s">
        <v>85</v>
      </c>
      <c r="L93" s="3">
        <f>COUNTIF(L2:L61,"&lt;4.543")-COUNTIF(L2:L61,"&lt;4.348")</f>
        <v>0</v>
      </c>
      <c r="W93" s="17"/>
    </row>
    <row r="94" spans="1:32" x14ac:dyDescent="0.15">
      <c r="K94" s="3" t="s">
        <v>86</v>
      </c>
      <c r="L94" s="3">
        <f>COUNTIF(L2:L61,"&lt;4.738")-COUNTIF(L2:L61,"&lt;4.543")</f>
        <v>0</v>
      </c>
      <c r="W94" s="17"/>
    </row>
    <row r="95" spans="1:32" x14ac:dyDescent="0.15">
      <c r="K95" s="3" t="s">
        <v>87</v>
      </c>
      <c r="L95" s="3">
        <f>COUNTIF(L2:L61,"&lt;4.933")-COUNTIF(L2:L61,"&lt;4.738")</f>
        <v>0</v>
      </c>
      <c r="W95" s="17"/>
    </row>
    <row r="96" spans="1:32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1.9079999999999999</v>
      </c>
      <c r="O99">
        <v>0.155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N100">
        <v>2.5009999999999999</v>
      </c>
      <c r="O100">
        <v>0.21299999999999999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3.472</v>
      </c>
      <c r="O101">
        <v>0.29099999999999998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10"/>
      <c r="W105" s="17"/>
    </row>
    <row r="106" spans="11:23" x14ac:dyDescent="0.15">
      <c r="K106" s="3"/>
      <c r="L106" s="10"/>
      <c r="W106" s="17"/>
    </row>
    <row r="107" spans="11:23" x14ac:dyDescent="0.15">
      <c r="K107" s="3"/>
      <c r="L107" s="10"/>
      <c r="W107" s="17"/>
    </row>
    <row r="108" spans="11:23" x14ac:dyDescent="0.15">
      <c r="K108" s="3"/>
      <c r="L108" s="10"/>
      <c r="W108" s="17"/>
    </row>
    <row r="109" spans="11:23" x14ac:dyDescent="0.15">
      <c r="K109" s="3"/>
      <c r="L109" s="10"/>
      <c r="W109" s="17"/>
    </row>
    <row r="110" spans="11:23" x14ac:dyDescent="0.15">
      <c r="K110" s="3"/>
      <c r="L110" s="3"/>
    </row>
    <row r="111" spans="11:23" x14ac:dyDescent="0.15">
      <c r="K111" s="3"/>
      <c r="L111" s="3"/>
    </row>
    <row r="112" spans="11:23" x14ac:dyDescent="0.15">
      <c r="K112" s="3"/>
      <c r="L112" s="3"/>
    </row>
    <row r="113" spans="11:12" x14ac:dyDescent="0.15">
      <c r="K113" s="3"/>
      <c r="L113" s="3"/>
    </row>
    <row r="114" spans="11:12" x14ac:dyDescent="0.15">
      <c r="K114" s="3"/>
      <c r="L114" s="3"/>
    </row>
  </sheetData>
  <phoneticPr fontId="5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109"/>
  <sheetViews>
    <sheetView topLeftCell="I61" workbookViewId="0">
      <selection activeCell="P74" sqref="P74:P82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21.8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733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11.8653621673584</v>
      </c>
      <c r="L2" s="10">
        <v>1.68826484680176</v>
      </c>
      <c r="M2">
        <v>1.46877670288086</v>
      </c>
      <c r="N2">
        <v>9.1130142211914098</v>
      </c>
      <c r="O2">
        <v>6</v>
      </c>
      <c r="P2">
        <v>6</v>
      </c>
      <c r="Q2">
        <v>16</v>
      </c>
      <c r="R2" s="16">
        <v>0.375</v>
      </c>
      <c r="S2" s="16">
        <f t="shared" ref="S2:S29" si="0">O2/E2</f>
        <v>0.6</v>
      </c>
      <c r="T2">
        <v>4.6890087127685502</v>
      </c>
      <c r="U2">
        <v>4.3773121833801296</v>
      </c>
      <c r="V2">
        <v>4.1230134963989302</v>
      </c>
      <c r="W2" s="17">
        <v>0.25429868698120101</v>
      </c>
      <c r="X2">
        <v>0.56599521636962902</v>
      </c>
      <c r="Y2">
        <v>0.56599521636962902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2" customFormat="1" x14ac:dyDescent="0.15">
      <c r="A3" s="7">
        <v>210</v>
      </c>
      <c r="B3" s="2">
        <v>18</v>
      </c>
      <c r="C3" s="2">
        <v>2</v>
      </c>
      <c r="D3" s="2">
        <v>10</v>
      </c>
      <c r="E3" s="2">
        <v>10</v>
      </c>
      <c r="F3" s="2">
        <v>10</v>
      </c>
      <c r="G3" s="2">
        <v>0</v>
      </c>
      <c r="H3" s="2">
        <v>8</v>
      </c>
      <c r="I3" s="2">
        <v>2</v>
      </c>
      <c r="J3" s="2">
        <v>0.9</v>
      </c>
      <c r="K3" s="11">
        <v>9.3285999298095703</v>
      </c>
      <c r="L3" s="11">
        <v>1.6996536254882799</v>
      </c>
      <c r="M3" s="2">
        <v>1.1137390136718699</v>
      </c>
      <c r="N3" s="2">
        <v>6.60658836364746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4.1583976745605504</v>
      </c>
      <c r="U3" s="2">
        <v>3.84421730041504</v>
      </c>
      <c r="V3" s="2">
        <v>3.6080558300018302</v>
      </c>
      <c r="W3" s="11">
        <v>0.23616147041320801</v>
      </c>
      <c r="X3" s="2">
        <v>0.55034184455871604</v>
      </c>
      <c r="Y3" s="2">
        <v>0.55034184455871604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95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8.5702972412109393</v>
      </c>
      <c r="L4" s="10">
        <v>1.8977088928222701</v>
      </c>
      <c r="M4">
        <v>1.3390693664550799</v>
      </c>
      <c r="N4">
        <v>5.5475578308105504</v>
      </c>
      <c r="O4">
        <v>4</v>
      </c>
      <c r="P4">
        <v>4</v>
      </c>
      <c r="Q4">
        <v>12</v>
      </c>
      <c r="R4" s="16">
        <v>0.33329999999999999</v>
      </c>
      <c r="S4" s="16">
        <f t="shared" si="0"/>
        <v>0.4</v>
      </c>
      <c r="T4">
        <v>3.9815902709960902</v>
      </c>
      <c r="U4">
        <v>3.6999924182891801</v>
      </c>
      <c r="V4">
        <v>3.46128225326538</v>
      </c>
      <c r="W4" s="17">
        <v>0.23871016502380399</v>
      </c>
      <c r="X4">
        <v>0.520308017730713</v>
      </c>
      <c r="Y4">
        <v>0.520308017730713</v>
      </c>
      <c r="Z4">
        <v>0.4</v>
      </c>
      <c r="AA4">
        <v>0.8</v>
      </c>
      <c r="AB4">
        <v>0.66666666666666696</v>
      </c>
      <c r="AC4">
        <v>0.72727272727272696</v>
      </c>
      <c r="AD4">
        <v>0.2</v>
      </c>
      <c r="AE4">
        <v>0.4</v>
      </c>
    </row>
    <row r="5" spans="1:31" x14ac:dyDescent="0.15">
      <c r="A5" s="6">
        <v>990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8.4486637115478498</v>
      </c>
      <c r="L5" s="10">
        <v>1.9053821563720701</v>
      </c>
      <c r="M5">
        <v>0.90157699584960904</v>
      </c>
      <c r="N5">
        <v>6.00150489807129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4.1283950805664098</v>
      </c>
      <c r="U5">
        <v>3.7545332908630402</v>
      </c>
      <c r="V5">
        <v>3.5537257194518999</v>
      </c>
      <c r="W5" s="17">
        <v>0.20080757141113301</v>
      </c>
      <c r="X5">
        <v>0.57466936111450195</v>
      </c>
      <c r="Y5">
        <v>0.57466936111450195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984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8.6383628845214808</v>
      </c>
      <c r="L6" s="10">
        <v>1.9156856536865201</v>
      </c>
      <c r="M6">
        <v>0.92982864379882801</v>
      </c>
      <c r="N6">
        <v>6.3176345825195304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4.0963973999023402</v>
      </c>
      <c r="U6">
        <v>3.7216889858245801</v>
      </c>
      <c r="V6">
        <v>3.5205378532409699</v>
      </c>
      <c r="W6" s="17">
        <v>0.201151132583618</v>
      </c>
      <c r="X6">
        <v>0.57585954666137695</v>
      </c>
      <c r="Y6">
        <v>0.57585954666137695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s="32" customFormat="1" x14ac:dyDescent="0.15">
      <c r="A7" s="33">
        <v>868</v>
      </c>
      <c r="B7" s="32">
        <v>19</v>
      </c>
      <c r="C7" s="32">
        <v>1</v>
      </c>
      <c r="D7" s="32">
        <v>10</v>
      </c>
      <c r="E7" s="32">
        <v>10</v>
      </c>
      <c r="F7" s="32">
        <v>10</v>
      </c>
      <c r="G7" s="32">
        <v>0</v>
      </c>
      <c r="H7" s="32">
        <v>9</v>
      </c>
      <c r="I7" s="32">
        <v>1</v>
      </c>
      <c r="J7" s="32">
        <v>0.95</v>
      </c>
      <c r="K7" s="34">
        <v>12.251512527465801</v>
      </c>
      <c r="L7" s="34">
        <v>1.91659736633301</v>
      </c>
      <c r="M7" s="32">
        <v>1.7530345916748</v>
      </c>
      <c r="N7" s="32">
        <v>9.8475990295410192</v>
      </c>
      <c r="O7" s="32">
        <v>8</v>
      </c>
      <c r="P7" s="32">
        <v>8</v>
      </c>
      <c r="Q7" s="32">
        <v>18</v>
      </c>
      <c r="R7" s="35">
        <v>0.44440000000000002</v>
      </c>
      <c r="S7" s="35">
        <f t="shared" si="0"/>
        <v>0.8</v>
      </c>
      <c r="T7" s="32">
        <v>4.5495071411132804</v>
      </c>
      <c r="U7" s="32">
        <v>4.2235770225524902</v>
      </c>
      <c r="V7" s="32">
        <v>3.9954762458801301</v>
      </c>
      <c r="W7" s="34">
        <v>0.228100776672363</v>
      </c>
      <c r="X7" s="32">
        <v>0.55403089523315396</v>
      </c>
      <c r="Y7" s="32">
        <v>0.55403089523315396</v>
      </c>
      <c r="Z7" s="32">
        <v>0.8</v>
      </c>
      <c r="AA7" s="32">
        <v>1</v>
      </c>
      <c r="AB7" s="32">
        <v>0.55555555555555602</v>
      </c>
      <c r="AC7" s="32">
        <v>0.71428571428571397</v>
      </c>
      <c r="AD7" s="32">
        <v>0</v>
      </c>
      <c r="AE7" s="32">
        <v>0.2</v>
      </c>
    </row>
    <row r="8" spans="1:31" x14ac:dyDescent="0.15">
      <c r="A8" s="6">
        <v>808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9.0055828094482404</v>
      </c>
      <c r="L8" s="10">
        <v>2.1560440063476598</v>
      </c>
      <c r="M8">
        <v>1.2384948730468699</v>
      </c>
      <c r="N8">
        <v>6.7265453338623002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4.66326904296875</v>
      </c>
      <c r="U8">
        <v>4.2403526306152299</v>
      </c>
      <c r="V8">
        <v>4.0327014923095703</v>
      </c>
      <c r="W8" s="17">
        <v>0.20765113830566401</v>
      </c>
      <c r="X8">
        <v>0.63056755065918002</v>
      </c>
      <c r="Y8">
        <v>0.63056755065918002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419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9.0907382965087908</v>
      </c>
      <c r="L10" s="10">
        <v>2.1580924987793</v>
      </c>
      <c r="M10">
        <v>1.1644153594970701</v>
      </c>
      <c r="N10">
        <v>6.5915012359619096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3.6389312744140598</v>
      </c>
      <c r="U10">
        <v>3.3371138572692902</v>
      </c>
      <c r="V10">
        <v>3.1238765716552699</v>
      </c>
      <c r="W10" s="17">
        <v>0.213237285614014</v>
      </c>
      <c r="X10">
        <v>0.51505470275878895</v>
      </c>
      <c r="Y10">
        <v>0.51505470275878895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393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9.0137596130371094</v>
      </c>
      <c r="L11" s="10">
        <v>2.0154380798339799</v>
      </c>
      <c r="M11">
        <v>0.97864913940429699</v>
      </c>
      <c r="N11">
        <v>6.5416355133056596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4.1226081848144496</v>
      </c>
      <c r="U11">
        <v>3.7492263317108101</v>
      </c>
      <c r="V11">
        <v>3.53274297714233</v>
      </c>
      <c r="W11" s="17">
        <v>0.216483354568481</v>
      </c>
      <c r="X11">
        <v>0.58986520767211903</v>
      </c>
      <c r="Y11">
        <v>0.58986520767211903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272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9.2138195037841797</v>
      </c>
      <c r="L12" s="10">
        <v>2.0940017700195299</v>
      </c>
      <c r="M12">
        <v>1.08382415771484</v>
      </c>
      <c r="N12">
        <v>6.8038921356201199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4.4087619781494096</v>
      </c>
      <c r="U12">
        <v>4.0186033248901403</v>
      </c>
      <c r="V12">
        <v>3.8008544445037802</v>
      </c>
      <c r="W12" s="17">
        <v>0.21774888038635301</v>
      </c>
      <c r="X12">
        <v>0.60790753364562999</v>
      </c>
      <c r="Y12">
        <v>0.60790753364562999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758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9.3289508819580096</v>
      </c>
      <c r="L13" s="10">
        <v>2.0283145904540998</v>
      </c>
      <c r="M13">
        <v>0.96340560913085904</v>
      </c>
      <c r="N13">
        <v>6.8797893524169904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4.1791725158691397</v>
      </c>
      <c r="U13">
        <v>3.7919178009033199</v>
      </c>
      <c r="V13">
        <v>3.5736203193664502</v>
      </c>
      <c r="W13" s="17">
        <v>0.21829748153686501</v>
      </c>
      <c r="X13">
        <v>0.60555219650268599</v>
      </c>
      <c r="Y13">
        <v>0.60555219650268599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s="32" customFormat="1" x14ac:dyDescent="0.15">
      <c r="A14" s="33">
        <v>850</v>
      </c>
      <c r="B14" s="32">
        <v>17</v>
      </c>
      <c r="C14" s="32">
        <v>3</v>
      </c>
      <c r="D14" s="32">
        <v>10</v>
      </c>
      <c r="E14" s="32">
        <v>10</v>
      </c>
      <c r="F14" s="32">
        <v>10</v>
      </c>
      <c r="G14" s="32">
        <v>0</v>
      </c>
      <c r="H14" s="32">
        <v>7</v>
      </c>
      <c r="I14" s="32">
        <v>3</v>
      </c>
      <c r="J14" s="32">
        <v>0.85</v>
      </c>
      <c r="K14" s="34">
        <v>8.9638195037841797</v>
      </c>
      <c r="L14" s="34">
        <v>2.1394710540771502</v>
      </c>
      <c r="M14" s="32">
        <v>1.19388198852539</v>
      </c>
      <c r="N14" s="32">
        <v>6.5971145629882804</v>
      </c>
      <c r="O14" s="32">
        <v>5</v>
      </c>
      <c r="P14" s="32">
        <v>5</v>
      </c>
      <c r="Q14" s="32">
        <v>15</v>
      </c>
      <c r="R14" s="35">
        <v>0.33329999999999999</v>
      </c>
      <c r="S14" s="35">
        <f t="shared" si="0"/>
        <v>0.5</v>
      </c>
      <c r="T14" s="32">
        <v>4.2533588409423801</v>
      </c>
      <c r="U14" s="32">
        <v>3.8689239025115998</v>
      </c>
      <c r="V14" s="32">
        <v>3.64924097061157</v>
      </c>
      <c r="W14" s="34">
        <v>0.219682931900024</v>
      </c>
      <c r="X14" s="32">
        <v>0.60411787033081099</v>
      </c>
      <c r="Y14" s="32">
        <v>0.60411787033081099</v>
      </c>
      <c r="Z14" s="32">
        <v>0.5</v>
      </c>
      <c r="AA14" s="32">
        <v>1</v>
      </c>
      <c r="AB14" s="32">
        <v>0.66666666666666696</v>
      </c>
      <c r="AC14" s="32">
        <v>0.8</v>
      </c>
      <c r="AD14" s="32">
        <v>0</v>
      </c>
      <c r="AE14" s="32">
        <v>0.5</v>
      </c>
    </row>
    <row r="15" spans="1:31" x14ac:dyDescent="0.15">
      <c r="A15" s="6">
        <v>756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8.0184116363525408</v>
      </c>
      <c r="L15" s="10">
        <v>2.3798713684082</v>
      </c>
      <c r="M15">
        <v>1.7715759277343699</v>
      </c>
      <c r="N15">
        <v>6.0273933410644496</v>
      </c>
      <c r="O15">
        <v>3</v>
      </c>
      <c r="P15">
        <v>3</v>
      </c>
      <c r="Q15">
        <v>11</v>
      </c>
      <c r="R15" s="16">
        <v>0.2727</v>
      </c>
      <c r="S15" s="16">
        <f t="shared" si="0"/>
        <v>0.3</v>
      </c>
      <c r="T15">
        <v>3.0213775634765598</v>
      </c>
      <c r="U15">
        <v>2.7786052227020299</v>
      </c>
      <c r="V15">
        <v>2.5855565071106001</v>
      </c>
      <c r="W15" s="17">
        <v>0.193048715591431</v>
      </c>
      <c r="X15">
        <v>0.43582105636596702</v>
      </c>
      <c r="Y15">
        <v>0.43582105636596702</v>
      </c>
      <c r="Z15">
        <v>0.3</v>
      </c>
      <c r="AA15">
        <v>0.8</v>
      </c>
      <c r="AB15">
        <v>0.72727272727272696</v>
      </c>
      <c r="AC15">
        <v>0.76190476190476197</v>
      </c>
      <c r="AD15">
        <v>0.2</v>
      </c>
      <c r="AE15">
        <v>0.5</v>
      </c>
    </row>
    <row r="16" spans="1:31" x14ac:dyDescent="0.15">
      <c r="A16" s="6">
        <v>446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8.2429790496826207</v>
      </c>
      <c r="L16" s="10">
        <v>2.26055908203125</v>
      </c>
      <c r="M16">
        <v>1.5181465148925799</v>
      </c>
      <c r="N16">
        <v>6.0716114044189498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3.6840438842773402</v>
      </c>
      <c r="U16">
        <v>3.3704593181610099</v>
      </c>
      <c r="V16">
        <v>3.1725697517395002</v>
      </c>
      <c r="W16" s="17">
        <v>0.19788956642150901</v>
      </c>
      <c r="X16">
        <v>0.51147413253784202</v>
      </c>
      <c r="Y16">
        <v>0.51147413253784202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293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9.4476966857910192</v>
      </c>
      <c r="L17" s="10">
        <v>2.24513435363769</v>
      </c>
      <c r="M17">
        <v>1.2746620178222701</v>
      </c>
      <c r="N17">
        <v>7.0544452667236301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4.7275981903076199</v>
      </c>
      <c r="U17">
        <v>4.3054332733154297</v>
      </c>
      <c r="V17">
        <v>4.0826606750488299</v>
      </c>
      <c r="W17" s="17">
        <v>0.22277259826660201</v>
      </c>
      <c r="X17">
        <v>0.64493751525878895</v>
      </c>
      <c r="Y17">
        <v>0.64493751525878895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21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8.5764751434326207</v>
      </c>
      <c r="L18" s="10">
        <v>2.2861194610595699</v>
      </c>
      <c r="M18">
        <v>1.3435592651367201</v>
      </c>
      <c r="N18">
        <v>5.8443679809570304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3.8828964233398402</v>
      </c>
      <c r="U18">
        <v>3.5720171928405802</v>
      </c>
      <c r="V18">
        <v>3.3421382904052699</v>
      </c>
      <c r="W18" s="17">
        <v>0.22987890243530301</v>
      </c>
      <c r="X18">
        <v>0.54075813293456998</v>
      </c>
      <c r="Y18">
        <v>0.54075813293456998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573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7.7861976623535201</v>
      </c>
      <c r="L19" s="10">
        <v>2.38701248168945</v>
      </c>
      <c r="M19">
        <v>1.50172996520996</v>
      </c>
      <c r="N19">
        <v>4.7621803283691397</v>
      </c>
      <c r="O19">
        <v>4</v>
      </c>
      <c r="P19">
        <v>4</v>
      </c>
      <c r="Q19">
        <v>13</v>
      </c>
      <c r="R19" s="16">
        <v>0.30769999999999997</v>
      </c>
      <c r="S19" s="16">
        <f t="shared" si="0"/>
        <v>0.4</v>
      </c>
      <c r="T19">
        <v>3.1709365844726598</v>
      </c>
      <c r="U19">
        <v>2.9400973320007302</v>
      </c>
      <c r="V19">
        <v>2.70842504501343</v>
      </c>
      <c r="W19" s="17">
        <v>0.23167228698730499</v>
      </c>
      <c r="X19">
        <v>0.46251153945922902</v>
      </c>
      <c r="Y19">
        <v>0.46251153945922902</v>
      </c>
      <c r="Z19">
        <v>0.4</v>
      </c>
      <c r="AA19">
        <v>0.9</v>
      </c>
      <c r="AB19">
        <v>0.69230769230769196</v>
      </c>
      <c r="AC19">
        <v>0.78260869565217395</v>
      </c>
      <c r="AD19">
        <v>0.1</v>
      </c>
      <c r="AE19">
        <v>0.5</v>
      </c>
    </row>
    <row r="20" spans="1:31" x14ac:dyDescent="0.15">
      <c r="A20" s="6">
        <v>582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10.237333297729499</v>
      </c>
      <c r="L20" s="10">
        <v>2.39279365539551</v>
      </c>
      <c r="M20">
        <v>1.32973480224609</v>
      </c>
      <c r="N20">
        <v>7.6629505157470703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3.8714351654052699</v>
      </c>
      <c r="U20">
        <v>3.5270068645477299</v>
      </c>
      <c r="V20">
        <v>3.29490995407104</v>
      </c>
      <c r="W20" s="17">
        <v>0.23209691047668499</v>
      </c>
      <c r="X20">
        <v>0.57652521133422896</v>
      </c>
      <c r="Y20">
        <v>0.57652521133422896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766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8.3576145172119105</v>
      </c>
      <c r="L21" s="10">
        <v>2.3232803344726598</v>
      </c>
      <c r="M21">
        <v>1.3556365966796899</v>
      </c>
      <c r="N21">
        <v>5.3950061798095703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3.5073833465576199</v>
      </c>
      <c r="U21">
        <v>3.2279739379882799</v>
      </c>
      <c r="V21">
        <v>2.9903004169464098</v>
      </c>
      <c r="W21" s="17">
        <v>0.23767352104187001</v>
      </c>
      <c r="X21">
        <v>0.51708292961120605</v>
      </c>
      <c r="Y21">
        <v>0.51708292961120605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664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8.9440002441406197</v>
      </c>
      <c r="L22" s="10">
        <v>2.26729011535644</v>
      </c>
      <c r="M22">
        <v>1.25271224975586</v>
      </c>
      <c r="N22">
        <v>6.1562232971191397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4.22882080078125</v>
      </c>
      <c r="U22">
        <v>3.87713646888733</v>
      </c>
      <c r="V22">
        <v>3.63890528678894</v>
      </c>
      <c r="W22" s="17">
        <v>0.238231182098389</v>
      </c>
      <c r="X22">
        <v>0.58991551399231001</v>
      </c>
      <c r="Y22">
        <v>0.58991551399231001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s="32" customFormat="1" x14ac:dyDescent="0.15">
      <c r="A23" s="33">
        <v>470</v>
      </c>
      <c r="B23" s="32">
        <v>17</v>
      </c>
      <c r="C23" s="32">
        <v>3</v>
      </c>
      <c r="D23" s="32">
        <v>10</v>
      </c>
      <c r="E23" s="32">
        <v>10</v>
      </c>
      <c r="F23" s="32">
        <v>10</v>
      </c>
      <c r="G23" s="32">
        <v>0</v>
      </c>
      <c r="H23" s="32">
        <v>7</v>
      </c>
      <c r="I23" s="32">
        <v>3</v>
      </c>
      <c r="J23" s="32">
        <v>0.85</v>
      </c>
      <c r="K23" s="34">
        <v>8.5534763336181605</v>
      </c>
      <c r="L23" s="34">
        <v>2.3563823699951199</v>
      </c>
      <c r="M23" s="32">
        <v>1.5020065307617201</v>
      </c>
      <c r="N23" s="32">
        <v>6.0050640106201199</v>
      </c>
      <c r="O23" s="32">
        <v>4</v>
      </c>
      <c r="P23" s="32">
        <v>4</v>
      </c>
      <c r="Q23" s="32">
        <v>14</v>
      </c>
      <c r="R23" s="35">
        <v>0.28570000000000001</v>
      </c>
      <c r="S23" s="35">
        <f t="shared" si="0"/>
        <v>0.4</v>
      </c>
      <c r="T23" s="32">
        <v>3.9342632293701199</v>
      </c>
      <c r="U23" s="32">
        <v>3.6075482368469198</v>
      </c>
      <c r="V23" s="32">
        <v>3.36776494979858</v>
      </c>
      <c r="W23" s="34">
        <v>0.23978328704834001</v>
      </c>
      <c r="X23" s="32">
        <v>0.56649827957153298</v>
      </c>
      <c r="Y23" s="32">
        <v>0.56649827957153298</v>
      </c>
      <c r="Z23" s="32">
        <v>0.4</v>
      </c>
      <c r="AA23" s="32">
        <v>1</v>
      </c>
      <c r="AB23" s="32">
        <v>0.71428571428571397</v>
      </c>
      <c r="AC23" s="32">
        <v>0.83333333333333304</v>
      </c>
      <c r="AD23" s="32">
        <v>0</v>
      </c>
      <c r="AE23" s="32">
        <v>0.6</v>
      </c>
    </row>
    <row r="24" spans="1:31" x14ac:dyDescent="0.15">
      <c r="A24" s="6">
        <v>880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8.9738502502441406</v>
      </c>
      <c r="L24" s="10">
        <v>2.5500297546386701</v>
      </c>
      <c r="M24">
        <v>1.0189895629882799</v>
      </c>
      <c r="N24">
        <v>6.8787593841552699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4.16623878479004</v>
      </c>
      <c r="U24">
        <v>3.7365980148315399</v>
      </c>
      <c r="V24">
        <v>3.5552010536193901</v>
      </c>
      <c r="W24" s="17">
        <v>0.18139696121215801</v>
      </c>
      <c r="X24">
        <v>0.61103773117065396</v>
      </c>
      <c r="Y24">
        <v>0.61103773117065396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905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9.1678104400634801</v>
      </c>
      <c r="L25" s="10">
        <v>2.40227127075195</v>
      </c>
      <c r="M25">
        <v>1.6430358886718699</v>
      </c>
      <c r="N25">
        <v>7.1342506408691397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3.70845603942871</v>
      </c>
      <c r="U25">
        <v>3.4084808826446502</v>
      </c>
      <c r="V25">
        <v>3.2270560264587398</v>
      </c>
      <c r="W25" s="17">
        <v>0.181424856185913</v>
      </c>
      <c r="X25">
        <v>0.48140001296997098</v>
      </c>
      <c r="Y25">
        <v>0.48140001296997098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724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8.4444427490234393</v>
      </c>
      <c r="L26" s="10">
        <v>2.5630035400390598</v>
      </c>
      <c r="M26">
        <v>1.2227630615234399</v>
      </c>
      <c r="N26">
        <v>6.4517955780029297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3.3656883239746098</v>
      </c>
      <c r="U26">
        <v>3.0281753540039098</v>
      </c>
      <c r="V26">
        <v>2.8456511497497599</v>
      </c>
      <c r="W26" s="17">
        <v>0.18252420425415</v>
      </c>
      <c r="X26">
        <v>0.52003717422485396</v>
      </c>
      <c r="Y26">
        <v>0.52003717422485396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189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7.8892402648925799</v>
      </c>
      <c r="L27" s="10">
        <v>2.56989669799805</v>
      </c>
      <c r="M27">
        <v>1.2658233642578101</v>
      </c>
      <c r="N27">
        <v>5.6053905487060502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3.4480819702148402</v>
      </c>
      <c r="U27">
        <v>3.1278390884399401</v>
      </c>
      <c r="V27">
        <v>2.94432497024536</v>
      </c>
      <c r="W27" s="17">
        <v>0.18351411819457999</v>
      </c>
      <c r="X27">
        <v>0.50375699996948198</v>
      </c>
      <c r="Y27">
        <v>0.50375699996948198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691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7.9493179321289098</v>
      </c>
      <c r="L28" s="10">
        <v>2.4725875854492201</v>
      </c>
      <c r="M28">
        <v>1.1137008666992201</v>
      </c>
      <c r="N28">
        <v>5.7306690216064498</v>
      </c>
      <c r="O28">
        <v>3</v>
      </c>
      <c r="P28">
        <v>3</v>
      </c>
      <c r="Q28">
        <v>12</v>
      </c>
      <c r="R28" s="16">
        <v>0.25</v>
      </c>
      <c r="S28" s="16">
        <f t="shared" si="0"/>
        <v>0.3</v>
      </c>
      <c r="T28">
        <v>3.40252685546875</v>
      </c>
      <c r="U28">
        <v>3.0742228031158398</v>
      </c>
      <c r="V28">
        <v>2.8833880424499498</v>
      </c>
      <c r="W28" s="17">
        <v>0.190834760665894</v>
      </c>
      <c r="X28">
        <v>0.51913881301879905</v>
      </c>
      <c r="Y28">
        <v>0.51913881301879905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6">
        <v>448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9.0734901428222692</v>
      </c>
      <c r="L29" s="10">
        <v>2.4778366088867201</v>
      </c>
      <c r="M29">
        <v>0.80912399291992199</v>
      </c>
      <c r="N29">
        <v>6.8209762573242196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4.0728931427001998</v>
      </c>
      <c r="U29">
        <v>3.6551783084869398</v>
      </c>
      <c r="V29">
        <v>3.46395063400269</v>
      </c>
      <c r="W29" s="17">
        <v>0.19122767448425301</v>
      </c>
      <c r="X29">
        <v>0.60894250869750999</v>
      </c>
      <c r="Y29">
        <v>0.60894250869750999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417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8.0318069458007795</v>
      </c>
      <c r="L30" s="10">
        <v>2.4672260284423801</v>
      </c>
      <c r="M30">
        <v>0.97212982177734397</v>
      </c>
      <c r="N30">
        <v>5.5365543365478498</v>
      </c>
      <c r="O30">
        <v>4</v>
      </c>
      <c r="P30">
        <v>4</v>
      </c>
      <c r="Q30">
        <v>14</v>
      </c>
      <c r="R30" s="16">
        <v>0.28570000000000001</v>
      </c>
      <c r="S30" s="16">
        <f t="shared" ref="S30:S56" si="1">O30/E30</f>
        <v>0.4</v>
      </c>
      <c r="T30">
        <v>3.4855861663818399</v>
      </c>
      <c r="U30">
        <v>3.1618115901946999</v>
      </c>
      <c r="V30">
        <v>2.96557521820068</v>
      </c>
      <c r="W30" s="17">
        <v>0.196236371994019</v>
      </c>
      <c r="X30">
        <v>0.52001094818115201</v>
      </c>
      <c r="Y30">
        <v>0.52001094818115201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759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7.5038566589355504</v>
      </c>
      <c r="L31" s="10">
        <v>2.5776634216308598</v>
      </c>
      <c r="M31">
        <v>1.27959060668945</v>
      </c>
      <c r="N31">
        <v>4.9651393890380904</v>
      </c>
      <c r="O31">
        <v>3</v>
      </c>
      <c r="P31">
        <v>3</v>
      </c>
      <c r="Q31">
        <v>12</v>
      </c>
      <c r="R31" s="16">
        <v>0.25</v>
      </c>
      <c r="S31" s="16">
        <f t="shared" si="1"/>
        <v>0.3</v>
      </c>
      <c r="T31">
        <v>3.4542045593261701</v>
      </c>
      <c r="U31">
        <v>3.1654732227325399</v>
      </c>
      <c r="V31">
        <v>2.9687378406524698</v>
      </c>
      <c r="W31" s="17">
        <v>0.19673538208007799</v>
      </c>
      <c r="X31">
        <v>0.485466718673706</v>
      </c>
      <c r="Y31">
        <v>0.485466718673706</v>
      </c>
      <c r="Z31">
        <v>0.3</v>
      </c>
      <c r="AA31">
        <v>0.9</v>
      </c>
      <c r="AB31">
        <v>0.75</v>
      </c>
      <c r="AC31">
        <v>0.81818181818181801</v>
      </c>
      <c r="AD31">
        <v>0.1</v>
      </c>
      <c r="AE31">
        <v>0.6</v>
      </c>
    </row>
    <row r="32" spans="1:31" x14ac:dyDescent="0.15">
      <c r="A32" s="6">
        <v>232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8.4017028808593697</v>
      </c>
      <c r="L32" s="10">
        <v>2.53948974609375</v>
      </c>
      <c r="M32">
        <v>1.08858871459961</v>
      </c>
      <c r="N32">
        <v>6.1430988311767596</v>
      </c>
      <c r="O32">
        <v>4</v>
      </c>
      <c r="P32">
        <v>4</v>
      </c>
      <c r="Q32">
        <v>14</v>
      </c>
      <c r="R32" s="16">
        <v>0.28570000000000001</v>
      </c>
      <c r="S32" s="16">
        <f t="shared" si="1"/>
        <v>0.4</v>
      </c>
      <c r="T32">
        <v>3.37979316711426</v>
      </c>
      <c r="U32">
        <v>3.0490188598632799</v>
      </c>
      <c r="V32">
        <v>2.8511533737182599</v>
      </c>
      <c r="W32" s="17">
        <v>0.19786548614502</v>
      </c>
      <c r="X32">
        <v>0.52863979339599598</v>
      </c>
      <c r="Y32">
        <v>0.52863979339599598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305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7.9079055786132804</v>
      </c>
      <c r="L33" s="10">
        <v>2.4413070678710902</v>
      </c>
      <c r="M33">
        <v>1.80562973022461</v>
      </c>
      <c r="N33">
        <v>5.6905059814453098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3.4544448852539098</v>
      </c>
      <c r="U33">
        <v>3.1742711067199698</v>
      </c>
      <c r="V33">
        <v>2.9711995124816899</v>
      </c>
      <c r="W33" s="17">
        <v>0.203071594238281</v>
      </c>
      <c r="X33">
        <v>0.48324537277221702</v>
      </c>
      <c r="Y33">
        <v>0.48324537277221702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s="2" customFormat="1" ht="12.95" customHeight="1" x14ac:dyDescent="0.15">
      <c r="A34" s="7">
        <v>537</v>
      </c>
      <c r="B34" s="2">
        <v>16</v>
      </c>
      <c r="C34" s="2">
        <v>4</v>
      </c>
      <c r="D34" s="2">
        <v>10</v>
      </c>
      <c r="E34" s="2">
        <v>10</v>
      </c>
      <c r="F34" s="2">
        <v>10</v>
      </c>
      <c r="G34" s="2">
        <v>0</v>
      </c>
      <c r="H34" s="2">
        <v>6</v>
      </c>
      <c r="I34" s="2">
        <v>4</v>
      </c>
      <c r="J34" s="2">
        <v>0.8</v>
      </c>
      <c r="K34" s="11">
        <v>8.5740776062011701</v>
      </c>
      <c r="L34" s="11">
        <v>2.5545711517334002</v>
      </c>
      <c r="M34" s="2">
        <v>0.87226486206054699</v>
      </c>
      <c r="N34" s="2">
        <v>5.8267345428466797</v>
      </c>
      <c r="O34" s="2">
        <v>4</v>
      </c>
      <c r="P34" s="2">
        <v>4</v>
      </c>
      <c r="Q34" s="2">
        <v>14</v>
      </c>
      <c r="R34" s="18">
        <v>0.28570000000000001</v>
      </c>
      <c r="S34" s="18">
        <f t="shared" si="1"/>
        <v>0.4</v>
      </c>
      <c r="T34" s="2">
        <v>4.0616588592529297</v>
      </c>
      <c r="U34" s="2">
        <v>3.6896822452545202</v>
      </c>
      <c r="V34" s="2">
        <v>3.4774239063262899</v>
      </c>
      <c r="W34" s="11">
        <v>0.21225833892822299</v>
      </c>
      <c r="X34" s="2">
        <v>0.58423495292663596</v>
      </c>
      <c r="Y34" s="2">
        <v>0.58423495292663596</v>
      </c>
      <c r="Z34" s="2">
        <v>0.4</v>
      </c>
      <c r="AA34" s="2">
        <v>1</v>
      </c>
      <c r="AB34" s="2">
        <v>0.71428571428571397</v>
      </c>
      <c r="AC34" s="2">
        <v>0.83333333333333304</v>
      </c>
      <c r="AD34" s="2">
        <v>0</v>
      </c>
      <c r="AE34" s="2">
        <v>0.6</v>
      </c>
    </row>
    <row r="35" spans="1:31" x14ac:dyDescent="0.15">
      <c r="A35" s="6">
        <v>846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7.7233772277831996</v>
      </c>
      <c r="L35" s="10">
        <v>2.7240009307861301</v>
      </c>
      <c r="M35">
        <v>0.75865173339843694</v>
      </c>
      <c r="N35">
        <v>6.0680427551269496</v>
      </c>
      <c r="O35">
        <v>3</v>
      </c>
      <c r="P35">
        <v>3</v>
      </c>
      <c r="Q35">
        <v>12</v>
      </c>
      <c r="R35" s="16">
        <v>0.25</v>
      </c>
      <c r="S35" s="16">
        <f t="shared" si="1"/>
        <v>0.3</v>
      </c>
      <c r="T35">
        <v>3.34951972961426</v>
      </c>
      <c r="U35">
        <v>2.9564666748046902</v>
      </c>
      <c r="V35">
        <v>2.82115650177002</v>
      </c>
      <c r="W35" s="17">
        <v>0.135310173034668</v>
      </c>
      <c r="X35">
        <v>0.52836322784423795</v>
      </c>
      <c r="Y35">
        <v>0.52836322784423795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6">
        <v>797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8.901123046875</v>
      </c>
      <c r="L36" s="10">
        <v>2.6786441802978498</v>
      </c>
      <c r="M36">
        <v>1.2344818115234399</v>
      </c>
      <c r="N36">
        <v>6.7603988647460902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3.2908840179443399</v>
      </c>
      <c r="U36">
        <v>2.96318435668945</v>
      </c>
      <c r="V36">
        <v>2.7713387012481698</v>
      </c>
      <c r="W36" s="17">
        <v>0.19184565544128401</v>
      </c>
      <c r="X36">
        <v>0.51954531669616699</v>
      </c>
      <c r="Y36">
        <v>0.51954531669616699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186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8.1563663482665998</v>
      </c>
      <c r="L37" s="10">
        <v>2.6966648101806601</v>
      </c>
      <c r="M37">
        <v>1.4660606384277299</v>
      </c>
      <c r="N37">
        <v>6.0229797363281197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3.4161605834960902</v>
      </c>
      <c r="U37">
        <v>3.0802404880523699</v>
      </c>
      <c r="V37">
        <v>2.88804960250854</v>
      </c>
      <c r="W37" s="17">
        <v>0.19219088554382299</v>
      </c>
      <c r="X37">
        <v>0.52811098098754905</v>
      </c>
      <c r="Y37">
        <v>0.52811098098754905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440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7.9610080718994096</v>
      </c>
      <c r="L38" s="10">
        <v>2.6037616729736301</v>
      </c>
      <c r="M38">
        <v>1.20804214477539</v>
      </c>
      <c r="N38">
        <v>5.4394550323486301</v>
      </c>
      <c r="O38">
        <v>4</v>
      </c>
      <c r="P38">
        <v>4</v>
      </c>
      <c r="Q38">
        <v>13</v>
      </c>
      <c r="R38" s="16">
        <v>0.30769999999999997</v>
      </c>
      <c r="S38" s="16">
        <f t="shared" si="1"/>
        <v>0.4</v>
      </c>
      <c r="T38">
        <v>3.4559593200683598</v>
      </c>
      <c r="U38">
        <v>3.1424729824066202</v>
      </c>
      <c r="V38">
        <v>2.94775366783142</v>
      </c>
      <c r="W38" s="17">
        <v>0.19471931457519501</v>
      </c>
      <c r="X38">
        <v>0.50820565223693803</v>
      </c>
      <c r="Y38">
        <v>0.50820565223693803</v>
      </c>
      <c r="Z38">
        <v>0.4</v>
      </c>
      <c r="AA38">
        <v>0.9</v>
      </c>
      <c r="AB38">
        <v>0.69230769230769196</v>
      </c>
      <c r="AC38">
        <v>0.78260869565217395</v>
      </c>
      <c r="AD38">
        <v>0.1</v>
      </c>
      <c r="AE38">
        <v>0.5</v>
      </c>
    </row>
    <row r="39" spans="1:31" x14ac:dyDescent="0.15">
      <c r="A39" s="6">
        <v>505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8.9658126831054705</v>
      </c>
      <c r="L39" s="10">
        <v>2.6625919342040998</v>
      </c>
      <c r="M39">
        <v>1.1175346374511701</v>
      </c>
      <c r="N39">
        <v>6.6427326202392596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3.5956668853759801</v>
      </c>
      <c r="U39">
        <v>3.2316920757293701</v>
      </c>
      <c r="V39">
        <v>3.0320971012115501</v>
      </c>
      <c r="W39" s="17">
        <v>0.19959497451782199</v>
      </c>
      <c r="X39">
        <v>0.56356978416442904</v>
      </c>
      <c r="Y39">
        <v>0.56356978416442904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941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8.8859405517578107</v>
      </c>
      <c r="L40" s="10">
        <v>2.6512527465820299</v>
      </c>
      <c r="M40">
        <v>1.06869888305664</v>
      </c>
      <c r="N40">
        <v>6.4347610473632804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3.9604015350341801</v>
      </c>
      <c r="U40">
        <v>3.5765151977539098</v>
      </c>
      <c r="V40">
        <v>3.3643002510070801</v>
      </c>
      <c r="W40" s="17">
        <v>0.21221494674682601</v>
      </c>
      <c r="X40">
        <v>0.59610128402710005</v>
      </c>
      <c r="Y40">
        <v>0.59610128402710005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91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8.7608680725097692</v>
      </c>
      <c r="L41" s="10">
        <v>2.60641670227051</v>
      </c>
      <c r="M41">
        <v>0.90999221801757801</v>
      </c>
      <c r="N41">
        <v>6.0163593292236301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3.8749866485595699</v>
      </c>
      <c r="U41">
        <v>3.4989471435546902</v>
      </c>
      <c r="V41">
        <v>3.2845439910888699</v>
      </c>
      <c r="W41" s="17">
        <v>0.21440315246582001</v>
      </c>
      <c r="X41">
        <v>0.59044265747070301</v>
      </c>
      <c r="Y41">
        <v>0.59044265747070301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985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8.2304153442382795</v>
      </c>
      <c r="L42" s="10">
        <v>2.6405620574951199</v>
      </c>
      <c r="M42">
        <v>1.1465415954589799</v>
      </c>
      <c r="N42">
        <v>5.58138084411621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3.8651008605957</v>
      </c>
      <c r="U42">
        <v>3.5085403919220002</v>
      </c>
      <c r="V42">
        <v>3.2926373481750502</v>
      </c>
      <c r="W42" s="17">
        <v>0.21590304374694799</v>
      </c>
      <c r="X42">
        <v>0.57246351242065396</v>
      </c>
      <c r="Y42">
        <v>0.57246351242065396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s="32" customFormat="1" x14ac:dyDescent="0.15">
      <c r="A43" s="33">
        <v>452</v>
      </c>
      <c r="B43" s="32">
        <v>16</v>
      </c>
      <c r="C43" s="32">
        <v>4</v>
      </c>
      <c r="D43" s="32">
        <v>10</v>
      </c>
      <c r="E43" s="32">
        <v>10</v>
      </c>
      <c r="F43" s="32">
        <v>10</v>
      </c>
      <c r="G43" s="32">
        <v>0</v>
      </c>
      <c r="H43" s="32">
        <v>6</v>
      </c>
      <c r="I43" s="32">
        <v>4</v>
      </c>
      <c r="J43" s="32">
        <v>0.8</v>
      </c>
      <c r="K43" s="34">
        <v>9.2221946716308594</v>
      </c>
      <c r="L43" s="34">
        <v>2.6102981567382799</v>
      </c>
      <c r="M43" s="32">
        <v>0.858612060546875</v>
      </c>
      <c r="N43" s="32">
        <v>6.6406021118164098</v>
      </c>
      <c r="O43" s="32">
        <v>4</v>
      </c>
      <c r="P43" s="32">
        <v>4</v>
      </c>
      <c r="Q43" s="32">
        <v>14</v>
      </c>
      <c r="R43" s="35">
        <v>0.28570000000000001</v>
      </c>
      <c r="S43" s="35">
        <f t="shared" si="1"/>
        <v>0.4</v>
      </c>
      <c r="T43" s="32">
        <v>3.9146537780761701</v>
      </c>
      <c r="U43" s="32">
        <v>3.5210485458374001</v>
      </c>
      <c r="V43" s="32">
        <v>3.3050370216369598</v>
      </c>
      <c r="W43" s="34">
        <v>0.21601152420044001</v>
      </c>
      <c r="X43" s="32">
        <v>0.60961675643920898</v>
      </c>
      <c r="Y43" s="32">
        <v>0.60961675643920898</v>
      </c>
      <c r="Z43" s="32">
        <v>0.4</v>
      </c>
      <c r="AA43" s="32">
        <v>1</v>
      </c>
      <c r="AB43" s="32">
        <v>0.71428571428571397</v>
      </c>
      <c r="AC43" s="32">
        <v>0.83333333333333304</v>
      </c>
      <c r="AD43" s="32">
        <v>0</v>
      </c>
      <c r="AE43" s="32">
        <v>0.6</v>
      </c>
    </row>
    <row r="44" spans="1:31" x14ac:dyDescent="0.15">
      <c r="A44" s="6">
        <v>492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7.57393455505371</v>
      </c>
      <c r="L44" s="10">
        <v>2.8248882293701199</v>
      </c>
      <c r="M44">
        <v>1.91253662109375</v>
      </c>
      <c r="N44">
        <v>5.6341991424560502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3.27519607543945</v>
      </c>
      <c r="U44">
        <v>2.98541164398193</v>
      </c>
      <c r="V44">
        <v>2.80075883865356</v>
      </c>
      <c r="W44" s="17">
        <v>0.184652805328369</v>
      </c>
      <c r="X44">
        <v>0.474437236785889</v>
      </c>
      <c r="Y44">
        <v>0.474437236785889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540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9.7411289215087908</v>
      </c>
      <c r="L45" s="10">
        <v>2.94868087768555</v>
      </c>
      <c r="M45">
        <v>1.3354301452636701</v>
      </c>
      <c r="N45">
        <v>7.2876205444335902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3.65993309020996</v>
      </c>
      <c r="U45">
        <v>3.2906217575073202</v>
      </c>
      <c r="V45">
        <v>3.0686097145080602</v>
      </c>
      <c r="W45" s="17">
        <v>0.22201204299926799</v>
      </c>
      <c r="X45">
        <v>0.59132337570190396</v>
      </c>
      <c r="Y45">
        <v>0.59132337570190396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623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9.8162384033203107</v>
      </c>
      <c r="L46" s="10">
        <v>2.95509529113769</v>
      </c>
      <c r="M46">
        <v>1.3126296997070299</v>
      </c>
      <c r="N46">
        <v>7.3290710449218697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3.8753776550293</v>
      </c>
      <c r="U46">
        <v>3.4747726917266801</v>
      </c>
      <c r="V46">
        <v>3.2498104572296098</v>
      </c>
      <c r="W46" s="17">
        <v>0.22496223449707001</v>
      </c>
      <c r="X46">
        <v>0.62556719779968295</v>
      </c>
      <c r="Y46">
        <v>0.62556719779968295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646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>
        <v>9.3516960144043004</v>
      </c>
      <c r="L47" s="10">
        <v>2.9591655731201199</v>
      </c>
      <c r="M47">
        <v>2.2698936462402299</v>
      </c>
      <c r="N47">
        <v>6.8346118927001998</v>
      </c>
      <c r="O47">
        <v>5</v>
      </c>
      <c r="P47">
        <v>5</v>
      </c>
      <c r="Q47">
        <v>15</v>
      </c>
      <c r="R47" s="16">
        <v>0.33329999999999999</v>
      </c>
      <c r="S47" s="16">
        <f t="shared" si="1"/>
        <v>0.5</v>
      </c>
      <c r="T47">
        <v>3.9323215484619101</v>
      </c>
      <c r="U47">
        <v>3.6056103706359899</v>
      </c>
      <c r="V47">
        <v>3.3658995628356898</v>
      </c>
      <c r="W47" s="17">
        <v>0.239710807800293</v>
      </c>
      <c r="X47">
        <v>0.56642198562622104</v>
      </c>
      <c r="Y47">
        <v>0.56642198562622104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540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9.7411289215087908</v>
      </c>
      <c r="L48" s="10">
        <v>2.94868087768555</v>
      </c>
      <c r="M48">
        <v>1.3354301452636701</v>
      </c>
      <c r="N48">
        <v>7.2876205444335902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3.65993309020996</v>
      </c>
      <c r="U48">
        <v>3.2906217575073202</v>
      </c>
      <c r="V48">
        <v>3.0686097145080602</v>
      </c>
      <c r="W48" s="17">
        <v>0.22201204299926799</v>
      </c>
      <c r="X48">
        <v>0.59132337570190396</v>
      </c>
      <c r="Y48">
        <v>0.59132337570190396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2" x14ac:dyDescent="0.15">
      <c r="A49" s="6">
        <v>175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9.0875396728515607</v>
      </c>
      <c r="L49" s="10">
        <v>2.8560981750488299</v>
      </c>
      <c r="M49">
        <v>2.1389923095703098</v>
      </c>
      <c r="N49">
        <v>6.5117168426513699</v>
      </c>
      <c r="O49">
        <v>6</v>
      </c>
      <c r="P49">
        <v>6</v>
      </c>
      <c r="Q49">
        <v>16</v>
      </c>
      <c r="R49" s="16">
        <v>0.375</v>
      </c>
      <c r="S49" s="16">
        <f t="shared" si="1"/>
        <v>0.6</v>
      </c>
      <c r="T49">
        <v>3.9646987915039098</v>
      </c>
      <c r="U49">
        <v>3.6215691566467298</v>
      </c>
      <c r="V49">
        <v>3.38643574714661</v>
      </c>
      <c r="W49" s="17">
        <v>0.23513340950012199</v>
      </c>
      <c r="X49">
        <v>0.57826304435730003</v>
      </c>
      <c r="Y49">
        <v>0.57826304435730003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2" s="32" customFormat="1" x14ac:dyDescent="0.15">
      <c r="A50" s="33">
        <v>261</v>
      </c>
      <c r="B50" s="32">
        <v>16</v>
      </c>
      <c r="C50" s="32">
        <v>4</v>
      </c>
      <c r="D50" s="32">
        <v>10</v>
      </c>
      <c r="E50" s="32">
        <v>10</v>
      </c>
      <c r="F50" s="32">
        <v>10</v>
      </c>
      <c r="G50" s="32">
        <v>0</v>
      </c>
      <c r="H50" s="32">
        <v>6</v>
      </c>
      <c r="I50" s="32">
        <v>4</v>
      </c>
      <c r="J50" s="32">
        <v>0.8</v>
      </c>
      <c r="K50" s="34">
        <v>8.3982410430908203</v>
      </c>
      <c r="L50" s="34">
        <v>2.8147315979003902</v>
      </c>
      <c r="M50" s="32">
        <v>1.1928863525390601</v>
      </c>
      <c r="N50" s="32">
        <v>5.2512474060058603</v>
      </c>
      <c r="O50" s="32">
        <v>4</v>
      </c>
      <c r="P50" s="32">
        <v>4</v>
      </c>
      <c r="Q50" s="32">
        <v>14</v>
      </c>
      <c r="R50" s="35">
        <v>0.28570000000000001</v>
      </c>
      <c r="S50" s="35">
        <f t="shared" si="1"/>
        <v>0.4</v>
      </c>
      <c r="T50" s="32">
        <v>3.6503219604492201</v>
      </c>
      <c r="U50" s="32">
        <v>3.3176972866058301</v>
      </c>
      <c r="V50" s="32">
        <v>3.0817973613739</v>
      </c>
      <c r="W50" s="34">
        <v>0.23589992523193401</v>
      </c>
      <c r="X50" s="32">
        <v>0.56852459907531705</v>
      </c>
      <c r="Y50" s="32">
        <v>0.56852459907531705</v>
      </c>
      <c r="Z50" s="32">
        <v>0.4</v>
      </c>
      <c r="AA50" s="32">
        <v>1</v>
      </c>
      <c r="AB50" s="32">
        <v>0.71428571428571397</v>
      </c>
      <c r="AC50" s="32">
        <v>0.83333333333333304</v>
      </c>
      <c r="AD50" s="32">
        <v>0</v>
      </c>
      <c r="AE50" s="32">
        <v>0.6</v>
      </c>
    </row>
    <row r="51" spans="1:32" x14ac:dyDescent="0.15">
      <c r="A51" s="6">
        <v>481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8.1056041717529297</v>
      </c>
      <c r="L51" s="10">
        <v>3.1623420715332</v>
      </c>
      <c r="M51">
        <v>1.04994964599609</v>
      </c>
      <c r="N51">
        <v>5.6617298126220703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3.3350791931152299</v>
      </c>
      <c r="U51">
        <v>2.9898269176483101</v>
      </c>
      <c r="V51">
        <v>2.7972979545593302</v>
      </c>
      <c r="W51" s="17">
        <v>0.19252896308898901</v>
      </c>
      <c r="X51">
        <v>0.53778123855590798</v>
      </c>
      <c r="Y51">
        <v>0.53778123855590798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2" x14ac:dyDescent="0.15">
      <c r="A52" s="6">
        <v>921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>
        <v>8.8385391235351598</v>
      </c>
      <c r="L52" s="10">
        <v>3.17440605163574</v>
      </c>
      <c r="M52">
        <v>1.77211761474609</v>
      </c>
      <c r="N52">
        <v>5.9345016479492196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3.9115695953369101</v>
      </c>
      <c r="U52">
        <v>3.56545853614807</v>
      </c>
      <c r="V52">
        <v>3.3118126392364502</v>
      </c>
      <c r="W52" s="17">
        <v>0.25364589691162098</v>
      </c>
      <c r="X52">
        <v>0.59975695610046398</v>
      </c>
      <c r="Y52">
        <v>0.59975695610046398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2" x14ac:dyDescent="0.15">
      <c r="A53" s="6">
        <v>598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>
        <v>8.8119716644287092</v>
      </c>
      <c r="L53" s="10">
        <v>3.1180801391601598</v>
      </c>
      <c r="M53">
        <v>1.6601638793945299</v>
      </c>
      <c r="N53">
        <v>5.8450279235839799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3.55461502075195</v>
      </c>
      <c r="U53">
        <v>3.2463276386261</v>
      </c>
      <c r="V53">
        <v>2.99024534225464</v>
      </c>
      <c r="W53" s="17">
        <v>0.25608229637146002</v>
      </c>
      <c r="X53">
        <v>0.56436967849731401</v>
      </c>
      <c r="Y53">
        <v>0.56436967849731401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2" s="2" customFormat="1" x14ac:dyDescent="0.15">
      <c r="A54" s="7">
        <v>593</v>
      </c>
      <c r="B54" s="2">
        <v>16</v>
      </c>
      <c r="C54" s="2">
        <v>4</v>
      </c>
      <c r="D54" s="2">
        <v>10</v>
      </c>
      <c r="E54" s="2">
        <v>10</v>
      </c>
      <c r="F54" s="2">
        <v>10</v>
      </c>
      <c r="G54" s="2">
        <v>0</v>
      </c>
      <c r="H54" s="2">
        <v>6</v>
      </c>
      <c r="I54" s="2">
        <v>4</v>
      </c>
      <c r="J54" s="2">
        <v>0.8</v>
      </c>
      <c r="K54" s="2">
        <v>8.7701759338378906</v>
      </c>
      <c r="L54" s="11">
        <v>3.0999679565429701</v>
      </c>
      <c r="M54" s="2">
        <v>1.6364841461181601</v>
      </c>
      <c r="N54" s="2">
        <v>5.7916412353515598</v>
      </c>
      <c r="O54" s="2">
        <v>3</v>
      </c>
      <c r="P54" s="2">
        <v>3</v>
      </c>
      <c r="Q54" s="2">
        <v>13</v>
      </c>
      <c r="R54" s="18">
        <v>0.23080000000000001</v>
      </c>
      <c r="S54" s="18">
        <f t="shared" si="1"/>
        <v>0.3</v>
      </c>
      <c r="T54" s="2">
        <v>3.22085762023926</v>
      </c>
      <c r="U54" s="2">
        <v>2.9539482593536399</v>
      </c>
      <c r="V54" s="2">
        <v>2.6973681449890101</v>
      </c>
      <c r="W54" s="11">
        <v>0.25658011436462402</v>
      </c>
      <c r="X54" s="2">
        <v>0.52348947525024403</v>
      </c>
      <c r="Y54" s="2">
        <v>0.52348947525024403</v>
      </c>
      <c r="Z54" s="2">
        <v>0.3</v>
      </c>
      <c r="AA54" s="2">
        <v>1</v>
      </c>
      <c r="AB54" s="2">
        <v>0.76923076923076905</v>
      </c>
      <c r="AC54" s="2">
        <v>0.86956521739130399</v>
      </c>
      <c r="AD54" s="2">
        <v>0</v>
      </c>
      <c r="AE54" s="2">
        <v>0.7</v>
      </c>
    </row>
    <row r="55" spans="1:32" x14ac:dyDescent="0.15">
      <c r="A55" s="6">
        <v>341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9.2915840148925799</v>
      </c>
      <c r="L55" s="10">
        <v>3.3382911682128902</v>
      </c>
      <c r="M55">
        <v>0.891143798828125</v>
      </c>
      <c r="N55">
        <v>7.0122776031494096</v>
      </c>
      <c r="O55">
        <v>3</v>
      </c>
      <c r="P55">
        <v>3</v>
      </c>
      <c r="Q55">
        <v>13</v>
      </c>
      <c r="R55" s="16">
        <v>0.23080000000000001</v>
      </c>
      <c r="S55" s="16">
        <f t="shared" si="1"/>
        <v>0.3</v>
      </c>
      <c r="T55">
        <v>3.8982982635497998</v>
      </c>
      <c r="U55">
        <v>3.49162745475769</v>
      </c>
      <c r="V55">
        <v>3.3069717884063698</v>
      </c>
      <c r="W55" s="17">
        <v>0.184655666351318</v>
      </c>
      <c r="X55">
        <v>0.59132647514343295</v>
      </c>
      <c r="Y55">
        <v>0.59132647514343295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2" x14ac:dyDescent="0.15">
      <c r="A56" s="6">
        <v>973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8.5398921966552699</v>
      </c>
      <c r="L56" s="10">
        <v>3.2736682891845699</v>
      </c>
      <c r="M56">
        <v>2.7521934509277299</v>
      </c>
      <c r="N56">
        <v>5.7849464416503897</v>
      </c>
      <c r="O56">
        <v>5</v>
      </c>
      <c r="P56">
        <v>5</v>
      </c>
      <c r="Q56">
        <v>15</v>
      </c>
      <c r="R56" s="16">
        <v>0.33329999999999999</v>
      </c>
      <c r="S56" s="16">
        <f t="shared" si="1"/>
        <v>0.5</v>
      </c>
      <c r="T56">
        <v>3.5299453735351598</v>
      </c>
      <c r="U56">
        <v>3.2661149501800502</v>
      </c>
      <c r="V56">
        <v>3.006591796875</v>
      </c>
      <c r="W56" s="17">
        <v>0.25952315330505399</v>
      </c>
      <c r="X56">
        <v>0.52335357666015603</v>
      </c>
      <c r="Y56">
        <v>0.52335357666015603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2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13" t="s">
        <v>29</v>
      </c>
      <c r="L57" s="10">
        <f>AVERAGE(L2:L56)</f>
        <v>2.5005432822487572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17">
        <f t="shared" ref="W57:AE57" si="2">AVERAGE(W2:W56)</f>
        <v>0.21349641193043106</v>
      </c>
      <c r="X57" s="3"/>
      <c r="Y57" s="3"/>
      <c r="Z57" s="3">
        <f t="shared" si="2"/>
        <v>0.45090909090909087</v>
      </c>
      <c r="AA57" s="3">
        <f t="shared" si="2"/>
        <v>0.97636363636363632</v>
      </c>
      <c r="AB57" s="3">
        <f t="shared" si="2"/>
        <v>0.68744336471609213</v>
      </c>
      <c r="AC57" s="3">
        <f t="shared" si="2"/>
        <v>0.80520895441844009</v>
      </c>
      <c r="AD57" s="3">
        <f t="shared" si="2"/>
        <v>2.3636363636363643E-2</v>
      </c>
      <c r="AE57" s="3">
        <f t="shared" si="2"/>
        <v>0.52545454545454551</v>
      </c>
      <c r="AF57" s="3"/>
    </row>
    <row r="58" spans="1:32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14" t="s">
        <v>30</v>
      </c>
      <c r="L58" s="10">
        <f>MAX(L2:L56)</f>
        <v>3.3382911682128902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17">
        <f t="shared" ref="W58:AE58" si="3">MAX(W2:W56)</f>
        <v>0.25952315330505399</v>
      </c>
      <c r="X58" s="3"/>
      <c r="Y58" s="3"/>
      <c r="Z58" s="3">
        <f t="shared" si="3"/>
        <v>0.8</v>
      </c>
      <c r="AA58" s="3">
        <f t="shared" si="3"/>
        <v>1</v>
      </c>
      <c r="AB58" s="3">
        <f t="shared" si="3"/>
        <v>0.76923076923076905</v>
      </c>
      <c r="AC58" s="3">
        <f t="shared" si="3"/>
        <v>0.86956521739130399</v>
      </c>
      <c r="AD58" s="3">
        <f t="shared" si="3"/>
        <v>0.2</v>
      </c>
      <c r="AE58" s="3">
        <f t="shared" si="3"/>
        <v>0.7</v>
      </c>
      <c r="AF58" s="3"/>
    </row>
    <row r="59" spans="1:32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10">
        <f>MIN(L2:L56)</f>
        <v>1.68826484680176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17">
        <f t="shared" ref="W59:AE59" si="4">MIN(W2:W56)</f>
        <v>0.135310173034668</v>
      </c>
      <c r="X59" s="3"/>
      <c r="Y59" s="3"/>
      <c r="Z59" s="3">
        <f t="shared" si="4"/>
        <v>0.3</v>
      </c>
      <c r="AA59" s="3">
        <f t="shared" si="4"/>
        <v>0.8</v>
      </c>
      <c r="AB59" s="3">
        <f t="shared" si="4"/>
        <v>0.55555555555555602</v>
      </c>
      <c r="AC59" s="3">
        <f t="shared" si="4"/>
        <v>0.71428571428571397</v>
      </c>
      <c r="AD59" s="3">
        <f t="shared" si="4"/>
        <v>0</v>
      </c>
      <c r="AE59" s="3">
        <f t="shared" si="4"/>
        <v>0.2</v>
      </c>
      <c r="AF59" s="3"/>
    </row>
    <row r="60" spans="1:32" x14ac:dyDescent="0.15">
      <c r="K60" s="3"/>
      <c r="L60" s="10"/>
      <c r="W60" s="17"/>
    </row>
    <row r="61" spans="1:32" x14ac:dyDescent="0.15">
      <c r="K61" s="3"/>
      <c r="L61" s="10"/>
      <c r="W61" s="17"/>
    </row>
    <row r="62" spans="1:32" x14ac:dyDescent="0.15">
      <c r="K62" s="3">
        <v>6.0579999999999998</v>
      </c>
      <c r="L62" s="10"/>
      <c r="M62">
        <v>2.573</v>
      </c>
      <c r="W62" s="17"/>
    </row>
    <row r="63" spans="1:32" x14ac:dyDescent="0.15">
      <c r="K63" s="3">
        <v>31</v>
      </c>
      <c r="L63" s="10"/>
      <c r="M63">
        <v>0.21299999999999999</v>
      </c>
      <c r="W63" s="17"/>
    </row>
    <row r="64" spans="1:32" x14ac:dyDescent="0.15">
      <c r="K64" s="3">
        <v>0.19500000000000001</v>
      </c>
      <c r="L64" s="10"/>
      <c r="W64" s="17"/>
    </row>
    <row r="65" spans="1:32" x14ac:dyDescent="0.15">
      <c r="K65" s="3"/>
      <c r="L65" s="10"/>
      <c r="W65" s="17"/>
    </row>
    <row r="66" spans="1:32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:32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:32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:32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:32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:32" x14ac:dyDescent="0.15">
      <c r="K71" s="3" t="s">
        <v>68</v>
      </c>
      <c r="L71" s="3">
        <f>COUNTIF(L2:L56,"&lt;1.228")-COUNTIF(L2:L56,"&lt;1.033")</f>
        <v>0</v>
      </c>
      <c r="W71" s="17"/>
    </row>
    <row r="72" spans="1:32" x14ac:dyDescent="0.15">
      <c r="K72" s="3" t="s">
        <v>69</v>
      </c>
      <c r="L72" s="3">
        <f>COUNTIF(L2:L56,"&lt;1.423")-COUNTIF(L2:L56,"&lt;1.228")</f>
        <v>0</v>
      </c>
      <c r="W72" s="17"/>
    </row>
    <row r="73" spans="1:32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20" t="s">
        <v>70</v>
      </c>
      <c r="L73" s="20">
        <f>COUNTIF(L2:L56,"&lt;1.618")-COUNTIF(L2:L56,"&lt;1.423")</f>
        <v>0</v>
      </c>
      <c r="M73" s="20">
        <v>3</v>
      </c>
      <c r="N73" s="20">
        <v>2</v>
      </c>
      <c r="O73" s="4"/>
      <c r="P73" s="4"/>
      <c r="Q73" s="4"/>
      <c r="R73" s="4"/>
      <c r="S73" s="4"/>
      <c r="T73" s="4"/>
      <c r="U73" s="4"/>
      <c r="V73" s="4"/>
      <c r="W73" s="20"/>
      <c r="X73" s="4"/>
      <c r="Y73" s="4"/>
      <c r="Z73" s="4"/>
      <c r="AA73" s="4"/>
      <c r="AB73" s="4"/>
      <c r="AC73" s="4"/>
      <c r="AD73" s="4"/>
      <c r="AE73" s="4"/>
      <c r="AF73" s="4"/>
    </row>
    <row r="74" spans="1:32" x14ac:dyDescent="0.15">
      <c r="K74" s="3" t="s">
        <v>71</v>
      </c>
      <c r="L74" s="3">
        <f>COUNTIF(L2:L56,"&lt;1.813")-COUNTIF(L2:L56,"&lt;1.618")</f>
        <v>2</v>
      </c>
      <c r="M74" s="3">
        <v>6</v>
      </c>
      <c r="N74" s="3">
        <v>4</v>
      </c>
      <c r="O74" s="3">
        <v>2</v>
      </c>
      <c r="P74" s="3">
        <v>2</v>
      </c>
      <c r="W74" s="17"/>
    </row>
    <row r="75" spans="1:32" x14ac:dyDescent="0.15">
      <c r="K75" s="3" t="s">
        <v>72</v>
      </c>
      <c r="L75" s="3">
        <f>COUNTIF(L2:L56,"&lt;2.008")-COUNTIF(L2:L56,"&lt;1.813")</f>
        <v>4</v>
      </c>
      <c r="M75" s="3">
        <v>8</v>
      </c>
      <c r="N75" s="3">
        <v>6</v>
      </c>
      <c r="O75" s="3">
        <v>5</v>
      </c>
      <c r="P75" s="3">
        <v>4</v>
      </c>
      <c r="W75" s="17"/>
    </row>
    <row r="76" spans="1:32" x14ac:dyDescent="0.15">
      <c r="K76" s="3" t="s">
        <v>73</v>
      </c>
      <c r="L76" s="3">
        <f>COUNTIF(L2:L56,"&lt;2.203")-COUNTIF(L2:L56,"&lt;2.008")</f>
        <v>7</v>
      </c>
      <c r="M76" s="3">
        <v>11</v>
      </c>
      <c r="N76" s="3">
        <v>9</v>
      </c>
      <c r="O76" s="3">
        <v>7</v>
      </c>
      <c r="P76" s="3">
        <v>7</v>
      </c>
      <c r="W76" s="3"/>
    </row>
    <row r="77" spans="1:32" x14ac:dyDescent="0.15">
      <c r="K77" s="3" t="s">
        <v>74</v>
      </c>
      <c r="L77" s="3">
        <f>COUNTIF(L2:L56,"&lt;2.398")-COUNTIF(L2:L56,"&lt;2.203")</f>
        <v>9</v>
      </c>
      <c r="M77" s="3">
        <v>14</v>
      </c>
      <c r="N77" s="3">
        <v>12</v>
      </c>
      <c r="O77" s="3">
        <v>10</v>
      </c>
      <c r="P77" s="3">
        <v>9</v>
      </c>
      <c r="W77" s="17"/>
    </row>
    <row r="78" spans="1:32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21" t="s">
        <v>75</v>
      </c>
      <c r="L78" s="21">
        <f>COUNTIF(L2:L56,"&lt;2.593")-COUNTIF(L2:L56,"&lt;2.398")</f>
        <v>11</v>
      </c>
      <c r="M78" s="21">
        <v>16</v>
      </c>
      <c r="N78" s="21">
        <v>14</v>
      </c>
      <c r="O78" s="21">
        <v>12</v>
      </c>
      <c r="P78" s="21">
        <v>11</v>
      </c>
      <c r="Q78" s="5"/>
      <c r="R78" s="5"/>
      <c r="S78" s="5"/>
      <c r="T78" s="5"/>
      <c r="U78" s="5"/>
      <c r="V78" s="5"/>
      <c r="W78" s="21"/>
      <c r="X78" s="5"/>
      <c r="Y78" s="5"/>
      <c r="Z78" s="5"/>
      <c r="AA78" s="5"/>
      <c r="AB78" s="5"/>
      <c r="AC78" s="5"/>
      <c r="AD78" s="5"/>
      <c r="AE78" s="5"/>
      <c r="AF78" s="5"/>
    </row>
    <row r="79" spans="1:32" x14ac:dyDescent="0.15">
      <c r="K79" s="3" t="s">
        <v>76</v>
      </c>
      <c r="L79" s="3">
        <f>COUNTIF(L2:L56,"&lt;2.788")-COUNTIF(L2:L56,"&lt;2.593")</f>
        <v>9</v>
      </c>
      <c r="M79" s="3">
        <v>14</v>
      </c>
      <c r="N79" s="3">
        <v>12</v>
      </c>
      <c r="O79" s="3">
        <v>10</v>
      </c>
      <c r="P79" s="3">
        <v>9</v>
      </c>
      <c r="W79" s="17"/>
    </row>
    <row r="80" spans="1:32" x14ac:dyDescent="0.15">
      <c r="K80" s="3" t="s">
        <v>77</v>
      </c>
      <c r="L80" s="3">
        <f>COUNTIF(L2:L56,"&lt;2.983")-COUNTIF(L2:L56,"&lt;2.788")</f>
        <v>7</v>
      </c>
      <c r="M80" s="3">
        <v>11</v>
      </c>
      <c r="N80" s="3">
        <v>9</v>
      </c>
      <c r="O80" s="3">
        <v>7</v>
      </c>
      <c r="P80" s="3">
        <v>7</v>
      </c>
      <c r="W80" s="17"/>
    </row>
    <row r="81" spans="1:32" x14ac:dyDescent="0.15">
      <c r="K81" s="3" t="s">
        <v>78</v>
      </c>
      <c r="L81" s="3">
        <f>COUNTIF(L2:L56,"&lt;3.178")-COUNTIF(L2:L56,"&lt;2.983")</f>
        <v>4</v>
      </c>
      <c r="M81" s="3">
        <v>8</v>
      </c>
      <c r="N81" s="3">
        <v>6</v>
      </c>
      <c r="O81" s="3">
        <v>5</v>
      </c>
      <c r="P81" s="3">
        <v>4</v>
      </c>
      <c r="W81" s="17"/>
    </row>
    <row r="82" spans="1:32" x14ac:dyDescent="0.15">
      <c r="K82" s="3" t="s">
        <v>79</v>
      </c>
      <c r="L82" s="3">
        <f>COUNTIF(L2:L56,"&lt;3.373")-COUNTIF(L2:L56,"&lt;3.178")</f>
        <v>2</v>
      </c>
      <c r="M82" s="3">
        <v>6</v>
      </c>
      <c r="N82" s="3">
        <v>4</v>
      </c>
      <c r="O82" s="3">
        <v>2</v>
      </c>
      <c r="P82" s="3">
        <v>2</v>
      </c>
      <c r="W82" s="17"/>
    </row>
    <row r="83" spans="1:32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20" t="s">
        <v>80</v>
      </c>
      <c r="L83" s="20">
        <f>COUNTIF(L2:L56,"&lt;3.568")-COUNTIF(L2:L56,"&lt;3.373")</f>
        <v>0</v>
      </c>
      <c r="M83" s="20">
        <v>3</v>
      </c>
      <c r="N83" s="20">
        <v>2</v>
      </c>
      <c r="O83" s="4"/>
      <c r="P83" s="4"/>
      <c r="Q83" s="4"/>
      <c r="R83" s="4"/>
      <c r="S83" s="4"/>
      <c r="T83" s="4"/>
      <c r="U83" s="4"/>
      <c r="V83" s="4"/>
      <c r="W83" s="20"/>
      <c r="X83" s="4"/>
      <c r="Y83" s="4"/>
      <c r="Z83" s="4"/>
      <c r="AA83" s="4"/>
      <c r="AB83" s="4"/>
      <c r="AC83" s="4"/>
      <c r="AD83" s="4"/>
      <c r="AE83" s="4"/>
      <c r="AF83" s="4"/>
    </row>
    <row r="84" spans="1:32" x14ac:dyDescent="0.15">
      <c r="K84" s="3" t="s">
        <v>81</v>
      </c>
      <c r="L84" s="3">
        <f>COUNTIF(L2:L56,"&lt;3.763")-COUNTIF(L2:L56,"&lt;3.568")</f>
        <v>0</v>
      </c>
      <c r="W84" s="17"/>
    </row>
    <row r="85" spans="1:32" x14ac:dyDescent="0.15">
      <c r="K85" s="3" t="s">
        <v>82</v>
      </c>
      <c r="L85" s="3">
        <f>COUNTIF(L2:L56,"&lt;3.958")-COUNTIF(L2:L56,"&lt;3.763")</f>
        <v>0</v>
      </c>
      <c r="W85" s="17"/>
    </row>
    <row r="86" spans="1:32" x14ac:dyDescent="0.15">
      <c r="K86" s="3" t="s">
        <v>83</v>
      </c>
      <c r="L86" s="3">
        <f>COUNTIF(L2:L56,"&lt;4.153")-COUNTIF(L2:L56,"&lt;3.958")</f>
        <v>0</v>
      </c>
      <c r="W86" s="3"/>
    </row>
    <row r="87" spans="1:32" x14ac:dyDescent="0.15">
      <c r="K87" s="3" t="s">
        <v>84</v>
      </c>
      <c r="L87" s="3">
        <f>COUNTIF(L2:L56,"&lt;4.348")-COUNTIF(L2:L56,"&lt;4.153")</f>
        <v>0</v>
      </c>
      <c r="W87" s="17"/>
    </row>
    <row r="88" spans="1:32" x14ac:dyDescent="0.15">
      <c r="K88" s="3" t="s">
        <v>85</v>
      </c>
      <c r="L88" s="3">
        <f>COUNTIF(L2:L56,"&lt;4.543")-COUNTIF(L2:L56,"&lt;4.348")</f>
        <v>0</v>
      </c>
      <c r="W88" s="17"/>
    </row>
    <row r="89" spans="1:32" x14ac:dyDescent="0.15">
      <c r="K89" s="3" t="s">
        <v>86</v>
      </c>
      <c r="L89" s="3">
        <f>COUNTIF(L2:L56,"&lt;4.738")-COUNTIF(L2:L56,"&lt;4.543")</f>
        <v>0</v>
      </c>
      <c r="W89" s="17"/>
    </row>
    <row r="90" spans="1:32" x14ac:dyDescent="0.15">
      <c r="K90" s="3" t="s">
        <v>87</v>
      </c>
      <c r="L90" s="3">
        <f>COUNTIF(L2:L56,"&lt;4.933")-COUNTIF(L2:L56,"&lt;4.738")</f>
        <v>0</v>
      </c>
      <c r="W90" s="17"/>
    </row>
    <row r="91" spans="1:32" x14ac:dyDescent="0.15">
      <c r="K91" s="3" t="s">
        <v>88</v>
      </c>
      <c r="L91" s="3">
        <f>COUNTIF(L2:L56,"&lt;5.128")-COUNTIF(L2:L56,"&lt;4.933")</f>
        <v>0</v>
      </c>
      <c r="W91" s="17"/>
    </row>
    <row r="92" spans="1:32" x14ac:dyDescent="0.15">
      <c r="K92" s="3" t="s">
        <v>89</v>
      </c>
      <c r="L92" s="3">
        <f>COUNTIF(L2:L56,"&lt;5.323")-COUNTIF(L2:L56,"&lt;5.128")</f>
        <v>0</v>
      </c>
      <c r="W92" s="17"/>
    </row>
    <row r="93" spans="1:32" x14ac:dyDescent="0.15">
      <c r="K93" s="3" t="s">
        <v>90</v>
      </c>
      <c r="L93" s="3">
        <f>COUNTIF(L2:L56,"&lt;5.518")-COUNTIF(L2:L56,"&lt;5.323")</f>
        <v>0</v>
      </c>
      <c r="W93" s="17"/>
    </row>
    <row r="94" spans="1:32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W94" s="17"/>
    </row>
    <row r="95" spans="1:32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:32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  <row r="100" spans="11:23" x14ac:dyDescent="0.15">
      <c r="K100" s="3"/>
      <c r="L100" s="10"/>
      <c r="W100" s="17"/>
    </row>
    <row r="101" spans="11:23" x14ac:dyDescent="0.15">
      <c r="K101" s="3"/>
      <c r="L101" s="10"/>
      <c r="W101" s="17"/>
    </row>
    <row r="102" spans="11:23" x14ac:dyDescent="0.15">
      <c r="K102" s="3"/>
      <c r="L102" s="10"/>
      <c r="W102" s="17"/>
    </row>
    <row r="103" spans="11:23" x14ac:dyDescent="0.15">
      <c r="K103" s="3"/>
      <c r="L103" s="10"/>
      <c r="W103" s="17"/>
    </row>
    <row r="104" spans="11:23" x14ac:dyDescent="0.15">
      <c r="K104" s="3"/>
      <c r="L104" s="10"/>
      <c r="W104" s="17"/>
    </row>
    <row r="105" spans="11:23" x14ac:dyDescent="0.15">
      <c r="K105" s="3"/>
      <c r="L105" s="3"/>
    </row>
    <row r="106" spans="11:23" x14ac:dyDescent="0.15">
      <c r="K106" s="3"/>
      <c r="L106" s="3"/>
    </row>
    <row r="107" spans="11:23" x14ac:dyDescent="0.15">
      <c r="K107" s="3"/>
      <c r="L107" s="3"/>
    </row>
    <row r="108" spans="11:23" x14ac:dyDescent="0.15">
      <c r="K108" s="3"/>
      <c r="L108" s="3"/>
    </row>
    <row r="109" spans="11:23" x14ac:dyDescent="0.15">
      <c r="K109" s="3"/>
      <c r="L109" s="3"/>
    </row>
  </sheetData>
  <phoneticPr fontId="5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"/>
  <sheetViews>
    <sheetView topLeftCell="I46" workbookViewId="0">
      <selection activeCell="Q70" sqref="Q70:Q78"/>
    </sheetView>
  </sheetViews>
  <sheetFormatPr defaultColWidth="8.875" defaultRowHeight="13.5" x14ac:dyDescent="0.15"/>
  <cols>
    <col min="11" max="12" width="19.375" customWidth="1"/>
    <col min="13" max="14" width="12.875"/>
    <col min="20" max="22" width="12.875"/>
    <col min="23" max="23" width="20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733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11.8653621673584</v>
      </c>
      <c r="L2" s="10">
        <v>1.68826484680176</v>
      </c>
      <c r="M2">
        <v>1.46877670288086</v>
      </c>
      <c r="N2">
        <v>9.1130142211914098</v>
      </c>
      <c r="O2">
        <v>6</v>
      </c>
      <c r="P2">
        <v>6</v>
      </c>
      <c r="Q2">
        <v>16</v>
      </c>
      <c r="R2" s="16">
        <v>0.375</v>
      </c>
      <c r="S2" s="16">
        <f t="shared" ref="S2:S15" si="0">O2/E2</f>
        <v>0.6</v>
      </c>
      <c r="T2">
        <v>4.6890087127685502</v>
      </c>
      <c r="U2">
        <v>4.3773121833801296</v>
      </c>
      <c r="V2">
        <v>4.1230134963989302</v>
      </c>
      <c r="W2" s="17">
        <v>0.25429868698120101</v>
      </c>
      <c r="X2">
        <v>0.56599521636962902</v>
      </c>
      <c r="Y2">
        <v>0.56599521636962902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s="2" customFormat="1" x14ac:dyDescent="0.15">
      <c r="A3" s="7">
        <v>210</v>
      </c>
      <c r="B3" s="2">
        <v>18</v>
      </c>
      <c r="C3" s="2">
        <v>2</v>
      </c>
      <c r="D3" s="2">
        <v>10</v>
      </c>
      <c r="E3" s="2">
        <v>10</v>
      </c>
      <c r="F3" s="2">
        <v>10</v>
      </c>
      <c r="G3" s="2">
        <v>0</v>
      </c>
      <c r="H3" s="2">
        <v>8</v>
      </c>
      <c r="I3" s="2">
        <v>2</v>
      </c>
      <c r="J3" s="2">
        <v>0.9</v>
      </c>
      <c r="K3" s="11">
        <v>9.3285999298095703</v>
      </c>
      <c r="L3" s="11">
        <v>1.6996536254882799</v>
      </c>
      <c r="M3" s="2">
        <v>1.1137390136718699</v>
      </c>
      <c r="N3" s="2">
        <v>6.60658836364746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4.1583976745605504</v>
      </c>
      <c r="U3" s="2">
        <v>3.84421730041504</v>
      </c>
      <c r="V3" s="2">
        <v>3.6080558300018302</v>
      </c>
      <c r="W3" s="11">
        <v>0.23616147041320801</v>
      </c>
      <c r="X3" s="2">
        <v>0.55034184455871604</v>
      </c>
      <c r="Y3" s="2">
        <v>0.55034184455871604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95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8.5702972412109393</v>
      </c>
      <c r="L4" s="10">
        <v>1.8977088928222701</v>
      </c>
      <c r="M4">
        <v>1.3390693664550799</v>
      </c>
      <c r="N4">
        <v>5.5475578308105504</v>
      </c>
      <c r="O4">
        <v>4</v>
      </c>
      <c r="P4">
        <v>4</v>
      </c>
      <c r="Q4">
        <v>12</v>
      </c>
      <c r="R4" s="16">
        <v>0.33329999999999999</v>
      </c>
      <c r="S4" s="16">
        <f t="shared" si="0"/>
        <v>0.4</v>
      </c>
      <c r="T4">
        <v>3.9815902709960902</v>
      </c>
      <c r="U4">
        <v>3.6999924182891801</v>
      </c>
      <c r="V4">
        <v>3.46128225326538</v>
      </c>
      <c r="W4" s="17">
        <v>0.23871016502380399</v>
      </c>
      <c r="X4">
        <v>0.520308017730713</v>
      </c>
      <c r="Y4">
        <v>0.520308017730713</v>
      </c>
      <c r="Z4">
        <v>0.4</v>
      </c>
      <c r="AA4">
        <v>0.8</v>
      </c>
      <c r="AB4">
        <v>0.66666666666666696</v>
      </c>
      <c r="AC4">
        <v>0.72727272727272696</v>
      </c>
      <c r="AD4">
        <v>0.2</v>
      </c>
      <c r="AE4">
        <v>0.4</v>
      </c>
    </row>
    <row r="5" spans="1:31" x14ac:dyDescent="0.15">
      <c r="A5" s="6">
        <v>990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8.4486637115478498</v>
      </c>
      <c r="L5" s="10">
        <v>1.9053821563720701</v>
      </c>
      <c r="M5">
        <v>0.90157699584960904</v>
      </c>
      <c r="N5">
        <v>6.00150489807129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4.1283950805664098</v>
      </c>
      <c r="U5">
        <v>3.7545332908630402</v>
      </c>
      <c r="V5">
        <v>3.5537257194518999</v>
      </c>
      <c r="W5" s="17">
        <v>0.20080757141113301</v>
      </c>
      <c r="X5">
        <v>0.57466936111450195</v>
      </c>
      <c r="Y5">
        <v>0.57466936111450195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984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8.6383628845214808</v>
      </c>
      <c r="L6" s="10">
        <v>1.9156856536865201</v>
      </c>
      <c r="M6">
        <v>0.92982864379882801</v>
      </c>
      <c r="N6">
        <v>6.3176345825195304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4.0963973999023402</v>
      </c>
      <c r="U6">
        <v>3.7216889858245801</v>
      </c>
      <c r="V6">
        <v>3.5205378532409699</v>
      </c>
      <c r="W6" s="17">
        <v>0.201151132583618</v>
      </c>
      <c r="X6">
        <v>0.57585954666137695</v>
      </c>
      <c r="Y6">
        <v>0.57585954666137695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s="32" customFormat="1" x14ac:dyDescent="0.15">
      <c r="A7" s="33">
        <v>868</v>
      </c>
      <c r="B7" s="32">
        <v>19</v>
      </c>
      <c r="C7" s="32">
        <v>1</v>
      </c>
      <c r="D7" s="32">
        <v>10</v>
      </c>
      <c r="E7" s="32">
        <v>10</v>
      </c>
      <c r="F7" s="32">
        <v>10</v>
      </c>
      <c r="G7" s="32">
        <v>0</v>
      </c>
      <c r="H7" s="32">
        <v>9</v>
      </c>
      <c r="I7" s="32">
        <v>1</v>
      </c>
      <c r="J7" s="32">
        <v>0.95</v>
      </c>
      <c r="K7" s="34">
        <v>12.251512527465801</v>
      </c>
      <c r="L7" s="34">
        <v>1.91659736633301</v>
      </c>
      <c r="M7" s="32">
        <v>1.7530345916748</v>
      </c>
      <c r="N7" s="32">
        <v>9.8475990295410192</v>
      </c>
      <c r="O7" s="32">
        <v>8</v>
      </c>
      <c r="P7" s="32">
        <v>8</v>
      </c>
      <c r="Q7" s="32">
        <v>18</v>
      </c>
      <c r="R7" s="35">
        <v>0.44440000000000002</v>
      </c>
      <c r="S7" s="35">
        <f t="shared" si="0"/>
        <v>0.8</v>
      </c>
      <c r="T7" s="32">
        <v>4.5495071411132804</v>
      </c>
      <c r="U7" s="32">
        <v>4.2235770225524902</v>
      </c>
      <c r="V7" s="32">
        <v>3.9954762458801301</v>
      </c>
      <c r="W7" s="34">
        <v>0.228100776672363</v>
      </c>
      <c r="X7" s="32">
        <v>0.55403089523315396</v>
      </c>
      <c r="Y7" s="32">
        <v>0.55403089523315396</v>
      </c>
      <c r="Z7" s="32">
        <v>0.8</v>
      </c>
      <c r="AA7" s="32">
        <v>1</v>
      </c>
      <c r="AB7" s="32">
        <v>0.55555555555555602</v>
      </c>
      <c r="AC7" s="32">
        <v>0.71428571428571397</v>
      </c>
      <c r="AD7" s="32">
        <v>0</v>
      </c>
      <c r="AE7" s="32">
        <v>0.2</v>
      </c>
    </row>
    <row r="8" spans="1:31" x14ac:dyDescent="0.15">
      <c r="A8" s="6">
        <v>808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9.0055828094482404</v>
      </c>
      <c r="L8" s="10">
        <v>2.1560440063476598</v>
      </c>
      <c r="M8">
        <v>1.2384948730468699</v>
      </c>
      <c r="N8">
        <v>6.7265453338623002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4.66326904296875</v>
      </c>
      <c r="U8">
        <v>4.2403526306152299</v>
      </c>
      <c r="V8">
        <v>4.0327014923095703</v>
      </c>
      <c r="W8" s="17">
        <v>0.20765113830566401</v>
      </c>
      <c r="X8">
        <v>0.63056755065918002</v>
      </c>
      <c r="Y8">
        <v>0.63056755065918002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393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9.0137596130371094</v>
      </c>
      <c r="L10" s="10">
        <v>2.0154380798339799</v>
      </c>
      <c r="M10">
        <v>0.97864913940429699</v>
      </c>
      <c r="N10">
        <v>6.5416355133056596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4.1226081848144496</v>
      </c>
      <c r="U10">
        <v>3.7492263317108101</v>
      </c>
      <c r="V10">
        <v>3.53274297714233</v>
      </c>
      <c r="W10" s="17">
        <v>0.216483354568481</v>
      </c>
      <c r="X10">
        <v>0.58986520767211903</v>
      </c>
      <c r="Y10">
        <v>0.58986520767211903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272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9.2138195037841797</v>
      </c>
      <c r="L11" s="10">
        <v>2.0940017700195299</v>
      </c>
      <c r="M11">
        <v>1.08382415771484</v>
      </c>
      <c r="N11">
        <v>6.8038921356201199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4.4087619781494096</v>
      </c>
      <c r="U11">
        <v>4.0186033248901403</v>
      </c>
      <c r="V11">
        <v>3.8008544445037802</v>
      </c>
      <c r="W11" s="17">
        <v>0.21774888038635301</v>
      </c>
      <c r="X11">
        <v>0.60790753364562999</v>
      </c>
      <c r="Y11">
        <v>0.60790753364562999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758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9.3289508819580096</v>
      </c>
      <c r="L12" s="10">
        <v>2.0283145904540998</v>
      </c>
      <c r="M12">
        <v>0.96340560913085904</v>
      </c>
      <c r="N12">
        <v>6.8797893524169904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4.1791725158691397</v>
      </c>
      <c r="U12">
        <v>3.7919178009033199</v>
      </c>
      <c r="V12">
        <v>3.5736203193664502</v>
      </c>
      <c r="W12" s="17">
        <v>0.21829748153686501</v>
      </c>
      <c r="X12">
        <v>0.60555219650268599</v>
      </c>
      <c r="Y12">
        <v>0.60555219650268599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s="32" customFormat="1" x14ac:dyDescent="0.15">
      <c r="A13" s="33">
        <v>850</v>
      </c>
      <c r="B13" s="32">
        <v>17</v>
      </c>
      <c r="C13" s="32">
        <v>3</v>
      </c>
      <c r="D13" s="32">
        <v>10</v>
      </c>
      <c r="E13" s="32">
        <v>10</v>
      </c>
      <c r="F13" s="32">
        <v>10</v>
      </c>
      <c r="G13" s="32">
        <v>0</v>
      </c>
      <c r="H13" s="32">
        <v>7</v>
      </c>
      <c r="I13" s="32">
        <v>3</v>
      </c>
      <c r="J13" s="32">
        <v>0.85</v>
      </c>
      <c r="K13" s="34">
        <v>8.9638195037841797</v>
      </c>
      <c r="L13" s="34">
        <v>2.1394710540771502</v>
      </c>
      <c r="M13" s="32">
        <v>1.19388198852539</v>
      </c>
      <c r="N13" s="32">
        <v>6.5971145629882804</v>
      </c>
      <c r="O13" s="32">
        <v>5</v>
      </c>
      <c r="P13" s="32">
        <v>5</v>
      </c>
      <c r="Q13" s="32">
        <v>15</v>
      </c>
      <c r="R13" s="35">
        <v>0.33329999999999999</v>
      </c>
      <c r="S13" s="35">
        <f t="shared" si="0"/>
        <v>0.5</v>
      </c>
      <c r="T13" s="32">
        <v>4.2533588409423801</v>
      </c>
      <c r="U13" s="32">
        <v>3.8689239025115998</v>
      </c>
      <c r="V13" s="32">
        <v>3.64924097061157</v>
      </c>
      <c r="W13" s="34">
        <v>0.219682931900024</v>
      </c>
      <c r="X13" s="32">
        <v>0.60411787033081099</v>
      </c>
      <c r="Y13" s="32">
        <v>0.60411787033081099</v>
      </c>
      <c r="Z13" s="32">
        <v>0.5</v>
      </c>
      <c r="AA13" s="32">
        <v>1</v>
      </c>
      <c r="AB13" s="32">
        <v>0.66666666666666696</v>
      </c>
      <c r="AC13" s="32">
        <v>0.8</v>
      </c>
      <c r="AD13" s="32">
        <v>0</v>
      </c>
      <c r="AE13" s="32">
        <v>0.5</v>
      </c>
    </row>
    <row r="14" spans="1:31" x14ac:dyDescent="0.15">
      <c r="A14" s="6">
        <v>756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8.0184116363525408</v>
      </c>
      <c r="L14" s="10">
        <v>2.3798713684082</v>
      </c>
      <c r="M14">
        <v>1.7715759277343699</v>
      </c>
      <c r="N14">
        <v>6.0273933410644496</v>
      </c>
      <c r="O14">
        <v>3</v>
      </c>
      <c r="P14">
        <v>3</v>
      </c>
      <c r="Q14">
        <v>11</v>
      </c>
      <c r="R14" s="16">
        <v>0.2727</v>
      </c>
      <c r="S14" s="16">
        <f t="shared" si="0"/>
        <v>0.3</v>
      </c>
      <c r="T14">
        <v>3.0213775634765598</v>
      </c>
      <c r="U14">
        <v>2.7786052227020299</v>
      </c>
      <c r="V14">
        <v>2.5855565071106001</v>
      </c>
      <c r="W14" s="17">
        <v>0.193048715591431</v>
      </c>
      <c r="X14">
        <v>0.43582105636596702</v>
      </c>
      <c r="Y14">
        <v>0.43582105636596702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6">
        <v>446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8.2429790496826207</v>
      </c>
      <c r="L15" s="10">
        <v>2.26055908203125</v>
      </c>
      <c r="M15">
        <v>1.5181465148925799</v>
      </c>
      <c r="N15">
        <v>6.0716114044189498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3.6840438842773402</v>
      </c>
      <c r="U15">
        <v>3.3704593181610099</v>
      </c>
      <c r="V15">
        <v>3.1725697517395002</v>
      </c>
      <c r="W15" s="17">
        <v>0.19788956642150901</v>
      </c>
      <c r="X15">
        <v>0.51147413253784202</v>
      </c>
      <c r="Y15">
        <v>0.51147413253784202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21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8.5764751434326207</v>
      </c>
      <c r="L16" s="10">
        <v>2.2861194610595699</v>
      </c>
      <c r="M16">
        <v>1.3435592651367201</v>
      </c>
      <c r="N16">
        <v>5.8443679809570304</v>
      </c>
      <c r="O16">
        <v>6</v>
      </c>
      <c r="P16">
        <v>6</v>
      </c>
      <c r="Q16">
        <v>16</v>
      </c>
      <c r="R16" s="16">
        <v>0.375</v>
      </c>
      <c r="S16" s="16">
        <f t="shared" ref="S16:S52" si="1">O16/E16</f>
        <v>0.6</v>
      </c>
      <c r="T16">
        <v>3.8828964233398402</v>
      </c>
      <c r="U16">
        <v>3.5720171928405802</v>
      </c>
      <c r="V16">
        <v>3.3421382904052699</v>
      </c>
      <c r="W16" s="17">
        <v>0.22987890243530301</v>
      </c>
      <c r="X16">
        <v>0.54075813293456998</v>
      </c>
      <c r="Y16">
        <v>0.54075813293456998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573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7.7861976623535201</v>
      </c>
      <c r="L17" s="10">
        <v>2.38701248168945</v>
      </c>
      <c r="M17">
        <v>1.50172996520996</v>
      </c>
      <c r="N17">
        <v>4.7621803283691397</v>
      </c>
      <c r="O17">
        <v>4</v>
      </c>
      <c r="P17">
        <v>4</v>
      </c>
      <c r="Q17">
        <v>13</v>
      </c>
      <c r="R17" s="16">
        <v>0.30769999999999997</v>
      </c>
      <c r="S17" s="16">
        <f t="shared" si="1"/>
        <v>0.4</v>
      </c>
      <c r="T17">
        <v>3.1709365844726598</v>
      </c>
      <c r="U17">
        <v>2.9400973320007302</v>
      </c>
      <c r="V17">
        <v>2.70842504501343</v>
      </c>
      <c r="W17" s="17">
        <v>0.23167228698730499</v>
      </c>
      <c r="X17">
        <v>0.46251153945922902</v>
      </c>
      <c r="Y17">
        <v>0.46251153945922902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582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10.237333297729499</v>
      </c>
      <c r="L18" s="10">
        <v>2.39279365539551</v>
      </c>
      <c r="M18">
        <v>1.32973480224609</v>
      </c>
      <c r="N18">
        <v>7.6629505157470703</v>
      </c>
      <c r="O18">
        <v>5</v>
      </c>
      <c r="P18">
        <v>5</v>
      </c>
      <c r="Q18">
        <v>15</v>
      </c>
      <c r="R18" s="16">
        <v>0.33329999999999999</v>
      </c>
      <c r="S18" s="16">
        <f t="shared" si="1"/>
        <v>0.5</v>
      </c>
      <c r="T18">
        <v>3.8714351654052699</v>
      </c>
      <c r="U18">
        <v>3.5270068645477299</v>
      </c>
      <c r="V18">
        <v>3.29490995407104</v>
      </c>
      <c r="W18" s="17">
        <v>0.23209691047668499</v>
      </c>
      <c r="X18">
        <v>0.57652521133422896</v>
      </c>
      <c r="Y18">
        <v>0.57652521133422896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766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8.3576145172119105</v>
      </c>
      <c r="L19" s="10">
        <v>2.3232803344726598</v>
      </c>
      <c r="M19">
        <v>1.3556365966796899</v>
      </c>
      <c r="N19">
        <v>5.3950061798095703</v>
      </c>
      <c r="O19">
        <v>5</v>
      </c>
      <c r="P19">
        <v>5</v>
      </c>
      <c r="Q19">
        <v>15</v>
      </c>
      <c r="R19" s="16">
        <v>0.33329999999999999</v>
      </c>
      <c r="S19" s="16">
        <f t="shared" si="1"/>
        <v>0.5</v>
      </c>
      <c r="T19">
        <v>3.5073833465576199</v>
      </c>
      <c r="U19">
        <v>3.2279739379882799</v>
      </c>
      <c r="V19">
        <v>2.9903004169464098</v>
      </c>
      <c r="W19" s="17">
        <v>0.23767352104187001</v>
      </c>
      <c r="X19">
        <v>0.51708292961120605</v>
      </c>
      <c r="Y19">
        <v>0.51708292961120605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664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8.9440002441406197</v>
      </c>
      <c r="L20" s="10">
        <v>2.26729011535644</v>
      </c>
      <c r="M20">
        <v>1.25271224975586</v>
      </c>
      <c r="N20">
        <v>6.1562232971191397</v>
      </c>
      <c r="O20">
        <v>4</v>
      </c>
      <c r="P20">
        <v>4</v>
      </c>
      <c r="Q20">
        <v>14</v>
      </c>
      <c r="R20" s="16">
        <v>0.28570000000000001</v>
      </c>
      <c r="S20" s="16">
        <f t="shared" si="1"/>
        <v>0.4</v>
      </c>
      <c r="T20">
        <v>4.22882080078125</v>
      </c>
      <c r="U20">
        <v>3.87713646888733</v>
      </c>
      <c r="V20">
        <v>3.63890528678894</v>
      </c>
      <c r="W20" s="17">
        <v>0.238231182098389</v>
      </c>
      <c r="X20">
        <v>0.58991551399231001</v>
      </c>
      <c r="Y20">
        <v>0.58991551399231001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32" customFormat="1" x14ac:dyDescent="0.15">
      <c r="A21" s="33">
        <v>470</v>
      </c>
      <c r="B21" s="32">
        <v>17</v>
      </c>
      <c r="C21" s="32">
        <v>3</v>
      </c>
      <c r="D21" s="32">
        <v>10</v>
      </c>
      <c r="E21" s="32">
        <v>10</v>
      </c>
      <c r="F21" s="32">
        <v>10</v>
      </c>
      <c r="G21" s="32">
        <v>0</v>
      </c>
      <c r="H21" s="32">
        <v>7</v>
      </c>
      <c r="I21" s="32">
        <v>3</v>
      </c>
      <c r="J21" s="32">
        <v>0.85</v>
      </c>
      <c r="K21" s="34">
        <v>8.5534763336181605</v>
      </c>
      <c r="L21" s="34">
        <v>2.3563823699951199</v>
      </c>
      <c r="M21" s="32">
        <v>1.5020065307617201</v>
      </c>
      <c r="N21" s="32">
        <v>6.0050640106201199</v>
      </c>
      <c r="O21" s="32">
        <v>4</v>
      </c>
      <c r="P21" s="32">
        <v>4</v>
      </c>
      <c r="Q21" s="32">
        <v>14</v>
      </c>
      <c r="R21" s="35">
        <v>0.28570000000000001</v>
      </c>
      <c r="S21" s="35">
        <f t="shared" si="1"/>
        <v>0.4</v>
      </c>
      <c r="T21" s="32">
        <v>3.9342632293701199</v>
      </c>
      <c r="U21" s="32">
        <v>3.6075482368469198</v>
      </c>
      <c r="V21" s="32">
        <v>3.36776494979858</v>
      </c>
      <c r="W21" s="34">
        <v>0.23978328704834001</v>
      </c>
      <c r="X21" s="32">
        <v>0.56649827957153298</v>
      </c>
      <c r="Y21" s="32">
        <v>0.56649827957153298</v>
      </c>
      <c r="Z21" s="32">
        <v>0.4</v>
      </c>
      <c r="AA21" s="32">
        <v>1</v>
      </c>
      <c r="AB21" s="32">
        <v>0.71428571428571397</v>
      </c>
      <c r="AC21" s="32">
        <v>0.83333333333333304</v>
      </c>
      <c r="AD21" s="32">
        <v>0</v>
      </c>
      <c r="AE21" s="32">
        <v>0.6</v>
      </c>
    </row>
    <row r="22" spans="1:31" x14ac:dyDescent="0.15">
      <c r="A22" s="6">
        <v>880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 s="3">
        <v>8.9738502502441406</v>
      </c>
      <c r="L22" s="10">
        <v>2.5500297546386701</v>
      </c>
      <c r="M22">
        <v>1.0189895629882799</v>
      </c>
      <c r="N22">
        <v>6.8787593841552699</v>
      </c>
      <c r="O22">
        <v>5</v>
      </c>
      <c r="P22">
        <v>5</v>
      </c>
      <c r="Q22">
        <v>15</v>
      </c>
      <c r="R22" s="16">
        <v>0.33329999999999999</v>
      </c>
      <c r="S22" s="16">
        <f t="shared" si="1"/>
        <v>0.5</v>
      </c>
      <c r="T22">
        <v>4.16623878479004</v>
      </c>
      <c r="U22">
        <v>3.7365980148315399</v>
      </c>
      <c r="V22">
        <v>3.5552010536193901</v>
      </c>
      <c r="W22" s="17">
        <v>0.18139696121215801</v>
      </c>
      <c r="X22">
        <v>0.61103773117065396</v>
      </c>
      <c r="Y22">
        <v>0.61103773117065396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905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9.1678104400634801</v>
      </c>
      <c r="L23" s="10">
        <v>2.40227127075195</v>
      </c>
      <c r="M23">
        <v>1.6430358886718699</v>
      </c>
      <c r="N23">
        <v>7.1342506408691397</v>
      </c>
      <c r="O23">
        <v>4</v>
      </c>
      <c r="P23">
        <v>4</v>
      </c>
      <c r="Q23">
        <v>14</v>
      </c>
      <c r="R23" s="16">
        <v>0.28570000000000001</v>
      </c>
      <c r="S23" s="16">
        <f t="shared" si="1"/>
        <v>0.4</v>
      </c>
      <c r="T23">
        <v>3.70845603942871</v>
      </c>
      <c r="U23">
        <v>3.4084808826446502</v>
      </c>
      <c r="V23">
        <v>3.2270560264587398</v>
      </c>
      <c r="W23" s="17">
        <v>0.181424856185913</v>
      </c>
      <c r="X23">
        <v>0.48140001296997098</v>
      </c>
      <c r="Y23">
        <v>0.48140001296997098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724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8.4444427490234393</v>
      </c>
      <c r="L24" s="10">
        <v>2.5630035400390598</v>
      </c>
      <c r="M24">
        <v>1.2227630615234399</v>
      </c>
      <c r="N24">
        <v>6.4517955780029297</v>
      </c>
      <c r="O24">
        <v>3</v>
      </c>
      <c r="P24">
        <v>3</v>
      </c>
      <c r="Q24">
        <v>13</v>
      </c>
      <c r="R24" s="16">
        <v>0.23080000000000001</v>
      </c>
      <c r="S24" s="16">
        <f t="shared" si="1"/>
        <v>0.3</v>
      </c>
      <c r="T24">
        <v>3.3656883239746098</v>
      </c>
      <c r="U24">
        <v>3.0281753540039098</v>
      </c>
      <c r="V24">
        <v>2.8456511497497599</v>
      </c>
      <c r="W24" s="17">
        <v>0.18252420425415</v>
      </c>
      <c r="X24">
        <v>0.52003717422485396</v>
      </c>
      <c r="Y24">
        <v>0.52003717422485396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189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7.8892402648925799</v>
      </c>
      <c r="L25" s="10">
        <v>2.56989669799805</v>
      </c>
      <c r="M25">
        <v>1.2658233642578101</v>
      </c>
      <c r="N25">
        <v>5.6053905487060502</v>
      </c>
      <c r="O25">
        <v>4</v>
      </c>
      <c r="P25">
        <v>4</v>
      </c>
      <c r="Q25">
        <v>13</v>
      </c>
      <c r="R25" s="16">
        <v>0.30769999999999997</v>
      </c>
      <c r="S25" s="16">
        <f t="shared" si="1"/>
        <v>0.4</v>
      </c>
      <c r="T25">
        <v>3.4480819702148402</v>
      </c>
      <c r="U25">
        <v>3.1278390884399401</v>
      </c>
      <c r="V25">
        <v>2.94432497024536</v>
      </c>
      <c r="W25" s="17">
        <v>0.18351411819457999</v>
      </c>
      <c r="X25">
        <v>0.50375699996948198</v>
      </c>
      <c r="Y25">
        <v>0.50375699996948198</v>
      </c>
      <c r="Z25">
        <v>0.4</v>
      </c>
      <c r="AA25">
        <v>0.9</v>
      </c>
      <c r="AB25">
        <v>0.69230769230769196</v>
      </c>
      <c r="AC25">
        <v>0.78260869565217395</v>
      </c>
      <c r="AD25">
        <v>0.1</v>
      </c>
      <c r="AE25">
        <v>0.5</v>
      </c>
    </row>
    <row r="26" spans="1:31" x14ac:dyDescent="0.15">
      <c r="A26" s="6">
        <v>691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7.9493179321289098</v>
      </c>
      <c r="L26" s="10">
        <v>2.4725875854492201</v>
      </c>
      <c r="M26">
        <v>1.1137008666992201</v>
      </c>
      <c r="N26">
        <v>5.7306690216064498</v>
      </c>
      <c r="O26">
        <v>3</v>
      </c>
      <c r="P26">
        <v>3</v>
      </c>
      <c r="Q26">
        <v>12</v>
      </c>
      <c r="R26" s="16">
        <v>0.25</v>
      </c>
      <c r="S26" s="16">
        <f t="shared" si="1"/>
        <v>0.3</v>
      </c>
      <c r="T26">
        <v>3.40252685546875</v>
      </c>
      <c r="U26">
        <v>3.0742228031158398</v>
      </c>
      <c r="V26">
        <v>2.8833880424499498</v>
      </c>
      <c r="W26" s="17">
        <v>0.190834760665894</v>
      </c>
      <c r="X26">
        <v>0.51913881301879905</v>
      </c>
      <c r="Y26">
        <v>0.51913881301879905</v>
      </c>
      <c r="Z26">
        <v>0.3</v>
      </c>
      <c r="AA26">
        <v>0.9</v>
      </c>
      <c r="AB26">
        <v>0.75</v>
      </c>
      <c r="AC26">
        <v>0.81818181818181801</v>
      </c>
      <c r="AD26">
        <v>0.1</v>
      </c>
      <c r="AE26">
        <v>0.6</v>
      </c>
    </row>
    <row r="27" spans="1:31" x14ac:dyDescent="0.15">
      <c r="A27" s="6">
        <v>448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9.0734901428222692</v>
      </c>
      <c r="L27" s="10">
        <v>2.4778366088867201</v>
      </c>
      <c r="M27">
        <v>0.80912399291992199</v>
      </c>
      <c r="N27">
        <v>6.8209762573242196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4.0728931427001998</v>
      </c>
      <c r="U27">
        <v>3.6551783084869398</v>
      </c>
      <c r="V27">
        <v>3.46395063400269</v>
      </c>
      <c r="W27" s="17">
        <v>0.19122767448425301</v>
      </c>
      <c r="X27">
        <v>0.60894250869750999</v>
      </c>
      <c r="Y27">
        <v>0.60894250869750999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417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8.0318069458007795</v>
      </c>
      <c r="L28" s="10">
        <v>2.4672260284423801</v>
      </c>
      <c r="M28">
        <v>0.97212982177734397</v>
      </c>
      <c r="N28">
        <v>5.5365543365478498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3.4855861663818399</v>
      </c>
      <c r="U28">
        <v>3.1618115901946999</v>
      </c>
      <c r="V28">
        <v>2.96557521820068</v>
      </c>
      <c r="W28" s="17">
        <v>0.196236371994019</v>
      </c>
      <c r="X28">
        <v>0.52001094818115201</v>
      </c>
      <c r="Y28">
        <v>0.52001094818115201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759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7.5038566589355504</v>
      </c>
      <c r="L29" s="10">
        <v>2.5776634216308598</v>
      </c>
      <c r="M29">
        <v>1.27959060668945</v>
      </c>
      <c r="N29">
        <v>4.9651393890380904</v>
      </c>
      <c r="O29">
        <v>3</v>
      </c>
      <c r="P29">
        <v>3</v>
      </c>
      <c r="Q29">
        <v>12</v>
      </c>
      <c r="R29" s="16">
        <v>0.25</v>
      </c>
      <c r="S29" s="16">
        <f t="shared" si="1"/>
        <v>0.3</v>
      </c>
      <c r="T29">
        <v>3.4542045593261701</v>
      </c>
      <c r="U29">
        <v>3.1654732227325399</v>
      </c>
      <c r="V29">
        <v>2.9687378406524698</v>
      </c>
      <c r="W29" s="17">
        <v>0.19673538208007799</v>
      </c>
      <c r="X29">
        <v>0.485466718673706</v>
      </c>
      <c r="Y29">
        <v>0.485466718673706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232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8.4017028808593697</v>
      </c>
      <c r="L30" s="10">
        <v>2.53948974609375</v>
      </c>
      <c r="M30">
        <v>1.08858871459961</v>
      </c>
      <c r="N30">
        <v>6.1430988311767596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3.37979316711426</v>
      </c>
      <c r="U30">
        <v>3.0490188598632799</v>
      </c>
      <c r="V30">
        <v>2.8511533737182599</v>
      </c>
      <c r="W30" s="17">
        <v>0.19786548614502</v>
      </c>
      <c r="X30">
        <v>0.52863979339599598</v>
      </c>
      <c r="Y30">
        <v>0.52863979339599598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305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7.9079055786132804</v>
      </c>
      <c r="L31" s="10">
        <v>2.4413070678710902</v>
      </c>
      <c r="M31">
        <v>1.80562973022461</v>
      </c>
      <c r="N31">
        <v>5.6905059814453098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3.4544448852539098</v>
      </c>
      <c r="U31">
        <v>3.1742711067199698</v>
      </c>
      <c r="V31">
        <v>2.9711995124816899</v>
      </c>
      <c r="W31" s="17">
        <v>0.203071594238281</v>
      </c>
      <c r="X31">
        <v>0.48324537277221702</v>
      </c>
      <c r="Y31">
        <v>0.48324537277221702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s="2" customFormat="1" ht="12.95" customHeight="1" x14ac:dyDescent="0.15">
      <c r="A32" s="7">
        <v>537</v>
      </c>
      <c r="B32" s="2">
        <v>16</v>
      </c>
      <c r="C32" s="2">
        <v>4</v>
      </c>
      <c r="D32" s="2">
        <v>10</v>
      </c>
      <c r="E32" s="2">
        <v>10</v>
      </c>
      <c r="F32" s="2">
        <v>10</v>
      </c>
      <c r="G32" s="2">
        <v>0</v>
      </c>
      <c r="H32" s="2">
        <v>6</v>
      </c>
      <c r="I32" s="2">
        <v>4</v>
      </c>
      <c r="J32" s="2">
        <v>0.8</v>
      </c>
      <c r="K32" s="11">
        <v>8.5740776062011701</v>
      </c>
      <c r="L32" s="11">
        <v>2.5545711517334002</v>
      </c>
      <c r="M32" s="2">
        <v>0.87226486206054699</v>
      </c>
      <c r="N32" s="2">
        <v>5.8267345428466797</v>
      </c>
      <c r="O32" s="2">
        <v>4</v>
      </c>
      <c r="P32" s="2">
        <v>4</v>
      </c>
      <c r="Q32" s="2">
        <v>14</v>
      </c>
      <c r="R32" s="18">
        <v>0.28570000000000001</v>
      </c>
      <c r="S32" s="18">
        <f t="shared" si="1"/>
        <v>0.4</v>
      </c>
      <c r="T32" s="2">
        <v>4.0616588592529297</v>
      </c>
      <c r="U32" s="2">
        <v>3.6896822452545202</v>
      </c>
      <c r="V32" s="2">
        <v>3.4774239063262899</v>
      </c>
      <c r="W32" s="11">
        <v>0.21225833892822299</v>
      </c>
      <c r="X32" s="2">
        <v>0.58423495292663596</v>
      </c>
      <c r="Y32" s="2">
        <v>0.58423495292663596</v>
      </c>
      <c r="Z32" s="2">
        <v>0.4</v>
      </c>
      <c r="AA32" s="2">
        <v>1</v>
      </c>
      <c r="AB32" s="2">
        <v>0.71428571428571397</v>
      </c>
      <c r="AC32" s="2">
        <v>0.83333333333333304</v>
      </c>
      <c r="AD32" s="2">
        <v>0</v>
      </c>
      <c r="AE32" s="2">
        <v>0.6</v>
      </c>
    </row>
    <row r="33" spans="1:31" x14ac:dyDescent="0.15">
      <c r="A33" s="6">
        <v>846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7.7233772277831996</v>
      </c>
      <c r="L33" s="10">
        <v>2.7240009307861301</v>
      </c>
      <c r="M33">
        <v>0.75865173339843694</v>
      </c>
      <c r="N33">
        <v>6.0680427551269496</v>
      </c>
      <c r="O33">
        <v>3</v>
      </c>
      <c r="P33">
        <v>3</v>
      </c>
      <c r="Q33">
        <v>12</v>
      </c>
      <c r="R33" s="16">
        <v>0.25</v>
      </c>
      <c r="S33" s="16">
        <f t="shared" si="1"/>
        <v>0.3</v>
      </c>
      <c r="T33">
        <v>3.34951972961426</v>
      </c>
      <c r="U33">
        <v>2.9564666748046902</v>
      </c>
      <c r="V33">
        <v>2.82115650177002</v>
      </c>
      <c r="W33" s="17">
        <v>0.135310173034668</v>
      </c>
      <c r="X33">
        <v>0.52836322784423795</v>
      </c>
      <c r="Y33">
        <v>0.52836322784423795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6">
        <v>797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8.901123046875</v>
      </c>
      <c r="L34" s="10">
        <v>2.6786441802978498</v>
      </c>
      <c r="M34">
        <v>1.2344818115234399</v>
      </c>
      <c r="N34">
        <v>6.7603988647460902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3.2908840179443399</v>
      </c>
      <c r="U34">
        <v>2.96318435668945</v>
      </c>
      <c r="V34">
        <v>2.7713387012481698</v>
      </c>
      <c r="W34" s="17">
        <v>0.19184565544128401</v>
      </c>
      <c r="X34">
        <v>0.51954531669616699</v>
      </c>
      <c r="Y34">
        <v>0.51954531669616699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186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8.1563663482665998</v>
      </c>
      <c r="L35" s="10">
        <v>2.6966648101806601</v>
      </c>
      <c r="M35">
        <v>1.4660606384277299</v>
      </c>
      <c r="N35">
        <v>6.0229797363281197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3.4161605834960902</v>
      </c>
      <c r="U35">
        <v>3.0802404880523699</v>
      </c>
      <c r="V35">
        <v>2.88804960250854</v>
      </c>
      <c r="W35" s="17">
        <v>0.19219088554382299</v>
      </c>
      <c r="X35">
        <v>0.52811098098754905</v>
      </c>
      <c r="Y35">
        <v>0.52811098098754905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440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7.9610080718994096</v>
      </c>
      <c r="L36" s="10">
        <v>2.6037616729736301</v>
      </c>
      <c r="M36">
        <v>1.20804214477539</v>
      </c>
      <c r="N36">
        <v>5.4394550323486301</v>
      </c>
      <c r="O36">
        <v>4</v>
      </c>
      <c r="P36">
        <v>4</v>
      </c>
      <c r="Q36">
        <v>13</v>
      </c>
      <c r="R36" s="16">
        <v>0.30769999999999997</v>
      </c>
      <c r="S36" s="16">
        <f t="shared" si="1"/>
        <v>0.4</v>
      </c>
      <c r="T36">
        <v>3.4559593200683598</v>
      </c>
      <c r="U36">
        <v>3.1424729824066202</v>
      </c>
      <c r="V36">
        <v>2.94775366783142</v>
      </c>
      <c r="W36" s="17">
        <v>0.19471931457519501</v>
      </c>
      <c r="X36">
        <v>0.50820565223693803</v>
      </c>
      <c r="Y36">
        <v>0.50820565223693803</v>
      </c>
      <c r="Z36">
        <v>0.4</v>
      </c>
      <c r="AA36">
        <v>0.9</v>
      </c>
      <c r="AB36">
        <v>0.69230769230769196</v>
      </c>
      <c r="AC36">
        <v>0.78260869565217395</v>
      </c>
      <c r="AD36">
        <v>0.1</v>
      </c>
      <c r="AE36">
        <v>0.5</v>
      </c>
    </row>
    <row r="37" spans="1:31" x14ac:dyDescent="0.15">
      <c r="A37" s="6">
        <v>505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8.9658126831054705</v>
      </c>
      <c r="L37" s="10">
        <v>2.6625919342040998</v>
      </c>
      <c r="M37">
        <v>1.1175346374511701</v>
      </c>
      <c r="N37">
        <v>6.6427326202392596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3.5956668853759801</v>
      </c>
      <c r="U37">
        <v>3.2316920757293701</v>
      </c>
      <c r="V37">
        <v>3.0320971012115501</v>
      </c>
      <c r="W37" s="17">
        <v>0.19959497451782199</v>
      </c>
      <c r="X37">
        <v>0.56356978416442904</v>
      </c>
      <c r="Y37">
        <v>0.56356978416442904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91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8.7608680725097692</v>
      </c>
      <c r="L38" s="10">
        <v>2.60641670227051</v>
      </c>
      <c r="M38">
        <v>0.90999221801757801</v>
      </c>
      <c r="N38">
        <v>6.0163593292236301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3.8749866485595699</v>
      </c>
      <c r="U38">
        <v>3.4989471435546902</v>
      </c>
      <c r="V38">
        <v>3.2845439910888699</v>
      </c>
      <c r="W38" s="17">
        <v>0.21440315246582001</v>
      </c>
      <c r="X38">
        <v>0.59044265747070301</v>
      </c>
      <c r="Y38">
        <v>0.59044265747070301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985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8.2304153442382795</v>
      </c>
      <c r="L39" s="10">
        <v>2.6405620574951199</v>
      </c>
      <c r="M39">
        <v>1.1465415954589799</v>
      </c>
      <c r="N39">
        <v>5.58138084411621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3.8651008605957</v>
      </c>
      <c r="U39">
        <v>3.5085403919220002</v>
      </c>
      <c r="V39">
        <v>3.2926373481750502</v>
      </c>
      <c r="W39" s="17">
        <v>0.21590304374694799</v>
      </c>
      <c r="X39">
        <v>0.57246351242065396</v>
      </c>
      <c r="Y39">
        <v>0.57246351242065396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s="32" customFormat="1" x14ac:dyDescent="0.15">
      <c r="A40" s="33">
        <v>452</v>
      </c>
      <c r="B40" s="32">
        <v>16</v>
      </c>
      <c r="C40" s="32">
        <v>4</v>
      </c>
      <c r="D40" s="32">
        <v>10</v>
      </c>
      <c r="E40" s="32">
        <v>10</v>
      </c>
      <c r="F40" s="32">
        <v>10</v>
      </c>
      <c r="G40" s="32">
        <v>0</v>
      </c>
      <c r="H40" s="32">
        <v>6</v>
      </c>
      <c r="I40" s="32">
        <v>4</v>
      </c>
      <c r="J40" s="32">
        <v>0.8</v>
      </c>
      <c r="K40" s="34">
        <v>9.2221946716308594</v>
      </c>
      <c r="L40" s="34">
        <v>2.6102981567382799</v>
      </c>
      <c r="M40" s="32">
        <v>0.858612060546875</v>
      </c>
      <c r="N40" s="32">
        <v>6.6406021118164098</v>
      </c>
      <c r="O40" s="32">
        <v>4</v>
      </c>
      <c r="P40" s="32">
        <v>4</v>
      </c>
      <c r="Q40" s="32">
        <v>14</v>
      </c>
      <c r="R40" s="35">
        <v>0.28570000000000001</v>
      </c>
      <c r="S40" s="35">
        <f t="shared" si="1"/>
        <v>0.4</v>
      </c>
      <c r="T40" s="32">
        <v>3.9146537780761701</v>
      </c>
      <c r="U40" s="32">
        <v>3.5210485458374001</v>
      </c>
      <c r="V40" s="32">
        <v>3.3050370216369598</v>
      </c>
      <c r="W40" s="34">
        <v>0.21601152420044001</v>
      </c>
      <c r="X40" s="32">
        <v>0.60961675643920898</v>
      </c>
      <c r="Y40" s="32">
        <v>0.60961675643920898</v>
      </c>
      <c r="Z40" s="32">
        <v>0.4</v>
      </c>
      <c r="AA40" s="32">
        <v>1</v>
      </c>
      <c r="AB40" s="32">
        <v>0.71428571428571397</v>
      </c>
      <c r="AC40" s="32">
        <v>0.83333333333333304</v>
      </c>
      <c r="AD40" s="32">
        <v>0</v>
      </c>
      <c r="AE40" s="32">
        <v>0.6</v>
      </c>
    </row>
    <row r="41" spans="1:31" x14ac:dyDescent="0.15">
      <c r="A41" s="6">
        <v>492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7.57393455505371</v>
      </c>
      <c r="L41" s="10">
        <v>2.8248882293701199</v>
      </c>
      <c r="M41">
        <v>1.91253662109375</v>
      </c>
      <c r="N41">
        <v>5.6341991424560502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3.27519607543945</v>
      </c>
      <c r="U41">
        <v>2.98541164398193</v>
      </c>
      <c r="V41">
        <v>2.80075883865356</v>
      </c>
      <c r="W41" s="17">
        <v>0.184652805328369</v>
      </c>
      <c r="X41">
        <v>0.474437236785889</v>
      </c>
      <c r="Y41">
        <v>0.474437236785889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540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9.7411289215087908</v>
      </c>
      <c r="L42" s="10">
        <v>2.94868087768555</v>
      </c>
      <c r="M42">
        <v>1.3354301452636701</v>
      </c>
      <c r="N42">
        <v>7.2876205444335902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3.65993309020996</v>
      </c>
      <c r="U42">
        <v>3.2906217575073202</v>
      </c>
      <c r="V42">
        <v>3.0686097145080602</v>
      </c>
      <c r="W42" s="17">
        <v>0.22201204299926799</v>
      </c>
      <c r="X42">
        <v>0.59132337570190396</v>
      </c>
      <c r="Y42">
        <v>0.59132337570190396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646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>
        <v>9.3516960144043004</v>
      </c>
      <c r="L43" s="10">
        <v>2.9591655731201199</v>
      </c>
      <c r="M43">
        <v>2.2698936462402299</v>
      </c>
      <c r="N43">
        <v>6.8346118927001998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3.9323215484619101</v>
      </c>
      <c r="U43">
        <v>3.6056103706359899</v>
      </c>
      <c r="V43">
        <v>3.3658995628356898</v>
      </c>
      <c r="W43" s="17">
        <v>0.239710807800293</v>
      </c>
      <c r="X43">
        <v>0.56642198562622104</v>
      </c>
      <c r="Y43">
        <v>0.56642198562622104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540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9.7411289215087908</v>
      </c>
      <c r="L44" s="10">
        <v>2.94868087768555</v>
      </c>
      <c r="M44">
        <v>1.3354301452636701</v>
      </c>
      <c r="N44">
        <v>7.2876205444335902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3.65993309020996</v>
      </c>
      <c r="U44">
        <v>3.2906217575073202</v>
      </c>
      <c r="V44">
        <v>3.0686097145080602</v>
      </c>
      <c r="W44" s="17">
        <v>0.22201204299926799</v>
      </c>
      <c r="X44">
        <v>0.59132337570190396</v>
      </c>
      <c r="Y44">
        <v>0.59132337570190396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175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9.0875396728515607</v>
      </c>
      <c r="L45" s="10">
        <v>2.8560981750488299</v>
      </c>
      <c r="M45">
        <v>2.1389923095703098</v>
      </c>
      <c r="N45">
        <v>6.5117168426513699</v>
      </c>
      <c r="O45">
        <v>6</v>
      </c>
      <c r="P45">
        <v>6</v>
      </c>
      <c r="Q45">
        <v>16</v>
      </c>
      <c r="R45" s="16">
        <v>0.375</v>
      </c>
      <c r="S45" s="16">
        <f t="shared" si="1"/>
        <v>0.6</v>
      </c>
      <c r="T45">
        <v>3.9646987915039098</v>
      </c>
      <c r="U45">
        <v>3.6215691566467298</v>
      </c>
      <c r="V45">
        <v>3.38643574714661</v>
      </c>
      <c r="W45" s="17">
        <v>0.23513340950012199</v>
      </c>
      <c r="X45">
        <v>0.57826304435730003</v>
      </c>
      <c r="Y45">
        <v>0.57826304435730003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s="32" customFormat="1" x14ac:dyDescent="0.15">
      <c r="A46" s="33">
        <v>261</v>
      </c>
      <c r="B46" s="32">
        <v>16</v>
      </c>
      <c r="C46" s="32">
        <v>4</v>
      </c>
      <c r="D46" s="32">
        <v>10</v>
      </c>
      <c r="E46" s="32">
        <v>10</v>
      </c>
      <c r="F46" s="32">
        <v>10</v>
      </c>
      <c r="G46" s="32">
        <v>0</v>
      </c>
      <c r="H46" s="32">
        <v>6</v>
      </c>
      <c r="I46" s="32">
        <v>4</v>
      </c>
      <c r="J46" s="32">
        <v>0.8</v>
      </c>
      <c r="K46" s="34">
        <v>8.3982410430908203</v>
      </c>
      <c r="L46" s="34">
        <v>2.8147315979003902</v>
      </c>
      <c r="M46" s="32">
        <v>1.1928863525390601</v>
      </c>
      <c r="N46" s="32">
        <v>5.2512474060058603</v>
      </c>
      <c r="O46" s="32">
        <v>4</v>
      </c>
      <c r="P46" s="32">
        <v>4</v>
      </c>
      <c r="Q46" s="32">
        <v>14</v>
      </c>
      <c r="R46" s="35">
        <v>0.28570000000000001</v>
      </c>
      <c r="S46" s="35">
        <f t="shared" si="1"/>
        <v>0.4</v>
      </c>
      <c r="T46" s="32">
        <v>3.6503219604492201</v>
      </c>
      <c r="U46" s="32">
        <v>3.3176972866058301</v>
      </c>
      <c r="V46" s="32">
        <v>3.0817973613739</v>
      </c>
      <c r="W46" s="34">
        <v>0.23589992523193401</v>
      </c>
      <c r="X46" s="32">
        <v>0.56852459907531705</v>
      </c>
      <c r="Y46" s="32">
        <v>0.56852459907531705</v>
      </c>
      <c r="Z46" s="32">
        <v>0.4</v>
      </c>
      <c r="AA46" s="32">
        <v>1</v>
      </c>
      <c r="AB46" s="32">
        <v>0.71428571428571397</v>
      </c>
      <c r="AC46" s="32">
        <v>0.83333333333333304</v>
      </c>
      <c r="AD46" s="32">
        <v>0</v>
      </c>
      <c r="AE46" s="32">
        <v>0.6</v>
      </c>
    </row>
    <row r="47" spans="1:31" x14ac:dyDescent="0.15">
      <c r="A47" s="6">
        <v>481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8.1056041717529297</v>
      </c>
      <c r="L47" s="10">
        <v>3.1623420715332</v>
      </c>
      <c r="M47">
        <v>1.04994964599609</v>
      </c>
      <c r="N47">
        <v>5.6617298126220703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3.3350791931152299</v>
      </c>
      <c r="U47">
        <v>2.9898269176483101</v>
      </c>
      <c r="V47">
        <v>2.7972979545593302</v>
      </c>
      <c r="W47" s="17">
        <v>0.19252896308898901</v>
      </c>
      <c r="X47">
        <v>0.53778123855590798</v>
      </c>
      <c r="Y47">
        <v>0.53778123855590798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921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8.8385391235351598</v>
      </c>
      <c r="L48" s="10">
        <v>3.17440605163574</v>
      </c>
      <c r="M48">
        <v>1.77211761474609</v>
      </c>
      <c r="N48">
        <v>5.9345016479492196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3.9115695953369101</v>
      </c>
      <c r="U48">
        <v>3.56545853614807</v>
      </c>
      <c r="V48">
        <v>3.3118126392364502</v>
      </c>
      <c r="W48" s="17">
        <v>0.25364589691162098</v>
      </c>
      <c r="X48">
        <v>0.59975695610046398</v>
      </c>
      <c r="Y48">
        <v>0.59975695610046398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2" x14ac:dyDescent="0.15">
      <c r="A49" s="6">
        <v>598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8.8119716644287092</v>
      </c>
      <c r="L49" s="10">
        <v>3.1180801391601598</v>
      </c>
      <c r="M49">
        <v>1.6601638793945299</v>
      </c>
      <c r="N49">
        <v>5.8450279235839799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3.55461502075195</v>
      </c>
      <c r="U49">
        <v>3.2463276386261</v>
      </c>
      <c r="V49">
        <v>2.99024534225464</v>
      </c>
      <c r="W49" s="17">
        <v>0.25608229637146002</v>
      </c>
      <c r="X49">
        <v>0.56436967849731401</v>
      </c>
      <c r="Y49">
        <v>0.56436967849731401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2" s="2" customFormat="1" x14ac:dyDescent="0.15">
      <c r="A50" s="7">
        <v>593</v>
      </c>
      <c r="B50" s="2">
        <v>16</v>
      </c>
      <c r="C50" s="2">
        <v>4</v>
      </c>
      <c r="D50" s="2">
        <v>10</v>
      </c>
      <c r="E50" s="2">
        <v>10</v>
      </c>
      <c r="F50" s="2">
        <v>10</v>
      </c>
      <c r="G50" s="2">
        <v>0</v>
      </c>
      <c r="H50" s="2">
        <v>6</v>
      </c>
      <c r="I50" s="2">
        <v>4</v>
      </c>
      <c r="J50" s="2">
        <v>0.8</v>
      </c>
      <c r="K50" s="2">
        <v>8.7701759338378906</v>
      </c>
      <c r="L50" s="11">
        <v>3.0999679565429701</v>
      </c>
      <c r="M50" s="2">
        <v>1.6364841461181601</v>
      </c>
      <c r="N50" s="2">
        <v>5.7916412353515598</v>
      </c>
      <c r="O50" s="2">
        <v>3</v>
      </c>
      <c r="P50" s="2">
        <v>3</v>
      </c>
      <c r="Q50" s="2">
        <v>13</v>
      </c>
      <c r="R50" s="18">
        <v>0.23080000000000001</v>
      </c>
      <c r="S50" s="18">
        <f t="shared" si="1"/>
        <v>0.3</v>
      </c>
      <c r="T50" s="2">
        <v>3.22085762023926</v>
      </c>
      <c r="U50" s="2">
        <v>2.9539482593536399</v>
      </c>
      <c r="V50" s="2">
        <v>2.6973681449890101</v>
      </c>
      <c r="W50" s="11">
        <v>0.25658011436462402</v>
      </c>
      <c r="X50" s="2">
        <v>0.52348947525024403</v>
      </c>
      <c r="Y50" s="2">
        <v>0.52348947525024403</v>
      </c>
      <c r="Z50" s="2">
        <v>0.3</v>
      </c>
      <c r="AA50" s="2">
        <v>1</v>
      </c>
      <c r="AB50" s="2">
        <v>0.76923076923076905</v>
      </c>
      <c r="AC50" s="2">
        <v>0.86956521739130399</v>
      </c>
      <c r="AD50" s="2">
        <v>0</v>
      </c>
      <c r="AE50" s="2">
        <v>0.7</v>
      </c>
    </row>
    <row r="51" spans="1:32" x14ac:dyDescent="0.15">
      <c r="A51" s="6">
        <v>341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9.2915840148925799</v>
      </c>
      <c r="L51" s="10">
        <v>3.3382911682128902</v>
      </c>
      <c r="M51">
        <v>0.891143798828125</v>
      </c>
      <c r="N51">
        <v>7.0122776031494096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3.8982982635497998</v>
      </c>
      <c r="U51">
        <v>3.49162745475769</v>
      </c>
      <c r="V51">
        <v>3.3069717884063698</v>
      </c>
      <c r="W51" s="17">
        <v>0.184655666351318</v>
      </c>
      <c r="X51">
        <v>0.59132647514343295</v>
      </c>
      <c r="Y51">
        <v>0.59132647514343295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2" x14ac:dyDescent="0.15">
      <c r="A52" s="6">
        <v>973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8.5398921966552699</v>
      </c>
      <c r="L52" s="10">
        <v>3.2736682891845699</v>
      </c>
      <c r="M52">
        <v>2.7521934509277299</v>
      </c>
      <c r="N52">
        <v>5.7849464416503897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3.5299453735351598</v>
      </c>
      <c r="U52">
        <v>3.2661149501800502</v>
      </c>
      <c r="V52">
        <v>3.006591796875</v>
      </c>
      <c r="W52" s="17">
        <v>0.25952315330505399</v>
      </c>
      <c r="X52">
        <v>0.52335357666015603</v>
      </c>
      <c r="Y52">
        <v>0.52335357666015603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2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13" t="s">
        <v>29</v>
      </c>
      <c r="L53" s="10">
        <f>AVERAGE(L2:L52)</f>
        <v>2.5003981496773515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17">
        <f t="shared" ref="W53:AE53" si="2">AVERAGE(W2:W52)</f>
        <v>0.21311991354998427</v>
      </c>
      <c r="X53" s="3"/>
      <c r="Y53" s="3"/>
      <c r="Z53" s="3">
        <f t="shared" si="2"/>
        <v>0.45098039215686281</v>
      </c>
      <c r="AA53" s="3">
        <f t="shared" si="2"/>
        <v>0.9745098039215685</v>
      </c>
      <c r="AB53" s="3">
        <f t="shared" si="2"/>
        <v>0.68708878267701812</v>
      </c>
      <c r="AC53" s="3">
        <f t="shared" si="2"/>
        <v>0.80426003379967537</v>
      </c>
      <c r="AD53" s="3">
        <f t="shared" si="2"/>
        <v>2.5490196078431379E-2</v>
      </c>
      <c r="AE53" s="3">
        <f t="shared" si="2"/>
        <v>0.52352941176470591</v>
      </c>
      <c r="AF53" s="3"/>
    </row>
    <row r="54" spans="1:32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14" t="s">
        <v>30</v>
      </c>
      <c r="L54" s="10">
        <f>MAX(L2:L52)</f>
        <v>3.3382911682128902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17">
        <f t="shared" ref="W54:AE54" si="3">MAX(W2:W52)</f>
        <v>0.25952315330505399</v>
      </c>
      <c r="X54" s="3"/>
      <c r="Y54" s="3"/>
      <c r="Z54" s="3">
        <f t="shared" si="3"/>
        <v>0.8</v>
      </c>
      <c r="AA54" s="3">
        <f t="shared" si="3"/>
        <v>1</v>
      </c>
      <c r="AB54" s="3">
        <f t="shared" si="3"/>
        <v>0.76923076923076905</v>
      </c>
      <c r="AC54" s="3">
        <f t="shared" si="3"/>
        <v>0.86956521739130399</v>
      </c>
      <c r="AD54" s="3">
        <f t="shared" si="3"/>
        <v>0.2</v>
      </c>
      <c r="AE54" s="3">
        <f t="shared" si="3"/>
        <v>0.7</v>
      </c>
      <c r="AF54" s="3"/>
    </row>
    <row r="55" spans="1:32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10">
        <f>MIN(L2:L52)</f>
        <v>1.68826484680176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17">
        <f t="shared" ref="W55:AE55" si="4">MIN(W2:W52)</f>
        <v>0.135310173034668</v>
      </c>
      <c r="X55" s="3"/>
      <c r="Y55" s="3"/>
      <c r="Z55" s="3">
        <f t="shared" si="4"/>
        <v>0.3</v>
      </c>
      <c r="AA55" s="3">
        <f t="shared" si="4"/>
        <v>0.8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  <c r="AF55" s="3"/>
    </row>
    <row r="56" spans="1:32" x14ac:dyDescent="0.15">
      <c r="K56" s="3"/>
      <c r="L56" s="10"/>
      <c r="W56" s="17"/>
    </row>
    <row r="57" spans="1:32" x14ac:dyDescent="0.15">
      <c r="K57" s="3"/>
      <c r="L57" s="10"/>
      <c r="W57" s="17"/>
    </row>
    <row r="58" spans="1:32" x14ac:dyDescent="0.15">
      <c r="K58" s="3">
        <v>6.0579999999999998</v>
      </c>
      <c r="L58" s="10"/>
      <c r="M58">
        <v>2.573</v>
      </c>
      <c r="W58" s="17"/>
    </row>
    <row r="59" spans="1:32" x14ac:dyDescent="0.15">
      <c r="K59" s="3">
        <v>31</v>
      </c>
      <c r="L59" s="10"/>
      <c r="M59">
        <v>0.21299999999999999</v>
      </c>
      <c r="W59" s="17"/>
    </row>
    <row r="60" spans="1:32" x14ac:dyDescent="0.15">
      <c r="K60" s="3">
        <v>0.19500000000000001</v>
      </c>
      <c r="L60" s="10"/>
      <c r="W60" s="17"/>
    </row>
    <row r="61" spans="1:32" x14ac:dyDescent="0.15">
      <c r="K61" s="3"/>
      <c r="L61" s="10"/>
      <c r="W61" s="17"/>
    </row>
    <row r="62" spans="1:32" x14ac:dyDescent="0.15">
      <c r="K62" s="3" t="s">
        <v>31</v>
      </c>
      <c r="L62" s="3" t="s">
        <v>32</v>
      </c>
      <c r="N62" s="3" t="s">
        <v>97</v>
      </c>
      <c r="O62" s="3"/>
      <c r="P62" s="3"/>
      <c r="Q62" s="3"/>
      <c r="W62" s="17"/>
    </row>
    <row r="63" spans="1:32" x14ac:dyDescent="0.15">
      <c r="K63" s="3"/>
      <c r="L63" s="3"/>
      <c r="N63" s="3">
        <v>0.2</v>
      </c>
      <c r="O63" s="3">
        <v>-400</v>
      </c>
      <c r="P63" s="3">
        <v>1600</v>
      </c>
      <c r="Q63" s="3">
        <v>80</v>
      </c>
      <c r="W63" s="17"/>
    </row>
    <row r="64" spans="1:32" x14ac:dyDescent="0.15">
      <c r="K64" s="3" t="s">
        <v>65</v>
      </c>
      <c r="L64" s="3">
        <f>COUNTIF(L2:L52,"&lt;0.643")-COUNTIF(L2:L52,"&lt;0.448")</f>
        <v>0</v>
      </c>
      <c r="N64" s="3">
        <v>0.4</v>
      </c>
      <c r="O64" s="3">
        <v>-800</v>
      </c>
      <c r="P64" s="3">
        <v>1200</v>
      </c>
      <c r="Q64" s="3">
        <v>60</v>
      </c>
      <c r="W64" s="17"/>
    </row>
    <row r="65" spans="1:32" x14ac:dyDescent="0.15">
      <c r="K65" s="3" t="s">
        <v>66</v>
      </c>
      <c r="L65" s="3">
        <f>COUNTIF(L2:L52,"&lt;0.838")-COUNTIF(L2:L52,"&lt;0.643")</f>
        <v>0</v>
      </c>
      <c r="N65" s="3">
        <v>0.45</v>
      </c>
      <c r="O65" s="3">
        <v>-900</v>
      </c>
      <c r="P65" s="3">
        <v>1100</v>
      </c>
      <c r="Q65" s="3">
        <v>55</v>
      </c>
      <c r="W65" s="17"/>
    </row>
    <row r="66" spans="1:32" x14ac:dyDescent="0.15">
      <c r="K66" s="3" t="s">
        <v>67</v>
      </c>
      <c r="L66" s="3">
        <f>COUNTIF(L2:L52,"&lt;1.033")-COUNTIF(L2:L52,"&lt;0.838")</f>
        <v>0</v>
      </c>
      <c r="N66" s="3">
        <v>0.49</v>
      </c>
      <c r="O66" s="3">
        <v>-980</v>
      </c>
      <c r="P66" s="3">
        <v>1020</v>
      </c>
      <c r="Q66" s="3">
        <v>51</v>
      </c>
      <c r="W66" s="17"/>
    </row>
    <row r="67" spans="1:32" x14ac:dyDescent="0.15">
      <c r="K67" s="3" t="s">
        <v>68</v>
      </c>
      <c r="L67" s="3">
        <f>COUNTIF(L2:L52,"&lt;1.228")-COUNTIF(L2:L52,"&lt;1.033")</f>
        <v>0</v>
      </c>
      <c r="W67" s="17"/>
    </row>
    <row r="68" spans="1:32" x14ac:dyDescent="0.15">
      <c r="K68" s="3" t="s">
        <v>69</v>
      </c>
      <c r="L68" s="3">
        <f>COUNTIF(L2:L52,"&lt;1.423")-COUNTIF(L2:L52,"&lt;1.228")</f>
        <v>0</v>
      </c>
      <c r="W68" s="17"/>
    </row>
    <row r="69" spans="1:32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20" t="s">
        <v>70</v>
      </c>
      <c r="L69" s="20">
        <f>COUNTIF(L2:L52,"&lt;1.618")-COUNTIF(L2:L52,"&lt;1.423")</f>
        <v>0</v>
      </c>
      <c r="M69" s="20">
        <v>3</v>
      </c>
      <c r="N69" s="20">
        <v>2</v>
      </c>
      <c r="O69" s="4"/>
      <c r="P69" s="4"/>
      <c r="Q69" s="4"/>
      <c r="R69" s="4"/>
      <c r="S69" s="4"/>
      <c r="T69" s="4"/>
      <c r="U69" s="4"/>
      <c r="V69" s="4"/>
      <c r="W69" s="20"/>
      <c r="X69" s="4"/>
      <c r="Y69" s="4"/>
      <c r="Z69" s="4"/>
      <c r="AA69" s="4"/>
      <c r="AB69" s="4"/>
      <c r="AC69" s="4"/>
      <c r="AD69" s="4"/>
      <c r="AE69" s="4"/>
      <c r="AF69" s="4"/>
    </row>
    <row r="70" spans="1:32" x14ac:dyDescent="0.15">
      <c r="K70" s="3" t="s">
        <v>71</v>
      </c>
      <c r="L70" s="3">
        <f>COUNTIF(L2:L52,"&lt;1.813")-COUNTIF(L2:L52,"&lt;1.618")</f>
        <v>2</v>
      </c>
      <c r="M70" s="3">
        <v>6</v>
      </c>
      <c r="N70" s="3">
        <v>4</v>
      </c>
      <c r="O70" s="3">
        <v>2</v>
      </c>
      <c r="P70" s="3">
        <v>2</v>
      </c>
      <c r="Q70" s="3">
        <v>2</v>
      </c>
      <c r="W70" s="17"/>
    </row>
    <row r="71" spans="1:32" x14ac:dyDescent="0.15">
      <c r="K71" s="3" t="s">
        <v>72</v>
      </c>
      <c r="L71" s="3">
        <f>COUNTIF(L2:L52,"&lt;2.008")-COUNTIF(L2:L52,"&lt;1.813")</f>
        <v>4</v>
      </c>
      <c r="M71" s="3">
        <v>8</v>
      </c>
      <c r="N71" s="3">
        <v>6</v>
      </c>
      <c r="O71" s="3">
        <v>5</v>
      </c>
      <c r="P71" s="3">
        <v>4</v>
      </c>
      <c r="Q71" s="3">
        <v>4</v>
      </c>
      <c r="W71" s="17"/>
    </row>
    <row r="72" spans="1:32" x14ac:dyDescent="0.15">
      <c r="K72" s="3" t="s">
        <v>73</v>
      </c>
      <c r="L72" s="3">
        <f>COUNTIF(L2:L52,"&lt;2.203")-COUNTIF(L2:L52,"&lt;2.008")</f>
        <v>6</v>
      </c>
      <c r="M72" s="3">
        <v>11</v>
      </c>
      <c r="N72" s="3">
        <v>9</v>
      </c>
      <c r="O72" s="3">
        <v>7</v>
      </c>
      <c r="P72" s="3">
        <v>7</v>
      </c>
      <c r="Q72" s="3">
        <v>6</v>
      </c>
      <c r="W72" s="3"/>
    </row>
    <row r="73" spans="1:32" x14ac:dyDescent="0.15">
      <c r="K73" s="3" t="s">
        <v>74</v>
      </c>
      <c r="L73" s="3">
        <f>COUNTIF(L2:L52,"&lt;2.398")-COUNTIF(L2:L52,"&lt;2.203")</f>
        <v>8</v>
      </c>
      <c r="M73" s="3">
        <v>14</v>
      </c>
      <c r="N73" s="3">
        <v>12</v>
      </c>
      <c r="O73" s="3">
        <v>10</v>
      </c>
      <c r="P73" s="3">
        <v>9</v>
      </c>
      <c r="Q73" s="3">
        <v>8</v>
      </c>
      <c r="W73" s="17"/>
    </row>
    <row r="74" spans="1:32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21" t="s">
        <v>75</v>
      </c>
      <c r="L74" s="21">
        <f>COUNTIF(L2:L52,"&lt;2.593")-COUNTIF(L2:L52,"&lt;2.398")</f>
        <v>11</v>
      </c>
      <c r="M74" s="21">
        <v>16</v>
      </c>
      <c r="N74" s="21">
        <v>14</v>
      </c>
      <c r="O74" s="21">
        <v>12</v>
      </c>
      <c r="P74" s="21">
        <v>11</v>
      </c>
      <c r="Q74" s="21">
        <v>11</v>
      </c>
      <c r="R74" s="5"/>
      <c r="S74" s="5"/>
      <c r="T74" s="5"/>
      <c r="U74" s="5"/>
      <c r="V74" s="5"/>
      <c r="W74" s="21"/>
      <c r="X74" s="5"/>
      <c r="Y74" s="5"/>
      <c r="Z74" s="5"/>
      <c r="AA74" s="5"/>
      <c r="AB74" s="5"/>
      <c r="AC74" s="5"/>
      <c r="AD74" s="5"/>
      <c r="AE74" s="5"/>
      <c r="AF74" s="5"/>
    </row>
    <row r="75" spans="1:32" x14ac:dyDescent="0.15">
      <c r="K75" s="3" t="s">
        <v>76</v>
      </c>
      <c r="L75" s="3">
        <f>COUNTIF(L2:L52,"&lt;2.788")-COUNTIF(L2:L52,"&lt;2.593")</f>
        <v>8</v>
      </c>
      <c r="M75" s="3">
        <v>14</v>
      </c>
      <c r="N75" s="3">
        <v>12</v>
      </c>
      <c r="O75" s="3">
        <v>10</v>
      </c>
      <c r="P75" s="3">
        <v>9</v>
      </c>
      <c r="Q75" s="3">
        <v>8</v>
      </c>
      <c r="W75" s="17"/>
    </row>
    <row r="76" spans="1:32" x14ac:dyDescent="0.15">
      <c r="K76" s="3" t="s">
        <v>77</v>
      </c>
      <c r="L76" s="3">
        <f>COUNTIF(L2:L52,"&lt;2.983")-COUNTIF(L2:L52,"&lt;2.788")</f>
        <v>6</v>
      </c>
      <c r="M76" s="3">
        <v>11</v>
      </c>
      <c r="N76" s="3">
        <v>9</v>
      </c>
      <c r="O76" s="3">
        <v>7</v>
      </c>
      <c r="P76" s="3">
        <v>7</v>
      </c>
      <c r="Q76" s="3">
        <v>6</v>
      </c>
      <c r="W76" s="17"/>
    </row>
    <row r="77" spans="1:32" x14ac:dyDescent="0.15">
      <c r="K77" s="3" t="s">
        <v>78</v>
      </c>
      <c r="L77" s="3">
        <f>COUNTIF(L2:L52,"&lt;3.178")-COUNTIF(L2:L52,"&lt;2.983")</f>
        <v>4</v>
      </c>
      <c r="M77" s="3">
        <v>8</v>
      </c>
      <c r="N77" s="3">
        <v>6</v>
      </c>
      <c r="O77" s="3">
        <v>5</v>
      </c>
      <c r="P77" s="3">
        <v>4</v>
      </c>
      <c r="Q77" s="3">
        <v>4</v>
      </c>
      <c r="W77" s="17"/>
    </row>
    <row r="78" spans="1:32" x14ac:dyDescent="0.15">
      <c r="K78" s="3" t="s">
        <v>79</v>
      </c>
      <c r="L78" s="3">
        <f>COUNTIF(L2:L52,"&lt;3.373")-COUNTIF(L2:L52,"&lt;3.178")</f>
        <v>2</v>
      </c>
      <c r="M78" s="3">
        <v>6</v>
      </c>
      <c r="N78" s="3">
        <v>4</v>
      </c>
      <c r="O78" s="3">
        <v>2</v>
      </c>
      <c r="P78" s="3">
        <v>2</v>
      </c>
      <c r="Q78" s="3">
        <v>2</v>
      </c>
      <c r="W78" s="17"/>
    </row>
    <row r="79" spans="1:32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20" t="s">
        <v>80</v>
      </c>
      <c r="L79" s="20">
        <f>COUNTIF(L2:L52,"&lt;3.568")-COUNTIF(L2:L52,"&lt;3.373")</f>
        <v>0</v>
      </c>
      <c r="M79" s="20">
        <v>3</v>
      </c>
      <c r="N79" s="20">
        <v>2</v>
      </c>
      <c r="O79" s="4"/>
      <c r="P79" s="4"/>
      <c r="Q79" s="4"/>
      <c r="R79" s="4"/>
      <c r="S79" s="4"/>
      <c r="T79" s="4"/>
      <c r="U79" s="4"/>
      <c r="V79" s="4"/>
      <c r="W79" s="20"/>
      <c r="X79" s="4"/>
      <c r="Y79" s="4"/>
      <c r="Z79" s="4"/>
      <c r="AA79" s="4"/>
      <c r="AB79" s="4"/>
      <c r="AC79" s="4"/>
      <c r="AD79" s="4"/>
      <c r="AE79" s="4"/>
      <c r="AF79" s="4"/>
    </row>
    <row r="80" spans="1:32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1.9079999999999999</v>
      </c>
      <c r="O90">
        <v>0.155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N91">
        <v>2.5009999999999999</v>
      </c>
      <c r="O91">
        <v>0.21299999999999999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3.472</v>
      </c>
      <c r="O92">
        <v>0.29099999999999998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  <row r="96" spans="11:23" x14ac:dyDescent="0.15">
      <c r="K96" s="3"/>
      <c r="L96" s="10"/>
      <c r="W96" s="17"/>
    </row>
    <row r="97" spans="11:23" x14ac:dyDescent="0.15">
      <c r="K97" s="3"/>
      <c r="L97" s="10"/>
      <c r="W97" s="17"/>
    </row>
    <row r="98" spans="11:23" x14ac:dyDescent="0.15">
      <c r="K98" s="3"/>
      <c r="L98" s="10"/>
      <c r="W98" s="17"/>
    </row>
    <row r="99" spans="11:23" x14ac:dyDescent="0.15">
      <c r="K99" s="3"/>
      <c r="L99" s="10"/>
      <c r="W99" s="17"/>
    </row>
    <row r="100" spans="11:23" x14ac:dyDescent="0.15">
      <c r="K100" s="3"/>
      <c r="L100" s="10"/>
      <c r="W100" s="17"/>
    </row>
  </sheetData>
  <phoneticPr fontId="5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124"/>
  <sheetViews>
    <sheetView topLeftCell="G79" workbookViewId="0">
      <selection activeCell="N98" sqref="N98:N108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18.875" customWidth="1"/>
    <col min="24" max="25" width="12.875"/>
    <col min="26" max="26" width="11.75"/>
    <col min="27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247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10.089052200317401</v>
      </c>
      <c r="L2" s="10">
        <v>1.4337005615234399</v>
      </c>
      <c r="M2">
        <v>0.81943511962890603</v>
      </c>
      <c r="N2">
        <v>7.7478389739990199</v>
      </c>
      <c r="O2">
        <v>5</v>
      </c>
      <c r="P2">
        <v>5</v>
      </c>
      <c r="Q2">
        <v>15</v>
      </c>
      <c r="R2" s="16">
        <v>0.33329999999999999</v>
      </c>
      <c r="S2" s="16">
        <f t="shared" ref="S2:S33" si="0">O2/E2</f>
        <v>0.5</v>
      </c>
      <c r="T2">
        <v>5.0295791625976598</v>
      </c>
      <c r="U2">
        <v>4.5980720520019496</v>
      </c>
      <c r="V2">
        <v>4.3764610290527299</v>
      </c>
      <c r="W2" s="17">
        <v>0.221611022949219</v>
      </c>
      <c r="X2">
        <v>0.65311813354492199</v>
      </c>
      <c r="Y2">
        <v>0.65311813354492199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2" customFormat="1" x14ac:dyDescent="0.15">
      <c r="A3" s="7">
        <v>49</v>
      </c>
      <c r="B3" s="2">
        <v>18</v>
      </c>
      <c r="C3" s="2">
        <v>2</v>
      </c>
      <c r="D3" s="2">
        <v>10</v>
      </c>
      <c r="E3" s="2">
        <v>10</v>
      </c>
      <c r="F3" s="2">
        <v>10</v>
      </c>
      <c r="G3" s="2">
        <v>0</v>
      </c>
      <c r="H3" s="2">
        <v>8</v>
      </c>
      <c r="I3" s="2">
        <v>2</v>
      </c>
      <c r="J3" s="2">
        <v>0.9</v>
      </c>
      <c r="K3" s="11">
        <v>10.4540824890137</v>
      </c>
      <c r="L3" s="11">
        <v>1.4660816192627</v>
      </c>
      <c r="M3" s="2">
        <v>0.84538650512695301</v>
      </c>
      <c r="N3" s="2">
        <v>8.1315193176269496</v>
      </c>
      <c r="O3" s="2">
        <v>5</v>
      </c>
      <c r="P3" s="2">
        <v>5</v>
      </c>
      <c r="Q3" s="2">
        <v>15</v>
      </c>
      <c r="R3" s="18">
        <v>0.33329999999999999</v>
      </c>
      <c r="S3" s="18">
        <f t="shared" si="0"/>
        <v>0.5</v>
      </c>
      <c r="T3" s="2">
        <v>4.7003345489501998</v>
      </c>
      <c r="U3" s="2">
        <v>4.3252639770507804</v>
      </c>
      <c r="V3" s="2">
        <v>4.1069321632385298</v>
      </c>
      <c r="W3" s="11">
        <v>0.218331813812256</v>
      </c>
      <c r="X3" s="2">
        <v>0.59340238571167003</v>
      </c>
      <c r="Y3" s="2">
        <v>0.59340238571167003</v>
      </c>
      <c r="Z3" s="2">
        <v>0.5</v>
      </c>
      <c r="AA3" s="2">
        <v>1</v>
      </c>
      <c r="AB3" s="2">
        <v>0.66666666666666696</v>
      </c>
      <c r="AC3" s="2">
        <v>0.8</v>
      </c>
      <c r="AD3" s="2">
        <v>0</v>
      </c>
      <c r="AE3" s="2">
        <v>0.5</v>
      </c>
    </row>
    <row r="4" spans="1:31" x14ac:dyDescent="0.15">
      <c r="A4" s="6">
        <v>619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12.819276809692401</v>
      </c>
      <c r="L4" s="10">
        <v>1.61916351318359</v>
      </c>
      <c r="M4">
        <v>0.90814590454101596</v>
      </c>
      <c r="N4">
        <v>10.445060729980501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4.5958900451660201</v>
      </c>
      <c r="U4">
        <v>4.1914644241332999</v>
      </c>
      <c r="V4">
        <v>3.9670157432556099</v>
      </c>
      <c r="W4" s="17">
        <v>0.22444868087768499</v>
      </c>
      <c r="X4">
        <v>0.62887430191039995</v>
      </c>
      <c r="Y4">
        <v>0.62887430191039995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480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9.5938186645507795</v>
      </c>
      <c r="L5" s="10">
        <v>1.64126777648926</v>
      </c>
      <c r="M5">
        <v>1.03830718994141</v>
      </c>
      <c r="N5">
        <v>6.9258728027343697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4.5707302093505904</v>
      </c>
      <c r="U5">
        <v>4.2244691848754901</v>
      </c>
      <c r="V5">
        <v>3.9958221912384002</v>
      </c>
      <c r="W5" s="17">
        <v>0.22864699363708499</v>
      </c>
      <c r="X5">
        <v>0.57490801811218295</v>
      </c>
      <c r="Y5">
        <v>0.57490801811218295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210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9.3285999298095703</v>
      </c>
      <c r="L6" s="10">
        <v>1.6996536254882799</v>
      </c>
      <c r="M6">
        <v>1.1137390136718699</v>
      </c>
      <c r="N6">
        <v>6.60658836364746</v>
      </c>
      <c r="O6">
        <v>5</v>
      </c>
      <c r="P6">
        <v>5</v>
      </c>
      <c r="Q6">
        <v>14</v>
      </c>
      <c r="R6" s="16">
        <v>0.35709999999999997</v>
      </c>
      <c r="S6" s="16">
        <f t="shared" si="0"/>
        <v>0.5</v>
      </c>
      <c r="T6">
        <v>4.1583976745605504</v>
      </c>
      <c r="U6">
        <v>3.84421730041504</v>
      </c>
      <c r="V6">
        <v>3.6080558300018302</v>
      </c>
      <c r="W6" s="17">
        <v>0.23616147041320801</v>
      </c>
      <c r="X6">
        <v>0.55034184455871604</v>
      </c>
      <c r="Y6">
        <v>0.55034184455871604</v>
      </c>
      <c r="Z6">
        <v>0.5</v>
      </c>
      <c r="AA6">
        <v>0.9</v>
      </c>
      <c r="AB6">
        <v>0.64285714285714302</v>
      </c>
      <c r="AC6">
        <v>0.75</v>
      </c>
      <c r="AD6">
        <v>0.1</v>
      </c>
      <c r="AE6">
        <v>0.4</v>
      </c>
    </row>
    <row r="7" spans="1:31" s="32" customFormat="1" x14ac:dyDescent="0.15">
      <c r="A7" s="33">
        <v>610</v>
      </c>
      <c r="B7" s="32">
        <v>17</v>
      </c>
      <c r="C7" s="32">
        <v>3</v>
      </c>
      <c r="D7" s="32">
        <v>10</v>
      </c>
      <c r="E7" s="32">
        <v>10</v>
      </c>
      <c r="F7" s="32">
        <v>10</v>
      </c>
      <c r="G7" s="32">
        <v>0</v>
      </c>
      <c r="H7" s="32">
        <v>7</v>
      </c>
      <c r="I7" s="32">
        <v>3</v>
      </c>
      <c r="J7" s="32">
        <v>0.85</v>
      </c>
      <c r="K7" s="34">
        <v>8.8428153991699201</v>
      </c>
      <c r="L7" s="34">
        <v>1.7884502410888701</v>
      </c>
      <c r="M7" s="32">
        <v>0.71620941162109397</v>
      </c>
      <c r="N7" s="32">
        <v>6.5035285949706996</v>
      </c>
      <c r="O7" s="32">
        <v>5</v>
      </c>
      <c r="P7" s="32">
        <v>5</v>
      </c>
      <c r="Q7" s="32">
        <v>15</v>
      </c>
      <c r="R7" s="35">
        <v>0.33329999999999999</v>
      </c>
      <c r="S7" s="35">
        <f t="shared" si="0"/>
        <v>0.5</v>
      </c>
      <c r="T7" s="32">
        <v>4.2027168273925799</v>
      </c>
      <c r="U7" s="32">
        <v>3.81581330299377</v>
      </c>
      <c r="V7" s="32">
        <v>3.6104609966278098</v>
      </c>
      <c r="W7" s="34">
        <v>0.20535230636596699</v>
      </c>
      <c r="X7" s="32">
        <v>0.59225583076477095</v>
      </c>
      <c r="Y7" s="32">
        <v>0.59225583076477095</v>
      </c>
      <c r="Z7" s="32">
        <v>0.5</v>
      </c>
      <c r="AA7" s="32">
        <v>1</v>
      </c>
      <c r="AB7" s="32">
        <v>0.66666666666666696</v>
      </c>
      <c r="AC7" s="32">
        <v>0.8</v>
      </c>
      <c r="AD7" s="32">
        <v>0</v>
      </c>
      <c r="AE7" s="32">
        <v>0.5</v>
      </c>
    </row>
    <row r="8" spans="1:31" x14ac:dyDescent="0.15">
      <c r="A8" s="6">
        <v>528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9.1898670196533203</v>
      </c>
      <c r="L8" s="10">
        <v>1.82729339599609</v>
      </c>
      <c r="M8">
        <v>0.697998046875</v>
      </c>
      <c r="N8">
        <v>6.7536468505859402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4.3052940368652299</v>
      </c>
      <c r="U8">
        <v>3.90358209609985</v>
      </c>
      <c r="V8">
        <v>3.6931998729705802</v>
      </c>
      <c r="W8" s="17">
        <v>0.21038222312927199</v>
      </c>
      <c r="X8">
        <v>0.61209416389465299</v>
      </c>
      <c r="Y8">
        <v>0.61209416389465299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343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8.2068538665771502</v>
      </c>
      <c r="L9" s="10">
        <v>1.84695053100586</v>
      </c>
      <c r="M9">
        <v>0.79230117797851596</v>
      </c>
      <c r="N9">
        <v>5.5700988769531197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4.1207141876220703</v>
      </c>
      <c r="U9">
        <v>3.76255559921265</v>
      </c>
      <c r="V9">
        <v>3.56229901313782</v>
      </c>
      <c r="W9" s="17">
        <v>0.20025658607482899</v>
      </c>
      <c r="X9">
        <v>0.55841517448425304</v>
      </c>
      <c r="Y9">
        <v>0.55841517448425304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255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8.8350238800048793</v>
      </c>
      <c r="L10" s="10">
        <v>1.86948013305664</v>
      </c>
      <c r="M10">
        <v>0.73643875122070301</v>
      </c>
      <c r="N10">
        <v>6.1739997863769496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4.1710071563720703</v>
      </c>
      <c r="U10">
        <v>3.7878234386444101</v>
      </c>
      <c r="V10">
        <v>3.5766739845275901</v>
      </c>
      <c r="W10" s="17">
        <v>0.21114945411682101</v>
      </c>
      <c r="X10">
        <v>0.59433317184448198</v>
      </c>
      <c r="Y10">
        <v>0.59433317184448198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532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9.6175632476806605</v>
      </c>
      <c r="L11" s="10">
        <v>1.9014892578125</v>
      </c>
      <c r="M11">
        <v>1.4356002807617201</v>
      </c>
      <c r="N11">
        <v>7.315673828125</v>
      </c>
      <c r="O11">
        <v>4</v>
      </c>
      <c r="P11">
        <v>4</v>
      </c>
      <c r="Q11">
        <v>13</v>
      </c>
      <c r="R11" s="16">
        <v>0.30769999999999997</v>
      </c>
      <c r="S11" s="16">
        <f t="shared" si="0"/>
        <v>0.4</v>
      </c>
      <c r="T11">
        <v>4.1075992584228498</v>
      </c>
      <c r="U11">
        <v>3.81423759460449</v>
      </c>
      <c r="V11">
        <v>3.5993456840515101</v>
      </c>
      <c r="W11" s="17">
        <v>0.21489191055297799</v>
      </c>
      <c r="X11">
        <v>0.508253574371338</v>
      </c>
      <c r="Y11">
        <v>0.508253574371338</v>
      </c>
      <c r="Z11">
        <v>0.4</v>
      </c>
      <c r="AA11">
        <v>0.9</v>
      </c>
      <c r="AB11">
        <v>0.69230769230769196</v>
      </c>
      <c r="AC11">
        <v>0.78260869565217395</v>
      </c>
      <c r="AD11">
        <v>0.1</v>
      </c>
      <c r="AE11">
        <v>0.5</v>
      </c>
    </row>
    <row r="12" spans="1:31" x14ac:dyDescent="0.15">
      <c r="A12" s="6">
        <v>990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8.4486637115478498</v>
      </c>
      <c r="L12" s="10">
        <v>1.9053821563720701</v>
      </c>
      <c r="M12">
        <v>0.90157699584960904</v>
      </c>
      <c r="N12">
        <v>6.00150489807129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4.1283950805664098</v>
      </c>
      <c r="U12">
        <v>3.7545332908630402</v>
      </c>
      <c r="V12">
        <v>3.5537257194518999</v>
      </c>
      <c r="W12" s="17">
        <v>0.20080757141113301</v>
      </c>
      <c r="X12">
        <v>0.57466936111450195</v>
      </c>
      <c r="Y12">
        <v>0.57466936111450195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s="2" customFormat="1" x14ac:dyDescent="0.15">
      <c r="A13" s="7">
        <v>984</v>
      </c>
      <c r="B13" s="2">
        <v>17</v>
      </c>
      <c r="C13" s="2">
        <v>3</v>
      </c>
      <c r="D13" s="2">
        <v>10</v>
      </c>
      <c r="E13" s="2">
        <v>10</v>
      </c>
      <c r="F13" s="2">
        <v>10</v>
      </c>
      <c r="G13" s="2">
        <v>0</v>
      </c>
      <c r="H13" s="2">
        <v>7</v>
      </c>
      <c r="I13" s="2">
        <v>3</v>
      </c>
      <c r="J13" s="2">
        <v>0.85</v>
      </c>
      <c r="K13" s="11">
        <v>8.6383628845214808</v>
      </c>
      <c r="L13" s="11">
        <v>1.9156856536865201</v>
      </c>
      <c r="M13" s="2">
        <v>0.92982864379882801</v>
      </c>
      <c r="N13" s="2">
        <v>6.3176345825195304</v>
      </c>
      <c r="O13" s="2">
        <v>4</v>
      </c>
      <c r="P13" s="2">
        <v>4</v>
      </c>
      <c r="Q13" s="2">
        <v>13</v>
      </c>
      <c r="R13" s="18">
        <v>0.30769999999999997</v>
      </c>
      <c r="S13" s="18">
        <f t="shared" si="0"/>
        <v>0.4</v>
      </c>
      <c r="T13" s="2">
        <v>4.0963973999023402</v>
      </c>
      <c r="U13" s="2">
        <v>3.7216889858245801</v>
      </c>
      <c r="V13" s="2">
        <v>3.5205378532409699</v>
      </c>
      <c r="W13" s="11">
        <v>0.201151132583618</v>
      </c>
      <c r="X13" s="2">
        <v>0.57585954666137695</v>
      </c>
      <c r="Y13" s="2">
        <v>0.57585954666137695</v>
      </c>
      <c r="Z13" s="2">
        <v>0.4</v>
      </c>
      <c r="AA13" s="2">
        <v>0.9</v>
      </c>
      <c r="AB13" s="2">
        <v>0.69230769230769196</v>
      </c>
      <c r="AC13" s="2">
        <v>0.78260869565217395</v>
      </c>
      <c r="AD13" s="2">
        <v>0.1</v>
      </c>
      <c r="AE13" s="2">
        <v>0.5</v>
      </c>
    </row>
    <row r="14" spans="1:31" x14ac:dyDescent="0.15">
      <c r="A14" s="6">
        <v>489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8.6035575866699201</v>
      </c>
      <c r="L14" s="10">
        <v>2.0525588989257799</v>
      </c>
      <c r="M14">
        <v>1.1381149291992201</v>
      </c>
      <c r="N14">
        <v>6.3104324340820304</v>
      </c>
      <c r="O14">
        <v>5</v>
      </c>
      <c r="P14">
        <v>5</v>
      </c>
      <c r="Q14">
        <v>14</v>
      </c>
      <c r="R14" s="16">
        <v>0.35709999999999997</v>
      </c>
      <c r="S14" s="16">
        <f t="shared" si="0"/>
        <v>0.5</v>
      </c>
      <c r="T14">
        <v>3.82600593566894</v>
      </c>
      <c r="U14">
        <v>3.4896590709686302</v>
      </c>
      <c r="V14">
        <v>3.2885289192199698</v>
      </c>
      <c r="W14" s="17">
        <v>0.201130151748657</v>
      </c>
      <c r="X14">
        <v>0.53747701644897505</v>
      </c>
      <c r="Y14">
        <v>0.53747701644897505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808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9.0055828094482404</v>
      </c>
      <c r="L15" s="10">
        <v>2.1560440063476598</v>
      </c>
      <c r="M15">
        <v>1.2384948730468699</v>
      </c>
      <c r="N15">
        <v>6.7265453338623002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4.66326904296875</v>
      </c>
      <c r="U15">
        <v>4.2403526306152299</v>
      </c>
      <c r="V15">
        <v>4.0327014923095703</v>
      </c>
      <c r="W15" s="17">
        <v>0.20765113830566401</v>
      </c>
      <c r="X15">
        <v>0.63056755065918002</v>
      </c>
      <c r="Y15">
        <v>0.63056755065918002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432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8.8667430877685494</v>
      </c>
      <c r="L16" s="10">
        <v>2.0526103973388699</v>
      </c>
      <c r="M16">
        <v>1.0652885437011701</v>
      </c>
      <c r="N16">
        <v>6.4434089660644496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3.9832897186279301</v>
      </c>
      <c r="U16">
        <v>3.6399085521697998</v>
      </c>
      <c r="V16">
        <v>3.42966651916504</v>
      </c>
      <c r="W16" s="17">
        <v>0.21024203300476099</v>
      </c>
      <c r="X16">
        <v>0.55362319946289096</v>
      </c>
      <c r="Y16">
        <v>0.55362319946289096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55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8.4483203887939506</v>
      </c>
      <c r="L17" s="10">
        <v>2.13308906555176</v>
      </c>
      <c r="M17">
        <v>1.2359924316406199</v>
      </c>
      <c r="N17">
        <v>6.0314388275146502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3.51515769958496</v>
      </c>
      <c r="U17">
        <v>3.2168738842010498</v>
      </c>
      <c r="V17">
        <v>3.0065894126892099</v>
      </c>
      <c r="W17" s="17">
        <v>0.21028447151184099</v>
      </c>
      <c r="X17">
        <v>0.50856828689575195</v>
      </c>
      <c r="Y17">
        <v>0.50856828689575195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40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9.1910572052002006</v>
      </c>
      <c r="L18" s="10">
        <v>2.07369804382324</v>
      </c>
      <c r="M18">
        <v>1.0592231750488299</v>
      </c>
      <c r="N18">
        <v>6.7860641479492196</v>
      </c>
      <c r="O18">
        <v>4</v>
      </c>
      <c r="P18">
        <v>4</v>
      </c>
      <c r="Q18">
        <v>13</v>
      </c>
      <c r="R18" s="16">
        <v>0.30769999999999997</v>
      </c>
      <c r="S18" s="16">
        <f t="shared" si="0"/>
        <v>0.4</v>
      </c>
      <c r="T18">
        <v>3.7270412445068399</v>
      </c>
      <c r="U18">
        <v>3.39419341087341</v>
      </c>
      <c r="V18">
        <v>3.1837821006774898</v>
      </c>
      <c r="W18" s="17">
        <v>0.21041131019592299</v>
      </c>
      <c r="X18">
        <v>0.54325914382934604</v>
      </c>
      <c r="Y18">
        <v>0.54325914382934604</v>
      </c>
      <c r="Z18">
        <v>0.4</v>
      </c>
      <c r="AA18">
        <v>0.9</v>
      </c>
      <c r="AB18">
        <v>0.69230769230769196</v>
      </c>
      <c r="AC18">
        <v>0.78260869565217395</v>
      </c>
      <c r="AD18">
        <v>0.1</v>
      </c>
      <c r="AE18">
        <v>0.5</v>
      </c>
    </row>
    <row r="19" spans="1:31" x14ac:dyDescent="0.15">
      <c r="A19" s="6">
        <v>161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8.1865882873535192</v>
      </c>
      <c r="L19" s="10">
        <v>2.0900421142578098</v>
      </c>
      <c r="M19">
        <v>1.18630599975586</v>
      </c>
      <c r="N19">
        <v>5.6968841552734402</v>
      </c>
      <c r="O19">
        <v>4</v>
      </c>
      <c r="P19">
        <v>4</v>
      </c>
      <c r="Q19">
        <v>13</v>
      </c>
      <c r="R19" s="16">
        <v>0.30769999999999997</v>
      </c>
      <c r="S19" s="16">
        <f t="shared" si="0"/>
        <v>0.4</v>
      </c>
      <c r="T19">
        <v>3.9474563598632799</v>
      </c>
      <c r="U19">
        <v>3.6399130821228001</v>
      </c>
      <c r="V19">
        <v>3.4293487071990998</v>
      </c>
      <c r="W19" s="17">
        <v>0.210564374923706</v>
      </c>
      <c r="X19">
        <v>0.51810765266418501</v>
      </c>
      <c r="Y19">
        <v>0.51810765266418501</v>
      </c>
      <c r="Z19">
        <v>0.4</v>
      </c>
      <c r="AA19">
        <v>0.9</v>
      </c>
      <c r="AB19">
        <v>0.69230769230769196</v>
      </c>
      <c r="AC19">
        <v>0.78260869565217395</v>
      </c>
      <c r="AD19">
        <v>0.1</v>
      </c>
      <c r="AE19">
        <v>0.5</v>
      </c>
    </row>
    <row r="20" spans="1:31" x14ac:dyDescent="0.15">
      <c r="A20" s="6">
        <v>419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9.0907382965087908</v>
      </c>
      <c r="L20" s="10">
        <v>2.1580924987793</v>
      </c>
      <c r="M20">
        <v>1.1644153594970701</v>
      </c>
      <c r="N20">
        <v>6.5915012359619096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3.6389312744140598</v>
      </c>
      <c r="U20">
        <v>3.3371138572692902</v>
      </c>
      <c r="V20">
        <v>3.1238765716552699</v>
      </c>
      <c r="W20" s="17">
        <v>0.213237285614014</v>
      </c>
      <c r="X20">
        <v>0.51505470275878895</v>
      </c>
      <c r="Y20">
        <v>0.51505470275878895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393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9.0137596130371094</v>
      </c>
      <c r="L21" s="10">
        <v>2.0154380798339799</v>
      </c>
      <c r="M21">
        <v>0.97864913940429699</v>
      </c>
      <c r="N21">
        <v>6.5416355133056596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4.1226081848144496</v>
      </c>
      <c r="U21">
        <v>3.7492263317108101</v>
      </c>
      <c r="V21">
        <v>3.53274297714233</v>
      </c>
      <c r="W21" s="17">
        <v>0.216483354568481</v>
      </c>
      <c r="X21">
        <v>0.58986520767211903</v>
      </c>
      <c r="Y21">
        <v>0.58986520767211903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s="2" customFormat="1" x14ac:dyDescent="0.15">
      <c r="A22" s="7">
        <v>272</v>
      </c>
      <c r="B22" s="2">
        <v>17</v>
      </c>
      <c r="C22" s="2">
        <v>3</v>
      </c>
      <c r="D22" s="2">
        <v>10</v>
      </c>
      <c r="E22" s="2">
        <v>10</v>
      </c>
      <c r="F22" s="2">
        <v>10</v>
      </c>
      <c r="G22" s="2">
        <v>0</v>
      </c>
      <c r="H22" s="2">
        <v>7</v>
      </c>
      <c r="I22" s="2">
        <v>3</v>
      </c>
      <c r="J22" s="2">
        <v>0.85</v>
      </c>
      <c r="K22" s="11">
        <v>9.2138195037841797</v>
      </c>
      <c r="L22" s="11">
        <v>2.0940017700195299</v>
      </c>
      <c r="M22" s="2">
        <v>1.08382415771484</v>
      </c>
      <c r="N22" s="2">
        <v>6.8038921356201199</v>
      </c>
      <c r="O22" s="2">
        <v>5</v>
      </c>
      <c r="P22" s="2">
        <v>5</v>
      </c>
      <c r="Q22" s="2">
        <v>15</v>
      </c>
      <c r="R22" s="18">
        <v>0.33329999999999999</v>
      </c>
      <c r="S22" s="18">
        <f t="shared" si="0"/>
        <v>0.5</v>
      </c>
      <c r="T22" s="2">
        <v>4.4087619781494096</v>
      </c>
      <c r="U22" s="2">
        <v>4.0186033248901403</v>
      </c>
      <c r="V22" s="2">
        <v>3.8008544445037802</v>
      </c>
      <c r="W22" s="11">
        <v>0.21774888038635301</v>
      </c>
      <c r="X22" s="2">
        <v>0.60790753364562999</v>
      </c>
      <c r="Y22" s="2">
        <v>0.60790753364562999</v>
      </c>
      <c r="Z22" s="2">
        <v>0.5</v>
      </c>
      <c r="AA22" s="2">
        <v>1</v>
      </c>
      <c r="AB22" s="2">
        <v>0.66666666666666696</v>
      </c>
      <c r="AC22" s="2">
        <v>0.8</v>
      </c>
      <c r="AD22" s="2">
        <v>0</v>
      </c>
      <c r="AE22" s="2">
        <v>0.5</v>
      </c>
    </row>
    <row r="23" spans="1:31" x14ac:dyDescent="0.15">
      <c r="A23" s="6">
        <v>756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8.0184116363525408</v>
      </c>
      <c r="L23" s="10">
        <v>2.3798713684082</v>
      </c>
      <c r="M23">
        <v>1.7715759277343699</v>
      </c>
      <c r="N23">
        <v>6.0273933410644496</v>
      </c>
      <c r="O23">
        <v>3</v>
      </c>
      <c r="P23">
        <v>3</v>
      </c>
      <c r="Q23">
        <v>11</v>
      </c>
      <c r="R23" s="16">
        <v>0.2727</v>
      </c>
      <c r="S23" s="16">
        <f t="shared" si="0"/>
        <v>0.3</v>
      </c>
      <c r="T23">
        <v>3.0213775634765598</v>
      </c>
      <c r="U23">
        <v>2.7786052227020299</v>
      </c>
      <c r="V23">
        <v>2.5855565071106001</v>
      </c>
      <c r="W23" s="17">
        <v>0.193048715591431</v>
      </c>
      <c r="X23">
        <v>0.43582105636596702</v>
      </c>
      <c r="Y23">
        <v>0.43582105636596702</v>
      </c>
      <c r="Z23">
        <v>0.3</v>
      </c>
      <c r="AA23">
        <v>0.8</v>
      </c>
      <c r="AB23">
        <v>0.72727272727272696</v>
      </c>
      <c r="AC23">
        <v>0.76190476190476197</v>
      </c>
      <c r="AD23">
        <v>0.2</v>
      </c>
      <c r="AE23">
        <v>0.5</v>
      </c>
    </row>
    <row r="24" spans="1:31" x14ac:dyDescent="0.15">
      <c r="A24" s="6">
        <v>573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>
        <v>7.7861976623535201</v>
      </c>
      <c r="L24" s="10">
        <v>2.38701248168945</v>
      </c>
      <c r="M24">
        <v>1.50172996520996</v>
      </c>
      <c r="N24">
        <v>4.7621803283691397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3.1709365844726598</v>
      </c>
      <c r="U24">
        <v>2.9400973320007302</v>
      </c>
      <c r="V24">
        <v>2.70842504501343</v>
      </c>
      <c r="W24" s="17">
        <v>0.23167228698730499</v>
      </c>
      <c r="X24">
        <v>0.46251153945922902</v>
      </c>
      <c r="Y24">
        <v>0.46251153945922902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470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>
        <v>8.5534763336181605</v>
      </c>
      <c r="L25" s="10">
        <v>2.3563823699951199</v>
      </c>
      <c r="M25">
        <v>1.5020065307617201</v>
      </c>
      <c r="N25">
        <v>6.0050640106201199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3.9342632293701199</v>
      </c>
      <c r="U25">
        <v>3.6075482368469198</v>
      </c>
      <c r="V25">
        <v>3.36776494979858</v>
      </c>
      <c r="W25" s="17">
        <v>0.23978328704834001</v>
      </c>
      <c r="X25">
        <v>0.56649827957153298</v>
      </c>
      <c r="Y25">
        <v>0.56649827957153298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582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>
        <v>10.237333297729499</v>
      </c>
      <c r="L26" s="10">
        <v>2.39279365539551</v>
      </c>
      <c r="M26">
        <v>1.32973480224609</v>
      </c>
      <c r="N26">
        <v>7.6629505157470703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3.8714351654052699</v>
      </c>
      <c r="U26">
        <v>3.5270068645477299</v>
      </c>
      <c r="V26">
        <v>3.29490995407104</v>
      </c>
      <c r="W26" s="17">
        <v>0.23209691047668499</v>
      </c>
      <c r="X26">
        <v>0.57652521133422896</v>
      </c>
      <c r="Y26">
        <v>0.57652521133422896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391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>
        <v>11.8219604492187</v>
      </c>
      <c r="L27" s="10">
        <v>2.3571529388427699</v>
      </c>
      <c r="M27">
        <v>2.1991271972656201</v>
      </c>
      <c r="N27">
        <v>8.9361877441406197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4.1208477020263699</v>
      </c>
      <c r="U27">
        <v>3.8745422363281201</v>
      </c>
      <c r="V27">
        <v>3.6179389953613299</v>
      </c>
      <c r="W27" s="17">
        <v>0.25660324096679699</v>
      </c>
      <c r="X27">
        <v>0.50290870666503895</v>
      </c>
      <c r="Y27">
        <v>0.50290870666503895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999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7.6920967102050799</v>
      </c>
      <c r="L28" s="10">
        <v>2.37161064147949</v>
      </c>
      <c r="M28">
        <v>1.0204391479492201</v>
      </c>
      <c r="N28">
        <v>5.4895458221435502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3.6602478027343701</v>
      </c>
      <c r="U28">
        <v>3.31976389884949</v>
      </c>
      <c r="V28">
        <v>3.1375756263732901</v>
      </c>
      <c r="W28" s="17">
        <v>0.18218827247619601</v>
      </c>
      <c r="X28">
        <v>0.52267217636108398</v>
      </c>
      <c r="Y28">
        <v>0.52267217636108398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964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8.2926025390625</v>
      </c>
      <c r="L29" s="10">
        <v>2.3254470825195299</v>
      </c>
      <c r="M29">
        <v>1.4777679443359399</v>
      </c>
      <c r="N29">
        <v>5.6989002227783203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3.8219947814941402</v>
      </c>
      <c r="U29">
        <v>3.4966413974761998</v>
      </c>
      <c r="V29">
        <v>3.2772459983825701</v>
      </c>
      <c r="W29" s="17">
        <v>0.21939539909362801</v>
      </c>
      <c r="X29">
        <v>0.54474878311157204</v>
      </c>
      <c r="Y29">
        <v>0.54474878311157204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152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>
        <v>8.9707775115966797</v>
      </c>
      <c r="L30" s="10">
        <v>2.38883399963379</v>
      </c>
      <c r="M30">
        <v>1.3446693420410201</v>
      </c>
      <c r="N30">
        <v>5.9222469329834002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3.9851779937744101</v>
      </c>
      <c r="U30">
        <v>3.66757035255432</v>
      </c>
      <c r="V30">
        <v>3.4159989356994598</v>
      </c>
      <c r="W30" s="17">
        <v>0.25157141685485801</v>
      </c>
      <c r="X30">
        <v>0.56917905807495095</v>
      </c>
      <c r="Y30">
        <v>0.56917905807495095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573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7.7861976623535201</v>
      </c>
      <c r="L31" s="10">
        <v>2.38701248168945</v>
      </c>
      <c r="M31">
        <v>1.50172996520996</v>
      </c>
      <c r="N31">
        <v>4.7621803283691397</v>
      </c>
      <c r="O31">
        <v>4</v>
      </c>
      <c r="P31">
        <v>4</v>
      </c>
      <c r="Q31">
        <v>13</v>
      </c>
      <c r="R31" s="16">
        <v>0.30769999999999997</v>
      </c>
      <c r="S31" s="16">
        <f t="shared" si="0"/>
        <v>0.4</v>
      </c>
      <c r="T31">
        <v>3.1709365844726598</v>
      </c>
      <c r="U31">
        <v>2.9400973320007302</v>
      </c>
      <c r="V31">
        <v>2.70842504501343</v>
      </c>
      <c r="W31" s="17">
        <v>0.23167228698730499</v>
      </c>
      <c r="X31">
        <v>0.46251153945922902</v>
      </c>
      <c r="Y31">
        <v>0.46251153945922902</v>
      </c>
      <c r="Z31">
        <v>0.4</v>
      </c>
      <c r="AA31">
        <v>0.9</v>
      </c>
      <c r="AB31">
        <v>0.69230769230769196</v>
      </c>
      <c r="AC31">
        <v>0.78260869565217395</v>
      </c>
      <c r="AD31">
        <v>0.1</v>
      </c>
      <c r="AE31">
        <v>0.5</v>
      </c>
    </row>
    <row r="32" spans="1:31" x14ac:dyDescent="0.15">
      <c r="A32" s="6">
        <v>582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10.237333297729499</v>
      </c>
      <c r="L32" s="10">
        <v>2.39279365539551</v>
      </c>
      <c r="M32">
        <v>1.32973480224609</v>
      </c>
      <c r="N32">
        <v>7.6629505157470703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3.8714351654052699</v>
      </c>
      <c r="U32">
        <v>3.5270068645477299</v>
      </c>
      <c r="V32">
        <v>3.29490995407104</v>
      </c>
      <c r="W32" s="17">
        <v>0.23209691047668499</v>
      </c>
      <c r="X32">
        <v>0.57652521133422896</v>
      </c>
      <c r="Y32">
        <v>0.57652521133422896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766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8.3576145172119105</v>
      </c>
      <c r="L33" s="10">
        <v>2.3232803344726598</v>
      </c>
      <c r="M33">
        <v>1.3556365966796899</v>
      </c>
      <c r="N33">
        <v>5.3950061798095703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3.5073833465576199</v>
      </c>
      <c r="U33">
        <v>3.2279739379882799</v>
      </c>
      <c r="V33">
        <v>2.9903004169464098</v>
      </c>
      <c r="W33" s="17">
        <v>0.23767352104187001</v>
      </c>
      <c r="X33">
        <v>0.51708292961120605</v>
      </c>
      <c r="Y33">
        <v>0.51708292961120605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s="32" customFormat="1" x14ac:dyDescent="0.15">
      <c r="A34" s="33">
        <v>470</v>
      </c>
      <c r="B34" s="32">
        <v>17</v>
      </c>
      <c r="C34" s="32">
        <v>3</v>
      </c>
      <c r="D34" s="32">
        <v>10</v>
      </c>
      <c r="E34" s="32">
        <v>10</v>
      </c>
      <c r="F34" s="32">
        <v>10</v>
      </c>
      <c r="G34" s="32">
        <v>0</v>
      </c>
      <c r="H34" s="32">
        <v>7</v>
      </c>
      <c r="I34" s="32">
        <v>3</v>
      </c>
      <c r="J34" s="32">
        <v>0.85</v>
      </c>
      <c r="K34" s="34">
        <v>8.5534763336181605</v>
      </c>
      <c r="L34" s="34">
        <v>2.3563823699951199</v>
      </c>
      <c r="M34" s="32">
        <v>1.5020065307617201</v>
      </c>
      <c r="N34" s="32">
        <v>6.0050640106201199</v>
      </c>
      <c r="O34" s="32">
        <v>4</v>
      </c>
      <c r="P34" s="32">
        <v>4</v>
      </c>
      <c r="Q34" s="32">
        <v>14</v>
      </c>
      <c r="R34" s="35">
        <v>0.28570000000000001</v>
      </c>
      <c r="S34" s="35">
        <f t="shared" ref="S34:S54" si="1">O34/E34</f>
        <v>0.4</v>
      </c>
      <c r="T34" s="32">
        <v>3.9342632293701199</v>
      </c>
      <c r="U34" s="32">
        <v>3.6075482368469198</v>
      </c>
      <c r="V34" s="32">
        <v>3.36776494979858</v>
      </c>
      <c r="W34" s="34">
        <v>0.23978328704834001</v>
      </c>
      <c r="X34" s="32">
        <v>0.56649827957153298</v>
      </c>
      <c r="Y34" s="32">
        <v>0.56649827957153298</v>
      </c>
      <c r="Z34" s="32">
        <v>0.4</v>
      </c>
      <c r="AA34" s="32">
        <v>1</v>
      </c>
      <c r="AB34" s="32">
        <v>0.71428571428571397</v>
      </c>
      <c r="AC34" s="32">
        <v>0.83333333333333304</v>
      </c>
      <c r="AD34" s="32">
        <v>0</v>
      </c>
      <c r="AE34" s="32">
        <v>0.6</v>
      </c>
    </row>
    <row r="35" spans="1:31" x14ac:dyDescent="0.15">
      <c r="A35" s="6">
        <v>235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>
        <v>11.3900394439697</v>
      </c>
      <c r="L35" s="10">
        <v>2.4912586212158199</v>
      </c>
      <c r="M35">
        <v>1.7519493103027299</v>
      </c>
      <c r="N35">
        <v>7.4269104003906197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4.2479076385498002</v>
      </c>
      <c r="U35">
        <v>3.9892611503601101</v>
      </c>
      <c r="V35">
        <v>3.6309616565704301</v>
      </c>
      <c r="W35" s="17">
        <v>0.35829949378967302</v>
      </c>
      <c r="X35">
        <v>0.61694598197937001</v>
      </c>
      <c r="Y35">
        <v>0.61694598197937001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803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>
        <v>12.3123073577881</v>
      </c>
      <c r="L36" s="10">
        <v>2.4238433837890598</v>
      </c>
      <c r="M36">
        <v>2.1898860931396502</v>
      </c>
      <c r="N36">
        <v>8.6475849151611293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3.9681911468505899</v>
      </c>
      <c r="U36">
        <v>3.7666637897491499</v>
      </c>
      <c r="V36">
        <v>3.41755175590515</v>
      </c>
      <c r="W36" s="17">
        <v>0.34911203384399397</v>
      </c>
      <c r="X36">
        <v>0.55063939094543501</v>
      </c>
      <c r="Y36">
        <v>0.55063939094543501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39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>
        <v>9.4858074188232404</v>
      </c>
      <c r="L37" s="10">
        <v>2.5182456970214799</v>
      </c>
      <c r="M37">
        <v>1.84243392944336</v>
      </c>
      <c r="N37">
        <v>5.33036231994629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4.1952648162841797</v>
      </c>
      <c r="U37">
        <v>3.94472360610962</v>
      </c>
      <c r="V37">
        <v>3.5989799499511701</v>
      </c>
      <c r="W37" s="17">
        <v>0.34574365615844699</v>
      </c>
      <c r="X37">
        <v>0.59628486633300803</v>
      </c>
      <c r="Y37">
        <v>0.59628486633300803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650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10.4459686279297</v>
      </c>
      <c r="L38" s="10">
        <v>2.49098777770996</v>
      </c>
      <c r="M38">
        <v>1.87667465209961</v>
      </c>
      <c r="N38">
        <v>6.8721752166748002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4.5496177673339799</v>
      </c>
      <c r="U38">
        <v>4.2510433197021502</v>
      </c>
      <c r="V38">
        <v>3.9183669090271001</v>
      </c>
      <c r="W38" s="17">
        <v>0.33267641067504899</v>
      </c>
      <c r="X38">
        <v>0.63125085830688499</v>
      </c>
      <c r="Y38">
        <v>0.63125085830688499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965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>
        <v>12.5211086273193</v>
      </c>
      <c r="L39" s="10">
        <v>2.5494575500488299</v>
      </c>
      <c r="M39">
        <v>2.31388664245606</v>
      </c>
      <c r="N39">
        <v>8.7239055633544904</v>
      </c>
      <c r="O39">
        <v>7</v>
      </c>
      <c r="P39">
        <v>7</v>
      </c>
      <c r="Q39">
        <v>17</v>
      </c>
      <c r="R39" s="16">
        <v>0.4118</v>
      </c>
      <c r="S39" s="16">
        <f t="shared" si="1"/>
        <v>0.7</v>
      </c>
      <c r="T39">
        <v>4.3991069793701199</v>
      </c>
      <c r="U39">
        <v>4.1645359992981001</v>
      </c>
      <c r="V39">
        <v>3.8337669372558598</v>
      </c>
      <c r="W39" s="17">
        <v>0.330769062042236</v>
      </c>
      <c r="X39">
        <v>0.56534004211425803</v>
      </c>
      <c r="Y39">
        <v>0.56534004211425803</v>
      </c>
      <c r="Z39">
        <v>0.7</v>
      </c>
      <c r="AA39">
        <v>1</v>
      </c>
      <c r="AB39">
        <v>0.58823529411764697</v>
      </c>
      <c r="AC39">
        <v>0.74074074074074103</v>
      </c>
      <c r="AD39">
        <v>0</v>
      </c>
      <c r="AE39">
        <v>0.3</v>
      </c>
    </row>
    <row r="40" spans="1:31" x14ac:dyDescent="0.15">
      <c r="A40" s="6">
        <v>317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>
        <v>9.8195228576660192</v>
      </c>
      <c r="L40" s="10">
        <v>2.5452957153320299</v>
      </c>
      <c r="M40">
        <v>1.9575824737548799</v>
      </c>
      <c r="N40">
        <v>6.1542224884033203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4.2932720184326199</v>
      </c>
      <c r="U40">
        <v>4.0327382087707502</v>
      </c>
      <c r="V40">
        <v>3.7078118324279798</v>
      </c>
      <c r="W40" s="17">
        <v>0.32492637634277299</v>
      </c>
      <c r="X40">
        <v>0.585460186004639</v>
      </c>
      <c r="Y40">
        <v>0.585460186004639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538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>
        <v>13.0384979248047</v>
      </c>
      <c r="L41" s="10">
        <v>2.5367488861084002</v>
      </c>
      <c r="M41">
        <v>2.3458824157714799</v>
      </c>
      <c r="N41">
        <v>9.7599239349365199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4.6303787231445304</v>
      </c>
      <c r="U41">
        <v>4.3344349861145002</v>
      </c>
      <c r="V41">
        <v>4.0118227005004901</v>
      </c>
      <c r="W41" s="17">
        <v>0.322612285614014</v>
      </c>
      <c r="X41">
        <v>0.61855602264404297</v>
      </c>
      <c r="Y41">
        <v>0.61855602264404297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643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>
        <v>9.4739933013915998</v>
      </c>
      <c r="L42" s="10">
        <v>2.4208908081054701</v>
      </c>
      <c r="M42">
        <v>1.8413391113281199</v>
      </c>
      <c r="N42">
        <v>5.9186210632324201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4.3844013214111301</v>
      </c>
      <c r="U42">
        <v>4.1026039123535201</v>
      </c>
      <c r="V42">
        <v>3.7823348045349099</v>
      </c>
      <c r="W42" s="17">
        <v>0.32026910781860402</v>
      </c>
      <c r="X42">
        <v>0.60206651687622104</v>
      </c>
      <c r="Y42">
        <v>0.60206651687622104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575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>
        <v>9.3824081420898402</v>
      </c>
      <c r="L43" s="10">
        <v>2.4036560058593701</v>
      </c>
      <c r="M43">
        <v>1.78212547302246</v>
      </c>
      <c r="N43">
        <v>5.6157817840576199</v>
      </c>
      <c r="O43">
        <v>4</v>
      </c>
      <c r="P43">
        <v>4</v>
      </c>
      <c r="Q43">
        <v>13</v>
      </c>
      <c r="R43" s="16">
        <v>0.30769999999999997</v>
      </c>
      <c r="S43" s="16">
        <f t="shared" si="1"/>
        <v>0.4</v>
      </c>
      <c r="T43">
        <v>4.1572189331054696</v>
      </c>
      <c r="U43">
        <v>3.90777516365051</v>
      </c>
      <c r="V43">
        <v>3.5910561084747301</v>
      </c>
      <c r="W43" s="17">
        <v>0.31671905517578097</v>
      </c>
      <c r="X43">
        <v>0.56616282463073697</v>
      </c>
      <c r="Y43">
        <v>0.56616282463073697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6">
        <v>682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>
        <v>10.768314361572299</v>
      </c>
      <c r="L44" s="10">
        <v>2.4762840270996098</v>
      </c>
      <c r="M44">
        <v>1.8694534301757799</v>
      </c>
      <c r="N44">
        <v>7.3308639526367196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4.4071083068847701</v>
      </c>
      <c r="U44">
        <v>4.1228580474853498</v>
      </c>
      <c r="V44">
        <v>3.8104205131530802</v>
      </c>
      <c r="W44" s="17">
        <v>0.312437534332275</v>
      </c>
      <c r="X44">
        <v>0.59668779373168901</v>
      </c>
      <c r="Y44">
        <v>0.59668779373168901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900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>
        <v>12.232154846191399</v>
      </c>
      <c r="L45" s="10">
        <v>2.5374488830566402</v>
      </c>
      <c r="M45">
        <v>2.3517436981201199</v>
      </c>
      <c r="N45">
        <v>8.9147891998290998</v>
      </c>
      <c r="O45">
        <v>7</v>
      </c>
      <c r="P45">
        <v>7</v>
      </c>
      <c r="Q45">
        <v>17</v>
      </c>
      <c r="R45" s="16">
        <v>0.4118</v>
      </c>
      <c r="S45" s="16">
        <f t="shared" si="1"/>
        <v>0.7</v>
      </c>
      <c r="T45">
        <v>4.3516101837158203</v>
      </c>
      <c r="U45">
        <v>4.1041736602783203</v>
      </c>
      <c r="V45">
        <v>3.7931709289550799</v>
      </c>
      <c r="W45" s="17">
        <v>0.31100273132324202</v>
      </c>
      <c r="X45">
        <v>0.55843925476074197</v>
      </c>
      <c r="Y45">
        <v>0.55843925476074197</v>
      </c>
      <c r="Z45">
        <v>0.7</v>
      </c>
      <c r="AA45">
        <v>1</v>
      </c>
      <c r="AB45">
        <v>0.58823529411764697</v>
      </c>
      <c r="AC45">
        <v>0.74074074074074103</v>
      </c>
      <c r="AD45">
        <v>0</v>
      </c>
      <c r="AE45">
        <v>0.3</v>
      </c>
    </row>
    <row r="46" spans="1:31" x14ac:dyDescent="0.15">
      <c r="A46" s="6">
        <v>683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>
        <v>9.7066001892089808</v>
      </c>
      <c r="L46" s="10">
        <v>2.5342216491699201</v>
      </c>
      <c r="M46">
        <v>2.0012359619140598</v>
      </c>
      <c r="N46">
        <v>6.3005638122558603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4.3522033691406197</v>
      </c>
      <c r="U46">
        <v>4.0658607482910201</v>
      </c>
      <c r="V46">
        <v>3.76070356369019</v>
      </c>
      <c r="W46" s="17">
        <v>0.30515718460083002</v>
      </c>
      <c r="X46">
        <v>0.59149980545043901</v>
      </c>
      <c r="Y46">
        <v>0.59149980545043901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219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>
        <v>9.1126365661621094</v>
      </c>
      <c r="L47" s="3">
        <v>2.5922698974609402</v>
      </c>
      <c r="M47">
        <v>1.4634552001953101</v>
      </c>
      <c r="N47">
        <v>5.5521011352539098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4.3778495788574201</v>
      </c>
      <c r="U47">
        <v>4.0527868270873997</v>
      </c>
      <c r="V47">
        <v>3.7530632019043</v>
      </c>
      <c r="W47" s="3">
        <v>0.29972362518310602</v>
      </c>
      <c r="X47">
        <v>0.624786376953125</v>
      </c>
      <c r="Y47">
        <v>0.624786376953125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s="2" customFormat="1" x14ac:dyDescent="0.15">
      <c r="A48" s="7">
        <v>239</v>
      </c>
      <c r="B48" s="2">
        <v>18</v>
      </c>
      <c r="C48" s="2">
        <v>2</v>
      </c>
      <c r="D48" s="2">
        <v>10</v>
      </c>
      <c r="E48" s="2">
        <v>10</v>
      </c>
      <c r="F48" s="2">
        <v>10</v>
      </c>
      <c r="G48" s="2">
        <v>0</v>
      </c>
      <c r="H48" s="2">
        <v>8</v>
      </c>
      <c r="I48" s="2">
        <v>2</v>
      </c>
      <c r="J48" s="2">
        <v>0.9</v>
      </c>
      <c r="K48" s="2">
        <v>10.226886749267599</v>
      </c>
      <c r="L48" s="11">
        <v>2.5408630371093701</v>
      </c>
      <c r="M48" s="2">
        <v>1.98722076416016</v>
      </c>
      <c r="N48" s="2">
        <v>6.8393287658691397</v>
      </c>
      <c r="O48" s="2">
        <v>6</v>
      </c>
      <c r="P48" s="2">
        <v>6</v>
      </c>
      <c r="Q48" s="2">
        <v>16</v>
      </c>
      <c r="R48" s="18">
        <v>0.375</v>
      </c>
      <c r="S48" s="18">
        <f t="shared" si="1"/>
        <v>0.6</v>
      </c>
      <c r="T48" s="2">
        <v>4.7579174041748002</v>
      </c>
      <c r="U48" s="2">
        <v>4.4184598922729501</v>
      </c>
      <c r="V48" s="2">
        <v>4.12282419204712</v>
      </c>
      <c r="W48" s="11">
        <v>0.29563570022583002</v>
      </c>
      <c r="X48" s="2">
        <v>0.63509321212768599</v>
      </c>
      <c r="Y48" s="2">
        <v>0.63509321212768599</v>
      </c>
      <c r="Z48" s="2">
        <v>0.6</v>
      </c>
      <c r="AA48" s="2">
        <v>1</v>
      </c>
      <c r="AB48" s="2">
        <v>0.625</v>
      </c>
      <c r="AC48" s="2">
        <v>0.76923076923076905</v>
      </c>
      <c r="AD48" s="2">
        <v>0</v>
      </c>
      <c r="AE48" s="2">
        <v>0.4</v>
      </c>
    </row>
    <row r="49" spans="1:31" x14ac:dyDescent="0.15">
      <c r="A49" s="6">
        <v>714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>
        <v>13.255451202392599</v>
      </c>
      <c r="L49" s="10">
        <v>2.7501449584960902</v>
      </c>
      <c r="M49">
        <v>2.50296974182129</v>
      </c>
      <c r="N49">
        <v>9.2007598876953107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4.4799461364746103</v>
      </c>
      <c r="U49">
        <v>4.2444767951965297</v>
      </c>
      <c r="V49">
        <v>3.8443617820739702</v>
      </c>
      <c r="W49" s="17">
        <v>0.40011501312255898</v>
      </c>
      <c r="X49">
        <v>0.63558435440063499</v>
      </c>
      <c r="Y49">
        <v>0.63558435440063499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529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>
        <v>11.5277290344238</v>
      </c>
      <c r="L50" s="10">
        <v>2.7787723541259801</v>
      </c>
      <c r="M50">
        <v>2.1110267639160201</v>
      </c>
      <c r="N50">
        <v>7.5974636077880904</v>
      </c>
      <c r="O50">
        <v>3</v>
      </c>
      <c r="P50">
        <v>3</v>
      </c>
      <c r="Q50">
        <v>13</v>
      </c>
      <c r="R50" s="16">
        <v>0.23080000000000001</v>
      </c>
      <c r="S50" s="16">
        <f t="shared" si="1"/>
        <v>0.3</v>
      </c>
      <c r="T50">
        <v>4.1621055603027299</v>
      </c>
      <c r="U50">
        <v>3.9118816852569598</v>
      </c>
      <c r="V50">
        <v>3.5439484119415301</v>
      </c>
      <c r="W50" s="17">
        <v>0.36793327331543002</v>
      </c>
      <c r="X50">
        <v>0.61815714836120605</v>
      </c>
      <c r="Y50">
        <v>0.61815714836120605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6">
        <v>635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>
        <v>10.704750061035201</v>
      </c>
      <c r="L51" s="10">
        <v>2.6428642272949201</v>
      </c>
      <c r="M51">
        <v>2.0233459472656201</v>
      </c>
      <c r="N51">
        <v>6.9797782897949201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4.0976791381835902</v>
      </c>
      <c r="U51">
        <v>3.8487484455108598</v>
      </c>
      <c r="V51">
        <v>3.5037872791290301</v>
      </c>
      <c r="W51" s="17">
        <v>0.34496116638183599</v>
      </c>
      <c r="X51">
        <v>0.59389185905456499</v>
      </c>
      <c r="Y51">
        <v>0.59389185905456499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570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>
        <v>10.107200622558601</v>
      </c>
      <c r="L52" s="10">
        <v>2.6826114654540998</v>
      </c>
      <c r="M52">
        <v>2.0718727111816402</v>
      </c>
      <c r="N52">
        <v>6.2270374298095703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4.0491065979003897</v>
      </c>
      <c r="U52">
        <v>3.80079221725464</v>
      </c>
      <c r="V52">
        <v>3.4570014476776101</v>
      </c>
      <c r="W52" s="17">
        <v>0.34379076957702598</v>
      </c>
      <c r="X52">
        <v>0.59210515022277799</v>
      </c>
      <c r="Y52">
        <v>0.59210515022277799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767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>
        <v>10.418952941894499</v>
      </c>
      <c r="L53" s="10">
        <v>2.6292495727539098</v>
      </c>
      <c r="M53">
        <v>2.0696887969970699</v>
      </c>
      <c r="N53">
        <v>6.93931007385254</v>
      </c>
      <c r="O53">
        <v>3</v>
      </c>
      <c r="P53">
        <v>3</v>
      </c>
      <c r="Q53">
        <v>13</v>
      </c>
      <c r="R53" s="16">
        <v>0.23080000000000001</v>
      </c>
      <c r="S53" s="16">
        <f t="shared" si="1"/>
        <v>0.3</v>
      </c>
      <c r="T53">
        <v>3.8642120361328098</v>
      </c>
      <c r="U53">
        <v>3.6235122680664098</v>
      </c>
      <c r="V53">
        <v>3.29751825332642</v>
      </c>
      <c r="W53" s="17">
        <v>0.32599401473999001</v>
      </c>
      <c r="X53">
        <v>0.56669378280639604</v>
      </c>
      <c r="Y53">
        <v>0.56669378280639604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742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>
        <v>11.146726608276399</v>
      </c>
      <c r="L54" s="10">
        <v>2.74745368957519</v>
      </c>
      <c r="M54">
        <v>2.2007484436035201</v>
      </c>
      <c r="N54">
        <v>7.7655715942382804</v>
      </c>
      <c r="O54">
        <v>4</v>
      </c>
      <c r="P54">
        <v>4</v>
      </c>
      <c r="Q54">
        <v>14</v>
      </c>
      <c r="R54" s="16">
        <v>0.28570000000000001</v>
      </c>
      <c r="S54" s="16">
        <f t="shared" si="1"/>
        <v>0.4</v>
      </c>
      <c r="T54">
        <v>3.6692962646484402</v>
      </c>
      <c r="U54">
        <v>3.4325420856475799</v>
      </c>
      <c r="V54">
        <v>3.12099981307983</v>
      </c>
      <c r="W54" s="17">
        <v>0.31154227256774902</v>
      </c>
      <c r="X54">
        <v>0.54829645156860396</v>
      </c>
      <c r="Y54">
        <v>0.54829645156860396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948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>
        <v>9.8729782104492205</v>
      </c>
      <c r="L55" s="10">
        <v>2.68618583679199</v>
      </c>
      <c r="M55">
        <v>2.22066307067871</v>
      </c>
      <c r="N55">
        <v>6.6558609008789098</v>
      </c>
      <c r="O55">
        <v>4</v>
      </c>
      <c r="P55">
        <v>4</v>
      </c>
      <c r="Q55">
        <v>14</v>
      </c>
      <c r="R55" s="16">
        <v>0.28570000000000001</v>
      </c>
      <c r="S55" s="16">
        <f t="shared" ref="S55:S60" si="2">O55/E55</f>
        <v>0.4</v>
      </c>
      <c r="T55">
        <v>4.2357139587402299</v>
      </c>
      <c r="U55">
        <v>3.9578557014465301</v>
      </c>
      <c r="V55">
        <v>3.64942479133606</v>
      </c>
      <c r="W55" s="17">
        <v>0.30843091011047402</v>
      </c>
      <c r="X55">
        <v>0.58628916740417503</v>
      </c>
      <c r="Y55">
        <v>0.58628916740417503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824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>
        <v>9.1676464080810494</v>
      </c>
      <c r="L56" s="10">
        <v>2.6799411773681601</v>
      </c>
      <c r="M56">
        <v>1.6292610168457</v>
      </c>
      <c r="N56">
        <v>5.7658710479736301</v>
      </c>
      <c r="O56">
        <v>3</v>
      </c>
      <c r="P56">
        <v>3</v>
      </c>
      <c r="Q56">
        <v>13</v>
      </c>
      <c r="R56" s="16">
        <v>0.23080000000000001</v>
      </c>
      <c r="S56" s="16">
        <f t="shared" si="2"/>
        <v>0.3</v>
      </c>
      <c r="T56">
        <v>4.0712947845459002</v>
      </c>
      <c r="U56">
        <v>3.7645819187164302</v>
      </c>
      <c r="V56">
        <v>3.46570825576782</v>
      </c>
      <c r="W56" s="17">
        <v>0.29887366294860801</v>
      </c>
      <c r="X56">
        <v>0.60558652877807595</v>
      </c>
      <c r="Y56">
        <v>0.60558652877807595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854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>
        <v>9.0911045074462908</v>
      </c>
      <c r="L57" s="10">
        <v>2.70351982116699</v>
      </c>
      <c r="M57">
        <v>1.6261291503906199</v>
      </c>
      <c r="N57">
        <v>5.5338172912597701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4.0062904357910201</v>
      </c>
      <c r="U57">
        <v>3.7262880802154501</v>
      </c>
      <c r="V57">
        <v>3.4304633140564</v>
      </c>
      <c r="W57" s="17">
        <v>0.29582476615905801</v>
      </c>
      <c r="X57">
        <v>0.57582712173461903</v>
      </c>
      <c r="Y57">
        <v>0.57582712173461903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268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>
        <v>8.8905830383300799</v>
      </c>
      <c r="L58" s="10">
        <v>2.6317901611328098</v>
      </c>
      <c r="M58">
        <v>2.1520538330078098</v>
      </c>
      <c r="N58">
        <v>5.4248237609863299</v>
      </c>
      <c r="O58">
        <v>3</v>
      </c>
      <c r="P58">
        <v>3</v>
      </c>
      <c r="Q58">
        <v>13</v>
      </c>
      <c r="R58" s="16">
        <v>0.23080000000000001</v>
      </c>
      <c r="S58" s="16">
        <f t="shared" si="2"/>
        <v>0.3</v>
      </c>
      <c r="T58">
        <v>3.8798961639404301</v>
      </c>
      <c r="U58">
        <v>3.6580836772918701</v>
      </c>
      <c r="V58">
        <v>3.36248779296875</v>
      </c>
      <c r="W58" s="17">
        <v>0.29559588432312001</v>
      </c>
      <c r="X58">
        <v>0.51740837097168002</v>
      </c>
      <c r="Y58">
        <v>0.51740837097168002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710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>
        <v>9.7632961273193395</v>
      </c>
      <c r="L59" s="10">
        <v>2.7619781494140598</v>
      </c>
      <c r="M59">
        <v>2.3325347900390598</v>
      </c>
      <c r="N59">
        <v>6.6044216156005904</v>
      </c>
      <c r="O59">
        <v>4</v>
      </c>
      <c r="P59">
        <v>4</v>
      </c>
      <c r="Q59">
        <v>14</v>
      </c>
      <c r="R59" s="16">
        <v>0.28570000000000001</v>
      </c>
      <c r="S59" s="16">
        <f t="shared" si="2"/>
        <v>0.4</v>
      </c>
      <c r="T59">
        <v>3.9605350494384801</v>
      </c>
      <c r="U59">
        <v>3.7044758796691899</v>
      </c>
      <c r="V59">
        <v>3.4088828563690199</v>
      </c>
      <c r="W59" s="17">
        <v>0.29559302330017101</v>
      </c>
      <c r="X59">
        <v>0.55165219306945801</v>
      </c>
      <c r="Y59">
        <v>0.55165219306945801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s="2" customFormat="1" x14ac:dyDescent="0.15">
      <c r="A60" s="7">
        <v>618</v>
      </c>
      <c r="B60" s="2">
        <v>17</v>
      </c>
      <c r="C60" s="2">
        <v>3</v>
      </c>
      <c r="D60" s="2">
        <v>10</v>
      </c>
      <c r="E60" s="2">
        <v>10</v>
      </c>
      <c r="F60" s="2">
        <v>10</v>
      </c>
      <c r="G60" s="2">
        <v>0</v>
      </c>
      <c r="H60" s="2">
        <v>7</v>
      </c>
      <c r="I60" s="2">
        <v>3</v>
      </c>
      <c r="J60" s="2">
        <v>0.85</v>
      </c>
      <c r="K60" s="2">
        <v>8.9803905487060494</v>
      </c>
      <c r="L60" s="11">
        <v>2.6199645996093701</v>
      </c>
      <c r="M60" s="2">
        <v>1.5433921813964799</v>
      </c>
      <c r="N60" s="2">
        <v>5.49774169921875</v>
      </c>
      <c r="O60" s="2">
        <v>4</v>
      </c>
      <c r="P60" s="2">
        <v>4</v>
      </c>
      <c r="Q60" s="2">
        <v>13</v>
      </c>
      <c r="R60" s="18">
        <v>0.30769999999999997</v>
      </c>
      <c r="S60" s="18">
        <f t="shared" si="2"/>
        <v>0.4</v>
      </c>
      <c r="T60" s="2">
        <v>3.7188663482665998</v>
      </c>
      <c r="U60" s="2">
        <v>3.4423961639404301</v>
      </c>
      <c r="V60" s="2">
        <v>3.1496415138244598</v>
      </c>
      <c r="W60" s="11">
        <v>0.29275465011596702</v>
      </c>
      <c r="X60" s="2">
        <v>0.569224834442139</v>
      </c>
      <c r="Y60" s="2">
        <v>0.569224834442139</v>
      </c>
      <c r="Z60" s="2">
        <v>0.4</v>
      </c>
      <c r="AA60" s="2">
        <v>0.9</v>
      </c>
      <c r="AB60" s="2">
        <v>0.69230769230769196</v>
      </c>
      <c r="AC60" s="2">
        <v>0.78260869565217395</v>
      </c>
      <c r="AD60" s="2">
        <v>0.1</v>
      </c>
      <c r="AE60" s="2">
        <v>0.5</v>
      </c>
    </row>
    <row r="61" spans="1:31" x14ac:dyDescent="0.15">
      <c r="A61" s="6">
        <v>269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>
        <v>12.125684738159199</v>
      </c>
      <c r="L61" s="10">
        <v>2.8903121948242201</v>
      </c>
      <c r="M61">
        <v>2.1766777038574201</v>
      </c>
      <c r="N61">
        <v>7.9760437011718697</v>
      </c>
      <c r="O61">
        <v>4</v>
      </c>
      <c r="P61">
        <v>4</v>
      </c>
      <c r="Q61">
        <v>14</v>
      </c>
      <c r="R61" s="16">
        <v>0.28570000000000001</v>
      </c>
      <c r="S61" s="16">
        <f t="shared" ref="S61:S81" si="3">O61/E61</f>
        <v>0.4</v>
      </c>
      <c r="T61">
        <v>4.1562347412109402</v>
      </c>
      <c r="U61">
        <v>3.9122827053070099</v>
      </c>
      <c r="V61">
        <v>3.52935862541199</v>
      </c>
      <c r="W61" s="17">
        <v>0.38292407989501898</v>
      </c>
      <c r="X61">
        <v>0.62687611579894997</v>
      </c>
      <c r="Y61">
        <v>0.62687611579894997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286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>
        <v>12.8378410339356</v>
      </c>
      <c r="L62" s="10">
        <v>2.9072399139404301</v>
      </c>
      <c r="M62">
        <v>2.6796112060546902</v>
      </c>
      <c r="N62">
        <v>8.7577018737793004</v>
      </c>
      <c r="O62">
        <v>4</v>
      </c>
      <c r="P62">
        <v>4</v>
      </c>
      <c r="Q62">
        <v>14</v>
      </c>
      <c r="R62" s="16">
        <v>0.28570000000000001</v>
      </c>
      <c r="S62" s="16">
        <f t="shared" si="3"/>
        <v>0.4</v>
      </c>
      <c r="T62">
        <v>4.4647865295410201</v>
      </c>
      <c r="U62">
        <v>4.2403440475463903</v>
      </c>
      <c r="V62">
        <v>3.8660018444061302</v>
      </c>
      <c r="W62" s="17">
        <v>0.37434220314025901</v>
      </c>
      <c r="X62">
        <v>0.59878468513488803</v>
      </c>
      <c r="Y62">
        <v>0.59878468513488803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602</v>
      </c>
      <c r="B63">
        <v>18</v>
      </c>
      <c r="C63">
        <v>2</v>
      </c>
      <c r="D63">
        <v>10</v>
      </c>
      <c r="E63">
        <v>10</v>
      </c>
      <c r="F63">
        <v>10</v>
      </c>
      <c r="G63">
        <v>0</v>
      </c>
      <c r="H63">
        <v>8</v>
      </c>
      <c r="I63">
        <v>2</v>
      </c>
      <c r="J63">
        <v>0.9</v>
      </c>
      <c r="K63">
        <v>10.192476272583001</v>
      </c>
      <c r="L63" s="10">
        <v>2.9104270935058598</v>
      </c>
      <c r="M63">
        <v>2.3252792358398402</v>
      </c>
      <c r="N63">
        <v>6.1768379211425799</v>
      </c>
      <c r="O63">
        <v>5</v>
      </c>
      <c r="P63">
        <v>5</v>
      </c>
      <c r="Q63">
        <v>15</v>
      </c>
      <c r="R63" s="16">
        <v>0.33329999999999999</v>
      </c>
      <c r="S63" s="16">
        <f t="shared" si="3"/>
        <v>0.5</v>
      </c>
      <c r="T63">
        <v>4.1273612976074201</v>
      </c>
      <c r="U63">
        <v>3.8802869319915798</v>
      </c>
      <c r="V63">
        <v>3.5175795555114702</v>
      </c>
      <c r="W63" s="17">
        <v>0.36270737648010198</v>
      </c>
      <c r="X63">
        <v>0.60978174209594704</v>
      </c>
      <c r="Y63">
        <v>0.60978174209594704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369</v>
      </c>
      <c r="B64">
        <v>17</v>
      </c>
      <c r="C64">
        <v>3</v>
      </c>
      <c r="D64">
        <v>10</v>
      </c>
      <c r="E64">
        <v>10</v>
      </c>
      <c r="F64">
        <v>10</v>
      </c>
      <c r="G64">
        <v>0</v>
      </c>
      <c r="H64">
        <v>7</v>
      </c>
      <c r="I64">
        <v>3</v>
      </c>
      <c r="J64">
        <v>0.85</v>
      </c>
      <c r="K64">
        <v>9.1018295288085902</v>
      </c>
      <c r="L64" s="10">
        <v>2.9575881958007799</v>
      </c>
      <c r="M64">
        <v>1.8714790344238299</v>
      </c>
      <c r="N64">
        <v>5.1571083068847701</v>
      </c>
      <c r="O64">
        <v>4</v>
      </c>
      <c r="P64">
        <v>4</v>
      </c>
      <c r="Q64">
        <v>14</v>
      </c>
      <c r="R64" s="16">
        <v>0.28570000000000001</v>
      </c>
      <c r="S64" s="16">
        <f t="shared" si="3"/>
        <v>0.4</v>
      </c>
      <c r="T64">
        <v>3.9591636657714799</v>
      </c>
      <c r="U64">
        <v>3.7008087635040301</v>
      </c>
      <c r="V64">
        <v>3.3626976013183598</v>
      </c>
      <c r="W64" s="17">
        <v>0.338111162185669</v>
      </c>
      <c r="X64">
        <v>0.596466064453125</v>
      </c>
      <c r="Y64">
        <v>0.596466064453125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534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>
        <v>9.6313228607177699</v>
      </c>
      <c r="L65" s="10">
        <v>2.81527900695801</v>
      </c>
      <c r="M65">
        <v>1.5942535400390601</v>
      </c>
      <c r="N65">
        <v>5.6671161651611301</v>
      </c>
      <c r="O65">
        <v>4</v>
      </c>
      <c r="P65">
        <v>4</v>
      </c>
      <c r="Q65">
        <v>14</v>
      </c>
      <c r="R65" s="16">
        <v>0.28570000000000001</v>
      </c>
      <c r="S65" s="16">
        <f t="shared" si="3"/>
        <v>0.4</v>
      </c>
      <c r="T65">
        <v>4.1572589874267596</v>
      </c>
      <c r="U65">
        <v>3.8546435832977299</v>
      </c>
      <c r="V65">
        <v>3.5190665721893302</v>
      </c>
      <c r="W65" s="17">
        <v>0.33557701110839799</v>
      </c>
      <c r="X65">
        <v>0.63819241523742698</v>
      </c>
      <c r="Y65">
        <v>0.63819241523742698</v>
      </c>
      <c r="Z65">
        <v>0.4</v>
      </c>
      <c r="AA65">
        <v>1</v>
      </c>
      <c r="AB65">
        <v>0.71428571428571397</v>
      </c>
      <c r="AC65">
        <v>0.83333333333333304</v>
      </c>
      <c r="AD65">
        <v>0</v>
      </c>
      <c r="AE65">
        <v>0.6</v>
      </c>
    </row>
    <row r="66" spans="1:31" x14ac:dyDescent="0.15">
      <c r="A66" s="6">
        <v>467</v>
      </c>
      <c r="B66">
        <v>17</v>
      </c>
      <c r="C66">
        <v>3</v>
      </c>
      <c r="D66">
        <v>10</v>
      </c>
      <c r="E66">
        <v>10</v>
      </c>
      <c r="F66">
        <v>10</v>
      </c>
      <c r="G66">
        <v>0</v>
      </c>
      <c r="H66">
        <v>7</v>
      </c>
      <c r="I66">
        <v>3</v>
      </c>
      <c r="J66">
        <v>0.85</v>
      </c>
      <c r="K66">
        <v>9.6845302581787092</v>
      </c>
      <c r="L66" s="10">
        <v>2.90005683898926</v>
      </c>
      <c r="M66">
        <v>1.73856353759766</v>
      </c>
      <c r="N66">
        <v>5.82045555114746</v>
      </c>
      <c r="O66">
        <v>4</v>
      </c>
      <c r="P66">
        <v>4</v>
      </c>
      <c r="Q66">
        <v>14</v>
      </c>
      <c r="R66" s="16">
        <v>0.28570000000000001</v>
      </c>
      <c r="S66" s="16">
        <f t="shared" si="3"/>
        <v>0.4</v>
      </c>
      <c r="T66">
        <v>4.0338935852050799</v>
      </c>
      <c r="U66">
        <v>3.7603669166564901</v>
      </c>
      <c r="V66">
        <v>3.4259200096130402</v>
      </c>
      <c r="W66" s="17">
        <v>0.33444690704345698</v>
      </c>
      <c r="X66">
        <v>0.60797357559204102</v>
      </c>
      <c r="Y66">
        <v>0.60797357559204102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311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>
        <v>10.0898933410644</v>
      </c>
      <c r="L67" s="10">
        <v>2.9582672119140598</v>
      </c>
      <c r="M67">
        <v>1.7579307556152299</v>
      </c>
      <c r="N67">
        <v>6.18692970275879</v>
      </c>
      <c r="O67">
        <v>4</v>
      </c>
      <c r="P67">
        <v>4</v>
      </c>
      <c r="Q67">
        <v>14</v>
      </c>
      <c r="R67" s="16">
        <v>0.28570000000000001</v>
      </c>
      <c r="S67" s="16">
        <f t="shared" si="3"/>
        <v>0.4</v>
      </c>
      <c r="T67">
        <v>3.8986892700195299</v>
      </c>
      <c r="U67">
        <v>3.6110482215881401</v>
      </c>
      <c r="V67">
        <v>3.2771544456481898</v>
      </c>
      <c r="W67" s="17">
        <v>0.33389377593994102</v>
      </c>
      <c r="X67">
        <v>0.621534824371338</v>
      </c>
      <c r="Y67">
        <v>0.621534824371338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195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>
        <v>9.5682582855224592</v>
      </c>
      <c r="L68" s="10">
        <v>2.8551826477050799</v>
      </c>
      <c r="M68">
        <v>1.73777008056641</v>
      </c>
      <c r="N68">
        <v>5.8653812408447301</v>
      </c>
      <c r="O68">
        <v>4</v>
      </c>
      <c r="P68">
        <v>4</v>
      </c>
      <c r="Q68">
        <v>14</v>
      </c>
      <c r="R68" s="16">
        <v>0.28570000000000001</v>
      </c>
      <c r="S68" s="16">
        <f t="shared" si="3"/>
        <v>0.4</v>
      </c>
      <c r="T68">
        <v>4.23862648010254</v>
      </c>
      <c r="U68">
        <v>3.9338898658752401</v>
      </c>
      <c r="V68">
        <v>3.6075196266174299</v>
      </c>
      <c r="W68" s="17">
        <v>0.326370239257812</v>
      </c>
      <c r="X68">
        <v>0.63110685348510698</v>
      </c>
      <c r="Y68">
        <v>0.63110685348510698</v>
      </c>
      <c r="Z68">
        <v>0.4</v>
      </c>
      <c r="AA68">
        <v>1</v>
      </c>
      <c r="AB68">
        <v>0.71428571428571397</v>
      </c>
      <c r="AC68">
        <v>0.83333333333333304</v>
      </c>
      <c r="AD68">
        <v>0</v>
      </c>
      <c r="AE68">
        <v>0.6</v>
      </c>
    </row>
    <row r="69" spans="1:31" s="2" customFormat="1" x14ac:dyDescent="0.15">
      <c r="A69" s="7">
        <v>542</v>
      </c>
      <c r="B69" s="2">
        <v>17</v>
      </c>
      <c r="C69" s="2">
        <v>3</v>
      </c>
      <c r="D69" s="2">
        <v>10</v>
      </c>
      <c r="E69" s="2">
        <v>10</v>
      </c>
      <c r="F69" s="2">
        <v>10</v>
      </c>
      <c r="G69" s="2">
        <v>0</v>
      </c>
      <c r="H69" s="2">
        <v>7</v>
      </c>
      <c r="I69" s="2">
        <v>3</v>
      </c>
      <c r="J69" s="2">
        <v>0.85</v>
      </c>
      <c r="K69" s="2">
        <v>8.8737983703613299</v>
      </c>
      <c r="L69" s="11">
        <v>2.94257736206055</v>
      </c>
      <c r="M69" s="2">
        <v>1.8657855987548799</v>
      </c>
      <c r="N69" s="2">
        <v>4.8838615417480504</v>
      </c>
      <c r="O69" s="2">
        <v>3</v>
      </c>
      <c r="P69" s="2">
        <v>3</v>
      </c>
      <c r="Q69" s="2">
        <v>13</v>
      </c>
      <c r="R69" s="18">
        <v>0.23080000000000001</v>
      </c>
      <c r="S69" s="18">
        <f t="shared" si="3"/>
        <v>0.3</v>
      </c>
      <c r="T69" s="2">
        <v>3.9666213989257799</v>
      </c>
      <c r="U69" s="2">
        <v>3.7125279903411901</v>
      </c>
      <c r="V69" s="2">
        <v>3.3866553306579599</v>
      </c>
      <c r="W69" s="11">
        <v>0.32587265968322698</v>
      </c>
      <c r="X69" s="2">
        <v>0.57996606826782204</v>
      </c>
      <c r="Y69" s="2">
        <v>0.57996606826782204</v>
      </c>
      <c r="Z69" s="2">
        <v>0.3</v>
      </c>
      <c r="AA69" s="2">
        <v>1</v>
      </c>
      <c r="AB69" s="2">
        <v>0.76923076923076905</v>
      </c>
      <c r="AC69" s="2">
        <v>0.86956521739130399</v>
      </c>
      <c r="AD69" s="2">
        <v>0</v>
      </c>
      <c r="AE69" s="2">
        <v>0.7</v>
      </c>
    </row>
    <row r="70" spans="1:31" x14ac:dyDescent="0.15">
      <c r="A70" s="6">
        <v>438</v>
      </c>
      <c r="B70">
        <v>19</v>
      </c>
      <c r="C70">
        <v>1</v>
      </c>
      <c r="D70">
        <v>10</v>
      </c>
      <c r="E70">
        <v>10</v>
      </c>
      <c r="F70">
        <v>10</v>
      </c>
      <c r="G70">
        <v>0</v>
      </c>
      <c r="H70">
        <v>9</v>
      </c>
      <c r="I70">
        <v>1</v>
      </c>
      <c r="J70">
        <v>0.95</v>
      </c>
      <c r="K70">
        <v>12.3274631500244</v>
      </c>
      <c r="L70" s="10">
        <v>3.1570472717285201</v>
      </c>
      <c r="M70">
        <v>2.8654975891113299</v>
      </c>
      <c r="N70">
        <v>7.2738151550293004</v>
      </c>
      <c r="O70">
        <v>3</v>
      </c>
      <c r="P70">
        <v>3</v>
      </c>
      <c r="Q70">
        <v>13</v>
      </c>
      <c r="R70" s="16">
        <v>0.23080000000000001</v>
      </c>
      <c r="S70" s="16">
        <f t="shared" si="3"/>
        <v>0.3</v>
      </c>
      <c r="T70">
        <v>4.1711654663085902</v>
      </c>
      <c r="U70">
        <v>4.0008988380432102</v>
      </c>
      <c r="V70">
        <v>3.6034202575683598</v>
      </c>
      <c r="W70" s="17">
        <v>0.39747858047485402</v>
      </c>
      <c r="X70">
        <v>0.56774520874023404</v>
      </c>
      <c r="Y70">
        <v>0.56774520874023404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x14ac:dyDescent="0.15">
      <c r="A71" s="6">
        <v>426</v>
      </c>
      <c r="B71">
        <v>19</v>
      </c>
      <c r="C71">
        <v>1</v>
      </c>
      <c r="D71">
        <v>10</v>
      </c>
      <c r="E71">
        <v>10</v>
      </c>
      <c r="F71">
        <v>10</v>
      </c>
      <c r="G71">
        <v>0</v>
      </c>
      <c r="H71">
        <v>9</v>
      </c>
      <c r="I71">
        <v>1</v>
      </c>
      <c r="J71">
        <v>0.95</v>
      </c>
      <c r="K71">
        <v>12.76491355896</v>
      </c>
      <c r="L71" s="10">
        <v>3.09232521057129</v>
      </c>
      <c r="M71">
        <v>2.9012107849121098</v>
      </c>
      <c r="N71">
        <v>8.8361930847168004</v>
      </c>
      <c r="O71">
        <v>4</v>
      </c>
      <c r="P71">
        <v>4</v>
      </c>
      <c r="Q71">
        <v>14</v>
      </c>
      <c r="R71" s="16">
        <v>0.28570000000000001</v>
      </c>
      <c r="S71" s="16">
        <f t="shared" si="3"/>
        <v>0.4</v>
      </c>
      <c r="T71">
        <v>4.0366325378418004</v>
      </c>
      <c r="U71">
        <v>3.8388867378234899</v>
      </c>
      <c r="V71">
        <v>3.4590210914611799</v>
      </c>
      <c r="W71" s="17">
        <v>0.37986564636230502</v>
      </c>
      <c r="X71">
        <v>0.57761144638061501</v>
      </c>
      <c r="Y71">
        <v>0.57761144638061501</v>
      </c>
      <c r="Z71">
        <v>0.4</v>
      </c>
      <c r="AA71">
        <v>1</v>
      </c>
      <c r="AB71">
        <v>0.71428571428571397</v>
      </c>
      <c r="AC71">
        <v>0.83333333333333304</v>
      </c>
      <c r="AD71">
        <v>0</v>
      </c>
      <c r="AE71">
        <v>0.6</v>
      </c>
    </row>
    <row r="72" spans="1:31" x14ac:dyDescent="0.15">
      <c r="A72" s="6">
        <v>160</v>
      </c>
      <c r="B72">
        <v>18</v>
      </c>
      <c r="C72">
        <v>2</v>
      </c>
      <c r="D72">
        <v>10</v>
      </c>
      <c r="E72">
        <v>10</v>
      </c>
      <c r="F72">
        <v>10</v>
      </c>
      <c r="G72">
        <v>0</v>
      </c>
      <c r="H72">
        <v>8</v>
      </c>
      <c r="I72">
        <v>2</v>
      </c>
      <c r="J72">
        <v>0.9</v>
      </c>
      <c r="K72">
        <v>9.7188396453857404</v>
      </c>
      <c r="L72" s="10">
        <v>3.1543941497802699</v>
      </c>
      <c r="M72">
        <v>2.6168231964111301</v>
      </c>
      <c r="N72">
        <v>5.5176906585693404</v>
      </c>
      <c r="O72">
        <v>3</v>
      </c>
      <c r="P72">
        <v>3</v>
      </c>
      <c r="Q72">
        <v>13</v>
      </c>
      <c r="R72" s="16">
        <v>0.23080000000000001</v>
      </c>
      <c r="S72" s="16">
        <f t="shared" si="3"/>
        <v>0.3</v>
      </c>
      <c r="T72">
        <v>4.13474464416504</v>
      </c>
      <c r="U72">
        <v>3.91542744636536</v>
      </c>
      <c r="V72">
        <v>3.5470154285430899</v>
      </c>
      <c r="W72" s="17">
        <v>0.36841201782226601</v>
      </c>
      <c r="X72">
        <v>0.58772921562194802</v>
      </c>
      <c r="Y72">
        <v>0.58772921562194802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334</v>
      </c>
      <c r="B73">
        <v>18</v>
      </c>
      <c r="C73">
        <v>2</v>
      </c>
      <c r="D73">
        <v>10</v>
      </c>
      <c r="E73">
        <v>10</v>
      </c>
      <c r="F73">
        <v>10</v>
      </c>
      <c r="G73">
        <v>0</v>
      </c>
      <c r="H73">
        <v>8</v>
      </c>
      <c r="I73">
        <v>2</v>
      </c>
      <c r="J73">
        <v>0.9</v>
      </c>
      <c r="K73">
        <v>9.7976722717285192</v>
      </c>
      <c r="L73" s="3">
        <v>3.17732810974121</v>
      </c>
      <c r="M73">
        <v>2.6821994781494101</v>
      </c>
      <c r="N73">
        <v>5.7997856140136701</v>
      </c>
      <c r="O73">
        <v>3</v>
      </c>
      <c r="P73">
        <v>3</v>
      </c>
      <c r="Q73">
        <v>13</v>
      </c>
      <c r="R73" s="16">
        <v>0.23080000000000001</v>
      </c>
      <c r="S73" s="16">
        <f t="shared" si="3"/>
        <v>0.3</v>
      </c>
      <c r="T73">
        <v>3.8663578033447301</v>
      </c>
      <c r="U73">
        <v>3.6644842624664302</v>
      </c>
      <c r="V73">
        <v>3.3028609752654998</v>
      </c>
      <c r="W73" s="3">
        <v>0.36162328720092801</v>
      </c>
      <c r="X73">
        <v>0.56349682807922397</v>
      </c>
      <c r="Y73">
        <v>0.56349682807922397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560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>
        <v>10.261106491088899</v>
      </c>
      <c r="L74" s="10">
        <v>3.1597480773925799</v>
      </c>
      <c r="M74">
        <v>2.6344470977783199</v>
      </c>
      <c r="N74">
        <v>6.2502002716064498</v>
      </c>
      <c r="O74">
        <v>4</v>
      </c>
      <c r="P74">
        <v>4</v>
      </c>
      <c r="Q74">
        <v>14</v>
      </c>
      <c r="R74" s="16">
        <v>0.28570000000000001</v>
      </c>
      <c r="S74" s="16">
        <f t="shared" si="3"/>
        <v>0.4</v>
      </c>
      <c r="T74">
        <v>4.0092296600341797</v>
      </c>
      <c r="U74">
        <v>3.7924528121948202</v>
      </c>
      <c r="V74">
        <v>3.4356625080108598</v>
      </c>
      <c r="W74" s="17">
        <v>0.35679030418396002</v>
      </c>
      <c r="X74">
        <v>0.57356715202331499</v>
      </c>
      <c r="Y74">
        <v>0.57356715202331499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s="2" customFormat="1" x14ac:dyDescent="0.15">
      <c r="A75" s="7">
        <v>987</v>
      </c>
      <c r="B75" s="2">
        <v>19</v>
      </c>
      <c r="C75" s="2">
        <v>1</v>
      </c>
      <c r="D75" s="2">
        <v>10</v>
      </c>
      <c r="E75" s="2">
        <v>10</v>
      </c>
      <c r="F75" s="2">
        <v>10</v>
      </c>
      <c r="G75" s="2">
        <v>0</v>
      </c>
      <c r="H75" s="2">
        <v>9</v>
      </c>
      <c r="I75" s="2">
        <v>1</v>
      </c>
      <c r="J75" s="2">
        <v>0.95</v>
      </c>
      <c r="K75" s="2">
        <v>13.11452293396</v>
      </c>
      <c r="L75" s="11">
        <v>3.0455665588378902</v>
      </c>
      <c r="M75" s="2">
        <v>2.85603904724121</v>
      </c>
      <c r="N75" s="2">
        <v>9.2924613952636701</v>
      </c>
      <c r="O75" s="2">
        <v>7</v>
      </c>
      <c r="P75" s="2">
        <v>7</v>
      </c>
      <c r="Q75" s="2">
        <v>17</v>
      </c>
      <c r="R75" s="18">
        <v>0.4118</v>
      </c>
      <c r="S75" s="18">
        <f t="shared" si="3"/>
        <v>0.7</v>
      </c>
      <c r="T75" s="2">
        <v>4.5542678833007804</v>
      </c>
      <c r="U75" s="2">
        <v>4.3066840171814</v>
      </c>
      <c r="V75" s="2">
        <v>3.95100021362305</v>
      </c>
      <c r="W75" s="11">
        <v>0.35568380355835</v>
      </c>
      <c r="X75" s="2">
        <v>0.60326766967773404</v>
      </c>
      <c r="Y75" s="2">
        <v>0.60326766967773404</v>
      </c>
      <c r="Z75" s="2">
        <v>0.7</v>
      </c>
      <c r="AA75" s="2">
        <v>1</v>
      </c>
      <c r="AB75" s="2">
        <v>0.58823529411764697</v>
      </c>
      <c r="AC75" s="2">
        <v>0.74074074074074103</v>
      </c>
      <c r="AD75" s="2">
        <v>0</v>
      </c>
      <c r="AE75" s="2">
        <v>0.3</v>
      </c>
    </row>
    <row r="76" spans="1:31" x14ac:dyDescent="0.15">
      <c r="A76" s="6">
        <v>539</v>
      </c>
      <c r="B76">
        <v>19</v>
      </c>
      <c r="C76">
        <v>1</v>
      </c>
      <c r="D76">
        <v>10</v>
      </c>
      <c r="E76">
        <v>10</v>
      </c>
      <c r="F76">
        <v>10</v>
      </c>
      <c r="G76">
        <v>0</v>
      </c>
      <c r="H76">
        <v>9</v>
      </c>
      <c r="I76">
        <v>1</v>
      </c>
      <c r="J76">
        <v>0.95</v>
      </c>
      <c r="K76">
        <v>12.797636032104499</v>
      </c>
      <c r="L76" s="10">
        <v>3.1951885223388699</v>
      </c>
      <c r="M76">
        <v>2.98256111145019</v>
      </c>
      <c r="N76">
        <v>8.5430927276611293</v>
      </c>
      <c r="O76">
        <v>4</v>
      </c>
      <c r="P76">
        <v>4</v>
      </c>
      <c r="Q76">
        <v>14</v>
      </c>
      <c r="R76" s="16">
        <v>0.28570000000000001</v>
      </c>
      <c r="S76" s="16">
        <f t="shared" si="3"/>
        <v>0.4</v>
      </c>
      <c r="T76">
        <v>4.14190673828125</v>
      </c>
      <c r="U76">
        <v>3.9596066474914502</v>
      </c>
      <c r="V76">
        <v>3.5663313865661599</v>
      </c>
      <c r="W76" s="17">
        <v>0.39327526092529302</v>
      </c>
      <c r="X76">
        <v>0.575575351715088</v>
      </c>
      <c r="Y76">
        <v>0.575575351715088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660</v>
      </c>
      <c r="B77">
        <v>18</v>
      </c>
      <c r="C77">
        <v>2</v>
      </c>
      <c r="D77">
        <v>10</v>
      </c>
      <c r="E77">
        <v>10</v>
      </c>
      <c r="F77">
        <v>10</v>
      </c>
      <c r="G77">
        <v>0</v>
      </c>
      <c r="H77">
        <v>8</v>
      </c>
      <c r="I77">
        <v>2</v>
      </c>
      <c r="J77">
        <v>0.9</v>
      </c>
      <c r="K77">
        <v>10.6142921447754</v>
      </c>
      <c r="L77" s="10">
        <v>3.2020072937011701</v>
      </c>
      <c r="M77">
        <v>2.5925750732421902</v>
      </c>
      <c r="N77">
        <v>6.2181873321533203</v>
      </c>
      <c r="O77">
        <v>5</v>
      </c>
      <c r="P77">
        <v>5</v>
      </c>
      <c r="Q77">
        <v>15</v>
      </c>
      <c r="R77" s="16">
        <v>0.33329999999999999</v>
      </c>
      <c r="S77" s="16">
        <f t="shared" si="3"/>
        <v>0.5</v>
      </c>
      <c r="T77">
        <v>4.3932571411132804</v>
      </c>
      <c r="U77">
        <v>4.15511226654053</v>
      </c>
      <c r="V77">
        <v>3.76865577697754</v>
      </c>
      <c r="W77" s="17">
        <v>0.386456489562988</v>
      </c>
      <c r="X77">
        <v>0.62460136413574197</v>
      </c>
      <c r="Y77">
        <v>0.62460136413574197</v>
      </c>
      <c r="Z77">
        <v>0.5</v>
      </c>
      <c r="AA77">
        <v>1</v>
      </c>
      <c r="AB77">
        <v>0.66666666666666696</v>
      </c>
      <c r="AC77">
        <v>0.8</v>
      </c>
      <c r="AD77">
        <v>0</v>
      </c>
      <c r="AE77">
        <v>0.5</v>
      </c>
    </row>
    <row r="78" spans="1:31" x14ac:dyDescent="0.15">
      <c r="A78" s="6">
        <v>99</v>
      </c>
      <c r="B78">
        <v>18</v>
      </c>
      <c r="C78">
        <v>2</v>
      </c>
      <c r="D78">
        <v>10</v>
      </c>
      <c r="E78">
        <v>10</v>
      </c>
      <c r="F78">
        <v>10</v>
      </c>
      <c r="G78">
        <v>0</v>
      </c>
      <c r="H78">
        <v>8</v>
      </c>
      <c r="I78">
        <v>2</v>
      </c>
      <c r="J78">
        <v>0.9</v>
      </c>
      <c r="K78">
        <v>10.4580535888672</v>
      </c>
      <c r="L78" s="10">
        <v>3.2479400634765598</v>
      </c>
      <c r="M78">
        <v>2.7112960815429701</v>
      </c>
      <c r="N78">
        <v>6.3294010162353498</v>
      </c>
      <c r="O78">
        <v>3</v>
      </c>
      <c r="P78">
        <v>3</v>
      </c>
      <c r="Q78">
        <v>13</v>
      </c>
      <c r="R78" s="16">
        <v>0.23080000000000001</v>
      </c>
      <c r="S78" s="16">
        <f t="shared" si="3"/>
        <v>0.3</v>
      </c>
      <c r="T78">
        <v>3.6910438537597701</v>
      </c>
      <c r="U78">
        <v>3.5275208950042698</v>
      </c>
      <c r="V78">
        <v>3.1580781936645499</v>
      </c>
      <c r="W78" s="17">
        <v>0.36944270133972201</v>
      </c>
      <c r="X78">
        <v>0.53296566009521495</v>
      </c>
      <c r="Y78">
        <v>0.53296566009521495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s="1" customFormat="1" x14ac:dyDescent="0.15">
      <c r="A79" s="8">
        <v>355</v>
      </c>
      <c r="B79" s="1">
        <v>17</v>
      </c>
      <c r="C79" s="1">
        <v>3</v>
      </c>
      <c r="D79" s="1">
        <v>10</v>
      </c>
      <c r="E79" s="1">
        <v>10</v>
      </c>
      <c r="F79" s="1">
        <v>10</v>
      </c>
      <c r="G79" s="1">
        <v>0</v>
      </c>
      <c r="H79" s="1">
        <v>7</v>
      </c>
      <c r="I79" s="1">
        <v>3</v>
      </c>
      <c r="J79" s="1">
        <v>0.85</v>
      </c>
      <c r="K79" s="1">
        <v>9.7613239288330096</v>
      </c>
      <c r="L79" s="12">
        <v>3.2560501098632799</v>
      </c>
      <c r="M79" s="1">
        <v>2.27218818664551</v>
      </c>
      <c r="N79" s="1">
        <v>6.0137138366699201</v>
      </c>
      <c r="O79" s="1">
        <v>3</v>
      </c>
      <c r="P79" s="1">
        <v>3</v>
      </c>
      <c r="Q79" s="1">
        <v>13</v>
      </c>
      <c r="R79" s="19">
        <v>0.23080000000000001</v>
      </c>
      <c r="S79" s="19">
        <f t="shared" si="3"/>
        <v>0.3</v>
      </c>
      <c r="T79" s="1">
        <v>3.6822776794433598</v>
      </c>
      <c r="U79" s="1">
        <v>3.4271712303161599</v>
      </c>
      <c r="V79" s="1">
        <v>3.0966672897338898</v>
      </c>
      <c r="W79" s="12">
        <v>0.330503940582275</v>
      </c>
      <c r="X79" s="1">
        <v>0.58561038970947299</v>
      </c>
      <c r="Y79" s="1">
        <v>0.58561038970947299</v>
      </c>
      <c r="Z79" s="1">
        <v>0.3</v>
      </c>
      <c r="AA79" s="1">
        <v>1</v>
      </c>
      <c r="AB79" s="1">
        <v>0.76923076923076905</v>
      </c>
      <c r="AC79" s="1">
        <v>0.86956521739130399</v>
      </c>
      <c r="AD79" s="1">
        <v>0</v>
      </c>
      <c r="AE79" s="1">
        <v>0.7</v>
      </c>
    </row>
    <row r="80" spans="1:31" x14ac:dyDescent="0.15">
      <c r="A80" s="6">
        <v>859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>
        <v>12.9443016052246</v>
      </c>
      <c r="L80" s="10">
        <v>3.5138587951660201</v>
      </c>
      <c r="M80">
        <v>3.2864398956298801</v>
      </c>
      <c r="N80">
        <v>8.2041206359863299</v>
      </c>
      <c r="O80">
        <v>5</v>
      </c>
      <c r="P80">
        <v>5</v>
      </c>
      <c r="Q80">
        <v>15</v>
      </c>
      <c r="R80" s="16">
        <v>0.33329999999999999</v>
      </c>
      <c r="S80" s="16">
        <f t="shared" si="3"/>
        <v>0.5</v>
      </c>
      <c r="T80">
        <v>4.3319129943847701</v>
      </c>
      <c r="U80">
        <v>4.1549859046936</v>
      </c>
      <c r="V80">
        <v>3.71590304374695</v>
      </c>
      <c r="W80" s="17">
        <v>0.439082860946655</v>
      </c>
      <c r="X80">
        <v>0.61600995063781705</v>
      </c>
      <c r="Y80">
        <v>0.61600995063781705</v>
      </c>
      <c r="Z80">
        <v>0.5</v>
      </c>
      <c r="AA80">
        <v>1</v>
      </c>
      <c r="AB80">
        <v>0.66666666666666696</v>
      </c>
      <c r="AC80">
        <v>0.8</v>
      </c>
      <c r="AD80">
        <v>0</v>
      </c>
      <c r="AE80">
        <v>0.5</v>
      </c>
    </row>
    <row r="81" spans="1:32" x14ac:dyDescent="0.15">
      <c r="A81" s="6">
        <v>670</v>
      </c>
      <c r="B81">
        <v>18</v>
      </c>
      <c r="C81">
        <v>2</v>
      </c>
      <c r="D81">
        <v>10</v>
      </c>
      <c r="E81">
        <v>10</v>
      </c>
      <c r="F81">
        <v>10</v>
      </c>
      <c r="G81">
        <v>0</v>
      </c>
      <c r="H81">
        <v>8</v>
      </c>
      <c r="I81">
        <v>2</v>
      </c>
      <c r="J81">
        <v>0.9</v>
      </c>
      <c r="K81">
        <v>11.4275016784668</v>
      </c>
      <c r="L81" s="10">
        <v>3.4490318298339799</v>
      </c>
      <c r="M81">
        <v>2.9004650115966801</v>
      </c>
      <c r="N81">
        <v>7.2302360534668004</v>
      </c>
      <c r="O81">
        <v>3</v>
      </c>
      <c r="P81">
        <v>3</v>
      </c>
      <c r="Q81">
        <v>13</v>
      </c>
      <c r="R81" s="16">
        <v>0.23080000000000001</v>
      </c>
      <c r="S81" s="16">
        <f t="shared" si="3"/>
        <v>0.3</v>
      </c>
      <c r="T81">
        <v>3.5594825744628902</v>
      </c>
      <c r="U81">
        <v>3.3868663311004599</v>
      </c>
      <c r="V81">
        <v>2.9915952682495099</v>
      </c>
      <c r="W81" s="17">
        <v>0.39527106285095198</v>
      </c>
      <c r="X81">
        <v>0.56788730621337902</v>
      </c>
      <c r="Y81">
        <v>0.56788730621337902</v>
      </c>
      <c r="Z81">
        <v>0.3</v>
      </c>
      <c r="AA81">
        <v>1</v>
      </c>
      <c r="AB81">
        <v>0.76923076923076905</v>
      </c>
      <c r="AC81">
        <v>0.86956521739130399</v>
      </c>
      <c r="AD81">
        <v>0</v>
      </c>
      <c r="AE81">
        <v>0.7</v>
      </c>
    </row>
    <row r="82" spans="1:32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13" t="s">
        <v>29</v>
      </c>
      <c r="L82" s="10">
        <f>AVERAGE(L2:L81)</f>
        <v>2.5040263891220094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17">
        <f t="shared" ref="W82:AE82" si="4">AVERAGE(W2:W81)</f>
        <v>0.29091443419456475</v>
      </c>
      <c r="X82" s="3"/>
      <c r="Y82" s="3"/>
      <c r="Z82" s="3">
        <f t="shared" si="4"/>
        <v>0.43749999999999956</v>
      </c>
      <c r="AA82" s="3">
        <f t="shared" si="4"/>
        <v>0.9837499999999999</v>
      </c>
      <c r="AB82" s="3">
        <f t="shared" si="4"/>
        <v>0.69508631686940503</v>
      </c>
      <c r="AC82" s="3">
        <f t="shared" si="4"/>
        <v>0.81346797526145376</v>
      </c>
      <c r="AD82" s="3">
        <f t="shared" si="4"/>
        <v>1.6250000000000004E-2</v>
      </c>
      <c r="AE82" s="3">
        <f t="shared" si="4"/>
        <v>0.54625000000000057</v>
      </c>
      <c r="AF82" s="3"/>
    </row>
    <row r="83" spans="1:32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14" t="s">
        <v>30</v>
      </c>
      <c r="L83" s="10">
        <f>MAX(L2:L81)</f>
        <v>3.5138587951660201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17">
        <f t="shared" ref="W83:AE83" si="5">MAX(W2:W81)</f>
        <v>0.439082860946655</v>
      </c>
      <c r="X83" s="3"/>
      <c r="Y83" s="3"/>
      <c r="Z83" s="3">
        <f t="shared" si="5"/>
        <v>0.7</v>
      </c>
      <c r="AA83" s="3">
        <f t="shared" si="5"/>
        <v>1</v>
      </c>
      <c r="AB83" s="3">
        <f t="shared" si="5"/>
        <v>0.76923076923076905</v>
      </c>
      <c r="AC83" s="3">
        <f t="shared" si="5"/>
        <v>0.86956521739130399</v>
      </c>
      <c r="AD83" s="3">
        <f t="shared" si="5"/>
        <v>0.2</v>
      </c>
      <c r="AE83" s="3">
        <f t="shared" si="5"/>
        <v>0.7</v>
      </c>
      <c r="AF83" s="3"/>
    </row>
    <row r="84" spans="1:32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10">
        <f>MIN(L2:L81)</f>
        <v>1.4337005615234399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17">
        <f t="shared" ref="W84:AE84" si="6">MIN(W2:W81)</f>
        <v>0.18218827247619601</v>
      </c>
      <c r="X84" s="3"/>
      <c r="Y84" s="3"/>
      <c r="Z84" s="3">
        <f t="shared" si="6"/>
        <v>0.3</v>
      </c>
      <c r="AA84" s="3">
        <f t="shared" si="6"/>
        <v>0.8</v>
      </c>
      <c r="AB84" s="3">
        <f t="shared" si="6"/>
        <v>0.58823529411764697</v>
      </c>
      <c r="AC84" s="3">
        <f t="shared" si="6"/>
        <v>0.74074074074074103</v>
      </c>
      <c r="AD84" s="3">
        <f t="shared" si="6"/>
        <v>0</v>
      </c>
      <c r="AE84" s="3">
        <f t="shared" si="6"/>
        <v>0.3</v>
      </c>
      <c r="AF84" s="3"/>
    </row>
    <row r="85" spans="1:32" x14ac:dyDescent="0.15">
      <c r="K85" s="3"/>
      <c r="L85" s="10"/>
      <c r="W85" s="17"/>
    </row>
    <row r="86" spans="1:32" x14ac:dyDescent="0.15">
      <c r="K86" s="3"/>
      <c r="L86" s="10"/>
      <c r="W86" s="17"/>
    </row>
    <row r="87" spans="1:32" x14ac:dyDescent="0.15">
      <c r="K87" s="3">
        <v>6.0579999999999998</v>
      </c>
      <c r="L87" s="10"/>
      <c r="M87">
        <v>2.573</v>
      </c>
      <c r="W87" s="17"/>
    </row>
    <row r="88" spans="1:32" x14ac:dyDescent="0.15">
      <c r="K88" s="3">
        <v>31</v>
      </c>
      <c r="L88" s="10"/>
      <c r="M88">
        <v>0.21299999999999999</v>
      </c>
      <c r="W88" s="17"/>
    </row>
    <row r="89" spans="1:32" x14ac:dyDescent="0.15">
      <c r="K89" s="3">
        <v>0.19500000000000001</v>
      </c>
      <c r="L89" s="10"/>
      <c r="W89" s="17"/>
    </row>
    <row r="90" spans="1:32" x14ac:dyDescent="0.15">
      <c r="K90" s="3"/>
      <c r="L90" s="10"/>
      <c r="W90" s="17"/>
    </row>
    <row r="91" spans="1:32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2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2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2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2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2" x14ac:dyDescent="0.15">
      <c r="K96" s="3" t="s">
        <v>68</v>
      </c>
      <c r="L96" s="3">
        <f>COUNTIF(L2:L81,"&lt;1.228")-COUNTIF(L2:L81,"&lt;1.033")</f>
        <v>0</v>
      </c>
      <c r="W96" s="17"/>
    </row>
    <row r="97" spans="1:32" x14ac:dyDescent="0.15">
      <c r="K97" s="3" t="s">
        <v>69</v>
      </c>
      <c r="L97" s="3">
        <f>COUNTIF(L2:L81,"&lt;1.423")-COUNTIF(L2:L81,"&lt;1.228")</f>
        <v>0</v>
      </c>
      <c r="W97" s="17"/>
    </row>
    <row r="98" spans="1:32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20" t="s">
        <v>70</v>
      </c>
      <c r="L98" s="20">
        <f>COUNTIF(L2:L81,"&lt;1.618")-COUNTIF(L2:L81,"&lt;1.423")</f>
        <v>2</v>
      </c>
      <c r="M98" s="20">
        <v>3</v>
      </c>
      <c r="N98" s="20">
        <v>2</v>
      </c>
      <c r="O98" s="4"/>
      <c r="P98" s="4"/>
      <c r="Q98" s="4"/>
      <c r="R98" s="4"/>
      <c r="S98" s="4"/>
      <c r="T98" s="4"/>
      <c r="U98" s="4"/>
      <c r="V98" s="4"/>
      <c r="W98" s="20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15">
      <c r="K99" s="3" t="s">
        <v>71</v>
      </c>
      <c r="L99" s="3">
        <f>COUNTIF(L2:L81,"&lt;1.813")-COUNTIF(L2:L81,"&lt;1.618")</f>
        <v>4</v>
      </c>
      <c r="M99" s="3">
        <v>6</v>
      </c>
      <c r="N99" s="3">
        <v>4</v>
      </c>
      <c r="W99" s="17"/>
    </row>
    <row r="100" spans="1:32" x14ac:dyDescent="0.15">
      <c r="K100" s="3" t="s">
        <v>72</v>
      </c>
      <c r="L100" s="3">
        <f>COUNTIF(L2:L81,"&lt;2.008")-COUNTIF(L2:L81,"&lt;1.813")</f>
        <v>6</v>
      </c>
      <c r="M100" s="3">
        <v>8</v>
      </c>
      <c r="N100" s="3">
        <v>6</v>
      </c>
      <c r="W100" s="17"/>
    </row>
    <row r="101" spans="1:32" x14ac:dyDescent="0.15">
      <c r="K101" s="3" t="s">
        <v>73</v>
      </c>
      <c r="L101" s="3">
        <f>COUNTIF(L2:L81,"&lt;2.203")-COUNTIF(L2:L81,"&lt;2.008")</f>
        <v>9</v>
      </c>
      <c r="M101" s="3">
        <v>11</v>
      </c>
      <c r="N101" s="3">
        <v>9</v>
      </c>
      <c r="W101" s="3"/>
    </row>
    <row r="102" spans="1:32" x14ac:dyDescent="0.15">
      <c r="K102" s="3" t="s">
        <v>74</v>
      </c>
      <c r="L102" s="3">
        <f>COUNTIF(L2:L81,"&lt;2.398")-COUNTIF(L2:L81,"&lt;2.203")</f>
        <v>12</v>
      </c>
      <c r="M102" s="3">
        <v>14</v>
      </c>
      <c r="N102" s="3">
        <v>12</v>
      </c>
      <c r="W102" s="17"/>
    </row>
    <row r="103" spans="1:32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1" t="s">
        <v>75</v>
      </c>
      <c r="L103" s="21">
        <f>COUNTIF(L2:L81,"&lt;2.593")-COUNTIF(L2:L81,"&lt;2.398")</f>
        <v>14</v>
      </c>
      <c r="M103" s="21">
        <v>16</v>
      </c>
      <c r="N103" s="21">
        <v>14</v>
      </c>
      <c r="O103" s="5"/>
      <c r="P103" s="5"/>
      <c r="Q103" s="5"/>
      <c r="R103" s="5"/>
      <c r="S103" s="5"/>
      <c r="T103" s="5"/>
      <c r="U103" s="5"/>
      <c r="V103" s="5"/>
      <c r="W103" s="21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x14ac:dyDescent="0.15">
      <c r="K104" s="3" t="s">
        <v>76</v>
      </c>
      <c r="L104" s="3">
        <f>COUNTIF(L2:L81,"&lt;2.788")-COUNTIF(L2:L81,"&lt;2.593")</f>
        <v>12</v>
      </c>
      <c r="M104" s="3">
        <v>14</v>
      </c>
      <c r="N104" s="3">
        <v>12</v>
      </c>
      <c r="W104" s="17"/>
    </row>
    <row r="105" spans="1:32" x14ac:dyDescent="0.15">
      <c r="K105" s="3" t="s">
        <v>77</v>
      </c>
      <c r="L105" s="3">
        <f>COUNTIF(L2:L81,"&lt;2.983")-COUNTIF(L2:L81,"&lt;2.788")</f>
        <v>9</v>
      </c>
      <c r="M105" s="3">
        <v>11</v>
      </c>
      <c r="N105" s="3">
        <v>9</v>
      </c>
      <c r="W105" s="17"/>
    </row>
    <row r="106" spans="1:32" x14ac:dyDescent="0.15">
      <c r="K106" s="3" t="s">
        <v>78</v>
      </c>
      <c r="L106" s="3">
        <f>COUNTIF(L2:L81,"&lt;3.178")-COUNTIF(L2:L81,"&lt;2.983")</f>
        <v>6</v>
      </c>
      <c r="M106" s="3">
        <v>8</v>
      </c>
      <c r="N106" s="3">
        <v>6</v>
      </c>
      <c r="W106" s="17"/>
    </row>
    <row r="107" spans="1:32" x14ac:dyDescent="0.15">
      <c r="K107" s="3" t="s">
        <v>79</v>
      </c>
      <c r="L107" s="3">
        <f>COUNTIF(L2:L81,"&lt;3.373")-COUNTIF(L2:L81,"&lt;3.178")</f>
        <v>4</v>
      </c>
      <c r="M107" s="3">
        <v>6</v>
      </c>
      <c r="N107" s="3">
        <v>4</v>
      </c>
      <c r="W107" s="17"/>
    </row>
    <row r="108" spans="1:32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20" t="s">
        <v>80</v>
      </c>
      <c r="L108" s="20">
        <f>COUNTIF(L2:L81,"&lt;3.568")-COUNTIF(L2:L81,"&lt;3.373")</f>
        <v>2</v>
      </c>
      <c r="M108" s="20">
        <v>3</v>
      </c>
      <c r="N108" s="20">
        <v>2</v>
      </c>
      <c r="O108" s="4"/>
      <c r="P108" s="4"/>
      <c r="Q108" s="4"/>
      <c r="R108" s="4"/>
      <c r="S108" s="4"/>
      <c r="T108" s="4"/>
      <c r="U108" s="4"/>
      <c r="V108" s="4"/>
      <c r="W108" s="20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x14ac:dyDescent="0.15">
      <c r="K109" s="3" t="s">
        <v>81</v>
      </c>
      <c r="L109" s="3">
        <f>COUNTIF(L2:L81,"&lt;3.763")-COUNTIF(L2:L81,"&lt;3.568")</f>
        <v>0</v>
      </c>
      <c r="W109" s="17"/>
    </row>
    <row r="110" spans="1:32" x14ac:dyDescent="0.15">
      <c r="K110" s="3" t="s">
        <v>82</v>
      </c>
      <c r="L110" s="3">
        <f>COUNTIF(L2:L81,"&lt;3.958")-COUNTIF(L2:L81,"&lt;3.763")</f>
        <v>0</v>
      </c>
      <c r="W110" s="17"/>
    </row>
    <row r="111" spans="1:32" x14ac:dyDescent="0.15">
      <c r="K111" s="3" t="s">
        <v>83</v>
      </c>
      <c r="L111" s="3">
        <f>COUNTIF(L2:L81,"&lt;4.153")-COUNTIF(L2:L81,"&lt;3.958")</f>
        <v>0</v>
      </c>
      <c r="W111" s="3"/>
    </row>
    <row r="112" spans="1:32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1.9079999999999999</v>
      </c>
      <c r="O119">
        <v>0.155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N120">
        <v>2.5009999999999999</v>
      </c>
      <c r="O120">
        <v>0.21299999999999999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3.472</v>
      </c>
      <c r="O121">
        <v>0.29099999999999998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104"/>
  <sheetViews>
    <sheetView topLeftCell="I67" workbookViewId="0">
      <selection activeCell="O79" sqref="O79:O87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20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619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12.819276809692401</v>
      </c>
      <c r="L2" s="10">
        <v>1.61916351318359</v>
      </c>
      <c r="M2">
        <v>0.90814590454101596</v>
      </c>
      <c r="N2">
        <v>10.445060729980501</v>
      </c>
      <c r="O2">
        <v>5</v>
      </c>
      <c r="P2">
        <v>5</v>
      </c>
      <c r="Q2">
        <v>15</v>
      </c>
      <c r="R2" s="16">
        <v>0.33329999999999999</v>
      </c>
      <c r="S2" s="16">
        <f t="shared" ref="S2:S37" si="0">O2/E2</f>
        <v>0.5</v>
      </c>
      <c r="T2">
        <v>4.5958900451660201</v>
      </c>
      <c r="U2">
        <v>4.1914644241332999</v>
      </c>
      <c r="V2">
        <v>3.9670157432556099</v>
      </c>
      <c r="W2" s="17">
        <v>0.22444868087768499</v>
      </c>
      <c r="X2">
        <v>0.62887430191039995</v>
      </c>
      <c r="Y2">
        <v>0.62887430191039995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343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8.2068538665771502</v>
      </c>
      <c r="L5" s="10">
        <v>1.84695053100586</v>
      </c>
      <c r="M5">
        <v>0.79230117797851596</v>
      </c>
      <c r="N5">
        <v>5.5700988769531197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4.1207141876220703</v>
      </c>
      <c r="U5">
        <v>3.76255559921265</v>
      </c>
      <c r="V5">
        <v>3.56229901313782</v>
      </c>
      <c r="W5" s="17">
        <v>0.20025658607482899</v>
      </c>
      <c r="X5">
        <v>0.55841517448425304</v>
      </c>
      <c r="Y5">
        <v>0.55841517448425304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532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9.6175632476806605</v>
      </c>
      <c r="L6" s="10">
        <v>1.9014892578125</v>
      </c>
      <c r="M6">
        <v>1.4356002807617201</v>
      </c>
      <c r="N6">
        <v>7.315673828125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4.1075992584228498</v>
      </c>
      <c r="U6">
        <v>3.81423759460449</v>
      </c>
      <c r="V6">
        <v>3.5993456840515101</v>
      </c>
      <c r="W6" s="17">
        <v>0.21489191055297799</v>
      </c>
      <c r="X6">
        <v>0.508253574371338</v>
      </c>
      <c r="Y6">
        <v>0.508253574371338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x14ac:dyDescent="0.15">
      <c r="A7" s="6">
        <v>990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8.4486637115478498</v>
      </c>
      <c r="L7" s="10">
        <v>1.9053821563720701</v>
      </c>
      <c r="M7">
        <v>0.90157699584960904</v>
      </c>
      <c r="N7">
        <v>6.00150489807129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4.1283950805664098</v>
      </c>
      <c r="U7">
        <v>3.7545332908630402</v>
      </c>
      <c r="V7">
        <v>3.5537257194518999</v>
      </c>
      <c r="W7" s="17">
        <v>0.20080757141113301</v>
      </c>
      <c r="X7">
        <v>0.57466936111450195</v>
      </c>
      <c r="Y7">
        <v>0.57466936111450195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s="2" customFormat="1" x14ac:dyDescent="0.15">
      <c r="A8" s="7">
        <v>984</v>
      </c>
      <c r="B8" s="2">
        <v>17</v>
      </c>
      <c r="C8" s="2">
        <v>3</v>
      </c>
      <c r="D8" s="2">
        <v>10</v>
      </c>
      <c r="E8" s="2">
        <v>10</v>
      </c>
      <c r="F8" s="2">
        <v>10</v>
      </c>
      <c r="G8" s="2">
        <v>0</v>
      </c>
      <c r="H8" s="2">
        <v>7</v>
      </c>
      <c r="I8" s="2">
        <v>3</v>
      </c>
      <c r="J8" s="2">
        <v>0.85</v>
      </c>
      <c r="K8" s="11">
        <v>8.6383628845214808</v>
      </c>
      <c r="L8" s="11">
        <v>1.9156856536865201</v>
      </c>
      <c r="M8" s="2">
        <v>0.92982864379882801</v>
      </c>
      <c r="N8" s="2">
        <v>6.3176345825195304</v>
      </c>
      <c r="O8" s="2">
        <v>4</v>
      </c>
      <c r="P8" s="2">
        <v>4</v>
      </c>
      <c r="Q8" s="2">
        <v>13</v>
      </c>
      <c r="R8" s="18">
        <v>0.30769999999999997</v>
      </c>
      <c r="S8" s="18">
        <f t="shared" si="0"/>
        <v>0.4</v>
      </c>
      <c r="T8" s="2">
        <v>4.0963973999023402</v>
      </c>
      <c r="U8" s="2">
        <v>3.7216889858245801</v>
      </c>
      <c r="V8" s="2">
        <v>3.5205378532409699</v>
      </c>
      <c r="W8" s="11">
        <v>0.201151132583618</v>
      </c>
      <c r="X8" s="2">
        <v>0.57585954666137695</v>
      </c>
      <c r="Y8" s="2">
        <v>0.57585954666137695</v>
      </c>
      <c r="Z8" s="2">
        <v>0.4</v>
      </c>
      <c r="AA8" s="2">
        <v>0.9</v>
      </c>
      <c r="AB8" s="2">
        <v>0.69230769230769196</v>
      </c>
      <c r="AC8" s="2">
        <v>0.78260869565217395</v>
      </c>
      <c r="AD8" s="2">
        <v>0.1</v>
      </c>
      <c r="AE8" s="2">
        <v>0.5</v>
      </c>
    </row>
    <row r="9" spans="1:31" x14ac:dyDescent="0.15">
      <c r="A9" s="6">
        <v>489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8.6035575866699201</v>
      </c>
      <c r="L9" s="10">
        <v>2.0525588989257799</v>
      </c>
      <c r="M9">
        <v>1.1381149291992201</v>
      </c>
      <c r="N9">
        <v>6.3104324340820304</v>
      </c>
      <c r="O9">
        <v>5</v>
      </c>
      <c r="P9">
        <v>5</v>
      </c>
      <c r="Q9">
        <v>14</v>
      </c>
      <c r="R9" s="16">
        <v>0.35709999999999997</v>
      </c>
      <c r="S9" s="16">
        <f t="shared" si="0"/>
        <v>0.5</v>
      </c>
      <c r="T9">
        <v>3.82600593566894</v>
      </c>
      <c r="U9">
        <v>3.4896590709686302</v>
      </c>
      <c r="V9">
        <v>3.2885289192199698</v>
      </c>
      <c r="W9" s="17">
        <v>0.201130151748657</v>
      </c>
      <c r="X9">
        <v>0.53747701644897505</v>
      </c>
      <c r="Y9">
        <v>0.53747701644897505</v>
      </c>
      <c r="Z9">
        <v>0.5</v>
      </c>
      <c r="AA9">
        <v>0.9</v>
      </c>
      <c r="AB9">
        <v>0.64285714285714302</v>
      </c>
      <c r="AC9">
        <v>0.75</v>
      </c>
      <c r="AD9">
        <v>0.1</v>
      </c>
      <c r="AE9">
        <v>0.4</v>
      </c>
    </row>
    <row r="10" spans="1:31" x14ac:dyDescent="0.15">
      <c r="A10" s="6">
        <v>808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9.0055828094482404</v>
      </c>
      <c r="L10" s="10">
        <v>2.1560440063476598</v>
      </c>
      <c r="M10">
        <v>1.2384948730468699</v>
      </c>
      <c r="N10">
        <v>6.7265453338623002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4.66326904296875</v>
      </c>
      <c r="U10">
        <v>4.2403526306152299</v>
      </c>
      <c r="V10">
        <v>4.0327014923095703</v>
      </c>
      <c r="W10" s="17">
        <v>0.20765113830566401</v>
      </c>
      <c r="X10">
        <v>0.63056755065918002</v>
      </c>
      <c r="Y10">
        <v>0.63056755065918002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55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8.4483203887939506</v>
      </c>
      <c r="L11" s="10">
        <v>2.13308906555176</v>
      </c>
      <c r="M11">
        <v>1.2359924316406199</v>
      </c>
      <c r="N11">
        <v>6.0314388275146502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3.51515769958496</v>
      </c>
      <c r="U11">
        <v>3.2168738842010498</v>
      </c>
      <c r="V11">
        <v>3.0065894126892099</v>
      </c>
      <c r="W11" s="17">
        <v>0.21028447151184099</v>
      </c>
      <c r="X11">
        <v>0.50856828689575195</v>
      </c>
      <c r="Y11">
        <v>0.50856828689575195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40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9.1910572052002006</v>
      </c>
      <c r="L12" s="10">
        <v>2.07369804382324</v>
      </c>
      <c r="M12">
        <v>1.0592231750488299</v>
      </c>
      <c r="N12">
        <v>6.7860641479492196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3.7270412445068399</v>
      </c>
      <c r="U12">
        <v>3.39419341087341</v>
      </c>
      <c r="V12">
        <v>3.1837821006774898</v>
      </c>
      <c r="W12" s="17">
        <v>0.21041131019592299</v>
      </c>
      <c r="X12">
        <v>0.54325914382934604</v>
      </c>
      <c r="Y12">
        <v>0.54325914382934604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x14ac:dyDescent="0.15">
      <c r="A13" s="6">
        <v>161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8.1865882873535192</v>
      </c>
      <c r="L13" s="10">
        <v>2.0900421142578098</v>
      </c>
      <c r="M13">
        <v>1.18630599975586</v>
      </c>
      <c r="N13">
        <v>5.6968841552734402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3.9474563598632799</v>
      </c>
      <c r="U13">
        <v>3.6399130821228001</v>
      </c>
      <c r="V13">
        <v>3.4293487071990998</v>
      </c>
      <c r="W13" s="17">
        <v>0.210564374923706</v>
      </c>
      <c r="X13">
        <v>0.51810765266418501</v>
      </c>
      <c r="Y13">
        <v>0.51810765266418501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419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9.0907382965087908</v>
      </c>
      <c r="L14" s="10">
        <v>2.1580924987793</v>
      </c>
      <c r="M14">
        <v>1.1644153594970701</v>
      </c>
      <c r="N14">
        <v>6.5915012359619096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3.6389312744140598</v>
      </c>
      <c r="U14">
        <v>3.3371138572692902</v>
      </c>
      <c r="V14">
        <v>3.1238765716552699</v>
      </c>
      <c r="W14" s="17">
        <v>0.213237285614014</v>
      </c>
      <c r="X14">
        <v>0.51505470275878895</v>
      </c>
      <c r="Y14">
        <v>0.51505470275878895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s="2" customFormat="1" x14ac:dyDescent="0.15">
      <c r="A15" s="7">
        <v>393</v>
      </c>
      <c r="B15" s="2">
        <v>17</v>
      </c>
      <c r="C15" s="2">
        <v>3</v>
      </c>
      <c r="D15" s="2">
        <v>10</v>
      </c>
      <c r="E15" s="2">
        <v>10</v>
      </c>
      <c r="F15" s="2">
        <v>10</v>
      </c>
      <c r="G15" s="2">
        <v>0</v>
      </c>
      <c r="H15" s="2">
        <v>7</v>
      </c>
      <c r="I15" s="2">
        <v>3</v>
      </c>
      <c r="J15" s="2">
        <v>0.85</v>
      </c>
      <c r="K15" s="11">
        <v>9.0137596130371094</v>
      </c>
      <c r="L15" s="11">
        <v>2.0154380798339799</v>
      </c>
      <c r="M15" s="2">
        <v>0.97864913940429699</v>
      </c>
      <c r="N15" s="2">
        <v>6.5416355133056596</v>
      </c>
      <c r="O15" s="2">
        <v>5</v>
      </c>
      <c r="P15" s="2">
        <v>5</v>
      </c>
      <c r="Q15" s="2">
        <v>15</v>
      </c>
      <c r="R15" s="18">
        <v>0.33329999999999999</v>
      </c>
      <c r="S15" s="18">
        <f t="shared" si="0"/>
        <v>0.5</v>
      </c>
      <c r="T15" s="2">
        <v>4.1226081848144496</v>
      </c>
      <c r="U15" s="2">
        <v>3.7492263317108101</v>
      </c>
      <c r="V15" s="2">
        <v>3.53274297714233</v>
      </c>
      <c r="W15" s="11">
        <v>0.216483354568481</v>
      </c>
      <c r="X15" s="2">
        <v>0.58986520767211903</v>
      </c>
      <c r="Y15" s="2">
        <v>0.58986520767211903</v>
      </c>
      <c r="Z15" s="2">
        <v>0.5</v>
      </c>
      <c r="AA15" s="2">
        <v>1</v>
      </c>
      <c r="AB15" s="2">
        <v>0.66666666666666696</v>
      </c>
      <c r="AC15" s="2">
        <v>0.8</v>
      </c>
      <c r="AD15" s="2">
        <v>0</v>
      </c>
      <c r="AE15" s="2">
        <v>0.5</v>
      </c>
    </row>
    <row r="16" spans="1:31" x14ac:dyDescent="0.15">
      <c r="A16" s="6">
        <v>756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8.0184116363525408</v>
      </c>
      <c r="L16" s="10">
        <v>2.3798713684082</v>
      </c>
      <c r="M16">
        <v>1.7715759277343699</v>
      </c>
      <c r="N16">
        <v>6.0273933410644496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3.0213775634765598</v>
      </c>
      <c r="U16">
        <v>2.7786052227020299</v>
      </c>
      <c r="V16">
        <v>2.5855565071106001</v>
      </c>
      <c r="W16" s="17">
        <v>0.193048715591431</v>
      </c>
      <c r="X16">
        <v>0.43582105636596702</v>
      </c>
      <c r="Y16">
        <v>0.43582105636596702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573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7.7861976623535201</v>
      </c>
      <c r="L17" s="10">
        <v>2.38701248168945</v>
      </c>
      <c r="M17">
        <v>1.50172996520996</v>
      </c>
      <c r="N17">
        <v>4.7621803283691397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3.1709365844726598</v>
      </c>
      <c r="U17">
        <v>2.9400973320007302</v>
      </c>
      <c r="V17">
        <v>2.70842504501343</v>
      </c>
      <c r="W17" s="17">
        <v>0.23167228698730499</v>
      </c>
      <c r="X17">
        <v>0.46251153945922902</v>
      </c>
      <c r="Y17">
        <v>0.46251153945922902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470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>
        <v>8.5534763336181605</v>
      </c>
      <c r="L18" s="10">
        <v>2.3563823699951199</v>
      </c>
      <c r="M18">
        <v>1.5020065307617201</v>
      </c>
      <c r="N18">
        <v>6.0050640106201199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3.9342632293701199</v>
      </c>
      <c r="U18">
        <v>3.6075482368469198</v>
      </c>
      <c r="V18">
        <v>3.36776494979858</v>
      </c>
      <c r="W18" s="17">
        <v>0.23978328704834001</v>
      </c>
      <c r="X18">
        <v>0.56649827957153298</v>
      </c>
      <c r="Y18">
        <v>0.56649827957153298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582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10.237333297729499</v>
      </c>
      <c r="L19" s="10">
        <v>2.39279365539551</v>
      </c>
      <c r="M19">
        <v>1.32973480224609</v>
      </c>
      <c r="N19">
        <v>7.6629505157470703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3.8714351654052699</v>
      </c>
      <c r="U19">
        <v>3.5270068645477299</v>
      </c>
      <c r="V19">
        <v>3.29490995407104</v>
      </c>
      <c r="W19" s="17">
        <v>0.23209691047668499</v>
      </c>
      <c r="X19">
        <v>0.57652521133422896</v>
      </c>
      <c r="Y19">
        <v>0.57652521133422896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391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>
        <v>11.8219604492187</v>
      </c>
      <c r="L20" s="10">
        <v>2.3571529388427699</v>
      </c>
      <c r="M20">
        <v>2.1991271972656201</v>
      </c>
      <c r="N20">
        <v>8.9361877441406197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4.1208477020263699</v>
      </c>
      <c r="U20">
        <v>3.8745422363281201</v>
      </c>
      <c r="V20">
        <v>3.6179389953613299</v>
      </c>
      <c r="W20" s="17">
        <v>0.25660324096679699</v>
      </c>
      <c r="X20">
        <v>0.50290870666503895</v>
      </c>
      <c r="Y20">
        <v>0.50290870666503895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x14ac:dyDescent="0.15">
      <c r="A21" s="6">
        <v>999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7.6920967102050799</v>
      </c>
      <c r="L21" s="10">
        <v>2.37161064147949</v>
      </c>
      <c r="M21">
        <v>1.0204391479492201</v>
      </c>
      <c r="N21">
        <v>5.4895458221435502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3.6602478027343701</v>
      </c>
      <c r="U21">
        <v>3.31976389884949</v>
      </c>
      <c r="V21">
        <v>3.1375756263732901</v>
      </c>
      <c r="W21" s="17">
        <v>0.18218827247619601</v>
      </c>
      <c r="X21">
        <v>0.52267217636108398</v>
      </c>
      <c r="Y21">
        <v>0.52267217636108398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964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8.2926025390625</v>
      </c>
      <c r="L22" s="10">
        <v>2.3254470825195299</v>
      </c>
      <c r="M22">
        <v>1.4777679443359399</v>
      </c>
      <c r="N22">
        <v>5.6989002227783203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3.8219947814941402</v>
      </c>
      <c r="U22">
        <v>3.4966413974761998</v>
      </c>
      <c r="V22">
        <v>3.2772459983825701</v>
      </c>
      <c r="W22" s="17">
        <v>0.21939539909362801</v>
      </c>
      <c r="X22">
        <v>0.54474878311157204</v>
      </c>
      <c r="Y22">
        <v>0.54474878311157204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152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8.9707775115966797</v>
      </c>
      <c r="L23" s="10">
        <v>2.38883399963379</v>
      </c>
      <c r="M23">
        <v>1.3446693420410201</v>
      </c>
      <c r="N23">
        <v>5.9222469329834002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3.9851779937744101</v>
      </c>
      <c r="U23">
        <v>3.66757035255432</v>
      </c>
      <c r="V23">
        <v>3.4159989356994598</v>
      </c>
      <c r="W23" s="17">
        <v>0.25157141685485801</v>
      </c>
      <c r="X23">
        <v>0.56917905807495095</v>
      </c>
      <c r="Y23">
        <v>0.56917905807495095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573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7.7861976623535201</v>
      </c>
      <c r="L24" s="10">
        <v>2.38701248168945</v>
      </c>
      <c r="M24">
        <v>1.50172996520996</v>
      </c>
      <c r="N24">
        <v>4.7621803283691397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3.1709365844726598</v>
      </c>
      <c r="U24">
        <v>2.9400973320007302</v>
      </c>
      <c r="V24">
        <v>2.70842504501343</v>
      </c>
      <c r="W24" s="17">
        <v>0.23167228698730499</v>
      </c>
      <c r="X24">
        <v>0.46251153945922902</v>
      </c>
      <c r="Y24">
        <v>0.46251153945922902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s="2" customFormat="1" x14ac:dyDescent="0.15">
      <c r="A25" s="7">
        <v>582</v>
      </c>
      <c r="B25" s="2">
        <v>17</v>
      </c>
      <c r="C25" s="2">
        <v>3</v>
      </c>
      <c r="D25" s="2">
        <v>10</v>
      </c>
      <c r="E25" s="2">
        <v>10</v>
      </c>
      <c r="F25" s="2">
        <v>10</v>
      </c>
      <c r="G25" s="2">
        <v>0</v>
      </c>
      <c r="H25" s="2">
        <v>7</v>
      </c>
      <c r="I25" s="2">
        <v>3</v>
      </c>
      <c r="J25" s="2">
        <v>0.85</v>
      </c>
      <c r="K25" s="11">
        <v>10.237333297729499</v>
      </c>
      <c r="L25" s="11">
        <v>2.39279365539551</v>
      </c>
      <c r="M25" s="2">
        <v>1.32973480224609</v>
      </c>
      <c r="N25" s="2">
        <v>7.6629505157470703</v>
      </c>
      <c r="O25" s="2">
        <v>5</v>
      </c>
      <c r="P25" s="2">
        <v>5</v>
      </c>
      <c r="Q25" s="2">
        <v>15</v>
      </c>
      <c r="R25" s="18">
        <v>0.33329999999999999</v>
      </c>
      <c r="S25" s="18">
        <f t="shared" si="0"/>
        <v>0.5</v>
      </c>
      <c r="T25" s="2">
        <v>3.8714351654052699</v>
      </c>
      <c r="U25" s="2">
        <v>3.5270068645477299</v>
      </c>
      <c r="V25" s="2">
        <v>3.29490995407104</v>
      </c>
      <c r="W25" s="11">
        <v>0.23209691047668499</v>
      </c>
      <c r="X25" s="2">
        <v>0.57652521133422896</v>
      </c>
      <c r="Y25" s="2">
        <v>0.57652521133422896</v>
      </c>
      <c r="Z25" s="2">
        <v>0.5</v>
      </c>
      <c r="AA25" s="2">
        <v>1</v>
      </c>
      <c r="AB25" s="2">
        <v>0.66666666666666696</v>
      </c>
      <c r="AC25" s="2">
        <v>0.8</v>
      </c>
      <c r="AD25" s="2">
        <v>0</v>
      </c>
      <c r="AE25" s="2">
        <v>0.5</v>
      </c>
    </row>
    <row r="26" spans="1:31" x14ac:dyDescent="0.15">
      <c r="A26" s="6">
        <v>235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>
        <v>11.3900394439697</v>
      </c>
      <c r="L26" s="10">
        <v>2.4912586212158199</v>
      </c>
      <c r="M26">
        <v>1.7519493103027299</v>
      </c>
      <c r="N26">
        <v>7.4269104003906197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4.2479076385498002</v>
      </c>
      <c r="U26">
        <v>3.9892611503601101</v>
      </c>
      <c r="V26">
        <v>3.6309616565704301</v>
      </c>
      <c r="W26" s="17">
        <v>0.35829949378967302</v>
      </c>
      <c r="X26">
        <v>0.61694598197937001</v>
      </c>
      <c r="Y26">
        <v>0.61694598197937001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803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>
        <v>12.3123073577881</v>
      </c>
      <c r="L27" s="10">
        <v>2.4238433837890598</v>
      </c>
      <c r="M27">
        <v>2.1898860931396502</v>
      </c>
      <c r="N27">
        <v>8.6475849151611293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3.9681911468505899</v>
      </c>
      <c r="U27">
        <v>3.7666637897491499</v>
      </c>
      <c r="V27">
        <v>3.41755175590515</v>
      </c>
      <c r="W27" s="17">
        <v>0.34911203384399397</v>
      </c>
      <c r="X27">
        <v>0.55063939094543501</v>
      </c>
      <c r="Y27">
        <v>0.55063939094543501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39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>
        <v>9.4858074188232404</v>
      </c>
      <c r="L28" s="10">
        <v>2.5182456970214799</v>
      </c>
      <c r="M28">
        <v>1.84243392944336</v>
      </c>
      <c r="N28">
        <v>5.33036231994629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4.1952648162841797</v>
      </c>
      <c r="U28">
        <v>3.94472360610962</v>
      </c>
      <c r="V28">
        <v>3.5989799499511701</v>
      </c>
      <c r="W28" s="17">
        <v>0.34574365615844699</v>
      </c>
      <c r="X28">
        <v>0.59628486633300803</v>
      </c>
      <c r="Y28">
        <v>0.59628486633300803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650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>
        <v>10.4459686279297</v>
      </c>
      <c r="L29" s="10">
        <v>2.49098777770996</v>
      </c>
      <c r="M29">
        <v>1.87667465209961</v>
      </c>
      <c r="N29">
        <v>6.8721752166748002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4.5496177673339799</v>
      </c>
      <c r="U29">
        <v>4.2510433197021502</v>
      </c>
      <c r="V29">
        <v>3.9183669090271001</v>
      </c>
      <c r="W29" s="17">
        <v>0.33267641067504899</v>
      </c>
      <c r="X29">
        <v>0.63125085830688499</v>
      </c>
      <c r="Y29">
        <v>0.63125085830688499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965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>
        <v>12.5211086273193</v>
      </c>
      <c r="L30" s="10">
        <v>2.5494575500488299</v>
      </c>
      <c r="M30">
        <v>2.31388664245606</v>
      </c>
      <c r="N30">
        <v>8.7239055633544904</v>
      </c>
      <c r="O30">
        <v>7</v>
      </c>
      <c r="P30">
        <v>7</v>
      </c>
      <c r="Q30">
        <v>17</v>
      </c>
      <c r="R30" s="16">
        <v>0.4118</v>
      </c>
      <c r="S30" s="16">
        <f t="shared" si="0"/>
        <v>0.7</v>
      </c>
      <c r="T30">
        <v>4.3991069793701199</v>
      </c>
      <c r="U30">
        <v>4.1645359992981001</v>
      </c>
      <c r="V30">
        <v>3.8337669372558598</v>
      </c>
      <c r="W30" s="17">
        <v>0.330769062042236</v>
      </c>
      <c r="X30">
        <v>0.56534004211425803</v>
      </c>
      <c r="Y30">
        <v>0.56534004211425803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x14ac:dyDescent="0.15">
      <c r="A31" s="6">
        <v>317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>
        <v>9.8195228576660192</v>
      </c>
      <c r="L31" s="10">
        <v>2.5452957153320299</v>
      </c>
      <c r="M31">
        <v>1.9575824737548799</v>
      </c>
      <c r="N31">
        <v>6.1542224884033203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4.2932720184326199</v>
      </c>
      <c r="U31">
        <v>4.0327382087707502</v>
      </c>
      <c r="V31">
        <v>3.7078118324279798</v>
      </c>
      <c r="W31" s="17">
        <v>0.32492637634277299</v>
      </c>
      <c r="X31">
        <v>0.585460186004639</v>
      </c>
      <c r="Y31">
        <v>0.585460186004639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538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>
        <v>13.0384979248047</v>
      </c>
      <c r="L32" s="10">
        <v>2.5367488861084002</v>
      </c>
      <c r="M32">
        <v>2.3458824157714799</v>
      </c>
      <c r="N32">
        <v>9.7599239349365199</v>
      </c>
      <c r="O32">
        <v>6</v>
      </c>
      <c r="P32">
        <v>6</v>
      </c>
      <c r="Q32">
        <v>16</v>
      </c>
      <c r="R32" s="16">
        <v>0.375</v>
      </c>
      <c r="S32" s="16">
        <f t="shared" si="0"/>
        <v>0.6</v>
      </c>
      <c r="T32">
        <v>4.6303787231445304</v>
      </c>
      <c r="U32">
        <v>4.3344349861145002</v>
      </c>
      <c r="V32">
        <v>4.0118227005004901</v>
      </c>
      <c r="W32" s="17">
        <v>0.322612285614014</v>
      </c>
      <c r="X32">
        <v>0.61855602264404297</v>
      </c>
      <c r="Y32">
        <v>0.61855602264404297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643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>
        <v>9.4739933013915998</v>
      </c>
      <c r="L33" s="10">
        <v>2.4208908081054701</v>
      </c>
      <c r="M33">
        <v>1.8413391113281199</v>
      </c>
      <c r="N33">
        <v>5.9186210632324201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4.3844013214111301</v>
      </c>
      <c r="U33">
        <v>4.1026039123535201</v>
      </c>
      <c r="V33">
        <v>3.7823348045349099</v>
      </c>
      <c r="W33" s="17">
        <v>0.32026910781860402</v>
      </c>
      <c r="X33">
        <v>0.60206651687622104</v>
      </c>
      <c r="Y33">
        <v>0.60206651687622104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575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>
        <v>9.3824081420898402</v>
      </c>
      <c r="L34" s="10">
        <v>2.4036560058593701</v>
      </c>
      <c r="M34">
        <v>1.78212547302246</v>
      </c>
      <c r="N34">
        <v>5.6157817840576199</v>
      </c>
      <c r="O34">
        <v>4</v>
      </c>
      <c r="P34">
        <v>4</v>
      </c>
      <c r="Q34">
        <v>13</v>
      </c>
      <c r="R34" s="16">
        <v>0.30769999999999997</v>
      </c>
      <c r="S34" s="16">
        <f t="shared" si="0"/>
        <v>0.4</v>
      </c>
      <c r="T34">
        <v>4.1572189331054696</v>
      </c>
      <c r="U34">
        <v>3.90777516365051</v>
      </c>
      <c r="V34">
        <v>3.5910561084747301</v>
      </c>
      <c r="W34" s="17">
        <v>0.31671905517578097</v>
      </c>
      <c r="X34">
        <v>0.56616282463073697</v>
      </c>
      <c r="Y34">
        <v>0.56616282463073697</v>
      </c>
      <c r="Z34">
        <v>0.4</v>
      </c>
      <c r="AA34">
        <v>0.9</v>
      </c>
      <c r="AB34">
        <v>0.69230769230769196</v>
      </c>
      <c r="AC34">
        <v>0.78260869565217395</v>
      </c>
      <c r="AD34">
        <v>0.1</v>
      </c>
      <c r="AE34">
        <v>0.5</v>
      </c>
    </row>
    <row r="35" spans="1:31" x14ac:dyDescent="0.15">
      <c r="A35" s="6">
        <v>682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>
        <v>10.768314361572299</v>
      </c>
      <c r="L35" s="10">
        <v>2.4762840270996098</v>
      </c>
      <c r="M35">
        <v>1.8694534301757799</v>
      </c>
      <c r="N35">
        <v>7.3308639526367196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4.4071083068847701</v>
      </c>
      <c r="U35">
        <v>4.1228580474853498</v>
      </c>
      <c r="V35">
        <v>3.8104205131530802</v>
      </c>
      <c r="W35" s="17">
        <v>0.312437534332275</v>
      </c>
      <c r="X35">
        <v>0.59668779373168901</v>
      </c>
      <c r="Y35">
        <v>0.59668779373168901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900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>
        <v>12.232154846191399</v>
      </c>
      <c r="L36" s="10">
        <v>2.5374488830566402</v>
      </c>
      <c r="M36">
        <v>2.3517436981201199</v>
      </c>
      <c r="N36">
        <v>8.9147891998290998</v>
      </c>
      <c r="O36">
        <v>7</v>
      </c>
      <c r="P36">
        <v>7</v>
      </c>
      <c r="Q36">
        <v>17</v>
      </c>
      <c r="R36" s="16">
        <v>0.4118</v>
      </c>
      <c r="S36" s="16">
        <f t="shared" si="0"/>
        <v>0.7</v>
      </c>
      <c r="T36">
        <v>4.3516101837158203</v>
      </c>
      <c r="U36">
        <v>4.1041736602783203</v>
      </c>
      <c r="V36">
        <v>3.7931709289550799</v>
      </c>
      <c r="W36" s="17">
        <v>0.31100273132324202</v>
      </c>
      <c r="X36">
        <v>0.55843925476074197</v>
      </c>
      <c r="Y36">
        <v>0.55843925476074197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s="2" customFormat="1" x14ac:dyDescent="0.15">
      <c r="A37" s="7">
        <v>683</v>
      </c>
      <c r="B37" s="2">
        <v>18</v>
      </c>
      <c r="C37" s="2">
        <v>2</v>
      </c>
      <c r="D37" s="2">
        <v>10</v>
      </c>
      <c r="E37" s="2">
        <v>10</v>
      </c>
      <c r="F37" s="2">
        <v>10</v>
      </c>
      <c r="G37" s="2">
        <v>0</v>
      </c>
      <c r="H37" s="2">
        <v>8</v>
      </c>
      <c r="I37" s="2">
        <v>2</v>
      </c>
      <c r="J37" s="2">
        <v>0.9</v>
      </c>
      <c r="K37" s="2">
        <v>9.7066001892089808</v>
      </c>
      <c r="L37" s="11">
        <v>2.5342216491699201</v>
      </c>
      <c r="M37" s="2">
        <v>2.0012359619140598</v>
      </c>
      <c r="N37" s="2">
        <v>6.3005638122558603</v>
      </c>
      <c r="O37" s="2">
        <v>5</v>
      </c>
      <c r="P37" s="2">
        <v>5</v>
      </c>
      <c r="Q37" s="2">
        <v>15</v>
      </c>
      <c r="R37" s="18">
        <v>0.33329999999999999</v>
      </c>
      <c r="S37" s="18">
        <f t="shared" si="0"/>
        <v>0.5</v>
      </c>
      <c r="T37" s="2">
        <v>4.3522033691406197</v>
      </c>
      <c r="U37" s="2">
        <v>4.0658607482910201</v>
      </c>
      <c r="V37" s="2">
        <v>3.76070356369019</v>
      </c>
      <c r="W37" s="11">
        <v>0.30515718460083002</v>
      </c>
      <c r="X37" s="2">
        <v>0.59149980545043901</v>
      </c>
      <c r="Y37" s="2">
        <v>0.59149980545043901</v>
      </c>
      <c r="Z37" s="2">
        <v>0.5</v>
      </c>
      <c r="AA37" s="2">
        <v>1</v>
      </c>
      <c r="AB37" s="2">
        <v>0.66666666666666696</v>
      </c>
      <c r="AC37" s="2">
        <v>0.8</v>
      </c>
      <c r="AD37" s="2">
        <v>0</v>
      </c>
      <c r="AE37" s="2">
        <v>0.5</v>
      </c>
    </row>
    <row r="38" spans="1:31" x14ac:dyDescent="0.15">
      <c r="A38" s="6">
        <v>714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>
        <v>13.255451202392599</v>
      </c>
      <c r="L38" s="10">
        <v>2.7501449584960902</v>
      </c>
      <c r="M38">
        <v>2.50296974182129</v>
      </c>
      <c r="N38">
        <v>9.2007598876953107</v>
      </c>
      <c r="O38">
        <v>4</v>
      </c>
      <c r="P38">
        <v>4</v>
      </c>
      <c r="Q38">
        <v>14</v>
      </c>
      <c r="R38" s="16">
        <v>0.28570000000000001</v>
      </c>
      <c r="S38" s="16">
        <f t="shared" ref="S38:S53" si="1">O38/E38</f>
        <v>0.4</v>
      </c>
      <c r="T38">
        <v>4.4799461364746103</v>
      </c>
      <c r="U38">
        <v>4.2444767951965297</v>
      </c>
      <c r="V38">
        <v>3.8443617820739702</v>
      </c>
      <c r="W38" s="17">
        <v>0.40011501312255898</v>
      </c>
      <c r="X38">
        <v>0.63558435440063499</v>
      </c>
      <c r="Y38">
        <v>0.63558435440063499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529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>
        <v>11.5277290344238</v>
      </c>
      <c r="L39" s="10">
        <v>2.7787723541259801</v>
      </c>
      <c r="M39">
        <v>2.1110267639160201</v>
      </c>
      <c r="N39">
        <v>7.5974636077880904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4.1621055603027299</v>
      </c>
      <c r="U39">
        <v>3.9118816852569598</v>
      </c>
      <c r="V39">
        <v>3.5439484119415301</v>
      </c>
      <c r="W39" s="17">
        <v>0.36793327331543002</v>
      </c>
      <c r="X39">
        <v>0.61815714836120605</v>
      </c>
      <c r="Y39">
        <v>0.61815714836120605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635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>
        <v>10.704750061035201</v>
      </c>
      <c r="L40" s="10">
        <v>2.6428642272949201</v>
      </c>
      <c r="M40">
        <v>2.0233459472656201</v>
      </c>
      <c r="N40">
        <v>6.9797782897949201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4.0976791381835902</v>
      </c>
      <c r="U40">
        <v>3.8487484455108598</v>
      </c>
      <c r="V40">
        <v>3.5037872791290301</v>
      </c>
      <c r="W40" s="17">
        <v>0.34496116638183599</v>
      </c>
      <c r="X40">
        <v>0.59389185905456499</v>
      </c>
      <c r="Y40">
        <v>0.59389185905456499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570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>
        <v>10.107200622558601</v>
      </c>
      <c r="L41" s="10">
        <v>2.6826114654540998</v>
      </c>
      <c r="M41">
        <v>2.0718727111816402</v>
      </c>
      <c r="N41">
        <v>6.2270374298095703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4.0491065979003897</v>
      </c>
      <c r="U41">
        <v>3.80079221725464</v>
      </c>
      <c r="V41">
        <v>3.4570014476776101</v>
      </c>
      <c r="W41" s="17">
        <v>0.34379076957702598</v>
      </c>
      <c r="X41">
        <v>0.59210515022277799</v>
      </c>
      <c r="Y41">
        <v>0.59210515022277799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767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>
        <v>10.418952941894499</v>
      </c>
      <c r="L42" s="10">
        <v>2.6292495727539098</v>
      </c>
      <c r="M42">
        <v>2.0696887969970699</v>
      </c>
      <c r="N42">
        <v>6.93931007385254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3.8642120361328098</v>
      </c>
      <c r="U42">
        <v>3.6235122680664098</v>
      </c>
      <c r="V42">
        <v>3.29751825332642</v>
      </c>
      <c r="W42" s="17">
        <v>0.32599401473999001</v>
      </c>
      <c r="X42">
        <v>0.56669378280639604</v>
      </c>
      <c r="Y42">
        <v>0.56669378280639604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742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>
        <v>11.146726608276399</v>
      </c>
      <c r="L43" s="10">
        <v>2.74745368957519</v>
      </c>
      <c r="M43">
        <v>2.2007484436035201</v>
      </c>
      <c r="N43">
        <v>7.7655715942382804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3.6692962646484402</v>
      </c>
      <c r="U43">
        <v>3.4325420856475799</v>
      </c>
      <c r="V43">
        <v>3.12099981307983</v>
      </c>
      <c r="W43" s="17">
        <v>0.31154227256774902</v>
      </c>
      <c r="X43">
        <v>0.54829645156860396</v>
      </c>
      <c r="Y43">
        <v>0.54829645156860396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948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>
        <v>9.8729782104492205</v>
      </c>
      <c r="L44" s="10">
        <v>2.68618583679199</v>
      </c>
      <c r="M44">
        <v>2.22066307067871</v>
      </c>
      <c r="N44">
        <v>6.6558609008789098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4.2357139587402299</v>
      </c>
      <c r="U44">
        <v>3.9578557014465301</v>
      </c>
      <c r="V44">
        <v>3.64942479133606</v>
      </c>
      <c r="W44" s="17">
        <v>0.30843091011047402</v>
      </c>
      <c r="X44">
        <v>0.58628916740417503</v>
      </c>
      <c r="Y44">
        <v>0.58628916740417503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824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>
        <v>9.1676464080810494</v>
      </c>
      <c r="L45" s="10">
        <v>2.6799411773681601</v>
      </c>
      <c r="M45">
        <v>1.6292610168457</v>
      </c>
      <c r="N45">
        <v>5.7658710479736301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4.0712947845459002</v>
      </c>
      <c r="U45">
        <v>3.7645819187164302</v>
      </c>
      <c r="V45">
        <v>3.46570825576782</v>
      </c>
      <c r="W45" s="17">
        <v>0.29887366294860801</v>
      </c>
      <c r="X45">
        <v>0.60558652877807595</v>
      </c>
      <c r="Y45">
        <v>0.60558652877807595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854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>
        <v>9.0911045074462908</v>
      </c>
      <c r="L46" s="10">
        <v>2.70351982116699</v>
      </c>
      <c r="M46">
        <v>1.6261291503906199</v>
      </c>
      <c r="N46">
        <v>5.5338172912597701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4.0062904357910201</v>
      </c>
      <c r="U46">
        <v>3.7262880802154501</v>
      </c>
      <c r="V46">
        <v>3.4304633140564</v>
      </c>
      <c r="W46" s="17">
        <v>0.29582476615905801</v>
      </c>
      <c r="X46">
        <v>0.57582712173461903</v>
      </c>
      <c r="Y46">
        <v>0.57582712173461903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s="2" customFormat="1" x14ac:dyDescent="0.15">
      <c r="A47" s="7">
        <v>268</v>
      </c>
      <c r="B47" s="2">
        <v>18</v>
      </c>
      <c r="C47" s="2">
        <v>2</v>
      </c>
      <c r="D47" s="2">
        <v>10</v>
      </c>
      <c r="E47" s="2">
        <v>10</v>
      </c>
      <c r="F47" s="2">
        <v>10</v>
      </c>
      <c r="G47" s="2">
        <v>0</v>
      </c>
      <c r="H47" s="2">
        <v>8</v>
      </c>
      <c r="I47" s="2">
        <v>2</v>
      </c>
      <c r="J47" s="2">
        <v>0.9</v>
      </c>
      <c r="K47" s="2">
        <v>8.8905830383300799</v>
      </c>
      <c r="L47" s="11">
        <v>2.6317901611328098</v>
      </c>
      <c r="M47" s="2">
        <v>2.1520538330078098</v>
      </c>
      <c r="N47" s="2">
        <v>5.4248237609863299</v>
      </c>
      <c r="O47" s="2">
        <v>3</v>
      </c>
      <c r="P47" s="2">
        <v>3</v>
      </c>
      <c r="Q47" s="2">
        <v>13</v>
      </c>
      <c r="R47" s="18">
        <v>0.23080000000000001</v>
      </c>
      <c r="S47" s="18">
        <f t="shared" si="1"/>
        <v>0.3</v>
      </c>
      <c r="T47" s="2">
        <v>3.8798961639404301</v>
      </c>
      <c r="U47" s="2">
        <v>3.6580836772918701</v>
      </c>
      <c r="V47" s="2">
        <v>3.36248779296875</v>
      </c>
      <c r="W47" s="11">
        <v>0.29559588432312001</v>
      </c>
      <c r="X47" s="2">
        <v>0.51740837097168002</v>
      </c>
      <c r="Y47" s="2">
        <v>0.51740837097168002</v>
      </c>
      <c r="Z47" s="2">
        <v>0.3</v>
      </c>
      <c r="AA47" s="2">
        <v>1</v>
      </c>
      <c r="AB47" s="2">
        <v>0.76923076923076905</v>
      </c>
      <c r="AC47" s="2">
        <v>0.86956521739130399</v>
      </c>
      <c r="AD47" s="2">
        <v>0</v>
      </c>
      <c r="AE47" s="2">
        <v>0.7</v>
      </c>
    </row>
    <row r="48" spans="1:31" x14ac:dyDescent="0.15">
      <c r="A48" s="6">
        <v>269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>
        <v>12.125684738159199</v>
      </c>
      <c r="L48" s="10">
        <v>2.8903121948242201</v>
      </c>
      <c r="M48">
        <v>2.1766777038574201</v>
      </c>
      <c r="N48">
        <v>7.9760437011718697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4.1562347412109402</v>
      </c>
      <c r="U48">
        <v>3.9122827053070099</v>
      </c>
      <c r="V48">
        <v>3.52935862541199</v>
      </c>
      <c r="W48" s="17">
        <v>0.38292407989501898</v>
      </c>
      <c r="X48">
        <v>0.62687611579894997</v>
      </c>
      <c r="Y48">
        <v>0.62687611579894997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2" x14ac:dyDescent="0.15">
      <c r="A49" s="6">
        <v>286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>
        <v>12.8378410339356</v>
      </c>
      <c r="L49" s="10">
        <v>2.9072399139404301</v>
      </c>
      <c r="M49">
        <v>2.6796112060546902</v>
      </c>
      <c r="N49">
        <v>8.7577018737793004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4.4647865295410201</v>
      </c>
      <c r="U49">
        <v>4.2403440475463903</v>
      </c>
      <c r="V49">
        <v>3.8660018444061302</v>
      </c>
      <c r="W49" s="17">
        <v>0.37434220314025901</v>
      </c>
      <c r="X49">
        <v>0.59878468513488803</v>
      </c>
      <c r="Y49">
        <v>0.59878468513488803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2" x14ac:dyDescent="0.15">
      <c r="A50" s="6">
        <v>602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>
        <v>10.192476272583001</v>
      </c>
      <c r="L50" s="10">
        <v>2.9104270935058598</v>
      </c>
      <c r="M50">
        <v>2.3252792358398402</v>
      </c>
      <c r="N50">
        <v>6.1768379211425799</v>
      </c>
      <c r="O50">
        <v>5</v>
      </c>
      <c r="P50">
        <v>5</v>
      </c>
      <c r="Q50">
        <v>15</v>
      </c>
      <c r="R50" s="16">
        <v>0.33329999999999999</v>
      </c>
      <c r="S50" s="16">
        <f t="shared" si="1"/>
        <v>0.5</v>
      </c>
      <c r="T50">
        <v>4.1273612976074201</v>
      </c>
      <c r="U50">
        <v>3.8802869319915798</v>
      </c>
      <c r="V50">
        <v>3.5175795555114702</v>
      </c>
      <c r="W50" s="17">
        <v>0.36270737648010198</v>
      </c>
      <c r="X50">
        <v>0.60978174209594704</v>
      </c>
      <c r="Y50">
        <v>0.60978174209594704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2" x14ac:dyDescent="0.15">
      <c r="A51" s="6">
        <v>534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>
        <v>9.6313228607177699</v>
      </c>
      <c r="L51" s="10">
        <v>2.81527900695801</v>
      </c>
      <c r="M51">
        <v>1.5942535400390601</v>
      </c>
      <c r="N51">
        <v>5.6671161651611301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4.1572589874267596</v>
      </c>
      <c r="U51">
        <v>3.8546435832977299</v>
      </c>
      <c r="V51">
        <v>3.5190665721893302</v>
      </c>
      <c r="W51" s="17">
        <v>0.33557701110839799</v>
      </c>
      <c r="X51">
        <v>0.63819241523742698</v>
      </c>
      <c r="Y51">
        <v>0.63819241523742698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2" x14ac:dyDescent="0.15">
      <c r="A52" s="6">
        <v>467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>
        <v>9.6845302581787092</v>
      </c>
      <c r="L52" s="10">
        <v>2.90005683898926</v>
      </c>
      <c r="M52">
        <v>1.73856353759766</v>
      </c>
      <c r="N52">
        <v>5.82045555114746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4.0338935852050799</v>
      </c>
      <c r="U52">
        <v>3.7603669166564901</v>
      </c>
      <c r="V52">
        <v>3.4259200096130402</v>
      </c>
      <c r="W52" s="17">
        <v>0.33444690704345698</v>
      </c>
      <c r="X52">
        <v>0.60797357559204102</v>
      </c>
      <c r="Y52">
        <v>0.60797357559204102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2" x14ac:dyDescent="0.15">
      <c r="A53" s="6">
        <v>311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>
        <v>10.0898933410644</v>
      </c>
      <c r="L53" s="10">
        <v>2.9582672119140598</v>
      </c>
      <c r="M53">
        <v>1.7579307556152299</v>
      </c>
      <c r="N53">
        <v>6.18692970275879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3.8986892700195299</v>
      </c>
      <c r="U53">
        <v>3.6110482215881401</v>
      </c>
      <c r="V53">
        <v>3.2771544456481898</v>
      </c>
      <c r="W53" s="17">
        <v>0.33389377593994102</v>
      </c>
      <c r="X53">
        <v>0.621534824371338</v>
      </c>
      <c r="Y53">
        <v>0.621534824371338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2" s="2" customFormat="1" x14ac:dyDescent="0.15">
      <c r="A54" s="7">
        <v>542</v>
      </c>
      <c r="B54" s="2">
        <v>17</v>
      </c>
      <c r="C54" s="2">
        <v>3</v>
      </c>
      <c r="D54" s="2">
        <v>10</v>
      </c>
      <c r="E54" s="2">
        <v>10</v>
      </c>
      <c r="F54" s="2">
        <v>10</v>
      </c>
      <c r="G54" s="2">
        <v>0</v>
      </c>
      <c r="H54" s="2">
        <v>7</v>
      </c>
      <c r="I54" s="2">
        <v>3</v>
      </c>
      <c r="J54" s="2">
        <v>0.85</v>
      </c>
      <c r="K54" s="2">
        <v>8.8737983703613299</v>
      </c>
      <c r="L54" s="11">
        <v>2.94257736206055</v>
      </c>
      <c r="M54" s="2">
        <v>1.8657855987548799</v>
      </c>
      <c r="N54" s="2">
        <v>4.8838615417480504</v>
      </c>
      <c r="O54" s="2">
        <v>3</v>
      </c>
      <c r="P54" s="2">
        <v>3</v>
      </c>
      <c r="Q54" s="2">
        <v>13</v>
      </c>
      <c r="R54" s="18">
        <v>0.23080000000000001</v>
      </c>
      <c r="S54" s="18">
        <f t="shared" ref="S54:S61" si="2">O54/E54</f>
        <v>0.3</v>
      </c>
      <c r="T54" s="2">
        <v>3.9666213989257799</v>
      </c>
      <c r="U54" s="2">
        <v>3.7125279903411901</v>
      </c>
      <c r="V54" s="2">
        <v>3.3866553306579599</v>
      </c>
      <c r="W54" s="11">
        <v>0.32587265968322698</v>
      </c>
      <c r="X54" s="2">
        <v>0.57996606826782204</v>
      </c>
      <c r="Y54" s="2">
        <v>0.57996606826782204</v>
      </c>
      <c r="Z54" s="2">
        <v>0.3</v>
      </c>
      <c r="AA54" s="2">
        <v>1</v>
      </c>
      <c r="AB54" s="2">
        <v>0.76923076923076905</v>
      </c>
      <c r="AC54" s="2">
        <v>0.86956521739130399</v>
      </c>
      <c r="AD54" s="2">
        <v>0</v>
      </c>
      <c r="AE54" s="2">
        <v>0.7</v>
      </c>
    </row>
    <row r="55" spans="1:32" x14ac:dyDescent="0.15">
      <c r="A55" s="6">
        <v>438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>
        <v>12.3274631500244</v>
      </c>
      <c r="L55" s="10">
        <v>3.1570472717285201</v>
      </c>
      <c r="M55">
        <v>2.8654975891113299</v>
      </c>
      <c r="N55">
        <v>7.2738151550293004</v>
      </c>
      <c r="O55">
        <v>3</v>
      </c>
      <c r="P55">
        <v>3</v>
      </c>
      <c r="Q55">
        <v>13</v>
      </c>
      <c r="R55" s="16">
        <v>0.23080000000000001</v>
      </c>
      <c r="S55" s="16">
        <f t="shared" si="2"/>
        <v>0.3</v>
      </c>
      <c r="T55">
        <v>4.1711654663085902</v>
      </c>
      <c r="U55">
        <v>4.0008988380432102</v>
      </c>
      <c r="V55">
        <v>3.6034202575683598</v>
      </c>
      <c r="W55" s="17">
        <v>0.39747858047485402</v>
      </c>
      <c r="X55">
        <v>0.56774520874023404</v>
      </c>
      <c r="Y55">
        <v>0.56774520874023404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2" x14ac:dyDescent="0.15">
      <c r="A56" s="6">
        <v>426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>
        <v>12.76491355896</v>
      </c>
      <c r="L56" s="10">
        <v>3.09232521057129</v>
      </c>
      <c r="M56">
        <v>2.9012107849121098</v>
      </c>
      <c r="N56">
        <v>8.8361930847168004</v>
      </c>
      <c r="O56">
        <v>4</v>
      </c>
      <c r="P56">
        <v>4</v>
      </c>
      <c r="Q56">
        <v>14</v>
      </c>
      <c r="R56" s="16">
        <v>0.28570000000000001</v>
      </c>
      <c r="S56" s="16">
        <f t="shared" si="2"/>
        <v>0.4</v>
      </c>
      <c r="T56">
        <v>4.0366325378418004</v>
      </c>
      <c r="U56">
        <v>3.8388867378234899</v>
      </c>
      <c r="V56">
        <v>3.4590210914611799</v>
      </c>
      <c r="W56" s="17">
        <v>0.37986564636230502</v>
      </c>
      <c r="X56">
        <v>0.57761144638061501</v>
      </c>
      <c r="Y56">
        <v>0.57761144638061501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2" x14ac:dyDescent="0.15">
      <c r="A57" s="6">
        <v>160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>
        <v>9.7188396453857404</v>
      </c>
      <c r="L57" s="10">
        <v>3.1543941497802699</v>
      </c>
      <c r="M57">
        <v>2.6168231964111301</v>
      </c>
      <c r="N57">
        <v>5.5176906585693404</v>
      </c>
      <c r="O57">
        <v>3</v>
      </c>
      <c r="P57">
        <v>3</v>
      </c>
      <c r="Q57">
        <v>13</v>
      </c>
      <c r="R57" s="16">
        <v>0.23080000000000001</v>
      </c>
      <c r="S57" s="16">
        <f t="shared" si="2"/>
        <v>0.3</v>
      </c>
      <c r="T57">
        <v>4.13474464416504</v>
      </c>
      <c r="U57">
        <v>3.91542744636536</v>
      </c>
      <c r="V57">
        <v>3.5470154285430899</v>
      </c>
      <c r="W57" s="17">
        <v>0.36841201782226601</v>
      </c>
      <c r="X57">
        <v>0.58772921562194802</v>
      </c>
      <c r="Y57">
        <v>0.58772921562194802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2" x14ac:dyDescent="0.15">
      <c r="A58" s="6">
        <v>334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>
        <v>9.7976722717285192</v>
      </c>
      <c r="L58" s="3">
        <v>3.17732810974121</v>
      </c>
      <c r="M58">
        <v>2.6821994781494101</v>
      </c>
      <c r="N58">
        <v>5.7997856140136701</v>
      </c>
      <c r="O58">
        <v>3</v>
      </c>
      <c r="P58">
        <v>3</v>
      </c>
      <c r="Q58">
        <v>13</v>
      </c>
      <c r="R58" s="16">
        <v>0.23080000000000001</v>
      </c>
      <c r="S58" s="16">
        <f t="shared" si="2"/>
        <v>0.3</v>
      </c>
      <c r="T58">
        <v>3.8663578033447301</v>
      </c>
      <c r="U58">
        <v>3.6644842624664302</v>
      </c>
      <c r="V58">
        <v>3.3028609752654998</v>
      </c>
      <c r="W58" s="3">
        <v>0.36162328720092801</v>
      </c>
      <c r="X58">
        <v>0.56349682807922397</v>
      </c>
      <c r="Y58">
        <v>0.56349682807922397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2" s="2" customFormat="1" x14ac:dyDescent="0.15">
      <c r="A59" s="7">
        <v>987</v>
      </c>
      <c r="B59" s="2">
        <v>19</v>
      </c>
      <c r="C59" s="2">
        <v>1</v>
      </c>
      <c r="D59" s="2">
        <v>10</v>
      </c>
      <c r="E59" s="2">
        <v>10</v>
      </c>
      <c r="F59" s="2">
        <v>10</v>
      </c>
      <c r="G59" s="2">
        <v>0</v>
      </c>
      <c r="H59" s="2">
        <v>9</v>
      </c>
      <c r="I59" s="2">
        <v>1</v>
      </c>
      <c r="J59" s="2">
        <v>0.95</v>
      </c>
      <c r="K59" s="2">
        <v>13.11452293396</v>
      </c>
      <c r="L59" s="11">
        <v>3.0455665588378902</v>
      </c>
      <c r="M59" s="2">
        <v>2.85603904724121</v>
      </c>
      <c r="N59" s="2">
        <v>9.2924613952636701</v>
      </c>
      <c r="O59" s="2">
        <v>7</v>
      </c>
      <c r="P59" s="2">
        <v>7</v>
      </c>
      <c r="Q59" s="2">
        <v>17</v>
      </c>
      <c r="R59" s="18">
        <v>0.4118</v>
      </c>
      <c r="S59" s="18">
        <f t="shared" si="2"/>
        <v>0.7</v>
      </c>
      <c r="T59" s="2">
        <v>4.5542678833007804</v>
      </c>
      <c r="U59" s="2">
        <v>4.3066840171814</v>
      </c>
      <c r="V59" s="2">
        <v>3.95100021362305</v>
      </c>
      <c r="W59" s="11">
        <v>0.35568380355835</v>
      </c>
      <c r="X59" s="2">
        <v>0.60326766967773404</v>
      </c>
      <c r="Y59" s="2">
        <v>0.60326766967773404</v>
      </c>
      <c r="Z59" s="2">
        <v>0.7</v>
      </c>
      <c r="AA59" s="2">
        <v>1</v>
      </c>
      <c r="AB59" s="2">
        <v>0.58823529411764697</v>
      </c>
      <c r="AC59" s="2">
        <v>0.74074074074074103</v>
      </c>
      <c r="AD59" s="2">
        <v>0</v>
      </c>
      <c r="AE59" s="2">
        <v>0.3</v>
      </c>
    </row>
    <row r="60" spans="1:32" x14ac:dyDescent="0.15">
      <c r="A60" s="6">
        <v>539</v>
      </c>
      <c r="B60">
        <v>19</v>
      </c>
      <c r="C60">
        <v>1</v>
      </c>
      <c r="D60">
        <v>10</v>
      </c>
      <c r="E60">
        <v>10</v>
      </c>
      <c r="F60">
        <v>10</v>
      </c>
      <c r="G60">
        <v>0</v>
      </c>
      <c r="H60">
        <v>9</v>
      </c>
      <c r="I60">
        <v>1</v>
      </c>
      <c r="J60">
        <v>0.95</v>
      </c>
      <c r="K60">
        <v>12.797636032104499</v>
      </c>
      <c r="L60" s="10">
        <v>3.1951885223388699</v>
      </c>
      <c r="M60">
        <v>2.98256111145019</v>
      </c>
      <c r="N60">
        <v>8.5430927276611293</v>
      </c>
      <c r="O60">
        <v>4</v>
      </c>
      <c r="P60">
        <v>4</v>
      </c>
      <c r="Q60">
        <v>14</v>
      </c>
      <c r="R60" s="16">
        <v>0.28570000000000001</v>
      </c>
      <c r="S60" s="16">
        <f t="shared" si="2"/>
        <v>0.4</v>
      </c>
      <c r="T60">
        <v>4.14190673828125</v>
      </c>
      <c r="U60">
        <v>3.9596066474914502</v>
      </c>
      <c r="V60">
        <v>3.5663313865661599</v>
      </c>
      <c r="W60" s="17">
        <v>0.39327526092529302</v>
      </c>
      <c r="X60">
        <v>0.575575351715088</v>
      </c>
      <c r="Y60">
        <v>0.575575351715088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2" x14ac:dyDescent="0.15">
      <c r="A61" s="6">
        <v>660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>
        <v>10.6142921447754</v>
      </c>
      <c r="L61" s="10">
        <v>3.2020072937011701</v>
      </c>
      <c r="M61">
        <v>2.5925750732421902</v>
      </c>
      <c r="N61">
        <v>6.2181873321533203</v>
      </c>
      <c r="O61">
        <v>5</v>
      </c>
      <c r="P61">
        <v>5</v>
      </c>
      <c r="Q61">
        <v>15</v>
      </c>
      <c r="R61" s="16">
        <v>0.33329999999999999</v>
      </c>
      <c r="S61" s="16">
        <f t="shared" si="2"/>
        <v>0.5</v>
      </c>
      <c r="T61">
        <v>4.3932571411132804</v>
      </c>
      <c r="U61">
        <v>4.15511226654053</v>
      </c>
      <c r="V61">
        <v>3.76865577697754</v>
      </c>
      <c r="W61" s="17">
        <v>0.386456489562988</v>
      </c>
      <c r="X61">
        <v>0.62460136413574197</v>
      </c>
      <c r="Y61">
        <v>0.62460136413574197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2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13" t="s">
        <v>29</v>
      </c>
      <c r="L62" s="10">
        <f>AVERAGE(L2:L61)</f>
        <v>2.5071862856547034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17">
        <f t="shared" ref="W62:AE62" si="3">AVERAGE(W2:W61)</f>
        <v>0.29187544981638591</v>
      </c>
      <c r="X62" s="3"/>
      <c r="Y62" s="3"/>
      <c r="Z62" s="3">
        <f t="shared" si="3"/>
        <v>0.43333333333333318</v>
      </c>
      <c r="AA62" s="3">
        <f t="shared" si="3"/>
        <v>0.98166666666666669</v>
      </c>
      <c r="AB62" s="3">
        <f t="shared" si="3"/>
        <v>0.69672223201634986</v>
      </c>
      <c r="AC62" s="3">
        <f t="shared" si="3"/>
        <v>0.81380735608996513</v>
      </c>
      <c r="AD62" s="3">
        <f t="shared" si="3"/>
        <v>1.833333333333333E-2</v>
      </c>
      <c r="AE62" s="3">
        <f t="shared" si="3"/>
        <v>0.54833333333333356</v>
      </c>
      <c r="AF62" s="3"/>
    </row>
    <row r="63" spans="1:32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14" t="s">
        <v>30</v>
      </c>
      <c r="L63" s="10">
        <f>MAX(L2:L61)</f>
        <v>3.2020072937011701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17">
        <f t="shared" ref="W63:AE63" si="4">MAX(W2:W61)</f>
        <v>0.40011501312255898</v>
      </c>
      <c r="X63" s="3"/>
      <c r="Y63" s="3"/>
      <c r="Z63" s="3">
        <f t="shared" si="4"/>
        <v>0.7</v>
      </c>
      <c r="AA63" s="3">
        <f t="shared" si="4"/>
        <v>1</v>
      </c>
      <c r="AB63" s="3">
        <f t="shared" si="4"/>
        <v>0.76923076923076905</v>
      </c>
      <c r="AC63" s="3">
        <f t="shared" si="4"/>
        <v>0.86956521739130399</v>
      </c>
      <c r="AD63" s="3">
        <f t="shared" si="4"/>
        <v>0.2</v>
      </c>
      <c r="AE63" s="3">
        <f t="shared" si="4"/>
        <v>0.7</v>
      </c>
      <c r="AF63" s="3"/>
    </row>
    <row r="64" spans="1:32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10">
        <f>MIN(L2:L61)</f>
        <v>1.61916351318359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17">
        <f t="shared" ref="W64:AE64" si="5">MIN(W2:W61)</f>
        <v>0.18218827247619601</v>
      </c>
      <c r="X64" s="3"/>
      <c r="Y64" s="3"/>
      <c r="Z64" s="3">
        <f t="shared" si="5"/>
        <v>0.3</v>
      </c>
      <c r="AA64" s="3">
        <f t="shared" si="5"/>
        <v>0.8</v>
      </c>
      <c r="AB64" s="3">
        <f t="shared" si="5"/>
        <v>0.58823529411764697</v>
      </c>
      <c r="AC64" s="3">
        <f t="shared" si="5"/>
        <v>0.74074074074074103</v>
      </c>
      <c r="AD64" s="3">
        <f t="shared" si="5"/>
        <v>0</v>
      </c>
      <c r="AE64" s="3">
        <f t="shared" si="5"/>
        <v>0.3</v>
      </c>
      <c r="AF64" s="3"/>
    </row>
    <row r="65" spans="1:32" x14ac:dyDescent="0.15">
      <c r="K65" s="3"/>
      <c r="L65" s="10"/>
      <c r="W65" s="17"/>
    </row>
    <row r="66" spans="1:32" x14ac:dyDescent="0.15">
      <c r="K66" s="3"/>
      <c r="L66" s="10"/>
      <c r="W66" s="17"/>
    </row>
    <row r="67" spans="1:32" x14ac:dyDescent="0.15">
      <c r="K67" s="3">
        <v>6.0579999999999998</v>
      </c>
      <c r="L67" s="10"/>
      <c r="M67">
        <v>2.573</v>
      </c>
      <c r="W67" s="17"/>
    </row>
    <row r="68" spans="1:32" x14ac:dyDescent="0.15">
      <c r="K68" s="3">
        <v>31</v>
      </c>
      <c r="L68" s="10"/>
      <c r="M68">
        <v>0.21299999999999999</v>
      </c>
      <c r="W68" s="17"/>
    </row>
    <row r="69" spans="1:32" x14ac:dyDescent="0.15">
      <c r="K69" s="3">
        <v>0.19500000000000001</v>
      </c>
      <c r="L69" s="10"/>
      <c r="W69" s="17"/>
    </row>
    <row r="70" spans="1:32" x14ac:dyDescent="0.15">
      <c r="K70" s="3"/>
      <c r="L70" s="10"/>
      <c r="W70" s="17"/>
    </row>
    <row r="71" spans="1:32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:32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:32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:32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:32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:32" x14ac:dyDescent="0.15">
      <c r="K76" s="3" t="s">
        <v>68</v>
      </c>
      <c r="L76" s="3">
        <f>COUNTIF(L2:L61,"&lt;1.228")-COUNTIF(L2:L61,"&lt;1.033")</f>
        <v>0</v>
      </c>
      <c r="W76" s="17"/>
    </row>
    <row r="77" spans="1:32" x14ac:dyDescent="0.15">
      <c r="K77" s="3" t="s">
        <v>69</v>
      </c>
      <c r="L77" s="3">
        <f>COUNTIF(L2:L61,"&lt;1.423")-COUNTIF(L2:L61,"&lt;1.228")</f>
        <v>0</v>
      </c>
      <c r="W77" s="17"/>
    </row>
    <row r="78" spans="1:32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20" t="s">
        <v>70</v>
      </c>
      <c r="L78" s="20">
        <f>COUNTIF(L2:L61,"&lt;1.618")-COUNTIF(L2:L61,"&lt;1.423")</f>
        <v>0</v>
      </c>
      <c r="M78" s="20">
        <v>3</v>
      </c>
      <c r="N78" s="20">
        <v>2</v>
      </c>
      <c r="O78" s="4"/>
      <c r="P78" s="4"/>
      <c r="Q78" s="4"/>
      <c r="R78" s="4"/>
      <c r="S78" s="4"/>
      <c r="T78" s="4"/>
      <c r="U78" s="4"/>
      <c r="V78" s="4"/>
      <c r="W78" s="20"/>
      <c r="X78" s="4"/>
      <c r="Y78" s="4"/>
      <c r="Z78" s="4"/>
      <c r="AA78" s="4"/>
      <c r="AB78" s="4"/>
      <c r="AC78" s="4"/>
      <c r="AD78" s="4"/>
      <c r="AE78" s="4"/>
      <c r="AF78" s="4"/>
    </row>
    <row r="79" spans="1:32" x14ac:dyDescent="0.15">
      <c r="K79" s="3" t="s">
        <v>71</v>
      </c>
      <c r="L79" s="3">
        <f>COUNTIF(L2:L61,"&lt;1.813")-COUNTIF(L2:L61,"&lt;1.618")</f>
        <v>2</v>
      </c>
      <c r="M79" s="3">
        <v>6</v>
      </c>
      <c r="N79" s="3">
        <v>4</v>
      </c>
      <c r="O79" s="3">
        <v>2</v>
      </c>
      <c r="W79" s="17"/>
    </row>
    <row r="80" spans="1:32" x14ac:dyDescent="0.15">
      <c r="K80" s="3" t="s">
        <v>72</v>
      </c>
      <c r="L80" s="3">
        <f>COUNTIF(L2:L61,"&lt;2.008")-COUNTIF(L2:L61,"&lt;1.813")</f>
        <v>5</v>
      </c>
      <c r="M80" s="3">
        <v>8</v>
      </c>
      <c r="N80" s="3">
        <v>6</v>
      </c>
      <c r="O80" s="3">
        <v>5</v>
      </c>
      <c r="W80" s="17"/>
    </row>
    <row r="81" spans="1:32" x14ac:dyDescent="0.15">
      <c r="K81" s="3" t="s">
        <v>73</v>
      </c>
      <c r="L81" s="3">
        <f>COUNTIF(L2:L61,"&lt;2.203")-COUNTIF(L2:L61,"&lt;2.008")</f>
        <v>7</v>
      </c>
      <c r="M81" s="3">
        <v>11</v>
      </c>
      <c r="N81" s="3">
        <v>9</v>
      </c>
      <c r="O81" s="3">
        <v>7</v>
      </c>
      <c r="W81" s="3"/>
    </row>
    <row r="82" spans="1:32" x14ac:dyDescent="0.15">
      <c r="K82" s="3" t="s">
        <v>74</v>
      </c>
      <c r="L82" s="3">
        <f>COUNTIF(L2:L61,"&lt;2.398")-COUNTIF(L2:L61,"&lt;2.203")</f>
        <v>10</v>
      </c>
      <c r="M82" s="3">
        <v>14</v>
      </c>
      <c r="N82" s="3">
        <v>12</v>
      </c>
      <c r="O82" s="3">
        <v>10</v>
      </c>
      <c r="W82" s="17"/>
    </row>
    <row r="83" spans="1:32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21" t="s">
        <v>75</v>
      </c>
      <c r="L83" s="21">
        <f>COUNTIF(L2:L61,"&lt;2.593")-COUNTIF(L2:L61,"&lt;2.398")</f>
        <v>12</v>
      </c>
      <c r="M83" s="21">
        <v>16</v>
      </c>
      <c r="N83" s="21">
        <v>14</v>
      </c>
      <c r="O83" s="21">
        <v>12</v>
      </c>
      <c r="P83" s="5"/>
      <c r="Q83" s="5"/>
      <c r="R83" s="5"/>
      <c r="S83" s="5"/>
      <c r="T83" s="5"/>
      <c r="U83" s="5"/>
      <c r="V83" s="5"/>
      <c r="W83" s="21"/>
      <c r="X83" s="5"/>
      <c r="Y83" s="5"/>
      <c r="Z83" s="5"/>
      <c r="AA83" s="5"/>
      <c r="AB83" s="5"/>
      <c r="AC83" s="5"/>
      <c r="AD83" s="5"/>
      <c r="AE83" s="5"/>
      <c r="AF83" s="5"/>
    </row>
    <row r="84" spans="1:32" x14ac:dyDescent="0.15">
      <c r="K84" s="3" t="s">
        <v>76</v>
      </c>
      <c r="L84" s="3">
        <f>COUNTIF(L2:L61,"&lt;2.788")-COUNTIF(L2:L61,"&lt;2.593")</f>
        <v>10</v>
      </c>
      <c r="M84" s="3">
        <v>14</v>
      </c>
      <c r="N84" s="3">
        <v>12</v>
      </c>
      <c r="O84" s="3">
        <v>10</v>
      </c>
      <c r="W84" s="17"/>
    </row>
    <row r="85" spans="1:32" x14ac:dyDescent="0.15">
      <c r="K85" s="3" t="s">
        <v>77</v>
      </c>
      <c r="L85" s="3">
        <f>COUNTIF(L2:L61,"&lt;2.983")-COUNTIF(L2:L61,"&lt;2.788")</f>
        <v>7</v>
      </c>
      <c r="M85" s="3">
        <v>11</v>
      </c>
      <c r="N85" s="3">
        <v>9</v>
      </c>
      <c r="O85" s="3">
        <v>7</v>
      </c>
      <c r="W85" s="17"/>
    </row>
    <row r="86" spans="1:32" x14ac:dyDescent="0.15">
      <c r="K86" s="3" t="s">
        <v>78</v>
      </c>
      <c r="L86" s="3">
        <f>COUNTIF(L2:L61,"&lt;3.178")-COUNTIF(L2:L61,"&lt;2.983")</f>
        <v>5</v>
      </c>
      <c r="M86" s="3">
        <v>8</v>
      </c>
      <c r="N86" s="3">
        <v>6</v>
      </c>
      <c r="O86" s="3">
        <v>5</v>
      </c>
      <c r="W86" s="17"/>
    </row>
    <row r="87" spans="1:32" x14ac:dyDescent="0.15">
      <c r="K87" s="3" t="s">
        <v>79</v>
      </c>
      <c r="L87" s="3">
        <f>COUNTIF(L2:L61,"&lt;3.373")-COUNTIF(L2:L61,"&lt;3.178")</f>
        <v>2</v>
      </c>
      <c r="M87" s="3">
        <v>6</v>
      </c>
      <c r="N87" s="3">
        <v>4</v>
      </c>
      <c r="O87" s="3">
        <v>2</v>
      </c>
      <c r="W87" s="17"/>
    </row>
    <row r="88" spans="1:32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20" t="s">
        <v>80</v>
      </c>
      <c r="L88" s="20">
        <f>COUNTIF(L2:L61,"&lt;3.568")-COUNTIF(L2:L61,"&lt;3.373")</f>
        <v>0</v>
      </c>
      <c r="M88" s="20">
        <v>3</v>
      </c>
      <c r="N88" s="20">
        <v>2</v>
      </c>
      <c r="O88" s="4"/>
      <c r="P88" s="4"/>
      <c r="Q88" s="4"/>
      <c r="R88" s="4"/>
      <c r="S88" s="4"/>
      <c r="T88" s="4"/>
      <c r="U88" s="4"/>
      <c r="V88" s="4"/>
      <c r="W88" s="20"/>
      <c r="X88" s="4"/>
      <c r="Y88" s="4"/>
      <c r="Z88" s="4"/>
      <c r="AA88" s="4"/>
      <c r="AB88" s="4"/>
      <c r="AC88" s="4"/>
      <c r="AD88" s="4"/>
      <c r="AE88" s="4"/>
      <c r="AF88" s="4"/>
    </row>
    <row r="89" spans="1:32" x14ac:dyDescent="0.15">
      <c r="K89" s="3" t="s">
        <v>81</v>
      </c>
      <c r="L89" s="3">
        <f>COUNTIF(L2:L61,"&lt;3.763")-COUNTIF(L2:L61,"&lt;3.568")</f>
        <v>0</v>
      </c>
      <c r="W89" s="17"/>
    </row>
    <row r="90" spans="1:32" x14ac:dyDescent="0.15">
      <c r="K90" s="3" t="s">
        <v>82</v>
      </c>
      <c r="L90" s="3">
        <f>COUNTIF(L2:L61,"&lt;3.958")-COUNTIF(L2:L61,"&lt;3.763")</f>
        <v>0</v>
      </c>
      <c r="W90" s="17"/>
    </row>
    <row r="91" spans="1:32" x14ac:dyDescent="0.15">
      <c r="K91" s="3" t="s">
        <v>83</v>
      </c>
      <c r="L91" s="3">
        <f>COUNTIF(L2:L61,"&lt;4.153")-COUNTIF(L2:L61,"&lt;3.958")</f>
        <v>0</v>
      </c>
      <c r="W91" s="3"/>
    </row>
    <row r="92" spans="1:32" x14ac:dyDescent="0.15">
      <c r="K92" s="3" t="s">
        <v>84</v>
      </c>
      <c r="L92" s="3">
        <f>COUNTIF(L2:L61,"&lt;4.348")-COUNTIF(L2:L61,"&lt;4.153")</f>
        <v>0</v>
      </c>
      <c r="W92" s="17"/>
    </row>
    <row r="93" spans="1:32" x14ac:dyDescent="0.15">
      <c r="K93" s="3" t="s">
        <v>85</v>
      </c>
      <c r="L93" s="3">
        <f>COUNTIF(L2:L61,"&lt;4.543")-COUNTIF(L2:L61,"&lt;4.348")</f>
        <v>0</v>
      </c>
      <c r="W93" s="17"/>
    </row>
    <row r="94" spans="1:32" x14ac:dyDescent="0.15">
      <c r="K94" s="3" t="s">
        <v>86</v>
      </c>
      <c r="L94" s="3">
        <f>COUNTIF(L2:L61,"&lt;4.738")-COUNTIF(L2:L61,"&lt;4.543")</f>
        <v>0</v>
      </c>
      <c r="W94" s="17"/>
    </row>
    <row r="95" spans="1:32" x14ac:dyDescent="0.15">
      <c r="K95" s="3" t="s">
        <v>87</v>
      </c>
      <c r="L95" s="3">
        <f>COUNTIF(L2:L61,"&lt;4.933")-COUNTIF(L2:L61,"&lt;4.738")</f>
        <v>0</v>
      </c>
      <c r="W95" s="17"/>
    </row>
    <row r="96" spans="1:32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1.9079999999999999</v>
      </c>
      <c r="O99">
        <v>0.155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N100">
        <v>2.5009999999999999</v>
      </c>
      <c r="O100">
        <v>0.21299999999999999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3.472</v>
      </c>
      <c r="O101">
        <v>0.29099999999999998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99"/>
  <sheetViews>
    <sheetView topLeftCell="F49" workbookViewId="0">
      <selection activeCell="N66" sqref="N66:Q70"/>
    </sheetView>
  </sheetViews>
  <sheetFormatPr defaultColWidth="8.875" defaultRowHeight="13.5" x14ac:dyDescent="0.15"/>
  <cols>
    <col min="11" max="12" width="16.125" customWidth="1"/>
    <col min="13" max="14" width="12.875"/>
    <col min="20" max="22" width="12.875"/>
    <col min="23" max="23" width="17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619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12.819276809692401</v>
      </c>
      <c r="L2" s="10">
        <v>1.61916351318359</v>
      </c>
      <c r="M2">
        <v>0.90814590454101596</v>
      </c>
      <c r="N2">
        <v>10.445060729980501</v>
      </c>
      <c r="O2">
        <v>5</v>
      </c>
      <c r="P2">
        <v>5</v>
      </c>
      <c r="Q2">
        <v>15</v>
      </c>
      <c r="R2" s="16">
        <v>0.33329999999999999</v>
      </c>
      <c r="S2" s="16">
        <f t="shared" ref="S2:S33" si="0">O2/E2</f>
        <v>0.5</v>
      </c>
      <c r="T2">
        <v>4.5958900451660201</v>
      </c>
      <c r="U2">
        <v>4.1914644241332999</v>
      </c>
      <c r="V2">
        <v>3.9670157432556099</v>
      </c>
      <c r="W2" s="17">
        <v>0.22444868087768499</v>
      </c>
      <c r="X2">
        <v>0.62887430191039995</v>
      </c>
      <c r="Y2">
        <v>0.62887430191039995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343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8.2068538665771502</v>
      </c>
      <c r="L5" s="10">
        <v>1.84695053100586</v>
      </c>
      <c r="M5">
        <v>0.79230117797851596</v>
      </c>
      <c r="N5">
        <v>5.5700988769531197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4.1207141876220703</v>
      </c>
      <c r="U5">
        <v>3.76255559921265</v>
      </c>
      <c r="V5">
        <v>3.56229901313782</v>
      </c>
      <c r="W5" s="17">
        <v>0.20025658607482899</v>
      </c>
      <c r="X5">
        <v>0.55841517448425304</v>
      </c>
      <c r="Y5">
        <v>0.55841517448425304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990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8.4486637115478498</v>
      </c>
      <c r="L6" s="10">
        <v>1.9053821563720701</v>
      </c>
      <c r="M6">
        <v>0.90157699584960904</v>
      </c>
      <c r="N6">
        <v>6.00150489807129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4.1283950805664098</v>
      </c>
      <c r="U6">
        <v>3.7545332908630402</v>
      </c>
      <c r="V6">
        <v>3.5537257194518999</v>
      </c>
      <c r="W6" s="17">
        <v>0.20080757141113301</v>
      </c>
      <c r="X6">
        <v>0.57466936111450195</v>
      </c>
      <c r="Y6">
        <v>0.57466936111450195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984</v>
      </c>
      <c r="B7" s="2">
        <v>17</v>
      </c>
      <c r="C7" s="2">
        <v>3</v>
      </c>
      <c r="D7" s="2">
        <v>10</v>
      </c>
      <c r="E7" s="2">
        <v>10</v>
      </c>
      <c r="F7" s="2">
        <v>10</v>
      </c>
      <c r="G7" s="2">
        <v>0</v>
      </c>
      <c r="H7" s="2">
        <v>7</v>
      </c>
      <c r="I7" s="2">
        <v>3</v>
      </c>
      <c r="J7" s="2">
        <v>0.85</v>
      </c>
      <c r="K7" s="11">
        <v>8.6383628845214808</v>
      </c>
      <c r="L7" s="11">
        <v>1.9156856536865201</v>
      </c>
      <c r="M7" s="2">
        <v>0.92982864379882801</v>
      </c>
      <c r="N7" s="2">
        <v>6.3176345825195304</v>
      </c>
      <c r="O7" s="2">
        <v>4</v>
      </c>
      <c r="P7" s="2">
        <v>4</v>
      </c>
      <c r="Q7" s="2">
        <v>13</v>
      </c>
      <c r="R7" s="18">
        <v>0.30769999999999997</v>
      </c>
      <c r="S7" s="18">
        <f t="shared" si="0"/>
        <v>0.4</v>
      </c>
      <c r="T7" s="2">
        <v>4.0963973999023402</v>
      </c>
      <c r="U7" s="2">
        <v>3.7216889858245801</v>
      </c>
      <c r="V7" s="2">
        <v>3.5205378532409699</v>
      </c>
      <c r="W7" s="11">
        <v>0.201151132583618</v>
      </c>
      <c r="X7" s="2">
        <v>0.57585954666137695</v>
      </c>
      <c r="Y7" s="2">
        <v>0.57585954666137695</v>
      </c>
      <c r="Z7" s="2">
        <v>0.4</v>
      </c>
      <c r="AA7" s="2">
        <v>0.9</v>
      </c>
      <c r="AB7" s="2">
        <v>0.69230769230769196</v>
      </c>
      <c r="AC7" s="2">
        <v>0.78260869565217395</v>
      </c>
      <c r="AD7" s="2">
        <v>0.1</v>
      </c>
      <c r="AE7" s="2">
        <v>0.5</v>
      </c>
    </row>
    <row r="8" spans="1:31" x14ac:dyDescent="0.15">
      <c r="A8" s="6">
        <v>489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8.6035575866699201</v>
      </c>
      <c r="L8" s="10">
        <v>2.0525588989257799</v>
      </c>
      <c r="M8">
        <v>1.1381149291992201</v>
      </c>
      <c r="N8">
        <v>6.3104324340820304</v>
      </c>
      <c r="O8">
        <v>5</v>
      </c>
      <c r="P8">
        <v>5</v>
      </c>
      <c r="Q8">
        <v>14</v>
      </c>
      <c r="R8" s="16">
        <v>0.35709999999999997</v>
      </c>
      <c r="S8" s="16">
        <f t="shared" si="0"/>
        <v>0.5</v>
      </c>
      <c r="T8">
        <v>3.82600593566894</v>
      </c>
      <c r="U8">
        <v>3.4896590709686302</v>
      </c>
      <c r="V8">
        <v>3.2885289192199698</v>
      </c>
      <c r="W8" s="17">
        <v>0.201130151748657</v>
      </c>
      <c r="X8">
        <v>0.53747701644897505</v>
      </c>
      <c r="Y8">
        <v>0.53747701644897505</v>
      </c>
      <c r="Z8">
        <v>0.5</v>
      </c>
      <c r="AA8">
        <v>0.9</v>
      </c>
      <c r="AB8">
        <v>0.64285714285714302</v>
      </c>
      <c r="AC8">
        <v>0.75</v>
      </c>
      <c r="AD8">
        <v>0.1</v>
      </c>
      <c r="AE8">
        <v>0.4</v>
      </c>
    </row>
    <row r="9" spans="1:31" x14ac:dyDescent="0.15">
      <c r="A9" s="6">
        <v>808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9.0055828094482404</v>
      </c>
      <c r="L9" s="10">
        <v>2.1560440063476598</v>
      </c>
      <c r="M9">
        <v>1.2384948730468699</v>
      </c>
      <c r="N9">
        <v>6.7265453338623002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4.66326904296875</v>
      </c>
      <c r="U9">
        <v>4.2403526306152299</v>
      </c>
      <c r="V9">
        <v>4.0327014923095703</v>
      </c>
      <c r="W9" s="17">
        <v>0.20765113830566401</v>
      </c>
      <c r="X9">
        <v>0.63056755065918002</v>
      </c>
      <c r="Y9">
        <v>0.63056755065918002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55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8.4483203887939506</v>
      </c>
      <c r="L10" s="10">
        <v>2.13308906555176</v>
      </c>
      <c r="M10">
        <v>1.2359924316406199</v>
      </c>
      <c r="N10">
        <v>6.0314388275146502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3.51515769958496</v>
      </c>
      <c r="U10">
        <v>3.2168738842010498</v>
      </c>
      <c r="V10">
        <v>3.0065894126892099</v>
      </c>
      <c r="W10" s="17">
        <v>0.21028447151184099</v>
      </c>
      <c r="X10">
        <v>0.50856828689575195</v>
      </c>
      <c r="Y10">
        <v>0.50856828689575195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40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9.1910572052002006</v>
      </c>
      <c r="L11" s="10">
        <v>2.07369804382324</v>
      </c>
      <c r="M11">
        <v>1.0592231750488299</v>
      </c>
      <c r="N11">
        <v>6.7860641479492196</v>
      </c>
      <c r="O11">
        <v>4</v>
      </c>
      <c r="P11">
        <v>4</v>
      </c>
      <c r="Q11">
        <v>13</v>
      </c>
      <c r="R11" s="16">
        <v>0.30769999999999997</v>
      </c>
      <c r="S11" s="16">
        <f t="shared" si="0"/>
        <v>0.4</v>
      </c>
      <c r="T11">
        <v>3.7270412445068399</v>
      </c>
      <c r="U11">
        <v>3.39419341087341</v>
      </c>
      <c r="V11">
        <v>3.1837821006774898</v>
      </c>
      <c r="W11" s="17">
        <v>0.21041131019592299</v>
      </c>
      <c r="X11">
        <v>0.54325914382934604</v>
      </c>
      <c r="Y11">
        <v>0.54325914382934604</v>
      </c>
      <c r="Z11">
        <v>0.4</v>
      </c>
      <c r="AA11">
        <v>0.9</v>
      </c>
      <c r="AB11">
        <v>0.69230769230769196</v>
      </c>
      <c r="AC11">
        <v>0.78260869565217395</v>
      </c>
      <c r="AD11">
        <v>0.1</v>
      </c>
      <c r="AE11">
        <v>0.5</v>
      </c>
    </row>
    <row r="12" spans="1:31" x14ac:dyDescent="0.15">
      <c r="A12" s="6">
        <v>161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8.1865882873535192</v>
      </c>
      <c r="L12" s="10">
        <v>2.0900421142578098</v>
      </c>
      <c r="M12">
        <v>1.18630599975586</v>
      </c>
      <c r="N12">
        <v>5.6968841552734402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3.9474563598632799</v>
      </c>
      <c r="U12">
        <v>3.6399130821228001</v>
      </c>
      <c r="V12">
        <v>3.4293487071990998</v>
      </c>
      <c r="W12" s="17">
        <v>0.210564374923706</v>
      </c>
      <c r="X12">
        <v>0.51810765266418501</v>
      </c>
      <c r="Y12">
        <v>0.51810765266418501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x14ac:dyDescent="0.15">
      <c r="A13" s="6">
        <v>419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9.0907382965087908</v>
      </c>
      <c r="L13" s="10">
        <v>2.1580924987793</v>
      </c>
      <c r="M13">
        <v>1.1644153594970701</v>
      </c>
      <c r="N13">
        <v>6.5915012359619096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3.6389312744140598</v>
      </c>
      <c r="U13">
        <v>3.3371138572692902</v>
      </c>
      <c r="V13">
        <v>3.1238765716552699</v>
      </c>
      <c r="W13" s="17">
        <v>0.213237285614014</v>
      </c>
      <c r="X13">
        <v>0.51505470275878895</v>
      </c>
      <c r="Y13">
        <v>0.51505470275878895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s="2" customFormat="1" x14ac:dyDescent="0.15">
      <c r="A14" s="7">
        <v>393</v>
      </c>
      <c r="B14" s="2">
        <v>17</v>
      </c>
      <c r="C14" s="2">
        <v>3</v>
      </c>
      <c r="D14" s="2">
        <v>10</v>
      </c>
      <c r="E14" s="2">
        <v>10</v>
      </c>
      <c r="F14" s="2">
        <v>10</v>
      </c>
      <c r="G14" s="2">
        <v>0</v>
      </c>
      <c r="H14" s="2">
        <v>7</v>
      </c>
      <c r="I14" s="2">
        <v>3</v>
      </c>
      <c r="J14" s="2">
        <v>0.85</v>
      </c>
      <c r="K14" s="11">
        <v>9.0137596130371094</v>
      </c>
      <c r="L14" s="11">
        <v>2.0154380798339799</v>
      </c>
      <c r="M14" s="2">
        <v>0.97864913940429699</v>
      </c>
      <c r="N14" s="2">
        <v>6.5416355133056596</v>
      </c>
      <c r="O14" s="2">
        <v>5</v>
      </c>
      <c r="P14" s="2">
        <v>5</v>
      </c>
      <c r="Q14" s="2">
        <v>15</v>
      </c>
      <c r="R14" s="18">
        <v>0.33329999999999999</v>
      </c>
      <c r="S14" s="18">
        <f t="shared" si="0"/>
        <v>0.5</v>
      </c>
      <c r="T14" s="2">
        <v>4.1226081848144496</v>
      </c>
      <c r="U14" s="2">
        <v>3.7492263317108101</v>
      </c>
      <c r="V14" s="2">
        <v>3.53274297714233</v>
      </c>
      <c r="W14" s="11">
        <v>0.216483354568481</v>
      </c>
      <c r="X14" s="2">
        <v>0.58986520767211903</v>
      </c>
      <c r="Y14" s="2">
        <v>0.58986520767211903</v>
      </c>
      <c r="Z14" s="2">
        <v>0.5</v>
      </c>
      <c r="AA14" s="2">
        <v>1</v>
      </c>
      <c r="AB14" s="2">
        <v>0.66666666666666696</v>
      </c>
      <c r="AC14" s="2">
        <v>0.8</v>
      </c>
      <c r="AD14" s="2">
        <v>0</v>
      </c>
      <c r="AE14" s="2">
        <v>0.5</v>
      </c>
    </row>
    <row r="15" spans="1:31" x14ac:dyDescent="0.15">
      <c r="A15" s="6">
        <v>756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8.0184116363525408</v>
      </c>
      <c r="L15" s="10">
        <v>2.3798713684082</v>
      </c>
      <c r="M15">
        <v>1.7715759277343699</v>
      </c>
      <c r="N15">
        <v>6.0273933410644496</v>
      </c>
      <c r="O15">
        <v>3</v>
      </c>
      <c r="P15">
        <v>3</v>
      </c>
      <c r="Q15">
        <v>11</v>
      </c>
      <c r="R15" s="16">
        <v>0.2727</v>
      </c>
      <c r="S15" s="16">
        <f t="shared" si="0"/>
        <v>0.3</v>
      </c>
      <c r="T15">
        <v>3.0213775634765598</v>
      </c>
      <c r="U15">
        <v>2.7786052227020299</v>
      </c>
      <c r="V15">
        <v>2.5855565071106001</v>
      </c>
      <c r="W15" s="17">
        <v>0.193048715591431</v>
      </c>
      <c r="X15">
        <v>0.43582105636596702</v>
      </c>
      <c r="Y15">
        <v>0.43582105636596702</v>
      </c>
      <c r="Z15">
        <v>0.3</v>
      </c>
      <c r="AA15">
        <v>0.8</v>
      </c>
      <c r="AB15">
        <v>0.72727272727272696</v>
      </c>
      <c r="AC15">
        <v>0.76190476190476197</v>
      </c>
      <c r="AD15">
        <v>0.2</v>
      </c>
      <c r="AE15">
        <v>0.5</v>
      </c>
    </row>
    <row r="16" spans="1:31" x14ac:dyDescent="0.15">
      <c r="A16" s="6">
        <v>573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7.7861976623535201</v>
      </c>
      <c r="L16" s="10">
        <v>2.38701248168945</v>
      </c>
      <c r="M16">
        <v>1.50172996520996</v>
      </c>
      <c r="N16">
        <v>4.7621803283691397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3.1709365844726598</v>
      </c>
      <c r="U16">
        <v>2.9400973320007302</v>
      </c>
      <c r="V16">
        <v>2.70842504501343</v>
      </c>
      <c r="W16" s="17">
        <v>0.23167228698730499</v>
      </c>
      <c r="X16">
        <v>0.46251153945922902</v>
      </c>
      <c r="Y16">
        <v>0.46251153945922902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470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8.5534763336181605</v>
      </c>
      <c r="L17" s="10">
        <v>2.3563823699951199</v>
      </c>
      <c r="M17">
        <v>1.5020065307617201</v>
      </c>
      <c r="N17">
        <v>6.0050640106201199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3.9342632293701199</v>
      </c>
      <c r="U17">
        <v>3.6075482368469198</v>
      </c>
      <c r="V17">
        <v>3.36776494979858</v>
      </c>
      <c r="W17" s="17">
        <v>0.23978328704834001</v>
      </c>
      <c r="X17">
        <v>0.56649827957153298</v>
      </c>
      <c r="Y17">
        <v>0.56649827957153298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582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>
        <v>10.237333297729499</v>
      </c>
      <c r="L18" s="10">
        <v>2.39279365539551</v>
      </c>
      <c r="M18">
        <v>1.32973480224609</v>
      </c>
      <c r="N18">
        <v>7.6629505157470703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3.8714351654052699</v>
      </c>
      <c r="U18">
        <v>3.5270068645477299</v>
      </c>
      <c r="V18">
        <v>3.29490995407104</v>
      </c>
      <c r="W18" s="17">
        <v>0.23209691047668499</v>
      </c>
      <c r="X18">
        <v>0.57652521133422896</v>
      </c>
      <c r="Y18">
        <v>0.57652521133422896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999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7.6920967102050799</v>
      </c>
      <c r="L19" s="10">
        <v>2.37161064147949</v>
      </c>
      <c r="M19">
        <v>1.0204391479492201</v>
      </c>
      <c r="N19">
        <v>5.4895458221435502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3.6602478027343701</v>
      </c>
      <c r="U19">
        <v>3.31976389884949</v>
      </c>
      <c r="V19">
        <v>3.1375756263732901</v>
      </c>
      <c r="W19" s="17">
        <v>0.18218827247619601</v>
      </c>
      <c r="X19">
        <v>0.52267217636108398</v>
      </c>
      <c r="Y19">
        <v>0.52267217636108398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964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8.2926025390625</v>
      </c>
      <c r="L20" s="10">
        <v>2.3254470825195299</v>
      </c>
      <c r="M20">
        <v>1.4777679443359399</v>
      </c>
      <c r="N20">
        <v>5.6989002227783203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3.8219947814941402</v>
      </c>
      <c r="U20">
        <v>3.4966413974761998</v>
      </c>
      <c r="V20">
        <v>3.2772459983825701</v>
      </c>
      <c r="W20" s="17">
        <v>0.21939539909362801</v>
      </c>
      <c r="X20">
        <v>0.54474878311157204</v>
      </c>
      <c r="Y20">
        <v>0.54474878311157204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152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>
        <v>8.9707775115966797</v>
      </c>
      <c r="L21" s="10">
        <v>2.38883399963379</v>
      </c>
      <c r="M21">
        <v>1.3446693420410201</v>
      </c>
      <c r="N21">
        <v>5.9222469329834002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3.9851779937744101</v>
      </c>
      <c r="U21">
        <v>3.66757035255432</v>
      </c>
      <c r="V21">
        <v>3.4159989356994598</v>
      </c>
      <c r="W21" s="17">
        <v>0.25157141685485801</v>
      </c>
      <c r="X21">
        <v>0.56917905807495095</v>
      </c>
      <c r="Y21">
        <v>0.56917905807495095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573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7.7861976623535201</v>
      </c>
      <c r="L22" s="10">
        <v>2.38701248168945</v>
      </c>
      <c r="M22">
        <v>1.50172996520996</v>
      </c>
      <c r="N22">
        <v>4.7621803283691397</v>
      </c>
      <c r="O22">
        <v>4</v>
      </c>
      <c r="P22">
        <v>4</v>
      </c>
      <c r="Q22">
        <v>13</v>
      </c>
      <c r="R22" s="16">
        <v>0.30769999999999997</v>
      </c>
      <c r="S22" s="16">
        <f t="shared" si="0"/>
        <v>0.4</v>
      </c>
      <c r="T22">
        <v>3.1709365844726598</v>
      </c>
      <c r="U22">
        <v>2.9400973320007302</v>
      </c>
      <c r="V22">
        <v>2.70842504501343</v>
      </c>
      <c r="W22" s="17">
        <v>0.23167228698730499</v>
      </c>
      <c r="X22">
        <v>0.46251153945922902</v>
      </c>
      <c r="Y22">
        <v>0.46251153945922902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s="2" customFormat="1" x14ac:dyDescent="0.15">
      <c r="A23" s="7">
        <v>582</v>
      </c>
      <c r="B23" s="2">
        <v>17</v>
      </c>
      <c r="C23" s="2">
        <v>3</v>
      </c>
      <c r="D23" s="2">
        <v>10</v>
      </c>
      <c r="E23" s="2">
        <v>10</v>
      </c>
      <c r="F23" s="2">
        <v>10</v>
      </c>
      <c r="G23" s="2">
        <v>0</v>
      </c>
      <c r="H23" s="2">
        <v>7</v>
      </c>
      <c r="I23" s="2">
        <v>3</v>
      </c>
      <c r="J23" s="2">
        <v>0.85</v>
      </c>
      <c r="K23" s="11">
        <v>10.237333297729499</v>
      </c>
      <c r="L23" s="11">
        <v>2.39279365539551</v>
      </c>
      <c r="M23" s="2">
        <v>1.32973480224609</v>
      </c>
      <c r="N23" s="2">
        <v>7.6629505157470703</v>
      </c>
      <c r="O23" s="2">
        <v>5</v>
      </c>
      <c r="P23" s="2">
        <v>5</v>
      </c>
      <c r="Q23" s="2">
        <v>15</v>
      </c>
      <c r="R23" s="18">
        <v>0.33329999999999999</v>
      </c>
      <c r="S23" s="18">
        <f t="shared" si="0"/>
        <v>0.5</v>
      </c>
      <c r="T23" s="2">
        <v>3.8714351654052699</v>
      </c>
      <c r="U23" s="2">
        <v>3.5270068645477299</v>
      </c>
      <c r="V23" s="2">
        <v>3.29490995407104</v>
      </c>
      <c r="W23" s="11">
        <v>0.23209691047668499</v>
      </c>
      <c r="X23" s="2">
        <v>0.57652521133422896</v>
      </c>
      <c r="Y23" s="2">
        <v>0.57652521133422896</v>
      </c>
      <c r="Z23" s="2">
        <v>0.5</v>
      </c>
      <c r="AA23" s="2">
        <v>1</v>
      </c>
      <c r="AB23" s="2">
        <v>0.66666666666666696</v>
      </c>
      <c r="AC23" s="2">
        <v>0.8</v>
      </c>
      <c r="AD23" s="2">
        <v>0</v>
      </c>
      <c r="AE23" s="2">
        <v>0.5</v>
      </c>
    </row>
    <row r="24" spans="1:31" x14ac:dyDescent="0.15">
      <c r="A24" s="6">
        <v>235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>
        <v>11.3900394439697</v>
      </c>
      <c r="L24" s="10">
        <v>2.4912586212158199</v>
      </c>
      <c r="M24">
        <v>1.7519493103027299</v>
      </c>
      <c r="N24">
        <v>7.4269104003906197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4.2479076385498002</v>
      </c>
      <c r="U24">
        <v>3.9892611503601101</v>
      </c>
      <c r="V24">
        <v>3.6309616565704301</v>
      </c>
      <c r="W24" s="17">
        <v>0.35829949378967302</v>
      </c>
      <c r="X24">
        <v>0.61694598197937001</v>
      </c>
      <c r="Y24">
        <v>0.61694598197937001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803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>
        <v>12.3123073577881</v>
      </c>
      <c r="L25" s="10">
        <v>2.4238433837890598</v>
      </c>
      <c r="M25">
        <v>2.1898860931396502</v>
      </c>
      <c r="N25">
        <v>8.6475849151611293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3.9681911468505899</v>
      </c>
      <c r="U25">
        <v>3.7666637897491499</v>
      </c>
      <c r="V25">
        <v>3.41755175590515</v>
      </c>
      <c r="W25" s="17">
        <v>0.34911203384399397</v>
      </c>
      <c r="X25">
        <v>0.55063939094543501</v>
      </c>
      <c r="Y25">
        <v>0.55063939094543501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39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>
        <v>9.4858074188232404</v>
      </c>
      <c r="L26" s="10">
        <v>2.5182456970214799</v>
      </c>
      <c r="M26">
        <v>1.84243392944336</v>
      </c>
      <c r="N26">
        <v>5.33036231994629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4.1952648162841797</v>
      </c>
      <c r="U26">
        <v>3.94472360610962</v>
      </c>
      <c r="V26">
        <v>3.5989799499511701</v>
      </c>
      <c r="W26" s="17">
        <v>0.34574365615844699</v>
      </c>
      <c r="X26">
        <v>0.59628486633300803</v>
      </c>
      <c r="Y26">
        <v>0.59628486633300803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650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>
        <v>10.4459686279297</v>
      </c>
      <c r="L27" s="10">
        <v>2.49098777770996</v>
      </c>
      <c r="M27">
        <v>1.87667465209961</v>
      </c>
      <c r="N27">
        <v>6.8721752166748002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4.5496177673339799</v>
      </c>
      <c r="U27">
        <v>4.2510433197021502</v>
      </c>
      <c r="V27">
        <v>3.9183669090271001</v>
      </c>
      <c r="W27" s="17">
        <v>0.33267641067504899</v>
      </c>
      <c r="X27">
        <v>0.63125085830688499</v>
      </c>
      <c r="Y27">
        <v>0.63125085830688499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965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>
        <v>12.5211086273193</v>
      </c>
      <c r="L28" s="10">
        <v>2.5494575500488299</v>
      </c>
      <c r="M28">
        <v>2.31388664245606</v>
      </c>
      <c r="N28">
        <v>8.7239055633544904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4.3991069793701199</v>
      </c>
      <c r="U28">
        <v>4.1645359992981001</v>
      </c>
      <c r="V28">
        <v>3.8337669372558598</v>
      </c>
      <c r="W28" s="17">
        <v>0.330769062042236</v>
      </c>
      <c r="X28">
        <v>0.56534004211425803</v>
      </c>
      <c r="Y28">
        <v>0.56534004211425803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317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>
        <v>9.8195228576660192</v>
      </c>
      <c r="L29" s="10">
        <v>2.5452957153320299</v>
      </c>
      <c r="M29">
        <v>1.9575824737548799</v>
      </c>
      <c r="N29">
        <v>6.1542224884033203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4.2932720184326199</v>
      </c>
      <c r="U29">
        <v>4.0327382087707502</v>
      </c>
      <c r="V29">
        <v>3.7078118324279798</v>
      </c>
      <c r="W29" s="17">
        <v>0.32492637634277299</v>
      </c>
      <c r="X29">
        <v>0.585460186004639</v>
      </c>
      <c r="Y29">
        <v>0.585460186004639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538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>
        <v>13.0384979248047</v>
      </c>
      <c r="L30" s="10">
        <v>2.5367488861084002</v>
      </c>
      <c r="M30">
        <v>2.3458824157714799</v>
      </c>
      <c r="N30">
        <v>9.7599239349365199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4.6303787231445304</v>
      </c>
      <c r="U30">
        <v>4.3344349861145002</v>
      </c>
      <c r="V30">
        <v>4.0118227005004901</v>
      </c>
      <c r="W30" s="17">
        <v>0.322612285614014</v>
      </c>
      <c r="X30">
        <v>0.61855602264404297</v>
      </c>
      <c r="Y30">
        <v>0.61855602264404297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643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>
        <v>9.4739933013915998</v>
      </c>
      <c r="L31" s="10">
        <v>2.4208908081054701</v>
      </c>
      <c r="M31">
        <v>1.8413391113281199</v>
      </c>
      <c r="N31">
        <v>5.9186210632324201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4.3844013214111301</v>
      </c>
      <c r="U31">
        <v>4.1026039123535201</v>
      </c>
      <c r="V31">
        <v>3.7823348045349099</v>
      </c>
      <c r="W31" s="17">
        <v>0.32026910781860402</v>
      </c>
      <c r="X31">
        <v>0.60206651687622104</v>
      </c>
      <c r="Y31">
        <v>0.60206651687622104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575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>
        <v>9.3824081420898402</v>
      </c>
      <c r="L32" s="10">
        <v>2.4036560058593701</v>
      </c>
      <c r="M32">
        <v>1.78212547302246</v>
      </c>
      <c r="N32">
        <v>5.6157817840576199</v>
      </c>
      <c r="O32">
        <v>4</v>
      </c>
      <c r="P32">
        <v>4</v>
      </c>
      <c r="Q32">
        <v>13</v>
      </c>
      <c r="R32" s="16">
        <v>0.30769999999999997</v>
      </c>
      <c r="S32" s="16">
        <f t="shared" si="0"/>
        <v>0.4</v>
      </c>
      <c r="T32">
        <v>4.1572189331054696</v>
      </c>
      <c r="U32">
        <v>3.90777516365051</v>
      </c>
      <c r="V32">
        <v>3.5910561084747301</v>
      </c>
      <c r="W32" s="17">
        <v>0.31671905517578097</v>
      </c>
      <c r="X32">
        <v>0.56616282463073697</v>
      </c>
      <c r="Y32">
        <v>0.56616282463073697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6">
        <v>682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>
        <v>10.768314361572299</v>
      </c>
      <c r="L33" s="10">
        <v>2.4762840270996098</v>
      </c>
      <c r="M33">
        <v>1.8694534301757799</v>
      </c>
      <c r="N33">
        <v>7.3308639526367196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4.4071083068847701</v>
      </c>
      <c r="U33">
        <v>4.1228580474853498</v>
      </c>
      <c r="V33">
        <v>3.8104205131530802</v>
      </c>
      <c r="W33" s="17">
        <v>0.312437534332275</v>
      </c>
      <c r="X33">
        <v>0.59668779373168901</v>
      </c>
      <c r="Y33">
        <v>0.59668779373168901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2" customFormat="1" x14ac:dyDescent="0.15">
      <c r="A34" s="7">
        <v>683</v>
      </c>
      <c r="B34" s="2">
        <v>18</v>
      </c>
      <c r="C34" s="2">
        <v>2</v>
      </c>
      <c r="D34" s="2">
        <v>10</v>
      </c>
      <c r="E34" s="2">
        <v>10</v>
      </c>
      <c r="F34" s="2">
        <v>10</v>
      </c>
      <c r="G34" s="2">
        <v>0</v>
      </c>
      <c r="H34" s="2">
        <v>8</v>
      </c>
      <c r="I34" s="2">
        <v>2</v>
      </c>
      <c r="J34" s="2">
        <v>0.9</v>
      </c>
      <c r="K34" s="2">
        <v>9.7066001892089808</v>
      </c>
      <c r="L34" s="11">
        <v>2.5342216491699201</v>
      </c>
      <c r="M34" s="2">
        <v>2.0012359619140598</v>
      </c>
      <c r="N34" s="2">
        <v>6.3005638122558603</v>
      </c>
      <c r="O34" s="2">
        <v>5</v>
      </c>
      <c r="P34" s="2">
        <v>5</v>
      </c>
      <c r="Q34" s="2">
        <v>15</v>
      </c>
      <c r="R34" s="18">
        <v>0.33329999999999999</v>
      </c>
      <c r="S34" s="18">
        <f t="shared" ref="S34:S56" si="1">O34/E34</f>
        <v>0.5</v>
      </c>
      <c r="T34" s="2">
        <v>4.3522033691406197</v>
      </c>
      <c r="U34" s="2">
        <v>4.0658607482910201</v>
      </c>
      <c r="V34" s="2">
        <v>3.76070356369019</v>
      </c>
      <c r="W34" s="11">
        <v>0.30515718460083002</v>
      </c>
      <c r="X34" s="2">
        <v>0.59149980545043901</v>
      </c>
      <c r="Y34" s="2">
        <v>0.59149980545043901</v>
      </c>
      <c r="Z34" s="2">
        <v>0.5</v>
      </c>
      <c r="AA34" s="2">
        <v>1</v>
      </c>
      <c r="AB34" s="2">
        <v>0.66666666666666696</v>
      </c>
      <c r="AC34" s="2">
        <v>0.8</v>
      </c>
      <c r="AD34" s="2">
        <v>0</v>
      </c>
      <c r="AE34" s="2">
        <v>0.5</v>
      </c>
    </row>
    <row r="35" spans="1:31" x14ac:dyDescent="0.15">
      <c r="A35" s="6">
        <v>714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>
        <v>13.255451202392599</v>
      </c>
      <c r="L35" s="10">
        <v>2.7501449584960902</v>
      </c>
      <c r="M35">
        <v>2.50296974182129</v>
      </c>
      <c r="N35">
        <v>9.2007598876953107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4.4799461364746103</v>
      </c>
      <c r="U35">
        <v>4.2444767951965297</v>
      </c>
      <c r="V35">
        <v>3.8443617820739702</v>
      </c>
      <c r="W35" s="17">
        <v>0.40011501312255898</v>
      </c>
      <c r="X35">
        <v>0.63558435440063499</v>
      </c>
      <c r="Y35">
        <v>0.63558435440063499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529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>
        <v>11.5277290344238</v>
      </c>
      <c r="L36" s="10">
        <v>2.7787723541259801</v>
      </c>
      <c r="M36">
        <v>2.1110267639160201</v>
      </c>
      <c r="N36">
        <v>7.5974636077880904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4.1621055603027299</v>
      </c>
      <c r="U36">
        <v>3.9118816852569598</v>
      </c>
      <c r="V36">
        <v>3.5439484119415301</v>
      </c>
      <c r="W36" s="17">
        <v>0.36793327331543002</v>
      </c>
      <c r="X36">
        <v>0.61815714836120605</v>
      </c>
      <c r="Y36">
        <v>0.61815714836120605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635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>
        <v>10.704750061035201</v>
      </c>
      <c r="L37" s="10">
        <v>2.6428642272949201</v>
      </c>
      <c r="M37">
        <v>2.0233459472656201</v>
      </c>
      <c r="N37">
        <v>6.9797782897949201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4.0976791381835902</v>
      </c>
      <c r="U37">
        <v>3.8487484455108598</v>
      </c>
      <c r="V37">
        <v>3.5037872791290301</v>
      </c>
      <c r="W37" s="17">
        <v>0.34496116638183599</v>
      </c>
      <c r="X37">
        <v>0.59389185905456499</v>
      </c>
      <c r="Y37">
        <v>0.59389185905456499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570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10.107200622558601</v>
      </c>
      <c r="L38" s="10">
        <v>2.6826114654540998</v>
      </c>
      <c r="M38">
        <v>2.0718727111816402</v>
      </c>
      <c r="N38">
        <v>6.2270374298095703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4.0491065979003897</v>
      </c>
      <c r="U38">
        <v>3.80079221725464</v>
      </c>
      <c r="V38">
        <v>3.4570014476776101</v>
      </c>
      <c r="W38" s="17">
        <v>0.34379076957702598</v>
      </c>
      <c r="X38">
        <v>0.59210515022277799</v>
      </c>
      <c r="Y38">
        <v>0.59210515022277799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767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>
        <v>10.418952941894499</v>
      </c>
      <c r="L39" s="10">
        <v>2.6292495727539098</v>
      </c>
      <c r="M39">
        <v>2.0696887969970699</v>
      </c>
      <c r="N39">
        <v>6.93931007385254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3.8642120361328098</v>
      </c>
      <c r="U39">
        <v>3.6235122680664098</v>
      </c>
      <c r="V39">
        <v>3.29751825332642</v>
      </c>
      <c r="W39" s="17">
        <v>0.32599401473999001</v>
      </c>
      <c r="X39">
        <v>0.56669378280639604</v>
      </c>
      <c r="Y39">
        <v>0.56669378280639604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742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>
        <v>11.146726608276399</v>
      </c>
      <c r="L40" s="10">
        <v>2.74745368957519</v>
      </c>
      <c r="M40">
        <v>2.2007484436035201</v>
      </c>
      <c r="N40">
        <v>7.7655715942382804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3.6692962646484402</v>
      </c>
      <c r="U40">
        <v>3.4325420856475799</v>
      </c>
      <c r="V40">
        <v>3.12099981307983</v>
      </c>
      <c r="W40" s="17">
        <v>0.31154227256774902</v>
      </c>
      <c r="X40">
        <v>0.54829645156860396</v>
      </c>
      <c r="Y40">
        <v>0.54829645156860396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948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>
        <v>9.8729782104492205</v>
      </c>
      <c r="L41" s="10">
        <v>2.68618583679199</v>
      </c>
      <c r="M41">
        <v>2.22066307067871</v>
      </c>
      <c r="N41">
        <v>6.6558609008789098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4.2357139587402299</v>
      </c>
      <c r="U41">
        <v>3.9578557014465301</v>
      </c>
      <c r="V41">
        <v>3.64942479133606</v>
      </c>
      <c r="W41" s="17">
        <v>0.30843091011047402</v>
      </c>
      <c r="X41">
        <v>0.58628916740417503</v>
      </c>
      <c r="Y41">
        <v>0.58628916740417503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824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>
        <v>9.1676464080810494</v>
      </c>
      <c r="L42" s="10">
        <v>2.6799411773681601</v>
      </c>
      <c r="M42">
        <v>1.6292610168457</v>
      </c>
      <c r="N42">
        <v>5.7658710479736301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4.0712947845459002</v>
      </c>
      <c r="U42">
        <v>3.7645819187164302</v>
      </c>
      <c r="V42">
        <v>3.46570825576782</v>
      </c>
      <c r="W42" s="17">
        <v>0.29887366294860801</v>
      </c>
      <c r="X42">
        <v>0.60558652877807595</v>
      </c>
      <c r="Y42">
        <v>0.60558652877807595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s="2" customFormat="1" x14ac:dyDescent="0.15">
      <c r="A43" s="7">
        <v>268</v>
      </c>
      <c r="B43" s="2">
        <v>18</v>
      </c>
      <c r="C43" s="2">
        <v>2</v>
      </c>
      <c r="D43" s="2">
        <v>10</v>
      </c>
      <c r="E43" s="2">
        <v>10</v>
      </c>
      <c r="F43" s="2">
        <v>10</v>
      </c>
      <c r="G43" s="2">
        <v>0</v>
      </c>
      <c r="H43" s="2">
        <v>8</v>
      </c>
      <c r="I43" s="2">
        <v>2</v>
      </c>
      <c r="J43" s="2">
        <v>0.9</v>
      </c>
      <c r="K43" s="2">
        <v>8.8905830383300799</v>
      </c>
      <c r="L43" s="11">
        <v>2.6317901611328098</v>
      </c>
      <c r="M43" s="2">
        <v>2.1520538330078098</v>
      </c>
      <c r="N43" s="2">
        <v>5.4248237609863299</v>
      </c>
      <c r="O43" s="2">
        <v>3</v>
      </c>
      <c r="P43" s="2">
        <v>3</v>
      </c>
      <c r="Q43" s="2">
        <v>13</v>
      </c>
      <c r="R43" s="18">
        <v>0.23080000000000001</v>
      </c>
      <c r="S43" s="18">
        <f t="shared" si="1"/>
        <v>0.3</v>
      </c>
      <c r="T43" s="2">
        <v>3.8798961639404301</v>
      </c>
      <c r="U43" s="2">
        <v>3.6580836772918701</v>
      </c>
      <c r="V43" s="2">
        <v>3.36248779296875</v>
      </c>
      <c r="W43" s="11">
        <v>0.29559588432312001</v>
      </c>
      <c r="X43" s="2">
        <v>0.51740837097168002</v>
      </c>
      <c r="Y43" s="2">
        <v>0.51740837097168002</v>
      </c>
      <c r="Z43" s="2">
        <v>0.3</v>
      </c>
      <c r="AA43" s="2">
        <v>1</v>
      </c>
      <c r="AB43" s="2">
        <v>0.76923076923076905</v>
      </c>
      <c r="AC43" s="2">
        <v>0.86956521739130399</v>
      </c>
      <c r="AD43" s="2">
        <v>0</v>
      </c>
      <c r="AE43" s="2">
        <v>0.7</v>
      </c>
    </row>
    <row r="44" spans="1:31" x14ac:dyDescent="0.15">
      <c r="A44" s="6">
        <v>269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>
        <v>12.125684738159199</v>
      </c>
      <c r="L44" s="10">
        <v>2.8903121948242201</v>
      </c>
      <c r="M44">
        <v>2.1766777038574201</v>
      </c>
      <c r="N44">
        <v>7.9760437011718697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4.1562347412109402</v>
      </c>
      <c r="U44">
        <v>3.9122827053070099</v>
      </c>
      <c r="V44">
        <v>3.52935862541199</v>
      </c>
      <c r="W44" s="17">
        <v>0.38292407989501898</v>
      </c>
      <c r="X44">
        <v>0.62687611579894997</v>
      </c>
      <c r="Y44">
        <v>0.62687611579894997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286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>
        <v>12.8378410339356</v>
      </c>
      <c r="L45" s="10">
        <v>2.9072399139404301</v>
      </c>
      <c r="M45">
        <v>2.6796112060546902</v>
      </c>
      <c r="N45">
        <v>8.7577018737793004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4.4647865295410201</v>
      </c>
      <c r="U45">
        <v>4.2403440475463903</v>
      </c>
      <c r="V45">
        <v>3.8660018444061302</v>
      </c>
      <c r="W45" s="17">
        <v>0.37434220314025901</v>
      </c>
      <c r="X45">
        <v>0.59878468513488803</v>
      </c>
      <c r="Y45">
        <v>0.59878468513488803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602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>
        <v>10.192476272583001</v>
      </c>
      <c r="L46" s="10">
        <v>2.9104270935058598</v>
      </c>
      <c r="M46">
        <v>2.3252792358398402</v>
      </c>
      <c r="N46">
        <v>6.1768379211425799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4.1273612976074201</v>
      </c>
      <c r="U46">
        <v>3.8802869319915798</v>
      </c>
      <c r="V46">
        <v>3.5175795555114702</v>
      </c>
      <c r="W46" s="17">
        <v>0.36270737648010198</v>
      </c>
      <c r="X46">
        <v>0.60978174209594704</v>
      </c>
      <c r="Y46">
        <v>0.60978174209594704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534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>
        <v>9.6313228607177699</v>
      </c>
      <c r="L47" s="10">
        <v>2.81527900695801</v>
      </c>
      <c r="M47">
        <v>1.5942535400390601</v>
      </c>
      <c r="N47">
        <v>5.6671161651611301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4.1572589874267596</v>
      </c>
      <c r="U47">
        <v>3.8546435832977299</v>
      </c>
      <c r="V47">
        <v>3.5190665721893302</v>
      </c>
      <c r="W47" s="17">
        <v>0.33557701110839799</v>
      </c>
      <c r="X47">
        <v>0.63819241523742698</v>
      </c>
      <c r="Y47">
        <v>0.63819241523742698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467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>
        <v>9.6845302581787092</v>
      </c>
      <c r="L48" s="10">
        <v>2.90005683898926</v>
      </c>
      <c r="M48">
        <v>1.73856353759766</v>
      </c>
      <c r="N48">
        <v>5.82045555114746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4.0338935852050799</v>
      </c>
      <c r="U48">
        <v>3.7603669166564901</v>
      </c>
      <c r="V48">
        <v>3.4259200096130402</v>
      </c>
      <c r="W48" s="17">
        <v>0.33444690704345698</v>
      </c>
      <c r="X48">
        <v>0.60797357559204102</v>
      </c>
      <c r="Y48">
        <v>0.60797357559204102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2" x14ac:dyDescent="0.15">
      <c r="A49" s="6">
        <v>311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>
        <v>10.0898933410644</v>
      </c>
      <c r="L49" s="10">
        <v>2.9582672119140598</v>
      </c>
      <c r="M49">
        <v>1.7579307556152299</v>
      </c>
      <c r="N49">
        <v>6.18692970275879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3.8986892700195299</v>
      </c>
      <c r="U49">
        <v>3.6110482215881401</v>
      </c>
      <c r="V49">
        <v>3.2771544456481898</v>
      </c>
      <c r="W49" s="17">
        <v>0.33389377593994102</v>
      </c>
      <c r="X49">
        <v>0.621534824371338</v>
      </c>
      <c r="Y49">
        <v>0.621534824371338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2" s="2" customFormat="1" x14ac:dyDescent="0.15">
      <c r="A50" s="7">
        <v>542</v>
      </c>
      <c r="B50" s="2">
        <v>17</v>
      </c>
      <c r="C50" s="2">
        <v>3</v>
      </c>
      <c r="D50" s="2">
        <v>10</v>
      </c>
      <c r="E50" s="2">
        <v>10</v>
      </c>
      <c r="F50" s="2">
        <v>10</v>
      </c>
      <c r="G50" s="2">
        <v>0</v>
      </c>
      <c r="H50" s="2">
        <v>7</v>
      </c>
      <c r="I50" s="2">
        <v>3</v>
      </c>
      <c r="J50" s="2">
        <v>0.85</v>
      </c>
      <c r="K50" s="2">
        <v>8.8737983703613299</v>
      </c>
      <c r="L50" s="11">
        <v>2.94257736206055</v>
      </c>
      <c r="M50" s="2">
        <v>1.8657855987548799</v>
      </c>
      <c r="N50" s="2">
        <v>4.8838615417480504</v>
      </c>
      <c r="O50" s="2">
        <v>3</v>
      </c>
      <c r="P50" s="2">
        <v>3</v>
      </c>
      <c r="Q50" s="2">
        <v>13</v>
      </c>
      <c r="R50" s="18">
        <v>0.23080000000000001</v>
      </c>
      <c r="S50" s="18">
        <f t="shared" si="1"/>
        <v>0.3</v>
      </c>
      <c r="T50" s="2">
        <v>3.9666213989257799</v>
      </c>
      <c r="U50" s="2">
        <v>3.7125279903411901</v>
      </c>
      <c r="V50" s="2">
        <v>3.3866553306579599</v>
      </c>
      <c r="W50" s="11">
        <v>0.32587265968322698</v>
      </c>
      <c r="X50" s="2">
        <v>0.57996606826782204</v>
      </c>
      <c r="Y50" s="2">
        <v>0.57996606826782204</v>
      </c>
      <c r="Z50" s="2">
        <v>0.3</v>
      </c>
      <c r="AA50" s="2">
        <v>1</v>
      </c>
      <c r="AB50" s="2">
        <v>0.76923076923076905</v>
      </c>
      <c r="AC50" s="2">
        <v>0.86956521739130399</v>
      </c>
      <c r="AD50" s="2">
        <v>0</v>
      </c>
      <c r="AE50" s="2">
        <v>0.7</v>
      </c>
    </row>
    <row r="51" spans="1:32" x14ac:dyDescent="0.15">
      <c r="A51" s="6">
        <v>438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>
        <v>12.3274631500244</v>
      </c>
      <c r="L51" s="10">
        <v>3.1570472717285201</v>
      </c>
      <c r="M51">
        <v>2.8654975891113299</v>
      </c>
      <c r="N51">
        <v>7.2738151550293004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4.1711654663085902</v>
      </c>
      <c r="U51">
        <v>4.0008988380432102</v>
      </c>
      <c r="V51">
        <v>3.6034202575683598</v>
      </c>
      <c r="W51" s="17">
        <v>0.39747858047485402</v>
      </c>
      <c r="X51">
        <v>0.56774520874023404</v>
      </c>
      <c r="Y51">
        <v>0.56774520874023404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2" x14ac:dyDescent="0.15">
      <c r="A52" s="6">
        <v>426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>
        <v>12.76491355896</v>
      </c>
      <c r="L52" s="10">
        <v>3.09232521057129</v>
      </c>
      <c r="M52">
        <v>2.9012107849121098</v>
      </c>
      <c r="N52">
        <v>8.8361930847168004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4.0366325378418004</v>
      </c>
      <c r="U52">
        <v>3.8388867378234899</v>
      </c>
      <c r="V52">
        <v>3.4590210914611799</v>
      </c>
      <c r="W52" s="17">
        <v>0.37986564636230502</v>
      </c>
      <c r="X52">
        <v>0.57761144638061501</v>
      </c>
      <c r="Y52">
        <v>0.57761144638061501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2" x14ac:dyDescent="0.15">
      <c r="A53" s="6">
        <v>160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>
        <v>9.7188396453857404</v>
      </c>
      <c r="L53" s="10">
        <v>3.1543941497802699</v>
      </c>
      <c r="M53">
        <v>2.6168231964111301</v>
      </c>
      <c r="N53">
        <v>5.5176906585693404</v>
      </c>
      <c r="O53">
        <v>3</v>
      </c>
      <c r="P53">
        <v>3</v>
      </c>
      <c r="Q53">
        <v>13</v>
      </c>
      <c r="R53" s="16">
        <v>0.23080000000000001</v>
      </c>
      <c r="S53" s="16">
        <f t="shared" si="1"/>
        <v>0.3</v>
      </c>
      <c r="T53">
        <v>4.13474464416504</v>
      </c>
      <c r="U53">
        <v>3.91542744636536</v>
      </c>
      <c r="V53">
        <v>3.5470154285430899</v>
      </c>
      <c r="W53" s="17">
        <v>0.36841201782226601</v>
      </c>
      <c r="X53">
        <v>0.58772921562194802</v>
      </c>
      <c r="Y53">
        <v>0.58772921562194802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2" s="2" customFormat="1" x14ac:dyDescent="0.15">
      <c r="A54" s="7">
        <v>334</v>
      </c>
      <c r="B54" s="2">
        <v>18</v>
      </c>
      <c r="C54" s="2">
        <v>2</v>
      </c>
      <c r="D54" s="2">
        <v>10</v>
      </c>
      <c r="E54" s="2">
        <v>10</v>
      </c>
      <c r="F54" s="2">
        <v>10</v>
      </c>
      <c r="G54" s="2">
        <v>0</v>
      </c>
      <c r="H54" s="2">
        <v>8</v>
      </c>
      <c r="I54" s="2">
        <v>2</v>
      </c>
      <c r="J54" s="2">
        <v>0.9</v>
      </c>
      <c r="K54" s="2">
        <v>9.7976722717285192</v>
      </c>
      <c r="L54" s="11">
        <v>3.17732810974121</v>
      </c>
      <c r="M54" s="2">
        <v>2.6821994781494101</v>
      </c>
      <c r="N54" s="2">
        <v>5.7997856140136701</v>
      </c>
      <c r="O54" s="2">
        <v>3</v>
      </c>
      <c r="P54" s="2">
        <v>3</v>
      </c>
      <c r="Q54" s="2">
        <v>13</v>
      </c>
      <c r="R54" s="18">
        <v>0.23080000000000001</v>
      </c>
      <c r="S54" s="18">
        <f t="shared" si="1"/>
        <v>0.3</v>
      </c>
      <c r="T54" s="2">
        <v>3.8663578033447301</v>
      </c>
      <c r="U54" s="2">
        <v>3.6644842624664302</v>
      </c>
      <c r="V54" s="2">
        <v>3.3028609752654998</v>
      </c>
      <c r="W54" s="11">
        <v>0.36162328720092801</v>
      </c>
      <c r="X54" s="2">
        <v>0.56349682807922397</v>
      </c>
      <c r="Y54" s="2">
        <v>0.56349682807922397</v>
      </c>
      <c r="Z54" s="2">
        <v>0.3</v>
      </c>
      <c r="AA54" s="2">
        <v>1</v>
      </c>
      <c r="AB54" s="2">
        <v>0.76923076923076905</v>
      </c>
      <c r="AC54" s="2">
        <v>0.86956521739130399</v>
      </c>
      <c r="AD54" s="2">
        <v>0</v>
      </c>
      <c r="AE54" s="2">
        <v>0.7</v>
      </c>
    </row>
    <row r="55" spans="1:32" x14ac:dyDescent="0.15">
      <c r="A55" s="6">
        <v>539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>
        <v>12.797636032104499</v>
      </c>
      <c r="L55" s="10">
        <v>3.1951885223388699</v>
      </c>
      <c r="M55">
        <v>2.98256111145019</v>
      </c>
      <c r="N55">
        <v>8.5430927276611293</v>
      </c>
      <c r="O55">
        <v>4</v>
      </c>
      <c r="P55">
        <v>4</v>
      </c>
      <c r="Q55">
        <v>14</v>
      </c>
      <c r="R55" s="16">
        <v>0.28570000000000001</v>
      </c>
      <c r="S55" s="16">
        <f t="shared" si="1"/>
        <v>0.4</v>
      </c>
      <c r="T55">
        <v>4.14190673828125</v>
      </c>
      <c r="U55">
        <v>3.9596066474914502</v>
      </c>
      <c r="V55">
        <v>3.5663313865661599</v>
      </c>
      <c r="W55" s="17">
        <v>0.39327526092529302</v>
      </c>
      <c r="X55">
        <v>0.575575351715088</v>
      </c>
      <c r="Y55">
        <v>0.575575351715088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2" x14ac:dyDescent="0.15">
      <c r="A56" s="6">
        <v>660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>
        <v>10.6142921447754</v>
      </c>
      <c r="L56" s="10">
        <v>3.2020072937011701</v>
      </c>
      <c r="M56">
        <v>2.5925750732421902</v>
      </c>
      <c r="N56">
        <v>6.2181873321533203</v>
      </c>
      <c r="O56">
        <v>5</v>
      </c>
      <c r="P56">
        <v>5</v>
      </c>
      <c r="Q56">
        <v>15</v>
      </c>
      <c r="R56" s="16">
        <v>0.33329999999999999</v>
      </c>
      <c r="S56" s="16">
        <f t="shared" si="1"/>
        <v>0.5</v>
      </c>
      <c r="T56">
        <v>4.3932571411132804</v>
      </c>
      <c r="U56">
        <v>4.15511226654053</v>
      </c>
      <c r="V56">
        <v>3.76865577697754</v>
      </c>
      <c r="W56" s="17">
        <v>0.386456489562988</v>
      </c>
      <c r="X56">
        <v>0.62460136413574197</v>
      </c>
      <c r="Y56">
        <v>0.62460136413574197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2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13" t="s">
        <v>29</v>
      </c>
      <c r="L57" s="10">
        <f>AVERAGE(L2:L56)</f>
        <v>2.5070181759920982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17">
        <f t="shared" ref="W57:AE57" si="2">AVERAGE(W2:W56)</f>
        <v>0.29233673702586782</v>
      </c>
      <c r="X57" s="3"/>
      <c r="Y57" s="3"/>
      <c r="Z57" s="3">
        <f t="shared" si="2"/>
        <v>0.42545454545454536</v>
      </c>
      <c r="AA57" s="3">
        <f t="shared" si="2"/>
        <v>0.98363636363636364</v>
      </c>
      <c r="AB57" s="3">
        <f t="shared" si="2"/>
        <v>0.70050840425171979</v>
      </c>
      <c r="AC57" s="3">
        <f t="shared" si="2"/>
        <v>0.81724380289597698</v>
      </c>
      <c r="AD57" s="3">
        <f t="shared" si="2"/>
        <v>1.6363636363636365E-2</v>
      </c>
      <c r="AE57" s="3">
        <f t="shared" si="2"/>
        <v>0.55818181818181833</v>
      </c>
      <c r="AF57" s="3"/>
    </row>
    <row r="58" spans="1:32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14" t="s">
        <v>30</v>
      </c>
      <c r="L58" s="10">
        <f>MAX(L2:L56)</f>
        <v>3.2020072937011701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17">
        <f t="shared" ref="W58:AE58" si="3">MAX(W2:W56)</f>
        <v>0.40011501312255898</v>
      </c>
      <c r="X58" s="3"/>
      <c r="Y58" s="3"/>
      <c r="Z58" s="3">
        <f t="shared" si="3"/>
        <v>0.7</v>
      </c>
      <c r="AA58" s="3">
        <f t="shared" si="3"/>
        <v>1</v>
      </c>
      <c r="AB58" s="3">
        <f t="shared" si="3"/>
        <v>0.76923076923076905</v>
      </c>
      <c r="AC58" s="3">
        <f t="shared" si="3"/>
        <v>0.86956521739130399</v>
      </c>
      <c r="AD58" s="3">
        <f t="shared" si="3"/>
        <v>0.2</v>
      </c>
      <c r="AE58" s="3">
        <f t="shared" si="3"/>
        <v>0.7</v>
      </c>
      <c r="AF58" s="3"/>
    </row>
    <row r="59" spans="1:32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10">
        <f>MIN(L2:L56)</f>
        <v>1.61916351318359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17">
        <f t="shared" ref="W59:AE59" si="4">MIN(W2:W56)</f>
        <v>0.18218827247619601</v>
      </c>
      <c r="X59" s="3"/>
      <c r="Y59" s="3"/>
      <c r="Z59" s="3">
        <f t="shared" si="4"/>
        <v>0.3</v>
      </c>
      <c r="AA59" s="3">
        <f t="shared" si="4"/>
        <v>0.8</v>
      </c>
      <c r="AB59" s="3">
        <f t="shared" si="4"/>
        <v>0.58823529411764697</v>
      </c>
      <c r="AC59" s="3">
        <f t="shared" si="4"/>
        <v>0.74074074074074103</v>
      </c>
      <c r="AD59" s="3">
        <f t="shared" si="4"/>
        <v>0</v>
      </c>
      <c r="AE59" s="3">
        <f t="shared" si="4"/>
        <v>0.3</v>
      </c>
      <c r="AF59" s="3"/>
    </row>
    <row r="60" spans="1:32" x14ac:dyDescent="0.15">
      <c r="K60" s="3"/>
      <c r="L60" s="10"/>
      <c r="W60" s="17"/>
    </row>
    <row r="61" spans="1:32" x14ac:dyDescent="0.15">
      <c r="K61" s="3"/>
      <c r="L61" s="10"/>
      <c r="W61" s="17"/>
    </row>
    <row r="62" spans="1:32" x14ac:dyDescent="0.15">
      <c r="K62" s="3">
        <v>6.0579999999999998</v>
      </c>
      <c r="L62" s="10"/>
      <c r="M62">
        <v>2.573</v>
      </c>
      <c r="W62" s="17"/>
    </row>
    <row r="63" spans="1:32" x14ac:dyDescent="0.15">
      <c r="K63" s="3">
        <v>31</v>
      </c>
      <c r="L63" s="10"/>
      <c r="M63">
        <v>0.21299999999999999</v>
      </c>
      <c r="W63" s="17"/>
    </row>
    <row r="64" spans="1:32" x14ac:dyDescent="0.15">
      <c r="K64" s="3">
        <v>0.19500000000000001</v>
      </c>
      <c r="L64" s="10"/>
      <c r="W64" s="17"/>
    </row>
    <row r="65" spans="1:32" x14ac:dyDescent="0.15">
      <c r="K65" s="3"/>
      <c r="L65" s="10"/>
      <c r="W65" s="17"/>
    </row>
    <row r="66" spans="1:32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:32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:32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:32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:32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:32" x14ac:dyDescent="0.15">
      <c r="K71" s="3" t="s">
        <v>68</v>
      </c>
      <c r="L71" s="3">
        <f>COUNTIF(L2:L56,"&lt;1.228")-COUNTIF(L2:L56,"&lt;1.033")</f>
        <v>0</v>
      </c>
      <c r="W71" s="17"/>
    </row>
    <row r="72" spans="1:32" x14ac:dyDescent="0.15">
      <c r="K72" s="3" t="s">
        <v>69</v>
      </c>
      <c r="L72" s="3">
        <f>COUNTIF(L2:L56,"&lt;1.423")-COUNTIF(L2:L56,"&lt;1.228")</f>
        <v>0</v>
      </c>
      <c r="W72" s="17"/>
    </row>
    <row r="73" spans="1:32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20" t="s">
        <v>70</v>
      </c>
      <c r="L73" s="20">
        <f>COUNTIF(L2:L56,"&lt;1.618")-COUNTIF(L2:L56,"&lt;1.423")</f>
        <v>0</v>
      </c>
      <c r="M73" s="20">
        <v>3</v>
      </c>
      <c r="N73" s="20">
        <v>2</v>
      </c>
      <c r="O73" s="4"/>
      <c r="P73" s="4"/>
      <c r="Q73" s="4"/>
      <c r="R73" s="4"/>
      <c r="S73" s="4"/>
      <c r="T73" s="4"/>
      <c r="U73" s="4"/>
      <c r="V73" s="4"/>
      <c r="W73" s="20"/>
      <c r="X73" s="4"/>
      <c r="Y73" s="4"/>
      <c r="Z73" s="4"/>
      <c r="AA73" s="4"/>
      <c r="AB73" s="4"/>
      <c r="AC73" s="4"/>
      <c r="AD73" s="4"/>
      <c r="AE73" s="4"/>
      <c r="AF73" s="4"/>
    </row>
    <row r="74" spans="1:32" x14ac:dyDescent="0.15">
      <c r="K74" s="3" t="s">
        <v>71</v>
      </c>
      <c r="L74" s="3">
        <f>COUNTIF(L2:L56,"&lt;1.813")-COUNTIF(L2:L56,"&lt;1.618")</f>
        <v>2</v>
      </c>
      <c r="M74" s="3">
        <v>6</v>
      </c>
      <c r="N74" s="3">
        <v>4</v>
      </c>
      <c r="O74" s="3">
        <v>2</v>
      </c>
      <c r="P74" s="3">
        <v>2</v>
      </c>
      <c r="W74" s="17"/>
    </row>
    <row r="75" spans="1:32" x14ac:dyDescent="0.15">
      <c r="K75" s="3" t="s">
        <v>72</v>
      </c>
      <c r="L75" s="3">
        <f>COUNTIF(L2:L56,"&lt;2.008")-COUNTIF(L2:L56,"&lt;1.813")</f>
        <v>4</v>
      </c>
      <c r="M75" s="3">
        <v>8</v>
      </c>
      <c r="N75" s="3">
        <v>6</v>
      </c>
      <c r="O75" s="3">
        <v>5</v>
      </c>
      <c r="P75" s="3">
        <v>4</v>
      </c>
      <c r="W75" s="17"/>
    </row>
    <row r="76" spans="1:32" x14ac:dyDescent="0.15">
      <c r="K76" s="3" t="s">
        <v>73</v>
      </c>
      <c r="L76" s="3">
        <f>COUNTIF(L2:L56,"&lt;2.203")-COUNTIF(L2:L56,"&lt;2.008")</f>
        <v>7</v>
      </c>
      <c r="M76" s="3">
        <v>11</v>
      </c>
      <c r="N76" s="3">
        <v>9</v>
      </c>
      <c r="O76" s="3">
        <v>7</v>
      </c>
      <c r="P76" s="3">
        <v>7</v>
      </c>
      <c r="W76" s="3"/>
    </row>
    <row r="77" spans="1:32" x14ac:dyDescent="0.15">
      <c r="K77" s="3" t="s">
        <v>74</v>
      </c>
      <c r="L77" s="3">
        <f>COUNTIF(L2:L56,"&lt;2.398")-COUNTIF(L2:L56,"&lt;2.203")</f>
        <v>9</v>
      </c>
      <c r="M77" s="3">
        <v>14</v>
      </c>
      <c r="N77" s="3">
        <v>12</v>
      </c>
      <c r="O77" s="3">
        <v>10</v>
      </c>
      <c r="P77" s="3">
        <v>9</v>
      </c>
      <c r="W77" s="17"/>
    </row>
    <row r="78" spans="1:32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21" t="s">
        <v>75</v>
      </c>
      <c r="L78" s="21">
        <f>COUNTIF(L2:L56,"&lt;2.593")-COUNTIF(L2:L56,"&lt;2.398")</f>
        <v>11</v>
      </c>
      <c r="M78" s="21">
        <v>16</v>
      </c>
      <c r="N78" s="21">
        <v>14</v>
      </c>
      <c r="O78" s="21">
        <v>12</v>
      </c>
      <c r="P78" s="21">
        <v>11</v>
      </c>
      <c r="Q78" s="5"/>
      <c r="R78" s="5"/>
      <c r="S78" s="5"/>
      <c r="T78" s="5"/>
      <c r="U78" s="5"/>
      <c r="V78" s="5"/>
      <c r="W78" s="21"/>
      <c r="X78" s="5"/>
      <c r="Y78" s="5"/>
      <c r="Z78" s="5"/>
      <c r="AA78" s="5"/>
      <c r="AB78" s="5"/>
      <c r="AC78" s="5"/>
      <c r="AD78" s="5"/>
      <c r="AE78" s="5"/>
      <c r="AF78" s="5"/>
    </row>
    <row r="79" spans="1:32" x14ac:dyDescent="0.15">
      <c r="K79" s="3" t="s">
        <v>76</v>
      </c>
      <c r="L79" s="3">
        <f>COUNTIF(L2:L56,"&lt;2.788")-COUNTIF(L2:L56,"&lt;2.593")</f>
        <v>9</v>
      </c>
      <c r="M79" s="3">
        <v>14</v>
      </c>
      <c r="N79" s="3">
        <v>12</v>
      </c>
      <c r="O79" s="3">
        <v>10</v>
      </c>
      <c r="P79" s="3">
        <v>9</v>
      </c>
      <c r="W79" s="17"/>
    </row>
    <row r="80" spans="1:32" x14ac:dyDescent="0.15">
      <c r="K80" s="3" t="s">
        <v>77</v>
      </c>
      <c r="L80" s="3">
        <f>COUNTIF(L2:L56,"&lt;2.983")-COUNTIF(L2:L56,"&lt;2.788")</f>
        <v>7</v>
      </c>
      <c r="M80" s="3">
        <v>11</v>
      </c>
      <c r="N80" s="3">
        <v>9</v>
      </c>
      <c r="O80" s="3">
        <v>7</v>
      </c>
      <c r="P80" s="3">
        <v>7</v>
      </c>
      <c r="W80" s="17"/>
    </row>
    <row r="81" spans="1:32" x14ac:dyDescent="0.15">
      <c r="K81" s="3" t="s">
        <v>78</v>
      </c>
      <c r="L81" s="3">
        <f>COUNTIF(L2:L56,"&lt;3.178")-COUNTIF(L2:L56,"&lt;2.983")</f>
        <v>4</v>
      </c>
      <c r="M81" s="3">
        <v>8</v>
      </c>
      <c r="N81" s="3">
        <v>6</v>
      </c>
      <c r="O81" s="3">
        <v>5</v>
      </c>
      <c r="P81" s="3">
        <v>4</v>
      </c>
      <c r="W81" s="17"/>
    </row>
    <row r="82" spans="1:32" x14ac:dyDescent="0.15">
      <c r="K82" s="3" t="s">
        <v>79</v>
      </c>
      <c r="L82" s="3">
        <f>COUNTIF(L2:L56,"&lt;3.373")-COUNTIF(L2:L56,"&lt;3.178")</f>
        <v>2</v>
      </c>
      <c r="M82" s="3">
        <v>6</v>
      </c>
      <c r="N82" s="3">
        <v>4</v>
      </c>
      <c r="O82" s="3">
        <v>2</v>
      </c>
      <c r="P82" s="3">
        <v>2</v>
      </c>
      <c r="W82" s="17"/>
    </row>
    <row r="83" spans="1:32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20" t="s">
        <v>80</v>
      </c>
      <c r="L83" s="20">
        <f>COUNTIF(L2:L56,"&lt;3.568")-COUNTIF(L2:L56,"&lt;3.373")</f>
        <v>0</v>
      </c>
      <c r="M83" s="20">
        <v>3</v>
      </c>
      <c r="N83" s="20">
        <v>2</v>
      </c>
      <c r="O83" s="4"/>
      <c r="P83" s="4"/>
      <c r="Q83" s="4"/>
      <c r="R83" s="4"/>
      <c r="S83" s="4"/>
      <c r="T83" s="4"/>
      <c r="U83" s="4"/>
      <c r="V83" s="4"/>
      <c r="W83" s="20"/>
      <c r="X83" s="4"/>
      <c r="Y83" s="4"/>
      <c r="Z83" s="4"/>
      <c r="AA83" s="4"/>
      <c r="AB83" s="4"/>
      <c r="AC83" s="4"/>
      <c r="AD83" s="4"/>
      <c r="AE83" s="4"/>
      <c r="AF83" s="4"/>
    </row>
    <row r="84" spans="1:32" x14ac:dyDescent="0.15">
      <c r="K84" s="3" t="s">
        <v>81</v>
      </c>
      <c r="L84" s="3">
        <f>COUNTIF(L2:L56,"&lt;3.763")-COUNTIF(L2:L56,"&lt;3.568")</f>
        <v>0</v>
      </c>
      <c r="W84" s="17"/>
    </row>
    <row r="85" spans="1:32" x14ac:dyDescent="0.15">
      <c r="K85" s="3" t="s">
        <v>82</v>
      </c>
      <c r="L85" s="3">
        <f>COUNTIF(L2:L56,"&lt;3.958")-COUNTIF(L2:L56,"&lt;3.763")</f>
        <v>0</v>
      </c>
      <c r="W85" s="17"/>
    </row>
    <row r="86" spans="1:32" x14ac:dyDescent="0.15">
      <c r="K86" s="3" t="s">
        <v>83</v>
      </c>
      <c r="L86" s="3">
        <f>COUNTIF(L2:L56,"&lt;4.153")-COUNTIF(L2:L56,"&lt;3.958")</f>
        <v>0</v>
      </c>
      <c r="W86" s="3"/>
    </row>
    <row r="87" spans="1:32" x14ac:dyDescent="0.15">
      <c r="K87" s="3" t="s">
        <v>84</v>
      </c>
      <c r="L87" s="3">
        <f>COUNTIF(L2:L56,"&lt;4.348")-COUNTIF(L2:L56,"&lt;4.153")</f>
        <v>0</v>
      </c>
      <c r="W87" s="17"/>
    </row>
    <row r="88" spans="1:32" x14ac:dyDescent="0.15">
      <c r="K88" s="3" t="s">
        <v>85</v>
      </c>
      <c r="L88" s="3">
        <f>COUNTIF(L2:L56,"&lt;4.543")-COUNTIF(L2:L56,"&lt;4.348")</f>
        <v>0</v>
      </c>
      <c r="W88" s="17"/>
    </row>
    <row r="89" spans="1:32" x14ac:dyDescent="0.15">
      <c r="K89" s="3" t="s">
        <v>86</v>
      </c>
      <c r="L89" s="3">
        <f>COUNTIF(L2:L56,"&lt;4.738")-COUNTIF(L2:L56,"&lt;4.543")</f>
        <v>0</v>
      </c>
      <c r="W89" s="17"/>
    </row>
    <row r="90" spans="1:32" x14ac:dyDescent="0.15">
      <c r="K90" s="3" t="s">
        <v>87</v>
      </c>
      <c r="L90" s="3">
        <f>COUNTIF(L2:L56,"&lt;4.933")-COUNTIF(L2:L56,"&lt;4.738")</f>
        <v>0</v>
      </c>
      <c r="W90" s="17"/>
    </row>
    <row r="91" spans="1:32" x14ac:dyDescent="0.15">
      <c r="K91" s="3" t="s">
        <v>88</v>
      </c>
      <c r="L91" s="3">
        <f>COUNTIF(L2:L56,"&lt;5.128")-COUNTIF(L2:L56,"&lt;4.933")</f>
        <v>0</v>
      </c>
      <c r="W91" s="17"/>
    </row>
    <row r="92" spans="1:32" x14ac:dyDescent="0.15">
      <c r="K92" s="3" t="s">
        <v>89</v>
      </c>
      <c r="L92" s="3">
        <f>COUNTIF(L2:L56,"&lt;5.323")-COUNTIF(L2:L56,"&lt;5.128")</f>
        <v>0</v>
      </c>
      <c r="W92" s="17"/>
    </row>
    <row r="93" spans="1:32" x14ac:dyDescent="0.15">
      <c r="K93" s="3" t="s">
        <v>90</v>
      </c>
      <c r="L93" s="3">
        <f>COUNTIF(L2:L56,"&lt;5.518")-COUNTIF(L2:L56,"&lt;5.323")</f>
        <v>0</v>
      </c>
      <c r="W93" s="17"/>
    </row>
    <row r="94" spans="1:32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W94" s="17"/>
    </row>
    <row r="95" spans="1:32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:32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95"/>
  <sheetViews>
    <sheetView topLeftCell="J49" workbookViewId="0">
      <selection activeCell="Q70" sqref="Q70:Q78"/>
    </sheetView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1.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619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12.819276809692401</v>
      </c>
      <c r="L2" s="10">
        <v>1.61916351318359</v>
      </c>
      <c r="M2">
        <v>0.90814590454101596</v>
      </c>
      <c r="N2">
        <v>10.445060729980501</v>
      </c>
      <c r="O2">
        <v>5</v>
      </c>
      <c r="P2">
        <v>5</v>
      </c>
      <c r="Q2">
        <v>15</v>
      </c>
      <c r="R2" s="16">
        <v>0.33329999999999999</v>
      </c>
      <c r="S2" s="16">
        <f t="shared" ref="S2:S19" si="0">O2/E2</f>
        <v>0.5</v>
      </c>
      <c r="T2">
        <v>4.5958900451660201</v>
      </c>
      <c r="U2">
        <v>4.1914644241332999</v>
      </c>
      <c r="V2">
        <v>3.9670157432556099</v>
      </c>
      <c r="W2" s="17">
        <v>0.22444868087768499</v>
      </c>
      <c r="X2">
        <v>0.62887430191039995</v>
      </c>
      <c r="Y2">
        <v>0.62887430191039995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s="32" customFormat="1" x14ac:dyDescent="0.15">
      <c r="A3" s="33">
        <v>610</v>
      </c>
      <c r="B3" s="32">
        <v>17</v>
      </c>
      <c r="C3" s="32">
        <v>3</v>
      </c>
      <c r="D3" s="32">
        <v>10</v>
      </c>
      <c r="E3" s="32">
        <v>10</v>
      </c>
      <c r="F3" s="32">
        <v>10</v>
      </c>
      <c r="G3" s="32">
        <v>0</v>
      </c>
      <c r="H3" s="32">
        <v>7</v>
      </c>
      <c r="I3" s="32">
        <v>3</v>
      </c>
      <c r="J3" s="32">
        <v>0.85</v>
      </c>
      <c r="K3" s="34">
        <v>8.8428153991699201</v>
      </c>
      <c r="L3" s="34">
        <v>1.7884502410888701</v>
      </c>
      <c r="M3" s="32">
        <v>0.71620941162109397</v>
      </c>
      <c r="N3" s="32">
        <v>6.5035285949706996</v>
      </c>
      <c r="O3" s="32">
        <v>5</v>
      </c>
      <c r="P3" s="32">
        <v>5</v>
      </c>
      <c r="Q3" s="32">
        <v>15</v>
      </c>
      <c r="R3" s="35">
        <v>0.33329999999999999</v>
      </c>
      <c r="S3" s="35">
        <f t="shared" si="0"/>
        <v>0.5</v>
      </c>
      <c r="T3" s="32">
        <v>4.2027168273925799</v>
      </c>
      <c r="U3" s="32">
        <v>3.81581330299377</v>
      </c>
      <c r="V3" s="32">
        <v>3.6104609966278098</v>
      </c>
      <c r="W3" s="34">
        <v>0.20535230636596699</v>
      </c>
      <c r="X3" s="32">
        <v>0.59225583076477095</v>
      </c>
      <c r="Y3" s="32">
        <v>0.59225583076477095</v>
      </c>
      <c r="Z3" s="32">
        <v>0.5</v>
      </c>
      <c r="AA3" s="32">
        <v>1</v>
      </c>
      <c r="AB3" s="32">
        <v>0.66666666666666696</v>
      </c>
      <c r="AC3" s="32">
        <v>0.8</v>
      </c>
      <c r="AD3" s="32">
        <v>0</v>
      </c>
      <c r="AE3" s="32">
        <v>0.5</v>
      </c>
    </row>
    <row r="4" spans="1:31" x14ac:dyDescent="0.15">
      <c r="A4" s="6">
        <v>528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9.1898670196533203</v>
      </c>
      <c r="L4" s="10">
        <v>1.82729339599609</v>
      </c>
      <c r="M4">
        <v>0.697998046875</v>
      </c>
      <c r="N4">
        <v>6.7536468505859402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4.3052940368652299</v>
      </c>
      <c r="U4">
        <v>3.90358209609985</v>
      </c>
      <c r="V4">
        <v>3.6931998729705802</v>
      </c>
      <c r="W4" s="17">
        <v>0.21038222312927199</v>
      </c>
      <c r="X4">
        <v>0.61209416389465299</v>
      </c>
      <c r="Y4">
        <v>0.61209416389465299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343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8.2068538665771502</v>
      </c>
      <c r="L5" s="10">
        <v>1.84695053100586</v>
      </c>
      <c r="M5">
        <v>0.79230117797851596</v>
      </c>
      <c r="N5">
        <v>5.5700988769531197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4.1207141876220703</v>
      </c>
      <c r="U5">
        <v>3.76255559921265</v>
      </c>
      <c r="V5">
        <v>3.56229901313782</v>
      </c>
      <c r="W5" s="17">
        <v>0.20025658607482899</v>
      </c>
      <c r="X5">
        <v>0.55841517448425304</v>
      </c>
      <c r="Y5">
        <v>0.55841517448425304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990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8.4486637115478498</v>
      </c>
      <c r="L6" s="10">
        <v>1.9053821563720701</v>
      </c>
      <c r="M6">
        <v>0.90157699584960904</v>
      </c>
      <c r="N6">
        <v>6.00150489807129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4.1283950805664098</v>
      </c>
      <c r="U6">
        <v>3.7545332908630402</v>
      </c>
      <c r="V6">
        <v>3.5537257194518999</v>
      </c>
      <c r="W6" s="17">
        <v>0.20080757141113301</v>
      </c>
      <c r="X6">
        <v>0.57466936111450195</v>
      </c>
      <c r="Y6">
        <v>0.57466936111450195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984</v>
      </c>
      <c r="B7" s="2">
        <v>17</v>
      </c>
      <c r="C7" s="2">
        <v>3</v>
      </c>
      <c r="D7" s="2">
        <v>10</v>
      </c>
      <c r="E7" s="2">
        <v>10</v>
      </c>
      <c r="F7" s="2">
        <v>10</v>
      </c>
      <c r="G7" s="2">
        <v>0</v>
      </c>
      <c r="H7" s="2">
        <v>7</v>
      </c>
      <c r="I7" s="2">
        <v>3</v>
      </c>
      <c r="J7" s="2">
        <v>0.85</v>
      </c>
      <c r="K7" s="11">
        <v>8.6383628845214808</v>
      </c>
      <c r="L7" s="11">
        <v>1.9156856536865201</v>
      </c>
      <c r="M7" s="2">
        <v>0.92982864379882801</v>
      </c>
      <c r="N7" s="2">
        <v>6.3176345825195304</v>
      </c>
      <c r="O7" s="2">
        <v>4</v>
      </c>
      <c r="P7" s="2">
        <v>4</v>
      </c>
      <c r="Q7" s="2">
        <v>13</v>
      </c>
      <c r="R7" s="18">
        <v>0.30769999999999997</v>
      </c>
      <c r="S7" s="18">
        <f t="shared" si="0"/>
        <v>0.4</v>
      </c>
      <c r="T7" s="2">
        <v>4.0963973999023402</v>
      </c>
      <c r="U7" s="2">
        <v>3.7216889858245801</v>
      </c>
      <c r="V7" s="2">
        <v>3.5205378532409699</v>
      </c>
      <c r="W7" s="11">
        <v>0.201151132583618</v>
      </c>
      <c r="X7" s="2">
        <v>0.57585954666137695</v>
      </c>
      <c r="Y7" s="2">
        <v>0.57585954666137695</v>
      </c>
      <c r="Z7" s="2">
        <v>0.4</v>
      </c>
      <c r="AA7" s="2">
        <v>0.9</v>
      </c>
      <c r="AB7" s="2">
        <v>0.69230769230769196</v>
      </c>
      <c r="AC7" s="2">
        <v>0.78260869565217395</v>
      </c>
      <c r="AD7" s="2">
        <v>0.1</v>
      </c>
      <c r="AE7" s="2">
        <v>0.5</v>
      </c>
    </row>
    <row r="8" spans="1:31" x14ac:dyDescent="0.15">
      <c r="A8" s="6">
        <v>489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8.6035575866699201</v>
      </c>
      <c r="L8" s="10">
        <v>2.0525588989257799</v>
      </c>
      <c r="M8">
        <v>1.1381149291992201</v>
      </c>
      <c r="N8">
        <v>6.3104324340820304</v>
      </c>
      <c r="O8">
        <v>5</v>
      </c>
      <c r="P8">
        <v>5</v>
      </c>
      <c r="Q8">
        <v>14</v>
      </c>
      <c r="R8" s="16">
        <v>0.35709999999999997</v>
      </c>
      <c r="S8" s="16">
        <f t="shared" si="0"/>
        <v>0.5</v>
      </c>
      <c r="T8">
        <v>3.82600593566894</v>
      </c>
      <c r="U8">
        <v>3.4896590709686302</v>
      </c>
      <c r="V8">
        <v>3.2885289192199698</v>
      </c>
      <c r="W8" s="17">
        <v>0.201130151748657</v>
      </c>
      <c r="X8">
        <v>0.53747701644897505</v>
      </c>
      <c r="Y8">
        <v>0.53747701644897505</v>
      </c>
      <c r="Z8">
        <v>0.5</v>
      </c>
      <c r="AA8">
        <v>0.9</v>
      </c>
      <c r="AB8">
        <v>0.64285714285714302</v>
      </c>
      <c r="AC8">
        <v>0.75</v>
      </c>
      <c r="AD8">
        <v>0.1</v>
      </c>
      <c r="AE8">
        <v>0.4</v>
      </c>
    </row>
    <row r="9" spans="1:31" x14ac:dyDescent="0.15">
      <c r="A9" s="6">
        <v>808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9.0055828094482404</v>
      </c>
      <c r="L9" s="10">
        <v>2.1560440063476598</v>
      </c>
      <c r="M9">
        <v>1.2384948730468699</v>
      </c>
      <c r="N9">
        <v>6.7265453338623002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4.66326904296875</v>
      </c>
      <c r="U9">
        <v>4.2403526306152299</v>
      </c>
      <c r="V9">
        <v>4.0327014923095703</v>
      </c>
      <c r="W9" s="17">
        <v>0.20765113830566401</v>
      </c>
      <c r="X9">
        <v>0.63056755065918002</v>
      </c>
      <c r="Y9">
        <v>0.63056755065918002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55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8.4483203887939506</v>
      </c>
      <c r="L10" s="10">
        <v>2.13308906555176</v>
      </c>
      <c r="M10">
        <v>1.2359924316406199</v>
      </c>
      <c r="N10">
        <v>6.0314388275146502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3.51515769958496</v>
      </c>
      <c r="U10">
        <v>3.2168738842010498</v>
      </c>
      <c r="V10">
        <v>3.0065894126892099</v>
      </c>
      <c r="W10" s="17">
        <v>0.21028447151184099</v>
      </c>
      <c r="X10">
        <v>0.50856828689575195</v>
      </c>
      <c r="Y10">
        <v>0.50856828689575195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40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9.1910572052002006</v>
      </c>
      <c r="L11" s="10">
        <v>2.07369804382324</v>
      </c>
      <c r="M11">
        <v>1.0592231750488299</v>
      </c>
      <c r="N11">
        <v>6.7860641479492196</v>
      </c>
      <c r="O11">
        <v>4</v>
      </c>
      <c r="P11">
        <v>4</v>
      </c>
      <c r="Q11">
        <v>13</v>
      </c>
      <c r="R11" s="16">
        <v>0.30769999999999997</v>
      </c>
      <c r="S11" s="16">
        <f t="shared" si="0"/>
        <v>0.4</v>
      </c>
      <c r="T11">
        <v>3.7270412445068399</v>
      </c>
      <c r="U11">
        <v>3.39419341087341</v>
      </c>
      <c r="V11">
        <v>3.1837821006774898</v>
      </c>
      <c r="W11" s="17">
        <v>0.21041131019592299</v>
      </c>
      <c r="X11">
        <v>0.54325914382934604</v>
      </c>
      <c r="Y11">
        <v>0.54325914382934604</v>
      </c>
      <c r="Z11">
        <v>0.4</v>
      </c>
      <c r="AA11">
        <v>0.9</v>
      </c>
      <c r="AB11">
        <v>0.69230769230769196</v>
      </c>
      <c r="AC11">
        <v>0.78260869565217395</v>
      </c>
      <c r="AD11">
        <v>0.1</v>
      </c>
      <c r="AE11">
        <v>0.5</v>
      </c>
    </row>
    <row r="12" spans="1:31" x14ac:dyDescent="0.15">
      <c r="A12" s="6">
        <v>161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8.1865882873535192</v>
      </c>
      <c r="L12" s="10">
        <v>2.0900421142578098</v>
      </c>
      <c r="M12">
        <v>1.18630599975586</v>
      </c>
      <c r="N12">
        <v>5.6968841552734402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3.9474563598632799</v>
      </c>
      <c r="U12">
        <v>3.6399130821228001</v>
      </c>
      <c r="V12">
        <v>3.4293487071990998</v>
      </c>
      <c r="W12" s="17">
        <v>0.210564374923706</v>
      </c>
      <c r="X12">
        <v>0.51810765266418501</v>
      </c>
      <c r="Y12">
        <v>0.51810765266418501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s="2" customFormat="1" x14ac:dyDescent="0.15">
      <c r="A13" s="7">
        <v>419</v>
      </c>
      <c r="B13" s="2">
        <v>17</v>
      </c>
      <c r="C13" s="2">
        <v>3</v>
      </c>
      <c r="D13" s="2">
        <v>10</v>
      </c>
      <c r="E13" s="2">
        <v>10</v>
      </c>
      <c r="F13" s="2">
        <v>10</v>
      </c>
      <c r="G13" s="2">
        <v>0</v>
      </c>
      <c r="H13" s="2">
        <v>7</v>
      </c>
      <c r="I13" s="2">
        <v>3</v>
      </c>
      <c r="J13" s="2">
        <v>0.85</v>
      </c>
      <c r="K13" s="11">
        <v>9.0907382965087908</v>
      </c>
      <c r="L13" s="11">
        <v>2.1580924987793</v>
      </c>
      <c r="M13" s="2">
        <v>1.1644153594970701</v>
      </c>
      <c r="N13" s="2">
        <v>6.5915012359619096</v>
      </c>
      <c r="O13" s="2">
        <v>4</v>
      </c>
      <c r="P13" s="2">
        <v>4</v>
      </c>
      <c r="Q13" s="2">
        <v>14</v>
      </c>
      <c r="R13" s="18">
        <v>0.28570000000000001</v>
      </c>
      <c r="S13" s="18">
        <f t="shared" si="0"/>
        <v>0.4</v>
      </c>
      <c r="T13" s="2">
        <v>3.6389312744140598</v>
      </c>
      <c r="U13" s="2">
        <v>3.3371138572692902</v>
      </c>
      <c r="V13" s="2">
        <v>3.1238765716552699</v>
      </c>
      <c r="W13" s="11">
        <v>0.213237285614014</v>
      </c>
      <c r="X13" s="2">
        <v>0.51505470275878895</v>
      </c>
      <c r="Y13" s="2">
        <v>0.51505470275878895</v>
      </c>
      <c r="Z13" s="2">
        <v>0.4</v>
      </c>
      <c r="AA13" s="2">
        <v>1</v>
      </c>
      <c r="AB13" s="2">
        <v>0.71428571428571397</v>
      </c>
      <c r="AC13" s="2">
        <v>0.83333333333333304</v>
      </c>
      <c r="AD13" s="2">
        <v>0</v>
      </c>
      <c r="AE13" s="2">
        <v>0.6</v>
      </c>
    </row>
    <row r="14" spans="1:31" x14ac:dyDescent="0.15">
      <c r="A14" s="6">
        <v>756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>
        <v>8.0184116363525408</v>
      </c>
      <c r="L14" s="10">
        <v>2.3798713684082</v>
      </c>
      <c r="M14">
        <v>1.7715759277343699</v>
      </c>
      <c r="N14">
        <v>6.0273933410644496</v>
      </c>
      <c r="O14">
        <v>3</v>
      </c>
      <c r="P14">
        <v>3</v>
      </c>
      <c r="Q14">
        <v>11</v>
      </c>
      <c r="R14" s="16">
        <v>0.2727</v>
      </c>
      <c r="S14" s="16">
        <f t="shared" si="0"/>
        <v>0.3</v>
      </c>
      <c r="T14">
        <v>3.0213775634765598</v>
      </c>
      <c r="U14">
        <v>2.7786052227020299</v>
      </c>
      <c r="V14">
        <v>2.5855565071106001</v>
      </c>
      <c r="W14" s="17">
        <v>0.193048715591431</v>
      </c>
      <c r="X14">
        <v>0.43582105636596702</v>
      </c>
      <c r="Y14">
        <v>0.43582105636596702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6">
        <v>573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7.7861976623535201</v>
      </c>
      <c r="L15" s="10">
        <v>2.38701248168945</v>
      </c>
      <c r="M15">
        <v>1.50172996520996</v>
      </c>
      <c r="N15">
        <v>4.7621803283691397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3.1709365844726598</v>
      </c>
      <c r="U15">
        <v>2.9400973320007302</v>
      </c>
      <c r="V15">
        <v>2.70842504501343</v>
      </c>
      <c r="W15" s="17">
        <v>0.23167228698730499</v>
      </c>
      <c r="X15">
        <v>0.46251153945922902</v>
      </c>
      <c r="Y15">
        <v>0.46251153945922902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470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8.5534763336181605</v>
      </c>
      <c r="L16" s="10">
        <v>2.3563823699951199</v>
      </c>
      <c r="M16">
        <v>1.5020065307617201</v>
      </c>
      <c r="N16">
        <v>6.0050640106201199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3.9342632293701199</v>
      </c>
      <c r="U16">
        <v>3.6075482368469198</v>
      </c>
      <c r="V16">
        <v>3.36776494979858</v>
      </c>
      <c r="W16" s="17">
        <v>0.23978328704834001</v>
      </c>
      <c r="X16">
        <v>0.56649827957153298</v>
      </c>
      <c r="Y16">
        <v>0.56649827957153298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582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10.237333297729499</v>
      </c>
      <c r="L17" s="10">
        <v>2.39279365539551</v>
      </c>
      <c r="M17">
        <v>1.32973480224609</v>
      </c>
      <c r="N17">
        <v>7.6629505157470703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3.8714351654052699</v>
      </c>
      <c r="U17">
        <v>3.5270068645477299</v>
      </c>
      <c r="V17">
        <v>3.29490995407104</v>
      </c>
      <c r="W17" s="17">
        <v>0.23209691047668499</v>
      </c>
      <c r="X17">
        <v>0.57652521133422896</v>
      </c>
      <c r="Y17">
        <v>0.57652521133422896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999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7.6920967102050799</v>
      </c>
      <c r="L18" s="10">
        <v>2.37161064147949</v>
      </c>
      <c r="M18">
        <v>1.0204391479492201</v>
      </c>
      <c r="N18">
        <v>5.4895458221435502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3.6602478027343701</v>
      </c>
      <c r="U18">
        <v>3.31976389884949</v>
      </c>
      <c r="V18">
        <v>3.1375756263732901</v>
      </c>
      <c r="W18" s="17">
        <v>0.18218827247619601</v>
      </c>
      <c r="X18">
        <v>0.52267217636108398</v>
      </c>
      <c r="Y18">
        <v>0.52267217636108398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964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8.2926025390625</v>
      </c>
      <c r="L19" s="10">
        <v>2.3254470825195299</v>
      </c>
      <c r="M19">
        <v>1.4777679443359399</v>
      </c>
      <c r="N19">
        <v>5.6989002227783203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3.8219947814941402</v>
      </c>
      <c r="U19">
        <v>3.4966413974761998</v>
      </c>
      <c r="V19">
        <v>3.2772459983825701</v>
      </c>
      <c r="W19" s="17">
        <v>0.21939539909362801</v>
      </c>
      <c r="X19">
        <v>0.54474878311157204</v>
      </c>
      <c r="Y19">
        <v>0.54474878311157204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573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7.7861976623535201</v>
      </c>
      <c r="L20" s="10">
        <v>2.38701248168945</v>
      </c>
      <c r="M20">
        <v>1.50172996520996</v>
      </c>
      <c r="N20">
        <v>4.7621803283691397</v>
      </c>
      <c r="O20">
        <v>4</v>
      </c>
      <c r="P20">
        <v>4</v>
      </c>
      <c r="Q20">
        <v>13</v>
      </c>
      <c r="R20" s="16">
        <v>0.30769999999999997</v>
      </c>
      <c r="S20" s="16">
        <f t="shared" ref="S20:S52" si="1">O20/E20</f>
        <v>0.4</v>
      </c>
      <c r="T20">
        <v>3.1709365844726598</v>
      </c>
      <c r="U20">
        <v>2.9400973320007302</v>
      </c>
      <c r="V20">
        <v>2.70842504501343</v>
      </c>
      <c r="W20" s="17">
        <v>0.23167228698730499</v>
      </c>
      <c r="X20">
        <v>0.46251153945922902</v>
      </c>
      <c r="Y20">
        <v>0.46251153945922902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s="2" customFormat="1" x14ac:dyDescent="0.15">
      <c r="A21" s="7">
        <v>582</v>
      </c>
      <c r="B21" s="2">
        <v>17</v>
      </c>
      <c r="C21" s="2">
        <v>3</v>
      </c>
      <c r="D21" s="2">
        <v>10</v>
      </c>
      <c r="E21" s="2">
        <v>10</v>
      </c>
      <c r="F21" s="2">
        <v>10</v>
      </c>
      <c r="G21" s="2">
        <v>0</v>
      </c>
      <c r="H21" s="2">
        <v>7</v>
      </c>
      <c r="I21" s="2">
        <v>3</v>
      </c>
      <c r="J21" s="2">
        <v>0.85</v>
      </c>
      <c r="K21" s="11">
        <v>10.237333297729499</v>
      </c>
      <c r="L21" s="11">
        <v>2.39279365539551</v>
      </c>
      <c r="M21" s="2">
        <v>1.32973480224609</v>
      </c>
      <c r="N21" s="2">
        <v>7.6629505157470703</v>
      </c>
      <c r="O21" s="2">
        <v>5</v>
      </c>
      <c r="P21" s="2">
        <v>5</v>
      </c>
      <c r="Q21" s="2">
        <v>15</v>
      </c>
      <c r="R21" s="18">
        <v>0.33329999999999999</v>
      </c>
      <c r="S21" s="18">
        <f t="shared" si="1"/>
        <v>0.5</v>
      </c>
      <c r="T21" s="2">
        <v>3.8714351654052699</v>
      </c>
      <c r="U21" s="2">
        <v>3.5270068645477299</v>
      </c>
      <c r="V21" s="2">
        <v>3.29490995407104</v>
      </c>
      <c r="W21" s="11">
        <v>0.23209691047668499</v>
      </c>
      <c r="X21" s="2">
        <v>0.57652521133422896</v>
      </c>
      <c r="Y21" s="2">
        <v>0.57652521133422896</v>
      </c>
      <c r="Z21" s="2">
        <v>0.5</v>
      </c>
      <c r="AA21" s="2">
        <v>1</v>
      </c>
      <c r="AB21" s="2">
        <v>0.66666666666666696</v>
      </c>
      <c r="AC21" s="2">
        <v>0.8</v>
      </c>
      <c r="AD21" s="2">
        <v>0</v>
      </c>
      <c r="AE21" s="2">
        <v>0.5</v>
      </c>
    </row>
    <row r="22" spans="1:31" x14ac:dyDescent="0.15">
      <c r="A22" s="6">
        <v>235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>
        <v>11.3900394439697</v>
      </c>
      <c r="L22" s="10">
        <v>2.4912586212158199</v>
      </c>
      <c r="M22">
        <v>1.7519493103027299</v>
      </c>
      <c r="N22">
        <v>7.4269104003906197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4.2479076385498002</v>
      </c>
      <c r="U22">
        <v>3.9892611503601101</v>
      </c>
      <c r="V22">
        <v>3.6309616565704301</v>
      </c>
      <c r="W22" s="17">
        <v>0.35829949378967302</v>
      </c>
      <c r="X22">
        <v>0.61694598197937001</v>
      </c>
      <c r="Y22">
        <v>0.61694598197937001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803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>
        <v>12.3123073577881</v>
      </c>
      <c r="L23" s="10">
        <v>2.4238433837890598</v>
      </c>
      <c r="M23">
        <v>2.1898860931396502</v>
      </c>
      <c r="N23">
        <v>8.6475849151611293</v>
      </c>
      <c r="O23">
        <v>4</v>
      </c>
      <c r="P23">
        <v>4</v>
      </c>
      <c r="Q23">
        <v>14</v>
      </c>
      <c r="R23" s="16">
        <v>0.28570000000000001</v>
      </c>
      <c r="S23" s="16">
        <f t="shared" si="1"/>
        <v>0.4</v>
      </c>
      <c r="T23">
        <v>3.9681911468505899</v>
      </c>
      <c r="U23">
        <v>3.7666637897491499</v>
      </c>
      <c r="V23">
        <v>3.41755175590515</v>
      </c>
      <c r="W23" s="17">
        <v>0.34911203384399397</v>
      </c>
      <c r="X23">
        <v>0.55063939094543501</v>
      </c>
      <c r="Y23">
        <v>0.55063939094543501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39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>
        <v>9.4858074188232404</v>
      </c>
      <c r="L24" s="10">
        <v>2.5182456970214799</v>
      </c>
      <c r="M24">
        <v>1.84243392944336</v>
      </c>
      <c r="N24">
        <v>5.33036231994629</v>
      </c>
      <c r="O24">
        <v>4</v>
      </c>
      <c r="P24">
        <v>4</v>
      </c>
      <c r="Q24">
        <v>14</v>
      </c>
      <c r="R24" s="16">
        <v>0.28570000000000001</v>
      </c>
      <c r="S24" s="16">
        <f t="shared" si="1"/>
        <v>0.4</v>
      </c>
      <c r="T24">
        <v>4.1952648162841797</v>
      </c>
      <c r="U24">
        <v>3.94472360610962</v>
      </c>
      <c r="V24">
        <v>3.5989799499511701</v>
      </c>
      <c r="W24" s="17">
        <v>0.34574365615844699</v>
      </c>
      <c r="X24">
        <v>0.59628486633300803</v>
      </c>
      <c r="Y24">
        <v>0.59628486633300803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650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>
        <v>10.4459686279297</v>
      </c>
      <c r="L25" s="10">
        <v>2.49098777770996</v>
      </c>
      <c r="M25">
        <v>1.87667465209961</v>
      </c>
      <c r="N25">
        <v>6.8721752166748002</v>
      </c>
      <c r="O25">
        <v>4</v>
      </c>
      <c r="P25">
        <v>4</v>
      </c>
      <c r="Q25">
        <v>14</v>
      </c>
      <c r="R25" s="16">
        <v>0.28570000000000001</v>
      </c>
      <c r="S25" s="16">
        <f t="shared" si="1"/>
        <v>0.4</v>
      </c>
      <c r="T25">
        <v>4.5496177673339799</v>
      </c>
      <c r="U25">
        <v>4.2510433197021502</v>
      </c>
      <c r="V25">
        <v>3.9183669090271001</v>
      </c>
      <c r="W25" s="17">
        <v>0.33267641067504899</v>
      </c>
      <c r="X25">
        <v>0.63125085830688499</v>
      </c>
      <c r="Y25">
        <v>0.63125085830688499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965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>
        <v>12.5211086273193</v>
      </c>
      <c r="L26" s="10">
        <v>2.5494575500488299</v>
      </c>
      <c r="M26">
        <v>2.31388664245606</v>
      </c>
      <c r="N26">
        <v>8.7239055633544904</v>
      </c>
      <c r="O26">
        <v>7</v>
      </c>
      <c r="P26">
        <v>7</v>
      </c>
      <c r="Q26">
        <v>17</v>
      </c>
      <c r="R26" s="16">
        <v>0.4118</v>
      </c>
      <c r="S26" s="16">
        <f t="shared" si="1"/>
        <v>0.7</v>
      </c>
      <c r="T26">
        <v>4.3991069793701199</v>
      </c>
      <c r="U26">
        <v>4.1645359992981001</v>
      </c>
      <c r="V26">
        <v>3.8337669372558598</v>
      </c>
      <c r="W26" s="17">
        <v>0.330769062042236</v>
      </c>
      <c r="X26">
        <v>0.56534004211425803</v>
      </c>
      <c r="Y26">
        <v>0.56534004211425803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317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>
        <v>9.8195228576660192</v>
      </c>
      <c r="L27" s="10">
        <v>2.5452957153320299</v>
      </c>
      <c r="M27">
        <v>1.9575824737548799</v>
      </c>
      <c r="N27">
        <v>6.1542224884033203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4.2932720184326199</v>
      </c>
      <c r="U27">
        <v>4.0327382087707502</v>
      </c>
      <c r="V27">
        <v>3.7078118324279798</v>
      </c>
      <c r="W27" s="17">
        <v>0.32492637634277299</v>
      </c>
      <c r="X27">
        <v>0.585460186004639</v>
      </c>
      <c r="Y27">
        <v>0.585460186004639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538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>
        <v>13.0384979248047</v>
      </c>
      <c r="L28" s="10">
        <v>2.5367488861084002</v>
      </c>
      <c r="M28">
        <v>2.3458824157714799</v>
      </c>
      <c r="N28">
        <v>9.7599239349365199</v>
      </c>
      <c r="O28">
        <v>6</v>
      </c>
      <c r="P28">
        <v>6</v>
      </c>
      <c r="Q28">
        <v>16</v>
      </c>
      <c r="R28" s="16">
        <v>0.375</v>
      </c>
      <c r="S28" s="16">
        <f t="shared" si="1"/>
        <v>0.6</v>
      </c>
      <c r="T28">
        <v>4.6303787231445304</v>
      </c>
      <c r="U28">
        <v>4.3344349861145002</v>
      </c>
      <c r="V28">
        <v>4.0118227005004901</v>
      </c>
      <c r="W28" s="17">
        <v>0.322612285614014</v>
      </c>
      <c r="X28">
        <v>0.61855602264404297</v>
      </c>
      <c r="Y28">
        <v>0.61855602264404297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643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>
        <v>9.4739933013915998</v>
      </c>
      <c r="L29" s="10">
        <v>2.4208908081054701</v>
      </c>
      <c r="M29">
        <v>1.8413391113281199</v>
      </c>
      <c r="N29">
        <v>5.9186210632324201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4.3844013214111301</v>
      </c>
      <c r="U29">
        <v>4.1026039123535201</v>
      </c>
      <c r="V29">
        <v>3.7823348045349099</v>
      </c>
      <c r="W29" s="17">
        <v>0.32026910781860402</v>
      </c>
      <c r="X29">
        <v>0.60206651687622104</v>
      </c>
      <c r="Y29">
        <v>0.60206651687622104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575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>
        <v>9.3824081420898402</v>
      </c>
      <c r="L30" s="10">
        <v>2.4036560058593701</v>
      </c>
      <c r="M30">
        <v>1.78212547302246</v>
      </c>
      <c r="N30">
        <v>5.6157817840576199</v>
      </c>
      <c r="O30">
        <v>4</v>
      </c>
      <c r="P30">
        <v>4</v>
      </c>
      <c r="Q30">
        <v>13</v>
      </c>
      <c r="R30" s="16">
        <v>0.30769999999999997</v>
      </c>
      <c r="S30" s="16">
        <f t="shared" si="1"/>
        <v>0.4</v>
      </c>
      <c r="T30">
        <v>4.1572189331054696</v>
      </c>
      <c r="U30">
        <v>3.90777516365051</v>
      </c>
      <c r="V30">
        <v>3.5910561084747301</v>
      </c>
      <c r="W30" s="17">
        <v>0.31671905517578097</v>
      </c>
      <c r="X30">
        <v>0.56616282463073697</v>
      </c>
      <c r="Y30">
        <v>0.56616282463073697</v>
      </c>
      <c r="Z30">
        <v>0.4</v>
      </c>
      <c r="AA30">
        <v>0.9</v>
      </c>
      <c r="AB30">
        <v>0.69230769230769196</v>
      </c>
      <c r="AC30">
        <v>0.78260869565217395</v>
      </c>
      <c r="AD30">
        <v>0.1</v>
      </c>
      <c r="AE30">
        <v>0.5</v>
      </c>
    </row>
    <row r="31" spans="1:31" x14ac:dyDescent="0.15">
      <c r="A31" s="6">
        <v>682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>
        <v>10.768314361572299</v>
      </c>
      <c r="L31" s="10">
        <v>2.4762840270996098</v>
      </c>
      <c r="M31">
        <v>1.8694534301757799</v>
      </c>
      <c r="N31">
        <v>7.3308639526367196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4.4071083068847701</v>
      </c>
      <c r="U31">
        <v>4.1228580474853498</v>
      </c>
      <c r="V31">
        <v>3.8104205131530802</v>
      </c>
      <c r="W31" s="17">
        <v>0.312437534332275</v>
      </c>
      <c r="X31">
        <v>0.59668779373168901</v>
      </c>
      <c r="Y31">
        <v>0.59668779373168901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s="2" customFormat="1" x14ac:dyDescent="0.15">
      <c r="A32" s="7">
        <v>683</v>
      </c>
      <c r="B32" s="2">
        <v>18</v>
      </c>
      <c r="C32" s="2">
        <v>2</v>
      </c>
      <c r="D32" s="2">
        <v>10</v>
      </c>
      <c r="E32" s="2">
        <v>10</v>
      </c>
      <c r="F32" s="2">
        <v>10</v>
      </c>
      <c r="G32" s="2">
        <v>0</v>
      </c>
      <c r="H32" s="2">
        <v>8</v>
      </c>
      <c r="I32" s="2">
        <v>2</v>
      </c>
      <c r="J32" s="2">
        <v>0.9</v>
      </c>
      <c r="K32" s="2">
        <v>9.7066001892089808</v>
      </c>
      <c r="L32" s="11">
        <v>2.5342216491699201</v>
      </c>
      <c r="M32" s="2">
        <v>2.0012359619140598</v>
      </c>
      <c r="N32" s="2">
        <v>6.3005638122558603</v>
      </c>
      <c r="O32" s="2">
        <v>5</v>
      </c>
      <c r="P32" s="2">
        <v>5</v>
      </c>
      <c r="Q32" s="2">
        <v>15</v>
      </c>
      <c r="R32" s="18">
        <v>0.33329999999999999</v>
      </c>
      <c r="S32" s="18">
        <f t="shared" si="1"/>
        <v>0.5</v>
      </c>
      <c r="T32" s="2">
        <v>4.3522033691406197</v>
      </c>
      <c r="U32" s="2">
        <v>4.0658607482910201</v>
      </c>
      <c r="V32" s="2">
        <v>3.76070356369019</v>
      </c>
      <c r="W32" s="11">
        <v>0.30515718460083002</v>
      </c>
      <c r="X32" s="2">
        <v>0.59149980545043901</v>
      </c>
      <c r="Y32" s="2">
        <v>0.59149980545043901</v>
      </c>
      <c r="Z32" s="2">
        <v>0.5</v>
      </c>
      <c r="AA32" s="2">
        <v>1</v>
      </c>
      <c r="AB32" s="2">
        <v>0.66666666666666696</v>
      </c>
      <c r="AC32" s="2">
        <v>0.8</v>
      </c>
      <c r="AD32" s="2">
        <v>0</v>
      </c>
      <c r="AE32" s="2">
        <v>0.5</v>
      </c>
    </row>
    <row r="33" spans="1:31" x14ac:dyDescent="0.15">
      <c r="A33" s="6">
        <v>714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>
        <v>13.255451202392599</v>
      </c>
      <c r="L33" s="10">
        <v>2.7501449584960902</v>
      </c>
      <c r="M33">
        <v>2.50296974182129</v>
      </c>
      <c r="N33">
        <v>9.2007598876953107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4.4799461364746103</v>
      </c>
      <c r="U33">
        <v>4.2444767951965297</v>
      </c>
      <c r="V33">
        <v>3.8443617820739702</v>
      </c>
      <c r="W33" s="17">
        <v>0.40011501312255898</v>
      </c>
      <c r="X33">
        <v>0.63558435440063499</v>
      </c>
      <c r="Y33">
        <v>0.63558435440063499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529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>
        <v>11.5277290344238</v>
      </c>
      <c r="L34" s="10">
        <v>2.7787723541259801</v>
      </c>
      <c r="M34">
        <v>2.1110267639160201</v>
      </c>
      <c r="N34">
        <v>7.5974636077880904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4.1621055603027299</v>
      </c>
      <c r="U34">
        <v>3.9118816852569598</v>
      </c>
      <c r="V34">
        <v>3.5439484119415301</v>
      </c>
      <c r="W34" s="17">
        <v>0.36793327331543002</v>
      </c>
      <c r="X34">
        <v>0.61815714836120605</v>
      </c>
      <c r="Y34">
        <v>0.61815714836120605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635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>
        <v>10.704750061035201</v>
      </c>
      <c r="L35" s="10">
        <v>2.6428642272949201</v>
      </c>
      <c r="M35">
        <v>2.0233459472656201</v>
      </c>
      <c r="N35">
        <v>6.9797782897949201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4.0976791381835902</v>
      </c>
      <c r="U35">
        <v>3.8487484455108598</v>
      </c>
      <c r="V35">
        <v>3.5037872791290301</v>
      </c>
      <c r="W35" s="17">
        <v>0.34496116638183599</v>
      </c>
      <c r="X35">
        <v>0.59389185905456499</v>
      </c>
      <c r="Y35">
        <v>0.59389185905456499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570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>
        <v>10.107200622558601</v>
      </c>
      <c r="L36" s="10">
        <v>2.6826114654540998</v>
      </c>
      <c r="M36">
        <v>2.0718727111816402</v>
      </c>
      <c r="N36">
        <v>6.2270374298095703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4.0491065979003897</v>
      </c>
      <c r="U36">
        <v>3.80079221725464</v>
      </c>
      <c r="V36">
        <v>3.4570014476776101</v>
      </c>
      <c r="W36" s="17">
        <v>0.34379076957702598</v>
      </c>
      <c r="X36">
        <v>0.59210515022277799</v>
      </c>
      <c r="Y36">
        <v>0.59210515022277799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767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>
        <v>10.418952941894499</v>
      </c>
      <c r="L37" s="10">
        <v>2.6292495727539098</v>
      </c>
      <c r="M37">
        <v>2.0696887969970699</v>
      </c>
      <c r="N37">
        <v>6.93931007385254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3.8642120361328098</v>
      </c>
      <c r="U37">
        <v>3.6235122680664098</v>
      </c>
      <c r="V37">
        <v>3.29751825332642</v>
      </c>
      <c r="W37" s="17">
        <v>0.32599401473999001</v>
      </c>
      <c r="X37">
        <v>0.56669378280639604</v>
      </c>
      <c r="Y37">
        <v>0.56669378280639604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742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11.146726608276399</v>
      </c>
      <c r="L38" s="10">
        <v>2.74745368957519</v>
      </c>
      <c r="M38">
        <v>2.2007484436035201</v>
      </c>
      <c r="N38">
        <v>7.7655715942382804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3.6692962646484402</v>
      </c>
      <c r="U38">
        <v>3.4325420856475799</v>
      </c>
      <c r="V38">
        <v>3.12099981307983</v>
      </c>
      <c r="W38" s="17">
        <v>0.31154227256774902</v>
      </c>
      <c r="X38">
        <v>0.54829645156860396</v>
      </c>
      <c r="Y38">
        <v>0.54829645156860396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948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>
        <v>9.8729782104492205</v>
      </c>
      <c r="L39" s="10">
        <v>2.68618583679199</v>
      </c>
      <c r="M39">
        <v>2.22066307067871</v>
      </c>
      <c r="N39">
        <v>6.6558609008789098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4.2357139587402299</v>
      </c>
      <c r="U39">
        <v>3.9578557014465301</v>
      </c>
      <c r="V39">
        <v>3.64942479133606</v>
      </c>
      <c r="W39" s="17">
        <v>0.30843091011047402</v>
      </c>
      <c r="X39">
        <v>0.58628916740417503</v>
      </c>
      <c r="Y39">
        <v>0.58628916740417503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s="2" customFormat="1" x14ac:dyDescent="0.15">
      <c r="A40" s="7">
        <v>268</v>
      </c>
      <c r="B40" s="2">
        <v>18</v>
      </c>
      <c r="C40" s="2">
        <v>2</v>
      </c>
      <c r="D40" s="2">
        <v>10</v>
      </c>
      <c r="E40" s="2">
        <v>10</v>
      </c>
      <c r="F40" s="2">
        <v>10</v>
      </c>
      <c r="G40" s="2">
        <v>0</v>
      </c>
      <c r="H40" s="2">
        <v>8</v>
      </c>
      <c r="I40" s="2">
        <v>2</v>
      </c>
      <c r="J40" s="2">
        <v>0.9</v>
      </c>
      <c r="K40" s="2">
        <v>8.8905830383300799</v>
      </c>
      <c r="L40" s="11">
        <v>2.6317901611328098</v>
      </c>
      <c r="M40" s="2">
        <v>2.1520538330078098</v>
      </c>
      <c r="N40" s="2">
        <v>5.4248237609863299</v>
      </c>
      <c r="O40" s="2">
        <v>3</v>
      </c>
      <c r="P40" s="2">
        <v>3</v>
      </c>
      <c r="Q40" s="2">
        <v>13</v>
      </c>
      <c r="R40" s="18">
        <v>0.23080000000000001</v>
      </c>
      <c r="S40" s="18">
        <f t="shared" si="1"/>
        <v>0.3</v>
      </c>
      <c r="T40" s="2">
        <v>3.8798961639404301</v>
      </c>
      <c r="U40" s="2">
        <v>3.6580836772918701</v>
      </c>
      <c r="V40" s="2">
        <v>3.36248779296875</v>
      </c>
      <c r="W40" s="11">
        <v>0.29559588432312001</v>
      </c>
      <c r="X40" s="2">
        <v>0.51740837097168002</v>
      </c>
      <c r="Y40" s="2">
        <v>0.51740837097168002</v>
      </c>
      <c r="Z40" s="2">
        <v>0.3</v>
      </c>
      <c r="AA40" s="2">
        <v>1</v>
      </c>
      <c r="AB40" s="2">
        <v>0.76923076923076905</v>
      </c>
      <c r="AC40" s="2">
        <v>0.86956521739130399</v>
      </c>
      <c r="AD40" s="2">
        <v>0</v>
      </c>
      <c r="AE40" s="2">
        <v>0.7</v>
      </c>
    </row>
    <row r="41" spans="1:31" x14ac:dyDescent="0.15">
      <c r="A41" s="6">
        <v>269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>
        <v>12.125684738159199</v>
      </c>
      <c r="L41" s="10">
        <v>2.8903121948242201</v>
      </c>
      <c r="M41">
        <v>2.1766777038574201</v>
      </c>
      <c r="N41">
        <v>7.9760437011718697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4.1562347412109402</v>
      </c>
      <c r="U41">
        <v>3.9122827053070099</v>
      </c>
      <c r="V41">
        <v>3.52935862541199</v>
      </c>
      <c r="W41" s="17">
        <v>0.38292407989501898</v>
      </c>
      <c r="X41">
        <v>0.62687611579894997</v>
      </c>
      <c r="Y41">
        <v>0.62687611579894997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286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>
        <v>12.8378410339356</v>
      </c>
      <c r="L42" s="10">
        <v>2.9072399139404301</v>
      </c>
      <c r="M42">
        <v>2.6796112060546902</v>
      </c>
      <c r="N42">
        <v>8.7577018737793004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4.4647865295410201</v>
      </c>
      <c r="U42">
        <v>4.2403440475463903</v>
      </c>
      <c r="V42">
        <v>3.8660018444061302</v>
      </c>
      <c r="W42" s="17">
        <v>0.37434220314025901</v>
      </c>
      <c r="X42">
        <v>0.59878468513488803</v>
      </c>
      <c r="Y42">
        <v>0.59878468513488803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602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>
        <v>10.192476272583001</v>
      </c>
      <c r="L43" s="10">
        <v>2.9104270935058598</v>
      </c>
      <c r="M43">
        <v>2.3252792358398402</v>
      </c>
      <c r="N43">
        <v>6.1768379211425799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4.1273612976074201</v>
      </c>
      <c r="U43">
        <v>3.8802869319915798</v>
      </c>
      <c r="V43">
        <v>3.5175795555114702</v>
      </c>
      <c r="W43" s="17">
        <v>0.36270737648010198</v>
      </c>
      <c r="X43">
        <v>0.60978174209594704</v>
      </c>
      <c r="Y43">
        <v>0.60978174209594704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534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>
        <v>9.6313228607177699</v>
      </c>
      <c r="L44" s="10">
        <v>2.81527900695801</v>
      </c>
      <c r="M44">
        <v>1.5942535400390601</v>
      </c>
      <c r="N44">
        <v>5.6671161651611301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4.1572589874267596</v>
      </c>
      <c r="U44">
        <v>3.8546435832977299</v>
      </c>
      <c r="V44">
        <v>3.5190665721893302</v>
      </c>
      <c r="W44" s="17">
        <v>0.33557701110839799</v>
      </c>
      <c r="X44">
        <v>0.63819241523742698</v>
      </c>
      <c r="Y44">
        <v>0.63819241523742698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467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>
        <v>9.6845302581787092</v>
      </c>
      <c r="L45" s="10">
        <v>2.90005683898926</v>
      </c>
      <c r="M45">
        <v>1.73856353759766</v>
      </c>
      <c r="N45">
        <v>5.82045555114746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4.0338935852050799</v>
      </c>
      <c r="U45">
        <v>3.7603669166564901</v>
      </c>
      <c r="V45">
        <v>3.4259200096130402</v>
      </c>
      <c r="W45" s="17">
        <v>0.33444690704345698</v>
      </c>
      <c r="X45">
        <v>0.60797357559204102</v>
      </c>
      <c r="Y45">
        <v>0.60797357559204102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s="2" customFormat="1" x14ac:dyDescent="0.15">
      <c r="A46" s="7">
        <v>311</v>
      </c>
      <c r="B46" s="2">
        <v>17</v>
      </c>
      <c r="C46" s="2">
        <v>3</v>
      </c>
      <c r="D46" s="2">
        <v>10</v>
      </c>
      <c r="E46" s="2">
        <v>10</v>
      </c>
      <c r="F46" s="2">
        <v>10</v>
      </c>
      <c r="G46" s="2">
        <v>0</v>
      </c>
      <c r="H46" s="2">
        <v>7</v>
      </c>
      <c r="I46" s="2">
        <v>3</v>
      </c>
      <c r="J46" s="2">
        <v>0.85</v>
      </c>
      <c r="K46" s="2">
        <v>10.0898933410644</v>
      </c>
      <c r="L46" s="11">
        <v>2.9582672119140598</v>
      </c>
      <c r="M46" s="2">
        <v>1.7579307556152299</v>
      </c>
      <c r="N46" s="2">
        <v>6.18692970275879</v>
      </c>
      <c r="O46" s="2">
        <v>4</v>
      </c>
      <c r="P46" s="2">
        <v>4</v>
      </c>
      <c r="Q46" s="2">
        <v>14</v>
      </c>
      <c r="R46" s="18">
        <v>0.28570000000000001</v>
      </c>
      <c r="S46" s="18">
        <f t="shared" si="1"/>
        <v>0.4</v>
      </c>
      <c r="T46" s="2">
        <v>3.8986892700195299</v>
      </c>
      <c r="U46" s="2">
        <v>3.6110482215881401</v>
      </c>
      <c r="V46" s="2">
        <v>3.2771544456481898</v>
      </c>
      <c r="W46" s="11">
        <v>0.33389377593994102</v>
      </c>
      <c r="X46" s="2">
        <v>0.621534824371338</v>
      </c>
      <c r="Y46" s="2">
        <v>0.621534824371338</v>
      </c>
      <c r="Z46" s="2">
        <v>0.4</v>
      </c>
      <c r="AA46" s="2">
        <v>1</v>
      </c>
      <c r="AB46" s="2">
        <v>0.71428571428571397</v>
      </c>
      <c r="AC46" s="2">
        <v>0.83333333333333304</v>
      </c>
      <c r="AD46" s="2">
        <v>0</v>
      </c>
      <c r="AE46" s="2">
        <v>0.6</v>
      </c>
    </row>
    <row r="47" spans="1:31" x14ac:dyDescent="0.15">
      <c r="A47" s="6">
        <v>438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>
        <v>12.3274631500244</v>
      </c>
      <c r="L47" s="10">
        <v>3.1570472717285201</v>
      </c>
      <c r="M47">
        <v>2.8654975891113299</v>
      </c>
      <c r="N47">
        <v>7.2738151550293004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4.1711654663085902</v>
      </c>
      <c r="U47">
        <v>4.0008988380432102</v>
      </c>
      <c r="V47">
        <v>3.6034202575683598</v>
      </c>
      <c r="W47" s="17">
        <v>0.39747858047485402</v>
      </c>
      <c r="X47">
        <v>0.56774520874023404</v>
      </c>
      <c r="Y47">
        <v>0.56774520874023404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426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>
        <v>12.76491355896</v>
      </c>
      <c r="L48" s="10">
        <v>3.09232521057129</v>
      </c>
      <c r="M48">
        <v>2.9012107849121098</v>
      </c>
      <c r="N48">
        <v>8.8361930847168004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4.0366325378418004</v>
      </c>
      <c r="U48">
        <v>3.8388867378234899</v>
      </c>
      <c r="V48">
        <v>3.4590210914611799</v>
      </c>
      <c r="W48" s="17">
        <v>0.37986564636230502</v>
      </c>
      <c r="X48">
        <v>0.57761144638061501</v>
      </c>
      <c r="Y48">
        <v>0.57761144638061501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2" x14ac:dyDescent="0.15">
      <c r="A49" s="6">
        <v>160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>
        <v>9.7188396453857404</v>
      </c>
      <c r="L49" s="10">
        <v>3.1543941497802699</v>
      </c>
      <c r="M49">
        <v>2.6168231964111301</v>
      </c>
      <c r="N49">
        <v>5.5176906585693404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4.13474464416504</v>
      </c>
      <c r="U49">
        <v>3.91542744636536</v>
      </c>
      <c r="V49">
        <v>3.5470154285430899</v>
      </c>
      <c r="W49" s="17">
        <v>0.36841201782226601</v>
      </c>
      <c r="X49">
        <v>0.58772921562194802</v>
      </c>
      <c r="Y49">
        <v>0.58772921562194802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2" s="2" customFormat="1" x14ac:dyDescent="0.15">
      <c r="A50" s="7">
        <v>334</v>
      </c>
      <c r="B50" s="2">
        <v>18</v>
      </c>
      <c r="C50" s="2">
        <v>2</v>
      </c>
      <c r="D50" s="2">
        <v>10</v>
      </c>
      <c r="E50" s="2">
        <v>10</v>
      </c>
      <c r="F50" s="2">
        <v>10</v>
      </c>
      <c r="G50" s="2">
        <v>0</v>
      </c>
      <c r="H50" s="2">
        <v>8</v>
      </c>
      <c r="I50" s="2">
        <v>2</v>
      </c>
      <c r="J50" s="2">
        <v>0.9</v>
      </c>
      <c r="K50" s="2">
        <v>9.7976722717285192</v>
      </c>
      <c r="L50" s="11">
        <v>3.17732810974121</v>
      </c>
      <c r="M50" s="2">
        <v>2.6821994781494101</v>
      </c>
      <c r="N50" s="2">
        <v>5.7997856140136701</v>
      </c>
      <c r="O50" s="2">
        <v>3</v>
      </c>
      <c r="P50" s="2">
        <v>3</v>
      </c>
      <c r="Q50" s="2">
        <v>13</v>
      </c>
      <c r="R50" s="18">
        <v>0.23080000000000001</v>
      </c>
      <c r="S50" s="18">
        <f t="shared" si="1"/>
        <v>0.3</v>
      </c>
      <c r="T50" s="2">
        <v>3.8663578033447301</v>
      </c>
      <c r="U50" s="2">
        <v>3.6644842624664302</v>
      </c>
      <c r="V50" s="2">
        <v>3.3028609752654998</v>
      </c>
      <c r="W50" s="11">
        <v>0.36162328720092801</v>
      </c>
      <c r="X50" s="2">
        <v>0.56349682807922397</v>
      </c>
      <c r="Y50" s="2">
        <v>0.56349682807922397</v>
      </c>
      <c r="Z50" s="2">
        <v>0.3</v>
      </c>
      <c r="AA50" s="2">
        <v>1</v>
      </c>
      <c r="AB50" s="2">
        <v>0.76923076923076905</v>
      </c>
      <c r="AC50" s="2">
        <v>0.86956521739130399</v>
      </c>
      <c r="AD50" s="2">
        <v>0</v>
      </c>
      <c r="AE50" s="2">
        <v>0.7</v>
      </c>
    </row>
    <row r="51" spans="1:32" x14ac:dyDescent="0.15">
      <c r="A51" s="6">
        <v>539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>
        <v>12.797636032104499</v>
      </c>
      <c r="L51" s="10">
        <v>3.1951885223388699</v>
      </c>
      <c r="M51">
        <v>2.98256111145019</v>
      </c>
      <c r="N51">
        <v>8.5430927276611293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4.14190673828125</v>
      </c>
      <c r="U51">
        <v>3.9596066474914502</v>
      </c>
      <c r="V51">
        <v>3.5663313865661599</v>
      </c>
      <c r="W51" s="17">
        <v>0.39327526092529302</v>
      </c>
      <c r="X51">
        <v>0.575575351715088</v>
      </c>
      <c r="Y51">
        <v>0.575575351715088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2" x14ac:dyDescent="0.15">
      <c r="A52" s="6">
        <v>660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>
        <v>10.6142921447754</v>
      </c>
      <c r="L52" s="10">
        <v>3.2020072937011701</v>
      </c>
      <c r="M52">
        <v>2.5925750732421902</v>
      </c>
      <c r="N52">
        <v>6.2181873321533203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4.3932571411132804</v>
      </c>
      <c r="U52">
        <v>4.15511226654053</v>
      </c>
      <c r="V52">
        <v>3.76865577697754</v>
      </c>
      <c r="W52" s="17">
        <v>0.386456489562988</v>
      </c>
      <c r="X52">
        <v>0.62460136413574197</v>
      </c>
      <c r="Y52">
        <v>0.62460136413574197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2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13" t="s">
        <v>29</v>
      </c>
      <c r="L53" s="10">
        <f>AVERAGE(L2:L52)</f>
        <v>2.507043314915077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17">
        <f t="shared" ref="W53:AE53" si="2">AVERAGE(W2:W52)</f>
        <v>0.29383763612485403</v>
      </c>
      <c r="X53" s="3"/>
      <c r="Y53" s="3"/>
      <c r="Z53" s="3">
        <f t="shared" si="2"/>
        <v>0.42941176470588227</v>
      </c>
      <c r="AA53" s="3">
        <f t="shared" si="2"/>
        <v>0.98235294117647065</v>
      </c>
      <c r="AB53" s="3">
        <f t="shared" si="2"/>
        <v>0.69820682969471914</v>
      </c>
      <c r="AC53" s="3">
        <f t="shared" si="2"/>
        <v>0.81521461551299579</v>
      </c>
      <c r="AD53" s="3">
        <f t="shared" si="2"/>
        <v>1.7647058823529412E-2</v>
      </c>
      <c r="AE53" s="3">
        <f t="shared" si="2"/>
        <v>0.55294117647058838</v>
      </c>
      <c r="AF53" s="3"/>
    </row>
    <row r="54" spans="1:32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14" t="s">
        <v>30</v>
      </c>
      <c r="L54" s="10">
        <f>MAX(L2:L52)</f>
        <v>3.2020072937011701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17">
        <f t="shared" ref="W54:AE54" si="3">MAX(W2:W52)</f>
        <v>0.40011501312255898</v>
      </c>
      <c r="X54" s="3"/>
      <c r="Y54" s="3"/>
      <c r="Z54" s="3">
        <f t="shared" si="3"/>
        <v>0.7</v>
      </c>
      <c r="AA54" s="3">
        <f t="shared" si="3"/>
        <v>1</v>
      </c>
      <c r="AB54" s="3">
        <f t="shared" si="3"/>
        <v>0.76923076923076905</v>
      </c>
      <c r="AC54" s="3">
        <f t="shared" si="3"/>
        <v>0.86956521739130399</v>
      </c>
      <c r="AD54" s="3">
        <f t="shared" si="3"/>
        <v>0.2</v>
      </c>
      <c r="AE54" s="3">
        <f t="shared" si="3"/>
        <v>0.7</v>
      </c>
      <c r="AF54" s="3"/>
    </row>
    <row r="55" spans="1:32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10">
        <f>MIN(L2:L52)</f>
        <v>1.61916351318359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17">
        <f t="shared" ref="W55:AE55" si="4">MIN(W2:W52)</f>
        <v>0.18218827247619601</v>
      </c>
      <c r="X55" s="3"/>
      <c r="Y55" s="3"/>
      <c r="Z55" s="3">
        <f t="shared" si="4"/>
        <v>0.3</v>
      </c>
      <c r="AA55" s="3">
        <f t="shared" si="4"/>
        <v>0.8</v>
      </c>
      <c r="AB55" s="3">
        <f t="shared" si="4"/>
        <v>0.58823529411764697</v>
      </c>
      <c r="AC55" s="3">
        <f t="shared" si="4"/>
        <v>0.74074074074074103</v>
      </c>
      <c r="AD55" s="3">
        <f t="shared" si="4"/>
        <v>0</v>
      </c>
      <c r="AE55" s="3">
        <f t="shared" si="4"/>
        <v>0.3</v>
      </c>
      <c r="AF55" s="3"/>
    </row>
    <row r="56" spans="1:32" x14ac:dyDescent="0.15">
      <c r="K56" s="3"/>
      <c r="L56" s="10"/>
      <c r="W56" s="17"/>
    </row>
    <row r="57" spans="1:32" x14ac:dyDescent="0.15">
      <c r="K57" s="3"/>
      <c r="L57" s="10"/>
      <c r="W57" s="17"/>
    </row>
    <row r="58" spans="1:32" x14ac:dyDescent="0.15">
      <c r="K58" s="3">
        <v>6.0579999999999998</v>
      </c>
      <c r="L58" s="10"/>
      <c r="M58">
        <v>2.573</v>
      </c>
      <c r="W58" s="17"/>
    </row>
    <row r="59" spans="1:32" x14ac:dyDescent="0.15">
      <c r="K59" s="3">
        <v>31</v>
      </c>
      <c r="L59" s="10"/>
      <c r="M59">
        <v>0.21299999999999999</v>
      </c>
      <c r="W59" s="17"/>
    </row>
    <row r="60" spans="1:32" x14ac:dyDescent="0.15">
      <c r="K60" s="3">
        <v>0.19500000000000001</v>
      </c>
      <c r="L60" s="10"/>
      <c r="W60" s="17"/>
    </row>
    <row r="61" spans="1:32" x14ac:dyDescent="0.15">
      <c r="K61" s="3"/>
      <c r="L61" s="10"/>
      <c r="N61" s="3" t="s">
        <v>97</v>
      </c>
      <c r="O61" s="3"/>
      <c r="P61" s="3"/>
      <c r="Q61" s="3"/>
      <c r="W61" s="17"/>
    </row>
    <row r="62" spans="1:32" x14ac:dyDescent="0.15">
      <c r="K62" s="3" t="s">
        <v>31</v>
      </c>
      <c r="L62" s="3" t="s">
        <v>32</v>
      </c>
      <c r="N62" s="3">
        <v>0.2</v>
      </c>
      <c r="O62" s="3">
        <v>-400</v>
      </c>
      <c r="P62" s="3">
        <v>1600</v>
      </c>
      <c r="Q62" s="3">
        <v>80</v>
      </c>
      <c r="W62" s="17"/>
    </row>
    <row r="63" spans="1:32" x14ac:dyDescent="0.15">
      <c r="K63" s="3"/>
      <c r="L63" s="3"/>
      <c r="N63" s="3">
        <v>0.4</v>
      </c>
      <c r="O63" s="3">
        <v>-800</v>
      </c>
      <c r="P63" s="3">
        <v>1200</v>
      </c>
      <c r="Q63" s="3">
        <v>60</v>
      </c>
      <c r="W63" s="17"/>
    </row>
    <row r="64" spans="1:32" x14ac:dyDescent="0.15">
      <c r="K64" s="3" t="s">
        <v>65</v>
      </c>
      <c r="L64" s="3">
        <f>COUNTIF(L2:L52,"&lt;0.643")-COUNTIF(L2:L52,"&lt;0.448")</f>
        <v>0</v>
      </c>
      <c r="N64" s="3">
        <v>0.45</v>
      </c>
      <c r="O64" s="3">
        <v>-900</v>
      </c>
      <c r="P64" s="3">
        <v>1100</v>
      </c>
      <c r="Q64" s="3">
        <v>55</v>
      </c>
      <c r="W64" s="17"/>
    </row>
    <row r="65" spans="1:32" x14ac:dyDescent="0.15">
      <c r="K65" s="3" t="s">
        <v>66</v>
      </c>
      <c r="L65" s="3">
        <f>COUNTIF(L2:L52,"&lt;0.838")-COUNTIF(L2:L52,"&lt;0.643")</f>
        <v>0</v>
      </c>
      <c r="N65" s="3">
        <v>0.49</v>
      </c>
      <c r="O65" s="3">
        <v>-980</v>
      </c>
      <c r="P65" s="3">
        <v>1020</v>
      </c>
      <c r="Q65" s="3">
        <v>51</v>
      </c>
      <c r="W65" s="17"/>
    </row>
    <row r="66" spans="1:32" x14ac:dyDescent="0.15">
      <c r="K66" s="3" t="s">
        <v>67</v>
      </c>
      <c r="L66" s="3">
        <f>COUNTIF(L2:L52,"&lt;1.033")-COUNTIF(L2:L52,"&lt;0.838")</f>
        <v>0</v>
      </c>
      <c r="W66" s="17"/>
    </row>
    <row r="67" spans="1:32" x14ac:dyDescent="0.15">
      <c r="K67" s="3" t="s">
        <v>68</v>
      </c>
      <c r="L67" s="3">
        <f>COUNTIF(L2:L52,"&lt;1.228")-COUNTIF(L2:L52,"&lt;1.033")</f>
        <v>0</v>
      </c>
      <c r="W67" s="17"/>
    </row>
    <row r="68" spans="1:32" x14ac:dyDescent="0.15">
      <c r="K68" s="3" t="s">
        <v>69</v>
      </c>
      <c r="L68" s="3">
        <f>COUNTIF(L2:L52,"&lt;1.423")-COUNTIF(L2:L52,"&lt;1.228")</f>
        <v>0</v>
      </c>
      <c r="W68" s="17"/>
    </row>
    <row r="69" spans="1:32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20" t="s">
        <v>70</v>
      </c>
      <c r="L69" s="20">
        <f>COUNTIF(L2:L52,"&lt;1.618")-COUNTIF(L2:L52,"&lt;1.423")</f>
        <v>0</v>
      </c>
      <c r="M69" s="20">
        <v>3</v>
      </c>
      <c r="N69" s="20">
        <v>2</v>
      </c>
      <c r="O69" s="4"/>
      <c r="P69" s="4"/>
      <c r="Q69" s="4"/>
      <c r="R69" s="4"/>
      <c r="S69" s="4"/>
      <c r="T69" s="4"/>
      <c r="U69" s="4"/>
      <c r="V69" s="4"/>
      <c r="W69" s="20"/>
      <c r="X69" s="4"/>
      <c r="Y69" s="4"/>
      <c r="Z69" s="4"/>
      <c r="AA69" s="4"/>
      <c r="AB69" s="4"/>
      <c r="AC69" s="4"/>
      <c r="AD69" s="4"/>
      <c r="AE69" s="4"/>
      <c r="AF69" s="4"/>
    </row>
    <row r="70" spans="1:32" x14ac:dyDescent="0.15">
      <c r="K70" s="3" t="s">
        <v>71</v>
      </c>
      <c r="L70" s="3">
        <f>COUNTIF(L2:L52,"&lt;1.813")-COUNTIF(L2:L52,"&lt;1.618")</f>
        <v>2</v>
      </c>
      <c r="M70" s="3">
        <v>6</v>
      </c>
      <c r="N70" s="3">
        <v>4</v>
      </c>
      <c r="O70" s="3">
        <v>2</v>
      </c>
      <c r="P70" s="3">
        <v>2</v>
      </c>
      <c r="Q70" s="3">
        <v>2</v>
      </c>
      <c r="W70" s="17"/>
    </row>
    <row r="71" spans="1:32" x14ac:dyDescent="0.15">
      <c r="K71" s="3" t="s">
        <v>72</v>
      </c>
      <c r="L71" s="3">
        <f>COUNTIF(L2:L52,"&lt;2.008")-COUNTIF(L2:L52,"&lt;1.813")</f>
        <v>4</v>
      </c>
      <c r="M71" s="3">
        <v>8</v>
      </c>
      <c r="N71" s="3">
        <v>6</v>
      </c>
      <c r="O71" s="3">
        <v>5</v>
      </c>
      <c r="P71" s="3">
        <v>4</v>
      </c>
      <c r="Q71" s="3">
        <v>4</v>
      </c>
      <c r="W71" s="17"/>
    </row>
    <row r="72" spans="1:32" x14ac:dyDescent="0.15">
      <c r="K72" s="3" t="s">
        <v>73</v>
      </c>
      <c r="L72" s="3">
        <f>COUNTIF(L2:L52,"&lt;2.203")-COUNTIF(L2:L52,"&lt;2.008")</f>
        <v>6</v>
      </c>
      <c r="M72" s="3">
        <v>11</v>
      </c>
      <c r="N72" s="3">
        <v>9</v>
      </c>
      <c r="O72" s="3">
        <v>7</v>
      </c>
      <c r="P72" s="3">
        <v>7</v>
      </c>
      <c r="Q72" s="3">
        <v>6</v>
      </c>
      <c r="W72" s="3"/>
    </row>
    <row r="73" spans="1:32" x14ac:dyDescent="0.15">
      <c r="K73" s="3" t="s">
        <v>74</v>
      </c>
      <c r="L73" s="3">
        <f>COUNTIF(L2:L52,"&lt;2.398")-COUNTIF(L2:L52,"&lt;2.203")</f>
        <v>8</v>
      </c>
      <c r="M73" s="3">
        <v>14</v>
      </c>
      <c r="N73" s="3">
        <v>12</v>
      </c>
      <c r="O73" s="3">
        <v>10</v>
      </c>
      <c r="P73" s="3">
        <v>9</v>
      </c>
      <c r="Q73" s="3">
        <v>8</v>
      </c>
      <c r="W73" s="17"/>
    </row>
    <row r="74" spans="1:32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21" t="s">
        <v>75</v>
      </c>
      <c r="L74" s="21">
        <f>COUNTIF(L2:L52,"&lt;2.593")-COUNTIF(L2:L52,"&lt;2.398")</f>
        <v>11</v>
      </c>
      <c r="M74" s="21">
        <v>16</v>
      </c>
      <c r="N74" s="21">
        <v>14</v>
      </c>
      <c r="O74" s="21">
        <v>12</v>
      </c>
      <c r="P74" s="21">
        <v>11</v>
      </c>
      <c r="Q74" s="21">
        <v>11</v>
      </c>
      <c r="R74" s="5"/>
      <c r="S74" s="5"/>
      <c r="T74" s="5"/>
      <c r="U74" s="5"/>
      <c r="V74" s="5"/>
      <c r="W74" s="21"/>
      <c r="X74" s="5"/>
      <c r="Y74" s="5"/>
      <c r="Z74" s="5"/>
      <c r="AA74" s="5"/>
      <c r="AB74" s="5"/>
      <c r="AC74" s="5"/>
      <c r="AD74" s="5"/>
      <c r="AE74" s="5"/>
      <c r="AF74" s="5"/>
    </row>
    <row r="75" spans="1:32" x14ac:dyDescent="0.15">
      <c r="K75" s="3" t="s">
        <v>76</v>
      </c>
      <c r="L75" s="3">
        <f>COUNTIF(L2:L52,"&lt;2.788")-COUNTIF(L2:L52,"&lt;2.593")</f>
        <v>8</v>
      </c>
      <c r="M75" s="3">
        <v>14</v>
      </c>
      <c r="N75" s="3">
        <v>12</v>
      </c>
      <c r="O75" s="3">
        <v>10</v>
      </c>
      <c r="P75" s="3">
        <v>9</v>
      </c>
      <c r="Q75" s="3">
        <v>8</v>
      </c>
      <c r="W75" s="17"/>
    </row>
    <row r="76" spans="1:32" x14ac:dyDescent="0.15">
      <c r="K76" s="3" t="s">
        <v>77</v>
      </c>
      <c r="L76" s="3">
        <f>COUNTIF(L2:L52,"&lt;2.983")-COUNTIF(L2:L52,"&lt;2.788")</f>
        <v>6</v>
      </c>
      <c r="M76" s="3">
        <v>11</v>
      </c>
      <c r="N76" s="3">
        <v>9</v>
      </c>
      <c r="O76" s="3">
        <v>7</v>
      </c>
      <c r="P76" s="3">
        <v>7</v>
      </c>
      <c r="Q76" s="3">
        <v>6</v>
      </c>
      <c r="W76" s="17"/>
    </row>
    <row r="77" spans="1:32" x14ac:dyDescent="0.15">
      <c r="K77" s="3" t="s">
        <v>78</v>
      </c>
      <c r="L77" s="3">
        <f>COUNTIF(L2:L52,"&lt;3.178")-COUNTIF(L2:L52,"&lt;2.983")</f>
        <v>4</v>
      </c>
      <c r="M77" s="3">
        <v>8</v>
      </c>
      <c r="N77" s="3">
        <v>6</v>
      </c>
      <c r="O77" s="3">
        <v>5</v>
      </c>
      <c r="P77" s="3">
        <v>4</v>
      </c>
      <c r="Q77" s="3">
        <v>4</v>
      </c>
      <c r="W77" s="17"/>
    </row>
    <row r="78" spans="1:32" x14ac:dyDescent="0.15">
      <c r="K78" s="3" t="s">
        <v>79</v>
      </c>
      <c r="L78" s="3">
        <f>COUNTIF(L2:L52,"&lt;3.373")-COUNTIF(L2:L52,"&lt;3.178")</f>
        <v>2</v>
      </c>
      <c r="M78" s="3">
        <v>6</v>
      </c>
      <c r="N78" s="3">
        <v>4</v>
      </c>
      <c r="O78" s="3">
        <v>2</v>
      </c>
      <c r="P78" s="3">
        <v>2</v>
      </c>
      <c r="Q78" s="3">
        <v>2</v>
      </c>
      <c r="W78" s="17"/>
    </row>
    <row r="79" spans="1:32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20" t="s">
        <v>80</v>
      </c>
      <c r="L79" s="20">
        <f>COUNTIF(L2:L52,"&lt;3.568")-COUNTIF(L2:L52,"&lt;3.373")</f>
        <v>0</v>
      </c>
      <c r="M79" s="20">
        <v>3</v>
      </c>
      <c r="N79" s="20">
        <v>2</v>
      </c>
      <c r="O79" s="4"/>
      <c r="P79" s="4"/>
      <c r="Q79" s="4"/>
      <c r="R79" s="4"/>
      <c r="S79" s="4"/>
      <c r="T79" s="4"/>
      <c r="U79" s="4"/>
      <c r="V79" s="4"/>
      <c r="W79" s="20"/>
      <c r="X79" s="4"/>
      <c r="Y79" s="4"/>
      <c r="Z79" s="4"/>
      <c r="AA79" s="4"/>
      <c r="AB79" s="4"/>
      <c r="AC79" s="4"/>
      <c r="AD79" s="4"/>
      <c r="AE79" s="4"/>
      <c r="AF79" s="4"/>
    </row>
    <row r="80" spans="1:32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1.9079999999999999</v>
      </c>
      <c r="O90">
        <v>0.155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N91">
        <v>2.5009999999999999</v>
      </c>
      <c r="O91">
        <v>0.21299999999999999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3.472</v>
      </c>
      <c r="O92">
        <v>0.29099999999999998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28"/>
  <sheetViews>
    <sheetView topLeftCell="G88" workbookViewId="0">
      <selection activeCell="N95" sqref="N95:N105"/>
    </sheetView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3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80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10.6035709381103</v>
      </c>
      <c r="L2" s="10">
        <v>1.0069885253906199</v>
      </c>
      <c r="M2">
        <v>7.7980041503906194E-2</v>
      </c>
      <c r="N2">
        <v>10.6127052307129</v>
      </c>
      <c r="O2">
        <v>7</v>
      </c>
      <c r="P2">
        <v>7</v>
      </c>
      <c r="Q2">
        <v>17</v>
      </c>
      <c r="R2" s="16">
        <v>0.4118</v>
      </c>
      <c r="S2" s="16">
        <f t="shared" ref="S2:S13" si="0">O2/E2</f>
        <v>0.7</v>
      </c>
      <c r="T2">
        <v>4.7683067321777299</v>
      </c>
      <c r="U2">
        <v>4.15515184402466</v>
      </c>
      <c r="V2">
        <v>4.15543460845947</v>
      </c>
      <c r="W2" s="17">
        <v>2.8276443481445302E-4</v>
      </c>
      <c r="X2">
        <v>0.61287212371826205</v>
      </c>
      <c r="Y2">
        <v>0.61287212371826205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502</v>
      </c>
      <c r="B3" s="1">
        <v>17</v>
      </c>
      <c r="C3" s="1">
        <v>3</v>
      </c>
      <c r="D3" s="1">
        <v>10</v>
      </c>
      <c r="E3" s="1">
        <v>10</v>
      </c>
      <c r="F3" s="1">
        <v>10</v>
      </c>
      <c r="G3" s="1">
        <v>0</v>
      </c>
      <c r="H3" s="1">
        <v>7</v>
      </c>
      <c r="I3" s="1">
        <v>3</v>
      </c>
      <c r="J3" s="1">
        <v>0.85</v>
      </c>
      <c r="K3" s="1">
        <v>7.6338081359863299</v>
      </c>
      <c r="L3" s="12">
        <v>0.86256599426269498</v>
      </c>
      <c r="M3" s="1">
        <v>0.270553588867187</v>
      </c>
      <c r="N3" s="1">
        <v>7.6998424530029297</v>
      </c>
      <c r="O3" s="1">
        <v>6</v>
      </c>
      <c r="P3" s="1">
        <v>6</v>
      </c>
      <c r="Q3" s="1">
        <v>15</v>
      </c>
      <c r="R3" s="19">
        <v>0.4</v>
      </c>
      <c r="S3" s="19">
        <f t="shared" si="0"/>
        <v>0.6</v>
      </c>
      <c r="T3" s="1">
        <v>4.24399757385254</v>
      </c>
      <c r="U3" s="1">
        <v>3.75453805923462</v>
      </c>
      <c r="V3" s="1">
        <v>3.7574028968811</v>
      </c>
      <c r="W3" s="12">
        <v>2.8648376464843802E-3</v>
      </c>
      <c r="X3" s="1">
        <v>0.48659467697143499</v>
      </c>
      <c r="Y3" s="1">
        <v>0.48659467697143499</v>
      </c>
      <c r="Z3" s="1">
        <v>0.6</v>
      </c>
      <c r="AA3" s="1">
        <v>0.9</v>
      </c>
      <c r="AB3" s="1">
        <v>0.6</v>
      </c>
      <c r="AC3" s="1">
        <v>0.72</v>
      </c>
      <c r="AD3" s="1">
        <v>0.1</v>
      </c>
      <c r="AE3" s="1">
        <v>0.3</v>
      </c>
    </row>
    <row r="4" spans="1:31" x14ac:dyDescent="0.15">
      <c r="A4" s="6">
        <v>769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8.2580490112304705</v>
      </c>
      <c r="L4" s="10">
        <v>1.09774971008301</v>
      </c>
      <c r="M4">
        <v>0.32152175903320301</v>
      </c>
      <c r="N4">
        <v>7.6415824890136701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4.3642616271972701</v>
      </c>
      <c r="U4">
        <v>3.8643605709075901</v>
      </c>
      <c r="V4">
        <v>3.8187141418457</v>
      </c>
      <c r="W4" s="17">
        <v>4.56464290618896E-2</v>
      </c>
      <c r="X4">
        <v>0.54554748535156194</v>
      </c>
      <c r="Y4">
        <v>0.54554748535156194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75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9.9814395904540998</v>
      </c>
      <c r="L5" s="10">
        <v>1.1617546081543</v>
      </c>
      <c r="M5">
        <v>0.20247268676757799</v>
      </c>
      <c r="N5">
        <v>9.4019470214843697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4.8362960815429696</v>
      </c>
      <c r="U5">
        <v>4.2586970329284703</v>
      </c>
      <c r="V5">
        <v>4.2071819305419904</v>
      </c>
      <c r="W5" s="17">
        <v>5.1515102386474602E-2</v>
      </c>
      <c r="X5">
        <v>0.62911415100097701</v>
      </c>
      <c r="Y5">
        <v>0.62911415100097701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885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>
        <v>7.7030296325683603</v>
      </c>
      <c r="L6" s="10">
        <v>1.1514377593994101</v>
      </c>
      <c r="M6">
        <v>0.49742507934570301</v>
      </c>
      <c r="N6">
        <v>7.1793766021728498</v>
      </c>
      <c r="O6">
        <v>6</v>
      </c>
      <c r="P6">
        <v>6</v>
      </c>
      <c r="Q6">
        <v>15</v>
      </c>
      <c r="R6" s="16">
        <v>0.4</v>
      </c>
      <c r="S6" s="16">
        <f t="shared" si="0"/>
        <v>0.6</v>
      </c>
      <c r="T6">
        <v>4.1626129150390598</v>
      </c>
      <c r="U6">
        <v>3.7204968929290798</v>
      </c>
      <c r="V6">
        <v>3.6688709259033199</v>
      </c>
      <c r="W6" s="17">
        <v>5.1625967025756801E-2</v>
      </c>
      <c r="X6">
        <v>0.49374198913574202</v>
      </c>
      <c r="Y6">
        <v>0.49374198913574202</v>
      </c>
      <c r="Z6">
        <v>0.6</v>
      </c>
      <c r="AA6">
        <v>0.9</v>
      </c>
      <c r="AB6">
        <v>0.6</v>
      </c>
      <c r="AC6">
        <v>0.72</v>
      </c>
      <c r="AD6">
        <v>0.1</v>
      </c>
      <c r="AE6">
        <v>0.3</v>
      </c>
    </row>
    <row r="7" spans="1:31" s="2" customFormat="1" x14ac:dyDescent="0.15">
      <c r="A7" s="7">
        <v>347</v>
      </c>
      <c r="B7" s="2">
        <v>17</v>
      </c>
      <c r="C7" s="2">
        <v>3</v>
      </c>
      <c r="D7" s="2">
        <v>10</v>
      </c>
      <c r="E7" s="2">
        <v>10</v>
      </c>
      <c r="F7" s="2">
        <v>10</v>
      </c>
      <c r="G7" s="2">
        <v>0</v>
      </c>
      <c r="H7" s="2">
        <v>7</v>
      </c>
      <c r="I7" s="2">
        <v>3</v>
      </c>
      <c r="J7" s="2">
        <v>0.85</v>
      </c>
      <c r="K7" s="2">
        <v>8.5422458648681605</v>
      </c>
      <c r="L7" s="11">
        <v>1.11917877197266</v>
      </c>
      <c r="M7" s="2">
        <v>0.28966140747070301</v>
      </c>
      <c r="N7" s="2">
        <v>7.8393249511718697</v>
      </c>
      <c r="O7" s="2">
        <v>7</v>
      </c>
      <c r="P7" s="2">
        <v>7</v>
      </c>
      <c r="Q7" s="2">
        <v>17</v>
      </c>
      <c r="R7" s="18">
        <v>0.4118</v>
      </c>
      <c r="S7" s="18">
        <f t="shared" si="0"/>
        <v>0.7</v>
      </c>
      <c r="T7" s="2">
        <v>4.8530902862548801</v>
      </c>
      <c r="U7" s="2">
        <v>4.2982110977172896</v>
      </c>
      <c r="V7" s="2">
        <v>4.2352571487426802</v>
      </c>
      <c r="W7" s="11">
        <v>6.2953948974609403E-2</v>
      </c>
      <c r="X7" s="2">
        <v>0.61783313751220703</v>
      </c>
      <c r="Y7" s="2">
        <v>0.61783313751220703</v>
      </c>
      <c r="Z7" s="2">
        <v>0.7</v>
      </c>
      <c r="AA7" s="2">
        <v>1</v>
      </c>
      <c r="AB7" s="2">
        <v>0.58823529411764697</v>
      </c>
      <c r="AC7" s="2">
        <v>0.74074074074074103</v>
      </c>
      <c r="AD7" s="2">
        <v>0</v>
      </c>
      <c r="AE7" s="2">
        <v>0.3</v>
      </c>
    </row>
    <row r="8" spans="1:31" x14ac:dyDescent="0.15">
      <c r="A8" s="6">
        <v>358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8.2530384063720703</v>
      </c>
      <c r="L8" s="10">
        <v>1.2930984497070299</v>
      </c>
      <c r="M8">
        <v>0.120105743408203</v>
      </c>
      <c r="N8">
        <v>8.6674137115478498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4.5827350616455096</v>
      </c>
      <c r="U8">
        <v>3.9757785797119101</v>
      </c>
      <c r="V8">
        <v>4.00595998764038</v>
      </c>
      <c r="W8" s="17">
        <v>3.01814079284668E-2</v>
      </c>
      <c r="X8">
        <v>0.57677507400512695</v>
      </c>
      <c r="Y8">
        <v>0.57677507400512695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281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7.4018173217773402</v>
      </c>
      <c r="L9" s="10">
        <v>1.24991607666016</v>
      </c>
      <c r="M9">
        <v>0.302810668945312</v>
      </c>
      <c r="N9">
        <v>7.8854045867919904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3.6039485931396502</v>
      </c>
      <c r="U9">
        <v>3.0966541767120401</v>
      </c>
      <c r="V9">
        <v>3.1314358711242698</v>
      </c>
      <c r="W9" s="17">
        <v>3.4781694412231501E-2</v>
      </c>
      <c r="X9">
        <v>0.47251272201538103</v>
      </c>
      <c r="Y9">
        <v>0.47251272201538103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764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8.7104778289794904</v>
      </c>
      <c r="L10" s="10">
        <v>1.3560638427734399</v>
      </c>
      <c r="M10">
        <v>0.14569473266601601</v>
      </c>
      <c r="N10">
        <v>9.2314319610595703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4.6927738189697301</v>
      </c>
      <c r="U10">
        <v>4.0366182327270499</v>
      </c>
      <c r="V10">
        <v>4.0753555297851598</v>
      </c>
      <c r="W10" s="17">
        <v>3.8737297058105503E-2</v>
      </c>
      <c r="X10">
        <v>0.61741828918456998</v>
      </c>
      <c r="Y10">
        <v>0.61741828918456998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89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8.7147712707519496</v>
      </c>
      <c r="L11" s="10">
        <v>1.3785762786865201</v>
      </c>
      <c r="M11">
        <v>0.24074172973632799</v>
      </c>
      <c r="N11">
        <v>9.3824234008789098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4.1959114074706996</v>
      </c>
      <c r="U11">
        <v>3.5781173706054701</v>
      </c>
      <c r="V11">
        <v>3.6251845359802202</v>
      </c>
      <c r="W11" s="17">
        <v>4.7067165374755901E-2</v>
      </c>
      <c r="X11">
        <v>0.57072687149047896</v>
      </c>
      <c r="Y11">
        <v>0.57072687149047896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723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>
        <v>8.1853656768798793</v>
      </c>
      <c r="L12" s="10">
        <v>1.2578163146972701</v>
      </c>
      <c r="M12">
        <v>0.50675582885742199</v>
      </c>
      <c r="N12">
        <v>7.3929557800293004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4.2234725952148402</v>
      </c>
      <c r="U12">
        <v>3.7582573890686</v>
      </c>
      <c r="V12">
        <v>3.6856658458709699</v>
      </c>
      <c r="W12" s="17">
        <v>7.2591543197631794E-2</v>
      </c>
      <c r="X12">
        <v>0.53780674934387196</v>
      </c>
      <c r="Y12">
        <v>0.53780674934387196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2" customFormat="1" x14ac:dyDescent="0.15">
      <c r="A13" s="7">
        <v>971</v>
      </c>
      <c r="B13" s="2">
        <v>17</v>
      </c>
      <c r="C13" s="2">
        <v>3</v>
      </c>
      <c r="D13" s="2">
        <v>10</v>
      </c>
      <c r="E13" s="2">
        <v>10</v>
      </c>
      <c r="F13" s="2">
        <v>10</v>
      </c>
      <c r="G13" s="2">
        <v>0</v>
      </c>
      <c r="H13" s="2">
        <v>7</v>
      </c>
      <c r="I13" s="2">
        <v>3</v>
      </c>
      <c r="J13" s="2">
        <v>0.85</v>
      </c>
      <c r="K13" s="2">
        <v>8.9891071319580096</v>
      </c>
      <c r="L13" s="11">
        <v>1.2540378570556601</v>
      </c>
      <c r="M13" s="2">
        <v>0.34460067749023399</v>
      </c>
      <c r="N13" s="2">
        <v>8.0186500549316406</v>
      </c>
      <c r="O13" s="2">
        <v>7</v>
      </c>
      <c r="P13" s="2">
        <v>7</v>
      </c>
      <c r="Q13" s="2">
        <v>17</v>
      </c>
      <c r="R13" s="18">
        <v>0.4118</v>
      </c>
      <c r="S13" s="18">
        <f t="shared" si="0"/>
        <v>0.7</v>
      </c>
      <c r="T13" s="2">
        <v>4.4887371063232404</v>
      </c>
      <c r="U13" s="2">
        <v>3.97951316833496</v>
      </c>
      <c r="V13" s="2">
        <v>3.8925642967224099</v>
      </c>
      <c r="W13" s="11">
        <v>8.69488716125488E-2</v>
      </c>
      <c r="X13" s="2">
        <v>0.59617280960082997</v>
      </c>
      <c r="Y13" s="2">
        <v>0.59617280960082997</v>
      </c>
      <c r="Z13" s="2">
        <v>0.7</v>
      </c>
      <c r="AA13" s="2">
        <v>1</v>
      </c>
      <c r="AB13" s="2">
        <v>0.58823529411764697</v>
      </c>
      <c r="AC13" s="2">
        <v>0.74074074074074103</v>
      </c>
      <c r="AD13" s="2">
        <v>0</v>
      </c>
      <c r="AE13" s="2">
        <v>0.3</v>
      </c>
    </row>
    <row r="14" spans="1:31" x14ac:dyDescent="0.15">
      <c r="A14" s="6">
        <v>35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8.3034210205078107</v>
      </c>
      <c r="L14" s="10">
        <v>1.50728607177734</v>
      </c>
      <c r="M14">
        <v>0.31216812133789101</v>
      </c>
      <c r="N14">
        <v>8.3391017913818395</v>
      </c>
      <c r="O14">
        <v>6</v>
      </c>
      <c r="P14">
        <v>6</v>
      </c>
      <c r="Q14">
        <v>15</v>
      </c>
      <c r="R14" s="16">
        <v>0.4</v>
      </c>
      <c r="S14" s="16">
        <f t="shared" ref="S14:S23" si="1">O14/E14</f>
        <v>0.6</v>
      </c>
      <c r="T14">
        <v>4.0888977050781197</v>
      </c>
      <c r="U14">
        <v>3.5334823131561302</v>
      </c>
      <c r="V14">
        <v>3.52897024154663</v>
      </c>
      <c r="W14" s="17">
        <v>4.5120716094970703E-3</v>
      </c>
      <c r="X14">
        <v>0.55992746353149403</v>
      </c>
      <c r="Y14">
        <v>0.55992746353149403</v>
      </c>
      <c r="Z14">
        <v>0.6</v>
      </c>
      <c r="AA14">
        <v>0.9</v>
      </c>
      <c r="AB14">
        <v>0.6</v>
      </c>
      <c r="AC14">
        <v>0.72</v>
      </c>
      <c r="AD14">
        <v>0.1</v>
      </c>
      <c r="AE14">
        <v>0.3</v>
      </c>
    </row>
    <row r="15" spans="1:31" x14ac:dyDescent="0.15">
      <c r="A15" s="6">
        <v>263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8.2073726654052699</v>
      </c>
      <c r="L15" s="10">
        <v>1.42751312255859</v>
      </c>
      <c r="M15">
        <v>0.17008590698242201</v>
      </c>
      <c r="N15">
        <v>8.1561946868896502</v>
      </c>
      <c r="O15">
        <v>5</v>
      </c>
      <c r="P15">
        <v>5</v>
      </c>
      <c r="Q15">
        <v>14</v>
      </c>
      <c r="R15" s="16">
        <v>0.35709999999999997</v>
      </c>
      <c r="S15" s="16">
        <f t="shared" si="1"/>
        <v>0.5</v>
      </c>
      <c r="T15">
        <v>3.9893608093261701</v>
      </c>
      <c r="U15">
        <v>3.4466040134429901</v>
      </c>
      <c r="V15">
        <v>3.4406189918518102</v>
      </c>
      <c r="W15" s="17">
        <v>5.98502159118652E-3</v>
      </c>
      <c r="X15">
        <v>0.54874181747436501</v>
      </c>
      <c r="Y15">
        <v>0.54874181747436501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840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9.7920341491699201</v>
      </c>
      <c r="L16" s="10">
        <v>1.60562515258789</v>
      </c>
      <c r="M16">
        <v>2.2163391113281299E-2</v>
      </c>
      <c r="N16">
        <v>9.6853771209716797</v>
      </c>
      <c r="O16">
        <v>6</v>
      </c>
      <c r="P16">
        <v>6</v>
      </c>
      <c r="Q16">
        <v>16</v>
      </c>
      <c r="R16" s="16">
        <v>0.375</v>
      </c>
      <c r="S16" s="16">
        <f t="shared" si="1"/>
        <v>0.6</v>
      </c>
      <c r="T16">
        <v>4.63179588317871</v>
      </c>
      <c r="U16">
        <v>3.9764432907104501</v>
      </c>
      <c r="V16">
        <v>3.96685791015625</v>
      </c>
      <c r="W16" s="17">
        <v>9.5853805541992205E-3</v>
      </c>
      <c r="X16">
        <v>0.66493797302246105</v>
      </c>
      <c r="Y16">
        <v>0.66493797302246105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725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8.3501110076904297</v>
      </c>
      <c r="L17" s="10">
        <v>1.52585029602051</v>
      </c>
      <c r="M17">
        <v>0.20401382446289101</v>
      </c>
      <c r="N17">
        <v>8.0691909790039098</v>
      </c>
      <c r="O17">
        <v>6</v>
      </c>
      <c r="P17">
        <v>6</v>
      </c>
      <c r="Q17">
        <v>16</v>
      </c>
      <c r="R17" s="16">
        <v>0.375</v>
      </c>
      <c r="S17" s="16">
        <f t="shared" si="1"/>
        <v>0.6</v>
      </c>
      <c r="T17">
        <v>4.5539226531982404</v>
      </c>
      <c r="U17">
        <v>3.9813394546508798</v>
      </c>
      <c r="V17">
        <v>3.9541468620300302</v>
      </c>
      <c r="W17" s="17">
        <v>2.7192592620849599E-2</v>
      </c>
      <c r="X17">
        <v>0.599775791168213</v>
      </c>
      <c r="Y17">
        <v>0.599775791168213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396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8.1540069580078107</v>
      </c>
      <c r="L18" s="10">
        <v>1.6006011962890601</v>
      </c>
      <c r="M18">
        <v>0.343902587890625</v>
      </c>
      <c r="N18">
        <v>7.78059959411621</v>
      </c>
      <c r="O18">
        <v>5</v>
      </c>
      <c r="P18">
        <v>5</v>
      </c>
      <c r="Q18">
        <v>14</v>
      </c>
      <c r="R18" s="16">
        <v>0.35709999999999997</v>
      </c>
      <c r="S18" s="16">
        <f t="shared" si="1"/>
        <v>0.5</v>
      </c>
      <c r="T18">
        <v>3.7330417633056601</v>
      </c>
      <c r="U18">
        <v>3.2474949359893799</v>
      </c>
      <c r="V18">
        <v>3.21267890930176</v>
      </c>
      <c r="W18" s="17">
        <v>3.4816026687622098E-2</v>
      </c>
      <c r="X18">
        <v>0.52036285400390603</v>
      </c>
      <c r="Y18">
        <v>0.52036285400390603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688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7.9709243774414098</v>
      </c>
      <c r="L19" s="10">
        <v>1.6041717529296899</v>
      </c>
      <c r="M19">
        <v>0.33562088012695301</v>
      </c>
      <c r="N19">
        <v>7.4398937225341797</v>
      </c>
      <c r="O19">
        <v>5</v>
      </c>
      <c r="P19">
        <v>5</v>
      </c>
      <c r="Q19">
        <v>13</v>
      </c>
      <c r="R19" s="16">
        <v>0.3846</v>
      </c>
      <c r="S19" s="16">
        <f t="shared" si="1"/>
        <v>0.5</v>
      </c>
      <c r="T19">
        <v>3.7078723907470699</v>
      </c>
      <c r="U19">
        <v>3.2339270114898699</v>
      </c>
      <c r="V19">
        <v>3.1989583969116202</v>
      </c>
      <c r="W19" s="17">
        <v>3.4968614578247098E-2</v>
      </c>
      <c r="X19">
        <v>0.508913993835449</v>
      </c>
      <c r="Y19">
        <v>0.508913993835449</v>
      </c>
      <c r="Z19">
        <v>0.5</v>
      </c>
      <c r="AA19">
        <v>0.8</v>
      </c>
      <c r="AB19">
        <v>0.61538461538461497</v>
      </c>
      <c r="AC19">
        <v>0.69565217391304301</v>
      </c>
      <c r="AD19">
        <v>0.2</v>
      </c>
      <c r="AE19">
        <v>0.3</v>
      </c>
    </row>
    <row r="20" spans="1:31" x14ac:dyDescent="0.15">
      <c r="A20" s="6">
        <v>562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8.1943950653076207</v>
      </c>
      <c r="L20" s="10">
        <v>1.5858402252197299</v>
      </c>
      <c r="M20">
        <v>0.289749145507812</v>
      </c>
      <c r="N20">
        <v>7.7740345001220703</v>
      </c>
      <c r="O20">
        <v>5</v>
      </c>
      <c r="P20">
        <v>5</v>
      </c>
      <c r="Q20">
        <v>15</v>
      </c>
      <c r="R20" s="16">
        <v>0.33329999999999999</v>
      </c>
      <c r="S20" s="16">
        <f t="shared" si="1"/>
        <v>0.5</v>
      </c>
      <c r="T20">
        <v>3.9068489074707</v>
      </c>
      <c r="U20">
        <v>3.4167623519897501</v>
      </c>
      <c r="V20">
        <v>3.37409591674805</v>
      </c>
      <c r="W20" s="17">
        <v>4.2666435241699198E-2</v>
      </c>
      <c r="X20">
        <v>0.53275299072265603</v>
      </c>
      <c r="Y20">
        <v>0.53275299072265603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955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8.1018104553222692</v>
      </c>
      <c r="L21" s="10">
        <v>1.5659656524658201</v>
      </c>
      <c r="M21">
        <v>0.244155883789062</v>
      </c>
      <c r="N21">
        <v>7.5885448455810502</v>
      </c>
      <c r="O21">
        <v>6</v>
      </c>
      <c r="P21">
        <v>6</v>
      </c>
      <c r="Q21">
        <v>16</v>
      </c>
      <c r="R21" s="16">
        <v>0.375</v>
      </c>
      <c r="S21" s="16">
        <f t="shared" si="1"/>
        <v>0.6</v>
      </c>
      <c r="T21">
        <v>4.0637435913085902</v>
      </c>
      <c r="U21">
        <v>3.54671382904053</v>
      </c>
      <c r="V21">
        <v>3.50258064270019</v>
      </c>
      <c r="W21" s="17">
        <v>4.4133186340331997E-2</v>
      </c>
      <c r="X21">
        <v>0.56116294860839799</v>
      </c>
      <c r="Y21">
        <v>0.56116294860839799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s="2" customFormat="1" x14ac:dyDescent="0.15">
      <c r="A22" s="7">
        <v>956</v>
      </c>
      <c r="B22" s="2">
        <v>17</v>
      </c>
      <c r="C22" s="2">
        <v>3</v>
      </c>
      <c r="D22" s="2">
        <v>10</v>
      </c>
      <c r="E22" s="2">
        <v>10</v>
      </c>
      <c r="F22" s="2">
        <v>10</v>
      </c>
      <c r="G22" s="2">
        <v>0</v>
      </c>
      <c r="H22" s="2">
        <v>7</v>
      </c>
      <c r="I22" s="2">
        <v>3</v>
      </c>
      <c r="J22" s="2">
        <v>0.85</v>
      </c>
      <c r="K22" s="2">
        <v>8.6290321350097692</v>
      </c>
      <c r="L22" s="11">
        <v>1.57792472839355</v>
      </c>
      <c r="M22" s="2">
        <v>0.73628616333007801</v>
      </c>
      <c r="N22" s="2">
        <v>7.2675247192382804</v>
      </c>
      <c r="O22" s="2">
        <v>7</v>
      </c>
      <c r="P22" s="2">
        <v>7</v>
      </c>
      <c r="Q22" s="2">
        <v>17</v>
      </c>
      <c r="R22" s="18">
        <v>0.4118</v>
      </c>
      <c r="S22" s="18">
        <f t="shared" si="1"/>
        <v>0.7</v>
      </c>
      <c r="T22" s="2">
        <v>4.53873634338379</v>
      </c>
      <c r="U22" s="2">
        <v>4.0801310539245597</v>
      </c>
      <c r="V22" s="2">
        <v>3.9544265270233101</v>
      </c>
      <c r="W22" s="11">
        <v>0.12570452690124501</v>
      </c>
      <c r="X22" s="2">
        <v>0.58430981636047397</v>
      </c>
      <c r="Y22" s="2">
        <v>0.58430981636047397</v>
      </c>
      <c r="Z22" s="2">
        <v>0.7</v>
      </c>
      <c r="AA22" s="2">
        <v>1</v>
      </c>
      <c r="AB22" s="2">
        <v>0.58823529411764697</v>
      </c>
      <c r="AC22" s="2">
        <v>0.74074074074074103</v>
      </c>
      <c r="AD22" s="2">
        <v>0</v>
      </c>
      <c r="AE22" s="2">
        <v>0.3</v>
      </c>
    </row>
    <row r="23" spans="1:31" x14ac:dyDescent="0.15">
      <c r="A23" s="6">
        <v>680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12.677793502807599</v>
      </c>
      <c r="L23" s="10">
        <v>1.7241325378418</v>
      </c>
      <c r="M23">
        <v>1.41609954833984</v>
      </c>
      <c r="N23">
        <v>9.0904026031494105</v>
      </c>
      <c r="O23">
        <v>5</v>
      </c>
      <c r="P23">
        <v>5</v>
      </c>
      <c r="Q23">
        <v>15</v>
      </c>
      <c r="R23" s="16">
        <v>0.33329999999999999</v>
      </c>
      <c r="S23" s="16">
        <f t="shared" si="1"/>
        <v>0.5</v>
      </c>
      <c r="T23">
        <v>5.0513935089111301</v>
      </c>
      <c r="U23">
        <v>4.7370834350585902</v>
      </c>
      <c r="V23">
        <v>4.409912109375</v>
      </c>
      <c r="W23" s="17">
        <v>0.32717132568359403</v>
      </c>
      <c r="X23">
        <v>0.64148139953613303</v>
      </c>
      <c r="Y23">
        <v>0.64148139953613303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399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13.0696868896484</v>
      </c>
      <c r="L24" s="10">
        <v>1.7777214050293</v>
      </c>
      <c r="M24">
        <v>1.5230255126953101</v>
      </c>
      <c r="N24">
        <v>9.9996490478515607</v>
      </c>
      <c r="O24">
        <v>7</v>
      </c>
      <c r="P24">
        <v>7</v>
      </c>
      <c r="Q24">
        <v>17</v>
      </c>
      <c r="R24" s="16">
        <v>0.4118</v>
      </c>
      <c r="S24" s="16">
        <f t="shared" ref="S24:S60" si="2">O24/E24</f>
        <v>0.7</v>
      </c>
      <c r="T24">
        <v>5.0788116455078098</v>
      </c>
      <c r="U24">
        <v>4.7300524711608896</v>
      </c>
      <c r="V24">
        <v>4.4413595199584996</v>
      </c>
      <c r="W24" s="17">
        <v>0.28869295120239302</v>
      </c>
      <c r="X24">
        <v>0.63745212554931596</v>
      </c>
      <c r="Y24">
        <v>0.63745212554931596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144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12.2588920593262</v>
      </c>
      <c r="L25" s="10">
        <v>1.6552867889404299</v>
      </c>
      <c r="M25">
        <v>1.37172698974609</v>
      </c>
      <c r="N25">
        <v>8.9462089538574201</v>
      </c>
      <c r="O25">
        <v>7</v>
      </c>
      <c r="P25">
        <v>7</v>
      </c>
      <c r="Q25">
        <v>17</v>
      </c>
      <c r="R25" s="16">
        <v>0.4118</v>
      </c>
      <c r="S25" s="16">
        <f t="shared" si="2"/>
        <v>0.7</v>
      </c>
      <c r="T25">
        <v>4.8854942321777299</v>
      </c>
      <c r="U25">
        <v>4.5660943984985396</v>
      </c>
      <c r="V25">
        <v>4.2890815734863299</v>
      </c>
      <c r="W25" s="17">
        <v>0.27701282501220698</v>
      </c>
      <c r="X25">
        <v>0.59641265869140603</v>
      </c>
      <c r="Y25">
        <v>0.59641265869140603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482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11.742067337036101</v>
      </c>
      <c r="L26" s="10">
        <v>1.63059234619141</v>
      </c>
      <c r="M26">
        <v>1.34928131103516</v>
      </c>
      <c r="N26">
        <v>8.4218254089355504</v>
      </c>
      <c r="O26">
        <v>5</v>
      </c>
      <c r="P26">
        <v>5</v>
      </c>
      <c r="Q26">
        <v>15</v>
      </c>
      <c r="R26" s="16">
        <v>0.33329999999999999</v>
      </c>
      <c r="S26" s="16">
        <f t="shared" si="2"/>
        <v>0.5</v>
      </c>
      <c r="T26">
        <v>4.3882617950439498</v>
      </c>
      <c r="U26">
        <v>4.1215224266052202</v>
      </c>
      <c r="V26">
        <v>3.8507843017578098</v>
      </c>
      <c r="W26" s="17">
        <v>0.270738124847412</v>
      </c>
      <c r="X26">
        <v>0.53747749328613303</v>
      </c>
      <c r="Y26">
        <v>0.53747749328613303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229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10.3217124938965</v>
      </c>
      <c r="L27" s="10">
        <v>1.7060852050781199</v>
      </c>
      <c r="M27">
        <v>1.0290412902832</v>
      </c>
      <c r="N27">
        <v>7.3843078613281197</v>
      </c>
      <c r="O27">
        <v>5</v>
      </c>
      <c r="P27">
        <v>5</v>
      </c>
      <c r="Q27">
        <v>15</v>
      </c>
      <c r="R27" s="16">
        <v>0.33329999999999999</v>
      </c>
      <c r="S27" s="16">
        <f t="shared" si="2"/>
        <v>0.5</v>
      </c>
      <c r="T27">
        <v>4.8080120086669904</v>
      </c>
      <c r="U27">
        <v>4.4200329780578604</v>
      </c>
      <c r="V27">
        <v>4.1532464027404803</v>
      </c>
      <c r="W27" s="17">
        <v>0.26678657531738298</v>
      </c>
      <c r="X27">
        <v>0.654765605926514</v>
      </c>
      <c r="Y27">
        <v>0.654765605926514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476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12.183815002441399</v>
      </c>
      <c r="L28" s="10">
        <v>1.7520828247070299</v>
      </c>
      <c r="M28">
        <v>1.52590751647949</v>
      </c>
      <c r="N28">
        <v>9.3290176391601598</v>
      </c>
      <c r="O28">
        <v>5</v>
      </c>
      <c r="P28">
        <v>5</v>
      </c>
      <c r="Q28">
        <v>14</v>
      </c>
      <c r="R28" s="16">
        <v>0.35709999999999997</v>
      </c>
      <c r="S28" s="16">
        <f t="shared" si="2"/>
        <v>0.5</v>
      </c>
      <c r="T28">
        <v>4.4409465789794904</v>
      </c>
      <c r="U28">
        <v>4.1580147743225098</v>
      </c>
      <c r="V28">
        <v>3.8953614234924299</v>
      </c>
      <c r="W28" s="17">
        <v>0.26265335083007801</v>
      </c>
      <c r="X28">
        <v>0.54558515548706099</v>
      </c>
      <c r="Y28">
        <v>0.54558515548706099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733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11.8653621673584</v>
      </c>
      <c r="L29" s="10">
        <v>1.68826484680176</v>
      </c>
      <c r="M29">
        <v>1.46877670288086</v>
      </c>
      <c r="N29">
        <v>9.1130142211914098</v>
      </c>
      <c r="O29">
        <v>6</v>
      </c>
      <c r="P29">
        <v>6</v>
      </c>
      <c r="Q29">
        <v>16</v>
      </c>
      <c r="R29" s="16">
        <v>0.375</v>
      </c>
      <c r="S29" s="16">
        <f t="shared" si="2"/>
        <v>0.6</v>
      </c>
      <c r="T29">
        <v>4.6890087127685502</v>
      </c>
      <c r="U29">
        <v>4.3773121833801296</v>
      </c>
      <c r="V29">
        <v>4.1230134963989302</v>
      </c>
      <c r="W29" s="17">
        <v>0.25429868698120101</v>
      </c>
      <c r="X29">
        <v>0.56599521636962902</v>
      </c>
      <c r="Y29">
        <v>0.56599521636962902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577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12.5681343078613</v>
      </c>
      <c r="L30" s="10">
        <v>1.6681442260742201</v>
      </c>
      <c r="M30">
        <v>1.4499664306640601</v>
      </c>
      <c r="N30">
        <v>9.9293594360351598</v>
      </c>
      <c r="O30">
        <v>8</v>
      </c>
      <c r="P30">
        <v>8</v>
      </c>
      <c r="Q30">
        <v>18</v>
      </c>
      <c r="R30" s="16">
        <v>0.44440000000000002</v>
      </c>
      <c r="S30" s="16">
        <f t="shared" si="2"/>
        <v>0.8</v>
      </c>
      <c r="T30">
        <v>5.2424602508544904</v>
      </c>
      <c r="U30">
        <v>4.8652920722961399</v>
      </c>
      <c r="V30">
        <v>4.61120510101318</v>
      </c>
      <c r="W30" s="17">
        <v>0.25408697128295898</v>
      </c>
      <c r="X30">
        <v>0.63125514984130904</v>
      </c>
      <c r="Y30">
        <v>0.63125514984130904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864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9.7117614746093697</v>
      </c>
      <c r="L31" s="10">
        <v>1.73189353942871</v>
      </c>
      <c r="M31">
        <v>1.1190643310546899</v>
      </c>
      <c r="N31">
        <v>6.9107093811035201</v>
      </c>
      <c r="O31">
        <v>6</v>
      </c>
      <c r="P31">
        <v>6</v>
      </c>
      <c r="Q31">
        <v>16</v>
      </c>
      <c r="R31" s="16">
        <v>0.375</v>
      </c>
      <c r="S31" s="16">
        <f t="shared" si="2"/>
        <v>0.6</v>
      </c>
      <c r="T31">
        <v>4.5033893585205096</v>
      </c>
      <c r="U31">
        <v>4.1522464752197301</v>
      </c>
      <c r="V31">
        <v>3.9079174995422399</v>
      </c>
      <c r="W31" s="17">
        <v>0.24432897567749001</v>
      </c>
      <c r="X31">
        <v>0.59547185897827104</v>
      </c>
      <c r="Y31">
        <v>0.59547185897827104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471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9.5644092559814506</v>
      </c>
      <c r="L32" s="10">
        <v>1.7996177673339799</v>
      </c>
      <c r="M32">
        <v>1.2210121154785201</v>
      </c>
      <c r="N32">
        <v>6.8129844665527299</v>
      </c>
      <c r="O32">
        <v>6</v>
      </c>
      <c r="P32">
        <v>6</v>
      </c>
      <c r="Q32">
        <v>16</v>
      </c>
      <c r="R32" s="16">
        <v>0.375</v>
      </c>
      <c r="S32" s="16">
        <f t="shared" si="2"/>
        <v>0.6</v>
      </c>
      <c r="T32">
        <v>4.6843013763427699</v>
      </c>
      <c r="U32">
        <v>4.3179864883422896</v>
      </c>
      <c r="V32">
        <v>4.0765180587768501</v>
      </c>
      <c r="W32" s="17">
        <v>0.24146842956542999</v>
      </c>
      <c r="X32">
        <v>0.60778331756591797</v>
      </c>
      <c r="Y32">
        <v>0.60778331756591797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416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12.912279129028301</v>
      </c>
      <c r="L33" s="10">
        <v>1.8050498962402299</v>
      </c>
      <c r="M33">
        <v>1.61069488525391</v>
      </c>
      <c r="N33">
        <v>10.397825241088899</v>
      </c>
      <c r="O33">
        <v>8</v>
      </c>
      <c r="P33">
        <v>8</v>
      </c>
      <c r="Q33">
        <v>18</v>
      </c>
      <c r="R33" s="16">
        <v>0.44440000000000002</v>
      </c>
      <c r="S33" s="16">
        <f t="shared" si="2"/>
        <v>0.8</v>
      </c>
      <c r="T33">
        <v>5.0610771179199201</v>
      </c>
      <c r="U33">
        <v>4.6764202117919904</v>
      </c>
      <c r="V33">
        <v>4.4359002113342303</v>
      </c>
      <c r="W33" s="17">
        <v>0.240520000457764</v>
      </c>
      <c r="X33">
        <v>0.62517690658569303</v>
      </c>
      <c r="Y33">
        <v>0.62517690658569303</v>
      </c>
      <c r="Z33">
        <v>0.8</v>
      </c>
      <c r="AA33">
        <v>1</v>
      </c>
      <c r="AB33">
        <v>0.55555555555555602</v>
      </c>
      <c r="AC33">
        <v>0.71428571428571397</v>
      </c>
      <c r="AD33">
        <v>0</v>
      </c>
      <c r="AE33">
        <v>0.2</v>
      </c>
    </row>
    <row r="34" spans="1:31" s="1" customFormat="1" x14ac:dyDescent="0.15">
      <c r="A34" s="8">
        <v>210</v>
      </c>
      <c r="B34" s="1">
        <v>18</v>
      </c>
      <c r="C34" s="1">
        <v>2</v>
      </c>
      <c r="D34" s="1">
        <v>10</v>
      </c>
      <c r="E34" s="1">
        <v>10</v>
      </c>
      <c r="F34" s="1">
        <v>10</v>
      </c>
      <c r="G34" s="1">
        <v>0</v>
      </c>
      <c r="H34" s="1">
        <v>8</v>
      </c>
      <c r="I34" s="1">
        <v>2</v>
      </c>
      <c r="J34" s="1">
        <v>0.9</v>
      </c>
      <c r="K34" s="12">
        <v>9.3285999298095703</v>
      </c>
      <c r="L34" s="12">
        <v>1.6996536254882799</v>
      </c>
      <c r="M34" s="1">
        <v>1.1137390136718699</v>
      </c>
      <c r="N34" s="1">
        <v>6.60658836364746</v>
      </c>
      <c r="O34" s="1">
        <v>5</v>
      </c>
      <c r="P34" s="1">
        <v>5</v>
      </c>
      <c r="Q34" s="1">
        <v>14</v>
      </c>
      <c r="R34" s="19">
        <v>0.35709999999999997</v>
      </c>
      <c r="S34" s="19">
        <f t="shared" si="2"/>
        <v>0.5</v>
      </c>
      <c r="T34" s="1">
        <v>4.1583976745605504</v>
      </c>
      <c r="U34" s="1">
        <v>3.84421730041504</v>
      </c>
      <c r="V34" s="1">
        <v>3.6080558300018302</v>
      </c>
      <c r="W34" s="12">
        <v>0.23616147041320801</v>
      </c>
      <c r="X34" s="1">
        <v>0.55034184455871604</v>
      </c>
      <c r="Y34" s="1">
        <v>0.55034184455871604</v>
      </c>
      <c r="Z34" s="1">
        <v>0.5</v>
      </c>
      <c r="AA34" s="1">
        <v>0.9</v>
      </c>
      <c r="AB34" s="1">
        <v>0.64285714285714302</v>
      </c>
      <c r="AC34" s="1">
        <v>0.75</v>
      </c>
      <c r="AD34" s="1">
        <v>0.1</v>
      </c>
      <c r="AE34" s="1">
        <v>0.4</v>
      </c>
    </row>
    <row r="35" spans="1:31" x14ac:dyDescent="0.15">
      <c r="A35" s="6">
        <v>167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12.971529006958001</v>
      </c>
      <c r="L35" s="10">
        <v>1.88516998291016</v>
      </c>
      <c r="M35">
        <v>1.59377288818359</v>
      </c>
      <c r="N35">
        <v>9.4041481018066406</v>
      </c>
      <c r="O35">
        <v>5</v>
      </c>
      <c r="P35">
        <v>5</v>
      </c>
      <c r="Q35">
        <v>15</v>
      </c>
      <c r="R35" s="16">
        <v>0.33329999999999999</v>
      </c>
      <c r="S35" s="16">
        <f t="shared" si="2"/>
        <v>0.5</v>
      </c>
      <c r="T35">
        <v>5.1941833496093697</v>
      </c>
      <c r="U35">
        <v>4.8667502403259304</v>
      </c>
      <c r="V35">
        <v>4.5372552871704102</v>
      </c>
      <c r="W35" s="17">
        <v>0.32949495315551802</v>
      </c>
      <c r="X35">
        <v>0.65692806243896495</v>
      </c>
      <c r="Y35">
        <v>0.65692806243896495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702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13.035551071166999</v>
      </c>
      <c r="L36" s="10">
        <v>1.8518524169921899</v>
      </c>
      <c r="M36">
        <v>1.5735511779785201</v>
      </c>
      <c r="N36">
        <v>9.6432857513427699</v>
      </c>
      <c r="O36">
        <v>6</v>
      </c>
      <c r="P36">
        <v>6</v>
      </c>
      <c r="Q36">
        <v>16</v>
      </c>
      <c r="R36" s="16">
        <v>0.375</v>
      </c>
      <c r="S36" s="16">
        <f t="shared" si="2"/>
        <v>0.6</v>
      </c>
      <c r="T36">
        <v>5.0322628021240199</v>
      </c>
      <c r="U36">
        <v>4.7077298164367702</v>
      </c>
      <c r="V36">
        <v>4.3833518028259304</v>
      </c>
      <c r="W36" s="17">
        <v>0.32437801361084001</v>
      </c>
      <c r="X36">
        <v>0.64891099929809604</v>
      </c>
      <c r="Y36">
        <v>0.64891099929809604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935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12.895305633544901</v>
      </c>
      <c r="L37" s="10">
        <v>2.0056800842285201</v>
      </c>
      <c r="M37">
        <v>1.7586364746093699</v>
      </c>
      <c r="N37">
        <v>9.6291980743408203</v>
      </c>
      <c r="O37">
        <v>6</v>
      </c>
      <c r="P37">
        <v>6</v>
      </c>
      <c r="Q37">
        <v>16</v>
      </c>
      <c r="R37" s="16">
        <v>0.375</v>
      </c>
      <c r="S37" s="16">
        <f t="shared" si="2"/>
        <v>0.6</v>
      </c>
      <c r="T37">
        <v>5.2304878234863299</v>
      </c>
      <c r="U37">
        <v>4.8850607872009304</v>
      </c>
      <c r="V37">
        <v>4.5756163597106898</v>
      </c>
      <c r="W37" s="17">
        <v>0.30944442749023399</v>
      </c>
      <c r="X37">
        <v>0.65487146377563499</v>
      </c>
      <c r="Y37">
        <v>0.65487146377563499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780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13.2326164245606</v>
      </c>
      <c r="L38" s="10">
        <v>1.9440841674804701</v>
      </c>
      <c r="M38">
        <v>1.69852066040039</v>
      </c>
      <c r="N38">
        <v>10.0872039794922</v>
      </c>
      <c r="O38">
        <v>7</v>
      </c>
      <c r="P38">
        <v>7</v>
      </c>
      <c r="Q38">
        <v>17</v>
      </c>
      <c r="R38" s="16">
        <v>0.4118</v>
      </c>
      <c r="S38" s="16">
        <f t="shared" si="2"/>
        <v>0.7</v>
      </c>
      <c r="T38">
        <v>5.0154247283935502</v>
      </c>
      <c r="U38">
        <v>4.6655039787292498</v>
      </c>
      <c r="V38">
        <v>4.3625283241271999</v>
      </c>
      <c r="W38" s="17">
        <v>0.302975654602051</v>
      </c>
      <c r="X38">
        <v>0.65289640426635698</v>
      </c>
      <c r="Y38">
        <v>0.65289640426635698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66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12.834880828857401</v>
      </c>
      <c r="L39" s="10">
        <v>1.9117622375488299</v>
      </c>
      <c r="M39">
        <v>1.6743087768554701</v>
      </c>
      <c r="N39">
        <v>9.7622947692871094</v>
      </c>
      <c r="O39">
        <v>6</v>
      </c>
      <c r="P39">
        <v>6</v>
      </c>
      <c r="Q39">
        <v>16</v>
      </c>
      <c r="R39" s="16">
        <v>0.375</v>
      </c>
      <c r="S39" s="16">
        <f t="shared" si="2"/>
        <v>0.6</v>
      </c>
      <c r="T39">
        <v>5.3047294616699201</v>
      </c>
      <c r="U39">
        <v>4.9479794502258301</v>
      </c>
      <c r="V39">
        <v>4.6499147415161097</v>
      </c>
      <c r="W39" s="17">
        <v>0.29806470870971702</v>
      </c>
      <c r="X39">
        <v>0.65481472015380904</v>
      </c>
      <c r="Y39">
        <v>0.65481472015380904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533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12.4168815612793</v>
      </c>
      <c r="L40" s="10">
        <v>1.8768482208252</v>
      </c>
      <c r="M40">
        <v>1.6374874114990201</v>
      </c>
      <c r="N40">
        <v>9.3175468444824201</v>
      </c>
      <c r="O40">
        <v>5</v>
      </c>
      <c r="P40">
        <v>5</v>
      </c>
      <c r="Q40">
        <v>15</v>
      </c>
      <c r="R40" s="16">
        <v>0.33329999999999999</v>
      </c>
      <c r="S40" s="16">
        <f t="shared" si="2"/>
        <v>0.5</v>
      </c>
      <c r="T40">
        <v>4.5146732330322301</v>
      </c>
      <c r="U40">
        <v>4.2346105575561497</v>
      </c>
      <c r="V40">
        <v>3.9387907981872599</v>
      </c>
      <c r="W40" s="17">
        <v>0.29581975936889598</v>
      </c>
      <c r="X40">
        <v>0.57588243484497104</v>
      </c>
      <c r="Y40">
        <v>0.57588243484497104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46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10.927448272705099</v>
      </c>
      <c r="L41" s="10">
        <v>1.83538246154785</v>
      </c>
      <c r="M41">
        <v>1.1187820434570299</v>
      </c>
      <c r="N41">
        <v>7.7820816040039098</v>
      </c>
      <c r="O41">
        <v>6</v>
      </c>
      <c r="P41">
        <v>6</v>
      </c>
      <c r="Q41">
        <v>16</v>
      </c>
      <c r="R41" s="16">
        <v>0.375</v>
      </c>
      <c r="S41" s="16">
        <f t="shared" si="2"/>
        <v>0.6</v>
      </c>
      <c r="T41">
        <v>4.6842994689941397</v>
      </c>
      <c r="U41">
        <v>4.3254470825195304</v>
      </c>
      <c r="V41">
        <v>4.0339326858520499</v>
      </c>
      <c r="W41" s="17">
        <v>0.29151439666748102</v>
      </c>
      <c r="X41">
        <v>0.65036678314208995</v>
      </c>
      <c r="Y41">
        <v>0.65036678314208995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248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10.4051151275635</v>
      </c>
      <c r="L42" s="10">
        <v>1.9848480224609399</v>
      </c>
      <c r="M42">
        <v>1.3254547119140601</v>
      </c>
      <c r="N42">
        <v>7.2283706665039098</v>
      </c>
      <c r="O42">
        <v>5</v>
      </c>
      <c r="P42">
        <v>5</v>
      </c>
      <c r="Q42">
        <v>15</v>
      </c>
      <c r="R42" s="16">
        <v>0.33329999999999999</v>
      </c>
      <c r="S42" s="16">
        <f t="shared" si="2"/>
        <v>0.5</v>
      </c>
      <c r="T42">
        <v>4.5812740325927699</v>
      </c>
      <c r="U42">
        <v>4.2390804290771502</v>
      </c>
      <c r="V42">
        <v>3.9479346275329599</v>
      </c>
      <c r="W42" s="17">
        <v>0.29114580154419001</v>
      </c>
      <c r="X42">
        <v>0.63333940505981401</v>
      </c>
      <c r="Y42">
        <v>0.63333940505981401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171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12.860271453857401</v>
      </c>
      <c r="L43" s="10">
        <v>1.8646831512451201</v>
      </c>
      <c r="M43">
        <v>1.61594581604004</v>
      </c>
      <c r="N43">
        <v>9.7299594879150408</v>
      </c>
      <c r="O43">
        <v>6</v>
      </c>
      <c r="P43">
        <v>6</v>
      </c>
      <c r="Q43">
        <v>16</v>
      </c>
      <c r="R43" s="16">
        <v>0.375</v>
      </c>
      <c r="S43" s="16">
        <f t="shared" si="2"/>
        <v>0.6</v>
      </c>
      <c r="T43">
        <v>4.6467018127441397</v>
      </c>
      <c r="U43">
        <v>4.3569760322570801</v>
      </c>
      <c r="V43">
        <v>4.0668029785156197</v>
      </c>
      <c r="W43" s="17">
        <v>0.29017305374145502</v>
      </c>
      <c r="X43">
        <v>0.57989883422851596</v>
      </c>
      <c r="Y43">
        <v>0.57989883422851596</v>
      </c>
      <c r="Z43">
        <v>0.6</v>
      </c>
      <c r="AA43">
        <v>1</v>
      </c>
      <c r="AB43">
        <v>0.625</v>
      </c>
      <c r="AC43">
        <v>0.76923076923076905</v>
      </c>
      <c r="AD43">
        <v>0</v>
      </c>
      <c r="AE43">
        <v>0.4</v>
      </c>
    </row>
    <row r="44" spans="1:31" x14ac:dyDescent="0.15">
      <c r="A44" s="6">
        <v>234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12.8093204498291</v>
      </c>
      <c r="L44" s="10">
        <v>1.9746341705322299</v>
      </c>
      <c r="M44">
        <v>1.76130294799805</v>
      </c>
      <c r="N44">
        <v>9.9051914215087908</v>
      </c>
      <c r="O44">
        <v>8</v>
      </c>
      <c r="P44">
        <v>8</v>
      </c>
      <c r="Q44">
        <v>18</v>
      </c>
      <c r="R44" s="16">
        <v>0.44440000000000002</v>
      </c>
      <c r="S44" s="16">
        <f t="shared" si="2"/>
        <v>0.8</v>
      </c>
      <c r="T44">
        <v>4.8839550018310502</v>
      </c>
      <c r="U44">
        <v>4.5486645698547399</v>
      </c>
      <c r="V44">
        <v>4.2683181762695304</v>
      </c>
      <c r="W44" s="17">
        <v>0.28034639358520502</v>
      </c>
      <c r="X44">
        <v>0.61563682556152299</v>
      </c>
      <c r="Y44">
        <v>0.61563682556152299</v>
      </c>
      <c r="Z44">
        <v>0.8</v>
      </c>
      <c r="AA44">
        <v>1</v>
      </c>
      <c r="AB44">
        <v>0.55555555555555602</v>
      </c>
      <c r="AC44">
        <v>0.71428571428571397</v>
      </c>
      <c r="AD44">
        <v>0</v>
      </c>
      <c r="AE44">
        <v>0.2</v>
      </c>
    </row>
    <row r="45" spans="1:31" x14ac:dyDescent="0.15">
      <c r="A45" s="6">
        <v>530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13.0725746154785</v>
      </c>
      <c r="L45" s="10">
        <v>1.9138488769531199</v>
      </c>
      <c r="M45">
        <v>1.68550872802734</v>
      </c>
      <c r="N45">
        <v>10.1151885986328</v>
      </c>
      <c r="O45">
        <v>7</v>
      </c>
      <c r="P45">
        <v>7</v>
      </c>
      <c r="Q45">
        <v>17</v>
      </c>
      <c r="R45" s="16">
        <v>0.4118</v>
      </c>
      <c r="S45" s="16">
        <f t="shared" si="2"/>
        <v>0.7</v>
      </c>
      <c r="T45">
        <v>4.7995872497558603</v>
      </c>
      <c r="U45">
        <v>4.4854669570922896</v>
      </c>
      <c r="V45">
        <v>4.2099537849426296</v>
      </c>
      <c r="W45" s="17">
        <v>0.27551317214965798</v>
      </c>
      <c r="X45">
        <v>0.58963346481323198</v>
      </c>
      <c r="Y45">
        <v>0.58963346481323198</v>
      </c>
      <c r="Z45">
        <v>0.7</v>
      </c>
      <c r="AA45">
        <v>1</v>
      </c>
      <c r="AB45">
        <v>0.58823529411764697</v>
      </c>
      <c r="AC45">
        <v>0.74074074074074103</v>
      </c>
      <c r="AD45">
        <v>0</v>
      </c>
      <c r="AE45">
        <v>0.3</v>
      </c>
    </row>
    <row r="46" spans="1:31" x14ac:dyDescent="0.15">
      <c r="A46" s="6">
        <v>408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10.498249053955099</v>
      </c>
      <c r="L46" s="10">
        <v>1.8893241882324201</v>
      </c>
      <c r="M46">
        <v>1.2421913146972701</v>
      </c>
      <c r="N46">
        <v>7.5254993438720703</v>
      </c>
      <c r="O46">
        <v>4</v>
      </c>
      <c r="P46">
        <v>4</v>
      </c>
      <c r="Q46">
        <v>14</v>
      </c>
      <c r="R46" s="16">
        <v>0.28570000000000001</v>
      </c>
      <c r="S46" s="16">
        <f t="shared" si="2"/>
        <v>0.4</v>
      </c>
      <c r="T46">
        <v>4.4369258880615199</v>
      </c>
      <c r="U46">
        <v>4.0983295440673801</v>
      </c>
      <c r="V46">
        <v>3.8247802257537802</v>
      </c>
      <c r="W46" s="17">
        <v>0.27354931831359902</v>
      </c>
      <c r="X46">
        <v>0.61214566230773904</v>
      </c>
      <c r="Y46">
        <v>0.61214566230773904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504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12.6378479003906</v>
      </c>
      <c r="L47" s="10">
        <v>1.8486232757568399</v>
      </c>
      <c r="M47">
        <v>1.6085166931152299</v>
      </c>
      <c r="N47">
        <v>9.5869503021240199</v>
      </c>
      <c r="O47">
        <v>6</v>
      </c>
      <c r="P47">
        <v>6</v>
      </c>
      <c r="Q47">
        <v>16</v>
      </c>
      <c r="R47" s="16">
        <v>0.375</v>
      </c>
      <c r="S47" s="16">
        <f t="shared" si="2"/>
        <v>0.6</v>
      </c>
      <c r="T47">
        <v>4.7026042938232404</v>
      </c>
      <c r="U47">
        <v>4.3939733505248997</v>
      </c>
      <c r="V47">
        <v>4.1244826316833496</v>
      </c>
      <c r="W47" s="17">
        <v>0.26949071884155301</v>
      </c>
      <c r="X47">
        <v>0.57812166213989302</v>
      </c>
      <c r="Y47">
        <v>0.57812166213989302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s="1" customFormat="1" x14ac:dyDescent="0.15">
      <c r="A48" s="8">
        <v>172</v>
      </c>
      <c r="B48" s="1">
        <v>18</v>
      </c>
      <c r="C48" s="1">
        <v>2</v>
      </c>
      <c r="D48" s="1">
        <v>10</v>
      </c>
      <c r="E48" s="1">
        <v>10</v>
      </c>
      <c r="F48" s="1">
        <v>10</v>
      </c>
      <c r="G48" s="1">
        <v>0</v>
      </c>
      <c r="H48" s="1">
        <v>8</v>
      </c>
      <c r="I48" s="1">
        <v>2</v>
      </c>
      <c r="J48" s="1">
        <v>0.9</v>
      </c>
      <c r="K48" s="12">
        <v>10.5464134216309</v>
      </c>
      <c r="L48" s="12">
        <v>1.8338317871093699</v>
      </c>
      <c r="M48" s="1">
        <v>1.2020416259765601</v>
      </c>
      <c r="N48" s="1">
        <v>7.7317867279052699</v>
      </c>
      <c r="O48" s="1">
        <v>6</v>
      </c>
      <c r="P48" s="1">
        <v>6</v>
      </c>
      <c r="Q48" s="1">
        <v>16</v>
      </c>
      <c r="R48" s="19">
        <v>0.375</v>
      </c>
      <c r="S48" s="19">
        <f t="shared" si="2"/>
        <v>0.6</v>
      </c>
      <c r="T48" s="1">
        <v>4.8599853515625</v>
      </c>
      <c r="U48" s="1">
        <v>4.4665212631225604</v>
      </c>
      <c r="V48" s="1">
        <v>4.2053079605102504</v>
      </c>
      <c r="W48" s="12">
        <v>0.26121330261230502</v>
      </c>
      <c r="X48" s="1">
        <v>0.65467739105224598</v>
      </c>
      <c r="Y48" s="1">
        <v>0.65467739105224598</v>
      </c>
      <c r="Z48" s="1">
        <v>0.6</v>
      </c>
      <c r="AA48" s="1">
        <v>1</v>
      </c>
      <c r="AB48" s="1">
        <v>0.625</v>
      </c>
      <c r="AC48" s="1">
        <v>0.76923076923076905</v>
      </c>
      <c r="AD48" s="1">
        <v>0</v>
      </c>
      <c r="AE48" s="1">
        <v>0.4</v>
      </c>
    </row>
    <row r="49" spans="1:31" x14ac:dyDescent="0.15">
      <c r="A49" s="6">
        <v>729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8.7124385833740199</v>
      </c>
      <c r="L49" s="10">
        <v>2.1867809295654301</v>
      </c>
      <c r="M49">
        <v>1.190185546875E-3</v>
      </c>
      <c r="N49">
        <v>8.6801414489746094</v>
      </c>
      <c r="O49">
        <v>5</v>
      </c>
      <c r="P49">
        <v>5</v>
      </c>
      <c r="Q49">
        <v>15</v>
      </c>
      <c r="R49" s="16">
        <v>0.33329999999999999</v>
      </c>
      <c r="S49" s="16">
        <f t="shared" si="2"/>
        <v>0.5</v>
      </c>
      <c r="T49">
        <v>4.5547218322753897</v>
      </c>
      <c r="U49">
        <v>3.91522216796875</v>
      </c>
      <c r="V49">
        <v>3.9126772880554199</v>
      </c>
      <c r="W49" s="17">
        <v>2.5448799133300799E-3</v>
      </c>
      <c r="X49">
        <v>0.64204454421997104</v>
      </c>
      <c r="Y49">
        <v>0.64204454421997104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806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12.9845275878906</v>
      </c>
      <c r="L50" s="10">
        <v>2.0112686157226598</v>
      </c>
      <c r="M50">
        <v>1.7668647766113299</v>
      </c>
      <c r="N50">
        <v>9.7484550476074201</v>
      </c>
      <c r="O50">
        <v>5</v>
      </c>
      <c r="P50">
        <v>5</v>
      </c>
      <c r="Q50">
        <v>15</v>
      </c>
      <c r="R50" s="16">
        <v>0.33329999999999999</v>
      </c>
      <c r="S50" s="16">
        <f t="shared" si="2"/>
        <v>0.5</v>
      </c>
      <c r="T50">
        <v>4.8279895782470703</v>
      </c>
      <c r="U50">
        <v>4.5147790908813503</v>
      </c>
      <c r="V50">
        <v>4.2017807960510298</v>
      </c>
      <c r="W50" s="17">
        <v>0.31299829483032199</v>
      </c>
      <c r="X50">
        <v>0.62620878219604503</v>
      </c>
      <c r="Y50">
        <v>0.62620878219604503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140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12.781984329223601</v>
      </c>
      <c r="L51" s="10">
        <v>2.0721778869628902</v>
      </c>
      <c r="M51">
        <v>1.83835220336914</v>
      </c>
      <c r="N51">
        <v>9.5615386962890607</v>
      </c>
      <c r="O51">
        <v>5</v>
      </c>
      <c r="P51">
        <v>5</v>
      </c>
      <c r="Q51">
        <v>15</v>
      </c>
      <c r="R51" s="16">
        <v>0.33329999999999999</v>
      </c>
      <c r="S51" s="16">
        <f t="shared" si="2"/>
        <v>0.5</v>
      </c>
      <c r="T51">
        <v>4.7281875610351598</v>
      </c>
      <c r="U51">
        <v>4.4298238754272496</v>
      </c>
      <c r="V51">
        <v>4.11706447601318</v>
      </c>
      <c r="W51" s="17">
        <v>0.312759399414062</v>
      </c>
      <c r="X51">
        <v>0.61112308502197299</v>
      </c>
      <c r="Y51">
        <v>0.61112308502197299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833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9.99371337890625</v>
      </c>
      <c r="L52" s="10">
        <v>2.1343574523925799</v>
      </c>
      <c r="M52">
        <v>1.4716148376464799</v>
      </c>
      <c r="N52">
        <v>6.5104637145996103</v>
      </c>
      <c r="O52">
        <v>5</v>
      </c>
      <c r="P52">
        <v>5</v>
      </c>
      <c r="Q52">
        <v>15</v>
      </c>
      <c r="R52" s="16">
        <v>0.33329999999999999</v>
      </c>
      <c r="S52" s="16">
        <f t="shared" si="2"/>
        <v>0.5</v>
      </c>
      <c r="T52">
        <v>4.3172283172607404</v>
      </c>
      <c r="U52">
        <v>4.0264840126037598</v>
      </c>
      <c r="V52">
        <v>3.7139267921447701</v>
      </c>
      <c r="W52" s="17">
        <v>0.31255722045898399</v>
      </c>
      <c r="X52">
        <v>0.60330152511596702</v>
      </c>
      <c r="Y52">
        <v>0.60330152511596702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696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11.557004928588899</v>
      </c>
      <c r="L53" s="10">
        <v>2.10552978515625</v>
      </c>
      <c r="M53">
        <v>1.8621940612793</v>
      </c>
      <c r="N53">
        <v>8.0682544708252006</v>
      </c>
      <c r="O53">
        <v>5</v>
      </c>
      <c r="P53">
        <v>5</v>
      </c>
      <c r="Q53">
        <v>15</v>
      </c>
      <c r="R53" s="16">
        <v>0.33329999999999999</v>
      </c>
      <c r="S53" s="16">
        <f t="shared" si="2"/>
        <v>0.5</v>
      </c>
      <c r="T53">
        <v>3.9785842895507799</v>
      </c>
      <c r="U53">
        <v>3.7728855609893799</v>
      </c>
      <c r="V53">
        <v>3.4656283855438201</v>
      </c>
      <c r="W53" s="17">
        <v>0.30725717544555697</v>
      </c>
      <c r="X53">
        <v>0.51295590400695801</v>
      </c>
      <c r="Y53">
        <v>0.51295590400695801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8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10.032100677490201</v>
      </c>
      <c r="L54" s="10">
        <v>2.0374279022216801</v>
      </c>
      <c r="M54">
        <v>1.35663986206055</v>
      </c>
      <c r="N54">
        <v>6.5893821716308603</v>
      </c>
      <c r="O54">
        <v>5</v>
      </c>
      <c r="P54">
        <v>5</v>
      </c>
      <c r="Q54">
        <v>15</v>
      </c>
      <c r="R54" s="16">
        <v>0.33329999999999999</v>
      </c>
      <c r="S54" s="16">
        <f t="shared" si="2"/>
        <v>0.5</v>
      </c>
      <c r="T54">
        <v>4.4516887664794904</v>
      </c>
      <c r="U54">
        <v>4.1336708068847701</v>
      </c>
      <c r="V54">
        <v>3.82903051376343</v>
      </c>
      <c r="W54" s="17">
        <v>0.304640293121338</v>
      </c>
      <c r="X54">
        <v>0.62265825271606401</v>
      </c>
      <c r="Y54">
        <v>0.62265825271606401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521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6.8177566528320304</v>
      </c>
      <c r="L55" s="3">
        <v>2.2020149230957</v>
      </c>
      <c r="M55">
        <v>0.59191131591796897</v>
      </c>
      <c r="N55">
        <v>6.0112800598144496</v>
      </c>
      <c r="O55">
        <v>4</v>
      </c>
      <c r="P55">
        <v>4</v>
      </c>
      <c r="Q55">
        <v>14</v>
      </c>
      <c r="R55" s="16">
        <v>0.28570000000000001</v>
      </c>
      <c r="S55" s="16">
        <f t="shared" si="2"/>
        <v>0.4</v>
      </c>
      <c r="T55">
        <v>3.2612056732177699</v>
      </c>
      <c r="U55">
        <v>2.8719031810760498</v>
      </c>
      <c r="V55">
        <v>2.8120932579040501</v>
      </c>
      <c r="W55" s="3">
        <v>5.9809923171997098E-2</v>
      </c>
      <c r="X55">
        <v>0.44911241531372098</v>
      </c>
      <c r="Y55">
        <v>0.44911241531372098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141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10.3313331604004</v>
      </c>
      <c r="L56" s="10">
        <v>2.0478324890136701</v>
      </c>
      <c r="M56">
        <v>1.35721588134766</v>
      </c>
      <c r="N56">
        <v>6.9013252258300799</v>
      </c>
      <c r="O56">
        <v>5</v>
      </c>
      <c r="P56">
        <v>5</v>
      </c>
      <c r="Q56">
        <v>15</v>
      </c>
      <c r="R56" s="16">
        <v>0.33329999999999999</v>
      </c>
      <c r="S56" s="16">
        <f t="shared" si="2"/>
        <v>0.5</v>
      </c>
      <c r="T56">
        <v>4.6949310302734402</v>
      </c>
      <c r="U56">
        <v>4.3674135208129901</v>
      </c>
      <c r="V56">
        <v>4.0722942352294904</v>
      </c>
      <c r="W56" s="17">
        <v>0.29511928558349598</v>
      </c>
      <c r="X56">
        <v>0.62263679504394498</v>
      </c>
      <c r="Y56">
        <v>0.62263679504394498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429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10.1026954650879</v>
      </c>
      <c r="L57" s="10">
        <v>2.1424312591552699</v>
      </c>
      <c r="M57">
        <v>1.48140716552734</v>
      </c>
      <c r="N57">
        <v>6.6452274322509801</v>
      </c>
      <c r="O57">
        <v>5</v>
      </c>
      <c r="P57">
        <v>5</v>
      </c>
      <c r="Q57">
        <v>15</v>
      </c>
      <c r="R57" s="16">
        <v>0.33329999999999999</v>
      </c>
      <c r="S57" s="16">
        <f t="shared" si="2"/>
        <v>0.5</v>
      </c>
      <c r="T57">
        <v>4.2912883758544904</v>
      </c>
      <c r="U57">
        <v>4.0109171867370597</v>
      </c>
      <c r="V57">
        <v>3.7211456298828098</v>
      </c>
      <c r="W57" s="17">
        <v>0.28977155685424799</v>
      </c>
      <c r="X57">
        <v>0.57014274597168002</v>
      </c>
      <c r="Y57">
        <v>0.57014274597168002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179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9.1887779235839808</v>
      </c>
      <c r="L58" s="10">
        <v>2.0526142120361301</v>
      </c>
      <c r="M58">
        <v>1.4161491394043</v>
      </c>
      <c r="N58">
        <v>5.7378883361816397</v>
      </c>
      <c r="O58">
        <v>6</v>
      </c>
      <c r="P58">
        <v>6</v>
      </c>
      <c r="Q58">
        <v>16</v>
      </c>
      <c r="R58" s="16">
        <v>0.375</v>
      </c>
      <c r="S58" s="16">
        <f t="shared" si="2"/>
        <v>0.6</v>
      </c>
      <c r="T58">
        <v>4.2398452758789098</v>
      </c>
      <c r="U58">
        <v>3.9448945522308301</v>
      </c>
      <c r="V58">
        <v>3.6569015979766801</v>
      </c>
      <c r="W58" s="17">
        <v>0.28799295425415</v>
      </c>
      <c r="X58">
        <v>0.58294367790222201</v>
      </c>
      <c r="Y58">
        <v>0.58294367790222201</v>
      </c>
      <c r="Z58">
        <v>0.6</v>
      </c>
      <c r="AA58">
        <v>1</v>
      </c>
      <c r="AB58">
        <v>0.625</v>
      </c>
      <c r="AC58">
        <v>0.76923076923076905</v>
      </c>
      <c r="AD58">
        <v>0</v>
      </c>
      <c r="AE58">
        <v>0.4</v>
      </c>
    </row>
    <row r="59" spans="1:31" x14ac:dyDescent="0.15">
      <c r="A59" s="6">
        <v>876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 s="3">
        <v>11.768062591552701</v>
      </c>
      <c r="L59" s="10">
        <v>2.0373554229736301</v>
      </c>
      <c r="M59">
        <v>1.83975982666016</v>
      </c>
      <c r="N59">
        <v>8.8359622955322301</v>
      </c>
      <c r="O59">
        <v>4</v>
      </c>
      <c r="P59">
        <v>4</v>
      </c>
      <c r="Q59">
        <v>13</v>
      </c>
      <c r="R59" s="16">
        <v>0.30769999999999997</v>
      </c>
      <c r="S59" s="16">
        <f t="shared" si="2"/>
        <v>0.4</v>
      </c>
      <c r="T59">
        <v>4.0236244201660201</v>
      </c>
      <c r="U59">
        <v>3.7884182929992698</v>
      </c>
      <c r="V59">
        <v>3.50898361206055</v>
      </c>
      <c r="W59" s="17">
        <v>0.27943468093872098</v>
      </c>
      <c r="X59">
        <v>0.51464080810546897</v>
      </c>
      <c r="Y59">
        <v>0.51464080810546897</v>
      </c>
      <c r="Z59">
        <v>0.4</v>
      </c>
      <c r="AA59">
        <v>0.9</v>
      </c>
      <c r="AB59">
        <v>0.69230769230769196</v>
      </c>
      <c r="AC59">
        <v>0.78260869565217395</v>
      </c>
      <c r="AD59">
        <v>0.1</v>
      </c>
      <c r="AE59">
        <v>0.5</v>
      </c>
    </row>
    <row r="60" spans="1:31" s="2" customFormat="1" x14ac:dyDescent="0.15">
      <c r="A60" s="7">
        <v>716</v>
      </c>
      <c r="B60" s="2">
        <v>18</v>
      </c>
      <c r="C60" s="2">
        <v>2</v>
      </c>
      <c r="D60" s="2">
        <v>10</v>
      </c>
      <c r="E60" s="2">
        <v>10</v>
      </c>
      <c r="F60" s="2">
        <v>10</v>
      </c>
      <c r="G60" s="2">
        <v>0</v>
      </c>
      <c r="H60" s="2">
        <v>8</v>
      </c>
      <c r="I60" s="2">
        <v>2</v>
      </c>
      <c r="J60" s="2">
        <v>0.9</v>
      </c>
      <c r="K60" s="11">
        <v>9.4345703125</v>
      </c>
      <c r="L60" s="11">
        <v>2.0255966186523402</v>
      </c>
      <c r="M60" s="2">
        <v>1.3853015899658201</v>
      </c>
      <c r="N60" s="2">
        <v>6.0597553253173801</v>
      </c>
      <c r="O60" s="2">
        <v>5</v>
      </c>
      <c r="P60" s="2">
        <v>5</v>
      </c>
      <c r="Q60" s="2">
        <v>15</v>
      </c>
      <c r="R60" s="18">
        <v>0.33329999999999999</v>
      </c>
      <c r="S60" s="18">
        <f t="shared" si="2"/>
        <v>0.5</v>
      </c>
      <c r="T60" s="2">
        <v>4.3376636505126998</v>
      </c>
      <c r="U60" s="2">
        <v>4.0459394454956001</v>
      </c>
      <c r="V60" s="2">
        <v>3.7680420875549299</v>
      </c>
      <c r="W60" s="11">
        <v>0.27789735794067399</v>
      </c>
      <c r="X60" s="2">
        <v>0.569621562957764</v>
      </c>
      <c r="Y60" s="2">
        <v>0.569621562957764</v>
      </c>
      <c r="Z60" s="2">
        <v>0.5</v>
      </c>
      <c r="AA60" s="2">
        <v>1</v>
      </c>
      <c r="AB60" s="2">
        <v>0.66666666666666696</v>
      </c>
      <c r="AC60" s="2">
        <v>0.8</v>
      </c>
      <c r="AD60" s="2">
        <v>0</v>
      </c>
      <c r="AE60" s="2">
        <v>0.5</v>
      </c>
    </row>
    <row r="61" spans="1:31" x14ac:dyDescent="0.15">
      <c r="A61" s="6">
        <v>240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>
        <v>8.3037338256835902</v>
      </c>
      <c r="L61" s="10">
        <v>2.2814140319824201</v>
      </c>
      <c r="M61">
        <v>0.228507995605469</v>
      </c>
      <c r="N61">
        <v>7.9388236999511701</v>
      </c>
      <c r="O61">
        <v>5</v>
      </c>
      <c r="P61">
        <v>5</v>
      </c>
      <c r="Q61">
        <v>15</v>
      </c>
      <c r="R61" s="16">
        <v>0.33329999999999999</v>
      </c>
      <c r="S61" s="16">
        <f t="shared" ref="S61:S81" si="3">O61/E61</f>
        <v>0.5</v>
      </c>
      <c r="T61">
        <v>3.8202362060546902</v>
      </c>
      <c r="U61">
        <v>3.2697188854217498</v>
      </c>
      <c r="V61">
        <v>3.2363152503967298</v>
      </c>
      <c r="W61" s="17">
        <v>3.34036350250244E-2</v>
      </c>
      <c r="X61">
        <v>0.58392095565795898</v>
      </c>
      <c r="Y61">
        <v>0.58392095565795898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1" x14ac:dyDescent="0.15">
      <c r="A62" s="6">
        <v>931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8.2917289733886701</v>
      </c>
      <c r="L62" s="10">
        <v>2.2534942626953098</v>
      </c>
      <c r="M62">
        <v>0.145561218261719</v>
      </c>
      <c r="N62">
        <v>7.8606090545654297</v>
      </c>
      <c r="O62">
        <v>5</v>
      </c>
      <c r="P62">
        <v>5</v>
      </c>
      <c r="Q62">
        <v>15</v>
      </c>
      <c r="R62" s="16">
        <v>0.33329999999999999</v>
      </c>
      <c r="S62" s="16">
        <f t="shared" si="3"/>
        <v>0.5</v>
      </c>
      <c r="T62">
        <v>3.8922595977783199</v>
      </c>
      <c r="U62">
        <v>3.3311226367950399</v>
      </c>
      <c r="V62">
        <v>3.2962231636047399</v>
      </c>
      <c r="W62" s="17">
        <v>3.4899473190307603E-2</v>
      </c>
      <c r="X62">
        <v>0.59603643417358398</v>
      </c>
      <c r="Y62">
        <v>0.59603643417358398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37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7.9181995391845703</v>
      </c>
      <c r="L63" s="10">
        <v>2.3743133544921902</v>
      </c>
      <c r="M63">
        <v>0.58882904052734397</v>
      </c>
      <c r="N63">
        <v>7.5167980194091797</v>
      </c>
      <c r="O63">
        <v>5</v>
      </c>
      <c r="P63">
        <v>5</v>
      </c>
      <c r="Q63">
        <v>14</v>
      </c>
      <c r="R63" s="16">
        <v>0.35709999999999997</v>
      </c>
      <c r="S63" s="16">
        <f t="shared" si="3"/>
        <v>0.5</v>
      </c>
      <c r="T63">
        <v>3.9399890899658199</v>
      </c>
      <c r="U63">
        <v>3.4389526844024698</v>
      </c>
      <c r="V63">
        <v>3.3988056182861301</v>
      </c>
      <c r="W63" s="17">
        <v>4.0147066116333001E-2</v>
      </c>
      <c r="X63">
        <v>0.54118347167968694</v>
      </c>
      <c r="Y63">
        <v>0.54118347167968694</v>
      </c>
      <c r="Z63">
        <v>0.5</v>
      </c>
      <c r="AA63">
        <v>0.9</v>
      </c>
      <c r="AB63">
        <v>0.64285714285714302</v>
      </c>
      <c r="AC63">
        <v>0.75</v>
      </c>
      <c r="AD63">
        <v>0.1</v>
      </c>
      <c r="AE63">
        <v>0.4</v>
      </c>
    </row>
    <row r="64" spans="1:31" x14ac:dyDescent="0.15">
      <c r="A64" s="6">
        <v>388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>
        <v>8.5895023345947301</v>
      </c>
      <c r="L64" s="10">
        <v>2.3778305053710902</v>
      </c>
      <c r="M64">
        <v>0.202079772949219</v>
      </c>
      <c r="N64">
        <v>8.0718574523925799</v>
      </c>
      <c r="O64">
        <v>5</v>
      </c>
      <c r="P64">
        <v>5</v>
      </c>
      <c r="Q64">
        <v>15</v>
      </c>
      <c r="R64" s="16">
        <v>0.33329999999999999</v>
      </c>
      <c r="S64" s="16">
        <f t="shared" si="3"/>
        <v>0.5</v>
      </c>
      <c r="T64">
        <v>3.9732704162597701</v>
      </c>
      <c r="U64">
        <v>3.4125065803527801</v>
      </c>
      <c r="V64">
        <v>3.3702468872070299</v>
      </c>
      <c r="W64" s="17">
        <v>4.2259693145752002E-2</v>
      </c>
      <c r="X64">
        <v>0.60302352905273404</v>
      </c>
      <c r="Y64">
        <v>0.60302352905273404</v>
      </c>
      <c r="Z64">
        <v>0.5</v>
      </c>
      <c r="AA64">
        <v>1</v>
      </c>
      <c r="AB64">
        <v>0.66666666666666696</v>
      </c>
      <c r="AC64">
        <v>0.8</v>
      </c>
      <c r="AD64">
        <v>0</v>
      </c>
      <c r="AE64">
        <v>0.5</v>
      </c>
    </row>
    <row r="65" spans="1:31" x14ac:dyDescent="0.15">
      <c r="A65" s="6">
        <v>845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8.0190811157226598</v>
      </c>
      <c r="L65" s="10">
        <v>2.28095626831055</v>
      </c>
      <c r="M65">
        <v>0.30695343017578097</v>
      </c>
      <c r="N65">
        <v>7.5282402038574201</v>
      </c>
      <c r="O65">
        <v>4</v>
      </c>
      <c r="P65">
        <v>4</v>
      </c>
      <c r="Q65">
        <v>14</v>
      </c>
      <c r="R65" s="16">
        <v>0.28570000000000001</v>
      </c>
      <c r="S65" s="16">
        <f t="shared" si="3"/>
        <v>0.4</v>
      </c>
      <c r="T65">
        <v>3.8505725860595699</v>
      </c>
      <c r="U65">
        <v>3.3273270130157502</v>
      </c>
      <c r="V65">
        <v>3.2824389934539799</v>
      </c>
      <c r="W65" s="17">
        <v>4.4888019561767599E-2</v>
      </c>
      <c r="X65">
        <v>0.56813359260559104</v>
      </c>
      <c r="Y65">
        <v>0.56813359260559104</v>
      </c>
      <c r="Z65">
        <v>0.4</v>
      </c>
      <c r="AA65">
        <v>1</v>
      </c>
      <c r="AB65">
        <v>0.71428571428571397</v>
      </c>
      <c r="AC65">
        <v>0.83333333333333304</v>
      </c>
      <c r="AD65">
        <v>0</v>
      </c>
      <c r="AE65">
        <v>0.6</v>
      </c>
    </row>
    <row r="66" spans="1:31" x14ac:dyDescent="0.15">
      <c r="A66" s="6">
        <v>653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8.1527938842773402</v>
      </c>
      <c r="L66" s="10">
        <v>2.31557273864746</v>
      </c>
      <c r="M66">
        <v>0.247383117675781</v>
      </c>
      <c r="N66">
        <v>7.5380725860595703</v>
      </c>
      <c r="O66">
        <v>5</v>
      </c>
      <c r="P66">
        <v>5</v>
      </c>
      <c r="Q66">
        <v>15</v>
      </c>
      <c r="R66" s="16">
        <v>0.33329999999999999</v>
      </c>
      <c r="S66" s="16">
        <f t="shared" si="3"/>
        <v>0.5</v>
      </c>
      <c r="T66">
        <v>4.1106548309326199</v>
      </c>
      <c r="U66">
        <v>3.5686156749725302</v>
      </c>
      <c r="V66">
        <v>3.5180110931396502</v>
      </c>
      <c r="W66" s="17">
        <v>5.0604581832885701E-2</v>
      </c>
      <c r="X66">
        <v>0.59264373779296897</v>
      </c>
      <c r="Y66">
        <v>0.59264373779296897</v>
      </c>
      <c r="Z66">
        <v>0.5</v>
      </c>
      <c r="AA66">
        <v>1</v>
      </c>
      <c r="AB66">
        <v>0.66666666666666696</v>
      </c>
      <c r="AC66">
        <v>0.8</v>
      </c>
      <c r="AD66">
        <v>0</v>
      </c>
      <c r="AE66">
        <v>0.5</v>
      </c>
    </row>
    <row r="67" spans="1:31" x14ac:dyDescent="0.15">
      <c r="A67" s="6">
        <v>450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7.1551666259765598</v>
      </c>
      <c r="L67" s="10">
        <v>2.28640556335449</v>
      </c>
      <c r="M67">
        <v>0.63689041137695301</v>
      </c>
      <c r="N67">
        <v>6.4384956359863299</v>
      </c>
      <c r="O67">
        <v>4</v>
      </c>
      <c r="P67">
        <v>4</v>
      </c>
      <c r="Q67">
        <v>14</v>
      </c>
      <c r="R67" s="16">
        <v>0.28570000000000001</v>
      </c>
      <c r="S67" s="16">
        <f t="shared" si="3"/>
        <v>0.4</v>
      </c>
      <c r="T67">
        <v>3.5314579010009801</v>
      </c>
      <c r="U67">
        <v>3.1282513141632098</v>
      </c>
      <c r="V67">
        <v>3.0764431953430198</v>
      </c>
      <c r="W67" s="17">
        <v>5.1808118820190402E-2</v>
      </c>
      <c r="X67">
        <v>0.45501470565795898</v>
      </c>
      <c r="Y67">
        <v>0.45501470565795898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776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>
        <v>7.7532272338867196</v>
      </c>
      <c r="L68" s="10">
        <v>2.3033256530761701</v>
      </c>
      <c r="M68">
        <v>0.39759445190429699</v>
      </c>
      <c r="N68">
        <v>7.0883541107177699</v>
      </c>
      <c r="O68">
        <v>4</v>
      </c>
      <c r="P68">
        <v>4</v>
      </c>
      <c r="Q68">
        <v>13</v>
      </c>
      <c r="R68" s="16">
        <v>0.30769999999999997</v>
      </c>
      <c r="S68" s="16">
        <f t="shared" si="3"/>
        <v>0.4</v>
      </c>
      <c r="T68">
        <v>3.2614803314209002</v>
      </c>
      <c r="U68">
        <v>2.8163967132568399</v>
      </c>
      <c r="V68">
        <v>2.7636578083038299</v>
      </c>
      <c r="W68" s="17">
        <v>5.2738904953002902E-2</v>
      </c>
      <c r="X68">
        <v>0.49782252311706499</v>
      </c>
      <c r="Y68">
        <v>0.49782252311706499</v>
      </c>
      <c r="Z68">
        <v>0.4</v>
      </c>
      <c r="AA68">
        <v>0.9</v>
      </c>
      <c r="AB68">
        <v>0.69230769230769196</v>
      </c>
      <c r="AC68">
        <v>0.78260869565217395</v>
      </c>
      <c r="AD68">
        <v>0.1</v>
      </c>
      <c r="AE68">
        <v>0.5</v>
      </c>
    </row>
    <row r="69" spans="1:31" s="2" customFormat="1" x14ac:dyDescent="0.15">
      <c r="A69" s="7">
        <v>208</v>
      </c>
      <c r="B69" s="2">
        <v>15</v>
      </c>
      <c r="C69" s="2">
        <v>5</v>
      </c>
      <c r="D69" s="2">
        <v>10</v>
      </c>
      <c r="E69" s="2">
        <v>10</v>
      </c>
      <c r="F69" s="2">
        <v>10</v>
      </c>
      <c r="G69" s="2">
        <v>0</v>
      </c>
      <c r="H69" s="2">
        <v>5</v>
      </c>
      <c r="I69" s="2">
        <v>5</v>
      </c>
      <c r="J69" s="2">
        <v>0.75</v>
      </c>
      <c r="K69" s="2">
        <v>7.715576171875</v>
      </c>
      <c r="L69" s="11">
        <v>2.3070621490478498</v>
      </c>
      <c r="M69" s="2">
        <v>0.436279296875</v>
      </c>
      <c r="N69" s="2">
        <v>7.0754623413085902</v>
      </c>
      <c r="O69" s="2">
        <v>4</v>
      </c>
      <c r="P69" s="2">
        <v>4</v>
      </c>
      <c r="Q69" s="2">
        <v>13</v>
      </c>
      <c r="R69" s="18">
        <v>0.30769999999999997</v>
      </c>
      <c r="S69" s="18">
        <f t="shared" si="3"/>
        <v>0.4</v>
      </c>
      <c r="T69" s="2">
        <v>2.9602012634277299</v>
      </c>
      <c r="U69" s="2">
        <v>2.5532672405242902</v>
      </c>
      <c r="V69" s="2">
        <v>2.4966611862182599</v>
      </c>
      <c r="W69" s="11">
        <v>5.6606054306030301E-2</v>
      </c>
      <c r="X69" s="2">
        <v>0.46354007720947299</v>
      </c>
      <c r="Y69" s="2">
        <v>0.46354007720947299</v>
      </c>
      <c r="Z69" s="2">
        <v>0.4</v>
      </c>
      <c r="AA69" s="2">
        <v>0.9</v>
      </c>
      <c r="AB69" s="2">
        <v>0.69230769230769196</v>
      </c>
      <c r="AC69" s="2">
        <v>0.78260869565217395</v>
      </c>
      <c r="AD69" s="2">
        <v>0.1</v>
      </c>
      <c r="AE69" s="2">
        <v>0.5</v>
      </c>
    </row>
    <row r="70" spans="1:31" x14ac:dyDescent="0.15">
      <c r="A70" s="6">
        <v>811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7.9958915710449201</v>
      </c>
      <c r="L70" s="10">
        <v>2.4192810058593701</v>
      </c>
      <c r="M70">
        <v>0.42259979248046903</v>
      </c>
      <c r="N70">
        <v>7.1598644256591797</v>
      </c>
      <c r="O70">
        <v>4</v>
      </c>
      <c r="P70">
        <v>4</v>
      </c>
      <c r="Q70">
        <v>14</v>
      </c>
      <c r="R70" s="16">
        <v>0.28570000000000001</v>
      </c>
      <c r="S70" s="16">
        <f t="shared" si="3"/>
        <v>0.4</v>
      </c>
      <c r="T70">
        <v>3.1425418853759801</v>
      </c>
      <c r="U70">
        <v>2.70858955383301</v>
      </c>
      <c r="V70">
        <v>2.6420795917511</v>
      </c>
      <c r="W70" s="17">
        <v>6.6509962081909194E-2</v>
      </c>
      <c r="X70">
        <v>0.50046229362487804</v>
      </c>
      <c r="Y70">
        <v>0.50046229362487804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x14ac:dyDescent="0.15">
      <c r="A71" s="6">
        <v>381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>
        <v>8.4343585968017596</v>
      </c>
      <c r="L71" s="10">
        <v>2.4829654693603498</v>
      </c>
      <c r="M71">
        <v>0.32008743286132801</v>
      </c>
      <c r="N71">
        <v>7.5770339965820304</v>
      </c>
      <c r="O71">
        <v>5</v>
      </c>
      <c r="P71">
        <v>5</v>
      </c>
      <c r="Q71">
        <v>15</v>
      </c>
      <c r="R71" s="16">
        <v>0.33329999999999999</v>
      </c>
      <c r="S71" s="16">
        <f t="shared" si="3"/>
        <v>0.5</v>
      </c>
      <c r="T71">
        <v>3.8176078796386701</v>
      </c>
      <c r="U71">
        <v>3.3234374523162802</v>
      </c>
      <c r="V71">
        <v>3.2520523071289098</v>
      </c>
      <c r="W71" s="17">
        <v>7.1385145187377902E-2</v>
      </c>
      <c r="X71">
        <v>0.56555557250976596</v>
      </c>
      <c r="Y71">
        <v>0.56555557250976596</v>
      </c>
      <c r="Z71">
        <v>0.5</v>
      </c>
      <c r="AA71">
        <v>1</v>
      </c>
      <c r="AB71">
        <v>0.66666666666666696</v>
      </c>
      <c r="AC71">
        <v>0.8</v>
      </c>
      <c r="AD71">
        <v>0</v>
      </c>
      <c r="AE71">
        <v>0.5</v>
      </c>
    </row>
    <row r="72" spans="1:31" x14ac:dyDescent="0.15">
      <c r="A72" s="6">
        <v>970</v>
      </c>
      <c r="B72">
        <v>15</v>
      </c>
      <c r="C72">
        <v>5</v>
      </c>
      <c r="D72">
        <v>10</v>
      </c>
      <c r="E72">
        <v>10</v>
      </c>
      <c r="F72">
        <v>10</v>
      </c>
      <c r="G72">
        <v>0</v>
      </c>
      <c r="H72">
        <v>5</v>
      </c>
      <c r="I72">
        <v>5</v>
      </c>
      <c r="J72">
        <v>0.75</v>
      </c>
      <c r="K72">
        <v>8.1123428344726598</v>
      </c>
      <c r="L72" s="10">
        <v>2.4769401550293</v>
      </c>
      <c r="M72">
        <v>0.43460464477539101</v>
      </c>
      <c r="N72">
        <v>7.18613624572754</v>
      </c>
      <c r="O72">
        <v>4</v>
      </c>
      <c r="P72">
        <v>4</v>
      </c>
      <c r="Q72">
        <v>14</v>
      </c>
      <c r="R72" s="16">
        <v>0.28570000000000001</v>
      </c>
      <c r="S72" s="16">
        <f t="shared" si="3"/>
        <v>0.4</v>
      </c>
      <c r="T72">
        <v>3.5408668518066402</v>
      </c>
      <c r="U72">
        <v>3.0644097328186</v>
      </c>
      <c r="V72">
        <v>2.9869301319122301</v>
      </c>
      <c r="W72" s="17">
        <v>7.7479600906372098E-2</v>
      </c>
      <c r="X72">
        <v>0.55393671989440896</v>
      </c>
      <c r="Y72">
        <v>0.55393671989440896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549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>
        <v>7.7353839874267596</v>
      </c>
      <c r="L73" s="10">
        <v>2.4009819030761701</v>
      </c>
      <c r="M73">
        <v>0.498153686523437</v>
      </c>
      <c r="N73">
        <v>6.8631515502929696</v>
      </c>
      <c r="O73">
        <v>4</v>
      </c>
      <c r="P73">
        <v>4</v>
      </c>
      <c r="Q73">
        <v>14</v>
      </c>
      <c r="R73" s="16">
        <v>0.28570000000000001</v>
      </c>
      <c r="S73" s="16">
        <f t="shared" si="3"/>
        <v>0.4</v>
      </c>
      <c r="T73">
        <v>3.7578601837158199</v>
      </c>
      <c r="U73">
        <v>3.3118636608123802</v>
      </c>
      <c r="V73">
        <v>3.2321610450744598</v>
      </c>
      <c r="W73" s="17">
        <v>7.9702615737914997E-2</v>
      </c>
      <c r="X73">
        <v>0.52569913864135698</v>
      </c>
      <c r="Y73">
        <v>0.52569913864135698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460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6.9733810424804696</v>
      </c>
      <c r="L74" s="10">
        <v>2.4160079956054701</v>
      </c>
      <c r="M74">
        <v>0.81462478637695301</v>
      </c>
      <c r="N74">
        <v>5.9119777679443404</v>
      </c>
      <c r="O74">
        <v>4</v>
      </c>
      <c r="P74">
        <v>4</v>
      </c>
      <c r="Q74">
        <v>13</v>
      </c>
      <c r="R74" s="16">
        <v>0.30769999999999997</v>
      </c>
      <c r="S74" s="16">
        <f t="shared" si="3"/>
        <v>0.4</v>
      </c>
      <c r="T74">
        <v>3.2793884277343701</v>
      </c>
      <c r="U74">
        <v>2.9090919494628902</v>
      </c>
      <c r="V74">
        <v>2.8150904178619398</v>
      </c>
      <c r="W74" s="17">
        <v>9.4001531600952107E-2</v>
      </c>
      <c r="X74">
        <v>0.46429800987243702</v>
      </c>
      <c r="Y74">
        <v>0.46429800987243702</v>
      </c>
      <c r="Z74">
        <v>0.4</v>
      </c>
      <c r="AA74">
        <v>0.9</v>
      </c>
      <c r="AB74">
        <v>0.69230769230769196</v>
      </c>
      <c r="AC74">
        <v>0.78260869565217395</v>
      </c>
      <c r="AD74">
        <v>0.1</v>
      </c>
      <c r="AE74">
        <v>0.5</v>
      </c>
    </row>
    <row r="75" spans="1:31" s="2" customFormat="1" x14ac:dyDescent="0.15">
      <c r="A75" s="7">
        <v>390</v>
      </c>
      <c r="B75" s="2">
        <v>15</v>
      </c>
      <c r="C75" s="2">
        <v>5</v>
      </c>
      <c r="D75" s="2">
        <v>10</v>
      </c>
      <c r="E75" s="2">
        <v>10</v>
      </c>
      <c r="F75" s="2">
        <v>10</v>
      </c>
      <c r="G75" s="2">
        <v>0</v>
      </c>
      <c r="H75" s="2">
        <v>5</v>
      </c>
      <c r="I75" s="2">
        <v>5</v>
      </c>
      <c r="J75" s="2">
        <v>0.75</v>
      </c>
      <c r="K75" s="2">
        <v>7.9791641235351598</v>
      </c>
      <c r="L75" s="11">
        <v>2.5468788146972701</v>
      </c>
      <c r="M75" s="2">
        <v>0.53936386108398404</v>
      </c>
      <c r="N75" s="2">
        <v>6.8495445251464799</v>
      </c>
      <c r="O75" s="2">
        <v>4</v>
      </c>
      <c r="P75" s="2">
        <v>4</v>
      </c>
      <c r="Q75" s="2">
        <v>13</v>
      </c>
      <c r="R75" s="18">
        <v>0.30769999999999997</v>
      </c>
      <c r="S75" s="18">
        <f t="shared" si="3"/>
        <v>0.4</v>
      </c>
      <c r="T75" s="2">
        <v>3.54753494262695</v>
      </c>
      <c r="U75" s="2">
        <v>3.11309742927551</v>
      </c>
      <c r="V75" s="2">
        <v>3.0184552669525102</v>
      </c>
      <c r="W75" s="11">
        <v>9.4642162322998005E-2</v>
      </c>
      <c r="X75" s="2">
        <v>0.52907967567443803</v>
      </c>
      <c r="Y75" s="2">
        <v>0.52907967567443803</v>
      </c>
      <c r="Z75" s="2">
        <v>0.4</v>
      </c>
      <c r="AA75" s="2">
        <v>0.9</v>
      </c>
      <c r="AB75" s="2">
        <v>0.69230769230769196</v>
      </c>
      <c r="AC75" s="2">
        <v>0.78260869565217395</v>
      </c>
      <c r="AD75" s="2">
        <v>0.1</v>
      </c>
      <c r="AE75" s="2">
        <v>0.5</v>
      </c>
    </row>
    <row r="76" spans="1:31" x14ac:dyDescent="0.15">
      <c r="A76" s="6">
        <v>147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7.5927104949951199</v>
      </c>
      <c r="L76" s="10">
        <v>2.7144756317138699</v>
      </c>
      <c r="M76">
        <v>0.28372955322265597</v>
      </c>
      <c r="N76">
        <v>8.1443538665771502</v>
      </c>
      <c r="O76">
        <v>4</v>
      </c>
      <c r="P76">
        <v>4</v>
      </c>
      <c r="Q76">
        <v>13</v>
      </c>
      <c r="R76" s="16">
        <v>0.30769999999999997</v>
      </c>
      <c r="S76" s="16">
        <f t="shared" si="3"/>
        <v>0.4</v>
      </c>
      <c r="T76">
        <v>3.4357986450195299</v>
      </c>
      <c r="U76">
        <v>2.9036130905151398</v>
      </c>
      <c r="V76">
        <v>2.9277539253234899</v>
      </c>
      <c r="W76" s="17">
        <v>2.4140834808349599E-2</v>
      </c>
      <c r="X76">
        <v>0.50804471969604503</v>
      </c>
      <c r="Y76">
        <v>0.50804471969604503</v>
      </c>
      <c r="Z76">
        <v>0.4</v>
      </c>
      <c r="AA76">
        <v>0.9</v>
      </c>
      <c r="AB76">
        <v>0.69230769230769196</v>
      </c>
      <c r="AC76">
        <v>0.78260869565217395</v>
      </c>
      <c r="AD76">
        <v>0.1</v>
      </c>
      <c r="AE76">
        <v>0.5</v>
      </c>
    </row>
    <row r="77" spans="1:31" x14ac:dyDescent="0.15">
      <c r="A77" s="6">
        <v>24</v>
      </c>
      <c r="B77">
        <v>15</v>
      </c>
      <c r="C77">
        <v>5</v>
      </c>
      <c r="D77">
        <v>10</v>
      </c>
      <c r="E77">
        <v>10</v>
      </c>
      <c r="F77">
        <v>9</v>
      </c>
      <c r="G77">
        <v>1</v>
      </c>
      <c r="H77">
        <v>6</v>
      </c>
      <c r="I77">
        <v>4</v>
      </c>
      <c r="J77">
        <v>0.75</v>
      </c>
      <c r="K77">
        <v>8.3411636352539098</v>
      </c>
      <c r="L77" s="10">
        <v>2.5968551635742201</v>
      </c>
      <c r="M77">
        <v>1.41201019287109</v>
      </c>
      <c r="N77">
        <v>6.6117286682128897</v>
      </c>
      <c r="O77">
        <v>5</v>
      </c>
      <c r="P77">
        <v>5</v>
      </c>
      <c r="Q77">
        <v>14</v>
      </c>
      <c r="R77" s="16">
        <v>0.35709999999999997</v>
      </c>
      <c r="S77" s="16">
        <f t="shared" si="3"/>
        <v>0.5</v>
      </c>
      <c r="T77">
        <v>3.4026832580566402</v>
      </c>
      <c r="U77">
        <v>3.0136945247650102</v>
      </c>
      <c r="V77">
        <v>2.94060087203979</v>
      </c>
      <c r="W77" s="17">
        <v>7.3093652725219699E-2</v>
      </c>
      <c r="X77">
        <v>0.46208238601684598</v>
      </c>
      <c r="Y77">
        <v>0.46208238601684598</v>
      </c>
      <c r="Z77">
        <v>0.5</v>
      </c>
      <c r="AA77">
        <v>0.9</v>
      </c>
      <c r="AB77">
        <v>0.64285714285714302</v>
      </c>
      <c r="AC77">
        <v>0.75</v>
      </c>
      <c r="AD77">
        <v>0.1</v>
      </c>
      <c r="AE77">
        <v>0.4</v>
      </c>
    </row>
    <row r="78" spans="1:31" x14ac:dyDescent="0.15">
      <c r="A78" s="6">
        <v>473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7.9275894165039098</v>
      </c>
      <c r="L78" s="10">
        <v>2.6483669281005899</v>
      </c>
      <c r="M78">
        <v>0.66130828857421897</v>
      </c>
      <c r="N78">
        <v>6.5843334197998002</v>
      </c>
      <c r="O78">
        <v>4</v>
      </c>
      <c r="P78">
        <v>4</v>
      </c>
      <c r="Q78">
        <v>14</v>
      </c>
      <c r="R78" s="16">
        <v>0.28570000000000001</v>
      </c>
      <c r="S78" s="16">
        <f t="shared" si="3"/>
        <v>0.4</v>
      </c>
      <c r="T78">
        <v>3.7051258087158199</v>
      </c>
      <c r="U78">
        <v>3.2515168190002401</v>
      </c>
      <c r="V78">
        <v>3.1500170230865501</v>
      </c>
      <c r="W78" s="17">
        <v>0.101499795913696</v>
      </c>
      <c r="X78">
        <v>0.55510878562927202</v>
      </c>
      <c r="Y78">
        <v>0.55510878562927202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s="2" customFormat="1" x14ac:dyDescent="0.15">
      <c r="A79" s="7">
        <v>465</v>
      </c>
      <c r="B79" s="2">
        <v>15</v>
      </c>
      <c r="C79" s="2">
        <v>5</v>
      </c>
      <c r="D79" s="2">
        <v>10</v>
      </c>
      <c r="E79" s="2">
        <v>10</v>
      </c>
      <c r="F79" s="2">
        <v>10</v>
      </c>
      <c r="G79" s="2">
        <v>0</v>
      </c>
      <c r="H79" s="2">
        <v>5</v>
      </c>
      <c r="I79" s="2">
        <v>5</v>
      </c>
      <c r="J79" s="2">
        <v>0.75</v>
      </c>
      <c r="K79" s="2">
        <v>7.2475414276123002</v>
      </c>
      <c r="L79" s="11">
        <v>2.6715660095214799</v>
      </c>
      <c r="M79" s="2">
        <v>1.10940933227539</v>
      </c>
      <c r="N79" s="2">
        <v>6.0276374816894496</v>
      </c>
      <c r="O79" s="2">
        <v>3</v>
      </c>
      <c r="P79" s="2">
        <v>3</v>
      </c>
      <c r="Q79" s="2">
        <v>11</v>
      </c>
      <c r="R79" s="18">
        <v>0.2727</v>
      </c>
      <c r="S79" s="18">
        <f t="shared" si="3"/>
        <v>0.3</v>
      </c>
      <c r="T79" s="2">
        <v>3.08828544616699</v>
      </c>
      <c r="U79" s="2">
        <v>2.7331199645996098</v>
      </c>
      <c r="V79" s="2">
        <v>2.6300811767578098</v>
      </c>
      <c r="W79" s="11">
        <v>0.103038787841797</v>
      </c>
      <c r="X79" s="2">
        <v>0.45820426940918002</v>
      </c>
      <c r="Y79" s="2">
        <v>0.45820426940918002</v>
      </c>
      <c r="Z79" s="2">
        <v>0.3</v>
      </c>
      <c r="AA79" s="2">
        <v>0.8</v>
      </c>
      <c r="AB79" s="2">
        <v>0.72727272727272696</v>
      </c>
      <c r="AC79" s="2">
        <v>0.76190476190476197</v>
      </c>
      <c r="AD79" s="2">
        <v>0.2</v>
      </c>
      <c r="AE79" s="2">
        <v>0.5</v>
      </c>
    </row>
    <row r="80" spans="1:31" x14ac:dyDescent="0.15">
      <c r="A80" s="6">
        <v>365</v>
      </c>
      <c r="B80">
        <v>14</v>
      </c>
      <c r="C80">
        <v>6</v>
      </c>
      <c r="D80">
        <v>10</v>
      </c>
      <c r="E80">
        <v>10</v>
      </c>
      <c r="F80">
        <v>10</v>
      </c>
      <c r="G80">
        <v>0</v>
      </c>
      <c r="H80">
        <v>4</v>
      </c>
      <c r="I80">
        <v>6</v>
      </c>
      <c r="J80">
        <v>0.7</v>
      </c>
      <c r="K80">
        <v>7.97296142578125</v>
      </c>
      <c r="L80" s="10">
        <v>2.8002986907959002</v>
      </c>
      <c r="M80">
        <v>0.1246337890625</v>
      </c>
      <c r="N80">
        <v>8.4722270965576207</v>
      </c>
      <c r="O80">
        <v>4</v>
      </c>
      <c r="P80">
        <v>4</v>
      </c>
      <c r="Q80">
        <v>13</v>
      </c>
      <c r="R80" s="16">
        <v>0.30769999999999997</v>
      </c>
      <c r="S80" s="16">
        <f t="shared" si="3"/>
        <v>0.4</v>
      </c>
      <c r="T80">
        <v>3.2654514312744101</v>
      </c>
      <c r="U80">
        <v>2.70167112350464</v>
      </c>
      <c r="V80">
        <v>2.73349809646606</v>
      </c>
      <c r="W80" s="17">
        <v>3.1826972961425802E-2</v>
      </c>
      <c r="X80">
        <v>0.53195333480835005</v>
      </c>
      <c r="Y80">
        <v>0.53195333480835005</v>
      </c>
      <c r="Z80">
        <v>0.4</v>
      </c>
      <c r="AA80">
        <v>0.9</v>
      </c>
      <c r="AB80">
        <v>0.69230769230769196</v>
      </c>
      <c r="AC80">
        <v>0.78260869565217395</v>
      </c>
      <c r="AD80">
        <v>0.1</v>
      </c>
      <c r="AE80">
        <v>0.5</v>
      </c>
    </row>
    <row r="81" spans="1:31" x14ac:dyDescent="0.15">
      <c r="A81" s="6">
        <v>625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>
        <v>9.2096900939941406</v>
      </c>
      <c r="L81" s="10">
        <v>2.85905838012695</v>
      </c>
      <c r="M81">
        <v>0.52288818359375</v>
      </c>
      <c r="N81">
        <v>8.0289115905761701</v>
      </c>
      <c r="O81">
        <v>4</v>
      </c>
      <c r="P81">
        <v>4</v>
      </c>
      <c r="Q81">
        <v>14</v>
      </c>
      <c r="R81" s="16">
        <v>0.28570000000000001</v>
      </c>
      <c r="S81" s="16">
        <f t="shared" si="3"/>
        <v>0.4</v>
      </c>
      <c r="T81">
        <v>3.3103942871093701</v>
      </c>
      <c r="U81">
        <v>2.8554091453552202</v>
      </c>
      <c r="V81">
        <v>2.7563230991363499</v>
      </c>
      <c r="W81" s="17">
        <v>9.9086046218872098E-2</v>
      </c>
      <c r="X81">
        <v>0.55407118797302202</v>
      </c>
      <c r="Y81">
        <v>0.55407118797302202</v>
      </c>
      <c r="Z81">
        <v>0.4</v>
      </c>
      <c r="AA81">
        <v>1</v>
      </c>
      <c r="AB81">
        <v>0.71428571428571397</v>
      </c>
      <c r="AC81">
        <v>0.83333333333333304</v>
      </c>
      <c r="AD81">
        <v>0</v>
      </c>
      <c r="AE81">
        <v>0.6</v>
      </c>
    </row>
    <row r="82" spans="1:31" s="3" customFormat="1" x14ac:dyDescent="0.15">
      <c r="K82" s="13" t="s">
        <v>29</v>
      </c>
      <c r="L82" s="10">
        <f>AVERAGE(L2:L81)</f>
        <v>1.9039812326431278</v>
      </c>
      <c r="W82" s="17">
        <f t="shared" ref="W82:AE82" si="4">AVERAGE(W2:W81)</f>
        <v>0.15597937405109411</v>
      </c>
      <c r="Z82" s="3">
        <f t="shared" si="4"/>
        <v>0.5412499999999999</v>
      </c>
      <c r="AA82" s="3">
        <f t="shared" si="4"/>
        <v>0.97375000000000045</v>
      </c>
      <c r="AB82" s="3">
        <f t="shared" si="4"/>
        <v>0.64591931352960785</v>
      </c>
      <c r="AC82" s="3">
        <f t="shared" si="4"/>
        <v>0.77515295252251737</v>
      </c>
      <c r="AD82" s="3">
        <f t="shared" si="4"/>
        <v>2.6250000000000013E-2</v>
      </c>
      <c r="AE82" s="3">
        <f t="shared" si="4"/>
        <v>0.43250000000000011</v>
      </c>
    </row>
    <row r="83" spans="1:31" s="3" customFormat="1" x14ac:dyDescent="0.15">
      <c r="K83" s="14" t="s">
        <v>30</v>
      </c>
      <c r="L83" s="10">
        <f>MAX(L2:L81)</f>
        <v>2.85905838012695</v>
      </c>
      <c r="W83" s="17">
        <f t="shared" ref="W83:AE83" si="5">MAX(W2:W81)</f>
        <v>0.32949495315551802</v>
      </c>
      <c r="Z83" s="3">
        <f t="shared" si="5"/>
        <v>0.8</v>
      </c>
      <c r="AA83" s="3">
        <f t="shared" si="5"/>
        <v>1</v>
      </c>
      <c r="AB83" s="3">
        <f t="shared" si="5"/>
        <v>0.72727272727272696</v>
      </c>
      <c r="AC83" s="3">
        <f t="shared" si="5"/>
        <v>0.83333333333333304</v>
      </c>
      <c r="AD83" s="3">
        <f t="shared" si="5"/>
        <v>0.2</v>
      </c>
      <c r="AE83" s="3">
        <f t="shared" si="5"/>
        <v>0.6</v>
      </c>
    </row>
    <row r="84" spans="1:31" s="3" customFormat="1" x14ac:dyDescent="0.15">
      <c r="L84" s="10">
        <f>MIN(L2:L81)</f>
        <v>0.86256599426269498</v>
      </c>
      <c r="W84" s="17">
        <f t="shared" ref="W84:AE84" si="6">MIN(W2:W81)</f>
        <v>2.8276443481445302E-4</v>
      </c>
      <c r="Z84" s="3">
        <f t="shared" si="6"/>
        <v>0.3</v>
      </c>
      <c r="AA84" s="3">
        <f t="shared" si="6"/>
        <v>0.8</v>
      </c>
      <c r="AB84" s="3">
        <f t="shared" si="6"/>
        <v>0.55555555555555602</v>
      </c>
      <c r="AC84" s="3">
        <f t="shared" si="6"/>
        <v>0.69565217391304301</v>
      </c>
      <c r="AD84" s="3">
        <f t="shared" si="6"/>
        <v>0</v>
      </c>
      <c r="AE84" s="3">
        <f t="shared" si="6"/>
        <v>0.2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Q91" s="3" t="s">
        <v>97</v>
      </c>
      <c r="R91" s="3"/>
      <c r="S91" s="3"/>
      <c r="T91" s="3"/>
      <c r="W91" s="17"/>
    </row>
    <row r="92" spans="1:31" x14ac:dyDescent="0.15">
      <c r="K92" s="3"/>
      <c r="L92" s="3"/>
      <c r="Q92" s="3">
        <v>0.2</v>
      </c>
      <c r="R92" s="3">
        <v>-400</v>
      </c>
      <c r="S92" s="3">
        <v>1600</v>
      </c>
      <c r="T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Q93" s="3">
        <v>0.4</v>
      </c>
      <c r="R93" s="3">
        <v>-800</v>
      </c>
      <c r="S93" s="3">
        <v>1200</v>
      </c>
      <c r="T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Q94" s="3">
        <v>0.45</v>
      </c>
      <c r="R94" s="3">
        <v>-900</v>
      </c>
      <c r="S94" s="3">
        <v>1100</v>
      </c>
      <c r="T94" s="3">
        <v>55</v>
      </c>
      <c r="W94" s="17"/>
    </row>
    <row r="95" spans="1:31" s="22" customFormat="1" x14ac:dyDescent="0.15">
      <c r="K95" s="24" t="s">
        <v>67</v>
      </c>
      <c r="L95" s="24">
        <f>COUNTIF(L2:L81,"&lt;1.033")-COUNTIF(L2:L81,"&lt;0.838")</f>
        <v>2</v>
      </c>
      <c r="M95" s="20">
        <v>3</v>
      </c>
      <c r="N95" s="20">
        <v>2</v>
      </c>
      <c r="Q95" s="3">
        <v>0.49</v>
      </c>
      <c r="R95" s="3">
        <v>-980</v>
      </c>
      <c r="S95" s="3">
        <v>1020</v>
      </c>
      <c r="T95" s="3">
        <v>51</v>
      </c>
      <c r="W95" s="24"/>
    </row>
    <row r="96" spans="1:31" x14ac:dyDescent="0.15">
      <c r="K96" s="3" t="s">
        <v>68</v>
      </c>
      <c r="L96" s="3">
        <f>COUNTIF(L2:L81,"&lt;1.228")-COUNTIF(L2:L81,"&lt;1.033")</f>
        <v>4</v>
      </c>
      <c r="M96" s="3">
        <v>6</v>
      </c>
      <c r="N96" s="3">
        <v>4</v>
      </c>
      <c r="W96" s="17"/>
    </row>
    <row r="97" spans="11:23" x14ac:dyDescent="0.15">
      <c r="K97" s="3" t="s">
        <v>69</v>
      </c>
      <c r="L97" s="3">
        <f>COUNTIF(L2:L81,"&lt;1.423")-COUNTIF(L2:L81,"&lt;1.228")</f>
        <v>6</v>
      </c>
      <c r="M97" s="3">
        <v>8</v>
      </c>
      <c r="N97" s="3">
        <v>6</v>
      </c>
      <c r="W97" s="17"/>
    </row>
    <row r="98" spans="11:23" x14ac:dyDescent="0.15">
      <c r="K98" s="3" t="s">
        <v>70</v>
      </c>
      <c r="L98" s="3">
        <f>COUNTIF(L2:L81,"&lt;1.618")-COUNTIF(L2:L81,"&lt;1.423")</f>
        <v>9</v>
      </c>
      <c r="M98" s="3">
        <v>11</v>
      </c>
      <c r="N98" s="3">
        <v>9</v>
      </c>
      <c r="W98" s="3"/>
    </row>
    <row r="99" spans="11:23" x14ac:dyDescent="0.15">
      <c r="K99" s="3" t="s">
        <v>71</v>
      </c>
      <c r="L99" s="3">
        <f>COUNTIF(L2:L81,"&lt;1.813")-COUNTIF(L2:L81,"&lt;1.618")</f>
        <v>12</v>
      </c>
      <c r="M99" s="3">
        <v>14</v>
      </c>
      <c r="N99" s="3">
        <v>12</v>
      </c>
      <c r="W99" s="17"/>
    </row>
    <row r="100" spans="11:23" s="1" customFormat="1" x14ac:dyDescent="0.15">
      <c r="K100" s="12" t="s">
        <v>72</v>
      </c>
      <c r="L100" s="12">
        <f>COUNTIF(L2:L81,"&lt;2.008")-COUNTIF(L2:L81,"&lt;1.813")</f>
        <v>14</v>
      </c>
      <c r="M100" s="21">
        <v>16</v>
      </c>
      <c r="N100" s="21">
        <v>14</v>
      </c>
      <c r="W100" s="12"/>
    </row>
    <row r="101" spans="11:23" x14ac:dyDescent="0.15">
      <c r="K101" s="3" t="s">
        <v>73</v>
      </c>
      <c r="L101" s="3">
        <f>COUNTIF(L2:L81,"&lt;2.203")-COUNTIF(L2:L81,"&lt;2.008")</f>
        <v>12</v>
      </c>
      <c r="M101" s="3">
        <v>14</v>
      </c>
      <c r="N101" s="3">
        <v>12</v>
      </c>
      <c r="W101" s="3"/>
    </row>
    <row r="102" spans="11:23" x14ac:dyDescent="0.15">
      <c r="K102" s="3" t="s">
        <v>74</v>
      </c>
      <c r="L102" s="3">
        <f>COUNTIF(L2:L81,"&lt;2.398")-COUNTIF(L2:L81,"&lt;2.203")</f>
        <v>9</v>
      </c>
      <c r="M102" s="3">
        <v>11</v>
      </c>
      <c r="N102" s="3">
        <v>9</v>
      </c>
      <c r="W102" s="17"/>
    </row>
    <row r="103" spans="11:23" x14ac:dyDescent="0.15">
      <c r="K103" s="3" t="s">
        <v>75</v>
      </c>
      <c r="L103" s="3">
        <f>COUNTIF(L2:L81,"&lt;2.593")-COUNTIF(L2:L81,"&lt;2.398")</f>
        <v>6</v>
      </c>
      <c r="M103" s="3">
        <v>8</v>
      </c>
      <c r="N103" s="3">
        <v>6</v>
      </c>
      <c r="W103" s="3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s="22" customFormat="1" x14ac:dyDescent="0.15">
      <c r="K105" s="24" t="s">
        <v>77</v>
      </c>
      <c r="L105" s="24">
        <f>COUNTIF(L2:L81,"&lt;2.983")-COUNTIF(L2:L81,"&lt;2.788")</f>
        <v>2</v>
      </c>
      <c r="M105" s="20">
        <v>3</v>
      </c>
      <c r="N105" s="20">
        <v>2</v>
      </c>
      <c r="W105" s="24"/>
    </row>
    <row r="106" spans="11:23" x14ac:dyDescent="0.15">
      <c r="K106" s="3" t="s">
        <v>78</v>
      </c>
      <c r="L106" s="3">
        <f>COUNTIF(L2:L81,"&lt;3.178")-COUNTIF(L2:L81,"&lt;2.983")</f>
        <v>0</v>
      </c>
      <c r="M106" s="3"/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M107" s="3"/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N111">
        <v>1.9079999999999999</v>
      </c>
      <c r="O111">
        <v>0.155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N112">
        <v>2.5009999999999999</v>
      </c>
      <c r="O112">
        <v>0.21299999999999999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N113">
        <v>3.472</v>
      </c>
      <c r="O113">
        <v>0.29099999999999998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K125" s="3"/>
      <c r="L125" s="3"/>
    </row>
    <row r="126" spans="11:23" x14ac:dyDescent="0.15">
      <c r="K126" s="3"/>
      <c r="L126" s="3"/>
    </row>
    <row r="127" spans="11:23" x14ac:dyDescent="0.15">
      <c r="K127" s="3"/>
      <c r="L127" s="3"/>
    </row>
    <row r="128" spans="11:23" x14ac:dyDescent="0.15">
      <c r="K128" s="3"/>
      <c r="L128" s="3"/>
    </row>
  </sheetData>
  <phoneticPr fontId="5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106"/>
  <sheetViews>
    <sheetView topLeftCell="H67" workbookViewId="0">
      <selection activeCell="O76" sqref="O76:O84"/>
    </sheetView>
  </sheetViews>
  <sheetFormatPr defaultColWidth="8.875" defaultRowHeight="13.5" x14ac:dyDescent="0.15"/>
  <cols>
    <col min="11" max="12" width="16.875" customWidth="1"/>
    <col min="13" max="14" width="12.875"/>
    <col min="20" max="22" width="12.875"/>
    <col min="23" max="23" width="21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769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8.2580490112304705</v>
      </c>
      <c r="L2" s="10">
        <v>1.09774971008301</v>
      </c>
      <c r="M2">
        <v>0.32152175903320301</v>
      </c>
      <c r="N2">
        <v>7.6415824890136701</v>
      </c>
      <c r="O2">
        <v>6</v>
      </c>
      <c r="P2">
        <v>6</v>
      </c>
      <c r="Q2">
        <v>15</v>
      </c>
      <c r="R2" s="16">
        <v>0.4</v>
      </c>
      <c r="S2" s="16">
        <f t="shared" ref="S2:S24" si="0">O2/E2</f>
        <v>0.6</v>
      </c>
      <c r="T2">
        <v>4.3642616271972701</v>
      </c>
      <c r="U2">
        <v>3.8643605709075901</v>
      </c>
      <c r="V2">
        <v>3.8187141418457</v>
      </c>
      <c r="W2" s="17">
        <v>4.56464290618896E-2</v>
      </c>
      <c r="X2">
        <v>0.54554748535156194</v>
      </c>
      <c r="Y2">
        <v>0.54554748535156194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2" customFormat="1" x14ac:dyDescent="0.15">
      <c r="A3" s="7">
        <v>75</v>
      </c>
      <c r="B3" s="2">
        <v>17</v>
      </c>
      <c r="C3" s="2">
        <v>3</v>
      </c>
      <c r="D3" s="2">
        <v>10</v>
      </c>
      <c r="E3" s="2">
        <v>10</v>
      </c>
      <c r="F3" s="2">
        <v>10</v>
      </c>
      <c r="G3" s="2">
        <v>0</v>
      </c>
      <c r="H3" s="2">
        <v>7</v>
      </c>
      <c r="I3" s="2">
        <v>3</v>
      </c>
      <c r="J3" s="2">
        <v>0.85</v>
      </c>
      <c r="K3" s="2">
        <v>9.9814395904540998</v>
      </c>
      <c r="L3" s="11">
        <v>1.1617546081543</v>
      </c>
      <c r="M3" s="2">
        <v>0.20247268676757799</v>
      </c>
      <c r="N3" s="2">
        <v>9.4019470214843697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4.8362960815429696</v>
      </c>
      <c r="U3" s="2">
        <v>4.2586970329284703</v>
      </c>
      <c r="V3" s="2">
        <v>4.2071819305419904</v>
      </c>
      <c r="W3" s="11">
        <v>5.1515102386474602E-2</v>
      </c>
      <c r="X3" s="2">
        <v>0.62911415100097701</v>
      </c>
      <c r="Y3" s="2">
        <v>0.62911415100097701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358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8.2530384063720703</v>
      </c>
      <c r="L4" s="10">
        <v>1.2930984497070299</v>
      </c>
      <c r="M4">
        <v>0.120105743408203</v>
      </c>
      <c r="N4">
        <v>8.6674137115478498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4.5827350616455096</v>
      </c>
      <c r="U4">
        <v>3.9757785797119101</v>
      </c>
      <c r="V4">
        <v>4.00595998764038</v>
      </c>
      <c r="W4" s="17">
        <v>3.01814079284668E-2</v>
      </c>
      <c r="X4">
        <v>0.57677507400512695</v>
      </c>
      <c r="Y4">
        <v>0.57677507400512695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281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7.4018173217773402</v>
      </c>
      <c r="L5" s="10">
        <v>1.24991607666016</v>
      </c>
      <c r="M5">
        <v>0.302810668945312</v>
      </c>
      <c r="N5">
        <v>7.8854045867919904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3.6039485931396502</v>
      </c>
      <c r="U5">
        <v>3.0966541767120401</v>
      </c>
      <c r="V5">
        <v>3.1314358711242698</v>
      </c>
      <c r="W5" s="17">
        <v>3.4781694412231501E-2</v>
      </c>
      <c r="X5">
        <v>0.47251272201538103</v>
      </c>
      <c r="Y5">
        <v>0.47251272201538103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764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8.7104778289794904</v>
      </c>
      <c r="L6" s="10">
        <v>1.3560638427734399</v>
      </c>
      <c r="M6">
        <v>0.14569473266601601</v>
      </c>
      <c r="N6">
        <v>9.2314319610595703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4.6927738189697301</v>
      </c>
      <c r="U6">
        <v>4.0366182327270499</v>
      </c>
      <c r="V6">
        <v>4.0753555297851598</v>
      </c>
      <c r="W6" s="17">
        <v>3.8737297058105503E-2</v>
      </c>
      <c r="X6">
        <v>0.61741828918456998</v>
      </c>
      <c r="Y6">
        <v>0.61741828918456998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89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8.7147712707519496</v>
      </c>
      <c r="L7" s="10">
        <v>1.3785762786865201</v>
      </c>
      <c r="M7">
        <v>0.24074172973632799</v>
      </c>
      <c r="N7">
        <v>9.3824234008789098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4.1959114074706996</v>
      </c>
      <c r="U7">
        <v>3.5781173706054701</v>
      </c>
      <c r="V7">
        <v>3.6251845359802202</v>
      </c>
      <c r="W7" s="17">
        <v>4.7067165374755901E-2</v>
      </c>
      <c r="X7">
        <v>0.57072687149047896</v>
      </c>
      <c r="Y7">
        <v>0.57072687149047896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s="2" customFormat="1" x14ac:dyDescent="0.15">
      <c r="A8" s="7">
        <v>723</v>
      </c>
      <c r="B8" s="2">
        <v>17</v>
      </c>
      <c r="C8" s="2">
        <v>3</v>
      </c>
      <c r="D8" s="2">
        <v>10</v>
      </c>
      <c r="E8" s="2">
        <v>10</v>
      </c>
      <c r="F8" s="2">
        <v>10</v>
      </c>
      <c r="G8" s="2">
        <v>0</v>
      </c>
      <c r="H8" s="2">
        <v>7</v>
      </c>
      <c r="I8" s="2">
        <v>3</v>
      </c>
      <c r="J8" s="2">
        <v>0.85</v>
      </c>
      <c r="K8" s="2">
        <v>8.1853656768798793</v>
      </c>
      <c r="L8" s="11">
        <v>1.2578163146972701</v>
      </c>
      <c r="M8" s="2">
        <v>0.50675582885742199</v>
      </c>
      <c r="N8" s="2">
        <v>7.3929557800293004</v>
      </c>
      <c r="O8" s="2">
        <v>7</v>
      </c>
      <c r="P8" s="2">
        <v>7</v>
      </c>
      <c r="Q8" s="2">
        <v>17</v>
      </c>
      <c r="R8" s="18">
        <v>0.4118</v>
      </c>
      <c r="S8" s="18">
        <f t="shared" si="0"/>
        <v>0.7</v>
      </c>
      <c r="T8" s="2">
        <v>4.2234725952148402</v>
      </c>
      <c r="U8" s="2">
        <v>3.7582573890686</v>
      </c>
      <c r="V8" s="2">
        <v>3.6856658458709699</v>
      </c>
      <c r="W8" s="11">
        <v>7.2591543197631794E-2</v>
      </c>
      <c r="X8" s="2">
        <v>0.53780674934387196</v>
      </c>
      <c r="Y8" s="2">
        <v>0.53780674934387196</v>
      </c>
      <c r="Z8" s="2">
        <v>0.7</v>
      </c>
      <c r="AA8" s="2">
        <v>1</v>
      </c>
      <c r="AB8" s="2">
        <v>0.58823529411764697</v>
      </c>
      <c r="AC8" s="2">
        <v>0.74074074074074103</v>
      </c>
      <c r="AD8" s="2">
        <v>0</v>
      </c>
      <c r="AE8" s="2">
        <v>0.3</v>
      </c>
    </row>
    <row r="9" spans="1:31" x14ac:dyDescent="0.15">
      <c r="A9" s="6">
        <v>35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8.3034210205078107</v>
      </c>
      <c r="L9" s="10">
        <v>1.50728607177734</v>
      </c>
      <c r="M9">
        <v>0.31216812133789101</v>
      </c>
      <c r="N9">
        <v>8.3391017913818395</v>
      </c>
      <c r="O9">
        <v>6</v>
      </c>
      <c r="P9">
        <v>6</v>
      </c>
      <c r="Q9">
        <v>15</v>
      </c>
      <c r="R9" s="16">
        <v>0.4</v>
      </c>
      <c r="S9" s="16">
        <f t="shared" si="0"/>
        <v>0.6</v>
      </c>
      <c r="T9">
        <v>4.0888977050781197</v>
      </c>
      <c r="U9">
        <v>3.5334823131561302</v>
      </c>
      <c r="V9">
        <v>3.52897024154663</v>
      </c>
      <c r="W9" s="17">
        <v>4.5120716094970703E-3</v>
      </c>
      <c r="X9">
        <v>0.55992746353149403</v>
      </c>
      <c r="Y9">
        <v>0.55992746353149403</v>
      </c>
      <c r="Z9">
        <v>0.6</v>
      </c>
      <c r="AA9">
        <v>0.9</v>
      </c>
      <c r="AB9">
        <v>0.6</v>
      </c>
      <c r="AC9">
        <v>0.72</v>
      </c>
      <c r="AD9">
        <v>0.1</v>
      </c>
      <c r="AE9">
        <v>0.3</v>
      </c>
    </row>
    <row r="10" spans="1:31" x14ac:dyDescent="0.15">
      <c r="A10" s="6">
        <v>263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8.2073726654052699</v>
      </c>
      <c r="L10" s="10">
        <v>1.42751312255859</v>
      </c>
      <c r="M10">
        <v>0.17008590698242201</v>
      </c>
      <c r="N10">
        <v>8.1561946868896502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3.9893608093261701</v>
      </c>
      <c r="U10">
        <v>3.4466040134429901</v>
      </c>
      <c r="V10">
        <v>3.4406189918518102</v>
      </c>
      <c r="W10" s="17">
        <v>5.98502159118652E-3</v>
      </c>
      <c r="X10">
        <v>0.54874181747436501</v>
      </c>
      <c r="Y10">
        <v>0.54874181747436501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x14ac:dyDescent="0.15">
      <c r="A11" s="6">
        <v>840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9.7920341491699201</v>
      </c>
      <c r="L11" s="10">
        <v>1.60562515258789</v>
      </c>
      <c r="M11">
        <v>2.2163391113281299E-2</v>
      </c>
      <c r="N11">
        <v>9.6853771209716797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4.63179588317871</v>
      </c>
      <c r="U11">
        <v>3.9764432907104501</v>
      </c>
      <c r="V11">
        <v>3.96685791015625</v>
      </c>
      <c r="W11" s="17">
        <v>9.5853805541992205E-3</v>
      </c>
      <c r="X11">
        <v>0.66493797302246105</v>
      </c>
      <c r="Y11">
        <v>0.66493797302246105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725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8.3501110076904297</v>
      </c>
      <c r="L12" s="10">
        <v>1.52585029602051</v>
      </c>
      <c r="M12">
        <v>0.20401382446289101</v>
      </c>
      <c r="N12">
        <v>8.0691909790039098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4.5539226531982404</v>
      </c>
      <c r="U12">
        <v>3.9813394546508798</v>
      </c>
      <c r="V12">
        <v>3.9541468620300302</v>
      </c>
      <c r="W12" s="17">
        <v>2.7192592620849599E-2</v>
      </c>
      <c r="X12">
        <v>0.599775791168213</v>
      </c>
      <c r="Y12">
        <v>0.599775791168213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396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8.1540069580078107</v>
      </c>
      <c r="L13" s="10">
        <v>1.6006011962890601</v>
      </c>
      <c r="M13">
        <v>0.343902587890625</v>
      </c>
      <c r="N13">
        <v>7.78059959411621</v>
      </c>
      <c r="O13">
        <v>5</v>
      </c>
      <c r="P13">
        <v>5</v>
      </c>
      <c r="Q13">
        <v>14</v>
      </c>
      <c r="R13" s="16">
        <v>0.35709999999999997</v>
      </c>
      <c r="S13" s="16">
        <f t="shared" si="0"/>
        <v>0.5</v>
      </c>
      <c r="T13">
        <v>3.7330417633056601</v>
      </c>
      <c r="U13">
        <v>3.2474949359893799</v>
      </c>
      <c r="V13">
        <v>3.21267890930176</v>
      </c>
      <c r="W13" s="17">
        <v>3.4816026687622098E-2</v>
      </c>
      <c r="X13">
        <v>0.52036285400390603</v>
      </c>
      <c r="Y13">
        <v>0.52036285400390603</v>
      </c>
      <c r="Z13">
        <v>0.5</v>
      </c>
      <c r="AA13">
        <v>0.9</v>
      </c>
      <c r="AB13">
        <v>0.64285714285714302</v>
      </c>
      <c r="AC13">
        <v>0.75</v>
      </c>
      <c r="AD13">
        <v>0.1</v>
      </c>
      <c r="AE13">
        <v>0.4</v>
      </c>
    </row>
    <row r="14" spans="1:31" x14ac:dyDescent="0.15">
      <c r="A14" s="6">
        <v>688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7.9709243774414098</v>
      </c>
      <c r="L14" s="10">
        <v>1.6041717529296899</v>
      </c>
      <c r="M14">
        <v>0.33562088012695301</v>
      </c>
      <c r="N14">
        <v>7.4398937225341797</v>
      </c>
      <c r="O14">
        <v>5</v>
      </c>
      <c r="P14">
        <v>5</v>
      </c>
      <c r="Q14">
        <v>13</v>
      </c>
      <c r="R14" s="16">
        <v>0.3846</v>
      </c>
      <c r="S14" s="16">
        <f t="shared" si="0"/>
        <v>0.5</v>
      </c>
      <c r="T14">
        <v>3.7078723907470699</v>
      </c>
      <c r="U14">
        <v>3.2339270114898699</v>
      </c>
      <c r="V14">
        <v>3.1989583969116202</v>
      </c>
      <c r="W14" s="17">
        <v>3.4968614578247098E-2</v>
      </c>
      <c r="X14">
        <v>0.508913993835449</v>
      </c>
      <c r="Y14">
        <v>0.508913993835449</v>
      </c>
      <c r="Z14">
        <v>0.5</v>
      </c>
      <c r="AA14">
        <v>0.8</v>
      </c>
      <c r="AB14">
        <v>0.61538461538461497</v>
      </c>
      <c r="AC14">
        <v>0.69565217391304301</v>
      </c>
      <c r="AD14">
        <v>0.2</v>
      </c>
      <c r="AE14">
        <v>0.3</v>
      </c>
    </row>
    <row r="15" spans="1:31" s="2" customFormat="1" x14ac:dyDescent="0.15">
      <c r="A15" s="7">
        <v>562</v>
      </c>
      <c r="B15" s="2">
        <v>16</v>
      </c>
      <c r="C15" s="2">
        <v>4</v>
      </c>
      <c r="D15" s="2">
        <v>10</v>
      </c>
      <c r="E15" s="2">
        <v>10</v>
      </c>
      <c r="F15" s="2">
        <v>10</v>
      </c>
      <c r="G15" s="2">
        <v>0</v>
      </c>
      <c r="H15" s="2">
        <v>6</v>
      </c>
      <c r="I15" s="2">
        <v>4</v>
      </c>
      <c r="J15" s="2">
        <v>0.8</v>
      </c>
      <c r="K15" s="2">
        <v>8.1943950653076207</v>
      </c>
      <c r="L15" s="11">
        <v>1.5858402252197299</v>
      </c>
      <c r="M15" s="2">
        <v>0.289749145507812</v>
      </c>
      <c r="N15" s="2">
        <v>7.7740345001220703</v>
      </c>
      <c r="O15" s="2">
        <v>5</v>
      </c>
      <c r="P15" s="2">
        <v>5</v>
      </c>
      <c r="Q15" s="2">
        <v>15</v>
      </c>
      <c r="R15" s="18">
        <v>0.33329999999999999</v>
      </c>
      <c r="S15" s="18">
        <f t="shared" si="0"/>
        <v>0.5</v>
      </c>
      <c r="T15" s="2">
        <v>3.9068489074707</v>
      </c>
      <c r="U15" s="2">
        <v>3.4167623519897501</v>
      </c>
      <c r="V15" s="2">
        <v>3.37409591674805</v>
      </c>
      <c r="W15" s="11">
        <v>4.2666435241699198E-2</v>
      </c>
      <c r="X15" s="2">
        <v>0.53275299072265603</v>
      </c>
      <c r="Y15" s="2">
        <v>0.53275299072265603</v>
      </c>
      <c r="Z15" s="2">
        <v>0.5</v>
      </c>
      <c r="AA15" s="2">
        <v>1</v>
      </c>
      <c r="AB15" s="2">
        <v>0.66666666666666696</v>
      </c>
      <c r="AC15" s="2">
        <v>0.8</v>
      </c>
      <c r="AD15" s="2">
        <v>0</v>
      </c>
      <c r="AE15" s="2">
        <v>0.5</v>
      </c>
    </row>
    <row r="16" spans="1:31" x14ac:dyDescent="0.15">
      <c r="A16" s="6">
        <v>144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12.2588920593262</v>
      </c>
      <c r="L16" s="10">
        <v>1.6552867889404299</v>
      </c>
      <c r="M16">
        <v>1.37172698974609</v>
      </c>
      <c r="N16">
        <v>8.9462089538574201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4.8854942321777299</v>
      </c>
      <c r="U16">
        <v>4.5660943984985396</v>
      </c>
      <c r="V16">
        <v>4.2890815734863299</v>
      </c>
      <c r="W16" s="17">
        <v>0.27701282501220698</v>
      </c>
      <c r="X16">
        <v>0.59641265869140603</v>
      </c>
      <c r="Y16">
        <v>0.59641265869140603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482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11.742067337036101</v>
      </c>
      <c r="L17" s="10">
        <v>1.63059234619141</v>
      </c>
      <c r="M17">
        <v>1.34928131103516</v>
      </c>
      <c r="N17">
        <v>8.4218254089355504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4.3882617950439498</v>
      </c>
      <c r="U17">
        <v>4.1215224266052202</v>
      </c>
      <c r="V17">
        <v>3.8507843017578098</v>
      </c>
      <c r="W17" s="17">
        <v>0.270738124847412</v>
      </c>
      <c r="X17">
        <v>0.53747749328613303</v>
      </c>
      <c r="Y17">
        <v>0.53747749328613303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229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10.3217124938965</v>
      </c>
      <c r="L18" s="10">
        <v>1.7060852050781199</v>
      </c>
      <c r="M18">
        <v>1.0290412902832</v>
      </c>
      <c r="N18">
        <v>7.3843078613281197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4.8080120086669904</v>
      </c>
      <c r="U18">
        <v>4.4200329780578604</v>
      </c>
      <c r="V18">
        <v>4.1532464027404803</v>
      </c>
      <c r="W18" s="17">
        <v>0.26678657531738298</v>
      </c>
      <c r="X18">
        <v>0.654765605926514</v>
      </c>
      <c r="Y18">
        <v>0.654765605926514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733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11.8653621673584</v>
      </c>
      <c r="L20" s="10">
        <v>1.68826484680176</v>
      </c>
      <c r="M20">
        <v>1.46877670288086</v>
      </c>
      <c r="N20">
        <v>9.1130142211914098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4.6890087127685502</v>
      </c>
      <c r="U20">
        <v>4.3773121833801296</v>
      </c>
      <c r="V20">
        <v>4.1230134963989302</v>
      </c>
      <c r="W20" s="17">
        <v>0.25429868698120101</v>
      </c>
      <c r="X20">
        <v>0.56599521636962902</v>
      </c>
      <c r="Y20">
        <v>0.56599521636962902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577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12.5681343078613</v>
      </c>
      <c r="L21" s="10">
        <v>1.6681442260742201</v>
      </c>
      <c r="M21">
        <v>1.4499664306640601</v>
      </c>
      <c r="N21">
        <v>9.9293594360351598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5.2424602508544904</v>
      </c>
      <c r="U21">
        <v>4.8652920722961399</v>
      </c>
      <c r="V21">
        <v>4.61120510101318</v>
      </c>
      <c r="W21" s="17">
        <v>0.25408697128295898</v>
      </c>
      <c r="X21">
        <v>0.63125514984130904</v>
      </c>
      <c r="Y21">
        <v>0.63125514984130904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864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9.7117614746093697</v>
      </c>
      <c r="L22" s="10">
        <v>1.73189353942871</v>
      </c>
      <c r="M22">
        <v>1.1190643310546899</v>
      </c>
      <c r="N22">
        <v>6.9107093811035201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4.5033893585205096</v>
      </c>
      <c r="U22">
        <v>4.1522464752197301</v>
      </c>
      <c r="V22">
        <v>3.9079174995422399</v>
      </c>
      <c r="W22" s="17">
        <v>0.24432897567749001</v>
      </c>
      <c r="X22">
        <v>0.59547185897827104</v>
      </c>
      <c r="Y22">
        <v>0.59547185897827104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471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9.5644092559814506</v>
      </c>
      <c r="L23" s="10">
        <v>1.7996177673339799</v>
      </c>
      <c r="M23">
        <v>1.2210121154785201</v>
      </c>
      <c r="N23">
        <v>6.8129844665527299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4.6843013763427699</v>
      </c>
      <c r="U23">
        <v>4.3179864883422896</v>
      </c>
      <c r="V23">
        <v>4.0765180587768501</v>
      </c>
      <c r="W23" s="17">
        <v>0.24146842956542999</v>
      </c>
      <c r="X23">
        <v>0.60778331756591797</v>
      </c>
      <c r="Y23">
        <v>0.60778331756591797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416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12.912279129028301</v>
      </c>
      <c r="L24" s="10">
        <v>1.8050498962402299</v>
      </c>
      <c r="M24">
        <v>1.61069488525391</v>
      </c>
      <c r="N24">
        <v>10.397825241088899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5.0610771179199201</v>
      </c>
      <c r="U24">
        <v>4.6764202117919904</v>
      </c>
      <c r="V24">
        <v>4.4359002113342303</v>
      </c>
      <c r="W24" s="17">
        <v>0.240520000457764</v>
      </c>
      <c r="X24">
        <v>0.62517690658569303</v>
      </c>
      <c r="Y24">
        <v>0.62517690658569303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s="1" customFormat="1" x14ac:dyDescent="0.15">
      <c r="A25" s="8">
        <v>210</v>
      </c>
      <c r="B25" s="1">
        <v>18</v>
      </c>
      <c r="C25" s="1">
        <v>2</v>
      </c>
      <c r="D25" s="1">
        <v>10</v>
      </c>
      <c r="E25" s="1">
        <v>10</v>
      </c>
      <c r="F25" s="1">
        <v>10</v>
      </c>
      <c r="G25" s="1">
        <v>0</v>
      </c>
      <c r="H25" s="1">
        <v>8</v>
      </c>
      <c r="I25" s="1">
        <v>2</v>
      </c>
      <c r="J25" s="1">
        <v>0.9</v>
      </c>
      <c r="K25" s="12">
        <v>9.3285999298095703</v>
      </c>
      <c r="L25" s="12">
        <v>1.6996536254882799</v>
      </c>
      <c r="M25" s="1">
        <v>1.1137390136718699</v>
      </c>
      <c r="N25" s="1">
        <v>6.60658836364746</v>
      </c>
      <c r="O25" s="1">
        <v>5</v>
      </c>
      <c r="P25" s="1">
        <v>5</v>
      </c>
      <c r="Q25" s="1">
        <v>14</v>
      </c>
      <c r="R25" s="19">
        <v>0.35709999999999997</v>
      </c>
      <c r="S25" s="19">
        <f t="shared" ref="S25:S30" si="1">O25/E25</f>
        <v>0.5</v>
      </c>
      <c r="T25" s="1">
        <v>4.1583976745605504</v>
      </c>
      <c r="U25" s="1">
        <v>3.84421730041504</v>
      </c>
      <c r="V25" s="1">
        <v>3.6080558300018302</v>
      </c>
      <c r="W25" s="12">
        <v>0.23616147041320801</v>
      </c>
      <c r="X25" s="1">
        <v>0.55034184455871604</v>
      </c>
      <c r="Y25" s="1">
        <v>0.55034184455871604</v>
      </c>
      <c r="Z25" s="1">
        <v>0.5</v>
      </c>
      <c r="AA25" s="1">
        <v>0.9</v>
      </c>
      <c r="AB25" s="1">
        <v>0.64285714285714302</v>
      </c>
      <c r="AC25" s="1">
        <v>0.75</v>
      </c>
      <c r="AD25" s="1">
        <v>0.1</v>
      </c>
      <c r="AE25" s="1">
        <v>0.4</v>
      </c>
    </row>
    <row r="26" spans="1:31" x14ac:dyDescent="0.15">
      <c r="A26" s="6">
        <v>935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12.895305633544901</v>
      </c>
      <c r="L26" s="10">
        <v>2.0056800842285201</v>
      </c>
      <c r="M26">
        <v>1.7586364746093699</v>
      </c>
      <c r="N26">
        <v>9.6291980743408203</v>
      </c>
      <c r="O26">
        <v>6</v>
      </c>
      <c r="P26">
        <v>6</v>
      </c>
      <c r="Q26">
        <v>16</v>
      </c>
      <c r="R26" s="16">
        <v>0.375</v>
      </c>
      <c r="S26" s="16">
        <f t="shared" si="1"/>
        <v>0.6</v>
      </c>
      <c r="T26">
        <v>5.2304878234863299</v>
      </c>
      <c r="U26">
        <v>4.8850607872009304</v>
      </c>
      <c r="V26">
        <v>4.5756163597106898</v>
      </c>
      <c r="W26" s="17">
        <v>0.30944442749023399</v>
      </c>
      <c r="X26">
        <v>0.65487146377563499</v>
      </c>
      <c r="Y26">
        <v>0.65487146377563499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780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13.2326164245606</v>
      </c>
      <c r="L27" s="10">
        <v>1.9440841674804701</v>
      </c>
      <c r="M27">
        <v>1.69852066040039</v>
      </c>
      <c r="N27">
        <v>10.0872039794922</v>
      </c>
      <c r="O27">
        <v>7</v>
      </c>
      <c r="P27">
        <v>7</v>
      </c>
      <c r="Q27">
        <v>17</v>
      </c>
      <c r="R27" s="16">
        <v>0.4118</v>
      </c>
      <c r="S27" s="16">
        <f t="shared" si="1"/>
        <v>0.7</v>
      </c>
      <c r="T27">
        <v>5.0154247283935502</v>
      </c>
      <c r="U27">
        <v>4.6655039787292498</v>
      </c>
      <c r="V27">
        <v>4.3625283241271999</v>
      </c>
      <c r="W27" s="17">
        <v>0.302975654602051</v>
      </c>
      <c r="X27">
        <v>0.65289640426635698</v>
      </c>
      <c r="Y27">
        <v>0.65289640426635698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66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12.834880828857401</v>
      </c>
      <c r="L28" s="10">
        <v>1.9117622375488299</v>
      </c>
      <c r="M28">
        <v>1.6743087768554701</v>
      </c>
      <c r="N28">
        <v>9.7622947692871094</v>
      </c>
      <c r="O28">
        <v>6</v>
      </c>
      <c r="P28">
        <v>6</v>
      </c>
      <c r="Q28">
        <v>16</v>
      </c>
      <c r="R28" s="16">
        <v>0.375</v>
      </c>
      <c r="S28" s="16">
        <f t="shared" si="1"/>
        <v>0.6</v>
      </c>
      <c r="T28">
        <v>5.3047294616699201</v>
      </c>
      <c r="U28">
        <v>4.9479794502258301</v>
      </c>
      <c r="V28">
        <v>4.6499147415161097</v>
      </c>
      <c r="W28" s="17">
        <v>0.29806470870971702</v>
      </c>
      <c r="X28">
        <v>0.65481472015380904</v>
      </c>
      <c r="Y28">
        <v>0.65481472015380904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533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12.4168815612793</v>
      </c>
      <c r="L29" s="10">
        <v>1.8768482208252</v>
      </c>
      <c r="M29">
        <v>1.6374874114990201</v>
      </c>
      <c r="N29">
        <v>9.3175468444824201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4.5146732330322301</v>
      </c>
      <c r="U29">
        <v>4.2346105575561497</v>
      </c>
      <c r="V29">
        <v>3.9387907981872599</v>
      </c>
      <c r="W29" s="17">
        <v>0.29581975936889598</v>
      </c>
      <c r="X29">
        <v>0.57588243484497104</v>
      </c>
      <c r="Y29">
        <v>0.57588243484497104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736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8.1535377502441406</v>
      </c>
      <c r="L30" s="10">
        <v>1.85500717163086</v>
      </c>
      <c r="M30">
        <v>0.37674713134765597</v>
      </c>
      <c r="N30">
        <v>6.8018989562988299</v>
      </c>
      <c r="O30">
        <v>5</v>
      </c>
      <c r="P30">
        <v>5</v>
      </c>
      <c r="Q30">
        <v>15</v>
      </c>
      <c r="R30" s="16">
        <v>0.33329999999999999</v>
      </c>
      <c r="S30" s="16">
        <f t="shared" si="1"/>
        <v>0.5</v>
      </c>
      <c r="T30">
        <v>4.0009040832519496</v>
      </c>
      <c r="U30">
        <v>3.5430097579956001</v>
      </c>
      <c r="V30">
        <v>3.4393687248229998</v>
      </c>
      <c r="W30" s="17">
        <v>0.10364103317260701</v>
      </c>
      <c r="X30">
        <v>0.56153535842895497</v>
      </c>
      <c r="Y30">
        <v>0.56153535842895497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248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10.4051151275635</v>
      </c>
      <c r="L31" s="10">
        <v>1.9848480224609399</v>
      </c>
      <c r="M31">
        <v>1.3254547119140601</v>
      </c>
      <c r="N31">
        <v>7.2283706665039098</v>
      </c>
      <c r="O31">
        <v>5</v>
      </c>
      <c r="P31">
        <v>5</v>
      </c>
      <c r="Q31">
        <v>15</v>
      </c>
      <c r="R31" s="16">
        <v>0.33329999999999999</v>
      </c>
      <c r="S31" s="16">
        <f t="shared" ref="S31:S54" si="2">O31/E31</f>
        <v>0.5</v>
      </c>
      <c r="T31">
        <v>4.5812740325927699</v>
      </c>
      <c r="U31">
        <v>4.2390804290771502</v>
      </c>
      <c r="V31">
        <v>3.9479346275329599</v>
      </c>
      <c r="W31" s="17">
        <v>0.29114580154419001</v>
      </c>
      <c r="X31">
        <v>0.63333940505981401</v>
      </c>
      <c r="Y31">
        <v>0.63333940505981401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171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12.860271453857401</v>
      </c>
      <c r="L32" s="10">
        <v>1.8646831512451201</v>
      </c>
      <c r="M32">
        <v>1.61594581604004</v>
      </c>
      <c r="N32">
        <v>9.7299594879150408</v>
      </c>
      <c r="O32">
        <v>6</v>
      </c>
      <c r="P32">
        <v>6</v>
      </c>
      <c r="Q32">
        <v>16</v>
      </c>
      <c r="R32" s="16">
        <v>0.375</v>
      </c>
      <c r="S32" s="16">
        <f t="shared" si="2"/>
        <v>0.6</v>
      </c>
      <c r="T32">
        <v>4.6467018127441397</v>
      </c>
      <c r="U32">
        <v>4.3569760322570801</v>
      </c>
      <c r="V32">
        <v>4.0668029785156197</v>
      </c>
      <c r="W32" s="17">
        <v>0.29017305374145502</v>
      </c>
      <c r="X32">
        <v>0.57989883422851596</v>
      </c>
      <c r="Y32">
        <v>0.57989883422851596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234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12.8093204498291</v>
      </c>
      <c r="L33" s="10">
        <v>1.9746341705322299</v>
      </c>
      <c r="M33">
        <v>1.76130294799805</v>
      </c>
      <c r="N33">
        <v>9.9051914215087908</v>
      </c>
      <c r="O33">
        <v>8</v>
      </c>
      <c r="P33">
        <v>8</v>
      </c>
      <c r="Q33">
        <v>18</v>
      </c>
      <c r="R33" s="16">
        <v>0.44440000000000002</v>
      </c>
      <c r="S33" s="16">
        <f t="shared" si="2"/>
        <v>0.8</v>
      </c>
      <c r="T33">
        <v>4.8839550018310502</v>
      </c>
      <c r="U33">
        <v>4.5486645698547399</v>
      </c>
      <c r="V33">
        <v>4.2683181762695304</v>
      </c>
      <c r="W33" s="17">
        <v>0.28034639358520502</v>
      </c>
      <c r="X33">
        <v>0.61563682556152299</v>
      </c>
      <c r="Y33">
        <v>0.61563682556152299</v>
      </c>
      <c r="Z33">
        <v>0.8</v>
      </c>
      <c r="AA33">
        <v>1</v>
      </c>
      <c r="AB33">
        <v>0.55555555555555602</v>
      </c>
      <c r="AC33">
        <v>0.71428571428571397</v>
      </c>
      <c r="AD33">
        <v>0</v>
      </c>
      <c r="AE33">
        <v>0.2</v>
      </c>
    </row>
    <row r="34" spans="1:31" x14ac:dyDescent="0.15">
      <c r="A34" s="6">
        <v>530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13.0725746154785</v>
      </c>
      <c r="L34" s="10">
        <v>1.9138488769531199</v>
      </c>
      <c r="M34">
        <v>1.68550872802734</v>
      </c>
      <c r="N34">
        <v>10.1151885986328</v>
      </c>
      <c r="O34">
        <v>7</v>
      </c>
      <c r="P34">
        <v>7</v>
      </c>
      <c r="Q34">
        <v>17</v>
      </c>
      <c r="R34" s="16">
        <v>0.4118</v>
      </c>
      <c r="S34" s="16">
        <f t="shared" si="2"/>
        <v>0.7</v>
      </c>
      <c r="T34">
        <v>4.7995872497558603</v>
      </c>
      <c r="U34">
        <v>4.4854669570922896</v>
      </c>
      <c r="V34">
        <v>4.2099537849426296</v>
      </c>
      <c r="W34" s="17">
        <v>0.27551317214965798</v>
      </c>
      <c r="X34">
        <v>0.58963346481323198</v>
      </c>
      <c r="Y34">
        <v>0.58963346481323198</v>
      </c>
      <c r="Z34">
        <v>0.7</v>
      </c>
      <c r="AA34">
        <v>1</v>
      </c>
      <c r="AB34">
        <v>0.58823529411764697</v>
      </c>
      <c r="AC34">
        <v>0.74074074074074103</v>
      </c>
      <c r="AD34">
        <v>0</v>
      </c>
      <c r="AE34">
        <v>0.3</v>
      </c>
    </row>
    <row r="35" spans="1:31" x14ac:dyDescent="0.15">
      <c r="A35" s="6">
        <v>408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10.498249053955099</v>
      </c>
      <c r="L35" s="10">
        <v>1.8893241882324201</v>
      </c>
      <c r="M35">
        <v>1.2421913146972701</v>
      </c>
      <c r="N35">
        <v>7.5254993438720703</v>
      </c>
      <c r="O35">
        <v>4</v>
      </c>
      <c r="P35">
        <v>4</v>
      </c>
      <c r="Q35">
        <v>14</v>
      </c>
      <c r="R35" s="16">
        <v>0.28570000000000001</v>
      </c>
      <c r="S35" s="16">
        <f t="shared" si="2"/>
        <v>0.4</v>
      </c>
      <c r="T35">
        <v>4.4369258880615199</v>
      </c>
      <c r="U35">
        <v>4.0983295440673801</v>
      </c>
      <c r="V35">
        <v>3.8247802257537802</v>
      </c>
      <c r="W35" s="17">
        <v>0.27354931831359902</v>
      </c>
      <c r="X35">
        <v>0.61214566230773904</v>
      </c>
      <c r="Y35">
        <v>0.61214566230773904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463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8.0643043518066406</v>
      </c>
      <c r="L36" s="10">
        <v>1.8590278625488299</v>
      </c>
      <c r="M36">
        <v>0.65747451782226596</v>
      </c>
      <c r="N36">
        <v>7.3382492065429696</v>
      </c>
      <c r="O36">
        <v>5</v>
      </c>
      <c r="P36">
        <v>5</v>
      </c>
      <c r="Q36">
        <v>14</v>
      </c>
      <c r="R36" s="16">
        <v>0.35709999999999997</v>
      </c>
      <c r="S36" s="16">
        <f t="shared" si="2"/>
        <v>0.5</v>
      </c>
      <c r="T36">
        <v>4.0287933349609402</v>
      </c>
      <c r="U36">
        <v>3.54688620567322</v>
      </c>
      <c r="V36">
        <v>3.4792900085449201</v>
      </c>
      <c r="W36" s="17">
        <v>6.7596197128295898E-2</v>
      </c>
      <c r="X36">
        <v>0.54950332641601596</v>
      </c>
      <c r="Y36">
        <v>0.54950332641601596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s="1" customFormat="1" x14ac:dyDescent="0.15">
      <c r="A37" s="8">
        <v>172</v>
      </c>
      <c r="B37" s="1">
        <v>18</v>
      </c>
      <c r="C37" s="1">
        <v>2</v>
      </c>
      <c r="D37" s="1">
        <v>10</v>
      </c>
      <c r="E37" s="1">
        <v>10</v>
      </c>
      <c r="F37" s="1">
        <v>10</v>
      </c>
      <c r="G37" s="1">
        <v>0</v>
      </c>
      <c r="H37" s="1">
        <v>8</v>
      </c>
      <c r="I37" s="1">
        <v>2</v>
      </c>
      <c r="J37" s="1">
        <v>0.9</v>
      </c>
      <c r="K37" s="12">
        <v>10.5464134216309</v>
      </c>
      <c r="L37" s="12">
        <v>1.8338317871093699</v>
      </c>
      <c r="M37" s="1">
        <v>1.2020416259765601</v>
      </c>
      <c r="N37" s="1">
        <v>7.7317867279052699</v>
      </c>
      <c r="O37" s="1">
        <v>6</v>
      </c>
      <c r="P37" s="1">
        <v>6</v>
      </c>
      <c r="Q37" s="1">
        <v>16</v>
      </c>
      <c r="R37" s="19">
        <v>0.375</v>
      </c>
      <c r="S37" s="19">
        <f t="shared" si="2"/>
        <v>0.6</v>
      </c>
      <c r="T37" s="1">
        <v>4.8599853515625</v>
      </c>
      <c r="U37" s="1">
        <v>4.4665212631225604</v>
      </c>
      <c r="V37" s="1">
        <v>4.2053079605102504</v>
      </c>
      <c r="W37" s="12">
        <v>0.26121330261230502</v>
      </c>
      <c r="X37" s="1">
        <v>0.65467739105224598</v>
      </c>
      <c r="Y37" s="1">
        <v>0.65467739105224598</v>
      </c>
      <c r="Z37" s="1">
        <v>0.6</v>
      </c>
      <c r="AA37" s="1">
        <v>1</v>
      </c>
      <c r="AB37" s="1">
        <v>0.625</v>
      </c>
      <c r="AC37" s="1">
        <v>0.76923076923076905</v>
      </c>
      <c r="AD37" s="1">
        <v>0</v>
      </c>
      <c r="AE37" s="1">
        <v>0.4</v>
      </c>
    </row>
    <row r="38" spans="1:31" x14ac:dyDescent="0.15">
      <c r="A38" s="6">
        <v>729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8.7124385833740199</v>
      </c>
      <c r="L38" s="10">
        <v>2.1867809295654301</v>
      </c>
      <c r="M38">
        <v>1.190185546875E-3</v>
      </c>
      <c r="N38">
        <v>8.6801414489746094</v>
      </c>
      <c r="O38">
        <v>5</v>
      </c>
      <c r="P38">
        <v>5</v>
      </c>
      <c r="Q38">
        <v>15</v>
      </c>
      <c r="R38" s="16">
        <v>0.33329999999999999</v>
      </c>
      <c r="S38" s="16">
        <f t="shared" si="2"/>
        <v>0.5</v>
      </c>
      <c r="T38">
        <v>4.5547218322753897</v>
      </c>
      <c r="U38">
        <v>3.91522216796875</v>
      </c>
      <c r="V38">
        <v>3.9126772880554199</v>
      </c>
      <c r="W38" s="17">
        <v>2.5448799133300799E-3</v>
      </c>
      <c r="X38">
        <v>0.64204454421997104</v>
      </c>
      <c r="Y38">
        <v>0.64204454421997104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833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9.99371337890625</v>
      </c>
      <c r="L39" s="10">
        <v>2.1343574523925799</v>
      </c>
      <c r="M39">
        <v>1.4716148376464799</v>
      </c>
      <c r="N39">
        <v>6.5104637145996103</v>
      </c>
      <c r="O39">
        <v>5</v>
      </c>
      <c r="P39">
        <v>5</v>
      </c>
      <c r="Q39">
        <v>15</v>
      </c>
      <c r="R39" s="16">
        <v>0.33329999999999999</v>
      </c>
      <c r="S39" s="16">
        <f t="shared" si="2"/>
        <v>0.5</v>
      </c>
      <c r="T39">
        <v>4.3172283172607404</v>
      </c>
      <c r="U39">
        <v>4.0264840126037598</v>
      </c>
      <c r="V39">
        <v>3.7139267921447701</v>
      </c>
      <c r="W39" s="17">
        <v>0.31255722045898399</v>
      </c>
      <c r="X39">
        <v>0.60330152511596702</v>
      </c>
      <c r="Y39">
        <v>0.60330152511596702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696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11.557004928588899</v>
      </c>
      <c r="L40" s="10">
        <v>2.10552978515625</v>
      </c>
      <c r="M40">
        <v>1.8621940612793</v>
      </c>
      <c r="N40">
        <v>8.0682544708252006</v>
      </c>
      <c r="O40">
        <v>5</v>
      </c>
      <c r="P40">
        <v>5</v>
      </c>
      <c r="Q40">
        <v>15</v>
      </c>
      <c r="R40" s="16">
        <v>0.33329999999999999</v>
      </c>
      <c r="S40" s="16">
        <f t="shared" si="2"/>
        <v>0.5</v>
      </c>
      <c r="T40">
        <v>3.9785842895507799</v>
      </c>
      <c r="U40">
        <v>3.7728855609893799</v>
      </c>
      <c r="V40">
        <v>3.4656283855438201</v>
      </c>
      <c r="W40" s="17">
        <v>0.30725717544555697</v>
      </c>
      <c r="X40">
        <v>0.51295590400695801</v>
      </c>
      <c r="Y40">
        <v>0.51295590400695801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10.032100677490201</v>
      </c>
      <c r="L41" s="10">
        <v>2.0374279022216801</v>
      </c>
      <c r="M41">
        <v>1.35663986206055</v>
      </c>
      <c r="N41">
        <v>6.5893821716308603</v>
      </c>
      <c r="O41">
        <v>5</v>
      </c>
      <c r="P41">
        <v>5</v>
      </c>
      <c r="Q41">
        <v>15</v>
      </c>
      <c r="R41" s="16">
        <v>0.33329999999999999</v>
      </c>
      <c r="S41" s="16">
        <f t="shared" si="2"/>
        <v>0.5</v>
      </c>
      <c r="T41">
        <v>4.4516887664794904</v>
      </c>
      <c r="U41">
        <v>4.1336708068847701</v>
      </c>
      <c r="V41">
        <v>3.82903051376343</v>
      </c>
      <c r="W41" s="17">
        <v>0.304640293121338</v>
      </c>
      <c r="X41">
        <v>0.62265825271606401</v>
      </c>
      <c r="Y41">
        <v>0.62265825271606401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521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6.8177566528320304</v>
      </c>
      <c r="L42" s="3">
        <v>2.2020149230957</v>
      </c>
      <c r="M42">
        <v>0.59191131591796897</v>
      </c>
      <c r="N42">
        <v>6.0112800598144496</v>
      </c>
      <c r="O42">
        <v>4</v>
      </c>
      <c r="P42">
        <v>4</v>
      </c>
      <c r="Q42">
        <v>14</v>
      </c>
      <c r="R42" s="16">
        <v>0.28570000000000001</v>
      </c>
      <c r="S42" s="16">
        <f t="shared" si="2"/>
        <v>0.4</v>
      </c>
      <c r="T42">
        <v>3.2612056732177699</v>
      </c>
      <c r="U42">
        <v>2.8719031810760498</v>
      </c>
      <c r="V42">
        <v>2.8120932579040501</v>
      </c>
      <c r="W42" s="3">
        <v>5.9809923171997098E-2</v>
      </c>
      <c r="X42">
        <v>0.44911241531372098</v>
      </c>
      <c r="Y42">
        <v>0.44911241531372098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141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10.3313331604004</v>
      </c>
      <c r="L43" s="10">
        <v>2.0478324890136701</v>
      </c>
      <c r="M43">
        <v>1.35721588134766</v>
      </c>
      <c r="N43">
        <v>6.9013252258300799</v>
      </c>
      <c r="O43">
        <v>5</v>
      </c>
      <c r="P43">
        <v>5</v>
      </c>
      <c r="Q43">
        <v>15</v>
      </c>
      <c r="R43" s="16">
        <v>0.33329999999999999</v>
      </c>
      <c r="S43" s="16">
        <f t="shared" si="2"/>
        <v>0.5</v>
      </c>
      <c r="T43">
        <v>4.6949310302734402</v>
      </c>
      <c r="U43">
        <v>4.3674135208129901</v>
      </c>
      <c r="V43">
        <v>4.0722942352294904</v>
      </c>
      <c r="W43" s="17">
        <v>0.29511928558349598</v>
      </c>
      <c r="X43">
        <v>0.62263679504394498</v>
      </c>
      <c r="Y43">
        <v>0.62263679504394498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429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10.1026954650879</v>
      </c>
      <c r="L44" s="10">
        <v>2.1424312591552699</v>
      </c>
      <c r="M44">
        <v>1.48140716552734</v>
      </c>
      <c r="N44">
        <v>6.6452274322509801</v>
      </c>
      <c r="O44">
        <v>5</v>
      </c>
      <c r="P44">
        <v>5</v>
      </c>
      <c r="Q44">
        <v>15</v>
      </c>
      <c r="R44" s="16">
        <v>0.33329999999999999</v>
      </c>
      <c r="S44" s="16">
        <f t="shared" si="2"/>
        <v>0.5</v>
      </c>
      <c r="T44">
        <v>4.2912883758544904</v>
      </c>
      <c r="U44">
        <v>4.0109171867370597</v>
      </c>
      <c r="V44">
        <v>3.7211456298828098</v>
      </c>
      <c r="W44" s="17">
        <v>0.28977155685424799</v>
      </c>
      <c r="X44">
        <v>0.57014274597168002</v>
      </c>
      <c r="Y44">
        <v>0.57014274597168002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179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9.1887779235839808</v>
      </c>
      <c r="L45" s="10">
        <v>2.0526142120361301</v>
      </c>
      <c r="M45">
        <v>1.4161491394043</v>
      </c>
      <c r="N45">
        <v>5.7378883361816397</v>
      </c>
      <c r="O45">
        <v>6</v>
      </c>
      <c r="P45">
        <v>6</v>
      </c>
      <c r="Q45">
        <v>16</v>
      </c>
      <c r="R45" s="16">
        <v>0.375</v>
      </c>
      <c r="S45" s="16">
        <f t="shared" si="2"/>
        <v>0.6</v>
      </c>
      <c r="T45">
        <v>4.2398452758789098</v>
      </c>
      <c r="U45">
        <v>3.9448945522308301</v>
      </c>
      <c r="V45">
        <v>3.6569015979766801</v>
      </c>
      <c r="W45" s="17">
        <v>0.28799295425415</v>
      </c>
      <c r="X45">
        <v>0.58294367790222201</v>
      </c>
      <c r="Y45">
        <v>0.58294367790222201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876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11.768062591552701</v>
      </c>
      <c r="L46" s="10">
        <v>2.0373554229736301</v>
      </c>
      <c r="M46">
        <v>1.83975982666016</v>
      </c>
      <c r="N46">
        <v>8.8359622955322301</v>
      </c>
      <c r="O46">
        <v>4</v>
      </c>
      <c r="P46">
        <v>4</v>
      </c>
      <c r="Q46">
        <v>13</v>
      </c>
      <c r="R46" s="16">
        <v>0.30769999999999997</v>
      </c>
      <c r="S46" s="16">
        <f t="shared" si="2"/>
        <v>0.4</v>
      </c>
      <c r="T46">
        <v>4.0236244201660201</v>
      </c>
      <c r="U46">
        <v>3.7884182929992698</v>
      </c>
      <c r="V46">
        <v>3.50898361206055</v>
      </c>
      <c r="W46" s="17">
        <v>0.27943468093872098</v>
      </c>
      <c r="X46">
        <v>0.51464080810546897</v>
      </c>
      <c r="Y46">
        <v>0.51464080810546897</v>
      </c>
      <c r="Z46">
        <v>0.4</v>
      </c>
      <c r="AA46">
        <v>0.9</v>
      </c>
      <c r="AB46">
        <v>0.69230769230769196</v>
      </c>
      <c r="AC46">
        <v>0.78260869565217395</v>
      </c>
      <c r="AD46">
        <v>0.1</v>
      </c>
      <c r="AE46">
        <v>0.5</v>
      </c>
    </row>
    <row r="47" spans="1:31" s="2" customFormat="1" x14ac:dyDescent="0.15">
      <c r="A47" s="7">
        <v>716</v>
      </c>
      <c r="B47" s="2">
        <v>18</v>
      </c>
      <c r="C47" s="2">
        <v>2</v>
      </c>
      <c r="D47" s="2">
        <v>10</v>
      </c>
      <c r="E47" s="2">
        <v>10</v>
      </c>
      <c r="F47" s="2">
        <v>10</v>
      </c>
      <c r="G47" s="2">
        <v>0</v>
      </c>
      <c r="H47" s="2">
        <v>8</v>
      </c>
      <c r="I47" s="2">
        <v>2</v>
      </c>
      <c r="J47" s="2">
        <v>0.9</v>
      </c>
      <c r="K47" s="11">
        <v>9.4345703125</v>
      </c>
      <c r="L47" s="11">
        <v>2.0255966186523402</v>
      </c>
      <c r="M47" s="2">
        <v>1.3853015899658201</v>
      </c>
      <c r="N47" s="2">
        <v>6.0597553253173801</v>
      </c>
      <c r="O47" s="2">
        <v>5</v>
      </c>
      <c r="P47" s="2">
        <v>5</v>
      </c>
      <c r="Q47" s="2">
        <v>15</v>
      </c>
      <c r="R47" s="18">
        <v>0.33329999999999999</v>
      </c>
      <c r="S47" s="18">
        <f t="shared" si="2"/>
        <v>0.5</v>
      </c>
      <c r="T47" s="2">
        <v>4.3376636505126998</v>
      </c>
      <c r="U47" s="2">
        <v>4.0459394454956001</v>
      </c>
      <c r="V47" s="2">
        <v>3.7680420875549299</v>
      </c>
      <c r="W47" s="11">
        <v>0.27789735794067399</v>
      </c>
      <c r="X47" s="2">
        <v>0.569621562957764</v>
      </c>
      <c r="Y47" s="2">
        <v>0.569621562957764</v>
      </c>
      <c r="Z47" s="2">
        <v>0.5</v>
      </c>
      <c r="AA47" s="2">
        <v>1</v>
      </c>
      <c r="AB47" s="2">
        <v>0.66666666666666696</v>
      </c>
      <c r="AC47" s="2">
        <v>0.8</v>
      </c>
      <c r="AD47" s="2">
        <v>0</v>
      </c>
      <c r="AE47" s="2">
        <v>0.5</v>
      </c>
    </row>
    <row r="48" spans="1:31" x14ac:dyDescent="0.15">
      <c r="A48" s="6">
        <v>240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8.3037338256835902</v>
      </c>
      <c r="L48" s="10">
        <v>2.2814140319824201</v>
      </c>
      <c r="M48">
        <v>0.228507995605469</v>
      </c>
      <c r="N48">
        <v>7.9388236999511701</v>
      </c>
      <c r="O48">
        <v>5</v>
      </c>
      <c r="P48">
        <v>5</v>
      </c>
      <c r="Q48">
        <v>15</v>
      </c>
      <c r="R48" s="16">
        <v>0.33329999999999999</v>
      </c>
      <c r="S48" s="16">
        <f t="shared" si="2"/>
        <v>0.5</v>
      </c>
      <c r="T48">
        <v>3.8202362060546902</v>
      </c>
      <c r="U48">
        <v>3.2697188854217498</v>
      </c>
      <c r="V48">
        <v>3.2363152503967298</v>
      </c>
      <c r="W48" s="17">
        <v>3.34036350250244E-2</v>
      </c>
      <c r="X48">
        <v>0.58392095565795898</v>
      </c>
      <c r="Y48">
        <v>0.58392095565795898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931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8.2917289733886701</v>
      </c>
      <c r="L49" s="10">
        <v>2.2534942626953098</v>
      </c>
      <c r="M49">
        <v>0.145561218261719</v>
      </c>
      <c r="N49">
        <v>7.8606090545654297</v>
      </c>
      <c r="O49">
        <v>5</v>
      </c>
      <c r="P49">
        <v>5</v>
      </c>
      <c r="Q49">
        <v>15</v>
      </c>
      <c r="R49" s="16">
        <v>0.33329999999999999</v>
      </c>
      <c r="S49" s="16">
        <f t="shared" si="2"/>
        <v>0.5</v>
      </c>
      <c r="T49">
        <v>3.8922595977783199</v>
      </c>
      <c r="U49">
        <v>3.3311226367950399</v>
      </c>
      <c r="V49">
        <v>3.2962231636047399</v>
      </c>
      <c r="W49" s="17">
        <v>3.4899473190307603E-2</v>
      </c>
      <c r="X49">
        <v>0.59603643417358398</v>
      </c>
      <c r="Y49">
        <v>0.59603643417358398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37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7.9181995391845703</v>
      </c>
      <c r="L50" s="10">
        <v>2.3743133544921902</v>
      </c>
      <c r="M50">
        <v>0.58882904052734397</v>
      </c>
      <c r="N50">
        <v>7.5167980194091797</v>
      </c>
      <c r="O50">
        <v>5</v>
      </c>
      <c r="P50">
        <v>5</v>
      </c>
      <c r="Q50">
        <v>14</v>
      </c>
      <c r="R50" s="16">
        <v>0.35709999999999997</v>
      </c>
      <c r="S50" s="16">
        <f t="shared" si="2"/>
        <v>0.5</v>
      </c>
      <c r="T50">
        <v>3.9399890899658199</v>
      </c>
      <c r="U50">
        <v>3.4389526844024698</v>
      </c>
      <c r="V50">
        <v>3.3988056182861301</v>
      </c>
      <c r="W50" s="17">
        <v>4.0147066116333001E-2</v>
      </c>
      <c r="X50">
        <v>0.54118347167968694</v>
      </c>
      <c r="Y50">
        <v>0.54118347167968694</v>
      </c>
      <c r="Z50">
        <v>0.5</v>
      </c>
      <c r="AA50">
        <v>0.9</v>
      </c>
      <c r="AB50">
        <v>0.64285714285714302</v>
      </c>
      <c r="AC50">
        <v>0.75</v>
      </c>
      <c r="AD50">
        <v>0.1</v>
      </c>
      <c r="AE50">
        <v>0.4</v>
      </c>
    </row>
    <row r="51" spans="1:31" x14ac:dyDescent="0.15">
      <c r="A51" s="6">
        <v>388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8.5895023345947301</v>
      </c>
      <c r="L51" s="10">
        <v>2.3778305053710902</v>
      </c>
      <c r="M51">
        <v>0.202079772949219</v>
      </c>
      <c r="N51">
        <v>8.0718574523925799</v>
      </c>
      <c r="O51">
        <v>5</v>
      </c>
      <c r="P51">
        <v>5</v>
      </c>
      <c r="Q51">
        <v>15</v>
      </c>
      <c r="R51" s="16">
        <v>0.33329999999999999</v>
      </c>
      <c r="S51" s="16">
        <f t="shared" si="2"/>
        <v>0.5</v>
      </c>
      <c r="T51">
        <v>3.9732704162597701</v>
      </c>
      <c r="U51">
        <v>3.4125065803527801</v>
      </c>
      <c r="V51">
        <v>3.3702468872070299</v>
      </c>
      <c r="W51" s="17">
        <v>4.2259693145752002E-2</v>
      </c>
      <c r="X51">
        <v>0.60302352905273404</v>
      </c>
      <c r="Y51">
        <v>0.60302352905273404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845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8.0190811157226598</v>
      </c>
      <c r="L52" s="10">
        <v>2.28095626831055</v>
      </c>
      <c r="M52">
        <v>0.30695343017578097</v>
      </c>
      <c r="N52">
        <v>7.5282402038574201</v>
      </c>
      <c r="O52">
        <v>4</v>
      </c>
      <c r="P52">
        <v>4</v>
      </c>
      <c r="Q52">
        <v>14</v>
      </c>
      <c r="R52" s="16">
        <v>0.28570000000000001</v>
      </c>
      <c r="S52" s="16">
        <f t="shared" si="2"/>
        <v>0.4</v>
      </c>
      <c r="T52">
        <v>3.8505725860595699</v>
      </c>
      <c r="U52">
        <v>3.3273270130157502</v>
      </c>
      <c r="V52">
        <v>3.2824389934539799</v>
      </c>
      <c r="W52" s="17">
        <v>4.4888019561767599E-2</v>
      </c>
      <c r="X52">
        <v>0.56813359260559104</v>
      </c>
      <c r="Y52">
        <v>0.56813359260559104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653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8.1527938842773402</v>
      </c>
      <c r="L53" s="10">
        <v>2.31557273864746</v>
      </c>
      <c r="M53">
        <v>0.247383117675781</v>
      </c>
      <c r="N53">
        <v>7.5380725860595703</v>
      </c>
      <c r="O53">
        <v>5</v>
      </c>
      <c r="P53">
        <v>5</v>
      </c>
      <c r="Q53">
        <v>15</v>
      </c>
      <c r="R53" s="16">
        <v>0.33329999999999999</v>
      </c>
      <c r="S53" s="16">
        <f t="shared" si="2"/>
        <v>0.5</v>
      </c>
      <c r="T53">
        <v>4.1106548309326199</v>
      </c>
      <c r="U53">
        <v>3.5686156749725302</v>
      </c>
      <c r="V53">
        <v>3.5180110931396502</v>
      </c>
      <c r="W53" s="17">
        <v>5.0604581832885701E-2</v>
      </c>
      <c r="X53">
        <v>0.59264373779296897</v>
      </c>
      <c r="Y53">
        <v>0.59264373779296897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s="2" customFormat="1" x14ac:dyDescent="0.15">
      <c r="A54" s="7">
        <v>450</v>
      </c>
      <c r="B54" s="2">
        <v>15</v>
      </c>
      <c r="C54" s="2">
        <v>5</v>
      </c>
      <c r="D54" s="2">
        <v>10</v>
      </c>
      <c r="E54" s="2">
        <v>10</v>
      </c>
      <c r="F54" s="2">
        <v>10</v>
      </c>
      <c r="G54" s="2">
        <v>0</v>
      </c>
      <c r="H54" s="2">
        <v>5</v>
      </c>
      <c r="I54" s="2">
        <v>5</v>
      </c>
      <c r="J54" s="2">
        <v>0.75</v>
      </c>
      <c r="K54" s="2">
        <v>7.1551666259765598</v>
      </c>
      <c r="L54" s="11">
        <v>2.28640556335449</v>
      </c>
      <c r="M54" s="2">
        <v>0.63689041137695301</v>
      </c>
      <c r="N54" s="2">
        <v>6.4384956359863299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2"/>
        <v>0.4</v>
      </c>
      <c r="T54" s="2">
        <v>3.5314579010009801</v>
      </c>
      <c r="U54" s="2">
        <v>3.1282513141632098</v>
      </c>
      <c r="V54" s="2">
        <v>3.0764431953430198</v>
      </c>
      <c r="W54" s="11">
        <v>5.1808118820190402E-2</v>
      </c>
      <c r="X54" s="2">
        <v>0.45501470565795898</v>
      </c>
      <c r="Y54" s="2">
        <v>0.45501470565795898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1" x14ac:dyDescent="0.15">
      <c r="A55" s="6">
        <v>811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7.9958915710449201</v>
      </c>
      <c r="L55" s="10">
        <v>2.4192810058593701</v>
      </c>
      <c r="M55">
        <v>0.42259979248046903</v>
      </c>
      <c r="N55">
        <v>7.1598644256591797</v>
      </c>
      <c r="O55">
        <v>4</v>
      </c>
      <c r="P55">
        <v>4</v>
      </c>
      <c r="Q55">
        <v>14</v>
      </c>
      <c r="R55" s="16">
        <v>0.28570000000000001</v>
      </c>
      <c r="S55" s="16">
        <f t="shared" ref="S55:S61" si="3">O55/E55</f>
        <v>0.4</v>
      </c>
      <c r="T55">
        <v>3.1425418853759801</v>
      </c>
      <c r="U55">
        <v>2.70858955383301</v>
      </c>
      <c r="V55">
        <v>2.6420795917511</v>
      </c>
      <c r="W55" s="17">
        <v>6.6509962081909194E-2</v>
      </c>
      <c r="X55">
        <v>0.50046229362487804</v>
      </c>
      <c r="Y55">
        <v>0.50046229362487804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381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8.4343585968017596</v>
      </c>
      <c r="L56" s="10">
        <v>2.4829654693603498</v>
      </c>
      <c r="M56">
        <v>0.32008743286132801</v>
      </c>
      <c r="N56">
        <v>7.5770339965820304</v>
      </c>
      <c r="O56">
        <v>5</v>
      </c>
      <c r="P56">
        <v>5</v>
      </c>
      <c r="Q56">
        <v>15</v>
      </c>
      <c r="R56" s="16">
        <v>0.33329999999999999</v>
      </c>
      <c r="S56" s="16">
        <f t="shared" si="3"/>
        <v>0.5</v>
      </c>
      <c r="T56">
        <v>3.8176078796386701</v>
      </c>
      <c r="U56">
        <v>3.3234374523162802</v>
      </c>
      <c r="V56">
        <v>3.2520523071289098</v>
      </c>
      <c r="W56" s="17">
        <v>7.1385145187377902E-2</v>
      </c>
      <c r="X56">
        <v>0.56555557250976596</v>
      </c>
      <c r="Y56">
        <v>0.56555557250976596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970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8.1123428344726598</v>
      </c>
      <c r="L57" s="10">
        <v>2.4769401550293</v>
      </c>
      <c r="M57">
        <v>0.43460464477539101</v>
      </c>
      <c r="N57">
        <v>7.18613624572754</v>
      </c>
      <c r="O57">
        <v>4</v>
      </c>
      <c r="P57">
        <v>4</v>
      </c>
      <c r="Q57">
        <v>14</v>
      </c>
      <c r="R57" s="16">
        <v>0.28570000000000001</v>
      </c>
      <c r="S57" s="16">
        <f t="shared" si="3"/>
        <v>0.4</v>
      </c>
      <c r="T57">
        <v>3.5408668518066402</v>
      </c>
      <c r="U57">
        <v>3.0644097328186</v>
      </c>
      <c r="V57">
        <v>2.9869301319122301</v>
      </c>
      <c r="W57" s="17">
        <v>7.7479600906372098E-2</v>
      </c>
      <c r="X57">
        <v>0.55393671989440896</v>
      </c>
      <c r="Y57">
        <v>0.55393671989440896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549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7.7353839874267596</v>
      </c>
      <c r="L58" s="10">
        <v>2.4009819030761701</v>
      </c>
      <c r="M58">
        <v>0.498153686523437</v>
      </c>
      <c r="N58">
        <v>6.8631515502929696</v>
      </c>
      <c r="O58">
        <v>4</v>
      </c>
      <c r="P58">
        <v>4</v>
      </c>
      <c r="Q58">
        <v>14</v>
      </c>
      <c r="R58" s="16">
        <v>0.28570000000000001</v>
      </c>
      <c r="S58" s="16">
        <f t="shared" si="3"/>
        <v>0.4</v>
      </c>
      <c r="T58">
        <v>3.7578601837158199</v>
      </c>
      <c r="U58">
        <v>3.3118636608123802</v>
      </c>
      <c r="V58">
        <v>3.2321610450744598</v>
      </c>
      <c r="W58" s="17">
        <v>7.9702615737914997E-2</v>
      </c>
      <c r="X58">
        <v>0.52569913864135698</v>
      </c>
      <c r="Y58">
        <v>0.52569913864135698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s="2" customFormat="1" x14ac:dyDescent="0.15">
      <c r="A59" s="7">
        <v>390</v>
      </c>
      <c r="B59" s="2">
        <v>15</v>
      </c>
      <c r="C59" s="2">
        <v>5</v>
      </c>
      <c r="D59" s="2">
        <v>10</v>
      </c>
      <c r="E59" s="2">
        <v>10</v>
      </c>
      <c r="F59" s="2">
        <v>10</v>
      </c>
      <c r="G59" s="2">
        <v>0</v>
      </c>
      <c r="H59" s="2">
        <v>5</v>
      </c>
      <c r="I59" s="2">
        <v>5</v>
      </c>
      <c r="J59" s="2">
        <v>0.75</v>
      </c>
      <c r="K59" s="2">
        <v>7.9791641235351598</v>
      </c>
      <c r="L59" s="11">
        <v>2.5468788146972701</v>
      </c>
      <c r="M59" s="2">
        <v>0.53936386108398404</v>
      </c>
      <c r="N59" s="2">
        <v>6.8495445251464799</v>
      </c>
      <c r="O59" s="2">
        <v>4</v>
      </c>
      <c r="P59" s="2">
        <v>4</v>
      </c>
      <c r="Q59" s="2">
        <v>13</v>
      </c>
      <c r="R59" s="18">
        <v>0.30769999999999997</v>
      </c>
      <c r="S59" s="18">
        <f t="shared" si="3"/>
        <v>0.4</v>
      </c>
      <c r="T59" s="2">
        <v>3.54753494262695</v>
      </c>
      <c r="U59" s="2">
        <v>3.11309742927551</v>
      </c>
      <c r="V59" s="2">
        <v>3.0184552669525102</v>
      </c>
      <c r="W59" s="11">
        <v>9.4642162322998005E-2</v>
      </c>
      <c r="X59" s="2">
        <v>0.52907967567443803</v>
      </c>
      <c r="Y59" s="2">
        <v>0.52907967567443803</v>
      </c>
      <c r="Z59" s="2">
        <v>0.4</v>
      </c>
      <c r="AA59" s="2">
        <v>0.9</v>
      </c>
      <c r="AB59" s="2">
        <v>0.69230769230769196</v>
      </c>
      <c r="AC59" s="2">
        <v>0.78260869565217395</v>
      </c>
      <c r="AD59" s="2">
        <v>0.1</v>
      </c>
      <c r="AE59" s="2">
        <v>0.5</v>
      </c>
    </row>
    <row r="60" spans="1:31" x14ac:dyDescent="0.15">
      <c r="A60" s="6">
        <v>147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>
        <v>7.5927104949951199</v>
      </c>
      <c r="L60" s="10">
        <v>2.7144756317138699</v>
      </c>
      <c r="M60">
        <v>0.28372955322265597</v>
      </c>
      <c r="N60">
        <v>8.1443538665771502</v>
      </c>
      <c r="O60">
        <v>4</v>
      </c>
      <c r="P60">
        <v>4</v>
      </c>
      <c r="Q60">
        <v>13</v>
      </c>
      <c r="R60" s="16">
        <v>0.30769999999999997</v>
      </c>
      <c r="S60" s="16">
        <f t="shared" si="3"/>
        <v>0.4</v>
      </c>
      <c r="T60">
        <v>3.4357986450195299</v>
      </c>
      <c r="U60">
        <v>2.9036130905151398</v>
      </c>
      <c r="V60">
        <v>2.9277539253234899</v>
      </c>
      <c r="W60" s="17">
        <v>2.4140834808349599E-2</v>
      </c>
      <c r="X60">
        <v>0.50804471969604503</v>
      </c>
      <c r="Y60">
        <v>0.50804471969604503</v>
      </c>
      <c r="Z60">
        <v>0.4</v>
      </c>
      <c r="AA60">
        <v>0.9</v>
      </c>
      <c r="AB60">
        <v>0.69230769230769196</v>
      </c>
      <c r="AC60">
        <v>0.78260869565217395</v>
      </c>
      <c r="AD60">
        <v>0.1</v>
      </c>
      <c r="AE60">
        <v>0.5</v>
      </c>
    </row>
    <row r="61" spans="1:31" x14ac:dyDescent="0.15">
      <c r="A61" s="6">
        <v>24</v>
      </c>
      <c r="B61">
        <v>15</v>
      </c>
      <c r="C61">
        <v>5</v>
      </c>
      <c r="D61">
        <v>10</v>
      </c>
      <c r="E61">
        <v>10</v>
      </c>
      <c r="F61">
        <v>9</v>
      </c>
      <c r="G61">
        <v>1</v>
      </c>
      <c r="H61">
        <v>6</v>
      </c>
      <c r="I61">
        <v>4</v>
      </c>
      <c r="J61">
        <v>0.75</v>
      </c>
      <c r="K61">
        <v>8.3411636352539098</v>
      </c>
      <c r="L61" s="10">
        <v>2.5968551635742201</v>
      </c>
      <c r="M61">
        <v>1.41201019287109</v>
      </c>
      <c r="N61">
        <v>6.6117286682128897</v>
      </c>
      <c r="O61">
        <v>5</v>
      </c>
      <c r="P61">
        <v>5</v>
      </c>
      <c r="Q61">
        <v>14</v>
      </c>
      <c r="R61" s="16">
        <v>0.35709999999999997</v>
      </c>
      <c r="S61" s="16">
        <f t="shared" si="3"/>
        <v>0.5</v>
      </c>
      <c r="T61">
        <v>3.4026832580566402</v>
      </c>
      <c r="U61">
        <v>3.0136945247650102</v>
      </c>
      <c r="V61">
        <v>2.94060087203979</v>
      </c>
      <c r="W61" s="17">
        <v>7.3093652725219699E-2</v>
      </c>
      <c r="X61">
        <v>0.46208238601684598</v>
      </c>
      <c r="Y61">
        <v>0.46208238601684598</v>
      </c>
      <c r="Z61">
        <v>0.5</v>
      </c>
      <c r="AA61">
        <v>0.9</v>
      </c>
      <c r="AB61">
        <v>0.64285714285714302</v>
      </c>
      <c r="AC61">
        <v>0.75</v>
      </c>
      <c r="AD61">
        <v>0.1</v>
      </c>
      <c r="AE61">
        <v>0.4</v>
      </c>
    </row>
    <row r="62" spans="1:31" s="3" customFormat="1" x14ac:dyDescent="0.15">
      <c r="K62" s="13" t="s">
        <v>29</v>
      </c>
      <c r="L62" s="10">
        <f>AVERAGE(L2:L61)</f>
        <v>1.9080403327941895</v>
      </c>
      <c r="W62" s="17">
        <f t="shared" ref="W62:AE62" si="4">AVERAGE(W2:W61)</f>
        <v>0.15466291507085167</v>
      </c>
      <c r="Z62" s="3">
        <f t="shared" si="4"/>
        <v>0.54166666666666641</v>
      </c>
      <c r="AA62" s="3">
        <f t="shared" si="4"/>
        <v>0.97666666666666657</v>
      </c>
      <c r="AB62" s="3">
        <f t="shared" si="4"/>
        <v>0.64583584715937703</v>
      </c>
      <c r="AC62" s="3">
        <f t="shared" si="4"/>
        <v>0.776376720166575</v>
      </c>
      <c r="AD62" s="3">
        <f t="shared" si="4"/>
        <v>2.3333333333333338E-2</v>
      </c>
      <c r="AE62" s="3">
        <f t="shared" si="4"/>
        <v>0.43500000000000011</v>
      </c>
    </row>
    <row r="63" spans="1:31" s="3" customFormat="1" x14ac:dyDescent="0.15">
      <c r="K63" s="14" t="s">
        <v>30</v>
      </c>
      <c r="L63" s="10">
        <f>MAX(L2:L61)</f>
        <v>2.7144756317138699</v>
      </c>
      <c r="W63" s="17">
        <f t="shared" ref="W63:AE63" si="5">MAX(W2:W61)</f>
        <v>0.31255722045898399</v>
      </c>
      <c r="Z63" s="3">
        <f t="shared" si="5"/>
        <v>0.8</v>
      </c>
      <c r="AA63" s="3">
        <f t="shared" si="5"/>
        <v>1</v>
      </c>
      <c r="AB63" s="3">
        <f t="shared" si="5"/>
        <v>0.71428571428571397</v>
      </c>
      <c r="AC63" s="3">
        <f t="shared" si="5"/>
        <v>0.83333333333333304</v>
      </c>
      <c r="AD63" s="3">
        <f t="shared" si="5"/>
        <v>0.2</v>
      </c>
      <c r="AE63" s="3">
        <f t="shared" si="5"/>
        <v>0.6</v>
      </c>
    </row>
    <row r="64" spans="1:31" s="3" customFormat="1" x14ac:dyDescent="0.15">
      <c r="L64" s="10">
        <f>MIN(L2:L61)</f>
        <v>1.09774971008301</v>
      </c>
      <c r="W64" s="17">
        <f t="shared" ref="W64:AE64" si="6">MIN(W2:W61)</f>
        <v>2.5448799133300799E-3</v>
      </c>
      <c r="Z64" s="3">
        <f t="shared" si="6"/>
        <v>0.4</v>
      </c>
      <c r="AA64" s="3">
        <f t="shared" si="6"/>
        <v>0.8</v>
      </c>
      <c r="AB64" s="3">
        <f t="shared" si="6"/>
        <v>0.55555555555555602</v>
      </c>
      <c r="AC64" s="3">
        <f t="shared" si="6"/>
        <v>0.69565217391304301</v>
      </c>
      <c r="AD64" s="3">
        <f t="shared" si="6"/>
        <v>0</v>
      </c>
      <c r="AE64" s="3">
        <f t="shared" si="6"/>
        <v>0.2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Q71" s="3" t="s">
        <v>97</v>
      </c>
      <c r="R71" s="3"/>
      <c r="S71" s="3"/>
      <c r="T71" s="3"/>
      <c r="W71" s="17"/>
    </row>
    <row r="72" spans="11:23" x14ac:dyDescent="0.15">
      <c r="K72" s="3"/>
      <c r="L72" s="3"/>
      <c r="Q72" s="3">
        <v>0.2</v>
      </c>
      <c r="R72" s="3">
        <v>-400</v>
      </c>
      <c r="S72" s="3">
        <v>1600</v>
      </c>
      <c r="T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Q73" s="3">
        <v>0.4</v>
      </c>
      <c r="R73" s="3">
        <v>-800</v>
      </c>
      <c r="S73" s="3">
        <v>1200</v>
      </c>
      <c r="T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Q74" s="3">
        <v>0.45</v>
      </c>
      <c r="R74" s="3">
        <v>-900</v>
      </c>
      <c r="S74" s="3">
        <v>1100</v>
      </c>
      <c r="T74" s="3">
        <v>55</v>
      </c>
      <c r="W74" s="17"/>
    </row>
    <row r="75" spans="11:23" s="22" customFormat="1" x14ac:dyDescent="0.15">
      <c r="K75" s="24" t="s">
        <v>67</v>
      </c>
      <c r="L75" s="24">
        <f>COUNTIF(L2:L61,"&lt;1.033")-COUNTIF(L2:L61,"&lt;0.838")</f>
        <v>0</v>
      </c>
      <c r="M75" s="20">
        <v>3</v>
      </c>
      <c r="N75" s="20">
        <v>2</v>
      </c>
      <c r="Q75" s="3">
        <v>0.49</v>
      </c>
      <c r="R75" s="3">
        <v>-980</v>
      </c>
      <c r="S75" s="3">
        <v>1020</v>
      </c>
      <c r="T75" s="3">
        <v>51</v>
      </c>
      <c r="W75" s="24"/>
    </row>
    <row r="76" spans="11:23" x14ac:dyDescent="0.15">
      <c r="K76" s="3" t="s">
        <v>68</v>
      </c>
      <c r="L76" s="3">
        <f>COUNTIF(L2:L61,"&lt;1.228")-COUNTIF(L2:L61,"&lt;1.033")</f>
        <v>2</v>
      </c>
      <c r="M76" s="3">
        <v>6</v>
      </c>
      <c r="N76" s="3">
        <v>4</v>
      </c>
      <c r="O76" s="3">
        <v>2</v>
      </c>
      <c r="W76" s="17"/>
    </row>
    <row r="77" spans="11:23" x14ac:dyDescent="0.15">
      <c r="K77" s="3" t="s">
        <v>69</v>
      </c>
      <c r="L77" s="3">
        <f>COUNTIF(L2:L61,"&lt;1.423")-COUNTIF(L2:L61,"&lt;1.228")</f>
        <v>5</v>
      </c>
      <c r="M77" s="3">
        <v>8</v>
      </c>
      <c r="N77" s="3">
        <v>6</v>
      </c>
      <c r="O77" s="3">
        <v>5</v>
      </c>
      <c r="W77" s="17"/>
    </row>
    <row r="78" spans="11:23" x14ac:dyDescent="0.15">
      <c r="K78" s="3" t="s">
        <v>70</v>
      </c>
      <c r="L78" s="3">
        <f>COUNTIF(L2:L61,"&lt;1.618")-COUNTIF(L2:L61,"&lt;1.423")</f>
        <v>7</v>
      </c>
      <c r="M78" s="3">
        <v>11</v>
      </c>
      <c r="N78" s="3">
        <v>9</v>
      </c>
      <c r="O78" s="3">
        <v>7</v>
      </c>
      <c r="W78" s="3"/>
    </row>
    <row r="79" spans="11:23" x14ac:dyDescent="0.15">
      <c r="K79" s="3" t="s">
        <v>71</v>
      </c>
      <c r="L79" s="3">
        <f>COUNTIF(L2:L61,"&lt;1.813")-COUNTIF(L2:L61,"&lt;1.618")</f>
        <v>10</v>
      </c>
      <c r="M79" s="3">
        <v>14</v>
      </c>
      <c r="N79" s="3">
        <v>12</v>
      </c>
      <c r="O79" s="3">
        <v>10</v>
      </c>
      <c r="W79" s="17"/>
    </row>
    <row r="80" spans="11:23" s="1" customFormat="1" x14ac:dyDescent="0.15">
      <c r="K80" s="12" t="s">
        <v>72</v>
      </c>
      <c r="L80" s="12">
        <f>COUNTIF(L2:L61,"&lt;2.008")-COUNTIF(L2:L61,"&lt;1.813")</f>
        <v>12</v>
      </c>
      <c r="M80" s="21">
        <v>16</v>
      </c>
      <c r="N80" s="21">
        <v>14</v>
      </c>
      <c r="O80" s="21">
        <v>12</v>
      </c>
      <c r="W80" s="12"/>
    </row>
    <row r="81" spans="11:23" x14ac:dyDescent="0.15">
      <c r="K81" s="3" t="s">
        <v>73</v>
      </c>
      <c r="L81" s="3">
        <f>COUNTIF(L2:L61,"&lt;2.203")-COUNTIF(L2:L61,"&lt;2.008")</f>
        <v>10</v>
      </c>
      <c r="M81" s="3">
        <v>14</v>
      </c>
      <c r="N81" s="3">
        <v>12</v>
      </c>
      <c r="O81" s="3">
        <v>10</v>
      </c>
      <c r="W81" s="3"/>
    </row>
    <row r="82" spans="11:23" x14ac:dyDescent="0.15">
      <c r="K82" s="3" t="s">
        <v>74</v>
      </c>
      <c r="L82" s="3">
        <f>COUNTIF(L2:L61,"&lt;2.398")-COUNTIF(L2:L61,"&lt;2.203")</f>
        <v>7</v>
      </c>
      <c r="M82" s="3">
        <v>11</v>
      </c>
      <c r="N82" s="3">
        <v>9</v>
      </c>
      <c r="O82" s="3">
        <v>7</v>
      </c>
      <c r="W82" s="17"/>
    </row>
    <row r="83" spans="11:23" x14ac:dyDescent="0.15">
      <c r="K83" s="3" t="s">
        <v>75</v>
      </c>
      <c r="L83" s="3">
        <f>COUNTIF(L2:L61,"&lt;2.593")-COUNTIF(L2:L61,"&lt;2.398")</f>
        <v>5</v>
      </c>
      <c r="M83" s="3">
        <v>8</v>
      </c>
      <c r="N83" s="3">
        <v>6</v>
      </c>
      <c r="O83" s="3">
        <v>5</v>
      </c>
      <c r="W83" s="3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s="22" customFormat="1" x14ac:dyDescent="0.15">
      <c r="K85" s="24" t="s">
        <v>77</v>
      </c>
      <c r="L85" s="24">
        <f>COUNTIF(L2:L61,"&lt;2.983")-COUNTIF(L2:L61,"&lt;2.788")</f>
        <v>0</v>
      </c>
      <c r="M85" s="20">
        <v>3</v>
      </c>
      <c r="N85" s="20">
        <v>2</v>
      </c>
      <c r="W85" s="24"/>
    </row>
    <row r="86" spans="11:23" x14ac:dyDescent="0.15">
      <c r="K86" s="3" t="s">
        <v>78</v>
      </c>
      <c r="L86" s="3">
        <f>COUNTIF(L2:L61,"&lt;3.178")-COUNTIF(L2:L61,"&lt;2.983")</f>
        <v>0</v>
      </c>
      <c r="M86" s="3"/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M87" s="3"/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N91">
        <v>1.9079999999999999</v>
      </c>
      <c r="O91">
        <v>0.155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N92">
        <v>2.5009999999999999</v>
      </c>
      <c r="O92">
        <v>0.21299999999999999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N93">
        <v>3.472</v>
      </c>
      <c r="O93">
        <v>0.29099999999999998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3"/>
    </row>
    <row r="106" spans="11:23" x14ac:dyDescent="0.15">
      <c r="K106" s="3"/>
      <c r="L106" s="3"/>
    </row>
  </sheetData>
  <phoneticPr fontId="5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101"/>
  <sheetViews>
    <sheetView topLeftCell="I61" workbookViewId="0">
      <selection activeCell="P71" sqref="P71:P79"/>
    </sheetView>
  </sheetViews>
  <sheetFormatPr defaultColWidth="8.875" defaultRowHeight="13.5" x14ac:dyDescent="0.15"/>
  <cols>
    <col min="11" max="12" width="20.75" customWidth="1"/>
    <col min="13" max="14" width="12.875"/>
    <col min="20" max="22" width="12.875"/>
    <col min="23" max="23" width="23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769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8.2580490112304705</v>
      </c>
      <c r="L2" s="10">
        <v>1.09774971008301</v>
      </c>
      <c r="M2">
        <v>0.32152175903320301</v>
      </c>
      <c r="N2">
        <v>7.6415824890136701</v>
      </c>
      <c r="O2">
        <v>6</v>
      </c>
      <c r="P2">
        <v>6</v>
      </c>
      <c r="Q2">
        <v>15</v>
      </c>
      <c r="R2" s="16">
        <v>0.4</v>
      </c>
      <c r="S2" s="16">
        <f t="shared" ref="S2:S27" si="0">O2/E2</f>
        <v>0.6</v>
      </c>
      <c r="T2">
        <v>4.3642616271972701</v>
      </c>
      <c r="U2">
        <v>3.8643605709075901</v>
      </c>
      <c r="V2">
        <v>3.8187141418457</v>
      </c>
      <c r="W2" s="17">
        <v>4.56464290618896E-2</v>
      </c>
      <c r="X2">
        <v>0.54554748535156194</v>
      </c>
      <c r="Y2">
        <v>0.54554748535156194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2" customFormat="1" x14ac:dyDescent="0.15">
      <c r="A3" s="7">
        <v>75</v>
      </c>
      <c r="B3" s="2">
        <v>17</v>
      </c>
      <c r="C3" s="2">
        <v>3</v>
      </c>
      <c r="D3" s="2">
        <v>10</v>
      </c>
      <c r="E3" s="2">
        <v>10</v>
      </c>
      <c r="F3" s="2">
        <v>10</v>
      </c>
      <c r="G3" s="2">
        <v>0</v>
      </c>
      <c r="H3" s="2">
        <v>7</v>
      </c>
      <c r="I3" s="2">
        <v>3</v>
      </c>
      <c r="J3" s="2">
        <v>0.85</v>
      </c>
      <c r="K3" s="2">
        <v>9.9814395904540998</v>
      </c>
      <c r="L3" s="11">
        <v>1.1617546081543</v>
      </c>
      <c r="M3" s="2">
        <v>0.20247268676757799</v>
      </c>
      <c r="N3" s="2">
        <v>9.4019470214843697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4.8362960815429696</v>
      </c>
      <c r="U3" s="2">
        <v>4.2586970329284703</v>
      </c>
      <c r="V3" s="2">
        <v>4.2071819305419904</v>
      </c>
      <c r="W3" s="11">
        <v>5.1515102386474602E-2</v>
      </c>
      <c r="X3" s="2">
        <v>0.62911415100097701</v>
      </c>
      <c r="Y3" s="2">
        <v>0.62911415100097701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358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8.2530384063720703</v>
      </c>
      <c r="L4" s="10">
        <v>1.2930984497070299</v>
      </c>
      <c r="M4">
        <v>0.120105743408203</v>
      </c>
      <c r="N4">
        <v>8.6674137115478498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4.5827350616455096</v>
      </c>
      <c r="U4">
        <v>3.9757785797119101</v>
      </c>
      <c r="V4">
        <v>4.00595998764038</v>
      </c>
      <c r="W4" s="17">
        <v>3.01814079284668E-2</v>
      </c>
      <c r="X4">
        <v>0.57677507400512695</v>
      </c>
      <c r="Y4">
        <v>0.57677507400512695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281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7.4018173217773402</v>
      </c>
      <c r="L5" s="10">
        <v>1.24991607666016</v>
      </c>
      <c r="M5">
        <v>0.302810668945312</v>
      </c>
      <c r="N5">
        <v>7.8854045867919904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3.6039485931396502</v>
      </c>
      <c r="U5">
        <v>3.0966541767120401</v>
      </c>
      <c r="V5">
        <v>3.1314358711242698</v>
      </c>
      <c r="W5" s="17">
        <v>3.4781694412231501E-2</v>
      </c>
      <c r="X5">
        <v>0.47251272201538103</v>
      </c>
      <c r="Y5">
        <v>0.47251272201538103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764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8.7104778289794904</v>
      </c>
      <c r="L6" s="10">
        <v>1.3560638427734399</v>
      </c>
      <c r="M6">
        <v>0.14569473266601601</v>
      </c>
      <c r="N6">
        <v>9.2314319610595703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4.6927738189697301</v>
      </c>
      <c r="U6">
        <v>4.0366182327270499</v>
      </c>
      <c r="V6">
        <v>4.0753555297851598</v>
      </c>
      <c r="W6" s="17">
        <v>3.8737297058105503E-2</v>
      </c>
      <c r="X6">
        <v>0.61741828918456998</v>
      </c>
      <c r="Y6">
        <v>0.61741828918456998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89</v>
      </c>
      <c r="B7" s="2">
        <v>16</v>
      </c>
      <c r="C7" s="2">
        <v>4</v>
      </c>
      <c r="D7" s="2">
        <v>10</v>
      </c>
      <c r="E7" s="2">
        <v>10</v>
      </c>
      <c r="F7" s="2">
        <v>10</v>
      </c>
      <c r="G7" s="2">
        <v>0</v>
      </c>
      <c r="H7" s="2">
        <v>6</v>
      </c>
      <c r="I7" s="2">
        <v>4</v>
      </c>
      <c r="J7" s="2">
        <v>0.8</v>
      </c>
      <c r="K7" s="2">
        <v>8.7147712707519496</v>
      </c>
      <c r="L7" s="11">
        <v>1.3785762786865201</v>
      </c>
      <c r="M7" s="2">
        <v>0.24074172973632799</v>
      </c>
      <c r="N7" s="2">
        <v>9.3824234008789098</v>
      </c>
      <c r="O7" s="2">
        <v>6</v>
      </c>
      <c r="P7" s="2">
        <v>6</v>
      </c>
      <c r="Q7" s="2">
        <v>16</v>
      </c>
      <c r="R7" s="18">
        <v>0.375</v>
      </c>
      <c r="S7" s="18">
        <f t="shared" si="0"/>
        <v>0.6</v>
      </c>
      <c r="T7" s="2">
        <v>4.1959114074706996</v>
      </c>
      <c r="U7" s="2">
        <v>3.5781173706054701</v>
      </c>
      <c r="V7" s="2">
        <v>3.6251845359802202</v>
      </c>
      <c r="W7" s="11">
        <v>4.7067165374755901E-2</v>
      </c>
      <c r="X7" s="2">
        <v>0.57072687149047896</v>
      </c>
      <c r="Y7" s="2">
        <v>0.57072687149047896</v>
      </c>
      <c r="Z7" s="2">
        <v>0.6</v>
      </c>
      <c r="AA7" s="2">
        <v>1</v>
      </c>
      <c r="AB7" s="2">
        <v>0.625</v>
      </c>
      <c r="AC7" s="2">
        <v>0.76923076923076905</v>
      </c>
      <c r="AD7" s="2">
        <v>0</v>
      </c>
      <c r="AE7" s="2">
        <v>0.4</v>
      </c>
    </row>
    <row r="8" spans="1:31" x14ac:dyDescent="0.15">
      <c r="A8" s="6">
        <v>35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8.3034210205078107</v>
      </c>
      <c r="L8" s="10">
        <v>1.50728607177734</v>
      </c>
      <c r="M8">
        <v>0.31216812133789101</v>
      </c>
      <c r="N8">
        <v>8.3391017913818395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4.0888977050781197</v>
      </c>
      <c r="U8">
        <v>3.5334823131561302</v>
      </c>
      <c r="V8">
        <v>3.52897024154663</v>
      </c>
      <c r="W8" s="17">
        <v>4.5120716094970703E-3</v>
      </c>
      <c r="X8">
        <v>0.55992746353149403</v>
      </c>
      <c r="Y8">
        <v>0.55992746353149403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263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8.2073726654052699</v>
      </c>
      <c r="L9" s="10">
        <v>1.42751312255859</v>
      </c>
      <c r="M9">
        <v>0.17008590698242201</v>
      </c>
      <c r="N9">
        <v>8.1561946868896502</v>
      </c>
      <c r="O9">
        <v>5</v>
      </c>
      <c r="P9">
        <v>5</v>
      </c>
      <c r="Q9">
        <v>14</v>
      </c>
      <c r="R9" s="16">
        <v>0.35709999999999997</v>
      </c>
      <c r="S9" s="16">
        <f t="shared" si="0"/>
        <v>0.5</v>
      </c>
      <c r="T9">
        <v>3.9893608093261701</v>
      </c>
      <c r="U9">
        <v>3.4466040134429901</v>
      </c>
      <c r="V9">
        <v>3.4406189918518102</v>
      </c>
      <c r="W9" s="17">
        <v>5.98502159118652E-3</v>
      </c>
      <c r="X9">
        <v>0.54874181747436501</v>
      </c>
      <c r="Y9">
        <v>0.54874181747436501</v>
      </c>
      <c r="Z9">
        <v>0.5</v>
      </c>
      <c r="AA9">
        <v>0.9</v>
      </c>
      <c r="AB9">
        <v>0.64285714285714302</v>
      </c>
      <c r="AC9">
        <v>0.75</v>
      </c>
      <c r="AD9">
        <v>0.1</v>
      </c>
      <c r="AE9">
        <v>0.4</v>
      </c>
    </row>
    <row r="10" spans="1:31" x14ac:dyDescent="0.15">
      <c r="A10" s="6">
        <v>840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9.7920341491699201</v>
      </c>
      <c r="L10" s="10">
        <v>1.60562515258789</v>
      </c>
      <c r="M10">
        <v>2.2163391113281299E-2</v>
      </c>
      <c r="N10">
        <v>9.6853771209716797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4.63179588317871</v>
      </c>
      <c r="U10">
        <v>3.9764432907104501</v>
      </c>
      <c r="V10">
        <v>3.96685791015625</v>
      </c>
      <c r="W10" s="17">
        <v>9.5853805541992205E-3</v>
      </c>
      <c r="X10">
        <v>0.66493797302246105</v>
      </c>
      <c r="Y10">
        <v>0.66493797302246105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725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8.3501110076904297</v>
      </c>
      <c r="L11" s="10">
        <v>1.52585029602051</v>
      </c>
      <c r="M11">
        <v>0.20401382446289101</v>
      </c>
      <c r="N11">
        <v>8.0691909790039098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4.5539226531982404</v>
      </c>
      <c r="U11">
        <v>3.9813394546508798</v>
      </c>
      <c r="V11">
        <v>3.9541468620300302</v>
      </c>
      <c r="W11" s="17">
        <v>2.7192592620849599E-2</v>
      </c>
      <c r="X11">
        <v>0.599775791168213</v>
      </c>
      <c r="Y11">
        <v>0.599775791168213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396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8.1540069580078107</v>
      </c>
      <c r="L12" s="10">
        <v>1.6006011962890601</v>
      </c>
      <c r="M12">
        <v>0.343902587890625</v>
      </c>
      <c r="N12">
        <v>7.78059959411621</v>
      </c>
      <c r="O12">
        <v>5</v>
      </c>
      <c r="P12">
        <v>5</v>
      </c>
      <c r="Q12">
        <v>14</v>
      </c>
      <c r="R12" s="16">
        <v>0.35709999999999997</v>
      </c>
      <c r="S12" s="16">
        <f t="shared" si="0"/>
        <v>0.5</v>
      </c>
      <c r="T12">
        <v>3.7330417633056601</v>
      </c>
      <c r="U12">
        <v>3.2474949359893799</v>
      </c>
      <c r="V12">
        <v>3.21267890930176</v>
      </c>
      <c r="W12" s="17">
        <v>3.4816026687622098E-2</v>
      </c>
      <c r="X12">
        <v>0.52036285400390603</v>
      </c>
      <c r="Y12">
        <v>0.52036285400390603</v>
      </c>
      <c r="Z12">
        <v>0.5</v>
      </c>
      <c r="AA12">
        <v>0.9</v>
      </c>
      <c r="AB12">
        <v>0.64285714285714302</v>
      </c>
      <c r="AC12">
        <v>0.75</v>
      </c>
      <c r="AD12">
        <v>0.1</v>
      </c>
      <c r="AE12">
        <v>0.4</v>
      </c>
    </row>
    <row r="13" spans="1:31" x14ac:dyDescent="0.15">
      <c r="A13" s="6">
        <v>688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7.9709243774414098</v>
      </c>
      <c r="L13" s="10">
        <v>1.6041717529296899</v>
      </c>
      <c r="M13">
        <v>0.33562088012695301</v>
      </c>
      <c r="N13">
        <v>7.4398937225341797</v>
      </c>
      <c r="O13">
        <v>5</v>
      </c>
      <c r="P13">
        <v>5</v>
      </c>
      <c r="Q13">
        <v>13</v>
      </c>
      <c r="R13" s="16">
        <v>0.3846</v>
      </c>
      <c r="S13" s="16">
        <f t="shared" si="0"/>
        <v>0.5</v>
      </c>
      <c r="T13">
        <v>3.7078723907470699</v>
      </c>
      <c r="U13">
        <v>3.2339270114898699</v>
      </c>
      <c r="V13">
        <v>3.1989583969116202</v>
      </c>
      <c r="W13" s="17">
        <v>3.4968614578247098E-2</v>
      </c>
      <c r="X13">
        <v>0.508913993835449</v>
      </c>
      <c r="Y13">
        <v>0.508913993835449</v>
      </c>
      <c r="Z13">
        <v>0.5</v>
      </c>
      <c r="AA13">
        <v>0.8</v>
      </c>
      <c r="AB13">
        <v>0.61538461538461497</v>
      </c>
      <c r="AC13">
        <v>0.69565217391304301</v>
      </c>
      <c r="AD13">
        <v>0.2</v>
      </c>
      <c r="AE13">
        <v>0.3</v>
      </c>
    </row>
    <row r="14" spans="1:31" s="2" customFormat="1" x14ac:dyDescent="0.15">
      <c r="A14" s="7">
        <v>562</v>
      </c>
      <c r="B14" s="2">
        <v>16</v>
      </c>
      <c r="C14" s="2">
        <v>4</v>
      </c>
      <c r="D14" s="2">
        <v>10</v>
      </c>
      <c r="E14" s="2">
        <v>10</v>
      </c>
      <c r="F14" s="2">
        <v>10</v>
      </c>
      <c r="G14" s="2">
        <v>0</v>
      </c>
      <c r="H14" s="2">
        <v>6</v>
      </c>
      <c r="I14" s="2">
        <v>4</v>
      </c>
      <c r="J14" s="2">
        <v>0.8</v>
      </c>
      <c r="K14" s="2">
        <v>8.1943950653076207</v>
      </c>
      <c r="L14" s="11">
        <v>1.5858402252197299</v>
      </c>
      <c r="M14" s="2">
        <v>0.289749145507812</v>
      </c>
      <c r="N14" s="2">
        <v>7.7740345001220703</v>
      </c>
      <c r="O14" s="2">
        <v>5</v>
      </c>
      <c r="P14" s="2">
        <v>5</v>
      </c>
      <c r="Q14" s="2">
        <v>15</v>
      </c>
      <c r="R14" s="18">
        <v>0.33329999999999999</v>
      </c>
      <c r="S14" s="18">
        <f t="shared" si="0"/>
        <v>0.5</v>
      </c>
      <c r="T14" s="2">
        <v>3.9068489074707</v>
      </c>
      <c r="U14" s="2">
        <v>3.4167623519897501</v>
      </c>
      <c r="V14" s="2">
        <v>3.37409591674805</v>
      </c>
      <c r="W14" s="11">
        <v>4.2666435241699198E-2</v>
      </c>
      <c r="X14" s="2">
        <v>0.53275299072265603</v>
      </c>
      <c r="Y14" s="2">
        <v>0.53275299072265603</v>
      </c>
      <c r="Z14" s="2">
        <v>0.5</v>
      </c>
      <c r="AA14" s="2">
        <v>1</v>
      </c>
      <c r="AB14" s="2">
        <v>0.66666666666666696</v>
      </c>
      <c r="AC14" s="2">
        <v>0.8</v>
      </c>
      <c r="AD14" s="2">
        <v>0</v>
      </c>
      <c r="AE14" s="2">
        <v>0.5</v>
      </c>
    </row>
    <row r="15" spans="1:31" x14ac:dyDescent="0.15">
      <c r="A15" s="6">
        <v>144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12.2588920593262</v>
      </c>
      <c r="L15" s="10">
        <v>1.6552867889404299</v>
      </c>
      <c r="M15">
        <v>1.37172698974609</v>
      </c>
      <c r="N15">
        <v>8.9462089538574201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4.8854942321777299</v>
      </c>
      <c r="U15">
        <v>4.5660943984985396</v>
      </c>
      <c r="V15">
        <v>4.2890815734863299</v>
      </c>
      <c r="W15" s="17">
        <v>0.27701282501220698</v>
      </c>
      <c r="X15">
        <v>0.59641265869140603</v>
      </c>
      <c r="Y15">
        <v>0.59641265869140603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482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11.742067337036101</v>
      </c>
      <c r="L16" s="10">
        <v>1.63059234619141</v>
      </c>
      <c r="M16">
        <v>1.34928131103516</v>
      </c>
      <c r="N16">
        <v>8.4218254089355504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4.3882617950439498</v>
      </c>
      <c r="U16">
        <v>4.1215224266052202</v>
      </c>
      <c r="V16">
        <v>3.8507843017578098</v>
      </c>
      <c r="W16" s="17">
        <v>0.270738124847412</v>
      </c>
      <c r="X16">
        <v>0.53747749328613303</v>
      </c>
      <c r="Y16">
        <v>0.53747749328613303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229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10.3217124938965</v>
      </c>
      <c r="L17" s="10">
        <v>1.7060852050781199</v>
      </c>
      <c r="M17">
        <v>1.0290412902832</v>
      </c>
      <c r="N17">
        <v>7.3843078613281197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4.8080120086669904</v>
      </c>
      <c r="U17">
        <v>4.4200329780578604</v>
      </c>
      <c r="V17">
        <v>4.1532464027404803</v>
      </c>
      <c r="W17" s="17">
        <v>0.26678657531738298</v>
      </c>
      <c r="X17">
        <v>0.654765605926514</v>
      </c>
      <c r="Y17">
        <v>0.654765605926514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476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12.183815002441399</v>
      </c>
      <c r="L18" s="10">
        <v>1.7520828247070299</v>
      </c>
      <c r="M18">
        <v>1.52590751647949</v>
      </c>
      <c r="N18">
        <v>9.3290176391601598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4.4409465789794904</v>
      </c>
      <c r="U18">
        <v>4.1580147743225098</v>
      </c>
      <c r="V18">
        <v>3.8953614234924299</v>
      </c>
      <c r="W18" s="17">
        <v>0.26265335083007801</v>
      </c>
      <c r="X18">
        <v>0.54558515548706099</v>
      </c>
      <c r="Y18">
        <v>0.54558515548706099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733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11.8653621673584</v>
      </c>
      <c r="L19" s="10">
        <v>1.68826484680176</v>
      </c>
      <c r="M19">
        <v>1.46877670288086</v>
      </c>
      <c r="N19">
        <v>9.1130142211914098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4.6890087127685502</v>
      </c>
      <c r="U19">
        <v>4.3773121833801296</v>
      </c>
      <c r="V19">
        <v>4.1230134963989302</v>
      </c>
      <c r="W19" s="17">
        <v>0.25429868698120101</v>
      </c>
      <c r="X19">
        <v>0.56599521636962902</v>
      </c>
      <c r="Y19">
        <v>0.56599521636962902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577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12.5681343078613</v>
      </c>
      <c r="L20" s="10">
        <v>1.6681442260742201</v>
      </c>
      <c r="M20">
        <v>1.4499664306640601</v>
      </c>
      <c r="N20">
        <v>9.9293594360351598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5.2424602508544904</v>
      </c>
      <c r="U20">
        <v>4.8652920722961399</v>
      </c>
      <c r="V20">
        <v>4.61120510101318</v>
      </c>
      <c r="W20" s="17">
        <v>0.25408697128295898</v>
      </c>
      <c r="X20">
        <v>0.63125514984130904</v>
      </c>
      <c r="Y20">
        <v>0.63125514984130904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864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9.7117614746093697</v>
      </c>
      <c r="L21" s="10">
        <v>1.73189353942871</v>
      </c>
      <c r="M21">
        <v>1.1190643310546899</v>
      </c>
      <c r="N21">
        <v>6.9107093811035201</v>
      </c>
      <c r="O21">
        <v>6</v>
      </c>
      <c r="P21">
        <v>6</v>
      </c>
      <c r="Q21">
        <v>16</v>
      </c>
      <c r="R21" s="16">
        <v>0.375</v>
      </c>
      <c r="S21" s="16">
        <f t="shared" si="0"/>
        <v>0.6</v>
      </c>
      <c r="T21">
        <v>4.5033893585205096</v>
      </c>
      <c r="U21">
        <v>4.1522464752197301</v>
      </c>
      <c r="V21">
        <v>3.9079174995422399</v>
      </c>
      <c r="W21" s="17">
        <v>0.24432897567749001</v>
      </c>
      <c r="X21">
        <v>0.59547185897827104</v>
      </c>
      <c r="Y21">
        <v>0.59547185897827104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x14ac:dyDescent="0.15">
      <c r="A22" s="6">
        <v>471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9.5644092559814506</v>
      </c>
      <c r="L22" s="10">
        <v>1.7996177673339799</v>
      </c>
      <c r="M22">
        <v>1.2210121154785201</v>
      </c>
      <c r="N22">
        <v>6.8129844665527299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4.6843013763427699</v>
      </c>
      <c r="U22">
        <v>4.3179864883422896</v>
      </c>
      <c r="V22">
        <v>4.0765180587768501</v>
      </c>
      <c r="W22" s="17">
        <v>0.24146842956542999</v>
      </c>
      <c r="X22">
        <v>0.60778331756591797</v>
      </c>
      <c r="Y22">
        <v>0.60778331756591797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s="2" customFormat="1" x14ac:dyDescent="0.15">
      <c r="A23" s="7">
        <v>416</v>
      </c>
      <c r="B23" s="2">
        <v>19</v>
      </c>
      <c r="C23" s="2">
        <v>1</v>
      </c>
      <c r="D23" s="2">
        <v>10</v>
      </c>
      <c r="E23" s="2">
        <v>10</v>
      </c>
      <c r="F23" s="2">
        <v>10</v>
      </c>
      <c r="G23" s="2">
        <v>0</v>
      </c>
      <c r="H23" s="2">
        <v>9</v>
      </c>
      <c r="I23" s="2">
        <v>1</v>
      </c>
      <c r="J23" s="2">
        <v>0.95</v>
      </c>
      <c r="K23" s="11">
        <v>12.912279129028301</v>
      </c>
      <c r="L23" s="11">
        <v>1.8050498962402299</v>
      </c>
      <c r="M23" s="2">
        <v>1.61069488525391</v>
      </c>
      <c r="N23" s="2">
        <v>10.397825241088899</v>
      </c>
      <c r="O23" s="2">
        <v>8</v>
      </c>
      <c r="P23" s="2">
        <v>8</v>
      </c>
      <c r="Q23" s="2">
        <v>18</v>
      </c>
      <c r="R23" s="18">
        <v>0.44440000000000002</v>
      </c>
      <c r="S23" s="18">
        <f t="shared" si="0"/>
        <v>0.8</v>
      </c>
      <c r="T23" s="2">
        <v>5.0610771179199201</v>
      </c>
      <c r="U23" s="2">
        <v>4.6764202117919904</v>
      </c>
      <c r="V23" s="2">
        <v>4.4359002113342303</v>
      </c>
      <c r="W23" s="11">
        <v>0.240520000457764</v>
      </c>
      <c r="X23" s="2">
        <v>0.62517690658569303</v>
      </c>
      <c r="Y23" s="2">
        <v>0.62517690658569303</v>
      </c>
      <c r="Z23" s="2">
        <v>0.8</v>
      </c>
      <c r="AA23" s="2">
        <v>1</v>
      </c>
      <c r="AB23" s="2">
        <v>0.55555555555555602</v>
      </c>
      <c r="AC23" s="2">
        <v>0.71428571428571397</v>
      </c>
      <c r="AD23" s="2">
        <v>0</v>
      </c>
      <c r="AE23" s="2">
        <v>0.2</v>
      </c>
    </row>
    <row r="24" spans="1:31" x14ac:dyDescent="0.15">
      <c r="A24" s="6">
        <v>935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12.895305633544901</v>
      </c>
      <c r="L24" s="10">
        <v>2.0056800842285201</v>
      </c>
      <c r="M24">
        <v>1.7586364746093699</v>
      </c>
      <c r="N24">
        <v>9.6291980743408203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5.2304878234863299</v>
      </c>
      <c r="U24">
        <v>4.8850607872009304</v>
      </c>
      <c r="V24">
        <v>4.5756163597106898</v>
      </c>
      <c r="W24" s="17">
        <v>0.30944442749023399</v>
      </c>
      <c r="X24">
        <v>0.65487146377563499</v>
      </c>
      <c r="Y24">
        <v>0.65487146377563499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780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13.2326164245606</v>
      </c>
      <c r="L25" s="10">
        <v>1.9440841674804701</v>
      </c>
      <c r="M25">
        <v>1.69852066040039</v>
      </c>
      <c r="N25">
        <v>10.0872039794922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5.0154247283935502</v>
      </c>
      <c r="U25">
        <v>4.6655039787292498</v>
      </c>
      <c r="V25">
        <v>4.3625283241271999</v>
      </c>
      <c r="W25" s="17">
        <v>0.302975654602051</v>
      </c>
      <c r="X25">
        <v>0.65289640426635698</v>
      </c>
      <c r="Y25">
        <v>0.65289640426635698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66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12.834880828857401</v>
      </c>
      <c r="L26" s="10">
        <v>1.9117622375488299</v>
      </c>
      <c r="M26">
        <v>1.6743087768554701</v>
      </c>
      <c r="N26">
        <v>9.7622947692871094</v>
      </c>
      <c r="O26">
        <v>6</v>
      </c>
      <c r="P26">
        <v>6</v>
      </c>
      <c r="Q26">
        <v>16</v>
      </c>
      <c r="R26" s="16">
        <v>0.375</v>
      </c>
      <c r="S26" s="16">
        <f t="shared" si="0"/>
        <v>0.6</v>
      </c>
      <c r="T26">
        <v>5.3047294616699201</v>
      </c>
      <c r="U26">
        <v>4.9479794502258301</v>
      </c>
      <c r="V26">
        <v>4.6499147415161097</v>
      </c>
      <c r="W26" s="17">
        <v>0.29806470870971702</v>
      </c>
      <c r="X26">
        <v>0.65481472015380904</v>
      </c>
      <c r="Y26">
        <v>0.65481472015380904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533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12.4168815612793</v>
      </c>
      <c r="L27" s="10">
        <v>1.8768482208252</v>
      </c>
      <c r="M27">
        <v>1.6374874114990201</v>
      </c>
      <c r="N27">
        <v>9.3175468444824201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4.5146732330322301</v>
      </c>
      <c r="U27">
        <v>4.2346105575561497</v>
      </c>
      <c r="V27">
        <v>3.9387907981872599</v>
      </c>
      <c r="W27" s="17">
        <v>0.29581975936889598</v>
      </c>
      <c r="X27">
        <v>0.57588243484497104</v>
      </c>
      <c r="Y27">
        <v>0.57588243484497104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248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10.4051151275635</v>
      </c>
      <c r="L28" s="10">
        <v>1.9848480224609399</v>
      </c>
      <c r="M28">
        <v>1.3254547119140601</v>
      </c>
      <c r="N28">
        <v>7.2283706665039098</v>
      </c>
      <c r="O28">
        <v>5</v>
      </c>
      <c r="P28">
        <v>5</v>
      </c>
      <c r="Q28">
        <v>15</v>
      </c>
      <c r="R28" s="16">
        <v>0.33329999999999999</v>
      </c>
      <c r="S28" s="16">
        <f t="shared" ref="S28:S56" si="1">O28/E28</f>
        <v>0.5</v>
      </c>
      <c r="T28">
        <v>4.5812740325927699</v>
      </c>
      <c r="U28">
        <v>4.2390804290771502</v>
      </c>
      <c r="V28">
        <v>3.9479346275329599</v>
      </c>
      <c r="W28" s="17">
        <v>0.29114580154419001</v>
      </c>
      <c r="X28">
        <v>0.63333940505981401</v>
      </c>
      <c r="Y28">
        <v>0.63333940505981401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171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12.860271453857401</v>
      </c>
      <c r="L29" s="10">
        <v>1.8646831512451201</v>
      </c>
      <c r="M29">
        <v>1.61594581604004</v>
      </c>
      <c r="N29">
        <v>9.7299594879150408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4.6467018127441397</v>
      </c>
      <c r="U29">
        <v>4.3569760322570801</v>
      </c>
      <c r="V29">
        <v>4.0668029785156197</v>
      </c>
      <c r="W29" s="17">
        <v>0.29017305374145502</v>
      </c>
      <c r="X29">
        <v>0.57989883422851596</v>
      </c>
      <c r="Y29">
        <v>0.57989883422851596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234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12.8093204498291</v>
      </c>
      <c r="L30" s="10">
        <v>1.9746341705322299</v>
      </c>
      <c r="M30">
        <v>1.76130294799805</v>
      </c>
      <c r="N30">
        <v>9.9051914215087908</v>
      </c>
      <c r="O30">
        <v>8</v>
      </c>
      <c r="P30">
        <v>8</v>
      </c>
      <c r="Q30">
        <v>18</v>
      </c>
      <c r="R30" s="16">
        <v>0.44440000000000002</v>
      </c>
      <c r="S30" s="16">
        <f t="shared" si="1"/>
        <v>0.8</v>
      </c>
      <c r="T30">
        <v>4.8839550018310502</v>
      </c>
      <c r="U30">
        <v>4.5486645698547399</v>
      </c>
      <c r="V30">
        <v>4.2683181762695304</v>
      </c>
      <c r="W30" s="17">
        <v>0.28034639358520502</v>
      </c>
      <c r="X30">
        <v>0.61563682556152299</v>
      </c>
      <c r="Y30">
        <v>0.61563682556152299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530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13.0725746154785</v>
      </c>
      <c r="L31" s="10">
        <v>1.9138488769531199</v>
      </c>
      <c r="M31">
        <v>1.68550872802734</v>
      </c>
      <c r="N31">
        <v>10.1151885986328</v>
      </c>
      <c r="O31">
        <v>7</v>
      </c>
      <c r="P31">
        <v>7</v>
      </c>
      <c r="Q31">
        <v>17</v>
      </c>
      <c r="R31" s="16">
        <v>0.4118</v>
      </c>
      <c r="S31" s="16">
        <f t="shared" si="1"/>
        <v>0.7</v>
      </c>
      <c r="T31">
        <v>4.7995872497558603</v>
      </c>
      <c r="U31">
        <v>4.4854669570922896</v>
      </c>
      <c r="V31">
        <v>4.2099537849426296</v>
      </c>
      <c r="W31" s="17">
        <v>0.27551317214965798</v>
      </c>
      <c r="X31">
        <v>0.58963346481323198</v>
      </c>
      <c r="Y31">
        <v>0.58963346481323198</v>
      </c>
      <c r="Z31">
        <v>0.7</v>
      </c>
      <c r="AA31">
        <v>1</v>
      </c>
      <c r="AB31">
        <v>0.58823529411764697</v>
      </c>
      <c r="AC31">
        <v>0.74074074074074103</v>
      </c>
      <c r="AD31">
        <v>0</v>
      </c>
      <c r="AE31">
        <v>0.3</v>
      </c>
    </row>
    <row r="32" spans="1:31" x14ac:dyDescent="0.15">
      <c r="A32" s="6">
        <v>408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10.498249053955099</v>
      </c>
      <c r="L32" s="10">
        <v>1.8893241882324201</v>
      </c>
      <c r="M32">
        <v>1.2421913146972701</v>
      </c>
      <c r="N32">
        <v>7.5254993438720703</v>
      </c>
      <c r="O32">
        <v>4</v>
      </c>
      <c r="P32">
        <v>4</v>
      </c>
      <c r="Q32">
        <v>14</v>
      </c>
      <c r="R32" s="16">
        <v>0.28570000000000001</v>
      </c>
      <c r="S32" s="16">
        <f t="shared" si="1"/>
        <v>0.4</v>
      </c>
      <c r="T32">
        <v>4.4369258880615199</v>
      </c>
      <c r="U32">
        <v>4.0983295440673801</v>
      </c>
      <c r="V32">
        <v>3.8247802257537802</v>
      </c>
      <c r="W32" s="17">
        <v>0.27354931831359902</v>
      </c>
      <c r="X32">
        <v>0.61214566230773904</v>
      </c>
      <c r="Y32">
        <v>0.61214566230773904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463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8.0643043518066406</v>
      </c>
      <c r="L33" s="10">
        <v>1.8590278625488299</v>
      </c>
      <c r="M33">
        <v>0.65747451782226596</v>
      </c>
      <c r="N33">
        <v>7.3382492065429696</v>
      </c>
      <c r="O33">
        <v>5</v>
      </c>
      <c r="P33">
        <v>5</v>
      </c>
      <c r="Q33">
        <v>14</v>
      </c>
      <c r="R33" s="16">
        <v>0.35709999999999997</v>
      </c>
      <c r="S33" s="16">
        <f t="shared" si="1"/>
        <v>0.5</v>
      </c>
      <c r="T33">
        <v>4.0287933349609402</v>
      </c>
      <c r="U33">
        <v>3.54688620567322</v>
      </c>
      <c r="V33">
        <v>3.4792900085449201</v>
      </c>
      <c r="W33" s="17">
        <v>6.7596197128295898E-2</v>
      </c>
      <c r="X33">
        <v>0.54950332641601596</v>
      </c>
      <c r="Y33">
        <v>0.54950332641601596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s="1" customFormat="1" x14ac:dyDescent="0.15">
      <c r="A34" s="8">
        <v>172</v>
      </c>
      <c r="B34" s="1">
        <v>18</v>
      </c>
      <c r="C34" s="1">
        <v>2</v>
      </c>
      <c r="D34" s="1">
        <v>10</v>
      </c>
      <c r="E34" s="1">
        <v>10</v>
      </c>
      <c r="F34" s="1">
        <v>10</v>
      </c>
      <c r="G34" s="1">
        <v>0</v>
      </c>
      <c r="H34" s="1">
        <v>8</v>
      </c>
      <c r="I34" s="1">
        <v>2</v>
      </c>
      <c r="J34" s="1">
        <v>0.9</v>
      </c>
      <c r="K34" s="12">
        <v>10.5464134216309</v>
      </c>
      <c r="L34" s="12">
        <v>1.8338317871093699</v>
      </c>
      <c r="M34" s="1">
        <v>1.2020416259765601</v>
      </c>
      <c r="N34" s="1">
        <v>7.7317867279052699</v>
      </c>
      <c r="O34" s="1">
        <v>6</v>
      </c>
      <c r="P34" s="1">
        <v>6</v>
      </c>
      <c r="Q34" s="1">
        <v>16</v>
      </c>
      <c r="R34" s="19">
        <v>0.375</v>
      </c>
      <c r="S34" s="19">
        <f t="shared" si="1"/>
        <v>0.6</v>
      </c>
      <c r="T34" s="1">
        <v>4.8599853515625</v>
      </c>
      <c r="U34" s="1">
        <v>4.4665212631225604</v>
      </c>
      <c r="V34" s="1">
        <v>4.2053079605102504</v>
      </c>
      <c r="W34" s="12">
        <v>0.26121330261230502</v>
      </c>
      <c r="X34" s="1">
        <v>0.65467739105224598</v>
      </c>
      <c r="Y34" s="1">
        <v>0.65467739105224598</v>
      </c>
      <c r="Z34" s="1">
        <v>0.6</v>
      </c>
      <c r="AA34" s="1">
        <v>1</v>
      </c>
      <c r="AB34" s="1">
        <v>0.625</v>
      </c>
      <c r="AC34" s="1">
        <v>0.76923076923076905</v>
      </c>
      <c r="AD34" s="1">
        <v>0</v>
      </c>
      <c r="AE34" s="1">
        <v>0.4</v>
      </c>
    </row>
    <row r="35" spans="1:31" x14ac:dyDescent="0.15">
      <c r="A35" s="6">
        <v>729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>
        <v>8.7124385833740199</v>
      </c>
      <c r="L35" s="10">
        <v>2.1867809295654301</v>
      </c>
      <c r="M35">
        <v>1.190185546875E-3</v>
      </c>
      <c r="N35">
        <v>8.6801414489746094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4.5547218322753897</v>
      </c>
      <c r="U35">
        <v>3.91522216796875</v>
      </c>
      <c r="V35">
        <v>3.9126772880554199</v>
      </c>
      <c r="W35" s="17">
        <v>2.5448799133300799E-3</v>
      </c>
      <c r="X35">
        <v>0.64204454421997104</v>
      </c>
      <c r="Y35">
        <v>0.64204454421997104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833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9.99371337890625</v>
      </c>
      <c r="L36" s="10">
        <v>2.1343574523925799</v>
      </c>
      <c r="M36">
        <v>1.4716148376464799</v>
      </c>
      <c r="N36">
        <v>6.5104637145996103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4.3172283172607404</v>
      </c>
      <c r="U36">
        <v>4.0264840126037598</v>
      </c>
      <c r="V36">
        <v>3.7139267921447701</v>
      </c>
      <c r="W36" s="17">
        <v>0.31255722045898399</v>
      </c>
      <c r="X36">
        <v>0.60330152511596702</v>
      </c>
      <c r="Y36">
        <v>0.60330152511596702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696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11.557004928588899</v>
      </c>
      <c r="L37" s="10">
        <v>2.10552978515625</v>
      </c>
      <c r="M37">
        <v>1.8621940612793</v>
      </c>
      <c r="N37">
        <v>8.0682544708252006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3.9785842895507799</v>
      </c>
      <c r="U37">
        <v>3.7728855609893799</v>
      </c>
      <c r="V37">
        <v>3.4656283855438201</v>
      </c>
      <c r="W37" s="17">
        <v>0.30725717544555697</v>
      </c>
      <c r="X37">
        <v>0.51295590400695801</v>
      </c>
      <c r="Y37">
        <v>0.51295590400695801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10.032100677490201</v>
      </c>
      <c r="L38" s="10">
        <v>2.0374279022216801</v>
      </c>
      <c r="M38">
        <v>1.35663986206055</v>
      </c>
      <c r="N38">
        <v>6.5893821716308603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4.4516887664794904</v>
      </c>
      <c r="U38">
        <v>4.1336708068847701</v>
      </c>
      <c r="V38">
        <v>3.82903051376343</v>
      </c>
      <c r="W38" s="17">
        <v>0.304640293121338</v>
      </c>
      <c r="X38">
        <v>0.62265825271606401</v>
      </c>
      <c r="Y38">
        <v>0.62265825271606401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521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6.8177566528320304</v>
      </c>
      <c r="L39" s="3">
        <v>2.2020149230957</v>
      </c>
      <c r="M39">
        <v>0.59191131591796897</v>
      </c>
      <c r="N39">
        <v>6.0112800598144496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3.2612056732177699</v>
      </c>
      <c r="U39">
        <v>2.8719031810760498</v>
      </c>
      <c r="V39">
        <v>2.8120932579040501</v>
      </c>
      <c r="W39" s="3">
        <v>5.9809923171997098E-2</v>
      </c>
      <c r="X39">
        <v>0.44911241531372098</v>
      </c>
      <c r="Y39">
        <v>0.44911241531372098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141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10.3313331604004</v>
      </c>
      <c r="L40" s="10">
        <v>2.0478324890136701</v>
      </c>
      <c r="M40">
        <v>1.35721588134766</v>
      </c>
      <c r="N40">
        <v>6.9013252258300799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4.6949310302734402</v>
      </c>
      <c r="U40">
        <v>4.3674135208129901</v>
      </c>
      <c r="V40">
        <v>4.0722942352294904</v>
      </c>
      <c r="W40" s="17">
        <v>0.29511928558349598</v>
      </c>
      <c r="X40">
        <v>0.62263679504394498</v>
      </c>
      <c r="Y40">
        <v>0.62263679504394498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429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10.1026954650879</v>
      </c>
      <c r="L41" s="10">
        <v>2.1424312591552699</v>
      </c>
      <c r="M41">
        <v>1.48140716552734</v>
      </c>
      <c r="N41">
        <v>6.6452274322509801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4.2912883758544904</v>
      </c>
      <c r="U41">
        <v>4.0109171867370597</v>
      </c>
      <c r="V41">
        <v>3.7211456298828098</v>
      </c>
      <c r="W41" s="17">
        <v>0.28977155685424799</v>
      </c>
      <c r="X41">
        <v>0.57014274597168002</v>
      </c>
      <c r="Y41">
        <v>0.57014274597168002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179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9.1887779235839808</v>
      </c>
      <c r="L42" s="10">
        <v>2.0526142120361301</v>
      </c>
      <c r="M42">
        <v>1.4161491394043</v>
      </c>
      <c r="N42">
        <v>5.7378883361816397</v>
      </c>
      <c r="O42">
        <v>6</v>
      </c>
      <c r="P42">
        <v>6</v>
      </c>
      <c r="Q42">
        <v>16</v>
      </c>
      <c r="R42" s="16">
        <v>0.375</v>
      </c>
      <c r="S42" s="16">
        <f t="shared" si="1"/>
        <v>0.6</v>
      </c>
      <c r="T42">
        <v>4.2398452758789098</v>
      </c>
      <c r="U42">
        <v>3.9448945522308301</v>
      </c>
      <c r="V42">
        <v>3.6569015979766801</v>
      </c>
      <c r="W42" s="17">
        <v>0.28799295425415</v>
      </c>
      <c r="X42">
        <v>0.58294367790222201</v>
      </c>
      <c r="Y42">
        <v>0.58294367790222201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s="2" customFormat="1" x14ac:dyDescent="0.15">
      <c r="A43" s="7">
        <v>876</v>
      </c>
      <c r="B43" s="2">
        <v>19</v>
      </c>
      <c r="C43" s="2">
        <v>1</v>
      </c>
      <c r="D43" s="2">
        <v>10</v>
      </c>
      <c r="E43" s="2">
        <v>10</v>
      </c>
      <c r="F43" s="2">
        <v>10</v>
      </c>
      <c r="G43" s="2">
        <v>0</v>
      </c>
      <c r="H43" s="2">
        <v>9</v>
      </c>
      <c r="I43" s="2">
        <v>1</v>
      </c>
      <c r="J43" s="2">
        <v>0.95</v>
      </c>
      <c r="K43" s="11">
        <v>11.768062591552701</v>
      </c>
      <c r="L43" s="11">
        <v>2.0373554229736301</v>
      </c>
      <c r="M43" s="2">
        <v>1.83975982666016</v>
      </c>
      <c r="N43" s="2">
        <v>8.8359622955322301</v>
      </c>
      <c r="O43" s="2">
        <v>4</v>
      </c>
      <c r="P43" s="2">
        <v>4</v>
      </c>
      <c r="Q43" s="2">
        <v>13</v>
      </c>
      <c r="R43" s="18">
        <v>0.30769999999999997</v>
      </c>
      <c r="S43" s="18">
        <f t="shared" si="1"/>
        <v>0.4</v>
      </c>
      <c r="T43" s="2">
        <v>4.0236244201660201</v>
      </c>
      <c r="U43" s="2">
        <v>3.7884182929992698</v>
      </c>
      <c r="V43" s="2">
        <v>3.50898361206055</v>
      </c>
      <c r="W43" s="11">
        <v>0.27943468093872098</v>
      </c>
      <c r="X43" s="2">
        <v>0.51464080810546897</v>
      </c>
      <c r="Y43" s="2">
        <v>0.51464080810546897</v>
      </c>
      <c r="Z43" s="2">
        <v>0.4</v>
      </c>
      <c r="AA43" s="2">
        <v>0.9</v>
      </c>
      <c r="AB43" s="2">
        <v>0.69230769230769196</v>
      </c>
      <c r="AC43" s="2">
        <v>0.78260869565217395</v>
      </c>
      <c r="AD43" s="2">
        <v>0.1</v>
      </c>
      <c r="AE43" s="2">
        <v>0.5</v>
      </c>
    </row>
    <row r="44" spans="1:31" x14ac:dyDescent="0.15">
      <c r="A44" s="6">
        <v>240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8.3037338256835902</v>
      </c>
      <c r="L44" s="10">
        <v>2.2814140319824201</v>
      </c>
      <c r="M44">
        <v>0.228507995605469</v>
      </c>
      <c r="N44">
        <v>7.9388236999511701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3.8202362060546902</v>
      </c>
      <c r="U44">
        <v>3.2697188854217498</v>
      </c>
      <c r="V44">
        <v>3.2363152503967298</v>
      </c>
      <c r="W44" s="17">
        <v>3.34036350250244E-2</v>
      </c>
      <c r="X44">
        <v>0.58392095565795898</v>
      </c>
      <c r="Y44">
        <v>0.58392095565795898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931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8.2917289733886701</v>
      </c>
      <c r="L45" s="10">
        <v>2.2534942626953098</v>
      </c>
      <c r="M45">
        <v>0.145561218261719</v>
      </c>
      <c r="N45">
        <v>7.8606090545654297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3.8922595977783199</v>
      </c>
      <c r="U45">
        <v>3.3311226367950399</v>
      </c>
      <c r="V45">
        <v>3.2962231636047399</v>
      </c>
      <c r="W45" s="17">
        <v>3.4899473190307603E-2</v>
      </c>
      <c r="X45">
        <v>0.59603643417358398</v>
      </c>
      <c r="Y45">
        <v>0.59603643417358398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37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7.9181995391845703</v>
      </c>
      <c r="L46" s="10">
        <v>2.3743133544921902</v>
      </c>
      <c r="M46">
        <v>0.58882904052734397</v>
      </c>
      <c r="N46">
        <v>7.5167980194091797</v>
      </c>
      <c r="O46">
        <v>5</v>
      </c>
      <c r="P46">
        <v>5</v>
      </c>
      <c r="Q46">
        <v>14</v>
      </c>
      <c r="R46" s="16">
        <v>0.35709999999999997</v>
      </c>
      <c r="S46" s="16">
        <f t="shared" si="1"/>
        <v>0.5</v>
      </c>
      <c r="T46">
        <v>3.9399890899658199</v>
      </c>
      <c r="U46">
        <v>3.4389526844024698</v>
      </c>
      <c r="V46">
        <v>3.3988056182861301</v>
      </c>
      <c r="W46" s="17">
        <v>4.0147066116333001E-2</v>
      </c>
      <c r="X46">
        <v>0.54118347167968694</v>
      </c>
      <c r="Y46">
        <v>0.54118347167968694</v>
      </c>
      <c r="Z46">
        <v>0.5</v>
      </c>
      <c r="AA46">
        <v>0.9</v>
      </c>
      <c r="AB46">
        <v>0.64285714285714302</v>
      </c>
      <c r="AC46">
        <v>0.75</v>
      </c>
      <c r="AD46">
        <v>0.1</v>
      </c>
      <c r="AE46">
        <v>0.4</v>
      </c>
    </row>
    <row r="47" spans="1:31" x14ac:dyDescent="0.15">
      <c r="A47" s="6">
        <v>388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8.5895023345947301</v>
      </c>
      <c r="L47" s="10">
        <v>2.3778305053710902</v>
      </c>
      <c r="M47">
        <v>0.202079772949219</v>
      </c>
      <c r="N47">
        <v>8.0718574523925799</v>
      </c>
      <c r="O47">
        <v>5</v>
      </c>
      <c r="P47">
        <v>5</v>
      </c>
      <c r="Q47">
        <v>15</v>
      </c>
      <c r="R47" s="16">
        <v>0.33329999999999999</v>
      </c>
      <c r="S47" s="16">
        <f t="shared" si="1"/>
        <v>0.5</v>
      </c>
      <c r="T47">
        <v>3.9732704162597701</v>
      </c>
      <c r="U47">
        <v>3.4125065803527801</v>
      </c>
      <c r="V47">
        <v>3.3702468872070299</v>
      </c>
      <c r="W47" s="17">
        <v>4.2259693145752002E-2</v>
      </c>
      <c r="X47">
        <v>0.60302352905273404</v>
      </c>
      <c r="Y47">
        <v>0.60302352905273404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845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8.0190811157226598</v>
      </c>
      <c r="L48" s="10">
        <v>2.28095626831055</v>
      </c>
      <c r="M48">
        <v>0.30695343017578097</v>
      </c>
      <c r="N48">
        <v>7.5282402038574201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3.8505725860595699</v>
      </c>
      <c r="U48">
        <v>3.3273270130157502</v>
      </c>
      <c r="V48">
        <v>3.2824389934539799</v>
      </c>
      <c r="W48" s="17">
        <v>4.4888019561767599E-2</v>
      </c>
      <c r="X48">
        <v>0.56813359260559104</v>
      </c>
      <c r="Y48">
        <v>0.56813359260559104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653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8.1527938842773402</v>
      </c>
      <c r="L49" s="10">
        <v>2.31557273864746</v>
      </c>
      <c r="M49">
        <v>0.247383117675781</v>
      </c>
      <c r="N49">
        <v>7.5380725860595703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4.1106548309326199</v>
      </c>
      <c r="U49">
        <v>3.5686156749725302</v>
      </c>
      <c r="V49">
        <v>3.5180110931396502</v>
      </c>
      <c r="W49" s="17">
        <v>5.0604581832885701E-2</v>
      </c>
      <c r="X49">
        <v>0.59264373779296897</v>
      </c>
      <c r="Y49">
        <v>0.59264373779296897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s="2" customFormat="1" x14ac:dyDescent="0.15">
      <c r="A50" s="7">
        <v>450</v>
      </c>
      <c r="B50" s="2">
        <v>15</v>
      </c>
      <c r="C50" s="2">
        <v>5</v>
      </c>
      <c r="D50" s="2">
        <v>10</v>
      </c>
      <c r="E50" s="2">
        <v>10</v>
      </c>
      <c r="F50" s="2">
        <v>10</v>
      </c>
      <c r="G50" s="2">
        <v>0</v>
      </c>
      <c r="H50" s="2">
        <v>5</v>
      </c>
      <c r="I50" s="2">
        <v>5</v>
      </c>
      <c r="J50" s="2">
        <v>0.75</v>
      </c>
      <c r="K50" s="2">
        <v>7.1551666259765598</v>
      </c>
      <c r="L50" s="11">
        <v>2.28640556335449</v>
      </c>
      <c r="M50" s="2">
        <v>0.63689041137695301</v>
      </c>
      <c r="N50" s="2">
        <v>6.4384956359863299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3.5314579010009801</v>
      </c>
      <c r="U50" s="2">
        <v>3.1282513141632098</v>
      </c>
      <c r="V50" s="2">
        <v>3.0764431953430198</v>
      </c>
      <c r="W50" s="11">
        <v>5.1808118820190402E-2</v>
      </c>
      <c r="X50" s="2">
        <v>0.45501470565795898</v>
      </c>
      <c r="Y50" s="2">
        <v>0.45501470565795898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1" x14ac:dyDescent="0.15">
      <c r="A51" s="6">
        <v>811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7.9958915710449201</v>
      </c>
      <c r="L51" s="10">
        <v>2.4192810058593701</v>
      </c>
      <c r="M51">
        <v>0.42259979248046903</v>
      </c>
      <c r="N51">
        <v>7.1598644256591797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3.1425418853759801</v>
      </c>
      <c r="U51">
        <v>2.70858955383301</v>
      </c>
      <c r="V51">
        <v>2.6420795917511</v>
      </c>
      <c r="W51" s="17">
        <v>6.6509962081909194E-2</v>
      </c>
      <c r="X51">
        <v>0.50046229362487804</v>
      </c>
      <c r="Y51">
        <v>0.50046229362487804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381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8.4343585968017596</v>
      </c>
      <c r="L52" s="10">
        <v>2.4829654693603498</v>
      </c>
      <c r="M52">
        <v>0.32008743286132801</v>
      </c>
      <c r="N52">
        <v>7.5770339965820304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3.8176078796386701</v>
      </c>
      <c r="U52">
        <v>3.3234374523162802</v>
      </c>
      <c r="V52">
        <v>3.2520523071289098</v>
      </c>
      <c r="W52" s="17">
        <v>7.1385145187377902E-2</v>
      </c>
      <c r="X52">
        <v>0.56555557250976596</v>
      </c>
      <c r="Y52">
        <v>0.56555557250976596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970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8.1123428344726598</v>
      </c>
      <c r="L53" s="10">
        <v>2.4769401550293</v>
      </c>
      <c r="M53">
        <v>0.43460464477539101</v>
      </c>
      <c r="N53">
        <v>7.18613624572754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3.5408668518066402</v>
      </c>
      <c r="U53">
        <v>3.0644097328186</v>
      </c>
      <c r="V53">
        <v>2.9869301319122301</v>
      </c>
      <c r="W53" s="17">
        <v>7.7479600906372098E-2</v>
      </c>
      <c r="X53">
        <v>0.55393671989440896</v>
      </c>
      <c r="Y53">
        <v>0.55393671989440896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s="2" customFormat="1" x14ac:dyDescent="0.15">
      <c r="A54" s="7">
        <v>549</v>
      </c>
      <c r="B54" s="2">
        <v>15</v>
      </c>
      <c r="C54" s="2">
        <v>5</v>
      </c>
      <c r="D54" s="2">
        <v>10</v>
      </c>
      <c r="E54" s="2">
        <v>10</v>
      </c>
      <c r="F54" s="2">
        <v>10</v>
      </c>
      <c r="G54" s="2">
        <v>0</v>
      </c>
      <c r="H54" s="2">
        <v>5</v>
      </c>
      <c r="I54" s="2">
        <v>5</v>
      </c>
      <c r="J54" s="2">
        <v>0.75</v>
      </c>
      <c r="K54" s="2">
        <v>7.7353839874267596</v>
      </c>
      <c r="L54" s="11">
        <v>2.4009819030761701</v>
      </c>
      <c r="M54" s="2">
        <v>0.498153686523437</v>
      </c>
      <c r="N54" s="2">
        <v>6.8631515502929696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1"/>
        <v>0.4</v>
      </c>
      <c r="T54" s="2">
        <v>3.7578601837158199</v>
      </c>
      <c r="U54" s="2">
        <v>3.3118636608123802</v>
      </c>
      <c r="V54" s="2">
        <v>3.2321610450744598</v>
      </c>
      <c r="W54" s="11">
        <v>7.9702615737914997E-2</v>
      </c>
      <c r="X54" s="2">
        <v>0.52569913864135698</v>
      </c>
      <c r="Y54" s="2">
        <v>0.52569913864135698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1" x14ac:dyDescent="0.15">
      <c r="A55" s="6">
        <v>147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7.5927104949951199</v>
      </c>
      <c r="L55" s="10">
        <v>2.7144756317138699</v>
      </c>
      <c r="M55">
        <v>0.28372955322265597</v>
      </c>
      <c r="N55">
        <v>8.1443538665771502</v>
      </c>
      <c r="O55">
        <v>4</v>
      </c>
      <c r="P55">
        <v>4</v>
      </c>
      <c r="Q55">
        <v>13</v>
      </c>
      <c r="R55" s="16">
        <v>0.30769999999999997</v>
      </c>
      <c r="S55" s="16">
        <f t="shared" si="1"/>
        <v>0.4</v>
      </c>
      <c r="T55">
        <v>3.4357986450195299</v>
      </c>
      <c r="U55">
        <v>2.9036130905151398</v>
      </c>
      <c r="V55">
        <v>2.9277539253234899</v>
      </c>
      <c r="W55" s="17">
        <v>2.4140834808349599E-2</v>
      </c>
      <c r="X55">
        <v>0.50804471969604503</v>
      </c>
      <c r="Y55">
        <v>0.50804471969604503</v>
      </c>
      <c r="Z55">
        <v>0.4</v>
      </c>
      <c r="AA55">
        <v>0.9</v>
      </c>
      <c r="AB55">
        <v>0.69230769230769196</v>
      </c>
      <c r="AC55">
        <v>0.78260869565217395</v>
      </c>
      <c r="AD55">
        <v>0.1</v>
      </c>
      <c r="AE55">
        <v>0.5</v>
      </c>
    </row>
    <row r="56" spans="1:31" x14ac:dyDescent="0.15">
      <c r="A56" s="6">
        <v>24</v>
      </c>
      <c r="B56">
        <v>15</v>
      </c>
      <c r="C56">
        <v>5</v>
      </c>
      <c r="D56">
        <v>10</v>
      </c>
      <c r="E56">
        <v>10</v>
      </c>
      <c r="F56">
        <v>9</v>
      </c>
      <c r="G56">
        <v>1</v>
      </c>
      <c r="H56">
        <v>6</v>
      </c>
      <c r="I56">
        <v>4</v>
      </c>
      <c r="J56">
        <v>0.75</v>
      </c>
      <c r="K56">
        <v>8.3411636352539098</v>
      </c>
      <c r="L56" s="10">
        <v>2.5968551635742201</v>
      </c>
      <c r="M56">
        <v>1.41201019287109</v>
      </c>
      <c r="N56">
        <v>6.6117286682128897</v>
      </c>
      <c r="O56">
        <v>5</v>
      </c>
      <c r="P56">
        <v>5</v>
      </c>
      <c r="Q56">
        <v>14</v>
      </c>
      <c r="R56" s="16">
        <v>0.35709999999999997</v>
      </c>
      <c r="S56" s="16">
        <f t="shared" si="1"/>
        <v>0.5</v>
      </c>
      <c r="T56">
        <v>3.4026832580566402</v>
      </c>
      <c r="U56">
        <v>3.0136945247650102</v>
      </c>
      <c r="V56">
        <v>2.94060087203979</v>
      </c>
      <c r="W56" s="17">
        <v>7.3093652725219699E-2</v>
      </c>
      <c r="X56">
        <v>0.46208238601684598</v>
      </c>
      <c r="Y56">
        <v>0.46208238601684598</v>
      </c>
      <c r="Z56">
        <v>0.5</v>
      </c>
      <c r="AA56">
        <v>0.9</v>
      </c>
      <c r="AB56">
        <v>0.64285714285714302</v>
      </c>
      <c r="AC56">
        <v>0.75</v>
      </c>
      <c r="AD56">
        <v>0.1</v>
      </c>
      <c r="AE56">
        <v>0.4</v>
      </c>
    </row>
    <row r="57" spans="1:31" s="3" customFormat="1" x14ac:dyDescent="0.15">
      <c r="K57" s="13" t="s">
        <v>29</v>
      </c>
      <c r="L57" s="10">
        <f>AVERAGE(L2:L56)</f>
        <v>1.9108630440451881</v>
      </c>
      <c r="W57" s="17">
        <f t="shared" ref="W57:AE57" si="2">AVERAGE(W2:W56)</f>
        <v>0.15445166067643598</v>
      </c>
      <c r="Z57" s="3">
        <f t="shared" si="2"/>
        <v>0.54363636363636336</v>
      </c>
      <c r="AA57" s="3">
        <f t="shared" si="2"/>
        <v>0.97818181818181815</v>
      </c>
      <c r="AB57" s="3">
        <f t="shared" si="2"/>
        <v>0.64533486121721462</v>
      </c>
      <c r="AC57" s="3">
        <f t="shared" si="2"/>
        <v>0.77653188679275642</v>
      </c>
      <c r="AD57" s="3">
        <f t="shared" si="2"/>
        <v>2.181818181818182E-2</v>
      </c>
      <c r="AE57" s="3">
        <f t="shared" si="2"/>
        <v>0.43454545454545462</v>
      </c>
    </row>
    <row r="58" spans="1:31" s="3" customFormat="1" x14ac:dyDescent="0.15">
      <c r="K58" s="14" t="s">
        <v>30</v>
      </c>
      <c r="L58" s="10">
        <f>MAX(L2:L56)</f>
        <v>2.7144756317138699</v>
      </c>
      <c r="W58" s="17">
        <f t="shared" ref="W58:AE58" si="3">MAX(W2:W56)</f>
        <v>0.31255722045898399</v>
      </c>
      <c r="Z58" s="3">
        <f t="shared" si="3"/>
        <v>0.8</v>
      </c>
      <c r="AA58" s="3">
        <f t="shared" si="3"/>
        <v>1</v>
      </c>
      <c r="AB58" s="3">
        <f t="shared" si="3"/>
        <v>0.71428571428571397</v>
      </c>
      <c r="AC58" s="3">
        <f t="shared" si="3"/>
        <v>0.83333333333333304</v>
      </c>
      <c r="AD58" s="3">
        <f t="shared" si="3"/>
        <v>0.2</v>
      </c>
      <c r="AE58" s="3">
        <f t="shared" si="3"/>
        <v>0.6</v>
      </c>
    </row>
    <row r="59" spans="1:31" s="3" customFormat="1" x14ac:dyDescent="0.15">
      <c r="L59" s="10">
        <f>MIN(L2:L56)</f>
        <v>1.09774971008301</v>
      </c>
      <c r="W59" s="17">
        <f t="shared" ref="W59:AE59" si="4">MIN(W2:W56)</f>
        <v>2.5448799133300799E-3</v>
      </c>
      <c r="Z59" s="3">
        <f t="shared" si="4"/>
        <v>0.4</v>
      </c>
      <c r="AA59" s="3">
        <f t="shared" si="4"/>
        <v>0.8</v>
      </c>
      <c r="AB59" s="3">
        <f t="shared" si="4"/>
        <v>0.55555555555555602</v>
      </c>
      <c r="AC59" s="3">
        <f t="shared" si="4"/>
        <v>0.69565217391304301</v>
      </c>
      <c r="AD59" s="3">
        <f t="shared" si="4"/>
        <v>0</v>
      </c>
      <c r="AE59" s="3">
        <f t="shared" si="4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Q66" s="3" t="s">
        <v>97</v>
      </c>
      <c r="R66" s="3"/>
      <c r="S66" s="3"/>
      <c r="T66" s="3"/>
      <c r="W66" s="17"/>
    </row>
    <row r="67" spans="11:23" x14ac:dyDescent="0.15">
      <c r="K67" s="3"/>
      <c r="L67" s="3"/>
      <c r="Q67" s="3">
        <v>0.2</v>
      </c>
      <c r="R67" s="3">
        <v>-400</v>
      </c>
      <c r="S67" s="3">
        <v>1600</v>
      </c>
      <c r="T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Q68" s="3">
        <v>0.4</v>
      </c>
      <c r="R68" s="3">
        <v>-800</v>
      </c>
      <c r="S68" s="3">
        <v>1200</v>
      </c>
      <c r="T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Q69" s="3">
        <v>0.45</v>
      </c>
      <c r="R69" s="3">
        <v>-900</v>
      </c>
      <c r="S69" s="3">
        <v>1100</v>
      </c>
      <c r="T69" s="3">
        <v>55</v>
      </c>
      <c r="W69" s="17"/>
    </row>
    <row r="70" spans="11:23" s="22" customFormat="1" x14ac:dyDescent="0.15">
      <c r="K70" s="24" t="s">
        <v>67</v>
      </c>
      <c r="L70" s="24">
        <f>COUNTIF(L2:L56,"&lt;1.033")-COUNTIF(L2:L56,"&lt;0.838")</f>
        <v>0</v>
      </c>
      <c r="M70" s="20">
        <v>3</v>
      </c>
      <c r="N70" s="20">
        <v>2</v>
      </c>
      <c r="Q70" s="3">
        <v>0.49</v>
      </c>
      <c r="R70" s="3">
        <v>-980</v>
      </c>
      <c r="S70" s="3">
        <v>1020</v>
      </c>
      <c r="T70" s="3">
        <v>51</v>
      </c>
      <c r="W70" s="24"/>
    </row>
    <row r="71" spans="11:23" x14ac:dyDescent="0.15">
      <c r="K71" s="3" t="s">
        <v>68</v>
      </c>
      <c r="L71" s="3">
        <f>COUNTIF(L2:L56,"&lt;1.228")-COUNTIF(L2:L56,"&lt;1.033")</f>
        <v>2</v>
      </c>
      <c r="M71" s="3">
        <v>6</v>
      </c>
      <c r="N71" s="3">
        <v>4</v>
      </c>
      <c r="O71" s="3">
        <v>2</v>
      </c>
      <c r="P71" s="3">
        <v>2</v>
      </c>
      <c r="W71" s="17"/>
    </row>
    <row r="72" spans="11:23" x14ac:dyDescent="0.15">
      <c r="K72" s="3" t="s">
        <v>69</v>
      </c>
      <c r="L72" s="3">
        <f>COUNTIF(L2:L56,"&lt;1.423")-COUNTIF(L2:L56,"&lt;1.228")</f>
        <v>4</v>
      </c>
      <c r="M72" s="3">
        <v>8</v>
      </c>
      <c r="N72" s="3">
        <v>6</v>
      </c>
      <c r="O72" s="3">
        <v>5</v>
      </c>
      <c r="P72" s="3">
        <v>4</v>
      </c>
      <c r="W72" s="17"/>
    </row>
    <row r="73" spans="11:23" x14ac:dyDescent="0.15">
      <c r="K73" s="3" t="s">
        <v>70</v>
      </c>
      <c r="L73" s="3">
        <f>COUNTIF(L2:L56,"&lt;1.618")-COUNTIF(L2:L56,"&lt;1.423")</f>
        <v>7</v>
      </c>
      <c r="M73" s="3">
        <v>11</v>
      </c>
      <c r="N73" s="3">
        <v>9</v>
      </c>
      <c r="O73" s="3">
        <v>7</v>
      </c>
      <c r="P73" s="3">
        <v>7</v>
      </c>
      <c r="W73" s="3"/>
    </row>
    <row r="74" spans="11:23" x14ac:dyDescent="0.15">
      <c r="K74" s="3" t="s">
        <v>71</v>
      </c>
      <c r="L74" s="3">
        <f>COUNTIF(L2:L56,"&lt;1.813")-COUNTIF(L2:L56,"&lt;1.618")</f>
        <v>9</v>
      </c>
      <c r="M74" s="3">
        <v>14</v>
      </c>
      <c r="N74" s="3">
        <v>12</v>
      </c>
      <c r="O74" s="3">
        <v>10</v>
      </c>
      <c r="P74" s="3">
        <v>9</v>
      </c>
      <c r="W74" s="17"/>
    </row>
    <row r="75" spans="11:23" s="1" customFormat="1" x14ac:dyDescent="0.15">
      <c r="K75" s="12" t="s">
        <v>72</v>
      </c>
      <c r="L75" s="12">
        <f>COUNTIF(L2:L56,"&lt;2.008")-COUNTIF(L2:L56,"&lt;1.813")</f>
        <v>11</v>
      </c>
      <c r="M75" s="21">
        <v>16</v>
      </c>
      <c r="N75" s="21">
        <v>14</v>
      </c>
      <c r="O75" s="21">
        <v>12</v>
      </c>
      <c r="P75" s="21">
        <v>11</v>
      </c>
      <c r="W75" s="12"/>
    </row>
    <row r="76" spans="11:23" x14ac:dyDescent="0.15">
      <c r="K76" s="3" t="s">
        <v>73</v>
      </c>
      <c r="L76" s="3">
        <f>COUNTIF(L2:L56,"&lt;2.203")-COUNTIF(L2:L56,"&lt;2.008")</f>
        <v>9</v>
      </c>
      <c r="M76" s="3">
        <v>14</v>
      </c>
      <c r="N76" s="3">
        <v>12</v>
      </c>
      <c r="O76" s="3">
        <v>10</v>
      </c>
      <c r="P76" s="3">
        <v>9</v>
      </c>
      <c r="W76" s="3"/>
    </row>
    <row r="77" spans="11:23" x14ac:dyDescent="0.15">
      <c r="K77" s="3" t="s">
        <v>74</v>
      </c>
      <c r="L77" s="3">
        <f>COUNTIF(L2:L56,"&lt;2.398")-COUNTIF(L2:L56,"&lt;2.203")</f>
        <v>7</v>
      </c>
      <c r="M77" s="3">
        <v>11</v>
      </c>
      <c r="N77" s="3">
        <v>9</v>
      </c>
      <c r="O77" s="3">
        <v>7</v>
      </c>
      <c r="P77" s="3">
        <v>7</v>
      </c>
      <c r="W77" s="17"/>
    </row>
    <row r="78" spans="11:23" x14ac:dyDescent="0.15">
      <c r="K78" s="3" t="s">
        <v>75</v>
      </c>
      <c r="L78" s="3">
        <f>COUNTIF(L2:L56,"&lt;2.593")-COUNTIF(L2:L56,"&lt;2.398")</f>
        <v>4</v>
      </c>
      <c r="M78" s="3">
        <v>8</v>
      </c>
      <c r="N78" s="3">
        <v>6</v>
      </c>
      <c r="O78" s="3">
        <v>5</v>
      </c>
      <c r="P78" s="3">
        <v>4</v>
      </c>
      <c r="W78" s="3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s="22" customFormat="1" x14ac:dyDescent="0.15">
      <c r="K80" s="24" t="s">
        <v>77</v>
      </c>
      <c r="L80" s="24">
        <f>COUNTIF(L2:L56,"&lt;2.983")-COUNTIF(L2:L56,"&lt;2.788")</f>
        <v>0</v>
      </c>
      <c r="M80" s="20">
        <v>3</v>
      </c>
      <c r="N80" s="20">
        <v>2</v>
      </c>
      <c r="W80" s="24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17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N86">
        <v>1.9079999999999999</v>
      </c>
      <c r="O86">
        <v>0.155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>
        <v>3.472</v>
      </c>
      <c r="O88">
        <v>0.29099999999999998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  <row r="100" spans="11:23" x14ac:dyDescent="0.15">
      <c r="K100" s="3"/>
      <c r="L100" s="3"/>
    </row>
    <row r="101" spans="11:23" x14ac:dyDescent="0.15">
      <c r="K101" s="3"/>
      <c r="L101" s="3"/>
    </row>
  </sheetData>
  <phoneticPr fontId="5" type="noConversion"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96"/>
  <sheetViews>
    <sheetView topLeftCell="K52" workbookViewId="0">
      <selection activeCell="Q67" sqref="Q67:Q75"/>
    </sheetView>
  </sheetViews>
  <sheetFormatPr defaultColWidth="8.875" defaultRowHeight="13.5" x14ac:dyDescent="0.15"/>
  <cols>
    <col min="11" max="12" width="19.5" customWidth="1"/>
    <col min="13" max="14" width="12.875"/>
    <col min="20" max="22" width="12.875"/>
    <col min="23" max="23" width="25.6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769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8.2580490112304705</v>
      </c>
      <c r="L2" s="10">
        <v>1.09774971008301</v>
      </c>
      <c r="M2">
        <v>0.32152175903320301</v>
      </c>
      <c r="N2">
        <v>7.6415824890136701</v>
      </c>
      <c r="O2">
        <v>6</v>
      </c>
      <c r="P2">
        <v>6</v>
      </c>
      <c r="Q2">
        <v>15</v>
      </c>
      <c r="R2" s="16">
        <v>0.4</v>
      </c>
      <c r="S2" s="16">
        <f t="shared" ref="S2:S21" si="0">O2/E2</f>
        <v>0.6</v>
      </c>
      <c r="T2">
        <v>4.3642616271972701</v>
      </c>
      <c r="U2">
        <v>3.8643605709075901</v>
      </c>
      <c r="V2">
        <v>3.8187141418457</v>
      </c>
      <c r="W2" s="17">
        <v>4.56464290618896E-2</v>
      </c>
      <c r="X2">
        <v>0.54554748535156194</v>
      </c>
      <c r="Y2">
        <v>0.54554748535156194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2" customFormat="1" x14ac:dyDescent="0.15">
      <c r="A3" s="7">
        <v>75</v>
      </c>
      <c r="B3" s="2">
        <v>17</v>
      </c>
      <c r="C3" s="2">
        <v>3</v>
      </c>
      <c r="D3" s="2">
        <v>10</v>
      </c>
      <c r="E3" s="2">
        <v>10</v>
      </c>
      <c r="F3" s="2">
        <v>10</v>
      </c>
      <c r="G3" s="2">
        <v>0</v>
      </c>
      <c r="H3" s="2">
        <v>7</v>
      </c>
      <c r="I3" s="2">
        <v>3</v>
      </c>
      <c r="J3" s="2">
        <v>0.85</v>
      </c>
      <c r="K3" s="2">
        <v>9.9814395904540998</v>
      </c>
      <c r="L3" s="11">
        <v>1.1617546081543</v>
      </c>
      <c r="M3" s="2">
        <v>0.20247268676757799</v>
      </c>
      <c r="N3" s="2">
        <v>9.4019470214843697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4.8362960815429696</v>
      </c>
      <c r="U3" s="2">
        <v>4.2586970329284703</v>
      </c>
      <c r="V3" s="2">
        <v>4.2071819305419904</v>
      </c>
      <c r="W3" s="11">
        <v>5.1515102386474602E-2</v>
      </c>
      <c r="X3" s="2">
        <v>0.62911415100097701</v>
      </c>
      <c r="Y3" s="2">
        <v>0.62911415100097701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358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8.2530384063720703</v>
      </c>
      <c r="L4" s="10">
        <v>1.2930984497070299</v>
      </c>
      <c r="M4">
        <v>0.120105743408203</v>
      </c>
      <c r="N4">
        <v>8.6674137115478498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4.5827350616455096</v>
      </c>
      <c r="U4">
        <v>3.9757785797119101</v>
      </c>
      <c r="V4">
        <v>4.00595998764038</v>
      </c>
      <c r="W4" s="17">
        <v>3.01814079284668E-2</v>
      </c>
      <c r="X4">
        <v>0.57677507400512695</v>
      </c>
      <c r="Y4">
        <v>0.57677507400512695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281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7.4018173217773402</v>
      </c>
      <c r="L5" s="10">
        <v>1.24991607666016</v>
      </c>
      <c r="M5">
        <v>0.302810668945312</v>
      </c>
      <c r="N5">
        <v>7.8854045867919904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3.6039485931396502</v>
      </c>
      <c r="U5">
        <v>3.0966541767120401</v>
      </c>
      <c r="V5">
        <v>3.1314358711242698</v>
      </c>
      <c r="W5" s="17">
        <v>3.4781694412231501E-2</v>
      </c>
      <c r="X5">
        <v>0.47251272201538103</v>
      </c>
      <c r="Y5">
        <v>0.47251272201538103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764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8.7104778289794904</v>
      </c>
      <c r="L6" s="10">
        <v>1.3560638427734399</v>
      </c>
      <c r="M6">
        <v>0.14569473266601601</v>
      </c>
      <c r="N6">
        <v>9.2314319610595703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4.6927738189697301</v>
      </c>
      <c r="U6">
        <v>4.0366182327270499</v>
      </c>
      <c r="V6">
        <v>4.0753555297851598</v>
      </c>
      <c r="W6" s="17">
        <v>3.8737297058105503E-2</v>
      </c>
      <c r="X6">
        <v>0.61741828918456998</v>
      </c>
      <c r="Y6">
        <v>0.61741828918456998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89</v>
      </c>
      <c r="B7" s="2">
        <v>16</v>
      </c>
      <c r="C7" s="2">
        <v>4</v>
      </c>
      <c r="D7" s="2">
        <v>10</v>
      </c>
      <c r="E7" s="2">
        <v>10</v>
      </c>
      <c r="F7" s="2">
        <v>10</v>
      </c>
      <c r="G7" s="2">
        <v>0</v>
      </c>
      <c r="H7" s="2">
        <v>6</v>
      </c>
      <c r="I7" s="2">
        <v>4</v>
      </c>
      <c r="J7" s="2">
        <v>0.8</v>
      </c>
      <c r="K7" s="2">
        <v>8.7147712707519496</v>
      </c>
      <c r="L7" s="11">
        <v>1.3785762786865201</v>
      </c>
      <c r="M7" s="2">
        <v>0.24074172973632799</v>
      </c>
      <c r="N7" s="2">
        <v>9.3824234008789098</v>
      </c>
      <c r="O7" s="2">
        <v>6</v>
      </c>
      <c r="P7" s="2">
        <v>6</v>
      </c>
      <c r="Q7" s="2">
        <v>16</v>
      </c>
      <c r="R7" s="18">
        <v>0.375</v>
      </c>
      <c r="S7" s="18">
        <f t="shared" si="0"/>
        <v>0.6</v>
      </c>
      <c r="T7" s="2">
        <v>4.1959114074706996</v>
      </c>
      <c r="U7" s="2">
        <v>3.5781173706054701</v>
      </c>
      <c r="V7" s="2">
        <v>3.6251845359802202</v>
      </c>
      <c r="W7" s="11">
        <v>4.7067165374755901E-2</v>
      </c>
      <c r="X7" s="2">
        <v>0.57072687149047896</v>
      </c>
      <c r="Y7" s="2">
        <v>0.57072687149047896</v>
      </c>
      <c r="Z7" s="2">
        <v>0.6</v>
      </c>
      <c r="AA7" s="2">
        <v>1</v>
      </c>
      <c r="AB7" s="2">
        <v>0.625</v>
      </c>
      <c r="AC7" s="2">
        <v>0.76923076923076905</v>
      </c>
      <c r="AD7" s="2">
        <v>0</v>
      </c>
      <c r="AE7" s="2">
        <v>0.4</v>
      </c>
    </row>
    <row r="8" spans="1:31" x14ac:dyDescent="0.15">
      <c r="A8" s="6">
        <v>35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8.3034210205078107</v>
      </c>
      <c r="L8" s="10">
        <v>1.50728607177734</v>
      </c>
      <c r="M8">
        <v>0.31216812133789101</v>
      </c>
      <c r="N8">
        <v>8.3391017913818395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4.0888977050781197</v>
      </c>
      <c r="U8">
        <v>3.5334823131561302</v>
      </c>
      <c r="V8">
        <v>3.52897024154663</v>
      </c>
      <c r="W8" s="17">
        <v>4.5120716094970703E-3</v>
      </c>
      <c r="X8">
        <v>0.55992746353149403</v>
      </c>
      <c r="Y8">
        <v>0.55992746353149403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263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8.2073726654052699</v>
      </c>
      <c r="L9" s="10">
        <v>1.42751312255859</v>
      </c>
      <c r="M9">
        <v>0.17008590698242201</v>
      </c>
      <c r="N9">
        <v>8.1561946868896502</v>
      </c>
      <c r="O9">
        <v>5</v>
      </c>
      <c r="P9">
        <v>5</v>
      </c>
      <c r="Q9">
        <v>14</v>
      </c>
      <c r="R9" s="16">
        <v>0.35709999999999997</v>
      </c>
      <c r="S9" s="16">
        <f t="shared" si="0"/>
        <v>0.5</v>
      </c>
      <c r="T9">
        <v>3.9893608093261701</v>
      </c>
      <c r="U9">
        <v>3.4466040134429901</v>
      </c>
      <c r="V9">
        <v>3.4406189918518102</v>
      </c>
      <c r="W9" s="17">
        <v>5.98502159118652E-3</v>
      </c>
      <c r="X9">
        <v>0.54874181747436501</v>
      </c>
      <c r="Y9">
        <v>0.54874181747436501</v>
      </c>
      <c r="Z9">
        <v>0.5</v>
      </c>
      <c r="AA9">
        <v>0.9</v>
      </c>
      <c r="AB9">
        <v>0.64285714285714302</v>
      </c>
      <c r="AC9">
        <v>0.75</v>
      </c>
      <c r="AD9">
        <v>0.1</v>
      </c>
      <c r="AE9">
        <v>0.4</v>
      </c>
    </row>
    <row r="10" spans="1:31" x14ac:dyDescent="0.15">
      <c r="A10" s="6">
        <v>840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9.7920341491699201</v>
      </c>
      <c r="L10" s="10">
        <v>1.60562515258789</v>
      </c>
      <c r="M10">
        <v>2.2163391113281299E-2</v>
      </c>
      <c r="N10">
        <v>9.6853771209716797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4.63179588317871</v>
      </c>
      <c r="U10">
        <v>3.9764432907104501</v>
      </c>
      <c r="V10">
        <v>3.96685791015625</v>
      </c>
      <c r="W10" s="17">
        <v>9.5853805541992205E-3</v>
      </c>
      <c r="X10">
        <v>0.66493797302246105</v>
      </c>
      <c r="Y10">
        <v>0.66493797302246105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725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8.3501110076904297</v>
      </c>
      <c r="L11" s="10">
        <v>1.52585029602051</v>
      </c>
      <c r="M11">
        <v>0.20401382446289101</v>
      </c>
      <c r="N11">
        <v>8.0691909790039098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4.5539226531982404</v>
      </c>
      <c r="U11">
        <v>3.9813394546508798</v>
      </c>
      <c r="V11">
        <v>3.9541468620300302</v>
      </c>
      <c r="W11" s="17">
        <v>2.7192592620849599E-2</v>
      </c>
      <c r="X11">
        <v>0.599775791168213</v>
      </c>
      <c r="Y11">
        <v>0.599775791168213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396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8.1540069580078107</v>
      </c>
      <c r="L12" s="10">
        <v>1.6006011962890601</v>
      </c>
      <c r="M12">
        <v>0.343902587890625</v>
      </c>
      <c r="N12">
        <v>7.78059959411621</v>
      </c>
      <c r="O12">
        <v>5</v>
      </c>
      <c r="P12">
        <v>5</v>
      </c>
      <c r="Q12">
        <v>14</v>
      </c>
      <c r="R12" s="16">
        <v>0.35709999999999997</v>
      </c>
      <c r="S12" s="16">
        <f t="shared" si="0"/>
        <v>0.5</v>
      </c>
      <c r="T12">
        <v>3.7330417633056601</v>
      </c>
      <c r="U12">
        <v>3.2474949359893799</v>
      </c>
      <c r="V12">
        <v>3.21267890930176</v>
      </c>
      <c r="W12" s="17">
        <v>3.4816026687622098E-2</v>
      </c>
      <c r="X12">
        <v>0.52036285400390603</v>
      </c>
      <c r="Y12">
        <v>0.52036285400390603</v>
      </c>
      <c r="Z12">
        <v>0.5</v>
      </c>
      <c r="AA12">
        <v>0.9</v>
      </c>
      <c r="AB12">
        <v>0.64285714285714302</v>
      </c>
      <c r="AC12">
        <v>0.75</v>
      </c>
      <c r="AD12">
        <v>0.1</v>
      </c>
      <c r="AE12">
        <v>0.4</v>
      </c>
    </row>
    <row r="13" spans="1:31" s="2" customFormat="1" x14ac:dyDescent="0.15">
      <c r="A13" s="7">
        <v>688</v>
      </c>
      <c r="B13" s="2">
        <v>16</v>
      </c>
      <c r="C13" s="2">
        <v>4</v>
      </c>
      <c r="D13" s="2">
        <v>10</v>
      </c>
      <c r="E13" s="2">
        <v>10</v>
      </c>
      <c r="F13" s="2">
        <v>10</v>
      </c>
      <c r="G13" s="2">
        <v>0</v>
      </c>
      <c r="H13" s="2">
        <v>6</v>
      </c>
      <c r="I13" s="2">
        <v>4</v>
      </c>
      <c r="J13" s="2">
        <v>0.8</v>
      </c>
      <c r="K13" s="2">
        <v>7.9709243774414098</v>
      </c>
      <c r="L13" s="11">
        <v>1.6041717529296899</v>
      </c>
      <c r="M13" s="2">
        <v>0.33562088012695301</v>
      </c>
      <c r="N13" s="2">
        <v>7.4398937225341797</v>
      </c>
      <c r="O13" s="2">
        <v>5</v>
      </c>
      <c r="P13" s="2">
        <v>5</v>
      </c>
      <c r="Q13" s="2">
        <v>13</v>
      </c>
      <c r="R13" s="18">
        <v>0.3846</v>
      </c>
      <c r="S13" s="18">
        <f t="shared" si="0"/>
        <v>0.5</v>
      </c>
      <c r="T13" s="2">
        <v>3.7078723907470699</v>
      </c>
      <c r="U13" s="2">
        <v>3.2339270114898699</v>
      </c>
      <c r="V13" s="2">
        <v>3.1989583969116202</v>
      </c>
      <c r="W13" s="11">
        <v>3.4968614578247098E-2</v>
      </c>
      <c r="X13" s="2">
        <v>0.508913993835449</v>
      </c>
      <c r="Y13" s="2">
        <v>0.508913993835449</v>
      </c>
      <c r="Z13" s="2">
        <v>0.5</v>
      </c>
      <c r="AA13" s="2">
        <v>0.8</v>
      </c>
      <c r="AB13" s="2">
        <v>0.61538461538461497</v>
      </c>
      <c r="AC13" s="2">
        <v>0.69565217391304301</v>
      </c>
      <c r="AD13" s="2">
        <v>0.2</v>
      </c>
      <c r="AE13" s="2">
        <v>0.3</v>
      </c>
    </row>
    <row r="14" spans="1:31" x14ac:dyDescent="0.15">
      <c r="A14" s="6">
        <v>144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12.2588920593262</v>
      </c>
      <c r="L14" s="10">
        <v>1.6552867889404299</v>
      </c>
      <c r="M14">
        <v>1.37172698974609</v>
      </c>
      <c r="N14">
        <v>8.9462089538574201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4.8854942321777299</v>
      </c>
      <c r="U14">
        <v>4.5660943984985396</v>
      </c>
      <c r="V14">
        <v>4.2890815734863299</v>
      </c>
      <c r="W14" s="17">
        <v>0.27701282501220698</v>
      </c>
      <c r="X14">
        <v>0.59641265869140603</v>
      </c>
      <c r="Y14">
        <v>0.59641265869140603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482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11.742067337036101</v>
      </c>
      <c r="L15" s="10">
        <v>1.63059234619141</v>
      </c>
      <c r="M15">
        <v>1.34928131103516</v>
      </c>
      <c r="N15">
        <v>8.4218254089355504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4.3882617950439498</v>
      </c>
      <c r="U15">
        <v>4.1215224266052202</v>
      </c>
      <c r="V15">
        <v>3.8507843017578098</v>
      </c>
      <c r="W15" s="17">
        <v>0.270738124847412</v>
      </c>
      <c r="X15">
        <v>0.53747749328613303</v>
      </c>
      <c r="Y15">
        <v>0.53747749328613303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229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10.3217124938965</v>
      </c>
      <c r="L16" s="10">
        <v>1.7060852050781199</v>
      </c>
      <c r="M16">
        <v>1.0290412902832</v>
      </c>
      <c r="N16">
        <v>7.3843078613281197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4.8080120086669904</v>
      </c>
      <c r="U16">
        <v>4.4200329780578604</v>
      </c>
      <c r="V16">
        <v>4.1532464027404803</v>
      </c>
      <c r="W16" s="17">
        <v>0.26678657531738298</v>
      </c>
      <c r="X16">
        <v>0.654765605926514</v>
      </c>
      <c r="Y16">
        <v>0.654765605926514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476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12.183815002441399</v>
      </c>
      <c r="L17" s="10">
        <v>1.7520828247070299</v>
      </c>
      <c r="M17">
        <v>1.52590751647949</v>
      </c>
      <c r="N17">
        <v>9.3290176391601598</v>
      </c>
      <c r="O17">
        <v>5</v>
      </c>
      <c r="P17">
        <v>5</v>
      </c>
      <c r="Q17">
        <v>14</v>
      </c>
      <c r="R17" s="16">
        <v>0.35709999999999997</v>
      </c>
      <c r="S17" s="16">
        <f t="shared" si="0"/>
        <v>0.5</v>
      </c>
      <c r="T17">
        <v>4.4409465789794904</v>
      </c>
      <c r="U17">
        <v>4.1580147743225098</v>
      </c>
      <c r="V17">
        <v>3.8953614234924299</v>
      </c>
      <c r="W17" s="17">
        <v>0.26265335083007801</v>
      </c>
      <c r="X17">
        <v>0.54558515548706099</v>
      </c>
      <c r="Y17">
        <v>0.54558515548706099</v>
      </c>
      <c r="Z17">
        <v>0.5</v>
      </c>
      <c r="AA17">
        <v>0.9</v>
      </c>
      <c r="AB17">
        <v>0.64285714285714302</v>
      </c>
      <c r="AC17">
        <v>0.75</v>
      </c>
      <c r="AD17">
        <v>0.1</v>
      </c>
      <c r="AE17">
        <v>0.4</v>
      </c>
    </row>
    <row r="18" spans="1:31" x14ac:dyDescent="0.15">
      <c r="A18" s="6">
        <v>733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11.8653621673584</v>
      </c>
      <c r="L18" s="10">
        <v>1.68826484680176</v>
      </c>
      <c r="M18">
        <v>1.46877670288086</v>
      </c>
      <c r="N18">
        <v>9.1130142211914098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4.6890087127685502</v>
      </c>
      <c r="U18">
        <v>4.3773121833801296</v>
      </c>
      <c r="V18">
        <v>4.1230134963989302</v>
      </c>
      <c r="W18" s="17">
        <v>0.25429868698120101</v>
      </c>
      <c r="X18">
        <v>0.56599521636962902</v>
      </c>
      <c r="Y18">
        <v>0.56599521636962902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577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12.5681343078613</v>
      </c>
      <c r="L19" s="10">
        <v>1.6681442260742201</v>
      </c>
      <c r="M19">
        <v>1.4499664306640601</v>
      </c>
      <c r="N19">
        <v>9.9293594360351598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5.2424602508544904</v>
      </c>
      <c r="U19">
        <v>4.8652920722961399</v>
      </c>
      <c r="V19">
        <v>4.61120510101318</v>
      </c>
      <c r="W19" s="17">
        <v>0.25408697128295898</v>
      </c>
      <c r="X19">
        <v>0.63125514984130904</v>
      </c>
      <c r="Y19">
        <v>0.63125514984130904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864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9.7117614746093697</v>
      </c>
      <c r="L20" s="10">
        <v>1.73189353942871</v>
      </c>
      <c r="M20">
        <v>1.1190643310546899</v>
      </c>
      <c r="N20">
        <v>6.9107093811035201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4.5033893585205096</v>
      </c>
      <c r="U20">
        <v>4.1522464752197301</v>
      </c>
      <c r="V20">
        <v>3.9079174995422399</v>
      </c>
      <c r="W20" s="17">
        <v>0.24432897567749001</v>
      </c>
      <c r="X20">
        <v>0.59547185897827104</v>
      </c>
      <c r="Y20">
        <v>0.59547185897827104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s="2" customFormat="1" x14ac:dyDescent="0.15">
      <c r="A21" s="7">
        <v>471</v>
      </c>
      <c r="B21" s="2">
        <v>18</v>
      </c>
      <c r="C21" s="2">
        <v>2</v>
      </c>
      <c r="D21" s="2">
        <v>10</v>
      </c>
      <c r="E21" s="2">
        <v>10</v>
      </c>
      <c r="F21" s="2">
        <v>10</v>
      </c>
      <c r="G21" s="2">
        <v>0</v>
      </c>
      <c r="H21" s="2">
        <v>8</v>
      </c>
      <c r="I21" s="2">
        <v>2</v>
      </c>
      <c r="J21" s="2">
        <v>0.9</v>
      </c>
      <c r="K21" s="11">
        <v>9.5644092559814506</v>
      </c>
      <c r="L21" s="11">
        <v>1.7996177673339799</v>
      </c>
      <c r="M21" s="2">
        <v>1.2210121154785201</v>
      </c>
      <c r="N21" s="2">
        <v>6.8129844665527299</v>
      </c>
      <c r="O21" s="2">
        <v>6</v>
      </c>
      <c r="P21" s="2">
        <v>6</v>
      </c>
      <c r="Q21" s="2">
        <v>16</v>
      </c>
      <c r="R21" s="18">
        <v>0.375</v>
      </c>
      <c r="S21" s="18">
        <f t="shared" si="0"/>
        <v>0.6</v>
      </c>
      <c r="T21" s="2">
        <v>4.6843013763427699</v>
      </c>
      <c r="U21" s="2">
        <v>4.3179864883422896</v>
      </c>
      <c r="V21" s="2">
        <v>4.0765180587768501</v>
      </c>
      <c r="W21" s="11">
        <v>0.24146842956542999</v>
      </c>
      <c r="X21" s="2">
        <v>0.60778331756591797</v>
      </c>
      <c r="Y21" s="2">
        <v>0.60778331756591797</v>
      </c>
      <c r="Z21" s="2">
        <v>0.6</v>
      </c>
      <c r="AA21" s="2">
        <v>1</v>
      </c>
      <c r="AB21" s="2">
        <v>0.625</v>
      </c>
      <c r="AC21" s="2">
        <v>0.76923076923076905</v>
      </c>
      <c r="AD21" s="2">
        <v>0</v>
      </c>
      <c r="AE21" s="2">
        <v>0.4</v>
      </c>
    </row>
    <row r="22" spans="1:31" x14ac:dyDescent="0.15">
      <c r="A22" s="6">
        <v>935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12.895305633544901</v>
      </c>
      <c r="L22" s="10">
        <v>2.0056800842285201</v>
      </c>
      <c r="M22">
        <v>1.7586364746093699</v>
      </c>
      <c r="N22">
        <v>9.6291980743408203</v>
      </c>
      <c r="O22">
        <v>6</v>
      </c>
      <c r="P22">
        <v>6</v>
      </c>
      <c r="Q22">
        <v>16</v>
      </c>
      <c r="R22" s="16">
        <v>0.375</v>
      </c>
      <c r="S22" s="16">
        <f t="shared" ref="S22:S52" si="1">O22/E22</f>
        <v>0.6</v>
      </c>
      <c r="T22">
        <v>5.2304878234863299</v>
      </c>
      <c r="U22">
        <v>4.8850607872009304</v>
      </c>
      <c r="V22">
        <v>4.5756163597106898</v>
      </c>
      <c r="W22" s="17">
        <v>0.30944442749023399</v>
      </c>
      <c r="X22">
        <v>0.65487146377563499</v>
      </c>
      <c r="Y22">
        <v>0.65487146377563499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780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13.2326164245606</v>
      </c>
      <c r="L23" s="10">
        <v>1.9440841674804701</v>
      </c>
      <c r="M23">
        <v>1.69852066040039</v>
      </c>
      <c r="N23">
        <v>10.0872039794922</v>
      </c>
      <c r="O23">
        <v>7</v>
      </c>
      <c r="P23">
        <v>7</v>
      </c>
      <c r="Q23">
        <v>17</v>
      </c>
      <c r="R23" s="16">
        <v>0.4118</v>
      </c>
      <c r="S23" s="16">
        <f t="shared" si="1"/>
        <v>0.7</v>
      </c>
      <c r="T23">
        <v>5.0154247283935502</v>
      </c>
      <c r="U23">
        <v>4.6655039787292498</v>
      </c>
      <c r="V23">
        <v>4.3625283241271999</v>
      </c>
      <c r="W23" s="17">
        <v>0.302975654602051</v>
      </c>
      <c r="X23">
        <v>0.65289640426635698</v>
      </c>
      <c r="Y23">
        <v>0.65289640426635698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66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12.834880828857401</v>
      </c>
      <c r="L24" s="10">
        <v>1.9117622375488299</v>
      </c>
      <c r="M24">
        <v>1.6743087768554701</v>
      </c>
      <c r="N24">
        <v>9.7622947692871094</v>
      </c>
      <c r="O24">
        <v>6</v>
      </c>
      <c r="P24">
        <v>6</v>
      </c>
      <c r="Q24">
        <v>16</v>
      </c>
      <c r="R24" s="16">
        <v>0.375</v>
      </c>
      <c r="S24" s="16">
        <f t="shared" si="1"/>
        <v>0.6</v>
      </c>
      <c r="T24">
        <v>5.3047294616699201</v>
      </c>
      <c r="U24">
        <v>4.9479794502258301</v>
      </c>
      <c r="V24">
        <v>4.6499147415161097</v>
      </c>
      <c r="W24" s="17">
        <v>0.29806470870971702</v>
      </c>
      <c r="X24">
        <v>0.65481472015380904</v>
      </c>
      <c r="Y24">
        <v>0.65481472015380904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533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12.4168815612793</v>
      </c>
      <c r="L25" s="10">
        <v>1.8768482208252</v>
      </c>
      <c r="M25">
        <v>1.6374874114990201</v>
      </c>
      <c r="N25">
        <v>9.3175468444824201</v>
      </c>
      <c r="O25">
        <v>5</v>
      </c>
      <c r="P25">
        <v>5</v>
      </c>
      <c r="Q25">
        <v>15</v>
      </c>
      <c r="R25" s="16">
        <v>0.33329999999999999</v>
      </c>
      <c r="S25" s="16">
        <f t="shared" si="1"/>
        <v>0.5</v>
      </c>
      <c r="T25">
        <v>4.5146732330322301</v>
      </c>
      <c r="U25">
        <v>4.2346105575561497</v>
      </c>
      <c r="V25">
        <v>3.9387907981872599</v>
      </c>
      <c r="W25" s="17">
        <v>0.29581975936889598</v>
      </c>
      <c r="X25">
        <v>0.57588243484497104</v>
      </c>
      <c r="Y25">
        <v>0.57588243484497104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248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10.4051151275635</v>
      </c>
      <c r="L26" s="10">
        <v>1.9848480224609399</v>
      </c>
      <c r="M26">
        <v>1.3254547119140601</v>
      </c>
      <c r="N26">
        <v>7.2283706665039098</v>
      </c>
      <c r="O26">
        <v>5</v>
      </c>
      <c r="P26">
        <v>5</v>
      </c>
      <c r="Q26">
        <v>15</v>
      </c>
      <c r="R26" s="16">
        <v>0.33329999999999999</v>
      </c>
      <c r="S26" s="16">
        <f t="shared" si="1"/>
        <v>0.5</v>
      </c>
      <c r="T26">
        <v>4.5812740325927699</v>
      </c>
      <c r="U26">
        <v>4.2390804290771502</v>
      </c>
      <c r="V26">
        <v>3.9479346275329599</v>
      </c>
      <c r="W26" s="17">
        <v>0.29114580154419001</v>
      </c>
      <c r="X26">
        <v>0.63333940505981401</v>
      </c>
      <c r="Y26">
        <v>0.63333940505981401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171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12.860271453857401</v>
      </c>
      <c r="L27" s="10">
        <v>1.8646831512451201</v>
      </c>
      <c r="M27">
        <v>1.61594581604004</v>
      </c>
      <c r="N27">
        <v>9.7299594879150408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4.6467018127441397</v>
      </c>
      <c r="U27">
        <v>4.3569760322570801</v>
      </c>
      <c r="V27">
        <v>4.0668029785156197</v>
      </c>
      <c r="W27" s="17">
        <v>0.29017305374145502</v>
      </c>
      <c r="X27">
        <v>0.57989883422851596</v>
      </c>
      <c r="Y27">
        <v>0.57989883422851596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234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12.8093204498291</v>
      </c>
      <c r="L28" s="10">
        <v>1.9746341705322299</v>
      </c>
      <c r="M28">
        <v>1.76130294799805</v>
      </c>
      <c r="N28">
        <v>9.9051914215087908</v>
      </c>
      <c r="O28">
        <v>8</v>
      </c>
      <c r="P28">
        <v>8</v>
      </c>
      <c r="Q28">
        <v>18</v>
      </c>
      <c r="R28" s="16">
        <v>0.44440000000000002</v>
      </c>
      <c r="S28" s="16">
        <f t="shared" si="1"/>
        <v>0.8</v>
      </c>
      <c r="T28">
        <v>4.8839550018310502</v>
      </c>
      <c r="U28">
        <v>4.5486645698547399</v>
      </c>
      <c r="V28">
        <v>4.2683181762695304</v>
      </c>
      <c r="W28" s="17">
        <v>0.28034639358520502</v>
      </c>
      <c r="X28">
        <v>0.61563682556152299</v>
      </c>
      <c r="Y28">
        <v>0.61563682556152299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x14ac:dyDescent="0.15">
      <c r="A29" s="6">
        <v>530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13.0725746154785</v>
      </c>
      <c r="L29" s="10">
        <v>1.9138488769531199</v>
      </c>
      <c r="M29">
        <v>1.68550872802734</v>
      </c>
      <c r="N29">
        <v>10.1151885986328</v>
      </c>
      <c r="O29">
        <v>7</v>
      </c>
      <c r="P29">
        <v>7</v>
      </c>
      <c r="Q29">
        <v>17</v>
      </c>
      <c r="R29" s="16">
        <v>0.4118</v>
      </c>
      <c r="S29" s="16">
        <f t="shared" si="1"/>
        <v>0.7</v>
      </c>
      <c r="T29">
        <v>4.7995872497558603</v>
      </c>
      <c r="U29">
        <v>4.4854669570922896</v>
      </c>
      <c r="V29">
        <v>4.2099537849426296</v>
      </c>
      <c r="W29" s="17">
        <v>0.27551317214965798</v>
      </c>
      <c r="X29">
        <v>0.58963346481323198</v>
      </c>
      <c r="Y29">
        <v>0.58963346481323198</v>
      </c>
      <c r="Z29">
        <v>0.7</v>
      </c>
      <c r="AA29">
        <v>1</v>
      </c>
      <c r="AB29">
        <v>0.58823529411764697</v>
      </c>
      <c r="AC29">
        <v>0.74074074074074103</v>
      </c>
      <c r="AD29">
        <v>0</v>
      </c>
      <c r="AE29">
        <v>0.3</v>
      </c>
    </row>
    <row r="30" spans="1:31" x14ac:dyDescent="0.15">
      <c r="A30" s="6">
        <v>408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10.498249053955099</v>
      </c>
      <c r="L30" s="10">
        <v>1.8893241882324201</v>
      </c>
      <c r="M30">
        <v>1.2421913146972701</v>
      </c>
      <c r="N30">
        <v>7.5254993438720703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4.4369258880615199</v>
      </c>
      <c r="U30">
        <v>4.0983295440673801</v>
      </c>
      <c r="V30">
        <v>3.8247802257537802</v>
      </c>
      <c r="W30" s="17">
        <v>0.27354931831359902</v>
      </c>
      <c r="X30">
        <v>0.61214566230773904</v>
      </c>
      <c r="Y30">
        <v>0.61214566230773904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463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8.0643043518066406</v>
      </c>
      <c r="L31" s="10">
        <v>1.8590278625488299</v>
      </c>
      <c r="M31">
        <v>0.65747451782226596</v>
      </c>
      <c r="N31">
        <v>7.3382492065429696</v>
      </c>
      <c r="O31">
        <v>5</v>
      </c>
      <c r="P31">
        <v>5</v>
      </c>
      <c r="Q31">
        <v>14</v>
      </c>
      <c r="R31" s="16">
        <v>0.35709999999999997</v>
      </c>
      <c r="S31" s="16">
        <f t="shared" si="1"/>
        <v>0.5</v>
      </c>
      <c r="T31">
        <v>4.0287933349609402</v>
      </c>
      <c r="U31">
        <v>3.54688620567322</v>
      </c>
      <c r="V31">
        <v>3.4792900085449201</v>
      </c>
      <c r="W31" s="17">
        <v>6.7596197128295898E-2</v>
      </c>
      <c r="X31">
        <v>0.54950332641601596</v>
      </c>
      <c r="Y31">
        <v>0.54950332641601596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s="1" customFormat="1" x14ac:dyDescent="0.15">
      <c r="A32" s="8">
        <v>172</v>
      </c>
      <c r="B32" s="1">
        <v>18</v>
      </c>
      <c r="C32" s="1">
        <v>2</v>
      </c>
      <c r="D32" s="1">
        <v>10</v>
      </c>
      <c r="E32" s="1">
        <v>10</v>
      </c>
      <c r="F32" s="1">
        <v>10</v>
      </c>
      <c r="G32" s="1">
        <v>0</v>
      </c>
      <c r="H32" s="1">
        <v>8</v>
      </c>
      <c r="I32" s="1">
        <v>2</v>
      </c>
      <c r="J32" s="1">
        <v>0.9</v>
      </c>
      <c r="K32" s="12">
        <v>10.5464134216309</v>
      </c>
      <c r="L32" s="12">
        <v>1.8338317871093699</v>
      </c>
      <c r="M32" s="1">
        <v>1.2020416259765601</v>
      </c>
      <c r="N32" s="1">
        <v>7.7317867279052699</v>
      </c>
      <c r="O32" s="1">
        <v>6</v>
      </c>
      <c r="P32" s="1">
        <v>6</v>
      </c>
      <c r="Q32" s="1">
        <v>16</v>
      </c>
      <c r="R32" s="19">
        <v>0.375</v>
      </c>
      <c r="S32" s="19">
        <f t="shared" si="1"/>
        <v>0.6</v>
      </c>
      <c r="T32" s="1">
        <v>4.8599853515625</v>
      </c>
      <c r="U32" s="1">
        <v>4.4665212631225604</v>
      </c>
      <c r="V32" s="1">
        <v>4.2053079605102504</v>
      </c>
      <c r="W32" s="12">
        <v>0.26121330261230502</v>
      </c>
      <c r="X32" s="1">
        <v>0.65467739105224598</v>
      </c>
      <c r="Y32" s="1">
        <v>0.65467739105224598</v>
      </c>
      <c r="Z32" s="1">
        <v>0.6</v>
      </c>
      <c r="AA32" s="1">
        <v>1</v>
      </c>
      <c r="AB32" s="1">
        <v>0.625</v>
      </c>
      <c r="AC32" s="1">
        <v>0.76923076923076905</v>
      </c>
      <c r="AD32" s="1">
        <v>0</v>
      </c>
      <c r="AE32" s="1">
        <v>0.4</v>
      </c>
    </row>
    <row r="33" spans="1:31" x14ac:dyDescent="0.15">
      <c r="A33" s="6">
        <v>729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8.7124385833740199</v>
      </c>
      <c r="L33" s="10">
        <v>2.1867809295654301</v>
      </c>
      <c r="M33">
        <v>1.190185546875E-3</v>
      </c>
      <c r="N33">
        <v>8.6801414489746094</v>
      </c>
      <c r="O33">
        <v>5</v>
      </c>
      <c r="P33">
        <v>5</v>
      </c>
      <c r="Q33">
        <v>15</v>
      </c>
      <c r="R33" s="16">
        <v>0.33329999999999999</v>
      </c>
      <c r="S33" s="16">
        <f t="shared" si="1"/>
        <v>0.5</v>
      </c>
      <c r="T33">
        <v>4.5547218322753897</v>
      </c>
      <c r="U33">
        <v>3.91522216796875</v>
      </c>
      <c r="V33">
        <v>3.9126772880554199</v>
      </c>
      <c r="W33" s="17">
        <v>2.5448799133300799E-3</v>
      </c>
      <c r="X33">
        <v>0.64204454421997104</v>
      </c>
      <c r="Y33">
        <v>0.64204454421997104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833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9.99371337890625</v>
      </c>
      <c r="L34" s="10">
        <v>2.1343574523925799</v>
      </c>
      <c r="M34">
        <v>1.4716148376464799</v>
      </c>
      <c r="N34">
        <v>6.5104637145996103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4.3172283172607404</v>
      </c>
      <c r="U34">
        <v>4.0264840126037598</v>
      </c>
      <c r="V34">
        <v>3.7139267921447701</v>
      </c>
      <c r="W34" s="17">
        <v>0.31255722045898399</v>
      </c>
      <c r="X34">
        <v>0.60330152511596702</v>
      </c>
      <c r="Y34">
        <v>0.60330152511596702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696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11.557004928588899</v>
      </c>
      <c r="L35" s="10">
        <v>2.10552978515625</v>
      </c>
      <c r="M35">
        <v>1.8621940612793</v>
      </c>
      <c r="N35">
        <v>8.0682544708252006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3.9785842895507799</v>
      </c>
      <c r="U35">
        <v>3.7728855609893799</v>
      </c>
      <c r="V35">
        <v>3.4656283855438201</v>
      </c>
      <c r="W35" s="17">
        <v>0.30725717544555697</v>
      </c>
      <c r="X35">
        <v>0.51295590400695801</v>
      </c>
      <c r="Y35">
        <v>0.51295590400695801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8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10.032100677490201</v>
      </c>
      <c r="L36" s="10">
        <v>2.0374279022216801</v>
      </c>
      <c r="M36">
        <v>1.35663986206055</v>
      </c>
      <c r="N36">
        <v>6.5893821716308603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4.4516887664794904</v>
      </c>
      <c r="U36">
        <v>4.1336708068847701</v>
      </c>
      <c r="V36">
        <v>3.82903051376343</v>
      </c>
      <c r="W36" s="17">
        <v>0.304640293121338</v>
      </c>
      <c r="X36">
        <v>0.62265825271606401</v>
      </c>
      <c r="Y36">
        <v>0.62265825271606401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521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6.8177566528320304</v>
      </c>
      <c r="L37" s="3">
        <v>2.2020149230957</v>
      </c>
      <c r="M37">
        <v>0.59191131591796897</v>
      </c>
      <c r="N37">
        <v>6.0112800598144496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3.2612056732177699</v>
      </c>
      <c r="U37">
        <v>2.8719031810760498</v>
      </c>
      <c r="V37">
        <v>2.8120932579040501</v>
      </c>
      <c r="W37" s="3">
        <v>5.9809923171997098E-2</v>
      </c>
      <c r="X37">
        <v>0.44911241531372098</v>
      </c>
      <c r="Y37">
        <v>0.44911241531372098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141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10.3313331604004</v>
      </c>
      <c r="L38" s="10">
        <v>2.0478324890136701</v>
      </c>
      <c r="M38">
        <v>1.35721588134766</v>
      </c>
      <c r="N38">
        <v>6.9013252258300799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4.6949310302734402</v>
      </c>
      <c r="U38">
        <v>4.3674135208129901</v>
      </c>
      <c r="V38">
        <v>4.0722942352294904</v>
      </c>
      <c r="W38" s="17">
        <v>0.29511928558349598</v>
      </c>
      <c r="X38">
        <v>0.62263679504394498</v>
      </c>
      <c r="Y38">
        <v>0.62263679504394498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429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10.1026954650879</v>
      </c>
      <c r="L39" s="10">
        <v>2.1424312591552699</v>
      </c>
      <c r="M39">
        <v>1.48140716552734</v>
      </c>
      <c r="N39">
        <v>6.6452274322509801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4.2912883758544904</v>
      </c>
      <c r="U39">
        <v>4.0109171867370597</v>
      </c>
      <c r="V39">
        <v>3.7211456298828098</v>
      </c>
      <c r="W39" s="17">
        <v>0.28977155685424799</v>
      </c>
      <c r="X39">
        <v>0.57014274597168002</v>
      </c>
      <c r="Y39">
        <v>0.57014274597168002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s="2" customFormat="1" x14ac:dyDescent="0.15">
      <c r="A40" s="7">
        <v>179</v>
      </c>
      <c r="B40" s="2">
        <v>18</v>
      </c>
      <c r="C40" s="2">
        <v>2</v>
      </c>
      <c r="D40" s="2">
        <v>10</v>
      </c>
      <c r="E40" s="2">
        <v>10</v>
      </c>
      <c r="F40" s="2">
        <v>10</v>
      </c>
      <c r="G40" s="2">
        <v>0</v>
      </c>
      <c r="H40" s="2">
        <v>8</v>
      </c>
      <c r="I40" s="2">
        <v>2</v>
      </c>
      <c r="J40" s="2">
        <v>0.9</v>
      </c>
      <c r="K40" s="11">
        <v>9.1887779235839808</v>
      </c>
      <c r="L40" s="11">
        <v>2.0526142120361301</v>
      </c>
      <c r="M40" s="2">
        <v>1.4161491394043</v>
      </c>
      <c r="N40" s="2">
        <v>5.7378883361816397</v>
      </c>
      <c r="O40" s="2">
        <v>6</v>
      </c>
      <c r="P40" s="2">
        <v>6</v>
      </c>
      <c r="Q40" s="2">
        <v>16</v>
      </c>
      <c r="R40" s="18">
        <v>0.375</v>
      </c>
      <c r="S40" s="18">
        <f t="shared" si="1"/>
        <v>0.6</v>
      </c>
      <c r="T40" s="2">
        <v>4.2398452758789098</v>
      </c>
      <c r="U40" s="2">
        <v>3.9448945522308301</v>
      </c>
      <c r="V40" s="2">
        <v>3.6569015979766801</v>
      </c>
      <c r="W40" s="11">
        <v>0.28799295425415</v>
      </c>
      <c r="X40" s="2">
        <v>0.58294367790222201</v>
      </c>
      <c r="Y40" s="2">
        <v>0.58294367790222201</v>
      </c>
      <c r="Z40" s="2">
        <v>0.6</v>
      </c>
      <c r="AA40" s="2">
        <v>1</v>
      </c>
      <c r="AB40" s="2">
        <v>0.625</v>
      </c>
      <c r="AC40" s="2">
        <v>0.76923076923076905</v>
      </c>
      <c r="AD40" s="2">
        <v>0</v>
      </c>
      <c r="AE40" s="2">
        <v>0.4</v>
      </c>
    </row>
    <row r="41" spans="1:31" x14ac:dyDescent="0.15">
      <c r="A41" s="6">
        <v>240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8.3037338256835902</v>
      </c>
      <c r="L41" s="10">
        <v>2.2814140319824201</v>
      </c>
      <c r="M41">
        <v>0.228507995605469</v>
      </c>
      <c r="N41">
        <v>7.9388236999511701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3.8202362060546902</v>
      </c>
      <c r="U41">
        <v>3.2697188854217498</v>
      </c>
      <c r="V41">
        <v>3.2363152503967298</v>
      </c>
      <c r="W41" s="17">
        <v>3.34036350250244E-2</v>
      </c>
      <c r="X41">
        <v>0.58392095565795898</v>
      </c>
      <c r="Y41">
        <v>0.58392095565795898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931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8.2917289733886701</v>
      </c>
      <c r="L42" s="10">
        <v>2.2534942626953098</v>
      </c>
      <c r="M42">
        <v>0.145561218261719</v>
      </c>
      <c r="N42">
        <v>7.8606090545654297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3.8922595977783199</v>
      </c>
      <c r="U42">
        <v>3.3311226367950399</v>
      </c>
      <c r="V42">
        <v>3.2962231636047399</v>
      </c>
      <c r="W42" s="17">
        <v>3.4899473190307603E-2</v>
      </c>
      <c r="X42">
        <v>0.59603643417358398</v>
      </c>
      <c r="Y42">
        <v>0.59603643417358398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37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7.9181995391845703</v>
      </c>
      <c r="L43" s="10">
        <v>2.3743133544921902</v>
      </c>
      <c r="M43">
        <v>0.58882904052734397</v>
      </c>
      <c r="N43">
        <v>7.5167980194091797</v>
      </c>
      <c r="O43">
        <v>5</v>
      </c>
      <c r="P43">
        <v>5</v>
      </c>
      <c r="Q43">
        <v>14</v>
      </c>
      <c r="R43" s="16">
        <v>0.35709999999999997</v>
      </c>
      <c r="S43" s="16">
        <f t="shared" si="1"/>
        <v>0.5</v>
      </c>
      <c r="T43">
        <v>3.9399890899658199</v>
      </c>
      <c r="U43">
        <v>3.4389526844024698</v>
      </c>
      <c r="V43">
        <v>3.3988056182861301</v>
      </c>
      <c r="W43" s="17">
        <v>4.0147066116333001E-2</v>
      </c>
      <c r="X43">
        <v>0.54118347167968694</v>
      </c>
      <c r="Y43">
        <v>0.54118347167968694</v>
      </c>
      <c r="Z43">
        <v>0.5</v>
      </c>
      <c r="AA43">
        <v>0.9</v>
      </c>
      <c r="AB43">
        <v>0.64285714285714302</v>
      </c>
      <c r="AC43">
        <v>0.75</v>
      </c>
      <c r="AD43">
        <v>0.1</v>
      </c>
      <c r="AE43">
        <v>0.4</v>
      </c>
    </row>
    <row r="44" spans="1:31" x14ac:dyDescent="0.15">
      <c r="A44" s="6">
        <v>388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8.5895023345947301</v>
      </c>
      <c r="L44" s="10">
        <v>2.3778305053710902</v>
      </c>
      <c r="M44">
        <v>0.202079772949219</v>
      </c>
      <c r="N44">
        <v>8.0718574523925799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3.9732704162597701</v>
      </c>
      <c r="U44">
        <v>3.4125065803527801</v>
      </c>
      <c r="V44">
        <v>3.3702468872070299</v>
      </c>
      <c r="W44" s="17">
        <v>4.2259693145752002E-2</v>
      </c>
      <c r="X44">
        <v>0.60302352905273404</v>
      </c>
      <c r="Y44">
        <v>0.60302352905273404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845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8.0190811157226598</v>
      </c>
      <c r="L45" s="10">
        <v>2.28095626831055</v>
      </c>
      <c r="M45">
        <v>0.30695343017578097</v>
      </c>
      <c r="N45">
        <v>7.5282402038574201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3.8505725860595699</v>
      </c>
      <c r="U45">
        <v>3.3273270130157502</v>
      </c>
      <c r="V45">
        <v>3.2824389934539799</v>
      </c>
      <c r="W45" s="17">
        <v>4.4888019561767599E-2</v>
      </c>
      <c r="X45">
        <v>0.56813359260559104</v>
      </c>
      <c r="Y45">
        <v>0.56813359260559104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s="2" customFormat="1" x14ac:dyDescent="0.15">
      <c r="A46" s="7">
        <v>450</v>
      </c>
      <c r="B46" s="2">
        <v>15</v>
      </c>
      <c r="C46" s="2">
        <v>5</v>
      </c>
      <c r="D46" s="2">
        <v>10</v>
      </c>
      <c r="E46" s="2">
        <v>10</v>
      </c>
      <c r="F46" s="2">
        <v>10</v>
      </c>
      <c r="G46" s="2">
        <v>0</v>
      </c>
      <c r="H46" s="2">
        <v>5</v>
      </c>
      <c r="I46" s="2">
        <v>5</v>
      </c>
      <c r="J46" s="2">
        <v>0.75</v>
      </c>
      <c r="K46" s="2">
        <v>7.1551666259765598</v>
      </c>
      <c r="L46" s="11">
        <v>2.28640556335449</v>
      </c>
      <c r="M46" s="2">
        <v>0.63689041137695301</v>
      </c>
      <c r="N46" s="2">
        <v>6.4384956359863299</v>
      </c>
      <c r="O46" s="2">
        <v>4</v>
      </c>
      <c r="P46" s="2">
        <v>4</v>
      </c>
      <c r="Q46" s="2">
        <v>14</v>
      </c>
      <c r="R46" s="18">
        <v>0.28570000000000001</v>
      </c>
      <c r="S46" s="18">
        <f t="shared" si="1"/>
        <v>0.4</v>
      </c>
      <c r="T46" s="2">
        <v>3.5314579010009801</v>
      </c>
      <c r="U46" s="2">
        <v>3.1282513141632098</v>
      </c>
      <c r="V46" s="2">
        <v>3.0764431953430198</v>
      </c>
      <c r="W46" s="11">
        <v>5.1808118820190402E-2</v>
      </c>
      <c r="X46" s="2">
        <v>0.45501470565795898</v>
      </c>
      <c r="Y46" s="2">
        <v>0.45501470565795898</v>
      </c>
      <c r="Z46" s="2">
        <v>0.4</v>
      </c>
      <c r="AA46" s="2">
        <v>1</v>
      </c>
      <c r="AB46" s="2">
        <v>0.71428571428571397</v>
      </c>
      <c r="AC46" s="2">
        <v>0.83333333333333304</v>
      </c>
      <c r="AD46" s="2">
        <v>0</v>
      </c>
      <c r="AE46" s="2">
        <v>0.6</v>
      </c>
    </row>
    <row r="47" spans="1:31" x14ac:dyDescent="0.15">
      <c r="A47" s="6">
        <v>811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7.9958915710449201</v>
      </c>
      <c r="L47" s="10">
        <v>2.4192810058593701</v>
      </c>
      <c r="M47">
        <v>0.42259979248046903</v>
      </c>
      <c r="N47">
        <v>7.1598644256591797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3.1425418853759801</v>
      </c>
      <c r="U47">
        <v>2.70858955383301</v>
      </c>
      <c r="V47">
        <v>2.6420795917511</v>
      </c>
      <c r="W47" s="17">
        <v>6.6509962081909194E-2</v>
      </c>
      <c r="X47">
        <v>0.50046229362487804</v>
      </c>
      <c r="Y47">
        <v>0.50046229362487804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381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8.4343585968017596</v>
      </c>
      <c r="L48" s="10">
        <v>2.4829654693603498</v>
      </c>
      <c r="M48">
        <v>0.32008743286132801</v>
      </c>
      <c r="N48">
        <v>7.5770339965820304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3.8176078796386701</v>
      </c>
      <c r="U48">
        <v>3.3234374523162802</v>
      </c>
      <c r="V48">
        <v>3.2520523071289098</v>
      </c>
      <c r="W48" s="17">
        <v>7.1385145187377902E-2</v>
      </c>
      <c r="X48">
        <v>0.56555557250976596</v>
      </c>
      <c r="Y48">
        <v>0.56555557250976596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970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8.1123428344726598</v>
      </c>
      <c r="L49" s="10">
        <v>2.4769401550293</v>
      </c>
      <c r="M49">
        <v>0.43460464477539101</v>
      </c>
      <c r="N49">
        <v>7.18613624572754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3.5408668518066402</v>
      </c>
      <c r="U49">
        <v>3.0644097328186</v>
      </c>
      <c r="V49">
        <v>2.9869301319122301</v>
      </c>
      <c r="W49" s="17">
        <v>7.7479600906372098E-2</v>
      </c>
      <c r="X49">
        <v>0.55393671989440896</v>
      </c>
      <c r="Y49">
        <v>0.55393671989440896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s="2" customFormat="1" x14ac:dyDescent="0.15">
      <c r="A50" s="7">
        <v>549</v>
      </c>
      <c r="B50" s="2">
        <v>15</v>
      </c>
      <c r="C50" s="2">
        <v>5</v>
      </c>
      <c r="D50" s="2">
        <v>10</v>
      </c>
      <c r="E50" s="2">
        <v>10</v>
      </c>
      <c r="F50" s="2">
        <v>10</v>
      </c>
      <c r="G50" s="2">
        <v>0</v>
      </c>
      <c r="H50" s="2">
        <v>5</v>
      </c>
      <c r="I50" s="2">
        <v>5</v>
      </c>
      <c r="J50" s="2">
        <v>0.75</v>
      </c>
      <c r="K50" s="2">
        <v>7.7353839874267596</v>
      </c>
      <c r="L50" s="11">
        <v>2.4009819030761701</v>
      </c>
      <c r="M50" s="2">
        <v>0.498153686523437</v>
      </c>
      <c r="N50" s="2">
        <v>6.8631515502929696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3.7578601837158199</v>
      </c>
      <c r="U50" s="2">
        <v>3.3118636608123802</v>
      </c>
      <c r="V50" s="2">
        <v>3.2321610450744598</v>
      </c>
      <c r="W50" s="11">
        <v>7.9702615737914997E-2</v>
      </c>
      <c r="X50" s="2">
        <v>0.52569913864135698</v>
      </c>
      <c r="Y50" s="2">
        <v>0.52569913864135698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1" x14ac:dyDescent="0.15">
      <c r="A51" s="6">
        <v>147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7.5927104949951199</v>
      </c>
      <c r="L51" s="10">
        <v>2.7144756317138699</v>
      </c>
      <c r="M51">
        <v>0.28372955322265597</v>
      </c>
      <c r="N51">
        <v>8.1443538665771502</v>
      </c>
      <c r="O51">
        <v>4</v>
      </c>
      <c r="P51">
        <v>4</v>
      </c>
      <c r="Q51">
        <v>13</v>
      </c>
      <c r="R51" s="16">
        <v>0.30769999999999997</v>
      </c>
      <c r="S51" s="16">
        <f t="shared" si="1"/>
        <v>0.4</v>
      </c>
      <c r="T51">
        <v>3.4357986450195299</v>
      </c>
      <c r="U51">
        <v>2.9036130905151398</v>
      </c>
      <c r="V51">
        <v>2.9277539253234899</v>
      </c>
      <c r="W51" s="17">
        <v>2.4140834808349599E-2</v>
      </c>
      <c r="X51">
        <v>0.50804471969604503</v>
      </c>
      <c r="Y51">
        <v>0.50804471969604503</v>
      </c>
      <c r="Z51">
        <v>0.4</v>
      </c>
      <c r="AA51">
        <v>0.9</v>
      </c>
      <c r="AB51">
        <v>0.69230769230769196</v>
      </c>
      <c r="AC51">
        <v>0.78260869565217395</v>
      </c>
      <c r="AD51">
        <v>0.1</v>
      </c>
      <c r="AE51">
        <v>0.5</v>
      </c>
    </row>
    <row r="52" spans="1:31" x14ac:dyDescent="0.15">
      <c r="A52" s="6">
        <v>24</v>
      </c>
      <c r="B52">
        <v>15</v>
      </c>
      <c r="C52">
        <v>5</v>
      </c>
      <c r="D52">
        <v>10</v>
      </c>
      <c r="E52">
        <v>10</v>
      </c>
      <c r="F52">
        <v>9</v>
      </c>
      <c r="G52">
        <v>1</v>
      </c>
      <c r="H52">
        <v>6</v>
      </c>
      <c r="I52">
        <v>4</v>
      </c>
      <c r="J52">
        <v>0.75</v>
      </c>
      <c r="K52">
        <v>8.3411636352539098</v>
      </c>
      <c r="L52" s="10">
        <v>2.5968551635742201</v>
      </c>
      <c r="M52">
        <v>1.41201019287109</v>
      </c>
      <c r="N52">
        <v>6.6117286682128897</v>
      </c>
      <c r="O52">
        <v>5</v>
      </c>
      <c r="P52">
        <v>5</v>
      </c>
      <c r="Q52">
        <v>14</v>
      </c>
      <c r="R52" s="16">
        <v>0.35709999999999997</v>
      </c>
      <c r="S52" s="16">
        <f t="shared" si="1"/>
        <v>0.5</v>
      </c>
      <c r="T52">
        <v>3.4026832580566402</v>
      </c>
      <c r="U52">
        <v>3.0136945247650102</v>
      </c>
      <c r="V52">
        <v>2.94060087203979</v>
      </c>
      <c r="W52" s="17">
        <v>7.3093652725219699E-2</v>
      </c>
      <c r="X52">
        <v>0.46208238601684598</v>
      </c>
      <c r="Y52">
        <v>0.46208238601684598</v>
      </c>
      <c r="Z52">
        <v>0.5</v>
      </c>
      <c r="AA52">
        <v>0.9</v>
      </c>
      <c r="AB52">
        <v>0.64285714285714302</v>
      </c>
      <c r="AC52">
        <v>0.75</v>
      </c>
      <c r="AD52">
        <v>0.1</v>
      </c>
      <c r="AE52">
        <v>0.4</v>
      </c>
    </row>
    <row r="53" spans="1:31" s="3" customFormat="1" x14ac:dyDescent="0.15">
      <c r="K53" s="13" t="s">
        <v>29</v>
      </c>
      <c r="L53" s="10">
        <f>AVERAGE(L2:L52)</f>
        <v>1.9088950811647902</v>
      </c>
      <c r="W53" s="17">
        <f t="shared" ref="W53:AE53" si="2">AVERAGE(W2:W52)</f>
        <v>0.15454148311241001</v>
      </c>
      <c r="Z53" s="3">
        <f t="shared" si="2"/>
        <v>0.54313725490196052</v>
      </c>
      <c r="AA53" s="3">
        <f t="shared" si="2"/>
        <v>0.97843137254901957</v>
      </c>
      <c r="AB53" s="3">
        <f t="shared" si="2"/>
        <v>0.64533766246569058</v>
      </c>
      <c r="AC53" s="3">
        <f t="shared" si="2"/>
        <v>0.77671292869928865</v>
      </c>
      <c r="AD53" s="3">
        <f t="shared" si="2"/>
        <v>2.1568627450980395E-2</v>
      </c>
      <c r="AE53" s="3">
        <f t="shared" si="2"/>
        <v>0.43529411764705894</v>
      </c>
    </row>
    <row r="54" spans="1:31" s="3" customFormat="1" x14ac:dyDescent="0.15">
      <c r="K54" s="14" t="s">
        <v>30</v>
      </c>
      <c r="L54" s="10">
        <f>MAX(L2:L52)</f>
        <v>2.7144756317138699</v>
      </c>
      <c r="W54" s="17">
        <f t="shared" ref="W54:AE54" si="3">MAX(W2:W52)</f>
        <v>0.31255722045898399</v>
      </c>
      <c r="Z54" s="3">
        <f t="shared" si="3"/>
        <v>0.8</v>
      </c>
      <c r="AA54" s="3">
        <f t="shared" si="3"/>
        <v>1</v>
      </c>
      <c r="AB54" s="3">
        <f t="shared" si="3"/>
        <v>0.71428571428571397</v>
      </c>
      <c r="AC54" s="3">
        <f t="shared" si="3"/>
        <v>0.83333333333333304</v>
      </c>
      <c r="AD54" s="3">
        <f t="shared" si="3"/>
        <v>0.2</v>
      </c>
      <c r="AE54" s="3">
        <f t="shared" si="3"/>
        <v>0.6</v>
      </c>
    </row>
    <row r="55" spans="1:31" s="3" customFormat="1" x14ac:dyDescent="0.15">
      <c r="L55" s="10">
        <f>MIN(L2:L52)</f>
        <v>1.09774971008301</v>
      </c>
      <c r="W55" s="17">
        <f t="shared" ref="W55:AE55" si="4">MIN(W2:W52)</f>
        <v>2.5448799133300799E-3</v>
      </c>
      <c r="Z55" s="3">
        <f t="shared" si="4"/>
        <v>0.4</v>
      </c>
      <c r="AA55" s="3">
        <f t="shared" si="4"/>
        <v>0.8</v>
      </c>
      <c r="AB55" s="3">
        <f t="shared" si="4"/>
        <v>0.55555555555555602</v>
      </c>
      <c r="AC55" s="3">
        <f t="shared" si="4"/>
        <v>0.69565217391304301</v>
      </c>
      <c r="AD55" s="3">
        <f t="shared" si="4"/>
        <v>0</v>
      </c>
      <c r="AE55" s="3">
        <f t="shared" si="4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Q62" s="3" t="s">
        <v>97</v>
      </c>
      <c r="R62" s="3"/>
      <c r="S62" s="3"/>
      <c r="T62" s="3"/>
      <c r="W62" s="17"/>
    </row>
    <row r="63" spans="1:31" x14ac:dyDescent="0.15">
      <c r="K63" s="3"/>
      <c r="L63" s="3"/>
      <c r="Q63" s="3">
        <v>0.2</v>
      </c>
      <c r="R63" s="3">
        <v>-400</v>
      </c>
      <c r="S63" s="3">
        <v>1600</v>
      </c>
      <c r="T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Q64" s="3">
        <v>0.4</v>
      </c>
      <c r="R64" s="3">
        <v>-800</v>
      </c>
      <c r="S64" s="3">
        <v>1200</v>
      </c>
      <c r="T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Q65" s="3">
        <v>0.45</v>
      </c>
      <c r="R65" s="3">
        <v>-900</v>
      </c>
      <c r="S65" s="3">
        <v>1100</v>
      </c>
      <c r="T65" s="3">
        <v>55</v>
      </c>
      <c r="W65" s="17"/>
    </row>
    <row r="66" spans="11:23" s="22" customFormat="1" x14ac:dyDescent="0.15">
      <c r="K66" s="24" t="s">
        <v>67</v>
      </c>
      <c r="L66" s="24">
        <f>COUNTIF(L2:L52,"&lt;1.033")-COUNTIF(L2:L52,"&lt;0.838")</f>
        <v>0</v>
      </c>
      <c r="M66" s="20">
        <v>3</v>
      </c>
      <c r="N66" s="20">
        <v>2</v>
      </c>
      <c r="Q66" s="3">
        <v>0.49</v>
      </c>
      <c r="R66" s="3">
        <v>-980</v>
      </c>
      <c r="S66" s="3">
        <v>1020</v>
      </c>
      <c r="T66" s="3">
        <v>51</v>
      </c>
      <c r="W66" s="24"/>
    </row>
    <row r="67" spans="11:23" x14ac:dyDescent="0.15">
      <c r="K67" s="3" t="s">
        <v>68</v>
      </c>
      <c r="L67" s="3">
        <f>COUNTIF(L2:L52,"&lt;1.228")-COUNTIF(L2:L52,"&lt;1.033")</f>
        <v>2</v>
      </c>
      <c r="M67" s="3">
        <v>6</v>
      </c>
      <c r="N67" s="3">
        <v>4</v>
      </c>
      <c r="O67" s="3">
        <v>2</v>
      </c>
      <c r="P67" s="3">
        <v>2</v>
      </c>
      <c r="Q67" s="3">
        <v>2</v>
      </c>
      <c r="W67" s="17"/>
    </row>
    <row r="68" spans="11:23" x14ac:dyDescent="0.15">
      <c r="K68" s="3" t="s">
        <v>69</v>
      </c>
      <c r="L68" s="3">
        <f>COUNTIF(L2:L52,"&lt;1.423")-COUNTIF(L2:L52,"&lt;1.228")</f>
        <v>4</v>
      </c>
      <c r="M68" s="3">
        <v>8</v>
      </c>
      <c r="N68" s="3">
        <v>6</v>
      </c>
      <c r="O68" s="3">
        <v>5</v>
      </c>
      <c r="P68" s="3">
        <v>4</v>
      </c>
      <c r="Q68" s="3">
        <v>4</v>
      </c>
      <c r="W68" s="17"/>
    </row>
    <row r="69" spans="11:23" x14ac:dyDescent="0.15">
      <c r="K69" s="3" t="s">
        <v>70</v>
      </c>
      <c r="L69" s="3">
        <f>COUNTIF(L2:L52,"&lt;1.618")-COUNTIF(L2:L52,"&lt;1.423")</f>
        <v>6</v>
      </c>
      <c r="M69" s="3">
        <v>11</v>
      </c>
      <c r="N69" s="3">
        <v>9</v>
      </c>
      <c r="O69" s="3">
        <v>7</v>
      </c>
      <c r="P69" s="3">
        <v>7</v>
      </c>
      <c r="Q69" s="3">
        <v>6</v>
      </c>
      <c r="W69" s="3"/>
    </row>
    <row r="70" spans="11:23" x14ac:dyDescent="0.15">
      <c r="K70" s="3" t="s">
        <v>71</v>
      </c>
      <c r="L70" s="3">
        <f>COUNTIF(L2:L52,"&lt;1.813")-COUNTIF(L2:L52,"&lt;1.618")</f>
        <v>8</v>
      </c>
      <c r="M70" s="3">
        <v>14</v>
      </c>
      <c r="N70" s="3">
        <v>12</v>
      </c>
      <c r="O70" s="3">
        <v>10</v>
      </c>
      <c r="P70" s="3">
        <v>9</v>
      </c>
      <c r="Q70" s="3">
        <v>8</v>
      </c>
      <c r="W70" s="17"/>
    </row>
    <row r="71" spans="11:23" s="1" customFormat="1" x14ac:dyDescent="0.15">
      <c r="K71" s="12" t="s">
        <v>72</v>
      </c>
      <c r="L71" s="12">
        <f>COUNTIF(L2:L52,"&lt;2.008")-COUNTIF(L2:L52,"&lt;1.813")</f>
        <v>11</v>
      </c>
      <c r="M71" s="21">
        <v>16</v>
      </c>
      <c r="N71" s="21">
        <v>14</v>
      </c>
      <c r="O71" s="21">
        <v>12</v>
      </c>
      <c r="P71" s="21">
        <v>11</v>
      </c>
      <c r="Q71" s="21">
        <v>11</v>
      </c>
      <c r="W71" s="12"/>
    </row>
    <row r="72" spans="11:23" x14ac:dyDescent="0.15">
      <c r="K72" s="3" t="s">
        <v>73</v>
      </c>
      <c r="L72" s="3">
        <f>COUNTIF(L2:L52,"&lt;2.203")-COUNTIF(L2:L52,"&lt;2.008")</f>
        <v>8</v>
      </c>
      <c r="M72" s="3">
        <v>14</v>
      </c>
      <c r="N72" s="3">
        <v>12</v>
      </c>
      <c r="O72" s="3">
        <v>10</v>
      </c>
      <c r="P72" s="3">
        <v>9</v>
      </c>
      <c r="Q72" s="3">
        <v>8</v>
      </c>
      <c r="W72" s="3"/>
    </row>
    <row r="73" spans="11:23" x14ac:dyDescent="0.15">
      <c r="K73" s="3" t="s">
        <v>74</v>
      </c>
      <c r="L73" s="3">
        <f>COUNTIF(L2:L52,"&lt;2.398")-COUNTIF(L2:L52,"&lt;2.203")</f>
        <v>6</v>
      </c>
      <c r="M73" s="3">
        <v>11</v>
      </c>
      <c r="N73" s="3">
        <v>9</v>
      </c>
      <c r="O73" s="3">
        <v>7</v>
      </c>
      <c r="P73" s="3">
        <v>7</v>
      </c>
      <c r="Q73" s="3">
        <v>6</v>
      </c>
      <c r="W73" s="17"/>
    </row>
    <row r="74" spans="11:23" x14ac:dyDescent="0.15">
      <c r="K74" s="3" t="s">
        <v>75</v>
      </c>
      <c r="L74" s="3">
        <f>COUNTIF(L2:L52,"&lt;2.593")-COUNTIF(L2:L52,"&lt;2.398")</f>
        <v>4</v>
      </c>
      <c r="M74" s="3">
        <v>8</v>
      </c>
      <c r="N74" s="3">
        <v>6</v>
      </c>
      <c r="O74" s="3">
        <v>5</v>
      </c>
      <c r="P74" s="3">
        <v>4</v>
      </c>
      <c r="Q74" s="3">
        <v>4</v>
      </c>
      <c r="W74" s="3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s="22" customFormat="1" x14ac:dyDescent="0.15">
      <c r="K76" s="24" t="s">
        <v>77</v>
      </c>
      <c r="L76" s="24">
        <f>COUNTIF(L2:L52,"&lt;2.983")-COUNTIF(L2:L52,"&lt;2.788")</f>
        <v>0</v>
      </c>
      <c r="M76" s="20">
        <v>3</v>
      </c>
      <c r="N76" s="20">
        <v>2</v>
      </c>
      <c r="W76" s="24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17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N82">
        <v>1.9079999999999999</v>
      </c>
      <c r="O82">
        <v>0.155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N83">
        <v>2.5009999999999999</v>
      </c>
      <c r="O83">
        <v>0.21299999999999999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>
        <v>3.472</v>
      </c>
      <c r="O84">
        <v>0.29099999999999998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  <row r="96" spans="11:23" x14ac:dyDescent="0.15">
      <c r="K96" s="3"/>
      <c r="L96" s="3"/>
    </row>
  </sheetData>
  <phoneticPr fontId="5" type="noConversion"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28"/>
  <sheetViews>
    <sheetView topLeftCell="G82" workbookViewId="0">
      <selection activeCell="N95" sqref="N95:N105"/>
    </sheetView>
  </sheetViews>
  <sheetFormatPr defaultColWidth="8.875" defaultRowHeight="13.5" x14ac:dyDescent="0.15"/>
  <cols>
    <col min="11" max="12" width="17.625" customWidth="1"/>
    <col min="13" max="14" width="12.875"/>
    <col min="20" max="22" width="12.875"/>
    <col min="23" max="23" width="19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54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12.1930656433106</v>
      </c>
      <c r="L2" s="10">
        <v>0.93176651000976596</v>
      </c>
      <c r="M2">
        <v>0.68011474609375</v>
      </c>
      <c r="N2">
        <v>9.9960212707519496</v>
      </c>
      <c r="O2">
        <v>7</v>
      </c>
      <c r="P2">
        <v>7</v>
      </c>
      <c r="Q2">
        <v>17</v>
      </c>
      <c r="R2" s="16">
        <v>0.4118</v>
      </c>
      <c r="S2" s="16">
        <f t="shared" ref="S2:S34" si="0">O2/E2</f>
        <v>0.7</v>
      </c>
      <c r="T2">
        <v>4.7625770568847701</v>
      </c>
      <c r="U2">
        <v>4.3940777778625497</v>
      </c>
      <c r="V2">
        <v>4.1864080429077104</v>
      </c>
      <c r="W2" s="17">
        <v>0.20766973495483401</v>
      </c>
      <c r="X2">
        <v>0.576169013977051</v>
      </c>
      <c r="Y2">
        <v>0.576169013977051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356</v>
      </c>
      <c r="B3" s="1">
        <v>19</v>
      </c>
      <c r="C3" s="1">
        <v>1</v>
      </c>
      <c r="D3" s="1">
        <v>10</v>
      </c>
      <c r="E3" s="1">
        <v>10</v>
      </c>
      <c r="F3" s="1">
        <v>10</v>
      </c>
      <c r="G3" s="1">
        <v>0</v>
      </c>
      <c r="H3" s="1">
        <v>9</v>
      </c>
      <c r="I3" s="1">
        <v>1</v>
      </c>
      <c r="J3" s="1">
        <v>0.95</v>
      </c>
      <c r="K3" s="12">
        <v>13.0337867736816</v>
      </c>
      <c r="L3" s="12">
        <v>0.97521209716796897</v>
      </c>
      <c r="M3" s="1">
        <v>0.72060394287109397</v>
      </c>
      <c r="N3" s="1">
        <v>10.8522796630859</v>
      </c>
      <c r="O3" s="1">
        <v>8</v>
      </c>
      <c r="P3" s="1">
        <v>8</v>
      </c>
      <c r="Q3" s="1">
        <v>18</v>
      </c>
      <c r="R3" s="19">
        <v>0.44440000000000002</v>
      </c>
      <c r="S3" s="19">
        <f t="shared" si="0"/>
        <v>0.8</v>
      </c>
      <c r="T3" s="1">
        <v>5.5735645294189498</v>
      </c>
      <c r="U3" s="1">
        <v>5.1238565444946298</v>
      </c>
      <c r="V3" s="1">
        <v>4.9203748703002903</v>
      </c>
      <c r="W3" s="12">
        <v>0.20348167419433599</v>
      </c>
      <c r="X3" s="1">
        <v>0.65318965911865201</v>
      </c>
      <c r="Y3" s="1">
        <v>0.65318965911865201</v>
      </c>
      <c r="Z3" s="1">
        <v>0.8</v>
      </c>
      <c r="AA3" s="1">
        <v>1</v>
      </c>
      <c r="AB3" s="1">
        <v>0.55555555555555602</v>
      </c>
      <c r="AC3" s="1">
        <v>0.71428571428571397</v>
      </c>
      <c r="AD3" s="1">
        <v>0</v>
      </c>
      <c r="AE3" s="1">
        <v>0.2</v>
      </c>
    </row>
    <row r="4" spans="1:31" x14ac:dyDescent="0.15">
      <c r="A4" s="6">
        <v>108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1.1690254211425799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5.3215236663818404</v>
      </c>
      <c r="U4">
        <v>4.9827470779418999</v>
      </c>
      <c r="V4">
        <v>4.7171287536621103</v>
      </c>
      <c r="W4" s="17">
        <v>0.26561832427978499</v>
      </c>
      <c r="X4">
        <v>0.60439491271972701</v>
      </c>
      <c r="Y4">
        <v>0.60439491271972701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187</v>
      </c>
      <c r="B5">
        <v>20</v>
      </c>
      <c r="C5">
        <v>0</v>
      </c>
      <c r="D5">
        <v>10</v>
      </c>
      <c r="E5">
        <v>10</v>
      </c>
      <c r="F5">
        <v>10</v>
      </c>
      <c r="G5">
        <v>0</v>
      </c>
      <c r="H5">
        <v>10</v>
      </c>
      <c r="I5">
        <v>0</v>
      </c>
      <c r="J5">
        <v>1</v>
      </c>
      <c r="K5" s="3">
        <v>9999</v>
      </c>
      <c r="L5" s="10">
        <v>1.19601821899414</v>
      </c>
      <c r="M5">
        <v>9999</v>
      </c>
      <c r="N5">
        <v>9999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5.5623149871826199</v>
      </c>
      <c r="U5">
        <v>5.1975145339965803</v>
      </c>
      <c r="V5">
        <v>4.93446588516235</v>
      </c>
      <c r="W5" s="17">
        <v>0.26304864883422902</v>
      </c>
      <c r="X5">
        <v>0.627849102020264</v>
      </c>
      <c r="Y5">
        <v>0.627849102020264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746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12.8204708099365</v>
      </c>
      <c r="L6" s="10">
        <v>1.1058807373046899</v>
      </c>
      <c r="M6">
        <v>0.81927490234375</v>
      </c>
      <c r="N6">
        <v>10.150215148925801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5.5178852081298801</v>
      </c>
      <c r="U6">
        <v>5.10876512527466</v>
      </c>
      <c r="V6">
        <v>4.8603377342224103</v>
      </c>
      <c r="W6" s="17">
        <v>0.24842739105224601</v>
      </c>
      <c r="X6">
        <v>0.65754747390747104</v>
      </c>
      <c r="Y6">
        <v>0.65754747390747104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2" customFormat="1" x14ac:dyDescent="0.15">
      <c r="A7" s="7">
        <v>339</v>
      </c>
      <c r="B7" s="2">
        <v>19</v>
      </c>
      <c r="C7" s="2">
        <v>1</v>
      </c>
      <c r="D7" s="2">
        <v>10</v>
      </c>
      <c r="E7" s="2">
        <v>10</v>
      </c>
      <c r="F7" s="2">
        <v>10</v>
      </c>
      <c r="G7" s="2">
        <v>0</v>
      </c>
      <c r="H7" s="2">
        <v>9</v>
      </c>
      <c r="I7" s="2">
        <v>1</v>
      </c>
      <c r="J7" s="2">
        <v>0.95</v>
      </c>
      <c r="K7" s="11">
        <v>13.1161651611328</v>
      </c>
      <c r="L7" s="11">
        <v>1.14737701416016</v>
      </c>
      <c r="M7" s="2">
        <v>0.89725494384765603</v>
      </c>
      <c r="N7" s="2">
        <v>10.797456741333001</v>
      </c>
      <c r="O7" s="2">
        <v>7</v>
      </c>
      <c r="P7" s="2">
        <v>7</v>
      </c>
      <c r="Q7" s="2">
        <v>17</v>
      </c>
      <c r="R7" s="18">
        <v>0.4118</v>
      </c>
      <c r="S7" s="18">
        <f t="shared" si="0"/>
        <v>0.7</v>
      </c>
      <c r="T7" s="2">
        <v>5.4435863494873002</v>
      </c>
      <c r="U7" s="2">
        <v>5.01316595077515</v>
      </c>
      <c r="V7" s="2">
        <v>4.7798376083373997</v>
      </c>
      <c r="W7" s="11">
        <v>0.233328342437744</v>
      </c>
      <c r="X7" s="2">
        <v>0.66374874114990201</v>
      </c>
      <c r="Y7" s="2">
        <v>0.66374874114990201</v>
      </c>
      <c r="Z7" s="2">
        <v>0.7</v>
      </c>
      <c r="AA7" s="2">
        <v>1</v>
      </c>
      <c r="AB7" s="2">
        <v>0.58823529411764697</v>
      </c>
      <c r="AC7" s="2">
        <v>0.74074074074074103</v>
      </c>
      <c r="AD7" s="2">
        <v>0</v>
      </c>
      <c r="AE7" s="2">
        <v>0.3</v>
      </c>
    </row>
    <row r="8" spans="1:31" x14ac:dyDescent="0.15">
      <c r="A8" s="6">
        <v>578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1.38002777099609</v>
      </c>
      <c r="M8">
        <v>9999</v>
      </c>
      <c r="N8">
        <v>9999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5.3295555114746103</v>
      </c>
      <c r="U8">
        <v>5.0252656936645499</v>
      </c>
      <c r="V8">
        <v>4.6884260177612296</v>
      </c>
      <c r="W8" s="17">
        <v>0.33683967590331998</v>
      </c>
      <c r="X8">
        <v>0.64112949371337902</v>
      </c>
      <c r="Y8">
        <v>0.64112949371337902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889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12.847942352294901</v>
      </c>
      <c r="L9" s="10">
        <v>1.35564041137695</v>
      </c>
      <c r="M9">
        <v>1.0721321105957</v>
      </c>
      <c r="N9">
        <v>9.9341506958007795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4.9076423645019496</v>
      </c>
      <c r="U9">
        <v>4.5584750175476101</v>
      </c>
      <c r="V9">
        <v>4.2787270545959499</v>
      </c>
      <c r="W9" s="17">
        <v>0.27974796295165999</v>
      </c>
      <c r="X9">
        <v>0.62891530990600597</v>
      </c>
      <c r="Y9">
        <v>0.62891530990600597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148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13.0470485687256</v>
      </c>
      <c r="L10" s="10">
        <v>1.38150787353516</v>
      </c>
      <c r="M10">
        <v>1.1150970458984399</v>
      </c>
      <c r="N10">
        <v>10.2976226806641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5.2402896881103498</v>
      </c>
      <c r="U10">
        <v>4.8592848777770996</v>
      </c>
      <c r="V10">
        <v>4.59460496902466</v>
      </c>
      <c r="W10" s="17">
        <v>0.26467990875244102</v>
      </c>
      <c r="X10">
        <v>0.64568471908569303</v>
      </c>
      <c r="Y10">
        <v>0.64568471908569303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924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12.8609733581543</v>
      </c>
      <c r="L11" s="10">
        <v>1.28487396240234</v>
      </c>
      <c r="M11">
        <v>1.0061149597168</v>
      </c>
      <c r="N11">
        <v>10.074775695800801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5.0540904998779297</v>
      </c>
      <c r="U11">
        <v>4.6821627616882298</v>
      </c>
      <c r="V11">
        <v>4.4225492477417001</v>
      </c>
      <c r="W11" s="17">
        <v>0.25961351394653298</v>
      </c>
      <c r="X11">
        <v>0.63154125213623002</v>
      </c>
      <c r="Y11">
        <v>0.63154125213623002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294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12.664918899536101</v>
      </c>
      <c r="L12" s="10">
        <v>1.37179756164551</v>
      </c>
      <c r="M12">
        <v>1.1112594604492201</v>
      </c>
      <c r="N12">
        <v>9.9425544738769496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4.7319164276123002</v>
      </c>
      <c r="U12">
        <v>4.4100866317748997</v>
      </c>
      <c r="V12">
        <v>4.1611156463623002</v>
      </c>
      <c r="W12" s="17">
        <v>0.24897098541259799</v>
      </c>
      <c r="X12">
        <v>0.57080078125</v>
      </c>
      <c r="Y12">
        <v>0.57080078125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s="1" customFormat="1" x14ac:dyDescent="0.15">
      <c r="A13" s="8">
        <v>694</v>
      </c>
      <c r="B13" s="1">
        <v>19</v>
      </c>
      <c r="C13" s="1">
        <v>1</v>
      </c>
      <c r="D13" s="1">
        <v>10</v>
      </c>
      <c r="E13" s="1">
        <v>10</v>
      </c>
      <c r="F13" s="1">
        <v>10</v>
      </c>
      <c r="G13" s="1">
        <v>0</v>
      </c>
      <c r="H13" s="1">
        <v>9</v>
      </c>
      <c r="I13" s="1">
        <v>1</v>
      </c>
      <c r="J13" s="1">
        <v>0.95</v>
      </c>
      <c r="K13" s="12">
        <v>11.305910110473601</v>
      </c>
      <c r="L13" s="12">
        <v>1.3516082763671899</v>
      </c>
      <c r="M13" s="1">
        <v>1.11557388305664</v>
      </c>
      <c r="N13" s="1">
        <v>8.6999645233154297</v>
      </c>
      <c r="O13" s="1">
        <v>6</v>
      </c>
      <c r="P13" s="1">
        <v>6</v>
      </c>
      <c r="Q13" s="1">
        <v>15</v>
      </c>
      <c r="R13" s="19">
        <v>0.4</v>
      </c>
      <c r="S13" s="19">
        <f t="shared" si="0"/>
        <v>0.6</v>
      </c>
      <c r="T13" s="1">
        <v>4.3728122711181596</v>
      </c>
      <c r="U13" s="1">
        <v>4.0774874687194798</v>
      </c>
      <c r="V13" s="1">
        <v>3.8651390075683598</v>
      </c>
      <c r="W13" s="12">
        <v>0.21234846115112299</v>
      </c>
      <c r="X13" s="1">
        <v>0.50767326354980502</v>
      </c>
      <c r="Y13" s="1">
        <v>0.50767326354980502</v>
      </c>
      <c r="Z13" s="1">
        <v>0.6</v>
      </c>
      <c r="AA13" s="1">
        <v>0.9</v>
      </c>
      <c r="AB13" s="1">
        <v>0.6</v>
      </c>
      <c r="AC13" s="1">
        <v>0.72</v>
      </c>
      <c r="AD13" s="1">
        <v>0.1</v>
      </c>
      <c r="AE13" s="1">
        <v>0.3</v>
      </c>
    </row>
    <row r="14" spans="1:31" x14ac:dyDescent="0.15">
      <c r="A14" s="6">
        <v>600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1.60916519165039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5.15582275390625</v>
      </c>
      <c r="U14">
        <v>4.8863143920898402</v>
      </c>
      <c r="V14">
        <v>4.5162019729614302</v>
      </c>
      <c r="W14" s="17">
        <v>0.37011241912841802</v>
      </c>
      <c r="X14">
        <v>0.639620780944824</v>
      </c>
      <c r="Y14">
        <v>0.639620780944824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385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1.57627105712891</v>
      </c>
      <c r="M15">
        <v>9999</v>
      </c>
      <c r="N15">
        <v>9999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5.2552146911621103</v>
      </c>
      <c r="U15">
        <v>4.9526901245117196</v>
      </c>
      <c r="V15">
        <v>4.6283712387084996</v>
      </c>
      <c r="W15" s="17">
        <v>0.32431888580322299</v>
      </c>
      <c r="X15">
        <v>0.62684345245361295</v>
      </c>
      <c r="Y15">
        <v>0.62684345245361295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597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1.51375961303711</v>
      </c>
      <c r="M16">
        <v>9999</v>
      </c>
      <c r="N16">
        <v>9999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5.5073699951171902</v>
      </c>
      <c r="U16">
        <v>5.1733651161193803</v>
      </c>
      <c r="V16">
        <v>4.8597078323364302</v>
      </c>
      <c r="W16" s="17">
        <v>0.31365728378295898</v>
      </c>
      <c r="X16">
        <v>0.64766216278076205</v>
      </c>
      <c r="Y16">
        <v>0.64766216278076205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13.212623596191399</v>
      </c>
      <c r="L17" s="10">
        <v>1.4628982543945299</v>
      </c>
      <c r="M17">
        <v>1.17099380493164</v>
      </c>
      <c r="N17">
        <v>10.136251449585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5.1509895324706996</v>
      </c>
      <c r="U17">
        <v>4.78108787536621</v>
      </c>
      <c r="V17">
        <v>4.4879059791564897</v>
      </c>
      <c r="W17" s="17">
        <v>0.29318189620971702</v>
      </c>
      <c r="X17">
        <v>0.66308355331420898</v>
      </c>
      <c r="Y17">
        <v>0.66308355331420898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605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12.234582901001</v>
      </c>
      <c r="L18" s="10">
        <v>1.4849395751953101</v>
      </c>
      <c r="M18">
        <v>1.1470413208007799</v>
      </c>
      <c r="N18">
        <v>8.5650405883789098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4.8164787292480504</v>
      </c>
      <c r="U18">
        <v>4.51497507095337</v>
      </c>
      <c r="V18">
        <v>4.22275638580322</v>
      </c>
      <c r="W18" s="17">
        <v>0.29221868515014598</v>
      </c>
      <c r="X18">
        <v>0.593722343444824</v>
      </c>
      <c r="Y18">
        <v>0.593722343444824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266</v>
      </c>
      <c r="B19">
        <v>20</v>
      </c>
      <c r="C19">
        <v>0</v>
      </c>
      <c r="D19">
        <v>10</v>
      </c>
      <c r="E19">
        <v>10</v>
      </c>
      <c r="F19">
        <v>10</v>
      </c>
      <c r="G19">
        <v>0</v>
      </c>
      <c r="H19">
        <v>10</v>
      </c>
      <c r="I19">
        <v>0</v>
      </c>
      <c r="J19">
        <v>1</v>
      </c>
      <c r="K19" s="3">
        <v>9999</v>
      </c>
      <c r="L19" s="10">
        <v>1.4628143310546899</v>
      </c>
      <c r="M19">
        <v>9999</v>
      </c>
      <c r="N19">
        <v>9999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5.3689861297607404</v>
      </c>
      <c r="U19">
        <v>5.0368461608886701</v>
      </c>
      <c r="V19">
        <v>4.7484502792358398</v>
      </c>
      <c r="W19" s="17">
        <v>0.28839588165283198</v>
      </c>
      <c r="X19">
        <v>0.62053585052490201</v>
      </c>
      <c r="Y19">
        <v>0.62053585052490201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304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12.747520446777299</v>
      </c>
      <c r="L20" s="10">
        <v>1.4641075134277299</v>
      </c>
      <c r="M20">
        <v>1.1974678039550799</v>
      </c>
      <c r="N20">
        <v>9.8706970214843697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5.0813293457031197</v>
      </c>
      <c r="U20">
        <v>4.7279491424560502</v>
      </c>
      <c r="V20">
        <v>4.4495110511779803</v>
      </c>
      <c r="W20" s="17">
        <v>0.27843809127807601</v>
      </c>
      <c r="X20">
        <v>0.63181829452514604</v>
      </c>
      <c r="Y20">
        <v>0.63181829452514604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211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11.7629699707031</v>
      </c>
      <c r="L21" s="10">
        <v>1.5643234252929701</v>
      </c>
      <c r="M21">
        <v>1.3343925476074201</v>
      </c>
      <c r="N21">
        <v>9.032470703125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4.2648220062255904</v>
      </c>
      <c r="U21">
        <v>3.9909417629241899</v>
      </c>
      <c r="V21">
        <v>3.7358856201171902</v>
      </c>
      <c r="W21" s="17">
        <v>0.255056142807007</v>
      </c>
      <c r="X21">
        <v>0.52893638610839799</v>
      </c>
      <c r="Y21">
        <v>0.52893638610839799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s="2" customFormat="1" x14ac:dyDescent="0.15">
      <c r="A22" s="7">
        <v>13</v>
      </c>
      <c r="B22" s="2">
        <v>18</v>
      </c>
      <c r="C22" s="2">
        <v>2</v>
      </c>
      <c r="D22" s="2">
        <v>10</v>
      </c>
      <c r="E22" s="2">
        <v>10</v>
      </c>
      <c r="F22" s="2">
        <v>10</v>
      </c>
      <c r="G22" s="2">
        <v>0</v>
      </c>
      <c r="H22" s="2">
        <v>8</v>
      </c>
      <c r="I22" s="2">
        <v>2</v>
      </c>
      <c r="J22" s="2">
        <v>0.9</v>
      </c>
      <c r="K22" s="11">
        <v>10.2803039550781</v>
      </c>
      <c r="L22" s="11">
        <v>1.5794849395752</v>
      </c>
      <c r="M22" s="2">
        <v>0.89804458618164096</v>
      </c>
      <c r="N22" s="2">
        <v>7.4688167572021502</v>
      </c>
      <c r="O22" s="2">
        <v>6</v>
      </c>
      <c r="P22" s="2">
        <v>6</v>
      </c>
      <c r="Q22" s="2">
        <v>16</v>
      </c>
      <c r="R22" s="18">
        <v>0.375</v>
      </c>
      <c r="S22" s="18">
        <f t="shared" si="0"/>
        <v>0.6</v>
      </c>
      <c r="T22" s="2">
        <v>4.5280227661132804</v>
      </c>
      <c r="U22" s="2">
        <v>4.1619348526001003</v>
      </c>
      <c r="V22" s="2">
        <v>3.9110138416290301</v>
      </c>
      <c r="W22" s="11">
        <v>0.250921010971069</v>
      </c>
      <c r="X22" s="2">
        <v>0.61700892448425304</v>
      </c>
      <c r="Y22" s="2">
        <v>0.61700892448425304</v>
      </c>
      <c r="Z22" s="2">
        <v>0.6</v>
      </c>
      <c r="AA22" s="2">
        <v>1</v>
      </c>
      <c r="AB22" s="2">
        <v>0.625</v>
      </c>
      <c r="AC22" s="2">
        <v>0.76923076923076905</v>
      </c>
      <c r="AD22" s="2">
        <v>0</v>
      </c>
      <c r="AE22" s="2">
        <v>0.4</v>
      </c>
    </row>
    <row r="23" spans="1:31" x14ac:dyDescent="0.15">
      <c r="A23" s="6">
        <v>680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12.677793502807599</v>
      </c>
      <c r="L23" s="10">
        <v>1.7241325378418</v>
      </c>
      <c r="M23">
        <v>1.41609954833984</v>
      </c>
      <c r="N23">
        <v>9.0904026031494105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5.0513935089111301</v>
      </c>
      <c r="U23">
        <v>4.7370834350585902</v>
      </c>
      <c r="V23">
        <v>4.409912109375</v>
      </c>
      <c r="W23" s="17">
        <v>0.32717132568359403</v>
      </c>
      <c r="X23">
        <v>0.64148139953613303</v>
      </c>
      <c r="Y23">
        <v>0.64148139953613303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918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13.254478454589799</v>
      </c>
      <c r="L24" s="10">
        <v>1.7364692687988299</v>
      </c>
      <c r="M24">
        <v>1.4445915222168</v>
      </c>
      <c r="N24">
        <v>9.8790454864502006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5.2033958435058603</v>
      </c>
      <c r="U24">
        <v>4.8581337928771999</v>
      </c>
      <c r="V24">
        <v>4.5423889160156197</v>
      </c>
      <c r="W24" s="17">
        <v>0.31574487686157199</v>
      </c>
      <c r="X24">
        <v>0.66100692749023404</v>
      </c>
      <c r="Y24">
        <v>0.66100692749023404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739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1.6501522064209</v>
      </c>
      <c r="M25">
        <v>9999</v>
      </c>
      <c r="N25">
        <v>9999</v>
      </c>
      <c r="O25">
        <v>5</v>
      </c>
      <c r="P25">
        <v>5</v>
      </c>
      <c r="Q25">
        <v>14</v>
      </c>
      <c r="R25" s="16">
        <v>0.35709999999999997</v>
      </c>
      <c r="S25" s="16">
        <f t="shared" si="0"/>
        <v>0.5</v>
      </c>
      <c r="T25">
        <v>4.4673652648925799</v>
      </c>
      <c r="U25">
        <v>4.240966796875</v>
      </c>
      <c r="V25">
        <v>3.9269156455993599</v>
      </c>
      <c r="W25" s="17">
        <v>0.31405115127563499</v>
      </c>
      <c r="X25">
        <v>0.540449619293213</v>
      </c>
      <c r="Y25">
        <v>0.540449619293213</v>
      </c>
      <c r="Z25">
        <v>0.5</v>
      </c>
      <c r="AA25">
        <v>0.9</v>
      </c>
      <c r="AB25">
        <v>0.64285714285714302</v>
      </c>
      <c r="AC25">
        <v>0.75</v>
      </c>
      <c r="AD25">
        <v>0.1</v>
      </c>
      <c r="AE25">
        <v>0.4</v>
      </c>
    </row>
    <row r="26" spans="1:31" x14ac:dyDescent="0.15">
      <c r="A26" s="6">
        <v>399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13.0696868896484</v>
      </c>
      <c r="L26" s="10">
        <v>1.7777214050293</v>
      </c>
      <c r="M26">
        <v>1.5230255126953101</v>
      </c>
      <c r="N26">
        <v>9.9996490478515607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5.0788116455078098</v>
      </c>
      <c r="U26">
        <v>4.7300524711608896</v>
      </c>
      <c r="V26">
        <v>4.4413595199584996</v>
      </c>
      <c r="W26" s="17">
        <v>0.28869295120239302</v>
      </c>
      <c r="X26">
        <v>0.63745212554931596</v>
      </c>
      <c r="Y26">
        <v>0.63745212554931596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144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12.2588920593262</v>
      </c>
      <c r="L27" s="10">
        <v>1.6552867889404299</v>
      </c>
      <c r="M27">
        <v>1.37172698974609</v>
      </c>
      <c r="N27">
        <v>8.9462089538574201</v>
      </c>
      <c r="O27">
        <v>7</v>
      </c>
      <c r="P27">
        <v>7</v>
      </c>
      <c r="Q27">
        <v>17</v>
      </c>
      <c r="R27" s="16">
        <v>0.4118</v>
      </c>
      <c r="S27" s="16">
        <f t="shared" si="0"/>
        <v>0.7</v>
      </c>
      <c r="T27">
        <v>4.8854942321777299</v>
      </c>
      <c r="U27">
        <v>4.5660943984985396</v>
      </c>
      <c r="V27">
        <v>4.2890815734863299</v>
      </c>
      <c r="W27" s="17">
        <v>0.27701282501220698</v>
      </c>
      <c r="X27">
        <v>0.59641265869140603</v>
      </c>
      <c r="Y27">
        <v>0.59641265869140603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482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11.742067337036101</v>
      </c>
      <c r="L28" s="10">
        <v>1.63059234619141</v>
      </c>
      <c r="M28">
        <v>1.34928131103516</v>
      </c>
      <c r="N28">
        <v>8.4218254089355504</v>
      </c>
      <c r="O28">
        <v>5</v>
      </c>
      <c r="P28">
        <v>5</v>
      </c>
      <c r="Q28">
        <v>15</v>
      </c>
      <c r="R28" s="16">
        <v>0.33329999999999999</v>
      </c>
      <c r="S28" s="16">
        <f t="shared" si="0"/>
        <v>0.5</v>
      </c>
      <c r="T28">
        <v>4.3882617950439498</v>
      </c>
      <c r="U28">
        <v>4.1215224266052202</v>
      </c>
      <c r="V28">
        <v>3.8507843017578098</v>
      </c>
      <c r="W28" s="17">
        <v>0.270738124847412</v>
      </c>
      <c r="X28">
        <v>0.53747749328613303</v>
      </c>
      <c r="Y28">
        <v>0.53747749328613303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229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10.3217124938965</v>
      </c>
      <c r="L29" s="10">
        <v>1.7060852050781199</v>
      </c>
      <c r="M29">
        <v>1.0290412902832</v>
      </c>
      <c r="N29">
        <v>7.3843078613281197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4.8080120086669904</v>
      </c>
      <c r="U29">
        <v>4.4200329780578604</v>
      </c>
      <c r="V29">
        <v>4.1532464027404803</v>
      </c>
      <c r="W29" s="17">
        <v>0.26678657531738298</v>
      </c>
      <c r="X29">
        <v>0.654765605926514</v>
      </c>
      <c r="Y29">
        <v>0.654765605926514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476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12.183815002441399</v>
      </c>
      <c r="L30" s="10">
        <v>1.7520828247070299</v>
      </c>
      <c r="M30">
        <v>1.52590751647949</v>
      </c>
      <c r="N30">
        <v>9.3290176391601598</v>
      </c>
      <c r="O30">
        <v>5</v>
      </c>
      <c r="P30">
        <v>5</v>
      </c>
      <c r="Q30">
        <v>14</v>
      </c>
      <c r="R30" s="16">
        <v>0.35709999999999997</v>
      </c>
      <c r="S30" s="16">
        <f t="shared" si="0"/>
        <v>0.5</v>
      </c>
      <c r="T30">
        <v>4.4409465789794904</v>
      </c>
      <c r="U30">
        <v>4.1580147743225098</v>
      </c>
      <c r="V30">
        <v>3.8953614234924299</v>
      </c>
      <c r="W30" s="17">
        <v>0.26265335083007801</v>
      </c>
      <c r="X30">
        <v>0.54558515548706099</v>
      </c>
      <c r="Y30">
        <v>0.54558515548706099</v>
      </c>
      <c r="Z30">
        <v>0.5</v>
      </c>
      <c r="AA30">
        <v>0.9</v>
      </c>
      <c r="AB30">
        <v>0.64285714285714302</v>
      </c>
      <c r="AC30">
        <v>0.75</v>
      </c>
      <c r="AD30">
        <v>0.1</v>
      </c>
      <c r="AE30">
        <v>0.4</v>
      </c>
    </row>
    <row r="31" spans="1:31" x14ac:dyDescent="0.15">
      <c r="A31" s="6">
        <v>733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11.8653621673584</v>
      </c>
      <c r="L31" s="10">
        <v>1.68826484680176</v>
      </c>
      <c r="M31">
        <v>1.46877670288086</v>
      </c>
      <c r="N31">
        <v>9.1130142211914098</v>
      </c>
      <c r="O31">
        <v>6</v>
      </c>
      <c r="P31">
        <v>6</v>
      </c>
      <c r="Q31">
        <v>16</v>
      </c>
      <c r="R31" s="16">
        <v>0.375</v>
      </c>
      <c r="S31" s="16">
        <f t="shared" si="0"/>
        <v>0.6</v>
      </c>
      <c r="T31">
        <v>4.6890087127685502</v>
      </c>
      <c r="U31">
        <v>4.3773121833801296</v>
      </c>
      <c r="V31">
        <v>4.1230134963989302</v>
      </c>
      <c r="W31" s="17">
        <v>0.25429868698120101</v>
      </c>
      <c r="X31">
        <v>0.56599521636962902</v>
      </c>
      <c r="Y31">
        <v>0.56599521636962902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577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12.5681343078613</v>
      </c>
      <c r="L32" s="10">
        <v>1.6681442260742201</v>
      </c>
      <c r="M32">
        <v>1.4499664306640601</v>
      </c>
      <c r="N32">
        <v>9.9293594360351598</v>
      </c>
      <c r="O32">
        <v>8</v>
      </c>
      <c r="P32">
        <v>8</v>
      </c>
      <c r="Q32">
        <v>18</v>
      </c>
      <c r="R32" s="16">
        <v>0.44440000000000002</v>
      </c>
      <c r="S32" s="16">
        <f t="shared" si="0"/>
        <v>0.8</v>
      </c>
      <c r="T32">
        <v>5.2424602508544904</v>
      </c>
      <c r="U32">
        <v>4.8652920722961399</v>
      </c>
      <c r="V32">
        <v>4.61120510101318</v>
      </c>
      <c r="W32" s="17">
        <v>0.25408697128295898</v>
      </c>
      <c r="X32">
        <v>0.63125514984130904</v>
      </c>
      <c r="Y32">
        <v>0.63125514984130904</v>
      </c>
      <c r="Z32">
        <v>0.8</v>
      </c>
      <c r="AA32">
        <v>1</v>
      </c>
      <c r="AB32">
        <v>0.55555555555555602</v>
      </c>
      <c r="AC32">
        <v>0.71428571428571397</v>
      </c>
      <c r="AD32">
        <v>0</v>
      </c>
      <c r="AE32">
        <v>0.2</v>
      </c>
    </row>
    <row r="33" spans="1:31" x14ac:dyDescent="0.15">
      <c r="A33" s="6">
        <v>864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9.7117614746093697</v>
      </c>
      <c r="L33" s="10">
        <v>1.73189353942871</v>
      </c>
      <c r="M33">
        <v>1.1190643310546899</v>
      </c>
      <c r="N33">
        <v>6.9107093811035201</v>
      </c>
      <c r="O33">
        <v>6</v>
      </c>
      <c r="P33">
        <v>6</v>
      </c>
      <c r="Q33">
        <v>16</v>
      </c>
      <c r="R33" s="16">
        <v>0.375</v>
      </c>
      <c r="S33" s="16">
        <f t="shared" si="0"/>
        <v>0.6</v>
      </c>
      <c r="T33">
        <v>4.5033893585205096</v>
      </c>
      <c r="U33">
        <v>4.1522464752197301</v>
      </c>
      <c r="V33">
        <v>3.9079174995422399</v>
      </c>
      <c r="W33" s="17">
        <v>0.24432897567749001</v>
      </c>
      <c r="X33">
        <v>0.59547185897827104</v>
      </c>
      <c r="Y33">
        <v>0.59547185897827104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s="2" customFormat="1" x14ac:dyDescent="0.15">
      <c r="A34" s="7">
        <v>471</v>
      </c>
      <c r="B34" s="2">
        <v>18</v>
      </c>
      <c r="C34" s="2">
        <v>2</v>
      </c>
      <c r="D34" s="2">
        <v>10</v>
      </c>
      <c r="E34" s="2">
        <v>10</v>
      </c>
      <c r="F34" s="2">
        <v>10</v>
      </c>
      <c r="G34" s="2">
        <v>0</v>
      </c>
      <c r="H34" s="2">
        <v>8</v>
      </c>
      <c r="I34" s="2">
        <v>2</v>
      </c>
      <c r="J34" s="2">
        <v>0.9</v>
      </c>
      <c r="K34" s="11">
        <v>9.5644092559814506</v>
      </c>
      <c r="L34" s="11">
        <v>1.7996177673339799</v>
      </c>
      <c r="M34" s="2">
        <v>1.2210121154785201</v>
      </c>
      <c r="N34" s="2">
        <v>6.8129844665527299</v>
      </c>
      <c r="O34" s="2">
        <v>6</v>
      </c>
      <c r="P34" s="2">
        <v>6</v>
      </c>
      <c r="Q34" s="2">
        <v>16</v>
      </c>
      <c r="R34" s="18">
        <v>0.375</v>
      </c>
      <c r="S34" s="18">
        <f t="shared" si="0"/>
        <v>0.6</v>
      </c>
      <c r="T34" s="2">
        <v>4.6843013763427699</v>
      </c>
      <c r="U34" s="2">
        <v>4.3179864883422896</v>
      </c>
      <c r="V34" s="2">
        <v>4.0765180587768501</v>
      </c>
      <c r="W34" s="11">
        <v>0.24146842956542999</v>
      </c>
      <c r="X34" s="2">
        <v>0.60778331756591797</v>
      </c>
      <c r="Y34" s="2">
        <v>0.60778331756591797</v>
      </c>
      <c r="Z34" s="2">
        <v>0.6</v>
      </c>
      <c r="AA34" s="2">
        <v>1</v>
      </c>
      <c r="AB34" s="2">
        <v>0.625</v>
      </c>
      <c r="AC34" s="2">
        <v>0.76923076923076905</v>
      </c>
      <c r="AD34" s="2">
        <v>0</v>
      </c>
      <c r="AE34" s="2">
        <v>0.4</v>
      </c>
    </row>
    <row r="35" spans="1:31" x14ac:dyDescent="0.15">
      <c r="A35" s="6">
        <v>935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12.895305633544901</v>
      </c>
      <c r="L35" s="10">
        <v>2.0056800842285201</v>
      </c>
      <c r="M35">
        <v>1.7586364746093699</v>
      </c>
      <c r="N35">
        <v>9.6291980743408203</v>
      </c>
      <c r="O35">
        <v>6</v>
      </c>
      <c r="P35">
        <v>6</v>
      </c>
      <c r="Q35">
        <v>16</v>
      </c>
      <c r="R35" s="16">
        <v>0.375</v>
      </c>
      <c r="S35" s="16">
        <f t="shared" ref="S35:S59" si="1">O35/E35</f>
        <v>0.6</v>
      </c>
      <c r="T35">
        <v>5.2304878234863299</v>
      </c>
      <c r="U35">
        <v>4.8850607872009304</v>
      </c>
      <c r="V35">
        <v>4.5756163597106898</v>
      </c>
      <c r="W35" s="17">
        <v>0.30944442749023399</v>
      </c>
      <c r="X35">
        <v>0.65487146377563499</v>
      </c>
      <c r="Y35">
        <v>0.65487146377563499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780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13.2326164245606</v>
      </c>
      <c r="L36" s="10">
        <v>1.9440841674804701</v>
      </c>
      <c r="M36">
        <v>1.69852066040039</v>
      </c>
      <c r="N36">
        <v>10.0872039794922</v>
      </c>
      <c r="O36">
        <v>7</v>
      </c>
      <c r="P36">
        <v>7</v>
      </c>
      <c r="Q36">
        <v>17</v>
      </c>
      <c r="R36" s="16">
        <v>0.4118</v>
      </c>
      <c r="S36" s="16">
        <f t="shared" si="1"/>
        <v>0.7</v>
      </c>
      <c r="T36">
        <v>5.0154247283935502</v>
      </c>
      <c r="U36">
        <v>4.6655039787292498</v>
      </c>
      <c r="V36">
        <v>4.3625283241271999</v>
      </c>
      <c r="W36" s="17">
        <v>0.302975654602051</v>
      </c>
      <c r="X36">
        <v>0.65289640426635698</v>
      </c>
      <c r="Y36">
        <v>0.65289640426635698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66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12.834880828857401</v>
      </c>
      <c r="L37" s="10">
        <v>1.9117622375488299</v>
      </c>
      <c r="M37">
        <v>1.6743087768554701</v>
      </c>
      <c r="N37">
        <v>9.7622947692871094</v>
      </c>
      <c r="O37">
        <v>6</v>
      </c>
      <c r="P37">
        <v>6</v>
      </c>
      <c r="Q37">
        <v>16</v>
      </c>
      <c r="R37" s="16">
        <v>0.375</v>
      </c>
      <c r="S37" s="16">
        <f t="shared" si="1"/>
        <v>0.6</v>
      </c>
      <c r="T37">
        <v>5.3047294616699201</v>
      </c>
      <c r="U37">
        <v>4.9479794502258301</v>
      </c>
      <c r="V37">
        <v>4.6499147415161097</v>
      </c>
      <c r="W37" s="17">
        <v>0.29806470870971702</v>
      </c>
      <c r="X37">
        <v>0.65481472015380904</v>
      </c>
      <c r="Y37">
        <v>0.65481472015380904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533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12.4168815612793</v>
      </c>
      <c r="L38" s="10">
        <v>1.8768482208252</v>
      </c>
      <c r="M38">
        <v>1.6374874114990201</v>
      </c>
      <c r="N38">
        <v>9.3175468444824201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4.5146732330322301</v>
      </c>
      <c r="U38">
        <v>4.2346105575561497</v>
      </c>
      <c r="V38">
        <v>3.9387907981872599</v>
      </c>
      <c r="W38" s="17">
        <v>0.29581975936889598</v>
      </c>
      <c r="X38">
        <v>0.57588243484497104</v>
      </c>
      <c r="Y38">
        <v>0.57588243484497104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46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10.927448272705099</v>
      </c>
      <c r="L39" s="10">
        <v>1.83538246154785</v>
      </c>
      <c r="M39">
        <v>1.1187820434570299</v>
      </c>
      <c r="N39">
        <v>7.7820816040039098</v>
      </c>
      <c r="O39">
        <v>6</v>
      </c>
      <c r="P39">
        <v>6</v>
      </c>
      <c r="Q39">
        <v>16</v>
      </c>
      <c r="R39" s="16">
        <v>0.375</v>
      </c>
      <c r="S39" s="16">
        <f t="shared" si="1"/>
        <v>0.6</v>
      </c>
      <c r="T39">
        <v>4.6842994689941397</v>
      </c>
      <c r="U39">
        <v>4.3254470825195304</v>
      </c>
      <c r="V39">
        <v>4.0339326858520499</v>
      </c>
      <c r="W39" s="17">
        <v>0.29151439666748102</v>
      </c>
      <c r="X39">
        <v>0.65036678314208995</v>
      </c>
      <c r="Y39">
        <v>0.65036678314208995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248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10.4051151275635</v>
      </c>
      <c r="L40" s="10">
        <v>1.9848480224609399</v>
      </c>
      <c r="M40">
        <v>1.3254547119140601</v>
      </c>
      <c r="N40">
        <v>7.2283706665039098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4.5812740325927699</v>
      </c>
      <c r="U40">
        <v>4.2390804290771502</v>
      </c>
      <c r="V40">
        <v>3.9479346275329599</v>
      </c>
      <c r="W40" s="17">
        <v>0.29114580154419001</v>
      </c>
      <c r="X40">
        <v>0.63333940505981401</v>
      </c>
      <c r="Y40">
        <v>0.63333940505981401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171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12.860271453857401</v>
      </c>
      <c r="L41" s="10">
        <v>1.8646831512451201</v>
      </c>
      <c r="M41">
        <v>1.61594581604004</v>
      </c>
      <c r="N41">
        <v>9.7299594879150408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4.6467018127441397</v>
      </c>
      <c r="U41">
        <v>4.3569760322570801</v>
      </c>
      <c r="V41">
        <v>4.0668029785156197</v>
      </c>
      <c r="W41" s="17">
        <v>0.29017305374145502</v>
      </c>
      <c r="X41">
        <v>0.57989883422851596</v>
      </c>
      <c r="Y41">
        <v>0.57989883422851596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234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12.8093204498291</v>
      </c>
      <c r="L42" s="10">
        <v>1.9746341705322299</v>
      </c>
      <c r="M42">
        <v>1.76130294799805</v>
      </c>
      <c r="N42">
        <v>9.9051914215087908</v>
      </c>
      <c r="O42">
        <v>8</v>
      </c>
      <c r="P42">
        <v>8</v>
      </c>
      <c r="Q42">
        <v>18</v>
      </c>
      <c r="R42" s="16">
        <v>0.44440000000000002</v>
      </c>
      <c r="S42" s="16">
        <f t="shared" si="1"/>
        <v>0.8</v>
      </c>
      <c r="T42">
        <v>4.8839550018310502</v>
      </c>
      <c r="U42">
        <v>4.5486645698547399</v>
      </c>
      <c r="V42">
        <v>4.2683181762695304</v>
      </c>
      <c r="W42" s="17">
        <v>0.28034639358520502</v>
      </c>
      <c r="X42">
        <v>0.61563682556152299</v>
      </c>
      <c r="Y42">
        <v>0.61563682556152299</v>
      </c>
      <c r="Z42">
        <v>0.8</v>
      </c>
      <c r="AA42">
        <v>1</v>
      </c>
      <c r="AB42">
        <v>0.55555555555555602</v>
      </c>
      <c r="AC42">
        <v>0.71428571428571397</v>
      </c>
      <c r="AD42">
        <v>0</v>
      </c>
      <c r="AE42">
        <v>0.2</v>
      </c>
    </row>
    <row r="43" spans="1:31" x14ac:dyDescent="0.15">
      <c r="A43" s="6">
        <v>530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13.0725746154785</v>
      </c>
      <c r="L43" s="10">
        <v>1.9138488769531199</v>
      </c>
      <c r="M43">
        <v>1.68550872802734</v>
      </c>
      <c r="N43">
        <v>10.1151885986328</v>
      </c>
      <c r="O43">
        <v>7</v>
      </c>
      <c r="P43">
        <v>7</v>
      </c>
      <c r="Q43">
        <v>17</v>
      </c>
      <c r="R43" s="16">
        <v>0.4118</v>
      </c>
      <c r="S43" s="16">
        <f t="shared" si="1"/>
        <v>0.7</v>
      </c>
      <c r="T43">
        <v>4.7995872497558603</v>
      </c>
      <c r="U43">
        <v>4.4854669570922896</v>
      </c>
      <c r="V43">
        <v>4.2099537849426296</v>
      </c>
      <c r="W43" s="17">
        <v>0.27551317214965798</v>
      </c>
      <c r="X43">
        <v>0.58963346481323198</v>
      </c>
      <c r="Y43">
        <v>0.58963346481323198</v>
      </c>
      <c r="Z43">
        <v>0.7</v>
      </c>
      <c r="AA43">
        <v>1</v>
      </c>
      <c r="AB43">
        <v>0.58823529411764697</v>
      </c>
      <c r="AC43">
        <v>0.74074074074074103</v>
      </c>
      <c r="AD43">
        <v>0</v>
      </c>
      <c r="AE43">
        <v>0.3</v>
      </c>
    </row>
    <row r="44" spans="1:31" x14ac:dyDescent="0.15">
      <c r="A44" s="6">
        <v>408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10.498249053955099</v>
      </c>
      <c r="L44" s="10">
        <v>1.8893241882324201</v>
      </c>
      <c r="M44">
        <v>1.2421913146972701</v>
      </c>
      <c r="N44">
        <v>7.5254993438720703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4.4369258880615199</v>
      </c>
      <c r="U44">
        <v>4.0983295440673801</v>
      </c>
      <c r="V44">
        <v>3.8247802257537802</v>
      </c>
      <c r="W44" s="17">
        <v>0.27354931831359902</v>
      </c>
      <c r="X44">
        <v>0.61214566230773904</v>
      </c>
      <c r="Y44">
        <v>0.61214566230773904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504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12.6378479003906</v>
      </c>
      <c r="L45" s="10">
        <v>1.8486232757568399</v>
      </c>
      <c r="M45">
        <v>1.6085166931152299</v>
      </c>
      <c r="N45">
        <v>9.5869503021240199</v>
      </c>
      <c r="O45">
        <v>6</v>
      </c>
      <c r="P45">
        <v>6</v>
      </c>
      <c r="Q45">
        <v>16</v>
      </c>
      <c r="R45" s="16">
        <v>0.375</v>
      </c>
      <c r="S45" s="16">
        <f t="shared" si="1"/>
        <v>0.6</v>
      </c>
      <c r="T45">
        <v>4.7026042938232404</v>
      </c>
      <c r="U45">
        <v>4.3939733505248997</v>
      </c>
      <c r="V45">
        <v>4.1244826316833496</v>
      </c>
      <c r="W45" s="17">
        <v>0.26949071884155301</v>
      </c>
      <c r="X45">
        <v>0.57812166213989302</v>
      </c>
      <c r="Y45">
        <v>0.57812166213989302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919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9.3149452209472692</v>
      </c>
      <c r="L46" s="10">
        <v>1.9072952270507799</v>
      </c>
      <c r="M46">
        <v>1.2956085205078101</v>
      </c>
      <c r="N46">
        <v>6.2011222839355504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3.9522819519043</v>
      </c>
      <c r="U46">
        <v>3.6741347312927202</v>
      </c>
      <c r="V46">
        <v>3.4054298400878902</v>
      </c>
      <c r="W46" s="17">
        <v>0.26870489120483398</v>
      </c>
      <c r="X46">
        <v>0.54685211181640603</v>
      </c>
      <c r="Y46">
        <v>0.54685211181640603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522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9.7061634063720703</v>
      </c>
      <c r="L47" s="10">
        <v>1.9716968536377</v>
      </c>
      <c r="M47">
        <v>1.37361907958984</v>
      </c>
      <c r="N47">
        <v>6.6777267456054696</v>
      </c>
      <c r="O47">
        <v>5</v>
      </c>
      <c r="P47">
        <v>5</v>
      </c>
      <c r="Q47">
        <v>14</v>
      </c>
      <c r="R47" s="16">
        <v>0.35709999999999997</v>
      </c>
      <c r="S47" s="16">
        <f t="shared" si="1"/>
        <v>0.5</v>
      </c>
      <c r="T47">
        <v>4.1701889038085902</v>
      </c>
      <c r="U47">
        <v>3.8697781562805198</v>
      </c>
      <c r="V47">
        <v>3.6039681434631401</v>
      </c>
      <c r="W47" s="17">
        <v>0.26581001281738298</v>
      </c>
      <c r="X47">
        <v>0.56622076034545898</v>
      </c>
      <c r="Y47">
        <v>0.56622076034545898</v>
      </c>
      <c r="Z47">
        <v>0.5</v>
      </c>
      <c r="AA47">
        <v>0.9</v>
      </c>
      <c r="AB47">
        <v>0.64285714285714302</v>
      </c>
      <c r="AC47">
        <v>0.75</v>
      </c>
      <c r="AD47">
        <v>0.1</v>
      </c>
      <c r="AE47">
        <v>0.4</v>
      </c>
    </row>
    <row r="48" spans="1:31" s="1" customFormat="1" x14ac:dyDescent="0.15">
      <c r="A48" s="8">
        <v>172</v>
      </c>
      <c r="B48" s="1">
        <v>18</v>
      </c>
      <c r="C48" s="1">
        <v>2</v>
      </c>
      <c r="D48" s="1">
        <v>10</v>
      </c>
      <c r="E48" s="1">
        <v>10</v>
      </c>
      <c r="F48" s="1">
        <v>10</v>
      </c>
      <c r="G48" s="1">
        <v>0</v>
      </c>
      <c r="H48" s="1">
        <v>8</v>
      </c>
      <c r="I48" s="1">
        <v>2</v>
      </c>
      <c r="J48" s="1">
        <v>0.9</v>
      </c>
      <c r="K48" s="12">
        <v>10.5464134216309</v>
      </c>
      <c r="L48" s="12">
        <v>1.8338317871093699</v>
      </c>
      <c r="M48" s="1">
        <v>1.2020416259765601</v>
      </c>
      <c r="N48" s="1">
        <v>7.7317867279052699</v>
      </c>
      <c r="O48" s="1">
        <v>6</v>
      </c>
      <c r="P48" s="1">
        <v>6</v>
      </c>
      <c r="Q48" s="1">
        <v>16</v>
      </c>
      <c r="R48" s="19">
        <v>0.375</v>
      </c>
      <c r="S48" s="19">
        <f t="shared" si="1"/>
        <v>0.6</v>
      </c>
      <c r="T48" s="1">
        <v>4.8599853515625</v>
      </c>
      <c r="U48" s="1">
        <v>4.4665212631225604</v>
      </c>
      <c r="V48" s="1">
        <v>4.2053079605102504</v>
      </c>
      <c r="W48" s="12">
        <v>0.26121330261230502</v>
      </c>
      <c r="X48" s="1">
        <v>0.65467739105224598</v>
      </c>
      <c r="Y48" s="1">
        <v>0.65467739105224598</v>
      </c>
      <c r="Z48" s="1">
        <v>0.6</v>
      </c>
      <c r="AA48" s="1">
        <v>1</v>
      </c>
      <c r="AB48" s="1">
        <v>0.625</v>
      </c>
      <c r="AC48" s="1">
        <v>0.76923076923076905</v>
      </c>
      <c r="AD48" s="1">
        <v>0</v>
      </c>
      <c r="AE48" s="1">
        <v>0.4</v>
      </c>
    </row>
    <row r="49" spans="1:31" x14ac:dyDescent="0.15">
      <c r="A49" s="6">
        <v>729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8.7124385833740199</v>
      </c>
      <c r="L49" s="10">
        <v>2.1867809295654301</v>
      </c>
      <c r="M49">
        <v>1.190185546875E-3</v>
      </c>
      <c r="N49">
        <v>8.6801414489746094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4.5547218322753897</v>
      </c>
      <c r="U49">
        <v>3.91522216796875</v>
      </c>
      <c r="V49">
        <v>3.9126772880554199</v>
      </c>
      <c r="W49" s="17">
        <v>2.5448799133300799E-3</v>
      </c>
      <c r="X49">
        <v>0.64204454421997104</v>
      </c>
      <c r="Y49">
        <v>0.64204454421997104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806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12.9845275878906</v>
      </c>
      <c r="L50" s="10">
        <v>2.0112686157226598</v>
      </c>
      <c r="M50">
        <v>1.7668647766113299</v>
      </c>
      <c r="N50">
        <v>9.7484550476074201</v>
      </c>
      <c r="O50">
        <v>5</v>
      </c>
      <c r="P50">
        <v>5</v>
      </c>
      <c r="Q50">
        <v>15</v>
      </c>
      <c r="R50" s="16">
        <v>0.33329999999999999</v>
      </c>
      <c r="S50" s="16">
        <f t="shared" si="1"/>
        <v>0.5</v>
      </c>
      <c r="T50">
        <v>4.8279895782470703</v>
      </c>
      <c r="U50">
        <v>4.5147790908813503</v>
      </c>
      <c r="V50">
        <v>4.2017807960510298</v>
      </c>
      <c r="W50" s="17">
        <v>0.31299829483032199</v>
      </c>
      <c r="X50">
        <v>0.62620878219604503</v>
      </c>
      <c r="Y50">
        <v>0.62620878219604503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140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12.781984329223601</v>
      </c>
      <c r="L51" s="10">
        <v>2.0721778869628902</v>
      </c>
      <c r="M51">
        <v>1.83835220336914</v>
      </c>
      <c r="N51">
        <v>9.5615386962890607</v>
      </c>
      <c r="O51">
        <v>5</v>
      </c>
      <c r="P51">
        <v>5</v>
      </c>
      <c r="Q51">
        <v>15</v>
      </c>
      <c r="R51" s="16">
        <v>0.33329999999999999</v>
      </c>
      <c r="S51" s="16">
        <f t="shared" si="1"/>
        <v>0.5</v>
      </c>
      <c r="T51">
        <v>4.7281875610351598</v>
      </c>
      <c r="U51">
        <v>4.4298238754272496</v>
      </c>
      <c r="V51">
        <v>4.11706447601318</v>
      </c>
      <c r="W51" s="17">
        <v>0.312759399414062</v>
      </c>
      <c r="X51">
        <v>0.61112308502197299</v>
      </c>
      <c r="Y51">
        <v>0.61112308502197299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833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9.99371337890625</v>
      </c>
      <c r="L52" s="10">
        <v>2.1343574523925799</v>
      </c>
      <c r="M52">
        <v>1.4716148376464799</v>
      </c>
      <c r="N52">
        <v>6.5104637145996103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4.3172283172607404</v>
      </c>
      <c r="U52">
        <v>4.0264840126037598</v>
      </c>
      <c r="V52">
        <v>3.7139267921447701</v>
      </c>
      <c r="W52" s="17">
        <v>0.31255722045898399</v>
      </c>
      <c r="X52">
        <v>0.60330152511596702</v>
      </c>
      <c r="Y52">
        <v>0.60330152511596702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696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11.557004928588899</v>
      </c>
      <c r="L53" s="10">
        <v>2.10552978515625</v>
      </c>
      <c r="M53">
        <v>1.8621940612793</v>
      </c>
      <c r="N53">
        <v>8.0682544708252006</v>
      </c>
      <c r="O53">
        <v>5</v>
      </c>
      <c r="P53">
        <v>5</v>
      </c>
      <c r="Q53">
        <v>15</v>
      </c>
      <c r="R53" s="16">
        <v>0.33329999999999999</v>
      </c>
      <c r="S53" s="16">
        <f t="shared" si="1"/>
        <v>0.5</v>
      </c>
      <c r="T53">
        <v>3.9785842895507799</v>
      </c>
      <c r="U53">
        <v>3.7728855609893799</v>
      </c>
      <c r="V53">
        <v>3.4656283855438201</v>
      </c>
      <c r="W53" s="17">
        <v>0.30725717544555697</v>
      </c>
      <c r="X53">
        <v>0.51295590400695801</v>
      </c>
      <c r="Y53">
        <v>0.51295590400695801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8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10.032100677490201</v>
      </c>
      <c r="L54" s="10">
        <v>2.0374279022216801</v>
      </c>
      <c r="M54">
        <v>1.35663986206055</v>
      </c>
      <c r="N54">
        <v>6.5893821716308603</v>
      </c>
      <c r="O54">
        <v>5</v>
      </c>
      <c r="P54">
        <v>5</v>
      </c>
      <c r="Q54">
        <v>15</v>
      </c>
      <c r="R54" s="16">
        <v>0.33329999999999999</v>
      </c>
      <c r="S54" s="16">
        <f t="shared" si="1"/>
        <v>0.5</v>
      </c>
      <c r="T54">
        <v>4.4516887664794904</v>
      </c>
      <c r="U54">
        <v>4.1336708068847701</v>
      </c>
      <c r="V54">
        <v>3.82903051376343</v>
      </c>
      <c r="W54" s="17">
        <v>0.304640293121338</v>
      </c>
      <c r="X54">
        <v>0.62265825271606401</v>
      </c>
      <c r="Y54">
        <v>0.62265825271606401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521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6.8177566528320304</v>
      </c>
      <c r="L55" s="3">
        <v>2.2020149230957</v>
      </c>
      <c r="M55">
        <v>0.59191131591796897</v>
      </c>
      <c r="N55">
        <v>6.0112800598144496</v>
      </c>
      <c r="O55">
        <v>4</v>
      </c>
      <c r="P55">
        <v>4</v>
      </c>
      <c r="Q55">
        <v>14</v>
      </c>
      <c r="R55" s="16">
        <v>0.28570000000000001</v>
      </c>
      <c r="S55" s="16">
        <f t="shared" si="1"/>
        <v>0.4</v>
      </c>
      <c r="T55">
        <v>3.2612056732177699</v>
      </c>
      <c r="U55">
        <v>2.8719031810760498</v>
      </c>
      <c r="V55">
        <v>2.8120932579040501</v>
      </c>
      <c r="W55" s="3">
        <v>5.9809923171997098E-2</v>
      </c>
      <c r="X55">
        <v>0.44911241531372098</v>
      </c>
      <c r="Y55">
        <v>0.44911241531372098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141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10.3313331604004</v>
      </c>
      <c r="L56" s="10">
        <v>2.0478324890136701</v>
      </c>
      <c r="M56">
        <v>1.35721588134766</v>
      </c>
      <c r="N56">
        <v>6.9013252258300799</v>
      </c>
      <c r="O56">
        <v>5</v>
      </c>
      <c r="P56">
        <v>5</v>
      </c>
      <c r="Q56">
        <v>15</v>
      </c>
      <c r="R56" s="16">
        <v>0.33329999999999999</v>
      </c>
      <c r="S56" s="16">
        <f t="shared" si="1"/>
        <v>0.5</v>
      </c>
      <c r="T56">
        <v>4.6949310302734402</v>
      </c>
      <c r="U56">
        <v>4.3674135208129901</v>
      </c>
      <c r="V56">
        <v>4.0722942352294904</v>
      </c>
      <c r="W56" s="17">
        <v>0.29511928558349598</v>
      </c>
      <c r="X56">
        <v>0.62263679504394498</v>
      </c>
      <c r="Y56">
        <v>0.62263679504394498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429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10.1026954650879</v>
      </c>
      <c r="L57" s="10">
        <v>2.1424312591552699</v>
      </c>
      <c r="M57">
        <v>1.48140716552734</v>
      </c>
      <c r="N57">
        <v>6.6452274322509801</v>
      </c>
      <c r="O57">
        <v>5</v>
      </c>
      <c r="P57">
        <v>5</v>
      </c>
      <c r="Q57">
        <v>15</v>
      </c>
      <c r="R57" s="16">
        <v>0.33329999999999999</v>
      </c>
      <c r="S57" s="16">
        <f t="shared" si="1"/>
        <v>0.5</v>
      </c>
      <c r="T57">
        <v>4.2912883758544904</v>
      </c>
      <c r="U57">
        <v>4.0109171867370597</v>
      </c>
      <c r="V57">
        <v>3.7211456298828098</v>
      </c>
      <c r="W57" s="17">
        <v>0.28977155685424799</v>
      </c>
      <c r="X57">
        <v>0.57014274597168002</v>
      </c>
      <c r="Y57">
        <v>0.57014274597168002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179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9.1887779235839808</v>
      </c>
      <c r="L58" s="10">
        <v>2.0526142120361301</v>
      </c>
      <c r="M58">
        <v>1.4161491394043</v>
      </c>
      <c r="N58">
        <v>5.7378883361816397</v>
      </c>
      <c r="O58">
        <v>6</v>
      </c>
      <c r="P58">
        <v>6</v>
      </c>
      <c r="Q58">
        <v>16</v>
      </c>
      <c r="R58" s="16">
        <v>0.375</v>
      </c>
      <c r="S58" s="16">
        <f t="shared" si="1"/>
        <v>0.6</v>
      </c>
      <c r="T58">
        <v>4.2398452758789098</v>
      </c>
      <c r="U58">
        <v>3.9448945522308301</v>
      </c>
      <c r="V58">
        <v>3.6569015979766801</v>
      </c>
      <c r="W58" s="17">
        <v>0.28799295425415</v>
      </c>
      <c r="X58">
        <v>0.58294367790222201</v>
      </c>
      <c r="Y58">
        <v>0.58294367790222201</v>
      </c>
      <c r="Z58">
        <v>0.6</v>
      </c>
      <c r="AA58">
        <v>1</v>
      </c>
      <c r="AB58">
        <v>0.625</v>
      </c>
      <c r="AC58">
        <v>0.76923076923076905</v>
      </c>
      <c r="AD58">
        <v>0</v>
      </c>
      <c r="AE58">
        <v>0.4</v>
      </c>
    </row>
    <row r="59" spans="1:31" x14ac:dyDescent="0.15">
      <c r="A59" s="6">
        <v>876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 s="3">
        <v>11.768062591552701</v>
      </c>
      <c r="L59" s="10">
        <v>2.0373554229736301</v>
      </c>
      <c r="M59">
        <v>1.83975982666016</v>
      </c>
      <c r="N59">
        <v>8.8359622955322301</v>
      </c>
      <c r="O59">
        <v>4</v>
      </c>
      <c r="P59">
        <v>4</v>
      </c>
      <c r="Q59">
        <v>13</v>
      </c>
      <c r="R59" s="16">
        <v>0.30769999999999997</v>
      </c>
      <c r="S59" s="16">
        <f t="shared" si="1"/>
        <v>0.4</v>
      </c>
      <c r="T59">
        <v>4.0236244201660201</v>
      </c>
      <c r="U59">
        <v>3.7884182929992698</v>
      </c>
      <c r="V59">
        <v>3.50898361206055</v>
      </c>
      <c r="W59" s="17">
        <v>0.27943468093872098</v>
      </c>
      <c r="X59">
        <v>0.51464080810546897</v>
      </c>
      <c r="Y59">
        <v>0.51464080810546897</v>
      </c>
      <c r="Z59">
        <v>0.4</v>
      </c>
      <c r="AA59">
        <v>0.9</v>
      </c>
      <c r="AB59">
        <v>0.69230769230769196</v>
      </c>
      <c r="AC59">
        <v>0.78260869565217395</v>
      </c>
      <c r="AD59">
        <v>0.1</v>
      </c>
      <c r="AE59">
        <v>0.5</v>
      </c>
    </row>
    <row r="60" spans="1:31" s="1" customFormat="1" x14ac:dyDescent="0.15">
      <c r="A60" s="8">
        <v>896</v>
      </c>
      <c r="B60" s="1">
        <v>18</v>
      </c>
      <c r="C60" s="1">
        <v>2</v>
      </c>
      <c r="D60" s="1">
        <v>10</v>
      </c>
      <c r="E60" s="1">
        <v>10</v>
      </c>
      <c r="F60" s="1">
        <v>10</v>
      </c>
      <c r="G60" s="1">
        <v>0</v>
      </c>
      <c r="H60" s="1">
        <v>8</v>
      </c>
      <c r="I60" s="1">
        <v>2</v>
      </c>
      <c r="J60" s="1">
        <v>0.9</v>
      </c>
      <c r="K60" s="12">
        <v>10.0399951934815</v>
      </c>
      <c r="L60" s="12">
        <v>2.1060886383056601</v>
      </c>
      <c r="M60" s="1">
        <v>1.50069808959961</v>
      </c>
      <c r="N60" s="1">
        <v>6.89044189453125</v>
      </c>
      <c r="O60" s="1">
        <v>5</v>
      </c>
      <c r="P60" s="1">
        <v>5</v>
      </c>
      <c r="Q60" s="1">
        <v>15</v>
      </c>
      <c r="R60" s="19">
        <v>0.33329999999999999</v>
      </c>
      <c r="S60" s="19">
        <f t="shared" ref="S60:S81" si="2">O60/E60</f>
        <v>0.5</v>
      </c>
      <c r="T60" s="1">
        <v>4.50950050354004</v>
      </c>
      <c r="U60" s="1">
        <v>4.18530368804932</v>
      </c>
      <c r="V60" s="1">
        <v>3.91378545761108</v>
      </c>
      <c r="W60" s="12">
        <v>0.27151823043823198</v>
      </c>
      <c r="X60" s="1">
        <v>0.59571504592895497</v>
      </c>
      <c r="Y60" s="1">
        <v>0.59571504592895497</v>
      </c>
      <c r="Z60" s="1">
        <v>0.5</v>
      </c>
      <c r="AA60" s="1">
        <v>1</v>
      </c>
      <c r="AB60" s="1">
        <v>0.66666666666666696</v>
      </c>
      <c r="AC60" s="1">
        <v>0.8</v>
      </c>
      <c r="AD60" s="1">
        <v>0</v>
      </c>
      <c r="AE60" s="1">
        <v>0.5</v>
      </c>
    </row>
    <row r="61" spans="1:31" x14ac:dyDescent="0.15">
      <c r="A61" s="6">
        <v>240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>
        <v>8.3037338256835902</v>
      </c>
      <c r="L61" s="10">
        <v>2.2814140319824201</v>
      </c>
      <c r="M61">
        <v>0.228507995605469</v>
      </c>
      <c r="N61">
        <v>7.9388236999511701</v>
      </c>
      <c r="O61">
        <v>5</v>
      </c>
      <c r="P61">
        <v>5</v>
      </c>
      <c r="Q61">
        <v>15</v>
      </c>
      <c r="R61" s="16">
        <v>0.33329999999999999</v>
      </c>
      <c r="S61" s="16">
        <f t="shared" si="2"/>
        <v>0.5</v>
      </c>
      <c r="T61">
        <v>3.8202362060546902</v>
      </c>
      <c r="U61">
        <v>3.2697188854217498</v>
      </c>
      <c r="V61">
        <v>3.2363152503967298</v>
      </c>
      <c r="W61" s="17">
        <v>3.34036350250244E-2</v>
      </c>
      <c r="X61">
        <v>0.58392095565795898</v>
      </c>
      <c r="Y61">
        <v>0.58392095565795898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1" x14ac:dyDescent="0.15">
      <c r="A62" s="6">
        <v>931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8.2917289733886701</v>
      </c>
      <c r="L62" s="10">
        <v>2.2534942626953098</v>
      </c>
      <c r="M62">
        <v>0.145561218261719</v>
      </c>
      <c r="N62">
        <v>7.8606090545654297</v>
      </c>
      <c r="O62">
        <v>5</v>
      </c>
      <c r="P62">
        <v>5</v>
      </c>
      <c r="Q62">
        <v>15</v>
      </c>
      <c r="R62" s="16">
        <v>0.33329999999999999</v>
      </c>
      <c r="S62" s="16">
        <f t="shared" si="2"/>
        <v>0.5</v>
      </c>
      <c r="T62">
        <v>3.8922595977783199</v>
      </c>
      <c r="U62">
        <v>3.3311226367950399</v>
      </c>
      <c r="V62">
        <v>3.2962231636047399</v>
      </c>
      <c r="W62" s="17">
        <v>3.4899473190307603E-2</v>
      </c>
      <c r="X62">
        <v>0.59603643417358398</v>
      </c>
      <c r="Y62">
        <v>0.59603643417358398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37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7.9181995391845703</v>
      </c>
      <c r="L63" s="10">
        <v>2.3743133544921902</v>
      </c>
      <c r="M63">
        <v>0.58882904052734397</v>
      </c>
      <c r="N63">
        <v>7.5167980194091797</v>
      </c>
      <c r="O63">
        <v>5</v>
      </c>
      <c r="P63">
        <v>5</v>
      </c>
      <c r="Q63">
        <v>14</v>
      </c>
      <c r="R63" s="16">
        <v>0.35709999999999997</v>
      </c>
      <c r="S63" s="16">
        <f t="shared" si="2"/>
        <v>0.5</v>
      </c>
      <c r="T63">
        <v>3.9399890899658199</v>
      </c>
      <c r="U63">
        <v>3.4389526844024698</v>
      </c>
      <c r="V63">
        <v>3.3988056182861301</v>
      </c>
      <c r="W63" s="17">
        <v>4.0147066116333001E-2</v>
      </c>
      <c r="X63">
        <v>0.54118347167968694</v>
      </c>
      <c r="Y63">
        <v>0.54118347167968694</v>
      </c>
      <c r="Z63">
        <v>0.5</v>
      </c>
      <c r="AA63">
        <v>0.9</v>
      </c>
      <c r="AB63">
        <v>0.64285714285714302</v>
      </c>
      <c r="AC63">
        <v>0.75</v>
      </c>
      <c r="AD63">
        <v>0.1</v>
      </c>
      <c r="AE63">
        <v>0.4</v>
      </c>
    </row>
    <row r="64" spans="1:31" x14ac:dyDescent="0.15">
      <c r="A64" s="6">
        <v>388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>
        <v>8.5895023345947301</v>
      </c>
      <c r="L64" s="10">
        <v>2.3778305053710902</v>
      </c>
      <c r="M64">
        <v>0.202079772949219</v>
      </c>
      <c r="N64">
        <v>8.0718574523925799</v>
      </c>
      <c r="O64">
        <v>5</v>
      </c>
      <c r="P64">
        <v>5</v>
      </c>
      <c r="Q64">
        <v>15</v>
      </c>
      <c r="R64" s="16">
        <v>0.33329999999999999</v>
      </c>
      <c r="S64" s="16">
        <f t="shared" si="2"/>
        <v>0.5</v>
      </c>
      <c r="T64">
        <v>3.9732704162597701</v>
      </c>
      <c r="U64">
        <v>3.4125065803527801</v>
      </c>
      <c r="V64">
        <v>3.3702468872070299</v>
      </c>
      <c r="W64" s="17">
        <v>4.2259693145752002E-2</v>
      </c>
      <c r="X64">
        <v>0.60302352905273404</v>
      </c>
      <c r="Y64">
        <v>0.60302352905273404</v>
      </c>
      <c r="Z64">
        <v>0.5</v>
      </c>
      <c r="AA64">
        <v>1</v>
      </c>
      <c r="AB64">
        <v>0.66666666666666696</v>
      </c>
      <c r="AC64">
        <v>0.8</v>
      </c>
      <c r="AD64">
        <v>0</v>
      </c>
      <c r="AE64">
        <v>0.5</v>
      </c>
    </row>
    <row r="65" spans="1:31" x14ac:dyDescent="0.15">
      <c r="A65" s="6">
        <v>845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8.0190811157226598</v>
      </c>
      <c r="L65" s="10">
        <v>2.28095626831055</v>
      </c>
      <c r="M65">
        <v>0.30695343017578097</v>
      </c>
      <c r="N65">
        <v>7.5282402038574201</v>
      </c>
      <c r="O65">
        <v>4</v>
      </c>
      <c r="P65">
        <v>4</v>
      </c>
      <c r="Q65">
        <v>14</v>
      </c>
      <c r="R65" s="16">
        <v>0.28570000000000001</v>
      </c>
      <c r="S65" s="16">
        <f t="shared" si="2"/>
        <v>0.4</v>
      </c>
      <c r="T65">
        <v>3.8505725860595699</v>
      </c>
      <c r="U65">
        <v>3.3273270130157502</v>
      </c>
      <c r="V65">
        <v>3.2824389934539799</v>
      </c>
      <c r="W65" s="17">
        <v>4.4888019561767599E-2</v>
      </c>
      <c r="X65">
        <v>0.56813359260559104</v>
      </c>
      <c r="Y65">
        <v>0.56813359260559104</v>
      </c>
      <c r="Z65">
        <v>0.4</v>
      </c>
      <c r="AA65">
        <v>1</v>
      </c>
      <c r="AB65">
        <v>0.71428571428571397</v>
      </c>
      <c r="AC65">
        <v>0.83333333333333304</v>
      </c>
      <c r="AD65">
        <v>0</v>
      </c>
      <c r="AE65">
        <v>0.6</v>
      </c>
    </row>
    <row r="66" spans="1:31" x14ac:dyDescent="0.15">
      <c r="A66" s="6">
        <v>653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8.1527938842773402</v>
      </c>
      <c r="L66" s="10">
        <v>2.31557273864746</v>
      </c>
      <c r="M66">
        <v>0.247383117675781</v>
      </c>
      <c r="N66">
        <v>7.5380725860595703</v>
      </c>
      <c r="O66">
        <v>5</v>
      </c>
      <c r="P66">
        <v>5</v>
      </c>
      <c r="Q66">
        <v>15</v>
      </c>
      <c r="R66" s="16">
        <v>0.33329999999999999</v>
      </c>
      <c r="S66" s="16">
        <f t="shared" si="2"/>
        <v>0.5</v>
      </c>
      <c r="T66">
        <v>4.1106548309326199</v>
      </c>
      <c r="U66">
        <v>3.5686156749725302</v>
      </c>
      <c r="V66">
        <v>3.5180110931396502</v>
      </c>
      <c r="W66" s="17">
        <v>5.0604581832885701E-2</v>
      </c>
      <c r="X66">
        <v>0.59264373779296897</v>
      </c>
      <c r="Y66">
        <v>0.59264373779296897</v>
      </c>
      <c r="Z66">
        <v>0.5</v>
      </c>
      <c r="AA66">
        <v>1</v>
      </c>
      <c r="AB66">
        <v>0.66666666666666696</v>
      </c>
      <c r="AC66">
        <v>0.8</v>
      </c>
      <c r="AD66">
        <v>0</v>
      </c>
      <c r="AE66">
        <v>0.5</v>
      </c>
    </row>
    <row r="67" spans="1:31" x14ac:dyDescent="0.15">
      <c r="A67" s="6">
        <v>450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7.1551666259765598</v>
      </c>
      <c r="L67" s="10">
        <v>2.28640556335449</v>
      </c>
      <c r="M67">
        <v>0.63689041137695301</v>
      </c>
      <c r="N67">
        <v>6.4384956359863299</v>
      </c>
      <c r="O67">
        <v>4</v>
      </c>
      <c r="P67">
        <v>4</v>
      </c>
      <c r="Q67">
        <v>14</v>
      </c>
      <c r="R67" s="16">
        <v>0.28570000000000001</v>
      </c>
      <c r="S67" s="16">
        <f t="shared" si="2"/>
        <v>0.4</v>
      </c>
      <c r="T67">
        <v>3.5314579010009801</v>
      </c>
      <c r="U67">
        <v>3.1282513141632098</v>
      </c>
      <c r="V67">
        <v>3.0764431953430198</v>
      </c>
      <c r="W67" s="17">
        <v>5.1808118820190402E-2</v>
      </c>
      <c r="X67">
        <v>0.45501470565795898</v>
      </c>
      <c r="Y67">
        <v>0.45501470565795898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776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>
        <v>7.7532272338867196</v>
      </c>
      <c r="L68" s="10">
        <v>2.3033256530761701</v>
      </c>
      <c r="M68">
        <v>0.39759445190429699</v>
      </c>
      <c r="N68">
        <v>7.0883541107177699</v>
      </c>
      <c r="O68">
        <v>4</v>
      </c>
      <c r="P68">
        <v>4</v>
      </c>
      <c r="Q68">
        <v>13</v>
      </c>
      <c r="R68" s="16">
        <v>0.30769999999999997</v>
      </c>
      <c r="S68" s="16">
        <f t="shared" si="2"/>
        <v>0.4</v>
      </c>
      <c r="T68">
        <v>3.2614803314209002</v>
      </c>
      <c r="U68">
        <v>2.8163967132568399</v>
      </c>
      <c r="V68">
        <v>2.7636578083038299</v>
      </c>
      <c r="W68" s="17">
        <v>5.2738904953002902E-2</v>
      </c>
      <c r="X68">
        <v>0.49782252311706499</v>
      </c>
      <c r="Y68">
        <v>0.49782252311706499</v>
      </c>
      <c r="Z68">
        <v>0.4</v>
      </c>
      <c r="AA68">
        <v>0.9</v>
      </c>
      <c r="AB68">
        <v>0.69230769230769196</v>
      </c>
      <c r="AC68">
        <v>0.78260869565217395</v>
      </c>
      <c r="AD68">
        <v>0.1</v>
      </c>
      <c r="AE68">
        <v>0.5</v>
      </c>
    </row>
    <row r="69" spans="1:31" s="2" customFormat="1" x14ac:dyDescent="0.15">
      <c r="A69" s="7">
        <v>208</v>
      </c>
      <c r="B69" s="2">
        <v>15</v>
      </c>
      <c r="C69" s="2">
        <v>5</v>
      </c>
      <c r="D69" s="2">
        <v>10</v>
      </c>
      <c r="E69" s="2">
        <v>10</v>
      </c>
      <c r="F69" s="2">
        <v>10</v>
      </c>
      <c r="G69" s="2">
        <v>0</v>
      </c>
      <c r="H69" s="2">
        <v>5</v>
      </c>
      <c r="I69" s="2">
        <v>5</v>
      </c>
      <c r="J69" s="2">
        <v>0.75</v>
      </c>
      <c r="K69" s="2">
        <v>7.715576171875</v>
      </c>
      <c r="L69" s="11">
        <v>2.3070621490478498</v>
      </c>
      <c r="M69" s="2">
        <v>0.436279296875</v>
      </c>
      <c r="N69" s="2">
        <v>7.0754623413085902</v>
      </c>
      <c r="O69" s="2">
        <v>4</v>
      </c>
      <c r="P69" s="2">
        <v>4</v>
      </c>
      <c r="Q69" s="2">
        <v>13</v>
      </c>
      <c r="R69" s="18">
        <v>0.30769999999999997</v>
      </c>
      <c r="S69" s="18">
        <f t="shared" si="2"/>
        <v>0.4</v>
      </c>
      <c r="T69" s="2">
        <v>2.9602012634277299</v>
      </c>
      <c r="U69" s="2">
        <v>2.5532672405242902</v>
      </c>
      <c r="V69" s="2">
        <v>2.4966611862182599</v>
      </c>
      <c r="W69" s="11">
        <v>5.6606054306030301E-2</v>
      </c>
      <c r="X69" s="2">
        <v>0.46354007720947299</v>
      </c>
      <c r="Y69" s="2">
        <v>0.46354007720947299</v>
      </c>
      <c r="Z69" s="2">
        <v>0.4</v>
      </c>
      <c r="AA69" s="2">
        <v>0.9</v>
      </c>
      <c r="AB69" s="2">
        <v>0.69230769230769196</v>
      </c>
      <c r="AC69" s="2">
        <v>0.78260869565217395</v>
      </c>
      <c r="AD69" s="2">
        <v>0.1</v>
      </c>
      <c r="AE69" s="2">
        <v>0.5</v>
      </c>
    </row>
    <row r="70" spans="1:31" x14ac:dyDescent="0.15">
      <c r="A70" s="6">
        <v>811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7.9958915710449201</v>
      </c>
      <c r="L70" s="10">
        <v>2.4192810058593701</v>
      </c>
      <c r="M70">
        <v>0.42259979248046903</v>
      </c>
      <c r="N70">
        <v>7.1598644256591797</v>
      </c>
      <c r="O70">
        <v>4</v>
      </c>
      <c r="P70">
        <v>4</v>
      </c>
      <c r="Q70">
        <v>14</v>
      </c>
      <c r="R70" s="16">
        <v>0.28570000000000001</v>
      </c>
      <c r="S70" s="16">
        <f t="shared" si="2"/>
        <v>0.4</v>
      </c>
      <c r="T70">
        <v>3.1425418853759801</v>
      </c>
      <c r="U70">
        <v>2.70858955383301</v>
      </c>
      <c r="V70">
        <v>2.6420795917511</v>
      </c>
      <c r="W70" s="17">
        <v>6.6509962081909194E-2</v>
      </c>
      <c r="X70">
        <v>0.50046229362487804</v>
      </c>
      <c r="Y70">
        <v>0.50046229362487804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x14ac:dyDescent="0.15">
      <c r="A71" s="6">
        <v>381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>
        <v>8.4343585968017596</v>
      </c>
      <c r="L71" s="10">
        <v>2.4829654693603498</v>
      </c>
      <c r="M71">
        <v>0.32008743286132801</v>
      </c>
      <c r="N71">
        <v>7.5770339965820304</v>
      </c>
      <c r="O71">
        <v>5</v>
      </c>
      <c r="P71">
        <v>5</v>
      </c>
      <c r="Q71">
        <v>15</v>
      </c>
      <c r="R71" s="16">
        <v>0.33329999999999999</v>
      </c>
      <c r="S71" s="16">
        <f t="shared" si="2"/>
        <v>0.5</v>
      </c>
      <c r="T71">
        <v>3.8176078796386701</v>
      </c>
      <c r="U71">
        <v>3.3234374523162802</v>
      </c>
      <c r="V71">
        <v>3.2520523071289098</v>
      </c>
      <c r="W71" s="17">
        <v>7.1385145187377902E-2</v>
      </c>
      <c r="X71">
        <v>0.56555557250976596</v>
      </c>
      <c r="Y71">
        <v>0.56555557250976596</v>
      </c>
      <c r="Z71">
        <v>0.5</v>
      </c>
      <c r="AA71">
        <v>1</v>
      </c>
      <c r="AB71">
        <v>0.66666666666666696</v>
      </c>
      <c r="AC71">
        <v>0.8</v>
      </c>
      <c r="AD71">
        <v>0</v>
      </c>
      <c r="AE71">
        <v>0.5</v>
      </c>
    </row>
    <row r="72" spans="1:31" x14ac:dyDescent="0.15">
      <c r="A72" s="6">
        <v>970</v>
      </c>
      <c r="B72">
        <v>15</v>
      </c>
      <c r="C72">
        <v>5</v>
      </c>
      <c r="D72">
        <v>10</v>
      </c>
      <c r="E72">
        <v>10</v>
      </c>
      <c r="F72">
        <v>10</v>
      </c>
      <c r="G72">
        <v>0</v>
      </c>
      <c r="H72">
        <v>5</v>
      </c>
      <c r="I72">
        <v>5</v>
      </c>
      <c r="J72">
        <v>0.75</v>
      </c>
      <c r="K72">
        <v>8.1123428344726598</v>
      </c>
      <c r="L72" s="10">
        <v>2.4769401550293</v>
      </c>
      <c r="M72">
        <v>0.43460464477539101</v>
      </c>
      <c r="N72">
        <v>7.18613624572754</v>
      </c>
      <c r="O72">
        <v>4</v>
      </c>
      <c r="P72">
        <v>4</v>
      </c>
      <c r="Q72">
        <v>14</v>
      </c>
      <c r="R72" s="16">
        <v>0.28570000000000001</v>
      </c>
      <c r="S72" s="16">
        <f t="shared" si="2"/>
        <v>0.4</v>
      </c>
      <c r="T72">
        <v>3.5408668518066402</v>
      </c>
      <c r="U72">
        <v>3.0644097328186</v>
      </c>
      <c r="V72">
        <v>2.9869301319122301</v>
      </c>
      <c r="W72" s="17">
        <v>7.7479600906372098E-2</v>
      </c>
      <c r="X72">
        <v>0.55393671989440896</v>
      </c>
      <c r="Y72">
        <v>0.55393671989440896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549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>
        <v>7.7353839874267596</v>
      </c>
      <c r="L73" s="10">
        <v>2.4009819030761701</v>
      </c>
      <c r="M73">
        <v>0.498153686523437</v>
      </c>
      <c r="N73">
        <v>6.8631515502929696</v>
      </c>
      <c r="O73">
        <v>4</v>
      </c>
      <c r="P73">
        <v>4</v>
      </c>
      <c r="Q73">
        <v>14</v>
      </c>
      <c r="R73" s="16">
        <v>0.28570000000000001</v>
      </c>
      <c r="S73" s="16">
        <f t="shared" si="2"/>
        <v>0.4</v>
      </c>
      <c r="T73">
        <v>3.7578601837158199</v>
      </c>
      <c r="U73">
        <v>3.3118636608123802</v>
      </c>
      <c r="V73">
        <v>3.2321610450744598</v>
      </c>
      <c r="W73" s="17">
        <v>7.9702615737914997E-2</v>
      </c>
      <c r="X73">
        <v>0.52569913864135698</v>
      </c>
      <c r="Y73">
        <v>0.52569913864135698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460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6.9733810424804696</v>
      </c>
      <c r="L74" s="10">
        <v>2.4160079956054701</v>
      </c>
      <c r="M74">
        <v>0.81462478637695301</v>
      </c>
      <c r="N74">
        <v>5.9119777679443404</v>
      </c>
      <c r="O74">
        <v>4</v>
      </c>
      <c r="P74">
        <v>4</v>
      </c>
      <c r="Q74">
        <v>13</v>
      </c>
      <c r="R74" s="16">
        <v>0.30769999999999997</v>
      </c>
      <c r="S74" s="16">
        <f t="shared" si="2"/>
        <v>0.4</v>
      </c>
      <c r="T74">
        <v>3.2793884277343701</v>
      </c>
      <c r="U74">
        <v>2.9090919494628902</v>
      </c>
      <c r="V74">
        <v>2.8150904178619398</v>
      </c>
      <c r="W74" s="17">
        <v>9.4001531600952107E-2</v>
      </c>
      <c r="X74">
        <v>0.46429800987243702</v>
      </c>
      <c r="Y74">
        <v>0.46429800987243702</v>
      </c>
      <c r="Z74">
        <v>0.4</v>
      </c>
      <c r="AA74">
        <v>0.9</v>
      </c>
      <c r="AB74">
        <v>0.69230769230769196</v>
      </c>
      <c r="AC74">
        <v>0.78260869565217395</v>
      </c>
      <c r="AD74">
        <v>0.1</v>
      </c>
      <c r="AE74">
        <v>0.5</v>
      </c>
    </row>
    <row r="75" spans="1:31" s="2" customFormat="1" x14ac:dyDescent="0.15">
      <c r="A75" s="7">
        <v>390</v>
      </c>
      <c r="B75" s="2">
        <v>15</v>
      </c>
      <c r="C75" s="2">
        <v>5</v>
      </c>
      <c r="D75" s="2">
        <v>10</v>
      </c>
      <c r="E75" s="2">
        <v>10</v>
      </c>
      <c r="F75" s="2">
        <v>10</v>
      </c>
      <c r="G75" s="2">
        <v>0</v>
      </c>
      <c r="H75" s="2">
        <v>5</v>
      </c>
      <c r="I75" s="2">
        <v>5</v>
      </c>
      <c r="J75" s="2">
        <v>0.75</v>
      </c>
      <c r="K75" s="2">
        <v>7.9791641235351598</v>
      </c>
      <c r="L75" s="11">
        <v>2.5468788146972701</v>
      </c>
      <c r="M75" s="2">
        <v>0.53936386108398404</v>
      </c>
      <c r="N75" s="2">
        <v>6.8495445251464799</v>
      </c>
      <c r="O75" s="2">
        <v>4</v>
      </c>
      <c r="P75" s="2">
        <v>4</v>
      </c>
      <c r="Q75" s="2">
        <v>13</v>
      </c>
      <c r="R75" s="18">
        <v>0.30769999999999997</v>
      </c>
      <c r="S75" s="18">
        <f t="shared" si="2"/>
        <v>0.4</v>
      </c>
      <c r="T75" s="2">
        <v>3.54753494262695</v>
      </c>
      <c r="U75" s="2">
        <v>3.11309742927551</v>
      </c>
      <c r="V75" s="2">
        <v>3.0184552669525102</v>
      </c>
      <c r="W75" s="11">
        <v>9.4642162322998005E-2</v>
      </c>
      <c r="X75" s="2">
        <v>0.52907967567443803</v>
      </c>
      <c r="Y75" s="2">
        <v>0.52907967567443803</v>
      </c>
      <c r="Z75" s="2">
        <v>0.4</v>
      </c>
      <c r="AA75" s="2">
        <v>0.9</v>
      </c>
      <c r="AB75" s="2">
        <v>0.69230769230769196</v>
      </c>
      <c r="AC75" s="2">
        <v>0.78260869565217395</v>
      </c>
      <c r="AD75" s="2">
        <v>0.1</v>
      </c>
      <c r="AE75" s="2">
        <v>0.5</v>
      </c>
    </row>
    <row r="76" spans="1:31" x14ac:dyDescent="0.15">
      <c r="A76" s="6">
        <v>147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7.5927104949951199</v>
      </c>
      <c r="L76" s="10">
        <v>2.7144756317138699</v>
      </c>
      <c r="M76">
        <v>0.28372955322265597</v>
      </c>
      <c r="N76">
        <v>8.1443538665771502</v>
      </c>
      <c r="O76">
        <v>4</v>
      </c>
      <c r="P76">
        <v>4</v>
      </c>
      <c r="Q76">
        <v>13</v>
      </c>
      <c r="R76" s="16">
        <v>0.30769999999999997</v>
      </c>
      <c r="S76" s="16">
        <f t="shared" si="2"/>
        <v>0.4</v>
      </c>
      <c r="T76">
        <v>3.4357986450195299</v>
      </c>
      <c r="U76">
        <v>2.9036130905151398</v>
      </c>
      <c r="V76">
        <v>2.9277539253234899</v>
      </c>
      <c r="W76" s="17">
        <v>2.4140834808349599E-2</v>
      </c>
      <c r="X76">
        <v>0.50804471969604503</v>
      </c>
      <c r="Y76">
        <v>0.50804471969604503</v>
      </c>
      <c r="Z76">
        <v>0.4</v>
      </c>
      <c r="AA76">
        <v>0.9</v>
      </c>
      <c r="AB76">
        <v>0.69230769230769196</v>
      </c>
      <c r="AC76">
        <v>0.78260869565217395</v>
      </c>
      <c r="AD76">
        <v>0.1</v>
      </c>
      <c r="AE76">
        <v>0.5</v>
      </c>
    </row>
    <row r="77" spans="1:31" x14ac:dyDescent="0.15">
      <c r="A77" s="6">
        <v>24</v>
      </c>
      <c r="B77">
        <v>15</v>
      </c>
      <c r="C77">
        <v>5</v>
      </c>
      <c r="D77">
        <v>10</v>
      </c>
      <c r="E77">
        <v>10</v>
      </c>
      <c r="F77">
        <v>9</v>
      </c>
      <c r="G77">
        <v>1</v>
      </c>
      <c r="H77">
        <v>6</v>
      </c>
      <c r="I77">
        <v>4</v>
      </c>
      <c r="J77">
        <v>0.75</v>
      </c>
      <c r="K77">
        <v>8.3411636352539098</v>
      </c>
      <c r="L77" s="10">
        <v>2.5968551635742201</v>
      </c>
      <c r="M77">
        <v>1.41201019287109</v>
      </c>
      <c r="N77">
        <v>6.6117286682128897</v>
      </c>
      <c r="O77">
        <v>5</v>
      </c>
      <c r="P77">
        <v>5</v>
      </c>
      <c r="Q77">
        <v>14</v>
      </c>
      <c r="R77" s="16">
        <v>0.35709999999999997</v>
      </c>
      <c r="S77" s="16">
        <f t="shared" si="2"/>
        <v>0.5</v>
      </c>
      <c r="T77">
        <v>3.4026832580566402</v>
      </c>
      <c r="U77">
        <v>3.0136945247650102</v>
      </c>
      <c r="V77">
        <v>2.94060087203979</v>
      </c>
      <c r="W77" s="17">
        <v>7.3093652725219699E-2</v>
      </c>
      <c r="X77">
        <v>0.46208238601684598</v>
      </c>
      <c r="Y77">
        <v>0.46208238601684598</v>
      </c>
      <c r="Z77">
        <v>0.5</v>
      </c>
      <c r="AA77">
        <v>0.9</v>
      </c>
      <c r="AB77">
        <v>0.64285714285714302</v>
      </c>
      <c r="AC77">
        <v>0.75</v>
      </c>
      <c r="AD77">
        <v>0.1</v>
      </c>
      <c r="AE77">
        <v>0.4</v>
      </c>
    </row>
    <row r="78" spans="1:31" x14ac:dyDescent="0.15">
      <c r="A78" s="6">
        <v>473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7.9275894165039098</v>
      </c>
      <c r="L78" s="10">
        <v>2.6483669281005899</v>
      </c>
      <c r="M78">
        <v>0.66130828857421897</v>
      </c>
      <c r="N78">
        <v>6.5843334197998002</v>
      </c>
      <c r="O78">
        <v>4</v>
      </c>
      <c r="P78">
        <v>4</v>
      </c>
      <c r="Q78">
        <v>14</v>
      </c>
      <c r="R78" s="16">
        <v>0.28570000000000001</v>
      </c>
      <c r="S78" s="16">
        <f t="shared" si="2"/>
        <v>0.4</v>
      </c>
      <c r="T78">
        <v>3.7051258087158199</v>
      </c>
      <c r="U78">
        <v>3.2515168190002401</v>
      </c>
      <c r="V78">
        <v>3.1500170230865501</v>
      </c>
      <c r="W78" s="17">
        <v>0.101499795913696</v>
      </c>
      <c r="X78">
        <v>0.55510878562927202</v>
      </c>
      <c r="Y78">
        <v>0.55510878562927202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s="2" customFormat="1" x14ac:dyDescent="0.15">
      <c r="A79" s="7">
        <v>465</v>
      </c>
      <c r="B79" s="2">
        <v>15</v>
      </c>
      <c r="C79" s="2">
        <v>5</v>
      </c>
      <c r="D79" s="2">
        <v>10</v>
      </c>
      <c r="E79" s="2">
        <v>10</v>
      </c>
      <c r="F79" s="2">
        <v>10</v>
      </c>
      <c r="G79" s="2">
        <v>0</v>
      </c>
      <c r="H79" s="2">
        <v>5</v>
      </c>
      <c r="I79" s="2">
        <v>5</v>
      </c>
      <c r="J79" s="2">
        <v>0.75</v>
      </c>
      <c r="K79" s="2">
        <v>7.2475414276123002</v>
      </c>
      <c r="L79" s="11">
        <v>2.6715660095214799</v>
      </c>
      <c r="M79" s="2">
        <v>1.10940933227539</v>
      </c>
      <c r="N79" s="2">
        <v>6.0276374816894496</v>
      </c>
      <c r="O79" s="2">
        <v>3</v>
      </c>
      <c r="P79" s="2">
        <v>3</v>
      </c>
      <c r="Q79" s="2">
        <v>11</v>
      </c>
      <c r="R79" s="18">
        <v>0.2727</v>
      </c>
      <c r="S79" s="18">
        <f t="shared" si="2"/>
        <v>0.3</v>
      </c>
      <c r="T79" s="2">
        <v>3.08828544616699</v>
      </c>
      <c r="U79" s="2">
        <v>2.7331199645996098</v>
      </c>
      <c r="V79" s="2">
        <v>2.6300811767578098</v>
      </c>
      <c r="W79" s="11">
        <v>0.103038787841797</v>
      </c>
      <c r="X79" s="2">
        <v>0.45820426940918002</v>
      </c>
      <c r="Y79" s="2">
        <v>0.45820426940918002</v>
      </c>
      <c r="Z79" s="2">
        <v>0.3</v>
      </c>
      <c r="AA79" s="2">
        <v>0.8</v>
      </c>
      <c r="AB79" s="2">
        <v>0.72727272727272696</v>
      </c>
      <c r="AC79" s="2">
        <v>0.76190476190476197</v>
      </c>
      <c r="AD79" s="2">
        <v>0.2</v>
      </c>
      <c r="AE79" s="2">
        <v>0.5</v>
      </c>
    </row>
    <row r="80" spans="1:31" x14ac:dyDescent="0.15">
      <c r="A80" s="6">
        <v>365</v>
      </c>
      <c r="B80">
        <v>14</v>
      </c>
      <c r="C80">
        <v>6</v>
      </c>
      <c r="D80">
        <v>10</v>
      </c>
      <c r="E80">
        <v>10</v>
      </c>
      <c r="F80">
        <v>10</v>
      </c>
      <c r="G80">
        <v>0</v>
      </c>
      <c r="H80">
        <v>4</v>
      </c>
      <c r="I80">
        <v>6</v>
      </c>
      <c r="J80">
        <v>0.7</v>
      </c>
      <c r="K80">
        <v>7.97296142578125</v>
      </c>
      <c r="L80" s="10">
        <v>2.8002986907959002</v>
      </c>
      <c r="M80">
        <v>0.1246337890625</v>
      </c>
      <c r="N80">
        <v>8.4722270965576207</v>
      </c>
      <c r="O80">
        <v>4</v>
      </c>
      <c r="P80">
        <v>4</v>
      </c>
      <c r="Q80">
        <v>13</v>
      </c>
      <c r="R80" s="16">
        <v>0.30769999999999997</v>
      </c>
      <c r="S80" s="16">
        <f t="shared" si="2"/>
        <v>0.4</v>
      </c>
      <c r="T80">
        <v>3.2654514312744101</v>
      </c>
      <c r="U80">
        <v>2.70167112350464</v>
      </c>
      <c r="V80">
        <v>2.73349809646606</v>
      </c>
      <c r="W80" s="17">
        <v>3.1826972961425802E-2</v>
      </c>
      <c r="X80">
        <v>0.53195333480835005</v>
      </c>
      <c r="Y80">
        <v>0.53195333480835005</v>
      </c>
      <c r="Z80">
        <v>0.4</v>
      </c>
      <c r="AA80">
        <v>0.9</v>
      </c>
      <c r="AB80">
        <v>0.69230769230769196</v>
      </c>
      <c r="AC80">
        <v>0.78260869565217395</v>
      </c>
      <c r="AD80">
        <v>0.1</v>
      </c>
      <c r="AE80">
        <v>0.5</v>
      </c>
    </row>
    <row r="81" spans="1:31" x14ac:dyDescent="0.15">
      <c r="A81" s="6">
        <v>625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>
        <v>9.2096900939941406</v>
      </c>
      <c r="L81" s="10">
        <v>2.85905838012695</v>
      </c>
      <c r="M81">
        <v>0.52288818359375</v>
      </c>
      <c r="N81">
        <v>8.0289115905761701</v>
      </c>
      <c r="O81">
        <v>4</v>
      </c>
      <c r="P81">
        <v>4</v>
      </c>
      <c r="Q81">
        <v>14</v>
      </c>
      <c r="R81" s="16">
        <v>0.28570000000000001</v>
      </c>
      <c r="S81" s="16">
        <f t="shared" si="2"/>
        <v>0.4</v>
      </c>
      <c r="T81">
        <v>3.3103942871093701</v>
      </c>
      <c r="U81">
        <v>2.8554091453552202</v>
      </c>
      <c r="V81">
        <v>2.7563230991363499</v>
      </c>
      <c r="W81" s="17">
        <v>9.9086046218872098E-2</v>
      </c>
      <c r="X81">
        <v>0.55407118797302202</v>
      </c>
      <c r="Y81">
        <v>0.55407118797302202</v>
      </c>
      <c r="Z81">
        <v>0.4</v>
      </c>
      <c r="AA81">
        <v>1</v>
      </c>
      <c r="AB81">
        <v>0.71428571428571397</v>
      </c>
      <c r="AC81">
        <v>0.83333333333333304</v>
      </c>
      <c r="AD81">
        <v>0</v>
      </c>
      <c r="AE81">
        <v>0.6</v>
      </c>
    </row>
    <row r="82" spans="1:31" s="3" customFormat="1" x14ac:dyDescent="0.15">
      <c r="K82" s="13" t="s">
        <v>29</v>
      </c>
      <c r="L82" s="10">
        <f>AVERAGE(L2:L81)</f>
        <v>1.9075176954269413</v>
      </c>
      <c r="W82" s="17">
        <f t="shared" ref="W82:AE82" si="3">AVERAGE(W2:W81)</f>
        <v>0.21676301658153535</v>
      </c>
      <c r="Z82" s="3">
        <f t="shared" si="3"/>
        <v>0.54749999999999976</v>
      </c>
      <c r="AA82" s="3">
        <f t="shared" si="3"/>
        <v>0.9812500000000004</v>
      </c>
      <c r="AB82" s="3">
        <f t="shared" si="3"/>
        <v>0.64547723926400413</v>
      </c>
      <c r="AC82" s="3">
        <f t="shared" si="3"/>
        <v>0.77714172240802626</v>
      </c>
      <c r="AD82" s="3">
        <f t="shared" si="3"/>
        <v>1.8749999999999999E-2</v>
      </c>
      <c r="AE82" s="3">
        <f t="shared" si="3"/>
        <v>0.43375000000000014</v>
      </c>
    </row>
    <row r="83" spans="1:31" s="3" customFormat="1" x14ac:dyDescent="0.15">
      <c r="K83" s="14" t="s">
        <v>30</v>
      </c>
      <c r="L83" s="10">
        <f>MAX(L2:L81)</f>
        <v>2.85905838012695</v>
      </c>
      <c r="W83" s="17">
        <f t="shared" ref="W83:AE83" si="4">MAX(W2:W81)</f>
        <v>0.37011241912841802</v>
      </c>
      <c r="Z83" s="3">
        <f t="shared" si="4"/>
        <v>0.8</v>
      </c>
      <c r="AA83" s="3">
        <f t="shared" si="4"/>
        <v>1</v>
      </c>
      <c r="AB83" s="3">
        <f t="shared" si="4"/>
        <v>0.72727272727272696</v>
      </c>
      <c r="AC83" s="3">
        <f t="shared" si="4"/>
        <v>0.83333333333333304</v>
      </c>
      <c r="AD83" s="3">
        <f t="shared" si="4"/>
        <v>0.2</v>
      </c>
      <c r="AE83" s="3">
        <f t="shared" si="4"/>
        <v>0.6</v>
      </c>
    </row>
    <row r="84" spans="1:31" s="3" customFormat="1" x14ac:dyDescent="0.15">
      <c r="L84" s="10">
        <f>MIN(L2:L81)</f>
        <v>0.93176651000976596</v>
      </c>
      <c r="W84" s="17">
        <f t="shared" ref="W84:AE84" si="5">MIN(W2:W81)</f>
        <v>2.5448799133300799E-3</v>
      </c>
      <c r="Z84" s="3">
        <f t="shared" si="5"/>
        <v>0.3</v>
      </c>
      <c r="AA84" s="3">
        <f t="shared" si="5"/>
        <v>0.8</v>
      </c>
      <c r="AB84" s="3">
        <f t="shared" si="5"/>
        <v>0.55555555555555602</v>
      </c>
      <c r="AC84" s="3">
        <f t="shared" si="5"/>
        <v>0.71428571428571397</v>
      </c>
      <c r="AD84" s="3">
        <f t="shared" si="5"/>
        <v>0</v>
      </c>
      <c r="AE84" s="3">
        <f t="shared" si="5"/>
        <v>0.2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P89" s="3" t="s">
        <v>97</v>
      </c>
      <c r="Q89" s="3"/>
      <c r="R89" s="3"/>
      <c r="S89" s="3"/>
      <c r="W89" s="17"/>
    </row>
    <row r="90" spans="1:31" x14ac:dyDescent="0.15">
      <c r="K90" s="3"/>
      <c r="L90" s="10"/>
      <c r="P90" s="3">
        <v>0.2</v>
      </c>
      <c r="Q90" s="3">
        <v>-400</v>
      </c>
      <c r="R90" s="3">
        <v>1600</v>
      </c>
      <c r="S90" s="3">
        <v>80</v>
      </c>
      <c r="W90" s="17"/>
    </row>
    <row r="91" spans="1:31" x14ac:dyDescent="0.15">
      <c r="K91" s="3" t="s">
        <v>31</v>
      </c>
      <c r="L91" s="3" t="s">
        <v>32</v>
      </c>
      <c r="P91" s="3">
        <v>0.4</v>
      </c>
      <c r="Q91" s="3">
        <v>-800</v>
      </c>
      <c r="R91" s="3">
        <v>1200</v>
      </c>
      <c r="S91" s="3">
        <v>60</v>
      </c>
      <c r="W91" s="17"/>
    </row>
    <row r="92" spans="1:31" x14ac:dyDescent="0.15">
      <c r="K92" s="3"/>
      <c r="L92" s="3"/>
      <c r="P92" s="3">
        <v>0.45</v>
      </c>
      <c r="Q92" s="3">
        <v>-900</v>
      </c>
      <c r="R92" s="3">
        <v>1100</v>
      </c>
      <c r="S92" s="3">
        <v>55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P93" s="3">
        <v>0.49</v>
      </c>
      <c r="Q93" s="3">
        <v>-980</v>
      </c>
      <c r="R93" s="3">
        <v>1020</v>
      </c>
      <c r="S93" s="3">
        <v>51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W94" s="17"/>
    </row>
    <row r="95" spans="1:31" s="22" customFormat="1" x14ac:dyDescent="0.15">
      <c r="K95" s="24" t="s">
        <v>67</v>
      </c>
      <c r="L95" s="24">
        <f>COUNTIF(L2:L81,"&lt;1.033")-COUNTIF(L2:L81,"&lt;0.838")</f>
        <v>2</v>
      </c>
      <c r="M95" s="20">
        <v>3</v>
      </c>
      <c r="N95" s="20">
        <v>2</v>
      </c>
      <c r="W95" s="24"/>
    </row>
    <row r="96" spans="1:31" x14ac:dyDescent="0.15">
      <c r="K96" s="3" t="s">
        <v>68</v>
      </c>
      <c r="L96" s="3">
        <f>COUNTIF(L2:L81,"&lt;1.228")-COUNTIF(L2:L81,"&lt;1.033")</f>
        <v>4</v>
      </c>
      <c r="M96" s="3">
        <v>6</v>
      </c>
      <c r="N96" s="3">
        <v>4</v>
      </c>
      <c r="W96" s="17"/>
    </row>
    <row r="97" spans="11:23" x14ac:dyDescent="0.15">
      <c r="K97" s="3" t="s">
        <v>69</v>
      </c>
      <c r="L97" s="3">
        <f>COUNTIF(L2:L81,"&lt;1.423")-COUNTIF(L2:L81,"&lt;1.228")</f>
        <v>6</v>
      </c>
      <c r="M97" s="3">
        <v>8</v>
      </c>
      <c r="N97" s="3">
        <v>6</v>
      </c>
      <c r="W97" s="17"/>
    </row>
    <row r="98" spans="11:23" x14ac:dyDescent="0.15">
      <c r="K98" s="3" t="s">
        <v>70</v>
      </c>
      <c r="L98" s="3">
        <f>COUNTIF(L2:L81,"&lt;1.618")-COUNTIF(L2:L81,"&lt;1.423")</f>
        <v>9</v>
      </c>
      <c r="M98" s="3">
        <v>11</v>
      </c>
      <c r="N98" s="3">
        <v>9</v>
      </c>
      <c r="W98" s="3"/>
    </row>
    <row r="99" spans="11:23" x14ac:dyDescent="0.15">
      <c r="K99" s="3" t="s">
        <v>71</v>
      </c>
      <c r="L99" s="3">
        <f>COUNTIF(L2:L81,"&lt;1.813")-COUNTIF(L2:L81,"&lt;1.618")</f>
        <v>12</v>
      </c>
      <c r="M99" s="3">
        <v>14</v>
      </c>
      <c r="N99" s="3">
        <v>12</v>
      </c>
      <c r="W99" s="17"/>
    </row>
    <row r="100" spans="11:23" s="1" customFormat="1" x14ac:dyDescent="0.15">
      <c r="K100" s="12" t="s">
        <v>72</v>
      </c>
      <c r="L100" s="12">
        <f>COUNTIF(L2:L81,"&lt;2.008")-COUNTIF(L2:L81,"&lt;1.813")</f>
        <v>14</v>
      </c>
      <c r="M100" s="21">
        <v>16</v>
      </c>
      <c r="N100" s="21">
        <v>14</v>
      </c>
      <c r="W100" s="12"/>
    </row>
    <row r="101" spans="11:23" x14ac:dyDescent="0.15">
      <c r="K101" s="3" t="s">
        <v>73</v>
      </c>
      <c r="L101" s="3">
        <f>COUNTIF(L2:L81,"&lt;2.203")-COUNTIF(L2:L81,"&lt;2.008")</f>
        <v>12</v>
      </c>
      <c r="M101" s="3">
        <v>14</v>
      </c>
      <c r="N101" s="3">
        <v>12</v>
      </c>
      <c r="W101" s="3"/>
    </row>
    <row r="102" spans="11:23" x14ac:dyDescent="0.15">
      <c r="K102" s="3" t="s">
        <v>74</v>
      </c>
      <c r="L102" s="3">
        <f>COUNTIF(L2:L81,"&lt;2.398")-COUNTIF(L2:L81,"&lt;2.203")</f>
        <v>9</v>
      </c>
      <c r="M102" s="3">
        <v>11</v>
      </c>
      <c r="N102" s="3">
        <v>9</v>
      </c>
      <c r="W102" s="17"/>
    </row>
    <row r="103" spans="11:23" x14ac:dyDescent="0.15">
      <c r="K103" s="3" t="s">
        <v>75</v>
      </c>
      <c r="L103" s="3">
        <f>COUNTIF(L2:L81,"&lt;2.593")-COUNTIF(L2:L81,"&lt;2.398")</f>
        <v>6</v>
      </c>
      <c r="M103" s="3">
        <v>8</v>
      </c>
      <c r="N103" s="3">
        <v>6</v>
      </c>
      <c r="W103" s="3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s="22" customFormat="1" x14ac:dyDescent="0.15">
      <c r="K105" s="24" t="s">
        <v>77</v>
      </c>
      <c r="L105" s="24">
        <f>COUNTIF(L2:L81,"&lt;2.983")-COUNTIF(L2:L81,"&lt;2.788")</f>
        <v>2</v>
      </c>
      <c r="M105" s="20">
        <v>3</v>
      </c>
      <c r="N105" s="20">
        <v>2</v>
      </c>
      <c r="W105" s="24"/>
    </row>
    <row r="106" spans="11:23" x14ac:dyDescent="0.15">
      <c r="K106" s="3" t="s">
        <v>78</v>
      </c>
      <c r="L106" s="3">
        <f>COUNTIF(L2:L81,"&lt;3.178")-COUNTIF(L2:L81,"&lt;2.983")</f>
        <v>0</v>
      </c>
      <c r="M106" s="3"/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M107" s="3"/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N111">
        <v>1.9079999999999999</v>
      </c>
      <c r="O111">
        <v>0.155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N112">
        <v>2.5009999999999999</v>
      </c>
      <c r="O112">
        <v>0.21299999999999999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N113">
        <v>3.472</v>
      </c>
      <c r="O113">
        <v>0.29099999999999998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K125" s="3"/>
      <c r="L125" s="3"/>
    </row>
    <row r="126" spans="11:23" x14ac:dyDescent="0.15">
      <c r="K126" s="3"/>
      <c r="L126" s="3"/>
    </row>
    <row r="127" spans="11:23" x14ac:dyDescent="0.15">
      <c r="K127" s="3"/>
      <c r="L127" s="3"/>
    </row>
    <row r="128" spans="11:23" x14ac:dyDescent="0.15">
      <c r="K128" s="3"/>
      <c r="L128" s="3"/>
    </row>
  </sheetData>
  <phoneticPr fontId="5" type="noConversion"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108"/>
  <sheetViews>
    <sheetView topLeftCell="H58" workbookViewId="0">
      <selection activeCell="O76" sqref="O76:O84"/>
    </sheetView>
  </sheetViews>
  <sheetFormatPr defaultColWidth="8.875" defaultRowHeight="13.5" x14ac:dyDescent="0.15"/>
  <cols>
    <col min="11" max="12" width="15.25" customWidth="1"/>
    <col min="13" max="14" width="12.875"/>
    <col min="20" max="22" width="12.875"/>
    <col min="23" max="23" width="24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1.1690254211425799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25" si="0">O2/E2</f>
        <v>0.8</v>
      </c>
      <c r="T2">
        <v>5.3215236663818404</v>
      </c>
      <c r="U2">
        <v>4.9827470779418999</v>
      </c>
      <c r="V2">
        <v>4.7171287536621103</v>
      </c>
      <c r="W2" s="17">
        <v>0.26561832427978499</v>
      </c>
      <c r="X2">
        <v>0.60439491271972701</v>
      </c>
      <c r="Y2">
        <v>0.60439491271972701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s="2" customFormat="1" x14ac:dyDescent="0.15">
      <c r="A3" s="7">
        <v>339</v>
      </c>
      <c r="B3" s="2">
        <v>19</v>
      </c>
      <c r="C3" s="2">
        <v>1</v>
      </c>
      <c r="D3" s="2">
        <v>10</v>
      </c>
      <c r="E3" s="2">
        <v>10</v>
      </c>
      <c r="F3" s="2">
        <v>10</v>
      </c>
      <c r="G3" s="2">
        <v>0</v>
      </c>
      <c r="H3" s="2">
        <v>9</v>
      </c>
      <c r="I3" s="2">
        <v>1</v>
      </c>
      <c r="J3" s="2">
        <v>0.95</v>
      </c>
      <c r="K3" s="11">
        <v>13.1161651611328</v>
      </c>
      <c r="L3" s="11">
        <v>1.14737701416016</v>
      </c>
      <c r="M3" s="2">
        <v>0.89725494384765603</v>
      </c>
      <c r="N3" s="2">
        <v>10.797456741333001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5.4435863494873002</v>
      </c>
      <c r="U3" s="2">
        <v>5.01316595077515</v>
      </c>
      <c r="V3" s="2">
        <v>4.7798376083373997</v>
      </c>
      <c r="W3" s="11">
        <v>0.233328342437744</v>
      </c>
      <c r="X3" s="2">
        <v>0.66374874114990201</v>
      </c>
      <c r="Y3" s="2">
        <v>0.66374874114990201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578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1.38002777099609</v>
      </c>
      <c r="M4">
        <v>9999</v>
      </c>
      <c r="N4">
        <v>9999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5.3295555114746103</v>
      </c>
      <c r="U4">
        <v>5.0252656936645499</v>
      </c>
      <c r="V4">
        <v>4.6884260177612296</v>
      </c>
      <c r="W4" s="17">
        <v>0.33683967590331998</v>
      </c>
      <c r="X4">
        <v>0.64112949371337902</v>
      </c>
      <c r="Y4">
        <v>0.64112949371337902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889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12.847942352294901</v>
      </c>
      <c r="L5" s="10">
        <v>1.35564041137695</v>
      </c>
      <c r="M5">
        <v>1.0721321105957</v>
      </c>
      <c r="N5">
        <v>9.9341506958007795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4.9076423645019496</v>
      </c>
      <c r="U5">
        <v>4.5584750175476101</v>
      </c>
      <c r="V5">
        <v>4.2787270545959499</v>
      </c>
      <c r="W5" s="17">
        <v>0.27974796295165999</v>
      </c>
      <c r="X5">
        <v>0.62891530990600597</v>
      </c>
      <c r="Y5">
        <v>0.62891530990600597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924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12.8609733581543</v>
      </c>
      <c r="L6" s="10">
        <v>1.28487396240234</v>
      </c>
      <c r="M6">
        <v>1.0061149597168</v>
      </c>
      <c r="N6">
        <v>10.074775695800801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5.0540904998779297</v>
      </c>
      <c r="U6">
        <v>4.6821627616882298</v>
      </c>
      <c r="V6">
        <v>4.4225492477417001</v>
      </c>
      <c r="W6" s="17">
        <v>0.25961351394653298</v>
      </c>
      <c r="X6">
        <v>0.63154125213623002</v>
      </c>
      <c r="Y6">
        <v>0.63154125213623002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294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12.664918899536101</v>
      </c>
      <c r="L7" s="10">
        <v>1.37179756164551</v>
      </c>
      <c r="M7">
        <v>1.1112594604492201</v>
      </c>
      <c r="N7">
        <v>9.9425544738769496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4.7319164276123002</v>
      </c>
      <c r="U7">
        <v>4.4100866317748997</v>
      </c>
      <c r="V7">
        <v>4.1611156463623002</v>
      </c>
      <c r="W7" s="17">
        <v>0.24897098541259799</v>
      </c>
      <c r="X7">
        <v>0.57080078125</v>
      </c>
      <c r="Y7">
        <v>0.57080078125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s="1" customFormat="1" x14ac:dyDescent="0.15">
      <c r="A8" s="8">
        <v>694</v>
      </c>
      <c r="B8" s="1">
        <v>19</v>
      </c>
      <c r="C8" s="1">
        <v>1</v>
      </c>
      <c r="D8" s="1">
        <v>10</v>
      </c>
      <c r="E8" s="1">
        <v>10</v>
      </c>
      <c r="F8" s="1">
        <v>10</v>
      </c>
      <c r="G8" s="1">
        <v>0</v>
      </c>
      <c r="H8" s="1">
        <v>9</v>
      </c>
      <c r="I8" s="1">
        <v>1</v>
      </c>
      <c r="J8" s="1">
        <v>0.95</v>
      </c>
      <c r="K8" s="12">
        <v>11.305910110473601</v>
      </c>
      <c r="L8" s="12">
        <v>1.3516082763671899</v>
      </c>
      <c r="M8" s="1">
        <v>1.11557388305664</v>
      </c>
      <c r="N8" s="1">
        <v>8.6999645233154297</v>
      </c>
      <c r="O8" s="1">
        <v>6</v>
      </c>
      <c r="P8" s="1">
        <v>6</v>
      </c>
      <c r="Q8" s="1">
        <v>15</v>
      </c>
      <c r="R8" s="19">
        <v>0.4</v>
      </c>
      <c r="S8" s="19">
        <f t="shared" si="0"/>
        <v>0.6</v>
      </c>
      <c r="T8" s="1">
        <v>4.3728122711181596</v>
      </c>
      <c r="U8" s="1">
        <v>4.0774874687194798</v>
      </c>
      <c r="V8" s="1">
        <v>3.8651390075683598</v>
      </c>
      <c r="W8" s="12">
        <v>0.21234846115112299</v>
      </c>
      <c r="X8" s="1">
        <v>0.50767326354980502</v>
      </c>
      <c r="Y8" s="1">
        <v>0.50767326354980502</v>
      </c>
      <c r="Z8" s="1">
        <v>0.6</v>
      </c>
      <c r="AA8" s="1">
        <v>0.9</v>
      </c>
      <c r="AB8" s="1">
        <v>0.6</v>
      </c>
      <c r="AC8" s="1">
        <v>0.72</v>
      </c>
      <c r="AD8" s="1">
        <v>0.1</v>
      </c>
      <c r="AE8" s="1">
        <v>0.3</v>
      </c>
    </row>
    <row r="9" spans="1:31" x14ac:dyDescent="0.15">
      <c r="A9" s="6">
        <v>597</v>
      </c>
      <c r="B9">
        <v>20</v>
      </c>
      <c r="C9">
        <v>0</v>
      </c>
      <c r="D9">
        <v>10</v>
      </c>
      <c r="E9">
        <v>10</v>
      </c>
      <c r="F9">
        <v>10</v>
      </c>
      <c r="G9">
        <v>0</v>
      </c>
      <c r="H9">
        <v>10</v>
      </c>
      <c r="I9">
        <v>0</v>
      </c>
      <c r="J9">
        <v>1</v>
      </c>
      <c r="K9" s="3">
        <v>9999</v>
      </c>
      <c r="L9" s="10">
        <v>1.51375961303711</v>
      </c>
      <c r="M9">
        <v>9999</v>
      </c>
      <c r="N9">
        <v>9999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5.5073699951171902</v>
      </c>
      <c r="U9">
        <v>5.1733651161193803</v>
      </c>
      <c r="V9">
        <v>4.8597078323364302</v>
      </c>
      <c r="W9" s="17">
        <v>0.31365728378295898</v>
      </c>
      <c r="X9">
        <v>0.64766216278076205</v>
      </c>
      <c r="Y9">
        <v>0.64766216278076205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13.212623596191399</v>
      </c>
      <c r="L10" s="10">
        <v>1.4628982543945299</v>
      </c>
      <c r="M10">
        <v>1.17099380493164</v>
      </c>
      <c r="N10">
        <v>10.136251449585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5.1509895324706996</v>
      </c>
      <c r="U10">
        <v>4.78108787536621</v>
      </c>
      <c r="V10">
        <v>4.4879059791564897</v>
      </c>
      <c r="W10" s="17">
        <v>0.29318189620971702</v>
      </c>
      <c r="X10">
        <v>0.66308355331420898</v>
      </c>
      <c r="Y10">
        <v>0.66308355331420898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605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12.234582901001</v>
      </c>
      <c r="L11" s="10">
        <v>1.4849395751953101</v>
      </c>
      <c r="M11">
        <v>1.1470413208007799</v>
      </c>
      <c r="N11">
        <v>8.5650405883789098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4.8164787292480504</v>
      </c>
      <c r="U11">
        <v>4.51497507095337</v>
      </c>
      <c r="V11">
        <v>4.22275638580322</v>
      </c>
      <c r="W11" s="17">
        <v>0.29221868515014598</v>
      </c>
      <c r="X11">
        <v>0.593722343444824</v>
      </c>
      <c r="Y11">
        <v>0.593722343444824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266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1.4628143310546899</v>
      </c>
      <c r="M12">
        <v>9999</v>
      </c>
      <c r="N12">
        <v>9999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5.3689861297607404</v>
      </c>
      <c r="U12">
        <v>5.0368461608886701</v>
      </c>
      <c r="V12">
        <v>4.7484502792358398</v>
      </c>
      <c r="W12" s="17">
        <v>0.28839588165283198</v>
      </c>
      <c r="X12">
        <v>0.62053585052490201</v>
      </c>
      <c r="Y12">
        <v>0.62053585052490201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304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12.747520446777299</v>
      </c>
      <c r="L13" s="10">
        <v>1.4641075134277299</v>
      </c>
      <c r="M13">
        <v>1.1974678039550799</v>
      </c>
      <c r="N13">
        <v>9.8706970214843697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5.0813293457031197</v>
      </c>
      <c r="U13">
        <v>4.7279491424560502</v>
      </c>
      <c r="V13">
        <v>4.4495110511779803</v>
      </c>
      <c r="W13" s="17">
        <v>0.27843809127807601</v>
      </c>
      <c r="X13">
        <v>0.63181829452514604</v>
      </c>
      <c r="Y13">
        <v>0.63181829452514604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211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11.7629699707031</v>
      </c>
      <c r="L14" s="10">
        <v>1.5643234252929701</v>
      </c>
      <c r="M14">
        <v>1.3343925476074201</v>
      </c>
      <c r="N14">
        <v>9.032470703125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4.2648220062255904</v>
      </c>
      <c r="U14">
        <v>3.9909417629241899</v>
      </c>
      <c r="V14">
        <v>3.7358856201171902</v>
      </c>
      <c r="W14" s="17">
        <v>0.255056142807007</v>
      </c>
      <c r="X14">
        <v>0.52893638610839799</v>
      </c>
      <c r="Y14">
        <v>0.52893638610839799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s="2" customFormat="1" x14ac:dyDescent="0.15">
      <c r="A15" s="7">
        <v>13</v>
      </c>
      <c r="B15" s="2">
        <v>18</v>
      </c>
      <c r="C15" s="2">
        <v>2</v>
      </c>
      <c r="D15" s="2">
        <v>10</v>
      </c>
      <c r="E15" s="2">
        <v>10</v>
      </c>
      <c r="F15" s="2">
        <v>10</v>
      </c>
      <c r="G15" s="2">
        <v>0</v>
      </c>
      <c r="H15" s="2">
        <v>8</v>
      </c>
      <c r="I15" s="2">
        <v>2</v>
      </c>
      <c r="J15" s="2">
        <v>0.9</v>
      </c>
      <c r="K15" s="11">
        <v>10.2803039550781</v>
      </c>
      <c r="L15" s="11">
        <v>1.5794849395752</v>
      </c>
      <c r="M15" s="2">
        <v>0.89804458618164096</v>
      </c>
      <c r="N15" s="2">
        <v>7.4688167572021502</v>
      </c>
      <c r="O15" s="2">
        <v>6</v>
      </c>
      <c r="P15" s="2">
        <v>6</v>
      </c>
      <c r="Q15" s="2">
        <v>16</v>
      </c>
      <c r="R15" s="18">
        <v>0.375</v>
      </c>
      <c r="S15" s="18">
        <f t="shared" si="0"/>
        <v>0.6</v>
      </c>
      <c r="T15" s="2">
        <v>4.5280227661132804</v>
      </c>
      <c r="U15" s="2">
        <v>4.1619348526001003</v>
      </c>
      <c r="V15" s="2">
        <v>3.9110138416290301</v>
      </c>
      <c r="W15" s="11">
        <v>0.250921010971069</v>
      </c>
      <c r="X15" s="2">
        <v>0.61700892448425304</v>
      </c>
      <c r="Y15" s="2">
        <v>0.61700892448425304</v>
      </c>
      <c r="Z15" s="2">
        <v>0.6</v>
      </c>
      <c r="AA15" s="2">
        <v>1</v>
      </c>
      <c r="AB15" s="2">
        <v>0.625</v>
      </c>
      <c r="AC15" s="2">
        <v>0.76923076923076905</v>
      </c>
      <c r="AD15" s="2">
        <v>0</v>
      </c>
      <c r="AE15" s="2">
        <v>0.4</v>
      </c>
    </row>
    <row r="16" spans="1:31" x14ac:dyDescent="0.15">
      <c r="A16" s="6">
        <v>739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1.6501522064209</v>
      </c>
      <c r="M16">
        <v>9999</v>
      </c>
      <c r="N16">
        <v>9999</v>
      </c>
      <c r="O16">
        <v>5</v>
      </c>
      <c r="P16">
        <v>5</v>
      </c>
      <c r="Q16">
        <v>14</v>
      </c>
      <c r="R16" s="16">
        <v>0.35709999999999997</v>
      </c>
      <c r="S16" s="16">
        <f t="shared" si="0"/>
        <v>0.5</v>
      </c>
      <c r="T16">
        <v>4.4673652648925799</v>
      </c>
      <c r="U16">
        <v>4.240966796875</v>
      </c>
      <c r="V16">
        <v>3.9269156455993599</v>
      </c>
      <c r="W16" s="17">
        <v>0.31405115127563499</v>
      </c>
      <c r="X16">
        <v>0.540449619293213</v>
      </c>
      <c r="Y16">
        <v>0.540449619293213</v>
      </c>
      <c r="Z16">
        <v>0.5</v>
      </c>
      <c r="AA16">
        <v>0.9</v>
      </c>
      <c r="AB16">
        <v>0.64285714285714302</v>
      </c>
      <c r="AC16">
        <v>0.75</v>
      </c>
      <c r="AD16">
        <v>0.1</v>
      </c>
      <c r="AE16">
        <v>0.4</v>
      </c>
    </row>
    <row r="17" spans="1:31" x14ac:dyDescent="0.15">
      <c r="A17" s="6">
        <v>399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13.0696868896484</v>
      </c>
      <c r="L17" s="10">
        <v>1.7777214050293</v>
      </c>
      <c r="M17">
        <v>1.5230255126953101</v>
      </c>
      <c r="N17">
        <v>9.9996490478515607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5.0788116455078098</v>
      </c>
      <c r="U17">
        <v>4.7300524711608896</v>
      </c>
      <c r="V17">
        <v>4.4413595199584996</v>
      </c>
      <c r="W17" s="17">
        <v>0.28869295120239302</v>
      </c>
      <c r="X17">
        <v>0.63745212554931596</v>
      </c>
      <c r="Y17">
        <v>0.63745212554931596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144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12.2588920593262</v>
      </c>
      <c r="L18" s="10">
        <v>1.6552867889404299</v>
      </c>
      <c r="M18">
        <v>1.37172698974609</v>
      </c>
      <c r="N18">
        <v>8.9462089538574201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4.8854942321777299</v>
      </c>
      <c r="U18">
        <v>4.5660943984985396</v>
      </c>
      <c r="V18">
        <v>4.2890815734863299</v>
      </c>
      <c r="W18" s="17">
        <v>0.27701282501220698</v>
      </c>
      <c r="X18">
        <v>0.59641265869140603</v>
      </c>
      <c r="Y18">
        <v>0.59641265869140603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482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11.742067337036101</v>
      </c>
      <c r="L19" s="10">
        <v>1.63059234619141</v>
      </c>
      <c r="M19">
        <v>1.34928131103516</v>
      </c>
      <c r="N19">
        <v>8.4218254089355504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4.3882617950439498</v>
      </c>
      <c r="U19">
        <v>4.1215224266052202</v>
      </c>
      <c r="V19">
        <v>3.8507843017578098</v>
      </c>
      <c r="W19" s="17">
        <v>0.270738124847412</v>
      </c>
      <c r="X19">
        <v>0.53747749328613303</v>
      </c>
      <c r="Y19">
        <v>0.53747749328613303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229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10.3217124938965</v>
      </c>
      <c r="L20" s="10">
        <v>1.7060852050781199</v>
      </c>
      <c r="M20">
        <v>1.0290412902832</v>
      </c>
      <c r="N20">
        <v>7.3843078613281197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4.8080120086669904</v>
      </c>
      <c r="U20">
        <v>4.4200329780578604</v>
      </c>
      <c r="V20">
        <v>4.1532464027404803</v>
      </c>
      <c r="W20" s="17">
        <v>0.26678657531738298</v>
      </c>
      <c r="X20">
        <v>0.654765605926514</v>
      </c>
      <c r="Y20">
        <v>0.654765605926514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476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12.183815002441399</v>
      </c>
      <c r="L21" s="10">
        <v>1.7520828247070299</v>
      </c>
      <c r="M21">
        <v>1.52590751647949</v>
      </c>
      <c r="N21">
        <v>9.3290176391601598</v>
      </c>
      <c r="O21">
        <v>5</v>
      </c>
      <c r="P21">
        <v>5</v>
      </c>
      <c r="Q21">
        <v>14</v>
      </c>
      <c r="R21" s="16">
        <v>0.35709999999999997</v>
      </c>
      <c r="S21" s="16">
        <f t="shared" si="0"/>
        <v>0.5</v>
      </c>
      <c r="T21">
        <v>4.4409465789794904</v>
      </c>
      <c r="U21">
        <v>4.1580147743225098</v>
      </c>
      <c r="V21">
        <v>3.8953614234924299</v>
      </c>
      <c r="W21" s="17">
        <v>0.26265335083007801</v>
      </c>
      <c r="X21">
        <v>0.54558515548706099</v>
      </c>
      <c r="Y21">
        <v>0.54558515548706099</v>
      </c>
      <c r="Z21">
        <v>0.5</v>
      </c>
      <c r="AA21">
        <v>0.9</v>
      </c>
      <c r="AB21">
        <v>0.64285714285714302</v>
      </c>
      <c r="AC21">
        <v>0.75</v>
      </c>
      <c r="AD21">
        <v>0.1</v>
      </c>
      <c r="AE21">
        <v>0.4</v>
      </c>
    </row>
    <row r="22" spans="1:31" x14ac:dyDescent="0.15">
      <c r="A22" s="6">
        <v>733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11.8653621673584</v>
      </c>
      <c r="L22" s="10">
        <v>1.68826484680176</v>
      </c>
      <c r="M22">
        <v>1.46877670288086</v>
      </c>
      <c r="N22">
        <v>9.1130142211914098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4.6890087127685502</v>
      </c>
      <c r="U22">
        <v>4.3773121833801296</v>
      </c>
      <c r="V22">
        <v>4.1230134963989302</v>
      </c>
      <c r="W22" s="17">
        <v>0.25429868698120101</v>
      </c>
      <c r="X22">
        <v>0.56599521636962902</v>
      </c>
      <c r="Y22">
        <v>0.56599521636962902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577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12.5681343078613</v>
      </c>
      <c r="L23" s="10">
        <v>1.6681442260742201</v>
      </c>
      <c r="M23">
        <v>1.4499664306640601</v>
      </c>
      <c r="N23">
        <v>9.9293594360351598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5.2424602508544904</v>
      </c>
      <c r="U23">
        <v>4.8652920722961399</v>
      </c>
      <c r="V23">
        <v>4.61120510101318</v>
      </c>
      <c r="W23" s="17">
        <v>0.25408697128295898</v>
      </c>
      <c r="X23">
        <v>0.63125514984130904</v>
      </c>
      <c r="Y23">
        <v>0.63125514984130904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864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9.7117614746093697</v>
      </c>
      <c r="L24" s="10">
        <v>1.73189353942871</v>
      </c>
      <c r="M24">
        <v>1.1190643310546899</v>
      </c>
      <c r="N24">
        <v>6.9107093811035201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4.5033893585205096</v>
      </c>
      <c r="U24">
        <v>4.1522464752197301</v>
      </c>
      <c r="V24">
        <v>3.9079174995422399</v>
      </c>
      <c r="W24" s="17">
        <v>0.24432897567749001</v>
      </c>
      <c r="X24">
        <v>0.59547185897827104</v>
      </c>
      <c r="Y24">
        <v>0.59547185897827104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s="2" customFormat="1" x14ac:dyDescent="0.15">
      <c r="A25" s="7">
        <v>471</v>
      </c>
      <c r="B25" s="2">
        <v>18</v>
      </c>
      <c r="C25" s="2">
        <v>2</v>
      </c>
      <c r="D25" s="2">
        <v>10</v>
      </c>
      <c r="E25" s="2">
        <v>10</v>
      </c>
      <c r="F25" s="2">
        <v>10</v>
      </c>
      <c r="G25" s="2">
        <v>0</v>
      </c>
      <c r="H25" s="2">
        <v>8</v>
      </c>
      <c r="I25" s="2">
        <v>2</v>
      </c>
      <c r="J25" s="2">
        <v>0.9</v>
      </c>
      <c r="K25" s="11">
        <v>9.5644092559814506</v>
      </c>
      <c r="L25" s="11">
        <v>1.7996177673339799</v>
      </c>
      <c r="M25" s="2">
        <v>1.2210121154785201</v>
      </c>
      <c r="N25" s="2">
        <v>6.8129844665527299</v>
      </c>
      <c r="O25" s="2">
        <v>6</v>
      </c>
      <c r="P25" s="2">
        <v>6</v>
      </c>
      <c r="Q25" s="2">
        <v>16</v>
      </c>
      <c r="R25" s="18">
        <v>0.375</v>
      </c>
      <c r="S25" s="18">
        <f t="shared" si="0"/>
        <v>0.6</v>
      </c>
      <c r="T25" s="2">
        <v>4.6843013763427699</v>
      </c>
      <c r="U25" s="2">
        <v>4.3179864883422896</v>
      </c>
      <c r="V25" s="2">
        <v>4.0765180587768501</v>
      </c>
      <c r="W25" s="11">
        <v>0.24146842956542999</v>
      </c>
      <c r="X25" s="2">
        <v>0.60778331756591797</v>
      </c>
      <c r="Y25" s="2">
        <v>0.60778331756591797</v>
      </c>
      <c r="Z25" s="2">
        <v>0.6</v>
      </c>
      <c r="AA25" s="2">
        <v>1</v>
      </c>
      <c r="AB25" s="2">
        <v>0.625</v>
      </c>
      <c r="AC25" s="2">
        <v>0.76923076923076905</v>
      </c>
      <c r="AD25" s="2">
        <v>0</v>
      </c>
      <c r="AE25" s="2">
        <v>0.4</v>
      </c>
    </row>
    <row r="26" spans="1:31" x14ac:dyDescent="0.15">
      <c r="A26" s="6">
        <v>66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12.834880828857401</v>
      </c>
      <c r="L26" s="10">
        <v>1.9117622375488299</v>
      </c>
      <c r="M26">
        <v>1.6743087768554701</v>
      </c>
      <c r="N26">
        <v>9.7622947692871094</v>
      </c>
      <c r="O26">
        <v>6</v>
      </c>
      <c r="P26">
        <v>6</v>
      </c>
      <c r="Q26">
        <v>16</v>
      </c>
      <c r="R26" s="16">
        <v>0.375</v>
      </c>
      <c r="S26" s="16">
        <f t="shared" ref="S26:S54" si="1">O26/E26</f>
        <v>0.6</v>
      </c>
      <c r="T26">
        <v>5.3047294616699201</v>
      </c>
      <c r="U26">
        <v>4.9479794502258301</v>
      </c>
      <c r="V26">
        <v>4.6499147415161097</v>
      </c>
      <c r="W26" s="17">
        <v>0.29806470870971702</v>
      </c>
      <c r="X26">
        <v>0.65481472015380904</v>
      </c>
      <c r="Y26">
        <v>0.65481472015380904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533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12.4168815612793</v>
      </c>
      <c r="L27" s="10">
        <v>1.8768482208252</v>
      </c>
      <c r="M27">
        <v>1.6374874114990201</v>
      </c>
      <c r="N27">
        <v>9.3175468444824201</v>
      </c>
      <c r="O27">
        <v>5</v>
      </c>
      <c r="P27">
        <v>5</v>
      </c>
      <c r="Q27">
        <v>15</v>
      </c>
      <c r="R27" s="16">
        <v>0.33329999999999999</v>
      </c>
      <c r="S27" s="16">
        <f t="shared" si="1"/>
        <v>0.5</v>
      </c>
      <c r="T27">
        <v>4.5146732330322301</v>
      </c>
      <c r="U27">
        <v>4.2346105575561497</v>
      </c>
      <c r="V27">
        <v>3.9387907981872599</v>
      </c>
      <c r="W27" s="17">
        <v>0.29581975936889598</v>
      </c>
      <c r="X27">
        <v>0.57588243484497104</v>
      </c>
      <c r="Y27">
        <v>0.57588243484497104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46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10.927448272705099</v>
      </c>
      <c r="L28" s="10">
        <v>1.83538246154785</v>
      </c>
      <c r="M28">
        <v>1.1187820434570299</v>
      </c>
      <c r="N28">
        <v>7.7820816040039098</v>
      </c>
      <c r="O28">
        <v>6</v>
      </c>
      <c r="P28">
        <v>6</v>
      </c>
      <c r="Q28">
        <v>16</v>
      </c>
      <c r="R28" s="16">
        <v>0.375</v>
      </c>
      <c r="S28" s="16">
        <f t="shared" si="1"/>
        <v>0.6</v>
      </c>
      <c r="T28">
        <v>4.6842994689941397</v>
      </c>
      <c r="U28">
        <v>4.3254470825195304</v>
      </c>
      <c r="V28">
        <v>4.0339326858520499</v>
      </c>
      <c r="W28" s="17">
        <v>0.29151439666748102</v>
      </c>
      <c r="X28">
        <v>0.65036678314208995</v>
      </c>
      <c r="Y28">
        <v>0.65036678314208995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248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10.4051151275635</v>
      </c>
      <c r="L29" s="10">
        <v>1.9848480224609399</v>
      </c>
      <c r="M29">
        <v>1.3254547119140601</v>
      </c>
      <c r="N29">
        <v>7.2283706665039098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4.5812740325927699</v>
      </c>
      <c r="U29">
        <v>4.2390804290771502</v>
      </c>
      <c r="V29">
        <v>3.9479346275329599</v>
      </c>
      <c r="W29" s="17">
        <v>0.29114580154419001</v>
      </c>
      <c r="X29">
        <v>0.63333940505981401</v>
      </c>
      <c r="Y29">
        <v>0.63333940505981401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171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12.860271453857401</v>
      </c>
      <c r="L30" s="10">
        <v>1.8646831512451201</v>
      </c>
      <c r="M30">
        <v>1.61594581604004</v>
      </c>
      <c r="N30">
        <v>9.7299594879150408</v>
      </c>
      <c r="O30">
        <v>6</v>
      </c>
      <c r="P30">
        <v>6</v>
      </c>
      <c r="Q30">
        <v>16</v>
      </c>
      <c r="R30" s="16">
        <v>0.375</v>
      </c>
      <c r="S30" s="16">
        <f t="shared" si="1"/>
        <v>0.6</v>
      </c>
      <c r="T30">
        <v>4.6467018127441397</v>
      </c>
      <c r="U30">
        <v>4.3569760322570801</v>
      </c>
      <c r="V30">
        <v>4.0668029785156197</v>
      </c>
      <c r="W30" s="17">
        <v>0.29017305374145502</v>
      </c>
      <c r="X30">
        <v>0.57989883422851596</v>
      </c>
      <c r="Y30">
        <v>0.57989883422851596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234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12.8093204498291</v>
      </c>
      <c r="L31" s="10">
        <v>1.9746341705322299</v>
      </c>
      <c r="M31">
        <v>1.76130294799805</v>
      </c>
      <c r="N31">
        <v>9.9051914215087908</v>
      </c>
      <c r="O31">
        <v>8</v>
      </c>
      <c r="P31">
        <v>8</v>
      </c>
      <c r="Q31">
        <v>18</v>
      </c>
      <c r="R31" s="16">
        <v>0.44440000000000002</v>
      </c>
      <c r="S31" s="16">
        <f t="shared" si="1"/>
        <v>0.8</v>
      </c>
      <c r="T31">
        <v>4.8839550018310502</v>
      </c>
      <c r="U31">
        <v>4.5486645698547399</v>
      </c>
      <c r="V31">
        <v>4.2683181762695304</v>
      </c>
      <c r="W31" s="17">
        <v>0.28034639358520502</v>
      </c>
      <c r="X31">
        <v>0.61563682556152299</v>
      </c>
      <c r="Y31">
        <v>0.61563682556152299</v>
      </c>
      <c r="Z31">
        <v>0.8</v>
      </c>
      <c r="AA31">
        <v>1</v>
      </c>
      <c r="AB31">
        <v>0.55555555555555602</v>
      </c>
      <c r="AC31">
        <v>0.71428571428571397</v>
      </c>
      <c r="AD31">
        <v>0</v>
      </c>
      <c r="AE31">
        <v>0.2</v>
      </c>
    </row>
    <row r="32" spans="1:31" x14ac:dyDescent="0.15">
      <c r="A32" s="6">
        <v>530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13.0725746154785</v>
      </c>
      <c r="L32" s="10">
        <v>1.9138488769531199</v>
      </c>
      <c r="M32">
        <v>1.68550872802734</v>
      </c>
      <c r="N32">
        <v>10.1151885986328</v>
      </c>
      <c r="O32">
        <v>7</v>
      </c>
      <c r="P32">
        <v>7</v>
      </c>
      <c r="Q32">
        <v>17</v>
      </c>
      <c r="R32" s="16">
        <v>0.4118</v>
      </c>
      <c r="S32" s="16">
        <f t="shared" si="1"/>
        <v>0.7</v>
      </c>
      <c r="T32">
        <v>4.7995872497558603</v>
      </c>
      <c r="U32">
        <v>4.4854669570922896</v>
      </c>
      <c r="V32">
        <v>4.2099537849426296</v>
      </c>
      <c r="W32" s="17">
        <v>0.27551317214965798</v>
      </c>
      <c r="X32">
        <v>0.58963346481323198</v>
      </c>
      <c r="Y32">
        <v>0.58963346481323198</v>
      </c>
      <c r="Z32">
        <v>0.7</v>
      </c>
      <c r="AA32">
        <v>1</v>
      </c>
      <c r="AB32">
        <v>0.58823529411764697</v>
      </c>
      <c r="AC32">
        <v>0.74074074074074103</v>
      </c>
      <c r="AD32">
        <v>0</v>
      </c>
      <c r="AE32">
        <v>0.3</v>
      </c>
    </row>
    <row r="33" spans="1:31" x14ac:dyDescent="0.15">
      <c r="A33" s="6">
        <v>408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10.498249053955099</v>
      </c>
      <c r="L33" s="10">
        <v>1.8893241882324201</v>
      </c>
      <c r="M33">
        <v>1.2421913146972701</v>
      </c>
      <c r="N33">
        <v>7.5254993438720703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4.4369258880615199</v>
      </c>
      <c r="U33">
        <v>4.0983295440673801</v>
      </c>
      <c r="V33">
        <v>3.8247802257537802</v>
      </c>
      <c r="W33" s="17">
        <v>0.27354931831359902</v>
      </c>
      <c r="X33">
        <v>0.61214566230773904</v>
      </c>
      <c r="Y33">
        <v>0.61214566230773904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504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12.6378479003906</v>
      </c>
      <c r="L34" s="10">
        <v>1.8486232757568399</v>
      </c>
      <c r="M34">
        <v>1.6085166931152299</v>
      </c>
      <c r="N34">
        <v>9.5869503021240199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4.7026042938232404</v>
      </c>
      <c r="U34">
        <v>4.3939733505248997</v>
      </c>
      <c r="V34">
        <v>4.1244826316833496</v>
      </c>
      <c r="W34" s="17">
        <v>0.26949071884155301</v>
      </c>
      <c r="X34">
        <v>0.57812166213989302</v>
      </c>
      <c r="Y34">
        <v>0.57812166213989302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919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9.3149452209472692</v>
      </c>
      <c r="L35" s="10">
        <v>1.9072952270507799</v>
      </c>
      <c r="M35">
        <v>1.2956085205078101</v>
      </c>
      <c r="N35">
        <v>6.2011222839355504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3.9522819519043</v>
      </c>
      <c r="U35">
        <v>3.6741347312927202</v>
      </c>
      <c r="V35">
        <v>3.4054298400878902</v>
      </c>
      <c r="W35" s="17">
        <v>0.26870489120483398</v>
      </c>
      <c r="X35">
        <v>0.54685211181640603</v>
      </c>
      <c r="Y35">
        <v>0.54685211181640603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522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9.7061634063720703</v>
      </c>
      <c r="L36" s="10">
        <v>1.9716968536377</v>
      </c>
      <c r="M36">
        <v>1.37361907958984</v>
      </c>
      <c r="N36">
        <v>6.6777267456054696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4.1701889038085902</v>
      </c>
      <c r="U36">
        <v>3.8697781562805198</v>
      </c>
      <c r="V36">
        <v>3.6039681434631401</v>
      </c>
      <c r="W36" s="17">
        <v>0.26581001281738298</v>
      </c>
      <c r="X36">
        <v>0.56622076034545898</v>
      </c>
      <c r="Y36">
        <v>0.56622076034545898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s="1" customFormat="1" x14ac:dyDescent="0.15">
      <c r="A37" s="8">
        <v>172</v>
      </c>
      <c r="B37" s="1">
        <v>18</v>
      </c>
      <c r="C37" s="1">
        <v>2</v>
      </c>
      <c r="D37" s="1">
        <v>10</v>
      </c>
      <c r="E37" s="1">
        <v>10</v>
      </c>
      <c r="F37" s="1">
        <v>10</v>
      </c>
      <c r="G37" s="1">
        <v>0</v>
      </c>
      <c r="H37" s="1">
        <v>8</v>
      </c>
      <c r="I37" s="1">
        <v>2</v>
      </c>
      <c r="J37" s="1">
        <v>0.9</v>
      </c>
      <c r="K37" s="12">
        <v>10.5464134216309</v>
      </c>
      <c r="L37" s="12">
        <v>1.8338317871093699</v>
      </c>
      <c r="M37" s="1">
        <v>1.2020416259765601</v>
      </c>
      <c r="N37" s="1">
        <v>7.7317867279052699</v>
      </c>
      <c r="O37" s="1">
        <v>6</v>
      </c>
      <c r="P37" s="1">
        <v>6</v>
      </c>
      <c r="Q37" s="1">
        <v>16</v>
      </c>
      <c r="R37" s="19">
        <v>0.375</v>
      </c>
      <c r="S37" s="19">
        <f t="shared" si="1"/>
        <v>0.6</v>
      </c>
      <c r="T37" s="1">
        <v>4.8599853515625</v>
      </c>
      <c r="U37" s="1">
        <v>4.4665212631225604</v>
      </c>
      <c r="V37" s="1">
        <v>4.2053079605102504</v>
      </c>
      <c r="W37" s="12">
        <v>0.26121330261230502</v>
      </c>
      <c r="X37" s="1">
        <v>0.65467739105224598</v>
      </c>
      <c r="Y37" s="1">
        <v>0.65467739105224598</v>
      </c>
      <c r="Z37" s="1">
        <v>0.6</v>
      </c>
      <c r="AA37" s="1">
        <v>1</v>
      </c>
      <c r="AB37" s="1">
        <v>0.625</v>
      </c>
      <c r="AC37" s="1">
        <v>0.76923076923076905</v>
      </c>
      <c r="AD37" s="1">
        <v>0</v>
      </c>
      <c r="AE37" s="1">
        <v>0.4</v>
      </c>
    </row>
    <row r="38" spans="1:31" x14ac:dyDescent="0.15">
      <c r="A38" s="6">
        <v>729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8.7124385833740199</v>
      </c>
      <c r="L38" s="10">
        <v>2.1867809295654301</v>
      </c>
      <c r="M38">
        <v>1.190185546875E-3</v>
      </c>
      <c r="N38">
        <v>8.6801414489746094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4.5547218322753897</v>
      </c>
      <c r="U38">
        <v>3.91522216796875</v>
      </c>
      <c r="V38">
        <v>3.9126772880554199</v>
      </c>
      <c r="W38" s="17">
        <v>2.5448799133300799E-3</v>
      </c>
      <c r="X38">
        <v>0.64204454421997104</v>
      </c>
      <c r="Y38">
        <v>0.64204454421997104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833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9.99371337890625</v>
      </c>
      <c r="L39" s="10">
        <v>2.1343574523925799</v>
      </c>
      <c r="M39">
        <v>1.4716148376464799</v>
      </c>
      <c r="N39">
        <v>6.5104637145996103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4.3172283172607404</v>
      </c>
      <c r="U39">
        <v>4.0264840126037598</v>
      </c>
      <c r="V39">
        <v>3.7139267921447701</v>
      </c>
      <c r="W39" s="17">
        <v>0.31255722045898399</v>
      </c>
      <c r="X39">
        <v>0.60330152511596702</v>
      </c>
      <c r="Y39">
        <v>0.60330152511596702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696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11.557004928588899</v>
      </c>
      <c r="L40" s="10">
        <v>2.10552978515625</v>
      </c>
      <c r="M40">
        <v>1.8621940612793</v>
      </c>
      <c r="N40">
        <v>8.0682544708252006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3.9785842895507799</v>
      </c>
      <c r="U40">
        <v>3.7728855609893799</v>
      </c>
      <c r="V40">
        <v>3.4656283855438201</v>
      </c>
      <c r="W40" s="17">
        <v>0.30725717544555697</v>
      </c>
      <c r="X40">
        <v>0.51295590400695801</v>
      </c>
      <c r="Y40">
        <v>0.51295590400695801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10.032100677490201</v>
      </c>
      <c r="L41" s="10">
        <v>2.0374279022216801</v>
      </c>
      <c r="M41">
        <v>1.35663986206055</v>
      </c>
      <c r="N41">
        <v>6.5893821716308603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4.4516887664794904</v>
      </c>
      <c r="U41">
        <v>4.1336708068847701</v>
      </c>
      <c r="V41">
        <v>3.82903051376343</v>
      </c>
      <c r="W41" s="17">
        <v>0.304640293121338</v>
      </c>
      <c r="X41">
        <v>0.62265825271606401</v>
      </c>
      <c r="Y41">
        <v>0.62265825271606401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521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6.8177566528320304</v>
      </c>
      <c r="L42" s="3">
        <v>2.2020149230957</v>
      </c>
      <c r="M42">
        <v>0.59191131591796897</v>
      </c>
      <c r="N42">
        <v>6.0112800598144496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3.2612056732177699</v>
      </c>
      <c r="U42">
        <v>2.8719031810760498</v>
      </c>
      <c r="V42">
        <v>2.8120932579040501</v>
      </c>
      <c r="W42" s="3">
        <v>5.9809923171997098E-2</v>
      </c>
      <c r="X42">
        <v>0.44911241531372098</v>
      </c>
      <c r="Y42">
        <v>0.44911241531372098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141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10.3313331604004</v>
      </c>
      <c r="L43" s="10">
        <v>2.0478324890136701</v>
      </c>
      <c r="M43">
        <v>1.35721588134766</v>
      </c>
      <c r="N43">
        <v>6.9013252258300799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4.6949310302734402</v>
      </c>
      <c r="U43">
        <v>4.3674135208129901</v>
      </c>
      <c r="V43">
        <v>4.0722942352294904</v>
      </c>
      <c r="W43" s="17">
        <v>0.29511928558349598</v>
      </c>
      <c r="X43">
        <v>0.62263679504394498</v>
      </c>
      <c r="Y43">
        <v>0.62263679504394498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429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10.1026954650879</v>
      </c>
      <c r="L44" s="10">
        <v>2.1424312591552699</v>
      </c>
      <c r="M44">
        <v>1.48140716552734</v>
      </c>
      <c r="N44">
        <v>6.6452274322509801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4.2912883758544904</v>
      </c>
      <c r="U44">
        <v>4.0109171867370597</v>
      </c>
      <c r="V44">
        <v>3.7211456298828098</v>
      </c>
      <c r="W44" s="17">
        <v>0.28977155685424799</v>
      </c>
      <c r="X44">
        <v>0.57014274597168002</v>
      </c>
      <c r="Y44">
        <v>0.57014274597168002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179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9.1887779235839808</v>
      </c>
      <c r="L45" s="10">
        <v>2.0526142120361301</v>
      </c>
      <c r="M45">
        <v>1.4161491394043</v>
      </c>
      <c r="N45">
        <v>5.7378883361816397</v>
      </c>
      <c r="O45">
        <v>6</v>
      </c>
      <c r="P45">
        <v>6</v>
      </c>
      <c r="Q45">
        <v>16</v>
      </c>
      <c r="R45" s="16">
        <v>0.375</v>
      </c>
      <c r="S45" s="16">
        <f t="shared" si="1"/>
        <v>0.6</v>
      </c>
      <c r="T45">
        <v>4.2398452758789098</v>
      </c>
      <c r="U45">
        <v>3.9448945522308301</v>
      </c>
      <c r="V45">
        <v>3.6569015979766801</v>
      </c>
      <c r="W45" s="17">
        <v>0.28799295425415</v>
      </c>
      <c r="X45">
        <v>0.58294367790222201</v>
      </c>
      <c r="Y45">
        <v>0.58294367790222201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876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11.768062591552701</v>
      </c>
      <c r="L46" s="10">
        <v>2.0373554229736301</v>
      </c>
      <c r="M46">
        <v>1.83975982666016</v>
      </c>
      <c r="N46">
        <v>8.8359622955322301</v>
      </c>
      <c r="O46">
        <v>4</v>
      </c>
      <c r="P46">
        <v>4</v>
      </c>
      <c r="Q46">
        <v>13</v>
      </c>
      <c r="R46" s="16">
        <v>0.30769999999999997</v>
      </c>
      <c r="S46" s="16">
        <f t="shared" si="1"/>
        <v>0.4</v>
      </c>
      <c r="T46">
        <v>4.0236244201660201</v>
      </c>
      <c r="U46">
        <v>3.7884182929992698</v>
      </c>
      <c r="V46">
        <v>3.50898361206055</v>
      </c>
      <c r="W46" s="17">
        <v>0.27943468093872098</v>
      </c>
      <c r="X46">
        <v>0.51464080810546897</v>
      </c>
      <c r="Y46">
        <v>0.51464080810546897</v>
      </c>
      <c r="Z46">
        <v>0.4</v>
      </c>
      <c r="AA46">
        <v>0.9</v>
      </c>
      <c r="AB46">
        <v>0.69230769230769196</v>
      </c>
      <c r="AC46">
        <v>0.78260869565217395</v>
      </c>
      <c r="AD46">
        <v>0.1</v>
      </c>
      <c r="AE46">
        <v>0.5</v>
      </c>
    </row>
    <row r="47" spans="1:31" s="1" customFormat="1" x14ac:dyDescent="0.15">
      <c r="A47" s="8">
        <v>896</v>
      </c>
      <c r="B47" s="1">
        <v>18</v>
      </c>
      <c r="C47" s="1">
        <v>2</v>
      </c>
      <c r="D47" s="1">
        <v>10</v>
      </c>
      <c r="E47" s="1">
        <v>10</v>
      </c>
      <c r="F47" s="1">
        <v>10</v>
      </c>
      <c r="G47" s="1">
        <v>0</v>
      </c>
      <c r="H47" s="1">
        <v>8</v>
      </c>
      <c r="I47" s="1">
        <v>2</v>
      </c>
      <c r="J47" s="1">
        <v>0.9</v>
      </c>
      <c r="K47" s="12">
        <v>10.0399951934815</v>
      </c>
      <c r="L47" s="12">
        <v>2.1060886383056601</v>
      </c>
      <c r="M47" s="1">
        <v>1.50069808959961</v>
      </c>
      <c r="N47" s="1">
        <v>6.89044189453125</v>
      </c>
      <c r="O47" s="1">
        <v>5</v>
      </c>
      <c r="P47" s="1">
        <v>5</v>
      </c>
      <c r="Q47" s="1">
        <v>15</v>
      </c>
      <c r="R47" s="19">
        <v>0.33329999999999999</v>
      </c>
      <c r="S47" s="19">
        <f t="shared" si="1"/>
        <v>0.5</v>
      </c>
      <c r="T47" s="1">
        <v>4.50950050354004</v>
      </c>
      <c r="U47" s="1">
        <v>4.18530368804932</v>
      </c>
      <c r="V47" s="1">
        <v>3.91378545761108</v>
      </c>
      <c r="W47" s="12">
        <v>0.27151823043823198</v>
      </c>
      <c r="X47" s="1">
        <v>0.59571504592895497</v>
      </c>
      <c r="Y47" s="1">
        <v>0.59571504592895497</v>
      </c>
      <c r="Z47" s="1">
        <v>0.5</v>
      </c>
      <c r="AA47" s="1">
        <v>1</v>
      </c>
      <c r="AB47" s="1">
        <v>0.66666666666666696</v>
      </c>
      <c r="AC47" s="1">
        <v>0.8</v>
      </c>
      <c r="AD47" s="1">
        <v>0</v>
      </c>
      <c r="AE47" s="1">
        <v>0.5</v>
      </c>
    </row>
    <row r="48" spans="1:31" x14ac:dyDescent="0.15">
      <c r="A48" s="6">
        <v>240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8.3037338256835902</v>
      </c>
      <c r="L48" s="10">
        <v>2.2814140319824201</v>
      </c>
      <c r="M48">
        <v>0.228507995605469</v>
      </c>
      <c r="N48">
        <v>7.9388236999511701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3.8202362060546902</v>
      </c>
      <c r="U48">
        <v>3.2697188854217498</v>
      </c>
      <c r="V48">
        <v>3.2363152503967298</v>
      </c>
      <c r="W48" s="17">
        <v>3.34036350250244E-2</v>
      </c>
      <c r="X48">
        <v>0.58392095565795898</v>
      </c>
      <c r="Y48">
        <v>0.58392095565795898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931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8.2917289733886701</v>
      </c>
      <c r="L49" s="10">
        <v>2.2534942626953098</v>
      </c>
      <c r="M49">
        <v>0.145561218261719</v>
      </c>
      <c r="N49">
        <v>7.8606090545654297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3.8922595977783199</v>
      </c>
      <c r="U49">
        <v>3.3311226367950399</v>
      </c>
      <c r="V49">
        <v>3.2962231636047399</v>
      </c>
      <c r="W49" s="17">
        <v>3.4899473190307603E-2</v>
      </c>
      <c r="X49">
        <v>0.59603643417358398</v>
      </c>
      <c r="Y49">
        <v>0.59603643417358398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37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7.9181995391845703</v>
      </c>
      <c r="L50" s="10">
        <v>2.3743133544921902</v>
      </c>
      <c r="M50">
        <v>0.58882904052734397</v>
      </c>
      <c r="N50">
        <v>7.5167980194091797</v>
      </c>
      <c r="O50">
        <v>5</v>
      </c>
      <c r="P50">
        <v>5</v>
      </c>
      <c r="Q50">
        <v>14</v>
      </c>
      <c r="R50" s="16">
        <v>0.35709999999999997</v>
      </c>
      <c r="S50" s="16">
        <f t="shared" si="1"/>
        <v>0.5</v>
      </c>
      <c r="T50">
        <v>3.9399890899658199</v>
      </c>
      <c r="U50">
        <v>3.4389526844024698</v>
      </c>
      <c r="V50">
        <v>3.3988056182861301</v>
      </c>
      <c r="W50" s="17">
        <v>4.0147066116333001E-2</v>
      </c>
      <c r="X50">
        <v>0.54118347167968694</v>
      </c>
      <c r="Y50">
        <v>0.54118347167968694</v>
      </c>
      <c r="Z50">
        <v>0.5</v>
      </c>
      <c r="AA50">
        <v>0.9</v>
      </c>
      <c r="AB50">
        <v>0.64285714285714302</v>
      </c>
      <c r="AC50">
        <v>0.75</v>
      </c>
      <c r="AD50">
        <v>0.1</v>
      </c>
      <c r="AE50">
        <v>0.4</v>
      </c>
    </row>
    <row r="51" spans="1:31" x14ac:dyDescent="0.15">
      <c r="A51" s="6">
        <v>388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8.5895023345947301</v>
      </c>
      <c r="L51" s="10">
        <v>2.3778305053710902</v>
      </c>
      <c r="M51">
        <v>0.202079772949219</v>
      </c>
      <c r="N51">
        <v>8.0718574523925799</v>
      </c>
      <c r="O51">
        <v>5</v>
      </c>
      <c r="P51">
        <v>5</v>
      </c>
      <c r="Q51">
        <v>15</v>
      </c>
      <c r="R51" s="16">
        <v>0.33329999999999999</v>
      </c>
      <c r="S51" s="16">
        <f t="shared" si="1"/>
        <v>0.5</v>
      </c>
      <c r="T51">
        <v>3.9732704162597701</v>
      </c>
      <c r="U51">
        <v>3.4125065803527801</v>
      </c>
      <c r="V51">
        <v>3.3702468872070299</v>
      </c>
      <c r="W51" s="17">
        <v>4.2259693145752002E-2</v>
      </c>
      <c r="X51">
        <v>0.60302352905273404</v>
      </c>
      <c r="Y51">
        <v>0.60302352905273404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845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8.0190811157226598</v>
      </c>
      <c r="L52" s="10">
        <v>2.28095626831055</v>
      </c>
      <c r="M52">
        <v>0.30695343017578097</v>
      </c>
      <c r="N52">
        <v>7.5282402038574201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3.8505725860595699</v>
      </c>
      <c r="U52">
        <v>3.3273270130157502</v>
      </c>
      <c r="V52">
        <v>3.2824389934539799</v>
      </c>
      <c r="W52" s="17">
        <v>4.4888019561767599E-2</v>
      </c>
      <c r="X52">
        <v>0.56813359260559104</v>
      </c>
      <c r="Y52">
        <v>0.56813359260559104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653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8.1527938842773402</v>
      </c>
      <c r="L53" s="10">
        <v>2.31557273864746</v>
      </c>
      <c r="M53">
        <v>0.247383117675781</v>
      </c>
      <c r="N53">
        <v>7.5380725860595703</v>
      </c>
      <c r="O53">
        <v>5</v>
      </c>
      <c r="P53">
        <v>5</v>
      </c>
      <c r="Q53">
        <v>15</v>
      </c>
      <c r="R53" s="16">
        <v>0.33329999999999999</v>
      </c>
      <c r="S53" s="16">
        <f t="shared" si="1"/>
        <v>0.5</v>
      </c>
      <c r="T53">
        <v>4.1106548309326199</v>
      </c>
      <c r="U53">
        <v>3.5686156749725302</v>
      </c>
      <c r="V53">
        <v>3.5180110931396502</v>
      </c>
      <c r="W53" s="17">
        <v>5.0604581832885701E-2</v>
      </c>
      <c r="X53">
        <v>0.59264373779296897</v>
      </c>
      <c r="Y53">
        <v>0.59264373779296897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s="2" customFormat="1" x14ac:dyDescent="0.15">
      <c r="A54" s="7">
        <v>450</v>
      </c>
      <c r="B54" s="2">
        <v>15</v>
      </c>
      <c r="C54" s="2">
        <v>5</v>
      </c>
      <c r="D54" s="2">
        <v>10</v>
      </c>
      <c r="E54" s="2">
        <v>10</v>
      </c>
      <c r="F54" s="2">
        <v>10</v>
      </c>
      <c r="G54" s="2">
        <v>0</v>
      </c>
      <c r="H54" s="2">
        <v>5</v>
      </c>
      <c r="I54" s="2">
        <v>5</v>
      </c>
      <c r="J54" s="2">
        <v>0.75</v>
      </c>
      <c r="K54" s="2">
        <v>7.1551666259765598</v>
      </c>
      <c r="L54" s="11">
        <v>2.28640556335449</v>
      </c>
      <c r="M54" s="2">
        <v>0.63689041137695301</v>
      </c>
      <c r="N54" s="2">
        <v>6.4384956359863299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1"/>
        <v>0.4</v>
      </c>
      <c r="T54" s="2">
        <v>3.5314579010009801</v>
      </c>
      <c r="U54" s="2">
        <v>3.1282513141632098</v>
      </c>
      <c r="V54" s="2">
        <v>3.0764431953430198</v>
      </c>
      <c r="W54" s="11">
        <v>5.1808118820190402E-2</v>
      </c>
      <c r="X54" s="2">
        <v>0.45501470565795898</v>
      </c>
      <c r="Y54" s="2">
        <v>0.45501470565795898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1" x14ac:dyDescent="0.15">
      <c r="A55" s="6">
        <v>811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7.9958915710449201</v>
      </c>
      <c r="L55" s="10">
        <v>2.4192810058593701</v>
      </c>
      <c r="M55">
        <v>0.42259979248046903</v>
      </c>
      <c r="N55">
        <v>7.1598644256591797</v>
      </c>
      <c r="O55">
        <v>4</v>
      </c>
      <c r="P55">
        <v>4</v>
      </c>
      <c r="Q55">
        <v>14</v>
      </c>
      <c r="R55" s="16">
        <v>0.28570000000000001</v>
      </c>
      <c r="S55" s="16">
        <f t="shared" ref="S55:S61" si="2">O55/E55</f>
        <v>0.4</v>
      </c>
      <c r="T55">
        <v>3.1425418853759801</v>
      </c>
      <c r="U55">
        <v>2.70858955383301</v>
      </c>
      <c r="V55">
        <v>2.6420795917511</v>
      </c>
      <c r="W55" s="17">
        <v>6.6509962081909194E-2</v>
      </c>
      <c r="X55">
        <v>0.50046229362487804</v>
      </c>
      <c r="Y55">
        <v>0.50046229362487804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381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8.4343585968017596</v>
      </c>
      <c r="L56" s="10">
        <v>2.4829654693603498</v>
      </c>
      <c r="M56">
        <v>0.32008743286132801</v>
      </c>
      <c r="N56">
        <v>7.5770339965820304</v>
      </c>
      <c r="O56">
        <v>5</v>
      </c>
      <c r="P56">
        <v>5</v>
      </c>
      <c r="Q56">
        <v>15</v>
      </c>
      <c r="R56" s="16">
        <v>0.33329999999999999</v>
      </c>
      <c r="S56" s="16">
        <f t="shared" si="2"/>
        <v>0.5</v>
      </c>
      <c r="T56">
        <v>3.8176078796386701</v>
      </c>
      <c r="U56">
        <v>3.3234374523162802</v>
      </c>
      <c r="V56">
        <v>3.2520523071289098</v>
      </c>
      <c r="W56" s="17">
        <v>7.1385145187377902E-2</v>
      </c>
      <c r="X56">
        <v>0.56555557250976596</v>
      </c>
      <c r="Y56">
        <v>0.56555557250976596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970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8.1123428344726598</v>
      </c>
      <c r="L57" s="10">
        <v>2.4769401550293</v>
      </c>
      <c r="M57">
        <v>0.43460464477539101</v>
      </c>
      <c r="N57">
        <v>7.18613624572754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3.5408668518066402</v>
      </c>
      <c r="U57">
        <v>3.0644097328186</v>
      </c>
      <c r="V57">
        <v>2.9869301319122301</v>
      </c>
      <c r="W57" s="17">
        <v>7.7479600906372098E-2</v>
      </c>
      <c r="X57">
        <v>0.55393671989440896</v>
      </c>
      <c r="Y57">
        <v>0.55393671989440896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549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7.7353839874267596</v>
      </c>
      <c r="L58" s="10">
        <v>2.4009819030761701</v>
      </c>
      <c r="M58">
        <v>0.498153686523437</v>
      </c>
      <c r="N58">
        <v>6.8631515502929696</v>
      </c>
      <c r="O58">
        <v>4</v>
      </c>
      <c r="P58">
        <v>4</v>
      </c>
      <c r="Q58">
        <v>14</v>
      </c>
      <c r="R58" s="16">
        <v>0.28570000000000001</v>
      </c>
      <c r="S58" s="16">
        <f t="shared" si="2"/>
        <v>0.4</v>
      </c>
      <c r="T58">
        <v>3.7578601837158199</v>
      </c>
      <c r="U58">
        <v>3.3118636608123802</v>
      </c>
      <c r="V58">
        <v>3.2321610450744598</v>
      </c>
      <c r="W58" s="17">
        <v>7.9702615737914997E-2</v>
      </c>
      <c r="X58">
        <v>0.52569913864135698</v>
      </c>
      <c r="Y58">
        <v>0.52569913864135698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s="2" customFormat="1" x14ac:dyDescent="0.15">
      <c r="A59" s="7">
        <v>390</v>
      </c>
      <c r="B59" s="2">
        <v>15</v>
      </c>
      <c r="C59" s="2">
        <v>5</v>
      </c>
      <c r="D59" s="2">
        <v>10</v>
      </c>
      <c r="E59" s="2">
        <v>10</v>
      </c>
      <c r="F59" s="2">
        <v>10</v>
      </c>
      <c r="G59" s="2">
        <v>0</v>
      </c>
      <c r="H59" s="2">
        <v>5</v>
      </c>
      <c r="I59" s="2">
        <v>5</v>
      </c>
      <c r="J59" s="2">
        <v>0.75</v>
      </c>
      <c r="K59" s="2">
        <v>7.9791641235351598</v>
      </c>
      <c r="L59" s="11">
        <v>2.5468788146972701</v>
      </c>
      <c r="M59" s="2">
        <v>0.53936386108398404</v>
      </c>
      <c r="N59" s="2">
        <v>6.8495445251464799</v>
      </c>
      <c r="O59" s="2">
        <v>4</v>
      </c>
      <c r="P59" s="2">
        <v>4</v>
      </c>
      <c r="Q59" s="2">
        <v>13</v>
      </c>
      <c r="R59" s="18">
        <v>0.30769999999999997</v>
      </c>
      <c r="S59" s="18">
        <f t="shared" si="2"/>
        <v>0.4</v>
      </c>
      <c r="T59" s="2">
        <v>3.54753494262695</v>
      </c>
      <c r="U59" s="2">
        <v>3.11309742927551</v>
      </c>
      <c r="V59" s="2">
        <v>3.0184552669525102</v>
      </c>
      <c r="W59" s="11">
        <v>9.4642162322998005E-2</v>
      </c>
      <c r="X59" s="2">
        <v>0.52907967567443803</v>
      </c>
      <c r="Y59" s="2">
        <v>0.52907967567443803</v>
      </c>
      <c r="Z59" s="2">
        <v>0.4</v>
      </c>
      <c r="AA59" s="2">
        <v>0.9</v>
      </c>
      <c r="AB59" s="2">
        <v>0.69230769230769196</v>
      </c>
      <c r="AC59" s="2">
        <v>0.78260869565217395</v>
      </c>
      <c r="AD59" s="2">
        <v>0.1</v>
      </c>
      <c r="AE59" s="2">
        <v>0.5</v>
      </c>
    </row>
    <row r="60" spans="1:31" x14ac:dyDescent="0.15">
      <c r="A60" s="6">
        <v>147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>
        <v>7.5927104949951199</v>
      </c>
      <c r="L60" s="10">
        <v>2.7144756317138699</v>
      </c>
      <c r="M60">
        <v>0.28372955322265597</v>
      </c>
      <c r="N60">
        <v>8.1443538665771502</v>
      </c>
      <c r="O60">
        <v>4</v>
      </c>
      <c r="P60">
        <v>4</v>
      </c>
      <c r="Q60">
        <v>13</v>
      </c>
      <c r="R60" s="16">
        <v>0.30769999999999997</v>
      </c>
      <c r="S60" s="16">
        <f t="shared" si="2"/>
        <v>0.4</v>
      </c>
      <c r="T60">
        <v>3.4357986450195299</v>
      </c>
      <c r="U60">
        <v>2.9036130905151398</v>
      </c>
      <c r="V60">
        <v>2.9277539253234899</v>
      </c>
      <c r="W60" s="17">
        <v>2.4140834808349599E-2</v>
      </c>
      <c r="X60">
        <v>0.50804471969604503</v>
      </c>
      <c r="Y60">
        <v>0.50804471969604503</v>
      </c>
      <c r="Z60">
        <v>0.4</v>
      </c>
      <c r="AA60">
        <v>0.9</v>
      </c>
      <c r="AB60">
        <v>0.69230769230769196</v>
      </c>
      <c r="AC60">
        <v>0.78260869565217395</v>
      </c>
      <c r="AD60">
        <v>0.1</v>
      </c>
      <c r="AE60">
        <v>0.5</v>
      </c>
    </row>
    <row r="61" spans="1:31" x14ac:dyDescent="0.15">
      <c r="A61" s="6">
        <v>24</v>
      </c>
      <c r="B61">
        <v>15</v>
      </c>
      <c r="C61">
        <v>5</v>
      </c>
      <c r="D61">
        <v>10</v>
      </c>
      <c r="E61">
        <v>10</v>
      </c>
      <c r="F61">
        <v>9</v>
      </c>
      <c r="G61">
        <v>1</v>
      </c>
      <c r="H61">
        <v>6</v>
      </c>
      <c r="I61">
        <v>4</v>
      </c>
      <c r="J61">
        <v>0.75</v>
      </c>
      <c r="K61">
        <v>8.3411636352539098</v>
      </c>
      <c r="L61" s="10">
        <v>2.5968551635742201</v>
      </c>
      <c r="M61">
        <v>1.41201019287109</v>
      </c>
      <c r="N61">
        <v>6.6117286682128897</v>
      </c>
      <c r="O61">
        <v>5</v>
      </c>
      <c r="P61">
        <v>5</v>
      </c>
      <c r="Q61">
        <v>14</v>
      </c>
      <c r="R61" s="16">
        <v>0.35709999999999997</v>
      </c>
      <c r="S61" s="16">
        <f t="shared" si="2"/>
        <v>0.5</v>
      </c>
      <c r="T61">
        <v>3.4026832580566402</v>
      </c>
      <c r="U61">
        <v>3.0136945247650102</v>
      </c>
      <c r="V61">
        <v>2.94060087203979</v>
      </c>
      <c r="W61" s="17">
        <v>7.3093652725219699E-2</v>
      </c>
      <c r="X61">
        <v>0.46208238601684598</v>
      </c>
      <c r="Y61">
        <v>0.46208238601684598</v>
      </c>
      <c r="Z61">
        <v>0.5</v>
      </c>
      <c r="AA61">
        <v>0.9</v>
      </c>
      <c r="AB61">
        <v>0.64285714285714302</v>
      </c>
      <c r="AC61">
        <v>0.75</v>
      </c>
      <c r="AD61">
        <v>0.1</v>
      </c>
      <c r="AE61">
        <v>0.4</v>
      </c>
    </row>
    <row r="62" spans="1:31" s="3" customFormat="1" x14ac:dyDescent="0.15">
      <c r="K62" s="13" t="s">
        <v>29</v>
      </c>
      <c r="L62" s="10">
        <f>AVERAGE(L2:L61)</f>
        <v>1.9054349263509114</v>
      </c>
      <c r="W62" s="17">
        <f t="shared" ref="W62:AE62" si="3">AVERAGE(W2:W61)</f>
        <v>0.21732350985209145</v>
      </c>
      <c r="Z62" s="3">
        <f t="shared" si="3"/>
        <v>0.54833333333333323</v>
      </c>
      <c r="AA62" s="3">
        <f t="shared" si="3"/>
        <v>0.98499999999999988</v>
      </c>
      <c r="AB62" s="3">
        <f t="shared" si="3"/>
        <v>0.64520478704302264</v>
      </c>
      <c r="AC62" s="3">
        <f t="shared" si="3"/>
        <v>0.77858973474190851</v>
      </c>
      <c r="AD62" s="3">
        <f t="shared" si="3"/>
        <v>1.4999999999999998E-2</v>
      </c>
      <c r="AE62" s="3">
        <f t="shared" si="3"/>
        <v>0.43666666666666676</v>
      </c>
    </row>
    <row r="63" spans="1:31" s="3" customFormat="1" x14ac:dyDescent="0.15">
      <c r="K63" s="14" t="s">
        <v>30</v>
      </c>
      <c r="L63" s="10">
        <f>MAX(L2:L61)</f>
        <v>2.7144756317138699</v>
      </c>
      <c r="W63" s="17">
        <f t="shared" ref="W63:AE63" si="4">MAX(W2:W61)</f>
        <v>0.33683967590331998</v>
      </c>
      <c r="Z63" s="3">
        <f t="shared" si="4"/>
        <v>0.8</v>
      </c>
      <c r="AA63" s="3">
        <f t="shared" si="4"/>
        <v>1</v>
      </c>
      <c r="AB63" s="3">
        <f t="shared" si="4"/>
        <v>0.71428571428571397</v>
      </c>
      <c r="AC63" s="3">
        <f t="shared" si="4"/>
        <v>0.83333333333333304</v>
      </c>
      <c r="AD63" s="3">
        <f t="shared" si="4"/>
        <v>0.1</v>
      </c>
      <c r="AE63" s="3">
        <f t="shared" si="4"/>
        <v>0.6</v>
      </c>
    </row>
    <row r="64" spans="1:31" s="3" customFormat="1" x14ac:dyDescent="0.15">
      <c r="L64" s="10">
        <f>MIN(L2:L61)</f>
        <v>1.14737701416016</v>
      </c>
      <c r="W64" s="17">
        <f t="shared" ref="W64:AE64" si="5">MIN(W2:W61)</f>
        <v>2.5448799133300799E-3</v>
      </c>
      <c r="Z64" s="3">
        <f t="shared" si="5"/>
        <v>0.4</v>
      </c>
      <c r="AA64" s="3">
        <f t="shared" si="5"/>
        <v>0.9</v>
      </c>
      <c r="AB64" s="3">
        <f t="shared" si="5"/>
        <v>0.55555555555555602</v>
      </c>
      <c r="AC64" s="3">
        <f t="shared" si="5"/>
        <v>0.71428571428571397</v>
      </c>
      <c r="AD64" s="3">
        <f t="shared" si="5"/>
        <v>0</v>
      </c>
      <c r="AE64" s="3">
        <f t="shared" si="5"/>
        <v>0.2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P69" s="3" t="s">
        <v>97</v>
      </c>
      <c r="Q69" s="3"/>
      <c r="R69" s="3"/>
      <c r="S69" s="3"/>
      <c r="W69" s="17"/>
    </row>
    <row r="70" spans="11:23" x14ac:dyDescent="0.15">
      <c r="K70" s="3"/>
      <c r="L70" s="10"/>
      <c r="P70" s="3">
        <v>0.2</v>
      </c>
      <c r="Q70" s="3">
        <v>-400</v>
      </c>
      <c r="R70" s="3">
        <v>1600</v>
      </c>
      <c r="S70" s="3">
        <v>80</v>
      </c>
      <c r="W70" s="17"/>
    </row>
    <row r="71" spans="11:23" x14ac:dyDescent="0.15">
      <c r="K71" s="3" t="s">
        <v>31</v>
      </c>
      <c r="L71" s="3" t="s">
        <v>32</v>
      </c>
      <c r="P71" s="3">
        <v>0.4</v>
      </c>
      <c r="Q71" s="3">
        <v>-800</v>
      </c>
      <c r="R71" s="3">
        <v>1200</v>
      </c>
      <c r="S71" s="3">
        <v>60</v>
      </c>
      <c r="W71" s="17"/>
    </row>
    <row r="72" spans="11:23" x14ac:dyDescent="0.15">
      <c r="K72" s="3"/>
      <c r="L72" s="3"/>
      <c r="P72" s="3">
        <v>0.45</v>
      </c>
      <c r="Q72" s="3">
        <v>-900</v>
      </c>
      <c r="R72" s="3">
        <v>1100</v>
      </c>
      <c r="S72" s="3">
        <v>55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P73" s="3">
        <v>0.49</v>
      </c>
      <c r="Q73" s="3">
        <v>-980</v>
      </c>
      <c r="R73" s="3">
        <v>1020</v>
      </c>
      <c r="S73" s="3">
        <v>51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W74" s="17"/>
    </row>
    <row r="75" spans="11:23" s="22" customFormat="1" x14ac:dyDescent="0.15">
      <c r="K75" s="24" t="s">
        <v>67</v>
      </c>
      <c r="L75" s="24">
        <f>COUNTIF(L2:L61,"&lt;1.033")-COUNTIF(L2:L61,"&lt;0.838")</f>
        <v>0</v>
      </c>
      <c r="M75" s="20">
        <v>3</v>
      </c>
      <c r="N75" s="20">
        <v>2</v>
      </c>
      <c r="W75" s="24"/>
    </row>
    <row r="76" spans="11:23" x14ac:dyDescent="0.15">
      <c r="K76" s="3" t="s">
        <v>68</v>
      </c>
      <c r="L76" s="3">
        <f>COUNTIF(L2:L61,"&lt;1.228")-COUNTIF(L2:L61,"&lt;1.033")</f>
        <v>2</v>
      </c>
      <c r="M76" s="3">
        <v>6</v>
      </c>
      <c r="N76" s="3">
        <v>4</v>
      </c>
      <c r="O76" s="3">
        <v>2</v>
      </c>
      <c r="W76" s="17"/>
    </row>
    <row r="77" spans="11:23" x14ac:dyDescent="0.15">
      <c r="K77" s="3" t="s">
        <v>69</v>
      </c>
      <c r="L77" s="3">
        <f>COUNTIF(L2:L61,"&lt;1.423")-COUNTIF(L2:L61,"&lt;1.228")</f>
        <v>5</v>
      </c>
      <c r="M77" s="3">
        <v>8</v>
      </c>
      <c r="N77" s="3">
        <v>6</v>
      </c>
      <c r="O77" s="3">
        <v>5</v>
      </c>
      <c r="W77" s="17"/>
    </row>
    <row r="78" spans="11:23" x14ac:dyDescent="0.15">
      <c r="K78" s="3" t="s">
        <v>70</v>
      </c>
      <c r="L78" s="3">
        <f>COUNTIF(L2:L61,"&lt;1.618")-COUNTIF(L2:L61,"&lt;1.423")</f>
        <v>7</v>
      </c>
      <c r="M78" s="3">
        <v>11</v>
      </c>
      <c r="N78" s="3">
        <v>9</v>
      </c>
      <c r="O78" s="3">
        <v>7</v>
      </c>
      <c r="W78" s="3"/>
    </row>
    <row r="79" spans="11:23" x14ac:dyDescent="0.15">
      <c r="K79" s="3" t="s">
        <v>71</v>
      </c>
      <c r="L79" s="3">
        <f>COUNTIF(L2:L61,"&lt;1.813")-COUNTIF(L2:L61,"&lt;1.618")</f>
        <v>10</v>
      </c>
      <c r="M79" s="3">
        <v>14</v>
      </c>
      <c r="N79" s="3">
        <v>12</v>
      </c>
      <c r="O79" s="3">
        <v>10</v>
      </c>
      <c r="W79" s="17"/>
    </row>
    <row r="80" spans="11:23" s="1" customFormat="1" x14ac:dyDescent="0.15">
      <c r="K80" s="12" t="s">
        <v>72</v>
      </c>
      <c r="L80" s="12">
        <f>COUNTIF(L2:L61,"&lt;2.008")-COUNTIF(L2:L61,"&lt;1.813")</f>
        <v>12</v>
      </c>
      <c r="M80" s="21">
        <v>16</v>
      </c>
      <c r="N80" s="21">
        <v>14</v>
      </c>
      <c r="O80" s="21">
        <v>12</v>
      </c>
      <c r="W80" s="12"/>
    </row>
    <row r="81" spans="11:23" x14ac:dyDescent="0.15">
      <c r="K81" s="3" t="s">
        <v>73</v>
      </c>
      <c r="L81" s="3">
        <f>COUNTIF(L2:L61,"&lt;2.203")-COUNTIF(L2:L61,"&lt;2.008")</f>
        <v>10</v>
      </c>
      <c r="M81" s="3">
        <v>14</v>
      </c>
      <c r="N81" s="3">
        <v>12</v>
      </c>
      <c r="O81" s="3">
        <v>10</v>
      </c>
      <c r="W81" s="3"/>
    </row>
    <row r="82" spans="11:23" x14ac:dyDescent="0.15">
      <c r="K82" s="3" t="s">
        <v>74</v>
      </c>
      <c r="L82" s="3">
        <f>COUNTIF(L2:L61,"&lt;2.398")-COUNTIF(L2:L61,"&lt;2.203")</f>
        <v>7</v>
      </c>
      <c r="M82" s="3">
        <v>11</v>
      </c>
      <c r="N82" s="3">
        <v>9</v>
      </c>
      <c r="O82" s="3">
        <v>7</v>
      </c>
      <c r="W82" s="17"/>
    </row>
    <row r="83" spans="11:23" x14ac:dyDescent="0.15">
      <c r="K83" s="3" t="s">
        <v>75</v>
      </c>
      <c r="L83" s="3">
        <f>COUNTIF(L2:L61,"&lt;2.593")-COUNTIF(L2:L61,"&lt;2.398")</f>
        <v>5</v>
      </c>
      <c r="M83" s="3">
        <v>8</v>
      </c>
      <c r="N83" s="3">
        <v>6</v>
      </c>
      <c r="O83" s="3">
        <v>5</v>
      </c>
      <c r="W83" s="3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s="22" customFormat="1" x14ac:dyDescent="0.15">
      <c r="K85" s="24" t="s">
        <v>77</v>
      </c>
      <c r="L85" s="24">
        <f>COUNTIF(L2:L61,"&lt;2.983")-COUNTIF(L2:L61,"&lt;2.788")</f>
        <v>0</v>
      </c>
      <c r="M85" s="20">
        <v>3</v>
      </c>
      <c r="N85" s="20">
        <v>2</v>
      </c>
      <c r="W85" s="24"/>
    </row>
    <row r="86" spans="11:23" x14ac:dyDescent="0.15">
      <c r="K86" s="3" t="s">
        <v>78</v>
      </c>
      <c r="L86" s="3">
        <f>COUNTIF(L2:L61,"&lt;3.178")-COUNTIF(L2:L61,"&lt;2.983")</f>
        <v>0</v>
      </c>
      <c r="M86" s="3"/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M87" s="3"/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N91">
        <v>1.9079999999999999</v>
      </c>
      <c r="O91">
        <v>0.155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N92">
        <v>2.5009999999999999</v>
      </c>
      <c r="O92">
        <v>0.21299999999999999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N93">
        <v>3.472</v>
      </c>
      <c r="O93">
        <v>0.29099999999999998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3"/>
    </row>
    <row r="106" spans="11:23" x14ac:dyDescent="0.15">
      <c r="K106" s="3"/>
      <c r="L106" s="3"/>
    </row>
    <row r="107" spans="11:23" x14ac:dyDescent="0.15">
      <c r="K107" s="3"/>
      <c r="L107" s="3"/>
    </row>
    <row r="108" spans="11:23" x14ac:dyDescent="0.15">
      <c r="K108" s="3"/>
      <c r="L108" s="3"/>
    </row>
  </sheetData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100"/>
  <sheetViews>
    <sheetView topLeftCell="G61" workbookViewId="0">
      <selection activeCell="P71" sqref="P71:P79"/>
    </sheetView>
  </sheetViews>
  <sheetFormatPr defaultColWidth="8.875" defaultRowHeight="13.5" x14ac:dyDescent="0.15"/>
  <cols>
    <col min="11" max="12" width="18.625" customWidth="1"/>
    <col min="13" max="14" width="12.875"/>
    <col min="20" max="22" width="12.875"/>
    <col min="23" max="23" width="24.8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1.1690254211425799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25" si="0">O2/E2</f>
        <v>0.8</v>
      </c>
      <c r="T2">
        <v>5.3215236663818404</v>
      </c>
      <c r="U2">
        <v>4.9827470779418999</v>
      </c>
      <c r="V2">
        <v>4.7171287536621103</v>
      </c>
      <c r="W2" s="17">
        <v>0.26561832427978499</v>
      </c>
      <c r="X2">
        <v>0.60439491271972701</v>
      </c>
      <c r="Y2">
        <v>0.60439491271972701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s="2" customFormat="1" x14ac:dyDescent="0.15">
      <c r="A3" s="7">
        <v>339</v>
      </c>
      <c r="B3" s="2">
        <v>19</v>
      </c>
      <c r="C3" s="2">
        <v>1</v>
      </c>
      <c r="D3" s="2">
        <v>10</v>
      </c>
      <c r="E3" s="2">
        <v>10</v>
      </c>
      <c r="F3" s="2">
        <v>10</v>
      </c>
      <c r="G3" s="2">
        <v>0</v>
      </c>
      <c r="H3" s="2">
        <v>9</v>
      </c>
      <c r="I3" s="2">
        <v>1</v>
      </c>
      <c r="J3" s="2">
        <v>0.95</v>
      </c>
      <c r="K3" s="11">
        <v>13.1161651611328</v>
      </c>
      <c r="L3" s="11">
        <v>1.14737701416016</v>
      </c>
      <c r="M3" s="2">
        <v>0.89725494384765603</v>
      </c>
      <c r="N3" s="2">
        <v>10.797456741333001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5.4435863494873002</v>
      </c>
      <c r="U3" s="2">
        <v>5.01316595077515</v>
      </c>
      <c r="V3" s="2">
        <v>4.7798376083373997</v>
      </c>
      <c r="W3" s="11">
        <v>0.233328342437744</v>
      </c>
      <c r="X3" s="2">
        <v>0.66374874114990201</v>
      </c>
      <c r="Y3" s="2">
        <v>0.66374874114990201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889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12.847942352294901</v>
      </c>
      <c r="L4" s="10">
        <v>1.35564041137695</v>
      </c>
      <c r="M4">
        <v>1.0721321105957</v>
      </c>
      <c r="N4">
        <v>9.9341506958007795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4.9076423645019496</v>
      </c>
      <c r="U4">
        <v>4.5584750175476101</v>
      </c>
      <c r="V4">
        <v>4.2787270545959499</v>
      </c>
      <c r="W4" s="17">
        <v>0.27974796295165999</v>
      </c>
      <c r="X4">
        <v>0.62891530990600597</v>
      </c>
      <c r="Y4">
        <v>0.62891530990600597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294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12.664918899536101</v>
      </c>
      <c r="L6" s="10">
        <v>1.37179756164551</v>
      </c>
      <c r="M6">
        <v>1.1112594604492201</v>
      </c>
      <c r="N6">
        <v>9.9425544738769496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4.7319164276123002</v>
      </c>
      <c r="U6">
        <v>4.4100866317748997</v>
      </c>
      <c r="V6">
        <v>4.1611156463623002</v>
      </c>
      <c r="W6" s="17">
        <v>0.24897098541259799</v>
      </c>
      <c r="X6">
        <v>0.57080078125</v>
      </c>
      <c r="Y6">
        <v>0.57080078125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1" customFormat="1" x14ac:dyDescent="0.15">
      <c r="A7" s="8">
        <v>694</v>
      </c>
      <c r="B7" s="1">
        <v>19</v>
      </c>
      <c r="C7" s="1">
        <v>1</v>
      </c>
      <c r="D7" s="1">
        <v>10</v>
      </c>
      <c r="E7" s="1">
        <v>10</v>
      </c>
      <c r="F7" s="1">
        <v>10</v>
      </c>
      <c r="G7" s="1">
        <v>0</v>
      </c>
      <c r="H7" s="1">
        <v>9</v>
      </c>
      <c r="I7" s="1">
        <v>1</v>
      </c>
      <c r="J7" s="1">
        <v>0.95</v>
      </c>
      <c r="K7" s="12">
        <v>11.305910110473601</v>
      </c>
      <c r="L7" s="12">
        <v>1.3516082763671899</v>
      </c>
      <c r="M7" s="1">
        <v>1.11557388305664</v>
      </c>
      <c r="N7" s="1">
        <v>8.6999645233154297</v>
      </c>
      <c r="O7" s="1">
        <v>6</v>
      </c>
      <c r="P7" s="1">
        <v>6</v>
      </c>
      <c r="Q7" s="1">
        <v>15</v>
      </c>
      <c r="R7" s="19">
        <v>0.4</v>
      </c>
      <c r="S7" s="19">
        <f t="shared" si="0"/>
        <v>0.6</v>
      </c>
      <c r="T7" s="1">
        <v>4.3728122711181596</v>
      </c>
      <c r="U7" s="1">
        <v>4.0774874687194798</v>
      </c>
      <c r="V7" s="1">
        <v>3.8651390075683598</v>
      </c>
      <c r="W7" s="12">
        <v>0.21234846115112299</v>
      </c>
      <c r="X7" s="1">
        <v>0.50767326354980502</v>
      </c>
      <c r="Y7" s="1">
        <v>0.50767326354980502</v>
      </c>
      <c r="Z7" s="1">
        <v>0.6</v>
      </c>
      <c r="AA7" s="1">
        <v>0.9</v>
      </c>
      <c r="AB7" s="1">
        <v>0.6</v>
      </c>
      <c r="AC7" s="1">
        <v>0.72</v>
      </c>
      <c r="AD7" s="1">
        <v>0.1</v>
      </c>
      <c r="AE7" s="1">
        <v>0.3</v>
      </c>
    </row>
    <row r="8" spans="1:31" x14ac:dyDescent="0.15">
      <c r="A8" s="6">
        <v>597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1.51375961303711</v>
      </c>
      <c r="M8">
        <v>9999</v>
      </c>
      <c r="N8">
        <v>9999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5.5073699951171902</v>
      </c>
      <c r="U8">
        <v>5.1733651161193803</v>
      </c>
      <c r="V8">
        <v>4.8597078323364302</v>
      </c>
      <c r="W8" s="17">
        <v>0.31365728378295898</v>
      </c>
      <c r="X8">
        <v>0.64766216278076205</v>
      </c>
      <c r="Y8">
        <v>0.64766216278076205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13.212623596191399</v>
      </c>
      <c r="L9" s="10">
        <v>1.4628982543945299</v>
      </c>
      <c r="M9">
        <v>1.17099380493164</v>
      </c>
      <c r="N9">
        <v>10.136251449585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5.1509895324706996</v>
      </c>
      <c r="U9">
        <v>4.78108787536621</v>
      </c>
      <c r="V9">
        <v>4.4879059791564897</v>
      </c>
      <c r="W9" s="17">
        <v>0.29318189620971702</v>
      </c>
      <c r="X9">
        <v>0.66308355331420898</v>
      </c>
      <c r="Y9">
        <v>0.66308355331420898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605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12.234582901001</v>
      </c>
      <c r="L10" s="10">
        <v>1.4849395751953101</v>
      </c>
      <c r="M10">
        <v>1.1470413208007799</v>
      </c>
      <c r="N10">
        <v>8.5650405883789098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4.8164787292480504</v>
      </c>
      <c r="U10">
        <v>4.51497507095337</v>
      </c>
      <c r="V10">
        <v>4.22275638580322</v>
      </c>
      <c r="W10" s="17">
        <v>0.29221868515014598</v>
      </c>
      <c r="X10">
        <v>0.593722343444824</v>
      </c>
      <c r="Y10">
        <v>0.593722343444824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266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1.4628143310546899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5.3689861297607404</v>
      </c>
      <c r="U11">
        <v>5.0368461608886701</v>
      </c>
      <c r="V11">
        <v>4.7484502792358398</v>
      </c>
      <c r="W11" s="17">
        <v>0.28839588165283198</v>
      </c>
      <c r="X11">
        <v>0.62053585052490201</v>
      </c>
      <c r="Y11">
        <v>0.62053585052490201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304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12.747520446777299</v>
      </c>
      <c r="L12" s="10">
        <v>1.4641075134277299</v>
      </c>
      <c r="M12">
        <v>1.1974678039550799</v>
      </c>
      <c r="N12">
        <v>9.8706970214843697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5.0813293457031197</v>
      </c>
      <c r="U12">
        <v>4.7279491424560502</v>
      </c>
      <c r="V12">
        <v>4.4495110511779803</v>
      </c>
      <c r="W12" s="17">
        <v>0.27843809127807601</v>
      </c>
      <c r="X12">
        <v>0.63181829452514604</v>
      </c>
      <c r="Y12">
        <v>0.63181829452514604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211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11.7629699707031</v>
      </c>
      <c r="L13" s="10">
        <v>1.5643234252929701</v>
      </c>
      <c r="M13">
        <v>1.3343925476074201</v>
      </c>
      <c r="N13">
        <v>9.032470703125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4.2648220062255904</v>
      </c>
      <c r="U13">
        <v>3.9909417629241899</v>
      </c>
      <c r="V13">
        <v>3.7358856201171902</v>
      </c>
      <c r="W13" s="17">
        <v>0.255056142807007</v>
      </c>
      <c r="X13">
        <v>0.52893638610839799</v>
      </c>
      <c r="Y13">
        <v>0.52893638610839799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s="2" customFormat="1" x14ac:dyDescent="0.15">
      <c r="A14" s="7">
        <v>13</v>
      </c>
      <c r="B14" s="2">
        <v>18</v>
      </c>
      <c r="C14" s="2">
        <v>2</v>
      </c>
      <c r="D14" s="2">
        <v>10</v>
      </c>
      <c r="E14" s="2">
        <v>10</v>
      </c>
      <c r="F14" s="2">
        <v>10</v>
      </c>
      <c r="G14" s="2">
        <v>0</v>
      </c>
      <c r="H14" s="2">
        <v>8</v>
      </c>
      <c r="I14" s="2">
        <v>2</v>
      </c>
      <c r="J14" s="2">
        <v>0.9</v>
      </c>
      <c r="K14" s="11">
        <v>10.2803039550781</v>
      </c>
      <c r="L14" s="11">
        <v>1.5794849395752</v>
      </c>
      <c r="M14" s="2">
        <v>0.89804458618164096</v>
      </c>
      <c r="N14" s="2">
        <v>7.4688167572021502</v>
      </c>
      <c r="O14" s="2">
        <v>6</v>
      </c>
      <c r="P14" s="2">
        <v>6</v>
      </c>
      <c r="Q14" s="2">
        <v>16</v>
      </c>
      <c r="R14" s="18">
        <v>0.375</v>
      </c>
      <c r="S14" s="18">
        <f t="shared" si="0"/>
        <v>0.6</v>
      </c>
      <c r="T14" s="2">
        <v>4.5280227661132804</v>
      </c>
      <c r="U14" s="2">
        <v>4.1619348526001003</v>
      </c>
      <c r="V14" s="2">
        <v>3.9110138416290301</v>
      </c>
      <c r="W14" s="11">
        <v>0.250921010971069</v>
      </c>
      <c r="X14" s="2">
        <v>0.61700892448425304</v>
      </c>
      <c r="Y14" s="2">
        <v>0.61700892448425304</v>
      </c>
      <c r="Z14" s="2">
        <v>0.6</v>
      </c>
      <c r="AA14" s="2">
        <v>1</v>
      </c>
      <c r="AB14" s="2">
        <v>0.625</v>
      </c>
      <c r="AC14" s="2">
        <v>0.76923076923076905</v>
      </c>
      <c r="AD14" s="2">
        <v>0</v>
      </c>
      <c r="AE14" s="2">
        <v>0.4</v>
      </c>
    </row>
    <row r="15" spans="1:31" x14ac:dyDescent="0.15">
      <c r="A15" s="6">
        <v>399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13.0696868896484</v>
      </c>
      <c r="L15" s="10">
        <v>1.7777214050293</v>
      </c>
      <c r="M15">
        <v>1.5230255126953101</v>
      </c>
      <c r="N15">
        <v>9.9996490478515607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5.0788116455078098</v>
      </c>
      <c r="U15">
        <v>4.7300524711608896</v>
      </c>
      <c r="V15">
        <v>4.4413595199584996</v>
      </c>
      <c r="W15" s="17">
        <v>0.28869295120239302</v>
      </c>
      <c r="X15">
        <v>0.63745212554931596</v>
      </c>
      <c r="Y15">
        <v>0.63745212554931596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144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12.2588920593262</v>
      </c>
      <c r="L16" s="10">
        <v>1.6552867889404299</v>
      </c>
      <c r="M16">
        <v>1.37172698974609</v>
      </c>
      <c r="N16">
        <v>8.9462089538574201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4.8854942321777299</v>
      </c>
      <c r="U16">
        <v>4.5660943984985396</v>
      </c>
      <c r="V16">
        <v>4.2890815734863299</v>
      </c>
      <c r="W16" s="17">
        <v>0.27701282501220698</v>
      </c>
      <c r="X16">
        <v>0.59641265869140603</v>
      </c>
      <c r="Y16">
        <v>0.59641265869140603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482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11.742067337036101</v>
      </c>
      <c r="L17" s="10">
        <v>1.63059234619141</v>
      </c>
      <c r="M17">
        <v>1.34928131103516</v>
      </c>
      <c r="N17">
        <v>8.4218254089355504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4.3882617950439498</v>
      </c>
      <c r="U17">
        <v>4.1215224266052202</v>
      </c>
      <c r="V17">
        <v>3.8507843017578098</v>
      </c>
      <c r="W17" s="17">
        <v>0.270738124847412</v>
      </c>
      <c r="X17">
        <v>0.53747749328613303</v>
      </c>
      <c r="Y17">
        <v>0.53747749328613303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229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10.3217124938965</v>
      </c>
      <c r="L18" s="10">
        <v>1.7060852050781199</v>
      </c>
      <c r="M18">
        <v>1.0290412902832</v>
      </c>
      <c r="N18">
        <v>7.3843078613281197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4.8080120086669904</v>
      </c>
      <c r="U18">
        <v>4.4200329780578604</v>
      </c>
      <c r="V18">
        <v>4.1532464027404803</v>
      </c>
      <c r="W18" s="17">
        <v>0.26678657531738298</v>
      </c>
      <c r="X18">
        <v>0.654765605926514</v>
      </c>
      <c r="Y18">
        <v>0.654765605926514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733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11.8653621673584</v>
      </c>
      <c r="L20" s="10">
        <v>1.68826484680176</v>
      </c>
      <c r="M20">
        <v>1.46877670288086</v>
      </c>
      <c r="N20">
        <v>9.1130142211914098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4.6890087127685502</v>
      </c>
      <c r="U20">
        <v>4.3773121833801296</v>
      </c>
      <c r="V20">
        <v>4.1230134963989302</v>
      </c>
      <c r="W20" s="17">
        <v>0.25429868698120101</v>
      </c>
      <c r="X20">
        <v>0.56599521636962902</v>
      </c>
      <c r="Y20">
        <v>0.56599521636962902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577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12.5681343078613</v>
      </c>
      <c r="L21" s="10">
        <v>1.6681442260742201</v>
      </c>
      <c r="M21">
        <v>1.4499664306640601</v>
      </c>
      <c r="N21">
        <v>9.9293594360351598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5.2424602508544904</v>
      </c>
      <c r="U21">
        <v>4.8652920722961399</v>
      </c>
      <c r="V21">
        <v>4.61120510101318</v>
      </c>
      <c r="W21" s="17">
        <v>0.25408697128295898</v>
      </c>
      <c r="X21">
        <v>0.63125514984130904</v>
      </c>
      <c r="Y21">
        <v>0.63125514984130904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864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9.7117614746093697</v>
      </c>
      <c r="L22" s="10">
        <v>1.73189353942871</v>
      </c>
      <c r="M22">
        <v>1.1190643310546899</v>
      </c>
      <c r="N22">
        <v>6.9107093811035201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4.5033893585205096</v>
      </c>
      <c r="U22">
        <v>4.1522464752197301</v>
      </c>
      <c r="V22">
        <v>3.9079174995422399</v>
      </c>
      <c r="W22" s="17">
        <v>0.24432897567749001</v>
      </c>
      <c r="X22">
        <v>0.59547185897827104</v>
      </c>
      <c r="Y22">
        <v>0.59547185897827104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s="2" customFormat="1" x14ac:dyDescent="0.15">
      <c r="A23" s="7">
        <v>471</v>
      </c>
      <c r="B23" s="2">
        <v>18</v>
      </c>
      <c r="C23" s="2">
        <v>2</v>
      </c>
      <c r="D23" s="2">
        <v>10</v>
      </c>
      <c r="E23" s="2">
        <v>10</v>
      </c>
      <c r="F23" s="2">
        <v>10</v>
      </c>
      <c r="G23" s="2">
        <v>0</v>
      </c>
      <c r="H23" s="2">
        <v>8</v>
      </c>
      <c r="I23" s="2">
        <v>2</v>
      </c>
      <c r="J23" s="2">
        <v>0.9</v>
      </c>
      <c r="K23" s="11">
        <v>9.5644092559814506</v>
      </c>
      <c r="L23" s="11">
        <v>1.7996177673339799</v>
      </c>
      <c r="M23" s="2">
        <v>1.2210121154785201</v>
      </c>
      <c r="N23" s="2">
        <v>6.8129844665527299</v>
      </c>
      <c r="O23" s="2">
        <v>6</v>
      </c>
      <c r="P23" s="2">
        <v>6</v>
      </c>
      <c r="Q23" s="2">
        <v>16</v>
      </c>
      <c r="R23" s="18">
        <v>0.375</v>
      </c>
      <c r="S23" s="18">
        <f t="shared" si="0"/>
        <v>0.6</v>
      </c>
      <c r="T23" s="2">
        <v>4.6843013763427699</v>
      </c>
      <c r="U23" s="2">
        <v>4.3179864883422896</v>
      </c>
      <c r="V23" s="2">
        <v>4.0765180587768501</v>
      </c>
      <c r="W23" s="11">
        <v>0.24146842956542999</v>
      </c>
      <c r="X23" s="2">
        <v>0.60778331756591797</v>
      </c>
      <c r="Y23" s="2">
        <v>0.60778331756591797</v>
      </c>
      <c r="Z23" s="2">
        <v>0.6</v>
      </c>
      <c r="AA23" s="2">
        <v>1</v>
      </c>
      <c r="AB23" s="2">
        <v>0.625</v>
      </c>
      <c r="AC23" s="2">
        <v>0.76923076923076905</v>
      </c>
      <c r="AD23" s="2">
        <v>0</v>
      </c>
      <c r="AE23" s="2">
        <v>0.4</v>
      </c>
    </row>
    <row r="24" spans="1:31" x14ac:dyDescent="0.15">
      <c r="A24" s="6">
        <v>66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12.834880828857401</v>
      </c>
      <c r="L24" s="10">
        <v>1.9117622375488299</v>
      </c>
      <c r="M24">
        <v>1.6743087768554701</v>
      </c>
      <c r="N24">
        <v>9.7622947692871094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5.3047294616699201</v>
      </c>
      <c r="U24">
        <v>4.9479794502258301</v>
      </c>
      <c r="V24">
        <v>4.6499147415161097</v>
      </c>
      <c r="W24" s="17">
        <v>0.29806470870971702</v>
      </c>
      <c r="X24">
        <v>0.65481472015380904</v>
      </c>
      <c r="Y24">
        <v>0.65481472015380904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533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12.4168815612793</v>
      </c>
      <c r="L25" s="10">
        <v>1.8768482208252</v>
      </c>
      <c r="M25">
        <v>1.6374874114990201</v>
      </c>
      <c r="N25">
        <v>9.3175468444824201</v>
      </c>
      <c r="O25">
        <v>5</v>
      </c>
      <c r="P25">
        <v>5</v>
      </c>
      <c r="Q25">
        <v>15</v>
      </c>
      <c r="R25" s="16">
        <v>0.33329999999999999</v>
      </c>
      <c r="S25" s="16">
        <f t="shared" si="0"/>
        <v>0.5</v>
      </c>
      <c r="T25">
        <v>4.5146732330322301</v>
      </c>
      <c r="U25">
        <v>4.2346105575561497</v>
      </c>
      <c r="V25">
        <v>3.9387907981872599</v>
      </c>
      <c r="W25" s="17">
        <v>0.29581975936889598</v>
      </c>
      <c r="X25">
        <v>0.57588243484497104</v>
      </c>
      <c r="Y25">
        <v>0.57588243484497104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248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10.4051151275635</v>
      </c>
      <c r="L26" s="10">
        <v>1.9848480224609399</v>
      </c>
      <c r="M26">
        <v>1.3254547119140601</v>
      </c>
      <c r="N26">
        <v>7.2283706665039098</v>
      </c>
      <c r="O26">
        <v>5</v>
      </c>
      <c r="P26">
        <v>5</v>
      </c>
      <c r="Q26">
        <v>15</v>
      </c>
      <c r="R26" s="16">
        <v>0.33329999999999999</v>
      </c>
      <c r="S26" s="16">
        <f t="shared" ref="S26:S56" si="1">O26/E26</f>
        <v>0.5</v>
      </c>
      <c r="T26">
        <v>4.5812740325927699</v>
      </c>
      <c r="U26">
        <v>4.2390804290771502</v>
      </c>
      <c r="V26">
        <v>3.9479346275329599</v>
      </c>
      <c r="W26" s="17">
        <v>0.29114580154419001</v>
      </c>
      <c r="X26">
        <v>0.63333940505981401</v>
      </c>
      <c r="Y26">
        <v>0.63333940505981401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171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12.860271453857401</v>
      </c>
      <c r="L27" s="10">
        <v>1.8646831512451201</v>
      </c>
      <c r="M27">
        <v>1.61594581604004</v>
      </c>
      <c r="N27">
        <v>9.7299594879150408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4.6467018127441397</v>
      </c>
      <c r="U27">
        <v>4.3569760322570801</v>
      </c>
      <c r="V27">
        <v>4.0668029785156197</v>
      </c>
      <c r="W27" s="17">
        <v>0.29017305374145502</v>
      </c>
      <c r="X27">
        <v>0.57989883422851596</v>
      </c>
      <c r="Y27">
        <v>0.57989883422851596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234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12.8093204498291</v>
      </c>
      <c r="L28" s="10">
        <v>1.9746341705322299</v>
      </c>
      <c r="M28">
        <v>1.76130294799805</v>
      </c>
      <c r="N28">
        <v>9.9051914215087908</v>
      </c>
      <c r="O28">
        <v>8</v>
      </c>
      <c r="P28">
        <v>8</v>
      </c>
      <c r="Q28">
        <v>18</v>
      </c>
      <c r="R28" s="16">
        <v>0.44440000000000002</v>
      </c>
      <c r="S28" s="16">
        <f t="shared" si="1"/>
        <v>0.8</v>
      </c>
      <c r="T28">
        <v>4.8839550018310502</v>
      </c>
      <c r="U28">
        <v>4.5486645698547399</v>
      </c>
      <c r="V28">
        <v>4.2683181762695304</v>
      </c>
      <c r="W28" s="17">
        <v>0.28034639358520502</v>
      </c>
      <c r="X28">
        <v>0.61563682556152299</v>
      </c>
      <c r="Y28">
        <v>0.61563682556152299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x14ac:dyDescent="0.15">
      <c r="A29" s="6">
        <v>530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13.0725746154785</v>
      </c>
      <c r="L29" s="10">
        <v>1.9138488769531199</v>
      </c>
      <c r="M29">
        <v>1.68550872802734</v>
      </c>
      <c r="N29">
        <v>10.1151885986328</v>
      </c>
      <c r="O29">
        <v>7</v>
      </c>
      <c r="P29">
        <v>7</v>
      </c>
      <c r="Q29">
        <v>17</v>
      </c>
      <c r="R29" s="16">
        <v>0.4118</v>
      </c>
      <c r="S29" s="16">
        <f t="shared" si="1"/>
        <v>0.7</v>
      </c>
      <c r="T29">
        <v>4.7995872497558603</v>
      </c>
      <c r="U29">
        <v>4.4854669570922896</v>
      </c>
      <c r="V29">
        <v>4.2099537849426296</v>
      </c>
      <c r="W29" s="17">
        <v>0.27551317214965798</v>
      </c>
      <c r="X29">
        <v>0.58963346481323198</v>
      </c>
      <c r="Y29">
        <v>0.58963346481323198</v>
      </c>
      <c r="Z29">
        <v>0.7</v>
      </c>
      <c r="AA29">
        <v>1</v>
      </c>
      <c r="AB29">
        <v>0.58823529411764697</v>
      </c>
      <c r="AC29">
        <v>0.74074074074074103</v>
      </c>
      <c r="AD29">
        <v>0</v>
      </c>
      <c r="AE29">
        <v>0.3</v>
      </c>
    </row>
    <row r="30" spans="1:31" x14ac:dyDescent="0.15">
      <c r="A30" s="6">
        <v>408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10.498249053955099</v>
      </c>
      <c r="L30" s="10">
        <v>1.8893241882324201</v>
      </c>
      <c r="M30">
        <v>1.2421913146972701</v>
      </c>
      <c r="N30">
        <v>7.5254993438720703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4.4369258880615199</v>
      </c>
      <c r="U30">
        <v>4.0983295440673801</v>
      </c>
      <c r="V30">
        <v>3.8247802257537802</v>
      </c>
      <c r="W30" s="17">
        <v>0.27354931831359902</v>
      </c>
      <c r="X30">
        <v>0.61214566230773904</v>
      </c>
      <c r="Y30">
        <v>0.61214566230773904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504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12.6378479003906</v>
      </c>
      <c r="L31" s="10">
        <v>1.8486232757568399</v>
      </c>
      <c r="M31">
        <v>1.6085166931152299</v>
      </c>
      <c r="N31">
        <v>9.5869503021240199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4.7026042938232404</v>
      </c>
      <c r="U31">
        <v>4.3939733505248997</v>
      </c>
      <c r="V31">
        <v>4.1244826316833496</v>
      </c>
      <c r="W31" s="17">
        <v>0.26949071884155301</v>
      </c>
      <c r="X31">
        <v>0.57812166213989302</v>
      </c>
      <c r="Y31">
        <v>0.57812166213989302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919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9.3149452209472692</v>
      </c>
      <c r="L32" s="10">
        <v>1.9072952270507799</v>
      </c>
      <c r="M32">
        <v>1.2956085205078101</v>
      </c>
      <c r="N32">
        <v>6.2011222839355504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3.9522819519043</v>
      </c>
      <c r="U32">
        <v>3.6741347312927202</v>
      </c>
      <c r="V32">
        <v>3.4054298400878902</v>
      </c>
      <c r="W32" s="17">
        <v>0.26870489120483398</v>
      </c>
      <c r="X32">
        <v>0.54685211181640603</v>
      </c>
      <c r="Y32">
        <v>0.54685211181640603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522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9.7061634063720703</v>
      </c>
      <c r="L33" s="10">
        <v>1.9716968536377</v>
      </c>
      <c r="M33">
        <v>1.37361907958984</v>
      </c>
      <c r="N33">
        <v>6.6777267456054696</v>
      </c>
      <c r="O33">
        <v>5</v>
      </c>
      <c r="P33">
        <v>5</v>
      </c>
      <c r="Q33">
        <v>14</v>
      </c>
      <c r="R33" s="16">
        <v>0.35709999999999997</v>
      </c>
      <c r="S33" s="16">
        <f t="shared" si="1"/>
        <v>0.5</v>
      </c>
      <c r="T33">
        <v>4.1701889038085902</v>
      </c>
      <c r="U33">
        <v>3.8697781562805198</v>
      </c>
      <c r="V33">
        <v>3.6039681434631401</v>
      </c>
      <c r="W33" s="17">
        <v>0.26581001281738298</v>
      </c>
      <c r="X33">
        <v>0.56622076034545898</v>
      </c>
      <c r="Y33">
        <v>0.56622076034545898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s="1" customFormat="1" x14ac:dyDescent="0.15">
      <c r="A34" s="8">
        <v>172</v>
      </c>
      <c r="B34" s="1">
        <v>18</v>
      </c>
      <c r="C34" s="1">
        <v>2</v>
      </c>
      <c r="D34" s="1">
        <v>10</v>
      </c>
      <c r="E34" s="1">
        <v>10</v>
      </c>
      <c r="F34" s="1">
        <v>10</v>
      </c>
      <c r="G34" s="1">
        <v>0</v>
      </c>
      <c r="H34" s="1">
        <v>8</v>
      </c>
      <c r="I34" s="1">
        <v>2</v>
      </c>
      <c r="J34" s="1">
        <v>0.9</v>
      </c>
      <c r="K34" s="12">
        <v>10.5464134216309</v>
      </c>
      <c r="L34" s="12">
        <v>1.8338317871093699</v>
      </c>
      <c r="M34" s="1">
        <v>1.2020416259765601</v>
      </c>
      <c r="N34" s="1">
        <v>7.7317867279052699</v>
      </c>
      <c r="O34" s="1">
        <v>6</v>
      </c>
      <c r="P34" s="1">
        <v>6</v>
      </c>
      <c r="Q34" s="1">
        <v>16</v>
      </c>
      <c r="R34" s="19">
        <v>0.375</v>
      </c>
      <c r="S34" s="19">
        <f t="shared" si="1"/>
        <v>0.6</v>
      </c>
      <c r="T34" s="1">
        <v>4.8599853515625</v>
      </c>
      <c r="U34" s="1">
        <v>4.4665212631225604</v>
      </c>
      <c r="V34" s="1">
        <v>4.2053079605102504</v>
      </c>
      <c r="W34" s="12">
        <v>0.26121330261230502</v>
      </c>
      <c r="X34" s="1">
        <v>0.65467739105224598</v>
      </c>
      <c r="Y34" s="1">
        <v>0.65467739105224598</v>
      </c>
      <c r="Z34" s="1">
        <v>0.6</v>
      </c>
      <c r="AA34" s="1">
        <v>1</v>
      </c>
      <c r="AB34" s="1">
        <v>0.625</v>
      </c>
      <c r="AC34" s="1">
        <v>0.76923076923076905</v>
      </c>
      <c r="AD34" s="1">
        <v>0</v>
      </c>
      <c r="AE34" s="1">
        <v>0.4</v>
      </c>
    </row>
    <row r="35" spans="1:31" x14ac:dyDescent="0.15">
      <c r="A35" s="6">
        <v>729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>
        <v>8.7124385833740199</v>
      </c>
      <c r="L35" s="10">
        <v>2.1867809295654301</v>
      </c>
      <c r="M35">
        <v>1.190185546875E-3</v>
      </c>
      <c r="N35">
        <v>8.6801414489746094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4.5547218322753897</v>
      </c>
      <c r="U35">
        <v>3.91522216796875</v>
      </c>
      <c r="V35">
        <v>3.9126772880554199</v>
      </c>
      <c r="W35" s="17">
        <v>2.5448799133300799E-3</v>
      </c>
      <c r="X35">
        <v>0.64204454421997104</v>
      </c>
      <c r="Y35">
        <v>0.64204454421997104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696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11.557004928588899</v>
      </c>
      <c r="L36" s="10">
        <v>2.10552978515625</v>
      </c>
      <c r="M36">
        <v>1.8621940612793</v>
      </c>
      <c r="N36">
        <v>8.0682544708252006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3.9785842895507799</v>
      </c>
      <c r="U36">
        <v>3.7728855609893799</v>
      </c>
      <c r="V36">
        <v>3.4656283855438201</v>
      </c>
      <c r="W36" s="17">
        <v>0.30725717544555697</v>
      </c>
      <c r="X36">
        <v>0.51295590400695801</v>
      </c>
      <c r="Y36">
        <v>0.51295590400695801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8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10.032100677490201</v>
      </c>
      <c r="L37" s="10">
        <v>2.0374279022216801</v>
      </c>
      <c r="M37">
        <v>1.35663986206055</v>
      </c>
      <c r="N37">
        <v>6.5893821716308603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4.4516887664794904</v>
      </c>
      <c r="U37">
        <v>4.1336708068847701</v>
      </c>
      <c r="V37">
        <v>3.82903051376343</v>
      </c>
      <c r="W37" s="17">
        <v>0.304640293121338</v>
      </c>
      <c r="X37">
        <v>0.62265825271606401</v>
      </c>
      <c r="Y37">
        <v>0.62265825271606401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521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6.8177566528320304</v>
      </c>
      <c r="L38" s="3">
        <v>2.2020149230957</v>
      </c>
      <c r="M38">
        <v>0.59191131591796897</v>
      </c>
      <c r="N38">
        <v>6.0112800598144496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3.2612056732177699</v>
      </c>
      <c r="U38">
        <v>2.8719031810760498</v>
      </c>
      <c r="V38">
        <v>2.8120932579040501</v>
      </c>
      <c r="W38" s="3">
        <v>5.9809923171997098E-2</v>
      </c>
      <c r="X38">
        <v>0.44911241531372098</v>
      </c>
      <c r="Y38">
        <v>0.44911241531372098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141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10.3313331604004</v>
      </c>
      <c r="L39" s="10">
        <v>2.0478324890136701</v>
      </c>
      <c r="M39">
        <v>1.35721588134766</v>
      </c>
      <c r="N39">
        <v>6.9013252258300799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4.6949310302734402</v>
      </c>
      <c r="U39">
        <v>4.3674135208129901</v>
      </c>
      <c r="V39">
        <v>4.0722942352294904</v>
      </c>
      <c r="W39" s="17">
        <v>0.29511928558349598</v>
      </c>
      <c r="X39">
        <v>0.62263679504394498</v>
      </c>
      <c r="Y39">
        <v>0.62263679504394498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429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10.1026954650879</v>
      </c>
      <c r="L40" s="10">
        <v>2.1424312591552699</v>
      </c>
      <c r="M40">
        <v>1.48140716552734</v>
      </c>
      <c r="N40">
        <v>6.6452274322509801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4.2912883758544904</v>
      </c>
      <c r="U40">
        <v>4.0109171867370597</v>
      </c>
      <c r="V40">
        <v>3.7211456298828098</v>
      </c>
      <c r="W40" s="17">
        <v>0.28977155685424799</v>
      </c>
      <c r="X40">
        <v>0.57014274597168002</v>
      </c>
      <c r="Y40">
        <v>0.57014274597168002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179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9.1887779235839808</v>
      </c>
      <c r="L41" s="10">
        <v>2.0526142120361301</v>
      </c>
      <c r="M41">
        <v>1.4161491394043</v>
      </c>
      <c r="N41">
        <v>5.7378883361816397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4.2398452758789098</v>
      </c>
      <c r="U41">
        <v>3.9448945522308301</v>
      </c>
      <c r="V41">
        <v>3.6569015979766801</v>
      </c>
      <c r="W41" s="17">
        <v>0.28799295425415</v>
      </c>
      <c r="X41">
        <v>0.58294367790222201</v>
      </c>
      <c r="Y41">
        <v>0.58294367790222201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876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11.768062591552701</v>
      </c>
      <c r="L42" s="10">
        <v>2.0373554229736301</v>
      </c>
      <c r="M42">
        <v>1.83975982666016</v>
      </c>
      <c r="N42">
        <v>8.8359622955322301</v>
      </c>
      <c r="O42">
        <v>4</v>
      </c>
      <c r="P42">
        <v>4</v>
      </c>
      <c r="Q42">
        <v>13</v>
      </c>
      <c r="R42" s="16">
        <v>0.30769999999999997</v>
      </c>
      <c r="S42" s="16">
        <f t="shared" si="1"/>
        <v>0.4</v>
      </c>
      <c r="T42">
        <v>4.0236244201660201</v>
      </c>
      <c r="U42">
        <v>3.7884182929992698</v>
      </c>
      <c r="V42">
        <v>3.50898361206055</v>
      </c>
      <c r="W42" s="17">
        <v>0.27943468093872098</v>
      </c>
      <c r="X42">
        <v>0.51464080810546897</v>
      </c>
      <c r="Y42">
        <v>0.51464080810546897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s="1" customFormat="1" x14ac:dyDescent="0.15">
      <c r="A43" s="8">
        <v>896</v>
      </c>
      <c r="B43" s="1">
        <v>18</v>
      </c>
      <c r="C43" s="1">
        <v>2</v>
      </c>
      <c r="D43" s="1">
        <v>10</v>
      </c>
      <c r="E43" s="1">
        <v>10</v>
      </c>
      <c r="F43" s="1">
        <v>10</v>
      </c>
      <c r="G43" s="1">
        <v>0</v>
      </c>
      <c r="H43" s="1">
        <v>8</v>
      </c>
      <c r="I43" s="1">
        <v>2</v>
      </c>
      <c r="J43" s="1">
        <v>0.9</v>
      </c>
      <c r="K43" s="12">
        <v>10.0399951934815</v>
      </c>
      <c r="L43" s="12">
        <v>2.1060886383056601</v>
      </c>
      <c r="M43" s="1">
        <v>1.50069808959961</v>
      </c>
      <c r="N43" s="1">
        <v>6.89044189453125</v>
      </c>
      <c r="O43" s="1">
        <v>5</v>
      </c>
      <c r="P43" s="1">
        <v>5</v>
      </c>
      <c r="Q43" s="1">
        <v>15</v>
      </c>
      <c r="R43" s="19">
        <v>0.33329999999999999</v>
      </c>
      <c r="S43" s="19">
        <f t="shared" si="1"/>
        <v>0.5</v>
      </c>
      <c r="T43" s="1">
        <v>4.50950050354004</v>
      </c>
      <c r="U43" s="1">
        <v>4.18530368804932</v>
      </c>
      <c r="V43" s="1">
        <v>3.91378545761108</v>
      </c>
      <c r="W43" s="12">
        <v>0.27151823043823198</v>
      </c>
      <c r="X43" s="1">
        <v>0.59571504592895497</v>
      </c>
      <c r="Y43" s="1">
        <v>0.59571504592895497</v>
      </c>
      <c r="Z43" s="1">
        <v>0.5</v>
      </c>
      <c r="AA43" s="1">
        <v>1</v>
      </c>
      <c r="AB43" s="1">
        <v>0.66666666666666696</v>
      </c>
      <c r="AC43" s="1">
        <v>0.8</v>
      </c>
      <c r="AD43" s="1">
        <v>0</v>
      </c>
      <c r="AE43" s="1">
        <v>0.5</v>
      </c>
    </row>
    <row r="44" spans="1:31" x14ac:dyDescent="0.15">
      <c r="A44" s="6">
        <v>240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8.3037338256835902</v>
      </c>
      <c r="L44" s="10">
        <v>2.2814140319824201</v>
      </c>
      <c r="M44">
        <v>0.228507995605469</v>
      </c>
      <c r="N44">
        <v>7.9388236999511701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3.8202362060546902</v>
      </c>
      <c r="U44">
        <v>3.2697188854217498</v>
      </c>
      <c r="V44">
        <v>3.2363152503967298</v>
      </c>
      <c r="W44" s="17">
        <v>3.34036350250244E-2</v>
      </c>
      <c r="X44">
        <v>0.58392095565795898</v>
      </c>
      <c r="Y44">
        <v>0.58392095565795898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931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8.2917289733886701</v>
      </c>
      <c r="L45" s="10">
        <v>2.2534942626953098</v>
      </c>
      <c r="M45">
        <v>0.145561218261719</v>
      </c>
      <c r="N45">
        <v>7.8606090545654297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3.8922595977783199</v>
      </c>
      <c r="U45">
        <v>3.3311226367950399</v>
      </c>
      <c r="V45">
        <v>3.2962231636047399</v>
      </c>
      <c r="W45" s="17">
        <v>3.4899473190307603E-2</v>
      </c>
      <c r="X45">
        <v>0.59603643417358398</v>
      </c>
      <c r="Y45">
        <v>0.59603643417358398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37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7.9181995391845703</v>
      </c>
      <c r="L46" s="10">
        <v>2.3743133544921902</v>
      </c>
      <c r="M46">
        <v>0.58882904052734397</v>
      </c>
      <c r="N46">
        <v>7.5167980194091797</v>
      </c>
      <c r="O46">
        <v>5</v>
      </c>
      <c r="P46">
        <v>5</v>
      </c>
      <c r="Q46">
        <v>14</v>
      </c>
      <c r="R46" s="16">
        <v>0.35709999999999997</v>
      </c>
      <c r="S46" s="16">
        <f t="shared" si="1"/>
        <v>0.5</v>
      </c>
      <c r="T46">
        <v>3.9399890899658199</v>
      </c>
      <c r="U46">
        <v>3.4389526844024698</v>
      </c>
      <c r="V46">
        <v>3.3988056182861301</v>
      </c>
      <c r="W46" s="17">
        <v>4.0147066116333001E-2</v>
      </c>
      <c r="X46">
        <v>0.54118347167968694</v>
      </c>
      <c r="Y46">
        <v>0.54118347167968694</v>
      </c>
      <c r="Z46">
        <v>0.5</v>
      </c>
      <c r="AA46">
        <v>0.9</v>
      </c>
      <c r="AB46">
        <v>0.64285714285714302</v>
      </c>
      <c r="AC46">
        <v>0.75</v>
      </c>
      <c r="AD46">
        <v>0.1</v>
      </c>
      <c r="AE46">
        <v>0.4</v>
      </c>
    </row>
    <row r="47" spans="1:31" x14ac:dyDescent="0.15">
      <c r="A47" s="6">
        <v>388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8.5895023345947301</v>
      </c>
      <c r="L47" s="10">
        <v>2.3778305053710902</v>
      </c>
      <c r="M47">
        <v>0.202079772949219</v>
      </c>
      <c r="N47">
        <v>8.0718574523925799</v>
      </c>
      <c r="O47">
        <v>5</v>
      </c>
      <c r="P47">
        <v>5</v>
      </c>
      <c r="Q47">
        <v>15</v>
      </c>
      <c r="R47" s="16">
        <v>0.33329999999999999</v>
      </c>
      <c r="S47" s="16">
        <f t="shared" si="1"/>
        <v>0.5</v>
      </c>
      <c r="T47">
        <v>3.9732704162597701</v>
      </c>
      <c r="U47">
        <v>3.4125065803527801</v>
      </c>
      <c r="V47">
        <v>3.3702468872070299</v>
      </c>
      <c r="W47" s="17">
        <v>4.2259693145752002E-2</v>
      </c>
      <c r="X47">
        <v>0.60302352905273404</v>
      </c>
      <c r="Y47">
        <v>0.60302352905273404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845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8.0190811157226598</v>
      </c>
      <c r="L48" s="10">
        <v>2.28095626831055</v>
      </c>
      <c r="M48">
        <v>0.30695343017578097</v>
      </c>
      <c r="N48">
        <v>7.5282402038574201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3.8505725860595699</v>
      </c>
      <c r="U48">
        <v>3.3273270130157502</v>
      </c>
      <c r="V48">
        <v>3.2824389934539799</v>
      </c>
      <c r="W48" s="17">
        <v>4.4888019561767599E-2</v>
      </c>
      <c r="X48">
        <v>0.56813359260559104</v>
      </c>
      <c r="Y48">
        <v>0.56813359260559104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653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8.1527938842773402</v>
      </c>
      <c r="L49" s="10">
        <v>2.31557273864746</v>
      </c>
      <c r="M49">
        <v>0.247383117675781</v>
      </c>
      <c r="N49">
        <v>7.5380725860595703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4.1106548309326199</v>
      </c>
      <c r="U49">
        <v>3.5686156749725302</v>
      </c>
      <c r="V49">
        <v>3.5180110931396502</v>
      </c>
      <c r="W49" s="17">
        <v>5.0604581832885701E-2</v>
      </c>
      <c r="X49">
        <v>0.59264373779296897</v>
      </c>
      <c r="Y49">
        <v>0.59264373779296897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s="2" customFormat="1" x14ac:dyDescent="0.15">
      <c r="A50" s="7">
        <v>450</v>
      </c>
      <c r="B50" s="2">
        <v>15</v>
      </c>
      <c r="C50" s="2">
        <v>5</v>
      </c>
      <c r="D50" s="2">
        <v>10</v>
      </c>
      <c r="E50" s="2">
        <v>10</v>
      </c>
      <c r="F50" s="2">
        <v>10</v>
      </c>
      <c r="G50" s="2">
        <v>0</v>
      </c>
      <c r="H50" s="2">
        <v>5</v>
      </c>
      <c r="I50" s="2">
        <v>5</v>
      </c>
      <c r="J50" s="2">
        <v>0.75</v>
      </c>
      <c r="K50" s="2">
        <v>7.1551666259765598</v>
      </c>
      <c r="L50" s="11">
        <v>2.28640556335449</v>
      </c>
      <c r="M50" s="2">
        <v>0.63689041137695301</v>
      </c>
      <c r="N50" s="2">
        <v>6.4384956359863299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3.5314579010009801</v>
      </c>
      <c r="U50" s="2">
        <v>3.1282513141632098</v>
      </c>
      <c r="V50" s="2">
        <v>3.0764431953430198</v>
      </c>
      <c r="W50" s="11">
        <v>5.1808118820190402E-2</v>
      </c>
      <c r="X50" s="2">
        <v>0.45501470565795898</v>
      </c>
      <c r="Y50" s="2">
        <v>0.45501470565795898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1" x14ac:dyDescent="0.15">
      <c r="A51" s="6">
        <v>811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7.9958915710449201</v>
      </c>
      <c r="L51" s="10">
        <v>2.4192810058593701</v>
      </c>
      <c r="M51">
        <v>0.42259979248046903</v>
      </c>
      <c r="N51">
        <v>7.1598644256591797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3.1425418853759801</v>
      </c>
      <c r="U51">
        <v>2.70858955383301</v>
      </c>
      <c r="V51">
        <v>2.6420795917511</v>
      </c>
      <c r="W51" s="17">
        <v>6.6509962081909194E-2</v>
      </c>
      <c r="X51">
        <v>0.50046229362487804</v>
      </c>
      <c r="Y51">
        <v>0.50046229362487804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381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8.4343585968017596</v>
      </c>
      <c r="L52" s="10">
        <v>2.4829654693603498</v>
      </c>
      <c r="M52">
        <v>0.32008743286132801</v>
      </c>
      <c r="N52">
        <v>7.5770339965820304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3.8176078796386701</v>
      </c>
      <c r="U52">
        <v>3.3234374523162802</v>
      </c>
      <c r="V52">
        <v>3.2520523071289098</v>
      </c>
      <c r="W52" s="17">
        <v>7.1385145187377902E-2</v>
      </c>
      <c r="X52">
        <v>0.56555557250976596</v>
      </c>
      <c r="Y52">
        <v>0.56555557250976596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970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8.1123428344726598</v>
      </c>
      <c r="L53" s="10">
        <v>2.4769401550293</v>
      </c>
      <c r="M53">
        <v>0.43460464477539101</v>
      </c>
      <c r="N53">
        <v>7.18613624572754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3.5408668518066402</v>
      </c>
      <c r="U53">
        <v>3.0644097328186</v>
      </c>
      <c r="V53">
        <v>2.9869301319122301</v>
      </c>
      <c r="W53" s="17">
        <v>7.7479600906372098E-2</v>
      </c>
      <c r="X53">
        <v>0.55393671989440896</v>
      </c>
      <c r="Y53">
        <v>0.55393671989440896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s="2" customFormat="1" x14ac:dyDescent="0.15">
      <c r="A54" s="7">
        <v>549</v>
      </c>
      <c r="B54" s="2">
        <v>15</v>
      </c>
      <c r="C54" s="2">
        <v>5</v>
      </c>
      <c r="D54" s="2">
        <v>10</v>
      </c>
      <c r="E54" s="2">
        <v>10</v>
      </c>
      <c r="F54" s="2">
        <v>10</v>
      </c>
      <c r="G54" s="2">
        <v>0</v>
      </c>
      <c r="H54" s="2">
        <v>5</v>
      </c>
      <c r="I54" s="2">
        <v>5</v>
      </c>
      <c r="J54" s="2">
        <v>0.75</v>
      </c>
      <c r="K54" s="2">
        <v>7.7353839874267596</v>
      </c>
      <c r="L54" s="11">
        <v>2.4009819030761701</v>
      </c>
      <c r="M54" s="2">
        <v>0.498153686523437</v>
      </c>
      <c r="N54" s="2">
        <v>6.8631515502929696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1"/>
        <v>0.4</v>
      </c>
      <c r="T54" s="2">
        <v>3.7578601837158199</v>
      </c>
      <c r="U54" s="2">
        <v>3.3118636608123802</v>
      </c>
      <c r="V54" s="2">
        <v>3.2321610450744598</v>
      </c>
      <c r="W54" s="11">
        <v>7.9702615737914997E-2</v>
      </c>
      <c r="X54" s="2">
        <v>0.52569913864135698</v>
      </c>
      <c r="Y54" s="2">
        <v>0.52569913864135698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1" x14ac:dyDescent="0.15">
      <c r="A55" s="6">
        <v>147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7.5927104949951199</v>
      </c>
      <c r="L55" s="10">
        <v>2.7144756317138699</v>
      </c>
      <c r="M55">
        <v>0.28372955322265597</v>
      </c>
      <c r="N55">
        <v>8.1443538665771502</v>
      </c>
      <c r="O55">
        <v>4</v>
      </c>
      <c r="P55">
        <v>4</v>
      </c>
      <c r="Q55">
        <v>13</v>
      </c>
      <c r="R55" s="16">
        <v>0.30769999999999997</v>
      </c>
      <c r="S55" s="16">
        <f t="shared" si="1"/>
        <v>0.4</v>
      </c>
      <c r="T55">
        <v>3.4357986450195299</v>
      </c>
      <c r="U55">
        <v>2.9036130905151398</v>
      </c>
      <c r="V55">
        <v>2.9277539253234899</v>
      </c>
      <c r="W55" s="17">
        <v>2.4140834808349599E-2</v>
      </c>
      <c r="X55">
        <v>0.50804471969604503</v>
      </c>
      <c r="Y55">
        <v>0.50804471969604503</v>
      </c>
      <c r="Z55">
        <v>0.4</v>
      </c>
      <c r="AA55">
        <v>0.9</v>
      </c>
      <c r="AB55">
        <v>0.69230769230769196</v>
      </c>
      <c r="AC55">
        <v>0.78260869565217395</v>
      </c>
      <c r="AD55">
        <v>0.1</v>
      </c>
      <c r="AE55">
        <v>0.5</v>
      </c>
    </row>
    <row r="56" spans="1:31" x14ac:dyDescent="0.15">
      <c r="A56" s="6">
        <v>24</v>
      </c>
      <c r="B56">
        <v>15</v>
      </c>
      <c r="C56">
        <v>5</v>
      </c>
      <c r="D56">
        <v>10</v>
      </c>
      <c r="E56">
        <v>10</v>
      </c>
      <c r="F56">
        <v>9</v>
      </c>
      <c r="G56">
        <v>1</v>
      </c>
      <c r="H56">
        <v>6</v>
      </c>
      <c r="I56">
        <v>4</v>
      </c>
      <c r="J56">
        <v>0.75</v>
      </c>
      <c r="K56">
        <v>8.3411636352539098</v>
      </c>
      <c r="L56" s="10">
        <v>2.5968551635742201</v>
      </c>
      <c r="M56">
        <v>1.41201019287109</v>
      </c>
      <c r="N56">
        <v>6.6117286682128897</v>
      </c>
      <c r="O56">
        <v>5</v>
      </c>
      <c r="P56">
        <v>5</v>
      </c>
      <c r="Q56">
        <v>14</v>
      </c>
      <c r="R56" s="16">
        <v>0.35709999999999997</v>
      </c>
      <c r="S56" s="16">
        <f t="shared" si="1"/>
        <v>0.5</v>
      </c>
      <c r="T56">
        <v>3.4026832580566402</v>
      </c>
      <c r="U56">
        <v>3.0136945247650102</v>
      </c>
      <c r="V56">
        <v>2.94060087203979</v>
      </c>
      <c r="W56" s="17">
        <v>7.3093652725219699E-2</v>
      </c>
      <c r="X56">
        <v>0.46208238601684598</v>
      </c>
      <c r="Y56">
        <v>0.46208238601684598</v>
      </c>
      <c r="Z56">
        <v>0.5</v>
      </c>
      <c r="AA56">
        <v>0.9</v>
      </c>
      <c r="AB56">
        <v>0.64285714285714302</v>
      </c>
      <c r="AC56">
        <v>0.75</v>
      </c>
      <c r="AD56">
        <v>0.1</v>
      </c>
      <c r="AE56">
        <v>0.4</v>
      </c>
    </row>
    <row r="57" spans="1:31" s="3" customFormat="1" x14ac:dyDescent="0.15">
      <c r="K57" s="13" t="s">
        <v>29</v>
      </c>
      <c r="L57" s="10">
        <f>AVERAGE(L2:L56)</f>
        <v>1.905078125</v>
      </c>
      <c r="W57" s="17">
        <f t="shared" ref="W57:AE57" si="2">AVERAGE(W2:W56)</f>
        <v>0.21254192699085583</v>
      </c>
      <c r="Z57" s="3">
        <f t="shared" si="2"/>
        <v>0.54909090909090885</v>
      </c>
      <c r="AA57" s="3">
        <f t="shared" si="2"/>
        <v>0.98727272727272708</v>
      </c>
      <c r="AB57" s="3">
        <f t="shared" si="2"/>
        <v>0.64540400775694939</v>
      </c>
      <c r="AC57" s="3">
        <f t="shared" si="2"/>
        <v>0.77950552507074244</v>
      </c>
      <c r="AD57" s="3">
        <f t="shared" si="2"/>
        <v>1.2727272727272726E-2</v>
      </c>
      <c r="AE57" s="3">
        <f t="shared" si="2"/>
        <v>0.43818181818181828</v>
      </c>
    </row>
    <row r="58" spans="1:31" s="3" customFormat="1" x14ac:dyDescent="0.15">
      <c r="K58" s="14" t="s">
        <v>30</v>
      </c>
      <c r="L58" s="10">
        <f>MAX(L2:L56)</f>
        <v>2.7144756317138699</v>
      </c>
      <c r="W58" s="17">
        <f t="shared" ref="W58:AE58" si="3">MAX(W2:W56)</f>
        <v>0.31365728378295898</v>
      </c>
      <c r="Z58" s="3">
        <f t="shared" si="3"/>
        <v>0.8</v>
      </c>
      <c r="AA58" s="3">
        <f t="shared" si="3"/>
        <v>1</v>
      </c>
      <c r="AB58" s="3">
        <f t="shared" si="3"/>
        <v>0.71428571428571397</v>
      </c>
      <c r="AC58" s="3">
        <f t="shared" si="3"/>
        <v>0.83333333333333304</v>
      </c>
      <c r="AD58" s="3">
        <f t="shared" si="3"/>
        <v>0.1</v>
      </c>
      <c r="AE58" s="3">
        <f t="shared" si="3"/>
        <v>0.6</v>
      </c>
    </row>
    <row r="59" spans="1:31" s="3" customFormat="1" x14ac:dyDescent="0.15">
      <c r="L59" s="10">
        <f>MIN(L2:L56)</f>
        <v>1.14737701416016</v>
      </c>
      <c r="W59" s="17">
        <f t="shared" ref="W59:AE59" si="4">MIN(W2:W56)</f>
        <v>2.5448799133300799E-3</v>
      </c>
      <c r="Z59" s="3">
        <f t="shared" si="4"/>
        <v>0.4</v>
      </c>
      <c r="AA59" s="3">
        <f t="shared" si="4"/>
        <v>0.9</v>
      </c>
      <c r="AB59" s="3">
        <f t="shared" si="4"/>
        <v>0.55555555555555602</v>
      </c>
      <c r="AC59" s="3">
        <f t="shared" si="4"/>
        <v>0.71428571428571397</v>
      </c>
      <c r="AD59" s="3">
        <f t="shared" si="4"/>
        <v>0</v>
      </c>
      <c r="AE59" s="3">
        <f t="shared" si="4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P64" s="3" t="s">
        <v>97</v>
      </c>
      <c r="Q64" s="3"/>
      <c r="R64" s="3"/>
      <c r="S64" s="3"/>
      <c r="W64" s="17"/>
    </row>
    <row r="65" spans="11:23" x14ac:dyDescent="0.15">
      <c r="K65" s="3"/>
      <c r="L65" s="10"/>
      <c r="P65" s="3">
        <v>0.2</v>
      </c>
      <c r="Q65" s="3">
        <v>-400</v>
      </c>
      <c r="R65" s="3">
        <v>1600</v>
      </c>
      <c r="S65" s="3">
        <v>80</v>
      </c>
      <c r="W65" s="17"/>
    </row>
    <row r="66" spans="11:23" x14ac:dyDescent="0.15">
      <c r="K66" s="3" t="s">
        <v>31</v>
      </c>
      <c r="L66" s="3" t="s">
        <v>32</v>
      </c>
      <c r="P66" s="3">
        <v>0.4</v>
      </c>
      <c r="Q66" s="3">
        <v>-800</v>
      </c>
      <c r="R66" s="3">
        <v>1200</v>
      </c>
      <c r="S66" s="3">
        <v>60</v>
      </c>
      <c r="W66" s="17"/>
    </row>
    <row r="67" spans="11:23" x14ac:dyDescent="0.15">
      <c r="K67" s="3"/>
      <c r="L67" s="3"/>
      <c r="P67" s="3">
        <v>0.45</v>
      </c>
      <c r="Q67" s="3">
        <v>-900</v>
      </c>
      <c r="R67" s="3">
        <v>1100</v>
      </c>
      <c r="S67" s="3">
        <v>55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P68" s="3">
        <v>0.49</v>
      </c>
      <c r="Q68" s="3">
        <v>-980</v>
      </c>
      <c r="R68" s="3">
        <v>1020</v>
      </c>
      <c r="S68" s="3">
        <v>51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W69" s="17"/>
    </row>
    <row r="70" spans="11:23" s="22" customFormat="1" x14ac:dyDescent="0.15">
      <c r="K70" s="24" t="s">
        <v>67</v>
      </c>
      <c r="L70" s="24">
        <f>COUNTIF(L2:L56,"&lt;1.033")-COUNTIF(L2:L56,"&lt;0.838")</f>
        <v>0</v>
      </c>
      <c r="M70" s="20">
        <v>3</v>
      </c>
      <c r="N70" s="20">
        <v>2</v>
      </c>
      <c r="W70" s="24"/>
    </row>
    <row r="71" spans="11:23" x14ac:dyDescent="0.15">
      <c r="K71" s="3" t="s">
        <v>68</v>
      </c>
      <c r="L71" s="3">
        <f>COUNTIF(L2:L56,"&lt;1.228")-COUNTIF(L2:L56,"&lt;1.033")</f>
        <v>2</v>
      </c>
      <c r="M71" s="3">
        <v>6</v>
      </c>
      <c r="N71" s="3">
        <v>4</v>
      </c>
      <c r="O71" s="3">
        <v>2</v>
      </c>
      <c r="P71" s="3">
        <v>2</v>
      </c>
      <c r="W71" s="17"/>
    </row>
    <row r="72" spans="11:23" x14ac:dyDescent="0.15">
      <c r="K72" s="3" t="s">
        <v>69</v>
      </c>
      <c r="L72" s="3">
        <f>COUNTIF(L2:L56,"&lt;1.423")-COUNTIF(L2:L56,"&lt;1.228")</f>
        <v>4</v>
      </c>
      <c r="M72" s="3">
        <v>8</v>
      </c>
      <c r="N72" s="3">
        <v>6</v>
      </c>
      <c r="O72" s="3">
        <v>5</v>
      </c>
      <c r="P72" s="3">
        <v>4</v>
      </c>
      <c r="W72" s="17"/>
    </row>
    <row r="73" spans="11:23" x14ac:dyDescent="0.15">
      <c r="K73" s="3" t="s">
        <v>70</v>
      </c>
      <c r="L73" s="3">
        <f>COUNTIF(L2:L56,"&lt;1.618")-COUNTIF(L2:L56,"&lt;1.423")</f>
        <v>7</v>
      </c>
      <c r="M73" s="3">
        <v>11</v>
      </c>
      <c r="N73" s="3">
        <v>9</v>
      </c>
      <c r="O73" s="3">
        <v>7</v>
      </c>
      <c r="P73" s="3">
        <v>7</v>
      </c>
      <c r="W73" s="3"/>
    </row>
    <row r="74" spans="11:23" x14ac:dyDescent="0.15">
      <c r="K74" s="3" t="s">
        <v>71</v>
      </c>
      <c r="L74" s="3">
        <f>COUNTIF(L2:L56,"&lt;1.813")-COUNTIF(L2:L56,"&lt;1.618")</f>
        <v>9</v>
      </c>
      <c r="M74" s="3">
        <v>14</v>
      </c>
      <c r="N74" s="3">
        <v>12</v>
      </c>
      <c r="O74" s="3">
        <v>10</v>
      </c>
      <c r="P74" s="3">
        <v>9</v>
      </c>
      <c r="W74" s="17"/>
    </row>
    <row r="75" spans="11:23" s="1" customFormat="1" x14ac:dyDescent="0.15">
      <c r="K75" s="12" t="s">
        <v>72</v>
      </c>
      <c r="L75" s="12">
        <f>COUNTIF(L2:L56,"&lt;2.008")-COUNTIF(L2:L56,"&lt;1.813")</f>
        <v>11</v>
      </c>
      <c r="M75" s="21">
        <v>16</v>
      </c>
      <c r="N75" s="21">
        <v>14</v>
      </c>
      <c r="O75" s="21">
        <v>12</v>
      </c>
      <c r="P75" s="21">
        <v>11</v>
      </c>
      <c r="W75" s="12"/>
    </row>
    <row r="76" spans="11:23" x14ac:dyDescent="0.15">
      <c r="K76" s="3" t="s">
        <v>73</v>
      </c>
      <c r="L76" s="3">
        <f>COUNTIF(L2:L56,"&lt;2.203")-COUNTIF(L2:L56,"&lt;2.008")</f>
        <v>9</v>
      </c>
      <c r="M76" s="3">
        <v>14</v>
      </c>
      <c r="N76" s="3">
        <v>12</v>
      </c>
      <c r="O76" s="3">
        <v>10</v>
      </c>
      <c r="P76" s="3">
        <v>9</v>
      </c>
      <c r="W76" s="3"/>
    </row>
    <row r="77" spans="11:23" x14ac:dyDescent="0.15">
      <c r="K77" s="3" t="s">
        <v>74</v>
      </c>
      <c r="L77" s="3">
        <f>COUNTIF(L2:L56,"&lt;2.398")-COUNTIF(L2:L56,"&lt;2.203")</f>
        <v>7</v>
      </c>
      <c r="M77" s="3">
        <v>11</v>
      </c>
      <c r="N77" s="3">
        <v>9</v>
      </c>
      <c r="O77" s="3">
        <v>7</v>
      </c>
      <c r="P77" s="3">
        <v>7</v>
      </c>
      <c r="W77" s="17"/>
    </row>
    <row r="78" spans="11:23" x14ac:dyDescent="0.15">
      <c r="K78" s="3" t="s">
        <v>75</v>
      </c>
      <c r="L78" s="3">
        <f>COUNTIF(L2:L56,"&lt;2.593")-COUNTIF(L2:L56,"&lt;2.398")</f>
        <v>4</v>
      </c>
      <c r="M78" s="3">
        <v>8</v>
      </c>
      <c r="N78" s="3">
        <v>6</v>
      </c>
      <c r="O78" s="3">
        <v>5</v>
      </c>
      <c r="P78" s="3">
        <v>4</v>
      </c>
      <c r="W78" s="3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s="22" customFormat="1" x14ac:dyDescent="0.15">
      <c r="K80" s="24" t="s">
        <v>77</v>
      </c>
      <c r="L80" s="24">
        <f>COUNTIF(L2:L56,"&lt;2.983")-COUNTIF(L2:L56,"&lt;2.788")</f>
        <v>0</v>
      </c>
      <c r="M80" s="20">
        <v>3</v>
      </c>
      <c r="N80" s="20">
        <v>2</v>
      </c>
      <c r="W80" s="24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17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N86">
        <v>1.9079999999999999</v>
      </c>
      <c r="O86">
        <v>0.155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>
        <v>3.472</v>
      </c>
      <c r="O88">
        <v>0.29099999999999998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  <row r="100" spans="11:23" x14ac:dyDescent="0.15">
      <c r="K100" s="3"/>
      <c r="L100" s="3"/>
    </row>
  </sheetData>
  <phoneticPr fontId="5" type="noConversion"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95"/>
  <sheetViews>
    <sheetView topLeftCell="G46" workbookViewId="0">
      <selection activeCell="Q67" sqref="Q67:Q75"/>
    </sheetView>
  </sheetViews>
  <sheetFormatPr defaultColWidth="8.875" defaultRowHeight="13.5" x14ac:dyDescent="0.15"/>
  <cols>
    <col min="11" max="12" width="18.875" customWidth="1"/>
    <col min="13" max="14" width="12.875"/>
    <col min="20" max="22" width="12.875"/>
    <col min="23" max="23" width="22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1.1690254211425799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18" si="0">O2/E2</f>
        <v>0.8</v>
      </c>
      <c r="T2">
        <v>5.3215236663818404</v>
      </c>
      <c r="U2">
        <v>4.9827470779418999</v>
      </c>
      <c r="V2">
        <v>4.7171287536621103</v>
      </c>
      <c r="W2" s="17">
        <v>0.26561832427978499</v>
      </c>
      <c r="X2">
        <v>0.60439491271972701</v>
      </c>
      <c r="Y2">
        <v>0.60439491271972701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s="2" customFormat="1" x14ac:dyDescent="0.15">
      <c r="A3" s="7">
        <v>339</v>
      </c>
      <c r="B3" s="2">
        <v>19</v>
      </c>
      <c r="C3" s="2">
        <v>1</v>
      </c>
      <c r="D3" s="2">
        <v>10</v>
      </c>
      <c r="E3" s="2">
        <v>10</v>
      </c>
      <c r="F3" s="2">
        <v>10</v>
      </c>
      <c r="G3" s="2">
        <v>0</v>
      </c>
      <c r="H3" s="2">
        <v>9</v>
      </c>
      <c r="I3" s="2">
        <v>1</v>
      </c>
      <c r="J3" s="2">
        <v>0.95</v>
      </c>
      <c r="K3" s="11">
        <v>13.1161651611328</v>
      </c>
      <c r="L3" s="11">
        <v>1.14737701416016</v>
      </c>
      <c r="M3" s="2">
        <v>0.89725494384765603</v>
      </c>
      <c r="N3" s="2">
        <v>10.797456741333001</v>
      </c>
      <c r="O3" s="2">
        <v>7</v>
      </c>
      <c r="P3" s="2">
        <v>7</v>
      </c>
      <c r="Q3" s="2">
        <v>17</v>
      </c>
      <c r="R3" s="18">
        <v>0.4118</v>
      </c>
      <c r="S3" s="18">
        <f t="shared" si="0"/>
        <v>0.7</v>
      </c>
      <c r="T3" s="2">
        <v>5.4435863494873002</v>
      </c>
      <c r="U3" s="2">
        <v>5.01316595077515</v>
      </c>
      <c r="V3" s="2">
        <v>4.7798376083373997</v>
      </c>
      <c r="W3" s="11">
        <v>0.233328342437744</v>
      </c>
      <c r="X3" s="2">
        <v>0.66374874114990201</v>
      </c>
      <c r="Y3" s="2">
        <v>0.66374874114990201</v>
      </c>
      <c r="Z3" s="2">
        <v>0.7</v>
      </c>
      <c r="AA3" s="2">
        <v>1</v>
      </c>
      <c r="AB3" s="2">
        <v>0.58823529411764697</v>
      </c>
      <c r="AC3" s="2">
        <v>0.74074074074074103</v>
      </c>
      <c r="AD3" s="2">
        <v>0</v>
      </c>
      <c r="AE3" s="2">
        <v>0.3</v>
      </c>
    </row>
    <row r="4" spans="1:31" x14ac:dyDescent="0.15">
      <c r="A4" s="6">
        <v>889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12.847942352294901</v>
      </c>
      <c r="L4" s="10">
        <v>1.35564041137695</v>
      </c>
      <c r="M4">
        <v>1.0721321105957</v>
      </c>
      <c r="N4">
        <v>9.9341506958007795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4.9076423645019496</v>
      </c>
      <c r="U4">
        <v>4.5584750175476101</v>
      </c>
      <c r="V4">
        <v>4.2787270545959499</v>
      </c>
      <c r="W4" s="17">
        <v>0.27974796295165999</v>
      </c>
      <c r="X4">
        <v>0.62891530990600597</v>
      </c>
      <c r="Y4">
        <v>0.62891530990600597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294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12.664918899536101</v>
      </c>
      <c r="L6" s="10">
        <v>1.37179756164551</v>
      </c>
      <c r="M6">
        <v>1.1112594604492201</v>
      </c>
      <c r="N6">
        <v>9.9425544738769496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4.7319164276123002</v>
      </c>
      <c r="U6">
        <v>4.4100866317748997</v>
      </c>
      <c r="V6">
        <v>4.1611156463623002</v>
      </c>
      <c r="W6" s="17">
        <v>0.24897098541259799</v>
      </c>
      <c r="X6">
        <v>0.57080078125</v>
      </c>
      <c r="Y6">
        <v>0.57080078125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s="1" customFormat="1" x14ac:dyDescent="0.15">
      <c r="A7" s="8">
        <v>694</v>
      </c>
      <c r="B7" s="1">
        <v>19</v>
      </c>
      <c r="C7" s="1">
        <v>1</v>
      </c>
      <c r="D7" s="1">
        <v>10</v>
      </c>
      <c r="E7" s="1">
        <v>10</v>
      </c>
      <c r="F7" s="1">
        <v>10</v>
      </c>
      <c r="G7" s="1">
        <v>0</v>
      </c>
      <c r="H7" s="1">
        <v>9</v>
      </c>
      <c r="I7" s="1">
        <v>1</v>
      </c>
      <c r="J7" s="1">
        <v>0.95</v>
      </c>
      <c r="K7" s="12">
        <v>11.305910110473601</v>
      </c>
      <c r="L7" s="12">
        <v>1.3516082763671899</v>
      </c>
      <c r="M7" s="1">
        <v>1.11557388305664</v>
      </c>
      <c r="N7" s="1">
        <v>8.6999645233154297</v>
      </c>
      <c r="O7" s="1">
        <v>6</v>
      </c>
      <c r="P7" s="1">
        <v>6</v>
      </c>
      <c r="Q7" s="1">
        <v>15</v>
      </c>
      <c r="R7" s="19">
        <v>0.4</v>
      </c>
      <c r="S7" s="19">
        <f t="shared" si="0"/>
        <v>0.6</v>
      </c>
      <c r="T7" s="1">
        <v>4.3728122711181596</v>
      </c>
      <c r="U7" s="1">
        <v>4.0774874687194798</v>
      </c>
      <c r="V7" s="1">
        <v>3.8651390075683598</v>
      </c>
      <c r="W7" s="12">
        <v>0.21234846115112299</v>
      </c>
      <c r="X7" s="1">
        <v>0.50767326354980502</v>
      </c>
      <c r="Y7" s="1">
        <v>0.50767326354980502</v>
      </c>
      <c r="Z7" s="1">
        <v>0.6</v>
      </c>
      <c r="AA7" s="1">
        <v>0.9</v>
      </c>
      <c r="AB7" s="1">
        <v>0.6</v>
      </c>
      <c r="AC7" s="1">
        <v>0.72</v>
      </c>
      <c r="AD7" s="1">
        <v>0.1</v>
      </c>
      <c r="AE7" s="1">
        <v>0.3</v>
      </c>
    </row>
    <row r="8" spans="1:31" x14ac:dyDescent="0.15">
      <c r="A8" s="6">
        <v>597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1.51375961303711</v>
      </c>
      <c r="M8">
        <v>9999</v>
      </c>
      <c r="N8">
        <v>9999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5.5073699951171902</v>
      </c>
      <c r="U8">
        <v>5.1733651161193803</v>
      </c>
      <c r="V8">
        <v>4.8597078323364302</v>
      </c>
      <c r="W8" s="17">
        <v>0.31365728378295898</v>
      </c>
      <c r="X8">
        <v>0.64766216278076205</v>
      </c>
      <c r="Y8">
        <v>0.64766216278076205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13.212623596191399</v>
      </c>
      <c r="L9" s="10">
        <v>1.4628982543945299</v>
      </c>
      <c r="M9">
        <v>1.17099380493164</v>
      </c>
      <c r="N9">
        <v>10.136251449585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5.1509895324706996</v>
      </c>
      <c r="U9">
        <v>4.78108787536621</v>
      </c>
      <c r="V9">
        <v>4.4879059791564897</v>
      </c>
      <c r="W9" s="17">
        <v>0.29318189620971702</v>
      </c>
      <c r="X9">
        <v>0.66308355331420898</v>
      </c>
      <c r="Y9">
        <v>0.66308355331420898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605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12.234582901001</v>
      </c>
      <c r="L10" s="10">
        <v>1.4849395751953101</v>
      </c>
      <c r="M10">
        <v>1.1470413208007799</v>
      </c>
      <c r="N10">
        <v>8.5650405883789098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4.8164787292480504</v>
      </c>
      <c r="U10">
        <v>4.51497507095337</v>
      </c>
      <c r="V10">
        <v>4.22275638580322</v>
      </c>
      <c r="W10" s="17">
        <v>0.29221868515014598</v>
      </c>
      <c r="X10">
        <v>0.593722343444824</v>
      </c>
      <c r="Y10">
        <v>0.593722343444824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266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1.4628143310546899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5.3689861297607404</v>
      </c>
      <c r="U11">
        <v>5.0368461608886701</v>
      </c>
      <c r="V11">
        <v>4.7484502792358398</v>
      </c>
      <c r="W11" s="17">
        <v>0.28839588165283198</v>
      </c>
      <c r="X11">
        <v>0.62053585052490201</v>
      </c>
      <c r="Y11">
        <v>0.62053585052490201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304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12.747520446777299</v>
      </c>
      <c r="L12" s="10">
        <v>1.4641075134277299</v>
      </c>
      <c r="M12">
        <v>1.1974678039550799</v>
      </c>
      <c r="N12">
        <v>9.8706970214843697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5.0813293457031197</v>
      </c>
      <c r="U12">
        <v>4.7279491424560502</v>
      </c>
      <c r="V12">
        <v>4.4495110511779803</v>
      </c>
      <c r="W12" s="17">
        <v>0.27843809127807601</v>
      </c>
      <c r="X12">
        <v>0.63181829452514604</v>
      </c>
      <c r="Y12">
        <v>0.63181829452514604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s="2" customFormat="1" x14ac:dyDescent="0.15">
      <c r="A13" s="7">
        <v>13</v>
      </c>
      <c r="B13" s="2">
        <v>18</v>
      </c>
      <c r="C13" s="2">
        <v>2</v>
      </c>
      <c r="D13" s="2">
        <v>10</v>
      </c>
      <c r="E13" s="2">
        <v>10</v>
      </c>
      <c r="F13" s="2">
        <v>10</v>
      </c>
      <c r="G13" s="2">
        <v>0</v>
      </c>
      <c r="H13" s="2">
        <v>8</v>
      </c>
      <c r="I13" s="2">
        <v>2</v>
      </c>
      <c r="J13" s="2">
        <v>0.9</v>
      </c>
      <c r="K13" s="11">
        <v>10.2803039550781</v>
      </c>
      <c r="L13" s="11">
        <v>1.5794849395752</v>
      </c>
      <c r="M13" s="2">
        <v>0.89804458618164096</v>
      </c>
      <c r="N13" s="2">
        <v>7.4688167572021502</v>
      </c>
      <c r="O13" s="2">
        <v>6</v>
      </c>
      <c r="P13" s="2">
        <v>6</v>
      </c>
      <c r="Q13" s="2">
        <v>16</v>
      </c>
      <c r="R13" s="18">
        <v>0.375</v>
      </c>
      <c r="S13" s="18">
        <f t="shared" si="0"/>
        <v>0.6</v>
      </c>
      <c r="T13" s="2">
        <v>4.5280227661132804</v>
      </c>
      <c r="U13" s="2">
        <v>4.1619348526001003</v>
      </c>
      <c r="V13" s="2">
        <v>3.9110138416290301</v>
      </c>
      <c r="W13" s="11">
        <v>0.250921010971069</v>
      </c>
      <c r="X13" s="2">
        <v>0.61700892448425304</v>
      </c>
      <c r="Y13" s="2">
        <v>0.61700892448425304</v>
      </c>
      <c r="Z13" s="2">
        <v>0.6</v>
      </c>
      <c r="AA13" s="2">
        <v>1</v>
      </c>
      <c r="AB13" s="2">
        <v>0.625</v>
      </c>
      <c r="AC13" s="2">
        <v>0.76923076923076905</v>
      </c>
      <c r="AD13" s="2">
        <v>0</v>
      </c>
      <c r="AE13" s="2">
        <v>0.4</v>
      </c>
    </row>
    <row r="14" spans="1:31" x14ac:dyDescent="0.15">
      <c r="A14" s="6">
        <v>399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13.0696868896484</v>
      </c>
      <c r="L14" s="10">
        <v>1.7777214050293</v>
      </c>
      <c r="M14">
        <v>1.5230255126953101</v>
      </c>
      <c r="N14">
        <v>9.9996490478515607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5.0788116455078098</v>
      </c>
      <c r="U14">
        <v>4.7300524711608896</v>
      </c>
      <c r="V14">
        <v>4.4413595199584996</v>
      </c>
      <c r="W14" s="17">
        <v>0.28869295120239302</v>
      </c>
      <c r="X14">
        <v>0.63745212554931596</v>
      </c>
      <c r="Y14">
        <v>0.63745212554931596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144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12.2588920593262</v>
      </c>
      <c r="L15" s="10">
        <v>1.6552867889404299</v>
      </c>
      <c r="M15">
        <v>1.37172698974609</v>
      </c>
      <c r="N15">
        <v>8.9462089538574201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4.8854942321777299</v>
      </c>
      <c r="U15">
        <v>4.5660943984985396</v>
      </c>
      <c r="V15">
        <v>4.2890815734863299</v>
      </c>
      <c r="W15" s="17">
        <v>0.27701282501220698</v>
      </c>
      <c r="X15">
        <v>0.59641265869140603</v>
      </c>
      <c r="Y15">
        <v>0.59641265869140603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482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11.742067337036101</v>
      </c>
      <c r="L16" s="10">
        <v>1.63059234619141</v>
      </c>
      <c r="M16">
        <v>1.34928131103516</v>
      </c>
      <c r="N16">
        <v>8.4218254089355504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4.3882617950439498</v>
      </c>
      <c r="U16">
        <v>4.1215224266052202</v>
      </c>
      <c r="V16">
        <v>3.8507843017578098</v>
      </c>
      <c r="W16" s="17">
        <v>0.270738124847412</v>
      </c>
      <c r="X16">
        <v>0.53747749328613303</v>
      </c>
      <c r="Y16">
        <v>0.53747749328613303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229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10.3217124938965</v>
      </c>
      <c r="L17" s="10">
        <v>1.7060852050781199</v>
      </c>
      <c r="M17">
        <v>1.0290412902832</v>
      </c>
      <c r="N17">
        <v>7.3843078613281197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4.8080120086669904</v>
      </c>
      <c r="U17">
        <v>4.4200329780578604</v>
      </c>
      <c r="V17">
        <v>4.1532464027404803</v>
      </c>
      <c r="W17" s="17">
        <v>0.26678657531738298</v>
      </c>
      <c r="X17">
        <v>0.654765605926514</v>
      </c>
      <c r="Y17">
        <v>0.654765605926514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476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12.183815002441399</v>
      </c>
      <c r="L18" s="10">
        <v>1.7520828247070299</v>
      </c>
      <c r="M18">
        <v>1.52590751647949</v>
      </c>
      <c r="N18">
        <v>9.3290176391601598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4.4409465789794904</v>
      </c>
      <c r="U18">
        <v>4.1580147743225098</v>
      </c>
      <c r="V18">
        <v>3.8953614234924299</v>
      </c>
      <c r="W18" s="17">
        <v>0.26265335083007801</v>
      </c>
      <c r="X18">
        <v>0.54558515548706099</v>
      </c>
      <c r="Y18">
        <v>0.54558515548706099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577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12.5681343078613</v>
      </c>
      <c r="L19" s="10">
        <v>1.6681442260742201</v>
      </c>
      <c r="M19">
        <v>1.4499664306640601</v>
      </c>
      <c r="N19">
        <v>9.9293594360351598</v>
      </c>
      <c r="O19">
        <v>8</v>
      </c>
      <c r="P19">
        <v>8</v>
      </c>
      <c r="Q19">
        <v>18</v>
      </c>
      <c r="R19" s="16">
        <v>0.44440000000000002</v>
      </c>
      <c r="S19" s="16">
        <f t="shared" ref="S19:S52" si="1">O19/E19</f>
        <v>0.8</v>
      </c>
      <c r="T19">
        <v>5.2424602508544904</v>
      </c>
      <c r="U19">
        <v>4.8652920722961399</v>
      </c>
      <c r="V19">
        <v>4.61120510101318</v>
      </c>
      <c r="W19" s="17">
        <v>0.25408697128295898</v>
      </c>
      <c r="X19">
        <v>0.63125514984130904</v>
      </c>
      <c r="Y19">
        <v>0.63125514984130904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864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9.7117614746093697</v>
      </c>
      <c r="L20" s="10">
        <v>1.73189353942871</v>
      </c>
      <c r="M20">
        <v>1.1190643310546899</v>
      </c>
      <c r="N20">
        <v>6.9107093811035201</v>
      </c>
      <c r="O20">
        <v>6</v>
      </c>
      <c r="P20">
        <v>6</v>
      </c>
      <c r="Q20">
        <v>16</v>
      </c>
      <c r="R20" s="16">
        <v>0.375</v>
      </c>
      <c r="S20" s="16">
        <f t="shared" si="1"/>
        <v>0.6</v>
      </c>
      <c r="T20">
        <v>4.5033893585205096</v>
      </c>
      <c r="U20">
        <v>4.1522464752197301</v>
      </c>
      <c r="V20">
        <v>3.9079174995422399</v>
      </c>
      <c r="W20" s="17">
        <v>0.24432897567749001</v>
      </c>
      <c r="X20">
        <v>0.59547185897827104</v>
      </c>
      <c r="Y20">
        <v>0.59547185897827104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s="2" customFormat="1" x14ac:dyDescent="0.15">
      <c r="A21" s="7">
        <v>471</v>
      </c>
      <c r="B21" s="2">
        <v>18</v>
      </c>
      <c r="C21" s="2">
        <v>2</v>
      </c>
      <c r="D21" s="2">
        <v>10</v>
      </c>
      <c r="E21" s="2">
        <v>10</v>
      </c>
      <c r="F21" s="2">
        <v>10</v>
      </c>
      <c r="G21" s="2">
        <v>0</v>
      </c>
      <c r="H21" s="2">
        <v>8</v>
      </c>
      <c r="I21" s="2">
        <v>2</v>
      </c>
      <c r="J21" s="2">
        <v>0.9</v>
      </c>
      <c r="K21" s="11">
        <v>9.5644092559814506</v>
      </c>
      <c r="L21" s="11">
        <v>1.7996177673339799</v>
      </c>
      <c r="M21" s="2">
        <v>1.2210121154785201</v>
      </c>
      <c r="N21" s="2">
        <v>6.8129844665527299</v>
      </c>
      <c r="O21" s="2">
        <v>6</v>
      </c>
      <c r="P21" s="2">
        <v>6</v>
      </c>
      <c r="Q21" s="2">
        <v>16</v>
      </c>
      <c r="R21" s="18">
        <v>0.375</v>
      </c>
      <c r="S21" s="18">
        <f t="shared" si="1"/>
        <v>0.6</v>
      </c>
      <c r="T21" s="2">
        <v>4.6843013763427699</v>
      </c>
      <c r="U21" s="2">
        <v>4.3179864883422896</v>
      </c>
      <c r="V21" s="2">
        <v>4.0765180587768501</v>
      </c>
      <c r="W21" s="11">
        <v>0.24146842956542999</v>
      </c>
      <c r="X21" s="2">
        <v>0.60778331756591797</v>
      </c>
      <c r="Y21" s="2">
        <v>0.60778331756591797</v>
      </c>
      <c r="Z21" s="2">
        <v>0.6</v>
      </c>
      <c r="AA21" s="2">
        <v>1</v>
      </c>
      <c r="AB21" s="2">
        <v>0.625</v>
      </c>
      <c r="AC21" s="2">
        <v>0.76923076923076905</v>
      </c>
      <c r="AD21" s="2">
        <v>0</v>
      </c>
      <c r="AE21" s="2">
        <v>0.4</v>
      </c>
    </row>
    <row r="22" spans="1:31" x14ac:dyDescent="0.15">
      <c r="A22" s="6">
        <v>66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12.834880828857401</v>
      </c>
      <c r="L22" s="10">
        <v>1.9117622375488299</v>
      </c>
      <c r="M22">
        <v>1.6743087768554701</v>
      </c>
      <c r="N22">
        <v>9.7622947692871094</v>
      </c>
      <c r="O22">
        <v>6</v>
      </c>
      <c r="P22">
        <v>6</v>
      </c>
      <c r="Q22">
        <v>16</v>
      </c>
      <c r="R22" s="16">
        <v>0.375</v>
      </c>
      <c r="S22" s="16">
        <f t="shared" si="1"/>
        <v>0.6</v>
      </c>
      <c r="T22">
        <v>5.3047294616699201</v>
      </c>
      <c r="U22">
        <v>4.9479794502258301</v>
      </c>
      <c r="V22">
        <v>4.6499147415161097</v>
      </c>
      <c r="W22" s="17">
        <v>0.29806470870971702</v>
      </c>
      <c r="X22">
        <v>0.65481472015380904</v>
      </c>
      <c r="Y22">
        <v>0.65481472015380904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533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12.4168815612793</v>
      </c>
      <c r="L23" s="10">
        <v>1.8768482208252</v>
      </c>
      <c r="M23">
        <v>1.6374874114990201</v>
      </c>
      <c r="N23">
        <v>9.3175468444824201</v>
      </c>
      <c r="O23">
        <v>5</v>
      </c>
      <c r="P23">
        <v>5</v>
      </c>
      <c r="Q23">
        <v>15</v>
      </c>
      <c r="R23" s="16">
        <v>0.33329999999999999</v>
      </c>
      <c r="S23" s="16">
        <f t="shared" si="1"/>
        <v>0.5</v>
      </c>
      <c r="T23">
        <v>4.5146732330322301</v>
      </c>
      <c r="U23">
        <v>4.2346105575561497</v>
      </c>
      <c r="V23">
        <v>3.9387907981872599</v>
      </c>
      <c r="W23" s="17">
        <v>0.29581975936889598</v>
      </c>
      <c r="X23">
        <v>0.57588243484497104</v>
      </c>
      <c r="Y23">
        <v>0.57588243484497104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248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10.4051151275635</v>
      </c>
      <c r="L24" s="10">
        <v>1.9848480224609399</v>
      </c>
      <c r="M24">
        <v>1.3254547119140601</v>
      </c>
      <c r="N24">
        <v>7.2283706665039098</v>
      </c>
      <c r="O24">
        <v>5</v>
      </c>
      <c r="P24">
        <v>5</v>
      </c>
      <c r="Q24">
        <v>15</v>
      </c>
      <c r="R24" s="16">
        <v>0.33329999999999999</v>
      </c>
      <c r="S24" s="16">
        <f t="shared" si="1"/>
        <v>0.5</v>
      </c>
      <c r="T24">
        <v>4.5812740325927699</v>
      </c>
      <c r="U24">
        <v>4.2390804290771502</v>
      </c>
      <c r="V24">
        <v>3.9479346275329599</v>
      </c>
      <c r="W24" s="17">
        <v>0.29114580154419001</v>
      </c>
      <c r="X24">
        <v>0.63333940505981401</v>
      </c>
      <c r="Y24">
        <v>0.63333940505981401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171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12.860271453857401</v>
      </c>
      <c r="L25" s="10">
        <v>1.8646831512451201</v>
      </c>
      <c r="M25">
        <v>1.61594581604004</v>
      </c>
      <c r="N25">
        <v>9.7299594879150408</v>
      </c>
      <c r="O25">
        <v>6</v>
      </c>
      <c r="P25">
        <v>6</v>
      </c>
      <c r="Q25">
        <v>16</v>
      </c>
      <c r="R25" s="16">
        <v>0.375</v>
      </c>
      <c r="S25" s="16">
        <f t="shared" si="1"/>
        <v>0.6</v>
      </c>
      <c r="T25">
        <v>4.6467018127441397</v>
      </c>
      <c r="U25">
        <v>4.3569760322570801</v>
      </c>
      <c r="V25">
        <v>4.0668029785156197</v>
      </c>
      <c r="W25" s="17">
        <v>0.29017305374145502</v>
      </c>
      <c r="X25">
        <v>0.57989883422851596</v>
      </c>
      <c r="Y25">
        <v>0.57989883422851596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234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12.8093204498291</v>
      </c>
      <c r="L26" s="10">
        <v>1.9746341705322299</v>
      </c>
      <c r="M26">
        <v>1.76130294799805</v>
      </c>
      <c r="N26">
        <v>9.9051914215087908</v>
      </c>
      <c r="O26">
        <v>8</v>
      </c>
      <c r="P26">
        <v>8</v>
      </c>
      <c r="Q26">
        <v>18</v>
      </c>
      <c r="R26" s="16">
        <v>0.44440000000000002</v>
      </c>
      <c r="S26" s="16">
        <f t="shared" si="1"/>
        <v>0.8</v>
      </c>
      <c r="T26">
        <v>4.8839550018310502</v>
      </c>
      <c r="U26">
        <v>4.5486645698547399</v>
      </c>
      <c r="V26">
        <v>4.2683181762695304</v>
      </c>
      <c r="W26" s="17">
        <v>0.28034639358520502</v>
      </c>
      <c r="X26">
        <v>0.61563682556152299</v>
      </c>
      <c r="Y26">
        <v>0.61563682556152299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530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13.0725746154785</v>
      </c>
      <c r="L27" s="10">
        <v>1.9138488769531199</v>
      </c>
      <c r="M27">
        <v>1.68550872802734</v>
      </c>
      <c r="N27">
        <v>10.1151885986328</v>
      </c>
      <c r="O27">
        <v>7</v>
      </c>
      <c r="P27">
        <v>7</v>
      </c>
      <c r="Q27">
        <v>17</v>
      </c>
      <c r="R27" s="16">
        <v>0.4118</v>
      </c>
      <c r="S27" s="16">
        <f t="shared" si="1"/>
        <v>0.7</v>
      </c>
      <c r="T27">
        <v>4.7995872497558603</v>
      </c>
      <c r="U27">
        <v>4.4854669570922896</v>
      </c>
      <c r="V27">
        <v>4.2099537849426296</v>
      </c>
      <c r="W27" s="17">
        <v>0.27551317214965798</v>
      </c>
      <c r="X27">
        <v>0.58963346481323198</v>
      </c>
      <c r="Y27">
        <v>0.58963346481323198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408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10.498249053955099</v>
      </c>
      <c r="L28" s="10">
        <v>1.8893241882324201</v>
      </c>
      <c r="M28">
        <v>1.2421913146972701</v>
      </c>
      <c r="N28">
        <v>7.5254993438720703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4.4369258880615199</v>
      </c>
      <c r="U28">
        <v>4.0983295440673801</v>
      </c>
      <c r="V28">
        <v>3.8247802257537802</v>
      </c>
      <c r="W28" s="17">
        <v>0.27354931831359902</v>
      </c>
      <c r="X28">
        <v>0.61214566230773904</v>
      </c>
      <c r="Y28">
        <v>0.61214566230773904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504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12.6378479003906</v>
      </c>
      <c r="L29" s="10">
        <v>1.8486232757568399</v>
      </c>
      <c r="M29">
        <v>1.6085166931152299</v>
      </c>
      <c r="N29">
        <v>9.5869503021240199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4.7026042938232404</v>
      </c>
      <c r="U29">
        <v>4.3939733505248997</v>
      </c>
      <c r="V29">
        <v>4.1244826316833496</v>
      </c>
      <c r="W29" s="17">
        <v>0.26949071884155301</v>
      </c>
      <c r="X29">
        <v>0.57812166213989302</v>
      </c>
      <c r="Y29">
        <v>0.57812166213989302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919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9.3149452209472692</v>
      </c>
      <c r="L30" s="10">
        <v>1.9072952270507799</v>
      </c>
      <c r="M30">
        <v>1.2956085205078101</v>
      </c>
      <c r="N30">
        <v>6.2011222839355504</v>
      </c>
      <c r="O30">
        <v>5</v>
      </c>
      <c r="P30">
        <v>5</v>
      </c>
      <c r="Q30">
        <v>15</v>
      </c>
      <c r="R30" s="16">
        <v>0.33329999999999999</v>
      </c>
      <c r="S30" s="16">
        <f t="shared" si="1"/>
        <v>0.5</v>
      </c>
      <c r="T30">
        <v>3.9522819519043</v>
      </c>
      <c r="U30">
        <v>3.6741347312927202</v>
      </c>
      <c r="V30">
        <v>3.4054298400878902</v>
      </c>
      <c r="W30" s="17">
        <v>0.26870489120483398</v>
      </c>
      <c r="X30">
        <v>0.54685211181640603</v>
      </c>
      <c r="Y30">
        <v>0.54685211181640603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522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9.7061634063720703</v>
      </c>
      <c r="L31" s="10">
        <v>1.9716968536377</v>
      </c>
      <c r="M31">
        <v>1.37361907958984</v>
      </c>
      <c r="N31">
        <v>6.6777267456054696</v>
      </c>
      <c r="O31">
        <v>5</v>
      </c>
      <c r="P31">
        <v>5</v>
      </c>
      <c r="Q31">
        <v>14</v>
      </c>
      <c r="R31" s="16">
        <v>0.35709999999999997</v>
      </c>
      <c r="S31" s="16">
        <f t="shared" si="1"/>
        <v>0.5</v>
      </c>
      <c r="T31">
        <v>4.1701889038085902</v>
      </c>
      <c r="U31">
        <v>3.8697781562805198</v>
      </c>
      <c r="V31">
        <v>3.6039681434631401</v>
      </c>
      <c r="W31" s="17">
        <v>0.26581001281738298</v>
      </c>
      <c r="X31">
        <v>0.56622076034545898</v>
      </c>
      <c r="Y31">
        <v>0.56622076034545898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s="1" customFormat="1" x14ac:dyDescent="0.15">
      <c r="A32" s="8">
        <v>172</v>
      </c>
      <c r="B32" s="1">
        <v>18</v>
      </c>
      <c r="C32" s="1">
        <v>2</v>
      </c>
      <c r="D32" s="1">
        <v>10</v>
      </c>
      <c r="E32" s="1">
        <v>10</v>
      </c>
      <c r="F32" s="1">
        <v>10</v>
      </c>
      <c r="G32" s="1">
        <v>0</v>
      </c>
      <c r="H32" s="1">
        <v>8</v>
      </c>
      <c r="I32" s="1">
        <v>2</v>
      </c>
      <c r="J32" s="1">
        <v>0.9</v>
      </c>
      <c r="K32" s="12">
        <v>10.5464134216309</v>
      </c>
      <c r="L32" s="12">
        <v>1.8338317871093699</v>
      </c>
      <c r="M32" s="1">
        <v>1.2020416259765601</v>
      </c>
      <c r="N32" s="1">
        <v>7.7317867279052699</v>
      </c>
      <c r="O32" s="1">
        <v>6</v>
      </c>
      <c r="P32" s="1">
        <v>6</v>
      </c>
      <c r="Q32" s="1">
        <v>16</v>
      </c>
      <c r="R32" s="19">
        <v>0.375</v>
      </c>
      <c r="S32" s="19">
        <f t="shared" si="1"/>
        <v>0.6</v>
      </c>
      <c r="T32" s="1">
        <v>4.8599853515625</v>
      </c>
      <c r="U32" s="1">
        <v>4.4665212631225604</v>
      </c>
      <c r="V32" s="1">
        <v>4.2053079605102504</v>
      </c>
      <c r="W32" s="12">
        <v>0.26121330261230502</v>
      </c>
      <c r="X32" s="1">
        <v>0.65467739105224598</v>
      </c>
      <c r="Y32" s="1">
        <v>0.65467739105224598</v>
      </c>
      <c r="Z32" s="1">
        <v>0.6</v>
      </c>
      <c r="AA32" s="1">
        <v>1</v>
      </c>
      <c r="AB32" s="1">
        <v>0.625</v>
      </c>
      <c r="AC32" s="1">
        <v>0.76923076923076905</v>
      </c>
      <c r="AD32" s="1">
        <v>0</v>
      </c>
      <c r="AE32" s="1">
        <v>0.4</v>
      </c>
    </row>
    <row r="33" spans="1:31" x14ac:dyDescent="0.15">
      <c r="A33" s="6">
        <v>729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8.7124385833740199</v>
      </c>
      <c r="L33" s="10">
        <v>2.1867809295654301</v>
      </c>
      <c r="M33">
        <v>1.190185546875E-3</v>
      </c>
      <c r="N33">
        <v>8.6801414489746094</v>
      </c>
      <c r="O33">
        <v>5</v>
      </c>
      <c r="P33">
        <v>5</v>
      </c>
      <c r="Q33">
        <v>15</v>
      </c>
      <c r="R33" s="16">
        <v>0.33329999999999999</v>
      </c>
      <c r="S33" s="16">
        <f t="shared" si="1"/>
        <v>0.5</v>
      </c>
      <c r="T33">
        <v>4.5547218322753897</v>
      </c>
      <c r="U33">
        <v>3.91522216796875</v>
      </c>
      <c r="V33">
        <v>3.9126772880554199</v>
      </c>
      <c r="W33" s="17">
        <v>2.5448799133300799E-3</v>
      </c>
      <c r="X33">
        <v>0.64204454421997104</v>
      </c>
      <c r="Y33">
        <v>0.64204454421997104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696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11.557004928588899</v>
      </c>
      <c r="L34" s="10">
        <v>2.10552978515625</v>
      </c>
      <c r="M34">
        <v>1.8621940612793</v>
      </c>
      <c r="N34">
        <v>8.0682544708252006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3.9785842895507799</v>
      </c>
      <c r="U34">
        <v>3.7728855609893799</v>
      </c>
      <c r="V34">
        <v>3.4656283855438201</v>
      </c>
      <c r="W34" s="17">
        <v>0.30725717544555697</v>
      </c>
      <c r="X34">
        <v>0.51295590400695801</v>
      </c>
      <c r="Y34">
        <v>0.51295590400695801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8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10.032100677490201</v>
      </c>
      <c r="L35" s="10">
        <v>2.0374279022216801</v>
      </c>
      <c r="M35">
        <v>1.35663986206055</v>
      </c>
      <c r="N35">
        <v>6.5893821716308603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4.4516887664794904</v>
      </c>
      <c r="U35">
        <v>4.1336708068847701</v>
      </c>
      <c r="V35">
        <v>3.82903051376343</v>
      </c>
      <c r="W35" s="17">
        <v>0.304640293121338</v>
      </c>
      <c r="X35">
        <v>0.62265825271606401</v>
      </c>
      <c r="Y35">
        <v>0.62265825271606401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521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6.8177566528320304</v>
      </c>
      <c r="L36" s="3">
        <v>2.2020149230957</v>
      </c>
      <c r="M36">
        <v>0.59191131591796897</v>
      </c>
      <c r="N36">
        <v>6.0112800598144496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3.2612056732177699</v>
      </c>
      <c r="U36">
        <v>2.8719031810760498</v>
      </c>
      <c r="V36">
        <v>2.8120932579040501</v>
      </c>
      <c r="W36" s="3">
        <v>5.9809923171997098E-2</v>
      </c>
      <c r="X36">
        <v>0.44911241531372098</v>
      </c>
      <c r="Y36">
        <v>0.44911241531372098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141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10.3313331604004</v>
      </c>
      <c r="L37" s="10">
        <v>2.0478324890136701</v>
      </c>
      <c r="M37">
        <v>1.35721588134766</v>
      </c>
      <c r="N37">
        <v>6.9013252258300799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4.6949310302734402</v>
      </c>
      <c r="U37">
        <v>4.3674135208129901</v>
      </c>
      <c r="V37">
        <v>4.0722942352294904</v>
      </c>
      <c r="W37" s="17">
        <v>0.29511928558349598</v>
      </c>
      <c r="X37">
        <v>0.62263679504394498</v>
      </c>
      <c r="Y37">
        <v>0.62263679504394498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429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10.1026954650879</v>
      </c>
      <c r="L38" s="10">
        <v>2.1424312591552699</v>
      </c>
      <c r="M38">
        <v>1.48140716552734</v>
      </c>
      <c r="N38">
        <v>6.6452274322509801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4.2912883758544904</v>
      </c>
      <c r="U38">
        <v>4.0109171867370597</v>
      </c>
      <c r="V38">
        <v>3.7211456298828098</v>
      </c>
      <c r="W38" s="17">
        <v>0.28977155685424799</v>
      </c>
      <c r="X38">
        <v>0.57014274597168002</v>
      </c>
      <c r="Y38">
        <v>0.57014274597168002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179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9.1887779235839808</v>
      </c>
      <c r="L39" s="10">
        <v>2.0526142120361301</v>
      </c>
      <c r="M39">
        <v>1.4161491394043</v>
      </c>
      <c r="N39">
        <v>5.7378883361816397</v>
      </c>
      <c r="O39">
        <v>6</v>
      </c>
      <c r="P39">
        <v>6</v>
      </c>
      <c r="Q39">
        <v>16</v>
      </c>
      <c r="R39" s="16">
        <v>0.375</v>
      </c>
      <c r="S39" s="16">
        <f t="shared" si="1"/>
        <v>0.6</v>
      </c>
      <c r="T39">
        <v>4.2398452758789098</v>
      </c>
      <c r="U39">
        <v>3.9448945522308301</v>
      </c>
      <c r="V39">
        <v>3.6569015979766801</v>
      </c>
      <c r="W39" s="17">
        <v>0.28799295425415</v>
      </c>
      <c r="X39">
        <v>0.58294367790222201</v>
      </c>
      <c r="Y39">
        <v>0.58294367790222201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s="1" customFormat="1" x14ac:dyDescent="0.15">
      <c r="A40" s="8">
        <v>896</v>
      </c>
      <c r="B40" s="1">
        <v>18</v>
      </c>
      <c r="C40" s="1">
        <v>2</v>
      </c>
      <c r="D40" s="1">
        <v>10</v>
      </c>
      <c r="E40" s="1">
        <v>10</v>
      </c>
      <c r="F40" s="1">
        <v>10</v>
      </c>
      <c r="G40" s="1">
        <v>0</v>
      </c>
      <c r="H40" s="1">
        <v>8</v>
      </c>
      <c r="I40" s="1">
        <v>2</v>
      </c>
      <c r="J40" s="1">
        <v>0.9</v>
      </c>
      <c r="K40" s="12">
        <v>10.0399951934815</v>
      </c>
      <c r="L40" s="12">
        <v>2.1060886383056601</v>
      </c>
      <c r="M40" s="1">
        <v>1.50069808959961</v>
      </c>
      <c r="N40" s="1">
        <v>6.89044189453125</v>
      </c>
      <c r="O40" s="1">
        <v>5</v>
      </c>
      <c r="P40" s="1">
        <v>5</v>
      </c>
      <c r="Q40" s="1">
        <v>15</v>
      </c>
      <c r="R40" s="19">
        <v>0.33329999999999999</v>
      </c>
      <c r="S40" s="19">
        <f t="shared" si="1"/>
        <v>0.5</v>
      </c>
      <c r="T40" s="1">
        <v>4.50950050354004</v>
      </c>
      <c r="U40" s="1">
        <v>4.18530368804932</v>
      </c>
      <c r="V40" s="1">
        <v>3.91378545761108</v>
      </c>
      <c r="W40" s="12">
        <v>0.27151823043823198</v>
      </c>
      <c r="X40" s="1">
        <v>0.59571504592895497</v>
      </c>
      <c r="Y40" s="1">
        <v>0.59571504592895497</v>
      </c>
      <c r="Z40" s="1">
        <v>0.5</v>
      </c>
      <c r="AA40" s="1">
        <v>1</v>
      </c>
      <c r="AB40" s="1">
        <v>0.66666666666666696</v>
      </c>
      <c r="AC40" s="1">
        <v>0.8</v>
      </c>
      <c r="AD40" s="1">
        <v>0</v>
      </c>
      <c r="AE40" s="1">
        <v>0.5</v>
      </c>
    </row>
    <row r="41" spans="1:31" x14ac:dyDescent="0.15">
      <c r="A41" s="6">
        <v>240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8.3037338256835902</v>
      </c>
      <c r="L41" s="10">
        <v>2.2814140319824201</v>
      </c>
      <c r="M41">
        <v>0.228507995605469</v>
      </c>
      <c r="N41">
        <v>7.9388236999511701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3.8202362060546902</v>
      </c>
      <c r="U41">
        <v>3.2697188854217498</v>
      </c>
      <c r="V41">
        <v>3.2363152503967298</v>
      </c>
      <c r="W41" s="17">
        <v>3.34036350250244E-2</v>
      </c>
      <c r="X41">
        <v>0.58392095565795898</v>
      </c>
      <c r="Y41">
        <v>0.58392095565795898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931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8.2917289733886701</v>
      </c>
      <c r="L42" s="10">
        <v>2.2534942626953098</v>
      </c>
      <c r="M42">
        <v>0.145561218261719</v>
      </c>
      <c r="N42">
        <v>7.8606090545654297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3.8922595977783199</v>
      </c>
      <c r="U42">
        <v>3.3311226367950399</v>
      </c>
      <c r="V42">
        <v>3.2962231636047399</v>
      </c>
      <c r="W42" s="17">
        <v>3.4899473190307603E-2</v>
      </c>
      <c r="X42">
        <v>0.59603643417358398</v>
      </c>
      <c r="Y42">
        <v>0.59603643417358398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37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7.9181995391845703</v>
      </c>
      <c r="L43" s="10">
        <v>2.3743133544921902</v>
      </c>
      <c r="M43">
        <v>0.58882904052734397</v>
      </c>
      <c r="N43">
        <v>7.5167980194091797</v>
      </c>
      <c r="O43">
        <v>5</v>
      </c>
      <c r="P43">
        <v>5</v>
      </c>
      <c r="Q43">
        <v>14</v>
      </c>
      <c r="R43" s="16">
        <v>0.35709999999999997</v>
      </c>
      <c r="S43" s="16">
        <f t="shared" si="1"/>
        <v>0.5</v>
      </c>
      <c r="T43">
        <v>3.9399890899658199</v>
      </c>
      <c r="U43">
        <v>3.4389526844024698</v>
      </c>
      <c r="V43">
        <v>3.3988056182861301</v>
      </c>
      <c r="W43" s="17">
        <v>4.0147066116333001E-2</v>
      </c>
      <c r="X43">
        <v>0.54118347167968694</v>
      </c>
      <c r="Y43">
        <v>0.54118347167968694</v>
      </c>
      <c r="Z43">
        <v>0.5</v>
      </c>
      <c r="AA43">
        <v>0.9</v>
      </c>
      <c r="AB43">
        <v>0.64285714285714302</v>
      </c>
      <c r="AC43">
        <v>0.75</v>
      </c>
      <c r="AD43">
        <v>0.1</v>
      </c>
      <c r="AE43">
        <v>0.4</v>
      </c>
    </row>
    <row r="44" spans="1:31" x14ac:dyDescent="0.15">
      <c r="A44" s="6">
        <v>388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8.5895023345947301</v>
      </c>
      <c r="L44" s="10">
        <v>2.3778305053710902</v>
      </c>
      <c r="M44">
        <v>0.202079772949219</v>
      </c>
      <c r="N44">
        <v>8.0718574523925799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3.9732704162597701</v>
      </c>
      <c r="U44">
        <v>3.4125065803527801</v>
      </c>
      <c r="V44">
        <v>3.3702468872070299</v>
      </c>
      <c r="W44" s="17">
        <v>4.2259693145752002E-2</v>
      </c>
      <c r="X44">
        <v>0.60302352905273404</v>
      </c>
      <c r="Y44">
        <v>0.60302352905273404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845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8.0190811157226598</v>
      </c>
      <c r="L45" s="10">
        <v>2.28095626831055</v>
      </c>
      <c r="M45">
        <v>0.30695343017578097</v>
      </c>
      <c r="N45">
        <v>7.5282402038574201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3.8505725860595699</v>
      </c>
      <c r="U45">
        <v>3.3273270130157502</v>
      </c>
      <c r="V45">
        <v>3.2824389934539799</v>
      </c>
      <c r="W45" s="17">
        <v>4.4888019561767599E-2</v>
      </c>
      <c r="X45">
        <v>0.56813359260559104</v>
      </c>
      <c r="Y45">
        <v>0.56813359260559104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s="2" customFormat="1" x14ac:dyDescent="0.15">
      <c r="A46" s="7">
        <v>450</v>
      </c>
      <c r="B46" s="2">
        <v>15</v>
      </c>
      <c r="C46" s="2">
        <v>5</v>
      </c>
      <c r="D46" s="2">
        <v>10</v>
      </c>
      <c r="E46" s="2">
        <v>10</v>
      </c>
      <c r="F46" s="2">
        <v>10</v>
      </c>
      <c r="G46" s="2">
        <v>0</v>
      </c>
      <c r="H46" s="2">
        <v>5</v>
      </c>
      <c r="I46" s="2">
        <v>5</v>
      </c>
      <c r="J46" s="2">
        <v>0.75</v>
      </c>
      <c r="K46" s="2">
        <v>7.1551666259765598</v>
      </c>
      <c r="L46" s="11">
        <v>2.28640556335449</v>
      </c>
      <c r="M46" s="2">
        <v>0.63689041137695301</v>
      </c>
      <c r="N46" s="2">
        <v>6.4384956359863299</v>
      </c>
      <c r="O46" s="2">
        <v>4</v>
      </c>
      <c r="P46" s="2">
        <v>4</v>
      </c>
      <c r="Q46" s="2">
        <v>14</v>
      </c>
      <c r="R46" s="18">
        <v>0.28570000000000001</v>
      </c>
      <c r="S46" s="18">
        <f t="shared" si="1"/>
        <v>0.4</v>
      </c>
      <c r="T46" s="2">
        <v>3.5314579010009801</v>
      </c>
      <c r="U46" s="2">
        <v>3.1282513141632098</v>
      </c>
      <c r="V46" s="2">
        <v>3.0764431953430198</v>
      </c>
      <c r="W46" s="11">
        <v>5.1808118820190402E-2</v>
      </c>
      <c r="X46" s="2">
        <v>0.45501470565795898</v>
      </c>
      <c r="Y46" s="2">
        <v>0.45501470565795898</v>
      </c>
      <c r="Z46" s="2">
        <v>0.4</v>
      </c>
      <c r="AA46" s="2">
        <v>1</v>
      </c>
      <c r="AB46" s="2">
        <v>0.71428571428571397</v>
      </c>
      <c r="AC46" s="2">
        <v>0.83333333333333304</v>
      </c>
      <c r="AD46" s="2">
        <v>0</v>
      </c>
      <c r="AE46" s="2">
        <v>0.6</v>
      </c>
    </row>
    <row r="47" spans="1:31" x14ac:dyDescent="0.15">
      <c r="A47" s="6">
        <v>811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7.9958915710449201</v>
      </c>
      <c r="L47" s="10">
        <v>2.4192810058593701</v>
      </c>
      <c r="M47">
        <v>0.42259979248046903</v>
      </c>
      <c r="N47">
        <v>7.1598644256591797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3.1425418853759801</v>
      </c>
      <c r="U47">
        <v>2.70858955383301</v>
      </c>
      <c r="V47">
        <v>2.6420795917511</v>
      </c>
      <c r="W47" s="17">
        <v>6.6509962081909194E-2</v>
      </c>
      <c r="X47">
        <v>0.50046229362487804</v>
      </c>
      <c r="Y47">
        <v>0.50046229362487804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381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8.4343585968017596</v>
      </c>
      <c r="L48" s="10">
        <v>2.4829654693603498</v>
      </c>
      <c r="M48">
        <v>0.32008743286132801</v>
      </c>
      <c r="N48">
        <v>7.5770339965820304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3.8176078796386701</v>
      </c>
      <c r="U48">
        <v>3.3234374523162802</v>
      </c>
      <c r="V48">
        <v>3.2520523071289098</v>
      </c>
      <c r="W48" s="17">
        <v>7.1385145187377902E-2</v>
      </c>
      <c r="X48">
        <v>0.56555557250976596</v>
      </c>
      <c r="Y48">
        <v>0.56555557250976596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970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8.1123428344726598</v>
      </c>
      <c r="L49" s="10">
        <v>2.4769401550293</v>
      </c>
      <c r="M49">
        <v>0.43460464477539101</v>
      </c>
      <c r="N49">
        <v>7.18613624572754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3.5408668518066402</v>
      </c>
      <c r="U49">
        <v>3.0644097328186</v>
      </c>
      <c r="V49">
        <v>2.9869301319122301</v>
      </c>
      <c r="W49" s="17">
        <v>7.7479600906372098E-2</v>
      </c>
      <c r="X49">
        <v>0.55393671989440896</v>
      </c>
      <c r="Y49">
        <v>0.55393671989440896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s="2" customFormat="1" x14ac:dyDescent="0.15">
      <c r="A50" s="7">
        <v>549</v>
      </c>
      <c r="B50" s="2">
        <v>15</v>
      </c>
      <c r="C50" s="2">
        <v>5</v>
      </c>
      <c r="D50" s="2">
        <v>10</v>
      </c>
      <c r="E50" s="2">
        <v>10</v>
      </c>
      <c r="F50" s="2">
        <v>10</v>
      </c>
      <c r="G50" s="2">
        <v>0</v>
      </c>
      <c r="H50" s="2">
        <v>5</v>
      </c>
      <c r="I50" s="2">
        <v>5</v>
      </c>
      <c r="J50" s="2">
        <v>0.75</v>
      </c>
      <c r="K50" s="2">
        <v>7.7353839874267596</v>
      </c>
      <c r="L50" s="11">
        <v>2.4009819030761701</v>
      </c>
      <c r="M50" s="2">
        <v>0.498153686523437</v>
      </c>
      <c r="N50" s="2">
        <v>6.8631515502929696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3.7578601837158199</v>
      </c>
      <c r="U50" s="2">
        <v>3.3118636608123802</v>
      </c>
      <c r="V50" s="2">
        <v>3.2321610450744598</v>
      </c>
      <c r="W50" s="11">
        <v>7.9702615737914997E-2</v>
      </c>
      <c r="X50" s="2">
        <v>0.52569913864135698</v>
      </c>
      <c r="Y50" s="2">
        <v>0.52569913864135698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1" x14ac:dyDescent="0.15">
      <c r="A51" s="6">
        <v>147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7.5927104949951199</v>
      </c>
      <c r="L51" s="10">
        <v>2.7144756317138699</v>
      </c>
      <c r="M51">
        <v>0.28372955322265597</v>
      </c>
      <c r="N51">
        <v>8.1443538665771502</v>
      </c>
      <c r="O51">
        <v>4</v>
      </c>
      <c r="P51">
        <v>4</v>
      </c>
      <c r="Q51">
        <v>13</v>
      </c>
      <c r="R51" s="16">
        <v>0.30769999999999997</v>
      </c>
      <c r="S51" s="16">
        <f t="shared" si="1"/>
        <v>0.4</v>
      </c>
      <c r="T51">
        <v>3.4357986450195299</v>
      </c>
      <c r="U51">
        <v>2.9036130905151398</v>
      </c>
      <c r="V51">
        <v>2.9277539253234899</v>
      </c>
      <c r="W51" s="17">
        <v>2.4140834808349599E-2</v>
      </c>
      <c r="X51">
        <v>0.50804471969604503</v>
      </c>
      <c r="Y51">
        <v>0.50804471969604503</v>
      </c>
      <c r="Z51">
        <v>0.4</v>
      </c>
      <c r="AA51">
        <v>0.9</v>
      </c>
      <c r="AB51">
        <v>0.69230769230769196</v>
      </c>
      <c r="AC51">
        <v>0.78260869565217395</v>
      </c>
      <c r="AD51">
        <v>0.1</v>
      </c>
      <c r="AE51">
        <v>0.5</v>
      </c>
    </row>
    <row r="52" spans="1:31" x14ac:dyDescent="0.15">
      <c r="A52" s="6">
        <v>24</v>
      </c>
      <c r="B52">
        <v>15</v>
      </c>
      <c r="C52">
        <v>5</v>
      </c>
      <c r="D52">
        <v>10</v>
      </c>
      <c r="E52">
        <v>10</v>
      </c>
      <c r="F52">
        <v>9</v>
      </c>
      <c r="G52">
        <v>1</v>
      </c>
      <c r="H52">
        <v>6</v>
      </c>
      <c r="I52">
        <v>4</v>
      </c>
      <c r="J52">
        <v>0.75</v>
      </c>
      <c r="K52">
        <v>8.3411636352539098</v>
      </c>
      <c r="L52" s="10">
        <v>2.5968551635742201</v>
      </c>
      <c r="M52">
        <v>1.41201019287109</v>
      </c>
      <c r="N52">
        <v>6.6117286682128897</v>
      </c>
      <c r="O52">
        <v>5</v>
      </c>
      <c r="P52">
        <v>5</v>
      </c>
      <c r="Q52">
        <v>14</v>
      </c>
      <c r="R52" s="16">
        <v>0.35709999999999997</v>
      </c>
      <c r="S52" s="16">
        <f t="shared" si="1"/>
        <v>0.5</v>
      </c>
      <c r="T52">
        <v>3.4026832580566402</v>
      </c>
      <c r="U52">
        <v>3.0136945247650102</v>
      </c>
      <c r="V52">
        <v>2.94060087203979</v>
      </c>
      <c r="W52" s="17">
        <v>7.3093652725219699E-2</v>
      </c>
      <c r="X52">
        <v>0.46208238601684598</v>
      </c>
      <c r="Y52">
        <v>0.46208238601684598</v>
      </c>
      <c r="Z52">
        <v>0.5</v>
      </c>
      <c r="AA52">
        <v>0.9</v>
      </c>
      <c r="AB52">
        <v>0.64285714285714302</v>
      </c>
      <c r="AC52">
        <v>0.75</v>
      </c>
      <c r="AD52">
        <v>0.1</v>
      </c>
      <c r="AE52">
        <v>0.4</v>
      </c>
    </row>
    <row r="53" spans="1:31" s="3" customFormat="1" x14ac:dyDescent="0.15">
      <c r="K53" s="13" t="s">
        <v>29</v>
      </c>
      <c r="L53" s="10">
        <f>AVERAGE(L2:L52)</f>
        <v>1.9053682439467485</v>
      </c>
      <c r="W53" s="17">
        <f t="shared" ref="W53:AE53" si="2">AVERAGE(W2:W52)</f>
        <v>0.2127531743517109</v>
      </c>
      <c r="Z53" s="3">
        <f t="shared" si="2"/>
        <v>0.55294117647058805</v>
      </c>
      <c r="AA53" s="3">
        <f t="shared" si="2"/>
        <v>0.98823529411764699</v>
      </c>
      <c r="AB53" s="3">
        <f t="shared" si="2"/>
        <v>0.64405057649002329</v>
      </c>
      <c r="AC53" s="3">
        <f t="shared" si="2"/>
        <v>0.77884243949035104</v>
      </c>
      <c r="AD53" s="3">
        <f t="shared" si="2"/>
        <v>1.1764705882352941E-2</v>
      </c>
      <c r="AE53" s="3">
        <f t="shared" si="2"/>
        <v>0.43529411764705894</v>
      </c>
    </row>
    <row r="54" spans="1:31" s="3" customFormat="1" x14ac:dyDescent="0.15">
      <c r="K54" s="14" t="s">
        <v>30</v>
      </c>
      <c r="L54" s="10">
        <f>MAX(L2:L52)</f>
        <v>2.7144756317138699</v>
      </c>
      <c r="W54" s="17">
        <f t="shared" ref="W54:AE54" si="3">MAX(W2:W52)</f>
        <v>0.31365728378295898</v>
      </c>
      <c r="Z54" s="3">
        <f t="shared" si="3"/>
        <v>0.8</v>
      </c>
      <c r="AA54" s="3">
        <f t="shared" si="3"/>
        <v>1</v>
      </c>
      <c r="AB54" s="3">
        <f t="shared" si="3"/>
        <v>0.71428571428571397</v>
      </c>
      <c r="AC54" s="3">
        <f t="shared" si="3"/>
        <v>0.83333333333333304</v>
      </c>
      <c r="AD54" s="3">
        <f t="shared" si="3"/>
        <v>0.1</v>
      </c>
      <c r="AE54" s="3">
        <f t="shared" si="3"/>
        <v>0.6</v>
      </c>
    </row>
    <row r="55" spans="1:31" s="3" customFormat="1" x14ac:dyDescent="0.15">
      <c r="L55" s="10">
        <f>MIN(L2:L52)</f>
        <v>1.14737701416016</v>
      </c>
      <c r="W55" s="17">
        <f t="shared" ref="W55:AE55" si="4">MIN(W2:W52)</f>
        <v>2.5448799133300799E-3</v>
      </c>
      <c r="Z55" s="3">
        <f t="shared" si="4"/>
        <v>0.4</v>
      </c>
      <c r="AA55" s="3">
        <f t="shared" si="4"/>
        <v>0.9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P60" s="3" t="s">
        <v>97</v>
      </c>
      <c r="Q60" s="3"/>
      <c r="R60" s="3"/>
      <c r="S60" s="3"/>
      <c r="W60" s="17"/>
    </row>
    <row r="61" spans="1:31" x14ac:dyDescent="0.15">
      <c r="K61" s="3"/>
      <c r="L61" s="10"/>
      <c r="P61" s="3">
        <v>0.2</v>
      </c>
      <c r="Q61" s="3">
        <v>-400</v>
      </c>
      <c r="R61" s="3">
        <v>1600</v>
      </c>
      <c r="S61" s="3">
        <v>80</v>
      </c>
      <c r="W61" s="17"/>
    </row>
    <row r="62" spans="1:31" x14ac:dyDescent="0.15">
      <c r="K62" s="3" t="s">
        <v>31</v>
      </c>
      <c r="L62" s="3" t="s">
        <v>32</v>
      </c>
      <c r="P62" s="3">
        <v>0.4</v>
      </c>
      <c r="Q62" s="3">
        <v>-800</v>
      </c>
      <c r="R62" s="3">
        <v>1200</v>
      </c>
      <c r="S62" s="3">
        <v>60</v>
      </c>
      <c r="W62" s="17"/>
    </row>
    <row r="63" spans="1:31" x14ac:dyDescent="0.15">
      <c r="K63" s="3"/>
      <c r="L63" s="3"/>
      <c r="P63" s="3">
        <v>0.45</v>
      </c>
      <c r="Q63" s="3">
        <v>-900</v>
      </c>
      <c r="R63" s="3">
        <v>1100</v>
      </c>
      <c r="S63" s="3">
        <v>55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P64" s="3">
        <v>0.49</v>
      </c>
      <c r="Q64" s="3">
        <v>-980</v>
      </c>
      <c r="R64" s="3">
        <v>1020</v>
      </c>
      <c r="S64" s="3">
        <v>51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W65" s="17"/>
    </row>
    <row r="66" spans="11:23" s="22" customFormat="1" x14ac:dyDescent="0.15">
      <c r="K66" s="24" t="s">
        <v>67</v>
      </c>
      <c r="L66" s="24">
        <f>COUNTIF(L2:L52,"&lt;1.033")-COUNTIF(L2:L52,"&lt;0.838")</f>
        <v>0</v>
      </c>
      <c r="M66" s="20">
        <v>3</v>
      </c>
      <c r="N66" s="20">
        <v>2</v>
      </c>
      <c r="W66" s="24"/>
    </row>
    <row r="67" spans="11:23" x14ac:dyDescent="0.15">
      <c r="K67" s="3" t="s">
        <v>68</v>
      </c>
      <c r="L67" s="3">
        <f>COUNTIF(L2:L52,"&lt;1.228")-COUNTIF(L2:L52,"&lt;1.033")</f>
        <v>2</v>
      </c>
      <c r="M67" s="3">
        <v>6</v>
      </c>
      <c r="N67" s="3">
        <v>4</v>
      </c>
      <c r="O67" s="3">
        <v>2</v>
      </c>
      <c r="P67" s="3">
        <v>2</v>
      </c>
      <c r="Q67" s="3">
        <v>2</v>
      </c>
      <c r="W67" s="17"/>
    </row>
    <row r="68" spans="11:23" x14ac:dyDescent="0.15">
      <c r="K68" s="3" t="s">
        <v>69</v>
      </c>
      <c r="L68" s="3">
        <f>COUNTIF(L2:L52,"&lt;1.423")-COUNTIF(L2:L52,"&lt;1.228")</f>
        <v>4</v>
      </c>
      <c r="M68" s="3">
        <v>8</v>
      </c>
      <c r="N68" s="3">
        <v>6</v>
      </c>
      <c r="O68" s="3">
        <v>5</v>
      </c>
      <c r="P68" s="3">
        <v>4</v>
      </c>
      <c r="Q68" s="3">
        <v>4</v>
      </c>
      <c r="W68" s="17"/>
    </row>
    <row r="69" spans="11:23" x14ac:dyDescent="0.15">
      <c r="K69" s="3" t="s">
        <v>70</v>
      </c>
      <c r="L69" s="3">
        <f>COUNTIF(L2:L52,"&lt;1.618")-COUNTIF(L2:L52,"&lt;1.423")</f>
        <v>6</v>
      </c>
      <c r="M69" s="3">
        <v>11</v>
      </c>
      <c r="N69" s="3">
        <v>9</v>
      </c>
      <c r="O69" s="3">
        <v>7</v>
      </c>
      <c r="P69" s="3">
        <v>7</v>
      </c>
      <c r="Q69" s="3">
        <v>6</v>
      </c>
      <c r="W69" s="3"/>
    </row>
    <row r="70" spans="11:23" x14ac:dyDescent="0.15">
      <c r="K70" s="3" t="s">
        <v>71</v>
      </c>
      <c r="L70" s="3">
        <f>COUNTIF(L2:L52,"&lt;1.813")-COUNTIF(L2:L52,"&lt;1.618")</f>
        <v>8</v>
      </c>
      <c r="M70" s="3">
        <v>14</v>
      </c>
      <c r="N70" s="3">
        <v>12</v>
      </c>
      <c r="O70" s="3">
        <v>10</v>
      </c>
      <c r="P70" s="3">
        <v>9</v>
      </c>
      <c r="Q70" s="3">
        <v>8</v>
      </c>
      <c r="W70" s="17"/>
    </row>
    <row r="71" spans="11:23" s="1" customFormat="1" x14ac:dyDescent="0.15">
      <c r="K71" s="12" t="s">
        <v>72</v>
      </c>
      <c r="L71" s="12">
        <f>COUNTIF(L2:L52,"&lt;2.008")-COUNTIF(L2:L52,"&lt;1.813")</f>
        <v>11</v>
      </c>
      <c r="M71" s="21">
        <v>16</v>
      </c>
      <c r="N71" s="21">
        <v>14</v>
      </c>
      <c r="O71" s="21">
        <v>12</v>
      </c>
      <c r="P71" s="21">
        <v>11</v>
      </c>
      <c r="Q71" s="21">
        <v>11</v>
      </c>
      <c r="W71" s="12"/>
    </row>
    <row r="72" spans="11:23" x14ac:dyDescent="0.15">
      <c r="K72" s="3" t="s">
        <v>73</v>
      </c>
      <c r="L72" s="3">
        <f>COUNTIF(L2:L52,"&lt;2.203")-COUNTIF(L2:L52,"&lt;2.008")</f>
        <v>8</v>
      </c>
      <c r="M72" s="3">
        <v>14</v>
      </c>
      <c r="N72" s="3">
        <v>12</v>
      </c>
      <c r="O72" s="3">
        <v>10</v>
      </c>
      <c r="P72" s="3">
        <v>9</v>
      </c>
      <c r="Q72" s="3">
        <v>8</v>
      </c>
      <c r="W72" s="3"/>
    </row>
    <row r="73" spans="11:23" x14ac:dyDescent="0.15">
      <c r="K73" s="3" t="s">
        <v>74</v>
      </c>
      <c r="L73" s="3">
        <f>COUNTIF(L2:L52,"&lt;2.398")-COUNTIF(L2:L52,"&lt;2.203")</f>
        <v>6</v>
      </c>
      <c r="M73" s="3">
        <v>11</v>
      </c>
      <c r="N73" s="3">
        <v>9</v>
      </c>
      <c r="O73" s="3">
        <v>7</v>
      </c>
      <c r="P73" s="3">
        <v>7</v>
      </c>
      <c r="Q73" s="3">
        <v>6</v>
      </c>
      <c r="W73" s="17"/>
    </row>
    <row r="74" spans="11:23" x14ac:dyDescent="0.15">
      <c r="K74" s="3" t="s">
        <v>75</v>
      </c>
      <c r="L74" s="3">
        <f>COUNTIF(L2:L52,"&lt;2.593")-COUNTIF(L2:L52,"&lt;2.398")</f>
        <v>4</v>
      </c>
      <c r="M74" s="3">
        <v>8</v>
      </c>
      <c r="N74" s="3">
        <v>6</v>
      </c>
      <c r="O74" s="3">
        <v>5</v>
      </c>
      <c r="P74" s="3">
        <v>4</v>
      </c>
      <c r="Q74" s="3">
        <v>4</v>
      </c>
      <c r="W74" s="3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s="22" customFormat="1" x14ac:dyDescent="0.15">
      <c r="K76" s="24" t="s">
        <v>77</v>
      </c>
      <c r="L76" s="24">
        <f>COUNTIF(L2:L52,"&lt;2.983")-COUNTIF(L2:L52,"&lt;2.788")</f>
        <v>0</v>
      </c>
      <c r="M76" s="20">
        <v>3</v>
      </c>
      <c r="N76" s="20">
        <v>2</v>
      </c>
      <c r="W76" s="24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17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N82">
        <v>1.9079999999999999</v>
      </c>
      <c r="O82">
        <v>0.155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N83">
        <v>2.5009999999999999</v>
      </c>
      <c r="O83">
        <v>0.21299999999999999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>
        <v>3.472</v>
      </c>
      <c r="O84">
        <v>0.29099999999999998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124"/>
  <sheetViews>
    <sheetView topLeftCell="H88" workbookViewId="0">
      <selection activeCell="N95" sqref="N95:N105"/>
    </sheetView>
  </sheetViews>
  <sheetFormatPr defaultColWidth="8.875" defaultRowHeight="13.5" x14ac:dyDescent="0.15"/>
  <cols>
    <col min="11" max="12" width="17.625" style="3" customWidth="1"/>
    <col min="13" max="13" width="14.375"/>
    <col min="14" max="14" width="13.125"/>
    <col min="20" max="22" width="14.375"/>
    <col min="23" max="23" width="15.875" customWidth="1"/>
    <col min="24" max="25" width="13.125"/>
    <col min="26" max="27" width="12.875"/>
    <col min="28" max="29" width="14.375"/>
    <col min="30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54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12.1930656433106</v>
      </c>
      <c r="L2" s="10">
        <v>0.93176651000976596</v>
      </c>
      <c r="M2">
        <v>0.68011474609375</v>
      </c>
      <c r="N2">
        <v>9.9960212707519496</v>
      </c>
      <c r="O2">
        <v>7</v>
      </c>
      <c r="P2">
        <v>7</v>
      </c>
      <c r="Q2">
        <v>17</v>
      </c>
      <c r="R2" s="16">
        <v>0.4118</v>
      </c>
      <c r="S2" s="16">
        <f t="shared" ref="S2:S8" si="0">O2/E2</f>
        <v>0.7</v>
      </c>
      <c r="T2">
        <v>4.7625770568847701</v>
      </c>
      <c r="U2">
        <v>4.3940777778625497</v>
      </c>
      <c r="V2">
        <v>4.1864080429077104</v>
      </c>
      <c r="W2" s="17">
        <v>0.20766973495483401</v>
      </c>
      <c r="X2">
        <v>0.576169013977051</v>
      </c>
      <c r="Y2">
        <v>0.576169013977051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356</v>
      </c>
      <c r="B3" s="1">
        <v>19</v>
      </c>
      <c r="C3" s="1">
        <v>1</v>
      </c>
      <c r="D3" s="1">
        <v>10</v>
      </c>
      <c r="E3" s="1">
        <v>10</v>
      </c>
      <c r="F3" s="1">
        <v>10</v>
      </c>
      <c r="G3" s="1">
        <v>0</v>
      </c>
      <c r="H3" s="1">
        <v>9</v>
      </c>
      <c r="I3" s="1">
        <v>1</v>
      </c>
      <c r="J3" s="1">
        <v>0.95</v>
      </c>
      <c r="K3" s="12">
        <v>13.0337867736816</v>
      </c>
      <c r="L3" s="12">
        <v>0.97521209716796897</v>
      </c>
      <c r="M3" s="1">
        <v>0.72060394287109397</v>
      </c>
      <c r="N3" s="1">
        <v>10.8522796630859</v>
      </c>
      <c r="O3" s="1">
        <v>8</v>
      </c>
      <c r="P3" s="1">
        <v>8</v>
      </c>
      <c r="Q3" s="1">
        <v>18</v>
      </c>
      <c r="R3" s="19">
        <v>0.44440000000000002</v>
      </c>
      <c r="S3" s="19">
        <f t="shared" si="0"/>
        <v>0.8</v>
      </c>
      <c r="T3" s="1">
        <v>5.5735645294189498</v>
      </c>
      <c r="U3" s="1">
        <v>5.1238565444946298</v>
      </c>
      <c r="V3" s="1">
        <v>4.9203748703002903</v>
      </c>
      <c r="W3" s="12">
        <v>0.20348167419433599</v>
      </c>
      <c r="X3" s="1">
        <v>0.65318965911865201</v>
      </c>
      <c r="Y3" s="1">
        <v>0.65318965911865201</v>
      </c>
      <c r="Z3" s="1">
        <v>0.8</v>
      </c>
      <c r="AA3" s="1">
        <v>1</v>
      </c>
      <c r="AB3" s="1">
        <v>0.55555555555555602</v>
      </c>
      <c r="AC3" s="1">
        <v>0.71428571428571397</v>
      </c>
      <c r="AD3" s="1">
        <v>0</v>
      </c>
      <c r="AE3" s="1">
        <v>0.2</v>
      </c>
    </row>
    <row r="4" spans="1:31" x14ac:dyDescent="0.15">
      <c r="A4" s="6">
        <v>746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12.8204708099365</v>
      </c>
      <c r="L4" s="10">
        <v>1.1058807373046899</v>
      </c>
      <c r="M4">
        <v>0.81927490234375</v>
      </c>
      <c r="N4">
        <v>10.150215148925801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5.5178852081298801</v>
      </c>
      <c r="U4">
        <v>5.10876512527466</v>
      </c>
      <c r="V4">
        <v>4.8603377342224103</v>
      </c>
      <c r="W4" s="17">
        <v>0.24842739105224601</v>
      </c>
      <c r="X4">
        <v>0.65754747390747104</v>
      </c>
      <c r="Y4">
        <v>0.65754747390747104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339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13.1161651611328</v>
      </c>
      <c r="L5" s="10">
        <v>1.14737701416016</v>
      </c>
      <c r="M5">
        <v>0.89725494384765603</v>
      </c>
      <c r="N5">
        <v>10.797456741333001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5.4435863494873002</v>
      </c>
      <c r="U5">
        <v>5.01316595077515</v>
      </c>
      <c r="V5">
        <v>4.7798376083373997</v>
      </c>
      <c r="W5" s="17">
        <v>0.233328342437744</v>
      </c>
      <c r="X5">
        <v>0.66374874114990201</v>
      </c>
      <c r="Y5">
        <v>0.66374874114990201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102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11.5728454589844</v>
      </c>
      <c r="L6" s="10">
        <v>1.0819282531738299</v>
      </c>
      <c r="M6">
        <v>0.81713104248046897</v>
      </c>
      <c r="N6">
        <v>9.0086383819580096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4.6460762023925799</v>
      </c>
      <c r="U6">
        <v>4.3172607421875</v>
      </c>
      <c r="V6">
        <v>4.1030244827270499</v>
      </c>
      <c r="W6" s="17">
        <v>0.214236259460449</v>
      </c>
      <c r="X6">
        <v>0.54305171966552701</v>
      </c>
      <c r="Y6">
        <v>0.54305171966552701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s="1" customFormat="1" x14ac:dyDescent="0.15">
      <c r="A7" s="8">
        <v>514</v>
      </c>
      <c r="B7" s="1">
        <v>18</v>
      </c>
      <c r="C7" s="1">
        <v>2</v>
      </c>
      <c r="D7" s="1">
        <v>10</v>
      </c>
      <c r="E7" s="1">
        <v>10</v>
      </c>
      <c r="F7" s="1">
        <v>10</v>
      </c>
      <c r="G7" s="1">
        <v>0</v>
      </c>
      <c r="H7" s="1">
        <v>8</v>
      </c>
      <c r="I7" s="1">
        <v>2</v>
      </c>
      <c r="J7" s="1">
        <v>0.9</v>
      </c>
      <c r="K7" s="12">
        <v>10.2146511077881</v>
      </c>
      <c r="L7" s="12">
        <v>1.19314956665039</v>
      </c>
      <c r="M7" s="1">
        <v>0.51422119140625</v>
      </c>
      <c r="N7" s="1">
        <v>7.8822479248046902</v>
      </c>
      <c r="O7" s="1">
        <v>6</v>
      </c>
      <c r="P7" s="1">
        <v>6</v>
      </c>
      <c r="Q7" s="1">
        <v>16</v>
      </c>
      <c r="R7" s="19">
        <v>0.375</v>
      </c>
      <c r="S7" s="19">
        <f t="shared" si="0"/>
        <v>0.6</v>
      </c>
      <c r="T7" s="1">
        <v>5.1848068237304696</v>
      </c>
      <c r="U7" s="1">
        <v>4.7410554885864302</v>
      </c>
      <c r="V7" s="1">
        <v>4.5409212112426802</v>
      </c>
      <c r="W7" s="12">
        <v>0.20013427734375</v>
      </c>
      <c r="X7" s="1">
        <v>0.64388561248779297</v>
      </c>
      <c r="Y7" s="1">
        <v>0.64388561248779297</v>
      </c>
      <c r="Z7" s="1">
        <v>0.6</v>
      </c>
      <c r="AA7" s="1">
        <v>1</v>
      </c>
      <c r="AB7" s="1">
        <v>0.625</v>
      </c>
      <c r="AC7" s="1">
        <v>0.76923076923076905</v>
      </c>
      <c r="AD7" s="1">
        <v>0</v>
      </c>
      <c r="AE7" s="1">
        <v>0.4</v>
      </c>
    </row>
    <row r="8" spans="1:31" x14ac:dyDescent="0.15">
      <c r="A8" s="6">
        <v>578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1.38002777099609</v>
      </c>
      <c r="M8">
        <v>9999</v>
      </c>
      <c r="N8">
        <v>9999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5.3295555114746103</v>
      </c>
      <c r="U8">
        <v>5.0252656936645499</v>
      </c>
      <c r="V8">
        <v>4.6884260177612296</v>
      </c>
      <c r="W8" s="17">
        <v>0.33683967590331998</v>
      </c>
      <c r="X8">
        <v>0.64112949371337902</v>
      </c>
      <c r="Y8">
        <v>0.64112949371337902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924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12.8609733581543</v>
      </c>
      <c r="L9" s="10">
        <v>1.28487396240234</v>
      </c>
      <c r="M9">
        <v>1.0061149597168</v>
      </c>
      <c r="N9">
        <v>10.074775695800801</v>
      </c>
      <c r="O9">
        <v>6</v>
      </c>
      <c r="P9">
        <v>6</v>
      </c>
      <c r="Q9">
        <v>16</v>
      </c>
      <c r="R9" s="16">
        <v>0.375</v>
      </c>
      <c r="S9" s="16">
        <f t="shared" ref="S9:S16" si="1">O9/E9</f>
        <v>0.6</v>
      </c>
      <c r="T9">
        <v>5.0540904998779297</v>
      </c>
      <c r="U9">
        <v>4.6821627616882298</v>
      </c>
      <c r="V9">
        <v>4.4225492477417001</v>
      </c>
      <c r="W9" s="17">
        <v>0.25961351394653298</v>
      </c>
      <c r="X9">
        <v>0.63154125213623002</v>
      </c>
      <c r="Y9">
        <v>0.63154125213623002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294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12.664918899536101</v>
      </c>
      <c r="L10" s="10">
        <v>1.37179756164551</v>
      </c>
      <c r="M10">
        <v>1.1112594604492201</v>
      </c>
      <c r="N10">
        <v>9.9425544738769496</v>
      </c>
      <c r="O10">
        <v>6</v>
      </c>
      <c r="P10">
        <v>6</v>
      </c>
      <c r="Q10">
        <v>16</v>
      </c>
      <c r="R10" s="16">
        <v>0.375</v>
      </c>
      <c r="S10" s="16">
        <f t="shared" si="1"/>
        <v>0.6</v>
      </c>
      <c r="T10">
        <v>4.7319164276123002</v>
      </c>
      <c r="U10">
        <v>4.4100866317748997</v>
      </c>
      <c r="V10">
        <v>4.1611156463623002</v>
      </c>
      <c r="W10" s="17">
        <v>0.24897098541259799</v>
      </c>
      <c r="X10">
        <v>0.57080078125</v>
      </c>
      <c r="Y10">
        <v>0.57080078125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453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1.24942398071289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1"/>
        <v>0.7</v>
      </c>
      <c r="T11">
        <v>5.3826427459716797</v>
      </c>
      <c r="U11">
        <v>5.0179872512817401</v>
      </c>
      <c r="V11">
        <v>4.79188776016235</v>
      </c>
      <c r="W11" s="17">
        <v>0.22609949111938499</v>
      </c>
      <c r="X11">
        <v>0.59075498580932595</v>
      </c>
      <c r="Y11">
        <v>0.59075498580932595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968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12.8511085510254</v>
      </c>
      <c r="L12" s="10">
        <v>1.33205413818359</v>
      </c>
      <c r="M12">
        <v>1.1024131774902299</v>
      </c>
      <c r="N12">
        <v>10.502586364746101</v>
      </c>
      <c r="O12">
        <v>8</v>
      </c>
      <c r="P12">
        <v>8</v>
      </c>
      <c r="Q12">
        <v>18</v>
      </c>
      <c r="R12" s="16">
        <v>0.44440000000000002</v>
      </c>
      <c r="S12" s="16">
        <f t="shared" si="1"/>
        <v>0.8</v>
      </c>
      <c r="T12">
        <v>5.0909938812255904</v>
      </c>
      <c r="U12">
        <v>4.7128734588623002</v>
      </c>
      <c r="V12">
        <v>4.49585056304932</v>
      </c>
      <c r="W12" s="17">
        <v>0.217022895812988</v>
      </c>
      <c r="X12">
        <v>0.59514331817626998</v>
      </c>
      <c r="Y12">
        <v>0.59514331817626998</v>
      </c>
      <c r="Z12">
        <v>0.8</v>
      </c>
      <c r="AA12">
        <v>1</v>
      </c>
      <c r="AB12">
        <v>0.55555555555555602</v>
      </c>
      <c r="AC12">
        <v>0.71428571428571397</v>
      </c>
      <c r="AD12">
        <v>0</v>
      </c>
      <c r="AE12">
        <v>0.2</v>
      </c>
    </row>
    <row r="13" spans="1:31" s="1" customFormat="1" x14ac:dyDescent="0.15">
      <c r="A13" s="8">
        <v>694</v>
      </c>
      <c r="B13" s="1">
        <v>19</v>
      </c>
      <c r="C13" s="1">
        <v>1</v>
      </c>
      <c r="D13" s="1">
        <v>10</v>
      </c>
      <c r="E13" s="1">
        <v>10</v>
      </c>
      <c r="F13" s="1">
        <v>10</v>
      </c>
      <c r="G13" s="1">
        <v>0</v>
      </c>
      <c r="H13" s="1">
        <v>9</v>
      </c>
      <c r="I13" s="1">
        <v>1</v>
      </c>
      <c r="J13" s="1">
        <v>0.95</v>
      </c>
      <c r="K13" s="12">
        <v>11.305910110473601</v>
      </c>
      <c r="L13" s="12">
        <v>1.3516082763671899</v>
      </c>
      <c r="M13" s="1">
        <v>1.11557388305664</v>
      </c>
      <c r="N13" s="1">
        <v>8.6999645233154297</v>
      </c>
      <c r="O13" s="1">
        <v>6</v>
      </c>
      <c r="P13" s="1">
        <v>6</v>
      </c>
      <c r="Q13" s="1">
        <v>15</v>
      </c>
      <c r="R13" s="19">
        <v>0.4</v>
      </c>
      <c r="S13" s="19">
        <f t="shared" si="1"/>
        <v>0.6</v>
      </c>
      <c r="T13" s="1">
        <v>4.3728122711181596</v>
      </c>
      <c r="U13" s="1">
        <v>4.0774874687194798</v>
      </c>
      <c r="V13" s="1">
        <v>3.8651390075683598</v>
      </c>
      <c r="W13" s="12">
        <v>0.21234846115112299</v>
      </c>
      <c r="X13" s="1">
        <v>0.50767326354980502</v>
      </c>
      <c r="Y13" s="1">
        <v>0.50767326354980502</v>
      </c>
      <c r="Z13" s="1">
        <v>0.6</v>
      </c>
      <c r="AA13" s="1">
        <v>0.9</v>
      </c>
      <c r="AB13" s="1">
        <v>0.6</v>
      </c>
      <c r="AC13" s="1">
        <v>0.72</v>
      </c>
      <c r="AD13" s="1">
        <v>0.1</v>
      </c>
      <c r="AE13" s="1">
        <v>0.3</v>
      </c>
    </row>
    <row r="14" spans="1:31" x14ac:dyDescent="0.15">
      <c r="A14" s="6">
        <v>600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1.60916519165039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1"/>
        <v>0.6</v>
      </c>
      <c r="T14">
        <v>5.15582275390625</v>
      </c>
      <c r="U14">
        <v>4.8863143920898402</v>
      </c>
      <c r="V14">
        <v>4.5162019729614302</v>
      </c>
      <c r="W14" s="17">
        <v>0.37011241912841802</v>
      </c>
      <c r="X14">
        <v>0.639620780944824</v>
      </c>
      <c r="Y14">
        <v>0.639620780944824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385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1.57627105712891</v>
      </c>
      <c r="M15">
        <v>9999</v>
      </c>
      <c r="N15">
        <v>9999</v>
      </c>
      <c r="O15">
        <v>6</v>
      </c>
      <c r="P15">
        <v>6</v>
      </c>
      <c r="Q15">
        <v>16</v>
      </c>
      <c r="R15" s="16">
        <v>0.375</v>
      </c>
      <c r="S15" s="16">
        <f t="shared" si="1"/>
        <v>0.6</v>
      </c>
      <c r="T15">
        <v>5.2552146911621103</v>
      </c>
      <c r="U15">
        <v>4.9526901245117196</v>
      </c>
      <c r="V15">
        <v>4.6283712387084996</v>
      </c>
      <c r="W15" s="17">
        <v>0.32431888580322299</v>
      </c>
      <c r="X15">
        <v>0.62684345245361295</v>
      </c>
      <c r="Y15">
        <v>0.62684345245361295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597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1.51375961303711</v>
      </c>
      <c r="M16">
        <v>9999</v>
      </c>
      <c r="N16">
        <v>9999</v>
      </c>
      <c r="O16">
        <v>6</v>
      </c>
      <c r="P16">
        <v>6</v>
      </c>
      <c r="Q16">
        <v>16</v>
      </c>
      <c r="R16" s="16">
        <v>0.375</v>
      </c>
      <c r="S16" s="16">
        <f t="shared" si="1"/>
        <v>0.6</v>
      </c>
      <c r="T16">
        <v>5.5073699951171902</v>
      </c>
      <c r="U16">
        <v>5.1733651161193803</v>
      </c>
      <c r="V16">
        <v>4.8597078323364302</v>
      </c>
      <c r="W16" s="17">
        <v>0.31365728378295898</v>
      </c>
      <c r="X16">
        <v>0.64766216278076205</v>
      </c>
      <c r="Y16">
        <v>0.64766216278076205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266</v>
      </c>
      <c r="B17">
        <v>20</v>
      </c>
      <c r="C17">
        <v>0</v>
      </c>
      <c r="D17">
        <v>10</v>
      </c>
      <c r="E17">
        <v>10</v>
      </c>
      <c r="F17">
        <v>10</v>
      </c>
      <c r="G17">
        <v>0</v>
      </c>
      <c r="H17">
        <v>10</v>
      </c>
      <c r="I17">
        <v>0</v>
      </c>
      <c r="J17">
        <v>1</v>
      </c>
      <c r="K17" s="3">
        <v>9999</v>
      </c>
      <c r="L17" s="10">
        <v>1.4628143310546899</v>
      </c>
      <c r="M17">
        <v>9999</v>
      </c>
      <c r="N17">
        <v>9999</v>
      </c>
      <c r="O17">
        <v>7</v>
      </c>
      <c r="P17">
        <v>7</v>
      </c>
      <c r="Q17">
        <v>17</v>
      </c>
      <c r="R17" s="16">
        <v>0.4118</v>
      </c>
      <c r="S17" s="16">
        <f t="shared" ref="S17:S25" si="2">O17/E17</f>
        <v>0.7</v>
      </c>
      <c r="T17">
        <v>5.3689861297607404</v>
      </c>
      <c r="U17">
        <v>5.0368461608886701</v>
      </c>
      <c r="V17">
        <v>4.7484502792358398</v>
      </c>
      <c r="W17" s="17">
        <v>0.28839588165283198</v>
      </c>
      <c r="X17">
        <v>0.62053585052490201</v>
      </c>
      <c r="Y17">
        <v>0.62053585052490201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304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12.747520446777299</v>
      </c>
      <c r="L18" s="10">
        <v>1.4641075134277299</v>
      </c>
      <c r="M18">
        <v>1.1974678039550799</v>
      </c>
      <c r="N18">
        <v>9.8706970214843697</v>
      </c>
      <c r="O18">
        <v>6</v>
      </c>
      <c r="P18">
        <v>6</v>
      </c>
      <c r="Q18">
        <v>16</v>
      </c>
      <c r="R18" s="16">
        <v>0.375</v>
      </c>
      <c r="S18" s="16">
        <f t="shared" si="2"/>
        <v>0.6</v>
      </c>
      <c r="T18">
        <v>5.0813293457031197</v>
      </c>
      <c r="U18">
        <v>4.7279491424560502</v>
      </c>
      <c r="V18">
        <v>4.4495110511779803</v>
      </c>
      <c r="W18" s="17">
        <v>0.27843809127807601</v>
      </c>
      <c r="X18">
        <v>0.63181829452514604</v>
      </c>
      <c r="Y18">
        <v>0.63181829452514604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211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11.7629699707031</v>
      </c>
      <c r="L19" s="10">
        <v>1.5643234252929701</v>
      </c>
      <c r="M19">
        <v>1.3343925476074201</v>
      </c>
      <c r="N19">
        <v>9.032470703125</v>
      </c>
      <c r="O19">
        <v>5</v>
      </c>
      <c r="P19">
        <v>5</v>
      </c>
      <c r="Q19">
        <v>15</v>
      </c>
      <c r="R19" s="16">
        <v>0.33329999999999999</v>
      </c>
      <c r="S19" s="16">
        <f t="shared" si="2"/>
        <v>0.5</v>
      </c>
      <c r="T19">
        <v>4.2648220062255904</v>
      </c>
      <c r="U19">
        <v>3.9909417629241899</v>
      </c>
      <c r="V19">
        <v>3.7358856201171902</v>
      </c>
      <c r="W19" s="17">
        <v>0.255056142807007</v>
      </c>
      <c r="X19">
        <v>0.52893638610839799</v>
      </c>
      <c r="Y19">
        <v>0.52893638610839799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13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10.2803039550781</v>
      </c>
      <c r="L20" s="10">
        <v>1.5794849395752</v>
      </c>
      <c r="M20">
        <v>0.89804458618164096</v>
      </c>
      <c r="N20">
        <v>7.4688167572021502</v>
      </c>
      <c r="O20">
        <v>6</v>
      </c>
      <c r="P20">
        <v>6</v>
      </c>
      <c r="Q20">
        <v>16</v>
      </c>
      <c r="R20" s="16">
        <v>0.375</v>
      </c>
      <c r="S20" s="16">
        <f t="shared" si="2"/>
        <v>0.6</v>
      </c>
      <c r="T20">
        <v>4.5280227661132804</v>
      </c>
      <c r="U20">
        <v>4.1619348526001003</v>
      </c>
      <c r="V20">
        <v>3.9110138416290301</v>
      </c>
      <c r="W20" s="17">
        <v>0.250921010971069</v>
      </c>
      <c r="X20">
        <v>0.61700892448425304</v>
      </c>
      <c r="Y20">
        <v>0.61700892448425304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227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10.168291091919</v>
      </c>
      <c r="L21" s="10">
        <v>1.53847503662109</v>
      </c>
      <c r="M21">
        <v>0.88458633422851596</v>
      </c>
      <c r="N21">
        <v>7.5178146362304696</v>
      </c>
      <c r="O21">
        <v>6</v>
      </c>
      <c r="P21">
        <v>6</v>
      </c>
      <c r="Q21">
        <v>16</v>
      </c>
      <c r="R21" s="16">
        <v>0.375</v>
      </c>
      <c r="S21" s="16">
        <f t="shared" si="2"/>
        <v>0.6</v>
      </c>
      <c r="T21">
        <v>5.1134586334228498</v>
      </c>
      <c r="U21">
        <v>4.6830921173095703</v>
      </c>
      <c r="V21">
        <v>4.4469518661498997</v>
      </c>
      <c r="W21" s="17">
        <v>0.236140251159668</v>
      </c>
      <c r="X21">
        <v>0.666506767272949</v>
      </c>
      <c r="Y21">
        <v>0.666506767272949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s="1" customFormat="1" x14ac:dyDescent="0.15">
      <c r="A22" s="8">
        <v>110</v>
      </c>
      <c r="B22" s="1">
        <v>18</v>
      </c>
      <c r="C22" s="1">
        <v>2</v>
      </c>
      <c r="D22" s="1">
        <v>10</v>
      </c>
      <c r="E22" s="1">
        <v>10</v>
      </c>
      <c r="F22" s="1">
        <v>10</v>
      </c>
      <c r="G22" s="1">
        <v>0</v>
      </c>
      <c r="H22" s="1">
        <v>8</v>
      </c>
      <c r="I22" s="1">
        <v>2</v>
      </c>
      <c r="J22" s="1">
        <v>0.9</v>
      </c>
      <c r="K22" s="12">
        <v>10.1500759124756</v>
      </c>
      <c r="L22" s="12">
        <v>1.49239158630371</v>
      </c>
      <c r="M22" s="1">
        <v>0.83871841430664096</v>
      </c>
      <c r="N22" s="1">
        <v>7.55375099182129</v>
      </c>
      <c r="O22" s="1">
        <v>5</v>
      </c>
      <c r="P22" s="1">
        <v>5</v>
      </c>
      <c r="Q22" s="1">
        <v>15</v>
      </c>
      <c r="R22" s="19">
        <v>0.33329999999999999</v>
      </c>
      <c r="S22" s="19">
        <f t="shared" si="2"/>
        <v>0.5</v>
      </c>
      <c r="T22" s="1">
        <v>4.57145118713379</v>
      </c>
      <c r="U22" s="1">
        <v>4.2063837051391602</v>
      </c>
      <c r="V22" s="1">
        <v>3.9721603393554701</v>
      </c>
      <c r="W22" s="12">
        <v>0.23422336578369099</v>
      </c>
      <c r="X22" s="1">
        <v>0.59929084777831998</v>
      </c>
      <c r="Y22" s="1">
        <v>0.59929084777831998</v>
      </c>
      <c r="Z22" s="1">
        <v>0.5</v>
      </c>
      <c r="AA22" s="1">
        <v>1</v>
      </c>
      <c r="AB22" s="1">
        <v>0.66666666666666696</v>
      </c>
      <c r="AC22" s="1">
        <v>0.8</v>
      </c>
      <c r="AD22" s="1">
        <v>0</v>
      </c>
      <c r="AE22" s="1">
        <v>0.5</v>
      </c>
    </row>
    <row r="23" spans="1:31" x14ac:dyDescent="0.15">
      <c r="A23" s="6">
        <v>680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12.677793502807599</v>
      </c>
      <c r="L23" s="10">
        <v>1.7241325378418</v>
      </c>
      <c r="M23">
        <v>1.41609954833984</v>
      </c>
      <c r="N23">
        <v>9.0904026031494105</v>
      </c>
      <c r="O23">
        <v>5</v>
      </c>
      <c r="P23">
        <v>5</v>
      </c>
      <c r="Q23">
        <v>15</v>
      </c>
      <c r="R23" s="16">
        <v>0.33329999999999999</v>
      </c>
      <c r="S23" s="16">
        <f t="shared" si="2"/>
        <v>0.5</v>
      </c>
      <c r="T23">
        <v>5.0513935089111301</v>
      </c>
      <c r="U23">
        <v>4.7370834350585902</v>
      </c>
      <c r="V23">
        <v>4.409912109375</v>
      </c>
      <c r="W23" s="17">
        <v>0.32717132568359403</v>
      </c>
      <c r="X23">
        <v>0.64148139953613303</v>
      </c>
      <c r="Y23">
        <v>0.64148139953613303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918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13.254478454589799</v>
      </c>
      <c r="L24" s="10">
        <v>1.7364692687988299</v>
      </c>
      <c r="M24">
        <v>1.4445915222168</v>
      </c>
      <c r="N24">
        <v>9.8790454864502006</v>
      </c>
      <c r="O24">
        <v>7</v>
      </c>
      <c r="P24">
        <v>7</v>
      </c>
      <c r="Q24">
        <v>17</v>
      </c>
      <c r="R24" s="16">
        <v>0.4118</v>
      </c>
      <c r="S24" s="16">
        <f t="shared" si="2"/>
        <v>0.7</v>
      </c>
      <c r="T24">
        <v>5.2033958435058603</v>
      </c>
      <c r="U24">
        <v>4.8581337928771999</v>
      </c>
      <c r="V24">
        <v>4.5423889160156197</v>
      </c>
      <c r="W24" s="17">
        <v>0.31574487686157199</v>
      </c>
      <c r="X24">
        <v>0.66100692749023404</v>
      </c>
      <c r="Y24">
        <v>0.66100692749023404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739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1.6501522064209</v>
      </c>
      <c r="M25">
        <v>9999</v>
      </c>
      <c r="N25">
        <v>9999</v>
      </c>
      <c r="O25">
        <v>5</v>
      </c>
      <c r="P25">
        <v>5</v>
      </c>
      <c r="Q25">
        <v>14</v>
      </c>
      <c r="R25" s="16">
        <v>0.35709999999999997</v>
      </c>
      <c r="S25" s="16">
        <f t="shared" si="2"/>
        <v>0.5</v>
      </c>
      <c r="T25">
        <v>4.4673652648925799</v>
      </c>
      <c r="U25">
        <v>4.240966796875</v>
      </c>
      <c r="V25">
        <v>3.9269156455993599</v>
      </c>
      <c r="W25" s="17">
        <v>0.31405115127563499</v>
      </c>
      <c r="X25">
        <v>0.540449619293213</v>
      </c>
      <c r="Y25">
        <v>0.540449619293213</v>
      </c>
      <c r="Z25">
        <v>0.5</v>
      </c>
      <c r="AA25">
        <v>0.9</v>
      </c>
      <c r="AB25">
        <v>0.64285714285714302</v>
      </c>
      <c r="AC25">
        <v>0.75</v>
      </c>
      <c r="AD25">
        <v>0.1</v>
      </c>
      <c r="AE25">
        <v>0.4</v>
      </c>
    </row>
    <row r="26" spans="1:31" x14ac:dyDescent="0.15">
      <c r="A26" s="6">
        <v>482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11.742067337036101</v>
      </c>
      <c r="L26" s="10">
        <v>1.63059234619141</v>
      </c>
      <c r="M26">
        <v>1.34928131103516</v>
      </c>
      <c r="N26">
        <v>8.4218254089355504</v>
      </c>
      <c r="O26">
        <v>5</v>
      </c>
      <c r="P26">
        <v>5</v>
      </c>
      <c r="Q26">
        <v>15</v>
      </c>
      <c r="R26" s="16">
        <v>0.33329999999999999</v>
      </c>
      <c r="S26" s="16">
        <f t="shared" ref="S26:S45" si="3">O26/E26</f>
        <v>0.5</v>
      </c>
      <c r="T26">
        <v>4.3882617950439498</v>
      </c>
      <c r="U26">
        <v>4.1215224266052202</v>
      </c>
      <c r="V26">
        <v>3.8507843017578098</v>
      </c>
      <c r="W26" s="17">
        <v>0.270738124847412</v>
      </c>
      <c r="X26">
        <v>0.53747749328613303</v>
      </c>
      <c r="Y26">
        <v>0.53747749328613303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229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10.3217124938965</v>
      </c>
      <c r="L27" s="10">
        <v>1.7060852050781199</v>
      </c>
      <c r="M27">
        <v>1.0290412902832</v>
      </c>
      <c r="N27">
        <v>7.3843078613281197</v>
      </c>
      <c r="O27">
        <v>5</v>
      </c>
      <c r="P27">
        <v>5</v>
      </c>
      <c r="Q27">
        <v>15</v>
      </c>
      <c r="R27" s="16">
        <v>0.33329999999999999</v>
      </c>
      <c r="S27" s="16">
        <f t="shared" si="3"/>
        <v>0.5</v>
      </c>
      <c r="T27">
        <v>4.8080120086669904</v>
      </c>
      <c r="U27">
        <v>4.4200329780578604</v>
      </c>
      <c r="V27">
        <v>4.1532464027404803</v>
      </c>
      <c r="W27" s="17">
        <v>0.26678657531738298</v>
      </c>
      <c r="X27">
        <v>0.654765605926514</v>
      </c>
      <c r="Y27">
        <v>0.654765605926514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476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12.183815002441399</v>
      </c>
      <c r="L28" s="10">
        <v>1.7520828247070299</v>
      </c>
      <c r="M28">
        <v>1.52590751647949</v>
      </c>
      <c r="N28">
        <v>9.3290176391601598</v>
      </c>
      <c r="O28">
        <v>5</v>
      </c>
      <c r="P28">
        <v>5</v>
      </c>
      <c r="Q28">
        <v>14</v>
      </c>
      <c r="R28" s="16">
        <v>0.35709999999999997</v>
      </c>
      <c r="S28" s="16">
        <f t="shared" si="3"/>
        <v>0.5</v>
      </c>
      <c r="T28">
        <v>4.4409465789794904</v>
      </c>
      <c r="U28">
        <v>4.1580147743225098</v>
      </c>
      <c r="V28">
        <v>3.8953614234924299</v>
      </c>
      <c r="W28" s="17">
        <v>0.26265335083007801</v>
      </c>
      <c r="X28">
        <v>0.54558515548706099</v>
      </c>
      <c r="Y28">
        <v>0.54558515548706099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733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11.8653621673584</v>
      </c>
      <c r="L29" s="10">
        <v>1.68826484680176</v>
      </c>
      <c r="M29">
        <v>1.46877670288086</v>
      </c>
      <c r="N29">
        <v>9.1130142211914098</v>
      </c>
      <c r="O29">
        <v>6</v>
      </c>
      <c r="P29">
        <v>6</v>
      </c>
      <c r="Q29">
        <v>16</v>
      </c>
      <c r="R29" s="16">
        <v>0.375</v>
      </c>
      <c r="S29" s="16">
        <f t="shared" si="3"/>
        <v>0.6</v>
      </c>
      <c r="T29">
        <v>4.6890087127685502</v>
      </c>
      <c r="U29">
        <v>4.3773121833801296</v>
      </c>
      <c r="V29">
        <v>4.1230134963989302</v>
      </c>
      <c r="W29" s="17">
        <v>0.25429868698120101</v>
      </c>
      <c r="X29">
        <v>0.56599521636962902</v>
      </c>
      <c r="Y29">
        <v>0.56599521636962902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577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12.5681343078613</v>
      </c>
      <c r="L30" s="10">
        <v>1.6681442260742201</v>
      </c>
      <c r="M30">
        <v>1.4499664306640601</v>
      </c>
      <c r="N30">
        <v>9.9293594360351598</v>
      </c>
      <c r="O30">
        <v>8</v>
      </c>
      <c r="P30">
        <v>8</v>
      </c>
      <c r="Q30">
        <v>18</v>
      </c>
      <c r="R30" s="16">
        <v>0.44440000000000002</v>
      </c>
      <c r="S30" s="16">
        <f t="shared" si="3"/>
        <v>0.8</v>
      </c>
      <c r="T30">
        <v>5.2424602508544904</v>
      </c>
      <c r="U30">
        <v>4.8652920722961399</v>
      </c>
      <c r="V30">
        <v>4.61120510101318</v>
      </c>
      <c r="W30" s="17">
        <v>0.25408697128295898</v>
      </c>
      <c r="X30">
        <v>0.63125514984130904</v>
      </c>
      <c r="Y30">
        <v>0.63125514984130904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864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9.7117614746093697</v>
      </c>
      <c r="L31" s="10">
        <v>1.73189353942871</v>
      </c>
      <c r="M31">
        <v>1.1190643310546899</v>
      </c>
      <c r="N31">
        <v>6.9107093811035201</v>
      </c>
      <c r="O31">
        <v>6</v>
      </c>
      <c r="P31">
        <v>6</v>
      </c>
      <c r="Q31">
        <v>16</v>
      </c>
      <c r="R31" s="16">
        <v>0.375</v>
      </c>
      <c r="S31" s="16">
        <f t="shared" si="3"/>
        <v>0.6</v>
      </c>
      <c r="T31">
        <v>4.5033893585205096</v>
      </c>
      <c r="U31">
        <v>4.1522464752197301</v>
      </c>
      <c r="V31">
        <v>3.9079174995422399</v>
      </c>
      <c r="W31" s="17">
        <v>0.24432897567749001</v>
      </c>
      <c r="X31">
        <v>0.59547185897827104</v>
      </c>
      <c r="Y31">
        <v>0.59547185897827104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471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9.5644092559814506</v>
      </c>
      <c r="L32" s="10">
        <v>1.7996177673339799</v>
      </c>
      <c r="M32">
        <v>1.2210121154785201</v>
      </c>
      <c r="N32">
        <v>6.8129844665527299</v>
      </c>
      <c r="O32">
        <v>6</v>
      </c>
      <c r="P32">
        <v>6</v>
      </c>
      <c r="Q32">
        <v>16</v>
      </c>
      <c r="R32" s="16">
        <v>0.375</v>
      </c>
      <c r="S32" s="16">
        <f t="shared" si="3"/>
        <v>0.6</v>
      </c>
      <c r="T32">
        <v>4.6843013763427699</v>
      </c>
      <c r="U32">
        <v>4.3179864883422896</v>
      </c>
      <c r="V32">
        <v>4.0765180587768501</v>
      </c>
      <c r="W32" s="17">
        <v>0.24146842956542999</v>
      </c>
      <c r="X32">
        <v>0.60778331756591797</v>
      </c>
      <c r="Y32">
        <v>0.60778331756591797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416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12.912279129028301</v>
      </c>
      <c r="L33" s="10">
        <v>1.8050498962402299</v>
      </c>
      <c r="M33">
        <v>1.61069488525391</v>
      </c>
      <c r="N33">
        <v>10.397825241088899</v>
      </c>
      <c r="O33">
        <v>8</v>
      </c>
      <c r="P33">
        <v>8</v>
      </c>
      <c r="Q33">
        <v>18</v>
      </c>
      <c r="R33" s="16">
        <v>0.44440000000000002</v>
      </c>
      <c r="S33" s="16">
        <f t="shared" si="3"/>
        <v>0.8</v>
      </c>
      <c r="T33">
        <v>5.0610771179199201</v>
      </c>
      <c r="U33">
        <v>4.6764202117919904</v>
      </c>
      <c r="V33">
        <v>4.4359002113342303</v>
      </c>
      <c r="W33" s="17">
        <v>0.240520000457764</v>
      </c>
      <c r="X33">
        <v>0.62517690658569303</v>
      </c>
      <c r="Y33">
        <v>0.62517690658569303</v>
      </c>
      <c r="Z33">
        <v>0.8</v>
      </c>
      <c r="AA33">
        <v>1</v>
      </c>
      <c r="AB33">
        <v>0.55555555555555602</v>
      </c>
      <c r="AC33">
        <v>0.71428571428571397</v>
      </c>
      <c r="AD33">
        <v>0</v>
      </c>
      <c r="AE33">
        <v>0.2</v>
      </c>
    </row>
    <row r="34" spans="1:31" s="1" customFormat="1" x14ac:dyDescent="0.15">
      <c r="A34" s="8">
        <v>210</v>
      </c>
      <c r="B34" s="1">
        <v>18</v>
      </c>
      <c r="C34" s="1">
        <v>2</v>
      </c>
      <c r="D34" s="1">
        <v>10</v>
      </c>
      <c r="E34" s="1">
        <v>10</v>
      </c>
      <c r="F34" s="1">
        <v>10</v>
      </c>
      <c r="G34" s="1">
        <v>0</v>
      </c>
      <c r="H34" s="1">
        <v>8</v>
      </c>
      <c r="I34" s="1">
        <v>2</v>
      </c>
      <c r="J34" s="1">
        <v>0.9</v>
      </c>
      <c r="K34" s="12">
        <v>9.3285999298095703</v>
      </c>
      <c r="L34" s="12">
        <v>1.6996536254882799</v>
      </c>
      <c r="M34" s="1">
        <v>1.1137390136718699</v>
      </c>
      <c r="N34" s="1">
        <v>6.60658836364746</v>
      </c>
      <c r="O34" s="1">
        <v>5</v>
      </c>
      <c r="P34" s="1">
        <v>5</v>
      </c>
      <c r="Q34" s="1">
        <v>14</v>
      </c>
      <c r="R34" s="19">
        <v>0.35709999999999997</v>
      </c>
      <c r="S34" s="19">
        <f t="shared" si="3"/>
        <v>0.5</v>
      </c>
      <c r="T34" s="1">
        <v>4.1583976745605504</v>
      </c>
      <c r="U34" s="1">
        <v>3.84421730041504</v>
      </c>
      <c r="V34" s="1">
        <v>3.6080558300018302</v>
      </c>
      <c r="W34" s="12">
        <v>0.23616147041320801</v>
      </c>
      <c r="X34" s="1">
        <v>0.55034184455871604</v>
      </c>
      <c r="Y34" s="1">
        <v>0.55034184455871604</v>
      </c>
      <c r="Z34" s="1">
        <v>0.5</v>
      </c>
      <c r="AA34" s="1">
        <v>0.9</v>
      </c>
      <c r="AB34" s="1">
        <v>0.64285714285714302</v>
      </c>
      <c r="AC34" s="1">
        <v>0.75</v>
      </c>
      <c r="AD34" s="1">
        <v>0.1</v>
      </c>
      <c r="AE34" s="1">
        <v>0.4</v>
      </c>
    </row>
    <row r="35" spans="1:31" x14ac:dyDescent="0.15">
      <c r="A35" s="6">
        <v>167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12.971529006958001</v>
      </c>
      <c r="L35" s="10">
        <v>1.88516998291016</v>
      </c>
      <c r="M35">
        <v>1.59377288818359</v>
      </c>
      <c r="N35">
        <v>9.4041481018066406</v>
      </c>
      <c r="O35">
        <v>5</v>
      </c>
      <c r="P35">
        <v>5</v>
      </c>
      <c r="Q35">
        <v>15</v>
      </c>
      <c r="R35" s="16">
        <v>0.33329999999999999</v>
      </c>
      <c r="S35" s="16">
        <f t="shared" si="3"/>
        <v>0.5</v>
      </c>
      <c r="T35">
        <v>5.1941833496093697</v>
      </c>
      <c r="U35">
        <v>4.8667502403259304</v>
      </c>
      <c r="V35">
        <v>4.5372552871704102</v>
      </c>
      <c r="W35" s="17">
        <v>0.32949495315551802</v>
      </c>
      <c r="X35">
        <v>0.65692806243896495</v>
      </c>
      <c r="Y35">
        <v>0.65692806243896495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702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13.035551071166999</v>
      </c>
      <c r="L36" s="10">
        <v>1.8518524169921899</v>
      </c>
      <c r="M36">
        <v>1.5735511779785201</v>
      </c>
      <c r="N36">
        <v>9.6432857513427699</v>
      </c>
      <c r="O36">
        <v>6</v>
      </c>
      <c r="P36">
        <v>6</v>
      </c>
      <c r="Q36">
        <v>16</v>
      </c>
      <c r="R36" s="16">
        <v>0.375</v>
      </c>
      <c r="S36" s="16">
        <f t="shared" si="3"/>
        <v>0.6</v>
      </c>
      <c r="T36">
        <v>5.0322628021240199</v>
      </c>
      <c r="U36">
        <v>4.7077298164367702</v>
      </c>
      <c r="V36">
        <v>4.3833518028259304</v>
      </c>
      <c r="W36" s="17">
        <v>0.32437801361084001</v>
      </c>
      <c r="X36">
        <v>0.64891099929809604</v>
      </c>
      <c r="Y36">
        <v>0.64891099929809604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935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12.895305633544901</v>
      </c>
      <c r="L37" s="10">
        <v>2.0056800842285201</v>
      </c>
      <c r="M37">
        <v>1.7586364746093699</v>
      </c>
      <c r="N37">
        <v>9.6291980743408203</v>
      </c>
      <c r="O37">
        <v>6</v>
      </c>
      <c r="P37">
        <v>6</v>
      </c>
      <c r="Q37">
        <v>16</v>
      </c>
      <c r="R37" s="16">
        <v>0.375</v>
      </c>
      <c r="S37" s="16">
        <f t="shared" si="3"/>
        <v>0.6</v>
      </c>
      <c r="T37">
        <v>5.2304878234863299</v>
      </c>
      <c r="U37">
        <v>4.8850607872009304</v>
      </c>
      <c r="V37">
        <v>4.5756163597106898</v>
      </c>
      <c r="W37" s="17">
        <v>0.30944442749023399</v>
      </c>
      <c r="X37">
        <v>0.65487146377563499</v>
      </c>
      <c r="Y37">
        <v>0.65487146377563499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780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13.2326164245606</v>
      </c>
      <c r="L38" s="10">
        <v>1.9440841674804701</v>
      </c>
      <c r="M38">
        <v>1.69852066040039</v>
      </c>
      <c r="N38">
        <v>10.0872039794922</v>
      </c>
      <c r="O38">
        <v>7</v>
      </c>
      <c r="P38">
        <v>7</v>
      </c>
      <c r="Q38">
        <v>17</v>
      </c>
      <c r="R38" s="16">
        <v>0.4118</v>
      </c>
      <c r="S38" s="16">
        <f t="shared" si="3"/>
        <v>0.7</v>
      </c>
      <c r="T38">
        <v>5.0154247283935502</v>
      </c>
      <c r="U38">
        <v>4.6655039787292498</v>
      </c>
      <c r="V38">
        <v>4.3625283241271999</v>
      </c>
      <c r="W38" s="17">
        <v>0.302975654602051</v>
      </c>
      <c r="X38">
        <v>0.65289640426635698</v>
      </c>
      <c r="Y38">
        <v>0.65289640426635698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66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12.834880828857401</v>
      </c>
      <c r="L39" s="10">
        <v>1.9117622375488299</v>
      </c>
      <c r="M39">
        <v>1.6743087768554701</v>
      </c>
      <c r="N39">
        <v>9.7622947692871094</v>
      </c>
      <c r="O39">
        <v>6</v>
      </c>
      <c r="P39">
        <v>6</v>
      </c>
      <c r="Q39">
        <v>16</v>
      </c>
      <c r="R39" s="16">
        <v>0.375</v>
      </c>
      <c r="S39" s="16">
        <f t="shared" si="3"/>
        <v>0.6</v>
      </c>
      <c r="T39">
        <v>5.3047294616699201</v>
      </c>
      <c r="U39">
        <v>4.9479794502258301</v>
      </c>
      <c r="V39">
        <v>4.6499147415161097</v>
      </c>
      <c r="W39" s="17">
        <v>0.29806470870971702</v>
      </c>
      <c r="X39">
        <v>0.65481472015380904</v>
      </c>
      <c r="Y39">
        <v>0.65481472015380904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533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12.4168815612793</v>
      </c>
      <c r="L40" s="10">
        <v>1.8768482208252</v>
      </c>
      <c r="M40">
        <v>1.6374874114990201</v>
      </c>
      <c r="N40">
        <v>9.3175468444824201</v>
      </c>
      <c r="O40">
        <v>5</v>
      </c>
      <c r="P40">
        <v>5</v>
      </c>
      <c r="Q40">
        <v>15</v>
      </c>
      <c r="R40" s="16">
        <v>0.33329999999999999</v>
      </c>
      <c r="S40" s="16">
        <f t="shared" si="3"/>
        <v>0.5</v>
      </c>
      <c r="T40">
        <v>4.5146732330322301</v>
      </c>
      <c r="U40">
        <v>4.2346105575561497</v>
      </c>
      <c r="V40">
        <v>3.9387907981872599</v>
      </c>
      <c r="W40" s="17">
        <v>0.29581975936889598</v>
      </c>
      <c r="X40">
        <v>0.57588243484497104</v>
      </c>
      <c r="Y40">
        <v>0.57588243484497104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46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10.927448272705099</v>
      </c>
      <c r="L41" s="10">
        <v>1.83538246154785</v>
      </c>
      <c r="M41">
        <v>1.1187820434570299</v>
      </c>
      <c r="N41">
        <v>7.7820816040039098</v>
      </c>
      <c r="O41">
        <v>6</v>
      </c>
      <c r="P41">
        <v>6</v>
      </c>
      <c r="Q41">
        <v>16</v>
      </c>
      <c r="R41" s="16">
        <v>0.375</v>
      </c>
      <c r="S41" s="16">
        <f t="shared" si="3"/>
        <v>0.6</v>
      </c>
      <c r="T41">
        <v>4.6842994689941397</v>
      </c>
      <c r="U41">
        <v>4.3254470825195304</v>
      </c>
      <c r="V41">
        <v>4.0339326858520499</v>
      </c>
      <c r="W41" s="17">
        <v>0.29151439666748102</v>
      </c>
      <c r="X41">
        <v>0.65036678314208995</v>
      </c>
      <c r="Y41">
        <v>0.65036678314208995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248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10.4051151275635</v>
      </c>
      <c r="L42" s="10">
        <v>1.9848480224609399</v>
      </c>
      <c r="M42">
        <v>1.3254547119140601</v>
      </c>
      <c r="N42">
        <v>7.2283706665039098</v>
      </c>
      <c r="O42">
        <v>5</v>
      </c>
      <c r="P42">
        <v>5</v>
      </c>
      <c r="Q42">
        <v>15</v>
      </c>
      <c r="R42" s="16">
        <v>0.33329999999999999</v>
      </c>
      <c r="S42" s="16">
        <f t="shared" si="3"/>
        <v>0.5</v>
      </c>
      <c r="T42">
        <v>4.5812740325927699</v>
      </c>
      <c r="U42">
        <v>4.2390804290771502</v>
      </c>
      <c r="V42">
        <v>3.9479346275329599</v>
      </c>
      <c r="W42" s="17">
        <v>0.29114580154419001</v>
      </c>
      <c r="X42">
        <v>0.63333940505981401</v>
      </c>
      <c r="Y42">
        <v>0.63333940505981401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234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12.8093204498291</v>
      </c>
      <c r="L43" s="10">
        <v>1.9746341705322299</v>
      </c>
      <c r="M43">
        <v>1.76130294799805</v>
      </c>
      <c r="N43">
        <v>9.9051914215087908</v>
      </c>
      <c r="O43">
        <v>8</v>
      </c>
      <c r="P43">
        <v>8</v>
      </c>
      <c r="Q43">
        <v>18</v>
      </c>
      <c r="R43" s="16">
        <v>0.44440000000000002</v>
      </c>
      <c r="S43" s="16">
        <f t="shared" si="3"/>
        <v>0.8</v>
      </c>
      <c r="T43">
        <v>4.8839550018310502</v>
      </c>
      <c r="U43">
        <v>4.5486645698547399</v>
      </c>
      <c r="V43">
        <v>4.2683181762695304</v>
      </c>
      <c r="W43" s="17">
        <v>0.28034639358520502</v>
      </c>
      <c r="X43">
        <v>0.61563682556152299</v>
      </c>
      <c r="Y43">
        <v>0.61563682556152299</v>
      </c>
      <c r="Z43">
        <v>0.8</v>
      </c>
      <c r="AA43">
        <v>1</v>
      </c>
      <c r="AB43">
        <v>0.55555555555555602</v>
      </c>
      <c r="AC43">
        <v>0.71428571428571397</v>
      </c>
      <c r="AD43">
        <v>0</v>
      </c>
      <c r="AE43">
        <v>0.2</v>
      </c>
    </row>
    <row r="44" spans="1:31" x14ac:dyDescent="0.15">
      <c r="A44" s="6">
        <v>530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13.0725746154785</v>
      </c>
      <c r="L44" s="10">
        <v>1.9138488769531199</v>
      </c>
      <c r="M44">
        <v>1.68550872802734</v>
      </c>
      <c r="N44">
        <v>10.1151885986328</v>
      </c>
      <c r="O44">
        <v>7</v>
      </c>
      <c r="P44">
        <v>7</v>
      </c>
      <c r="Q44">
        <v>17</v>
      </c>
      <c r="R44" s="16">
        <v>0.4118</v>
      </c>
      <c r="S44" s="16">
        <f t="shared" si="3"/>
        <v>0.7</v>
      </c>
      <c r="T44">
        <v>4.7995872497558603</v>
      </c>
      <c r="U44">
        <v>4.4854669570922896</v>
      </c>
      <c r="V44">
        <v>4.2099537849426296</v>
      </c>
      <c r="W44" s="17">
        <v>0.27551317214965798</v>
      </c>
      <c r="X44">
        <v>0.58963346481323198</v>
      </c>
      <c r="Y44">
        <v>0.58963346481323198</v>
      </c>
      <c r="Z44">
        <v>0.7</v>
      </c>
      <c r="AA44">
        <v>1</v>
      </c>
      <c r="AB44">
        <v>0.58823529411764697</v>
      </c>
      <c r="AC44">
        <v>0.74074074074074103</v>
      </c>
      <c r="AD44">
        <v>0</v>
      </c>
      <c r="AE44">
        <v>0.3</v>
      </c>
    </row>
    <row r="45" spans="1:31" x14ac:dyDescent="0.15">
      <c r="A45" s="6">
        <v>408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10.498249053955099</v>
      </c>
      <c r="L45" s="10">
        <v>1.8893241882324201</v>
      </c>
      <c r="M45">
        <v>1.2421913146972701</v>
      </c>
      <c r="N45">
        <v>7.5254993438720703</v>
      </c>
      <c r="O45">
        <v>4</v>
      </c>
      <c r="P45">
        <v>4</v>
      </c>
      <c r="Q45">
        <v>14</v>
      </c>
      <c r="R45" s="16">
        <v>0.28570000000000001</v>
      </c>
      <c r="S45" s="16">
        <f t="shared" si="3"/>
        <v>0.4</v>
      </c>
      <c r="T45">
        <v>4.4369258880615199</v>
      </c>
      <c r="U45">
        <v>4.0983295440673801</v>
      </c>
      <c r="V45">
        <v>3.8247802257537802</v>
      </c>
      <c r="W45" s="17">
        <v>0.27354931831359902</v>
      </c>
      <c r="X45">
        <v>0.61214566230773904</v>
      </c>
      <c r="Y45">
        <v>0.61214566230773904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919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9.3149452209472692</v>
      </c>
      <c r="L46" s="10">
        <v>1.9072952270507799</v>
      </c>
      <c r="M46">
        <v>1.2956085205078101</v>
      </c>
      <c r="N46">
        <v>6.2011222839355504</v>
      </c>
      <c r="O46">
        <v>5</v>
      </c>
      <c r="P46">
        <v>5</v>
      </c>
      <c r="Q46">
        <v>15</v>
      </c>
      <c r="R46" s="16">
        <v>0.33329999999999999</v>
      </c>
      <c r="S46" s="16">
        <f t="shared" ref="S46:S54" si="4">O46/E46</f>
        <v>0.5</v>
      </c>
      <c r="T46">
        <v>3.9522819519043</v>
      </c>
      <c r="U46">
        <v>3.6741347312927202</v>
      </c>
      <c r="V46">
        <v>3.4054298400878902</v>
      </c>
      <c r="W46" s="17">
        <v>0.26870489120483398</v>
      </c>
      <c r="X46">
        <v>0.54685211181640603</v>
      </c>
      <c r="Y46">
        <v>0.54685211181640603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522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9.7061634063720703</v>
      </c>
      <c r="L47" s="10">
        <v>1.9716968536377</v>
      </c>
      <c r="M47">
        <v>1.37361907958984</v>
      </c>
      <c r="N47">
        <v>6.6777267456054696</v>
      </c>
      <c r="O47">
        <v>5</v>
      </c>
      <c r="P47">
        <v>5</v>
      </c>
      <c r="Q47">
        <v>14</v>
      </c>
      <c r="R47" s="16">
        <v>0.35709999999999997</v>
      </c>
      <c r="S47" s="16">
        <f t="shared" si="4"/>
        <v>0.5</v>
      </c>
      <c r="T47">
        <v>4.1701889038085902</v>
      </c>
      <c r="U47">
        <v>3.8697781562805198</v>
      </c>
      <c r="V47">
        <v>3.6039681434631401</v>
      </c>
      <c r="W47" s="17">
        <v>0.26581001281738298</v>
      </c>
      <c r="X47">
        <v>0.56622076034545898</v>
      </c>
      <c r="Y47">
        <v>0.56622076034545898</v>
      </c>
      <c r="Z47">
        <v>0.5</v>
      </c>
      <c r="AA47">
        <v>0.9</v>
      </c>
      <c r="AB47">
        <v>0.64285714285714302</v>
      </c>
      <c r="AC47">
        <v>0.75</v>
      </c>
      <c r="AD47">
        <v>0.1</v>
      </c>
      <c r="AE47">
        <v>0.4</v>
      </c>
    </row>
    <row r="48" spans="1:31" s="1" customFormat="1" x14ac:dyDescent="0.15">
      <c r="A48" s="8">
        <v>172</v>
      </c>
      <c r="B48" s="1">
        <v>18</v>
      </c>
      <c r="C48" s="1">
        <v>2</v>
      </c>
      <c r="D48" s="1">
        <v>10</v>
      </c>
      <c r="E48" s="1">
        <v>10</v>
      </c>
      <c r="F48" s="1">
        <v>10</v>
      </c>
      <c r="G48" s="1">
        <v>0</v>
      </c>
      <c r="H48" s="1">
        <v>8</v>
      </c>
      <c r="I48" s="1">
        <v>2</v>
      </c>
      <c r="J48" s="1">
        <v>0.9</v>
      </c>
      <c r="K48" s="12">
        <v>10.5464134216309</v>
      </c>
      <c r="L48" s="12">
        <v>1.8338317871093699</v>
      </c>
      <c r="M48" s="1">
        <v>1.2020416259765601</v>
      </c>
      <c r="N48" s="1">
        <v>7.7317867279052699</v>
      </c>
      <c r="O48" s="1">
        <v>6</v>
      </c>
      <c r="P48" s="1">
        <v>6</v>
      </c>
      <c r="Q48" s="1">
        <v>16</v>
      </c>
      <c r="R48" s="19">
        <v>0.375</v>
      </c>
      <c r="S48" s="19">
        <f t="shared" si="4"/>
        <v>0.6</v>
      </c>
      <c r="T48" s="1">
        <v>4.8599853515625</v>
      </c>
      <c r="U48" s="1">
        <v>4.4665212631225604</v>
      </c>
      <c r="V48" s="1">
        <v>4.2053079605102504</v>
      </c>
      <c r="W48" s="12">
        <v>0.26121330261230502</v>
      </c>
      <c r="X48" s="1">
        <v>0.65467739105224598</v>
      </c>
      <c r="Y48" s="1">
        <v>0.65467739105224598</v>
      </c>
      <c r="Z48" s="1">
        <v>0.6</v>
      </c>
      <c r="AA48" s="1">
        <v>1</v>
      </c>
      <c r="AB48" s="1">
        <v>0.625</v>
      </c>
      <c r="AC48" s="1">
        <v>0.76923076923076905</v>
      </c>
      <c r="AD48" s="1">
        <v>0</v>
      </c>
      <c r="AE48" s="1">
        <v>0.4</v>
      </c>
    </row>
    <row r="49" spans="1:31" x14ac:dyDescent="0.15">
      <c r="A49" s="6">
        <v>855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9.8626899719238299</v>
      </c>
      <c r="L49" s="10">
        <v>2.1980857849121098</v>
      </c>
      <c r="M49">
        <v>1.5481758117675799</v>
      </c>
      <c r="N49">
        <v>6.3311920166015598</v>
      </c>
      <c r="O49">
        <v>4</v>
      </c>
      <c r="P49">
        <v>4</v>
      </c>
      <c r="Q49">
        <v>14</v>
      </c>
      <c r="R49" s="16">
        <v>0.28570000000000001</v>
      </c>
      <c r="S49" s="16">
        <f t="shared" si="4"/>
        <v>0.4</v>
      </c>
      <c r="T49">
        <v>4.3179283142089799</v>
      </c>
      <c r="U49">
        <v>4.03924560546875</v>
      </c>
      <c r="V49">
        <v>3.72537040710449</v>
      </c>
      <c r="W49" s="17">
        <v>0.31387519836425798</v>
      </c>
      <c r="X49">
        <v>0.59255790710449197</v>
      </c>
      <c r="Y49">
        <v>0.59255790710449197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806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12.9845275878906</v>
      </c>
      <c r="L50" s="10">
        <v>2.0112686157226598</v>
      </c>
      <c r="M50">
        <v>1.7668647766113299</v>
      </c>
      <c r="N50">
        <v>9.7484550476074201</v>
      </c>
      <c r="O50">
        <v>5</v>
      </c>
      <c r="P50">
        <v>5</v>
      </c>
      <c r="Q50">
        <v>15</v>
      </c>
      <c r="R50" s="16">
        <v>0.33329999999999999</v>
      </c>
      <c r="S50" s="16">
        <f t="shared" si="4"/>
        <v>0.5</v>
      </c>
      <c r="T50">
        <v>4.8279895782470703</v>
      </c>
      <c r="U50">
        <v>4.5147790908813503</v>
      </c>
      <c r="V50">
        <v>4.2017807960510298</v>
      </c>
      <c r="W50" s="17">
        <v>0.31299829483032199</v>
      </c>
      <c r="X50">
        <v>0.62620878219604503</v>
      </c>
      <c r="Y50">
        <v>0.62620878219604503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140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12.781984329223601</v>
      </c>
      <c r="L51" s="10">
        <v>2.0721778869628902</v>
      </c>
      <c r="M51">
        <v>1.83835220336914</v>
      </c>
      <c r="N51">
        <v>9.5615386962890607</v>
      </c>
      <c r="O51">
        <v>5</v>
      </c>
      <c r="P51">
        <v>5</v>
      </c>
      <c r="Q51">
        <v>15</v>
      </c>
      <c r="R51" s="16">
        <v>0.33329999999999999</v>
      </c>
      <c r="S51" s="16">
        <f t="shared" si="4"/>
        <v>0.5</v>
      </c>
      <c r="T51">
        <v>4.7281875610351598</v>
      </c>
      <c r="U51">
        <v>4.4298238754272496</v>
      </c>
      <c r="V51">
        <v>4.11706447601318</v>
      </c>
      <c r="W51" s="17">
        <v>0.312759399414062</v>
      </c>
      <c r="X51">
        <v>0.61112308502197299</v>
      </c>
      <c r="Y51">
        <v>0.61112308502197299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833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9.99371337890625</v>
      </c>
      <c r="L52" s="10">
        <v>2.1343574523925799</v>
      </c>
      <c r="M52">
        <v>1.4716148376464799</v>
      </c>
      <c r="N52">
        <v>6.5104637145996103</v>
      </c>
      <c r="O52">
        <v>5</v>
      </c>
      <c r="P52">
        <v>5</v>
      </c>
      <c r="Q52">
        <v>15</v>
      </c>
      <c r="R52" s="16">
        <v>0.33329999999999999</v>
      </c>
      <c r="S52" s="16">
        <f t="shared" si="4"/>
        <v>0.5</v>
      </c>
      <c r="T52">
        <v>4.3172283172607404</v>
      </c>
      <c r="U52">
        <v>4.0264840126037598</v>
      </c>
      <c r="V52">
        <v>3.7139267921447701</v>
      </c>
      <c r="W52" s="17">
        <v>0.31255722045898399</v>
      </c>
      <c r="X52">
        <v>0.60330152511596702</v>
      </c>
      <c r="Y52">
        <v>0.60330152511596702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696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11.557004928588899</v>
      </c>
      <c r="L53" s="10">
        <v>2.10552978515625</v>
      </c>
      <c r="M53">
        <v>1.8621940612793</v>
      </c>
      <c r="N53">
        <v>8.0682544708252006</v>
      </c>
      <c r="O53">
        <v>5</v>
      </c>
      <c r="P53">
        <v>5</v>
      </c>
      <c r="Q53">
        <v>15</v>
      </c>
      <c r="R53" s="16">
        <v>0.33329999999999999</v>
      </c>
      <c r="S53" s="16">
        <f t="shared" si="4"/>
        <v>0.5</v>
      </c>
      <c r="T53">
        <v>3.9785842895507799</v>
      </c>
      <c r="U53">
        <v>3.7728855609893799</v>
      </c>
      <c r="V53">
        <v>3.4656283855438201</v>
      </c>
      <c r="W53" s="17">
        <v>0.30725717544555697</v>
      </c>
      <c r="X53">
        <v>0.51295590400695801</v>
      </c>
      <c r="Y53">
        <v>0.51295590400695801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8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10.032100677490201</v>
      </c>
      <c r="L54" s="10">
        <v>2.0374279022216801</v>
      </c>
      <c r="M54">
        <v>1.35663986206055</v>
      </c>
      <c r="N54">
        <v>6.5893821716308603</v>
      </c>
      <c r="O54">
        <v>5</v>
      </c>
      <c r="P54">
        <v>5</v>
      </c>
      <c r="Q54">
        <v>15</v>
      </c>
      <c r="R54" s="16">
        <v>0.33329999999999999</v>
      </c>
      <c r="S54" s="16">
        <f t="shared" si="4"/>
        <v>0.5</v>
      </c>
      <c r="T54">
        <v>4.4516887664794904</v>
      </c>
      <c r="U54">
        <v>4.1336708068847701</v>
      </c>
      <c r="V54">
        <v>3.82903051376343</v>
      </c>
      <c r="W54" s="17">
        <v>0.304640293121338</v>
      </c>
      <c r="X54">
        <v>0.62265825271606401</v>
      </c>
      <c r="Y54">
        <v>0.62265825271606401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429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10.1026954650879</v>
      </c>
      <c r="L55" s="10">
        <v>2.1424312591552699</v>
      </c>
      <c r="M55">
        <v>1.48140716552734</v>
      </c>
      <c r="N55">
        <v>6.6452274322509801</v>
      </c>
      <c r="O55">
        <v>5</v>
      </c>
      <c r="P55">
        <v>5</v>
      </c>
      <c r="Q55">
        <v>15</v>
      </c>
      <c r="R55" s="16">
        <v>0.33329999999999999</v>
      </c>
      <c r="S55" s="16">
        <f t="shared" ref="S55:S67" si="5">O55/E55</f>
        <v>0.5</v>
      </c>
      <c r="T55">
        <v>4.2912883758544904</v>
      </c>
      <c r="U55">
        <v>4.0109171867370597</v>
      </c>
      <c r="V55">
        <v>3.7211456298828098</v>
      </c>
      <c r="W55" s="17">
        <v>0.28977155685424799</v>
      </c>
      <c r="X55">
        <v>0.57014274597168002</v>
      </c>
      <c r="Y55">
        <v>0.57014274597168002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179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9.1887779235839808</v>
      </c>
      <c r="L56" s="10">
        <v>2.0526142120361301</v>
      </c>
      <c r="M56">
        <v>1.4161491394043</v>
      </c>
      <c r="N56">
        <v>5.7378883361816397</v>
      </c>
      <c r="O56">
        <v>6</v>
      </c>
      <c r="P56">
        <v>6</v>
      </c>
      <c r="Q56">
        <v>16</v>
      </c>
      <c r="R56" s="16">
        <v>0.375</v>
      </c>
      <c r="S56" s="16">
        <f t="shared" si="5"/>
        <v>0.6</v>
      </c>
      <c r="T56">
        <v>4.2398452758789098</v>
      </c>
      <c r="U56">
        <v>3.9448945522308301</v>
      </c>
      <c r="V56">
        <v>3.6569015979766801</v>
      </c>
      <c r="W56" s="17">
        <v>0.28799295425415</v>
      </c>
      <c r="X56">
        <v>0.58294367790222201</v>
      </c>
      <c r="Y56">
        <v>0.58294367790222201</v>
      </c>
      <c r="Z56">
        <v>0.6</v>
      </c>
      <c r="AA56">
        <v>1</v>
      </c>
      <c r="AB56">
        <v>0.625</v>
      </c>
      <c r="AC56">
        <v>0.76923076923076905</v>
      </c>
      <c r="AD56">
        <v>0</v>
      </c>
      <c r="AE56">
        <v>0.4</v>
      </c>
    </row>
    <row r="57" spans="1:31" x14ac:dyDescent="0.15">
      <c r="A57" s="6">
        <v>876</v>
      </c>
      <c r="B57">
        <v>19</v>
      </c>
      <c r="C57">
        <v>1</v>
      </c>
      <c r="D57">
        <v>10</v>
      </c>
      <c r="E57">
        <v>10</v>
      </c>
      <c r="F57">
        <v>10</v>
      </c>
      <c r="G57">
        <v>0</v>
      </c>
      <c r="H57">
        <v>9</v>
      </c>
      <c r="I57">
        <v>1</v>
      </c>
      <c r="J57">
        <v>0.95</v>
      </c>
      <c r="K57" s="3">
        <v>11.768062591552701</v>
      </c>
      <c r="L57" s="10">
        <v>2.0373554229736301</v>
      </c>
      <c r="M57">
        <v>1.83975982666016</v>
      </c>
      <c r="N57">
        <v>8.8359622955322301</v>
      </c>
      <c r="O57">
        <v>4</v>
      </c>
      <c r="P57">
        <v>4</v>
      </c>
      <c r="Q57">
        <v>13</v>
      </c>
      <c r="R57" s="16">
        <v>0.30769999999999997</v>
      </c>
      <c r="S57" s="16">
        <f t="shared" si="5"/>
        <v>0.4</v>
      </c>
      <c r="T57">
        <v>4.0236244201660201</v>
      </c>
      <c r="U57">
        <v>3.7884182929992698</v>
      </c>
      <c r="V57">
        <v>3.50898361206055</v>
      </c>
      <c r="W57" s="17">
        <v>0.27943468093872098</v>
      </c>
      <c r="X57">
        <v>0.51464080810546897</v>
      </c>
      <c r="Y57">
        <v>0.51464080810546897</v>
      </c>
      <c r="Z57">
        <v>0.4</v>
      </c>
      <c r="AA57">
        <v>0.9</v>
      </c>
      <c r="AB57">
        <v>0.69230769230769196</v>
      </c>
      <c r="AC57">
        <v>0.78260869565217395</v>
      </c>
      <c r="AD57">
        <v>0.1</v>
      </c>
      <c r="AE57">
        <v>0.5</v>
      </c>
    </row>
    <row r="58" spans="1:31" x14ac:dyDescent="0.15">
      <c r="A58" s="6">
        <v>716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9.4345703125</v>
      </c>
      <c r="L58" s="10">
        <v>2.0255966186523402</v>
      </c>
      <c r="M58">
        <v>1.3853015899658201</v>
      </c>
      <c r="N58">
        <v>6.0597553253173801</v>
      </c>
      <c r="O58">
        <v>5</v>
      </c>
      <c r="P58">
        <v>5</v>
      </c>
      <c r="Q58">
        <v>15</v>
      </c>
      <c r="R58" s="16">
        <v>0.33329999999999999</v>
      </c>
      <c r="S58" s="16">
        <f t="shared" si="5"/>
        <v>0.5</v>
      </c>
      <c r="T58">
        <v>4.3376636505126998</v>
      </c>
      <c r="U58">
        <v>4.0459394454956001</v>
      </c>
      <c r="V58">
        <v>3.7680420875549299</v>
      </c>
      <c r="W58" s="17">
        <v>0.27789735794067399</v>
      </c>
      <c r="X58">
        <v>0.569621562957764</v>
      </c>
      <c r="Y58">
        <v>0.569621562957764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395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10.428419113159199</v>
      </c>
      <c r="L59" s="10">
        <v>2.0196380615234402</v>
      </c>
      <c r="M59">
        <v>1.41328048706055</v>
      </c>
      <c r="N59">
        <v>7.4791736602783203</v>
      </c>
      <c r="O59">
        <v>4</v>
      </c>
      <c r="P59">
        <v>4</v>
      </c>
      <c r="Q59">
        <v>14</v>
      </c>
      <c r="R59" s="16">
        <v>0.28570000000000001</v>
      </c>
      <c r="S59" s="16">
        <f t="shared" si="5"/>
        <v>0.4</v>
      </c>
      <c r="T59">
        <v>4.3040657043456996</v>
      </c>
      <c r="U59">
        <v>3.9911293983459499</v>
      </c>
      <c r="V59">
        <v>3.7171630859375</v>
      </c>
      <c r="W59" s="17">
        <v>0.27396631240844699</v>
      </c>
      <c r="X59">
        <v>0.58690261840820301</v>
      </c>
      <c r="Y59">
        <v>0.58690261840820301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s="1" customFormat="1" x14ac:dyDescent="0.15">
      <c r="A60" s="8">
        <v>896</v>
      </c>
      <c r="B60" s="1">
        <v>18</v>
      </c>
      <c r="C60" s="1">
        <v>2</v>
      </c>
      <c r="D60" s="1">
        <v>10</v>
      </c>
      <c r="E60" s="1">
        <v>10</v>
      </c>
      <c r="F60" s="1">
        <v>10</v>
      </c>
      <c r="G60" s="1">
        <v>0</v>
      </c>
      <c r="H60" s="1">
        <v>8</v>
      </c>
      <c r="I60" s="1">
        <v>2</v>
      </c>
      <c r="J60" s="1">
        <v>0.9</v>
      </c>
      <c r="K60" s="12">
        <v>10.0399951934815</v>
      </c>
      <c r="L60" s="12">
        <v>2.1060886383056601</v>
      </c>
      <c r="M60" s="1">
        <v>1.50069808959961</v>
      </c>
      <c r="N60" s="1">
        <v>6.89044189453125</v>
      </c>
      <c r="O60" s="1">
        <v>5</v>
      </c>
      <c r="P60" s="1">
        <v>5</v>
      </c>
      <c r="Q60" s="1">
        <v>15</v>
      </c>
      <c r="R60" s="19">
        <v>0.33329999999999999</v>
      </c>
      <c r="S60" s="19">
        <f t="shared" si="5"/>
        <v>0.5</v>
      </c>
      <c r="T60" s="1">
        <v>4.50950050354004</v>
      </c>
      <c r="U60" s="1">
        <v>4.18530368804932</v>
      </c>
      <c r="V60" s="1">
        <v>3.91378545761108</v>
      </c>
      <c r="W60" s="12">
        <v>0.27151823043823198</v>
      </c>
      <c r="X60" s="1">
        <v>0.59571504592895497</v>
      </c>
      <c r="Y60" s="1">
        <v>0.59571504592895497</v>
      </c>
      <c r="Z60" s="1">
        <v>0.5</v>
      </c>
      <c r="AA60" s="1">
        <v>1</v>
      </c>
      <c r="AB60" s="1">
        <v>0.66666666666666696</v>
      </c>
      <c r="AC60" s="1">
        <v>0.8</v>
      </c>
      <c r="AD60" s="1">
        <v>0</v>
      </c>
      <c r="AE60" s="1">
        <v>0.5</v>
      </c>
    </row>
    <row r="61" spans="1:31" x14ac:dyDescent="0.15">
      <c r="A61" s="6">
        <v>928</v>
      </c>
      <c r="B61">
        <v>19</v>
      </c>
      <c r="C61">
        <v>1</v>
      </c>
      <c r="D61">
        <v>10</v>
      </c>
      <c r="E61">
        <v>10</v>
      </c>
      <c r="F61">
        <v>10</v>
      </c>
      <c r="G61">
        <v>0</v>
      </c>
      <c r="H61">
        <v>9</v>
      </c>
      <c r="I61">
        <v>1</v>
      </c>
      <c r="J61">
        <v>0.95</v>
      </c>
      <c r="K61" s="3">
        <v>13.035099029541</v>
      </c>
      <c r="L61" s="10">
        <v>2.36561775207519</v>
      </c>
      <c r="M61">
        <v>2.0867767333984402</v>
      </c>
      <c r="N61">
        <v>9.0665988922119105</v>
      </c>
      <c r="O61">
        <v>4</v>
      </c>
      <c r="P61">
        <v>4</v>
      </c>
      <c r="Q61">
        <v>14</v>
      </c>
      <c r="R61" s="16">
        <v>0.28570000000000001</v>
      </c>
      <c r="S61" s="16">
        <f t="shared" si="5"/>
        <v>0.4</v>
      </c>
      <c r="T61">
        <v>4.4604320526123002</v>
      </c>
      <c r="U61">
        <v>4.2258830070495597</v>
      </c>
      <c r="V61">
        <v>3.8717770576477002</v>
      </c>
      <c r="W61" s="17">
        <v>0.35410594940185602</v>
      </c>
      <c r="X61">
        <v>0.58865499496460005</v>
      </c>
      <c r="Y61">
        <v>0.58865499496460005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668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12.4697608947754</v>
      </c>
      <c r="L62" s="10">
        <v>2.2100162506103498</v>
      </c>
      <c r="M62">
        <v>1.9326705932617201</v>
      </c>
      <c r="N62">
        <v>8.6262435913085902</v>
      </c>
      <c r="O62">
        <v>4</v>
      </c>
      <c r="P62">
        <v>4</v>
      </c>
      <c r="Q62">
        <v>14</v>
      </c>
      <c r="R62" s="16">
        <v>0.28570000000000001</v>
      </c>
      <c r="S62" s="16">
        <f t="shared" si="5"/>
        <v>0.4</v>
      </c>
      <c r="T62">
        <v>4.5913066864013699</v>
      </c>
      <c r="U62">
        <v>4.33756351470947</v>
      </c>
      <c r="V62">
        <v>3.9905815124511701</v>
      </c>
      <c r="W62" s="17">
        <v>0.346982002258301</v>
      </c>
      <c r="X62">
        <v>0.60072517395019498</v>
      </c>
      <c r="Y62">
        <v>0.60072517395019498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834</v>
      </c>
      <c r="B63">
        <v>18</v>
      </c>
      <c r="C63">
        <v>2</v>
      </c>
      <c r="D63">
        <v>10</v>
      </c>
      <c r="E63">
        <v>10</v>
      </c>
      <c r="F63">
        <v>10</v>
      </c>
      <c r="G63">
        <v>0</v>
      </c>
      <c r="H63">
        <v>8</v>
      </c>
      <c r="I63">
        <v>2</v>
      </c>
      <c r="J63">
        <v>0.9</v>
      </c>
      <c r="K63" s="3">
        <v>10.4121608734131</v>
      </c>
      <c r="L63" s="10">
        <v>2.2625465393066402</v>
      </c>
      <c r="M63">
        <v>1.6365547180175799</v>
      </c>
      <c r="N63">
        <v>7.0570545196533203</v>
      </c>
      <c r="O63">
        <v>4</v>
      </c>
      <c r="P63">
        <v>4</v>
      </c>
      <c r="Q63">
        <v>14</v>
      </c>
      <c r="R63" s="16">
        <v>0.28570000000000001</v>
      </c>
      <c r="S63" s="16">
        <f t="shared" si="5"/>
        <v>0.4</v>
      </c>
      <c r="T63">
        <v>4.5424346923828098</v>
      </c>
      <c r="U63">
        <v>4.2352447509765598</v>
      </c>
      <c r="V63">
        <v>3.9195265769958501</v>
      </c>
      <c r="W63" s="17">
        <v>0.315718173980713</v>
      </c>
      <c r="X63">
        <v>0.622908115386963</v>
      </c>
      <c r="Y63">
        <v>0.622908115386963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0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10.8487205505371</v>
      </c>
      <c r="L64" s="10">
        <v>2.2319488525390598</v>
      </c>
      <c r="M64">
        <v>1.5590057373046899</v>
      </c>
      <c r="N64">
        <v>7.4062690734863299</v>
      </c>
      <c r="O64">
        <v>4</v>
      </c>
      <c r="P64">
        <v>4</v>
      </c>
      <c r="Q64">
        <v>14</v>
      </c>
      <c r="R64" s="16">
        <v>0.28570000000000001</v>
      </c>
      <c r="S64" s="16">
        <f t="shared" si="5"/>
        <v>0.4</v>
      </c>
      <c r="T64">
        <v>4.5414714813232404</v>
      </c>
      <c r="U64">
        <v>4.2360644340515101</v>
      </c>
      <c r="V64">
        <v>3.9238123893737802</v>
      </c>
      <c r="W64" s="17">
        <v>0.31225204467773399</v>
      </c>
      <c r="X64">
        <v>0.617659091949463</v>
      </c>
      <c r="Y64">
        <v>0.617659091949463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792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 s="3">
        <v>10.127443313598601</v>
      </c>
      <c r="L65" s="10">
        <v>2.29244804382324</v>
      </c>
      <c r="M65">
        <v>1.6838493347168</v>
      </c>
      <c r="N65">
        <v>6.7507514953613299</v>
      </c>
      <c r="O65">
        <v>5</v>
      </c>
      <c r="P65">
        <v>5</v>
      </c>
      <c r="Q65">
        <v>15</v>
      </c>
      <c r="R65" s="16">
        <v>0.33329999999999999</v>
      </c>
      <c r="S65" s="16">
        <f t="shared" si="5"/>
        <v>0.5</v>
      </c>
      <c r="T65">
        <v>4.5376281738281197</v>
      </c>
      <c r="U65">
        <v>4.2138810157775897</v>
      </c>
      <c r="V65">
        <v>3.9024033546447701</v>
      </c>
      <c r="W65" s="17">
        <v>0.311477661132812</v>
      </c>
      <c r="X65">
        <v>0.63522481918335005</v>
      </c>
      <c r="Y65">
        <v>0.63522481918335005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315</v>
      </c>
      <c r="B66">
        <v>18</v>
      </c>
      <c r="C66">
        <v>2</v>
      </c>
      <c r="D66">
        <v>10</v>
      </c>
      <c r="E66">
        <v>10</v>
      </c>
      <c r="F66">
        <v>10</v>
      </c>
      <c r="G66">
        <v>0</v>
      </c>
      <c r="H66">
        <v>8</v>
      </c>
      <c r="I66">
        <v>2</v>
      </c>
      <c r="J66">
        <v>0.9</v>
      </c>
      <c r="K66" s="3">
        <v>10.207160949706999</v>
      </c>
      <c r="L66" s="10">
        <v>2.2460556030273402</v>
      </c>
      <c r="M66">
        <v>1.6180114746093699</v>
      </c>
      <c r="N66">
        <v>6.8111667633056596</v>
      </c>
      <c r="O66">
        <v>4</v>
      </c>
      <c r="P66">
        <v>4</v>
      </c>
      <c r="Q66">
        <v>14</v>
      </c>
      <c r="R66" s="16">
        <v>0.28570000000000001</v>
      </c>
      <c r="S66" s="16">
        <f t="shared" si="5"/>
        <v>0.4</v>
      </c>
      <c r="T66">
        <v>4.3518047332763699</v>
      </c>
      <c r="U66">
        <v>4.0632410049438503</v>
      </c>
      <c r="V66">
        <v>3.7538657188415501</v>
      </c>
      <c r="W66" s="17">
        <v>0.30937528610229498</v>
      </c>
      <c r="X66">
        <v>0.59793901443481401</v>
      </c>
      <c r="Y66">
        <v>0.59793901443481401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525</v>
      </c>
      <c r="B67">
        <v>18</v>
      </c>
      <c r="C67">
        <v>2</v>
      </c>
      <c r="D67">
        <v>10</v>
      </c>
      <c r="E67">
        <v>10</v>
      </c>
      <c r="F67">
        <v>10</v>
      </c>
      <c r="G67">
        <v>0</v>
      </c>
      <c r="H67">
        <v>8</v>
      </c>
      <c r="I67">
        <v>2</v>
      </c>
      <c r="J67">
        <v>0.9</v>
      </c>
      <c r="K67" s="3">
        <v>10.4091300964356</v>
      </c>
      <c r="L67" s="10">
        <v>2.2461204528808598</v>
      </c>
      <c r="M67">
        <v>1.6515083312988299</v>
      </c>
      <c r="N67">
        <v>7.2306842803955096</v>
      </c>
      <c r="O67">
        <v>5</v>
      </c>
      <c r="P67">
        <v>5</v>
      </c>
      <c r="Q67">
        <v>15</v>
      </c>
      <c r="R67" s="16">
        <v>0.33329999999999999</v>
      </c>
      <c r="S67" s="16">
        <f t="shared" si="5"/>
        <v>0.5</v>
      </c>
      <c r="T67">
        <v>4.5163688659668004</v>
      </c>
      <c r="U67">
        <v>4.1969671249389604</v>
      </c>
      <c r="V67">
        <v>3.89863085746765</v>
      </c>
      <c r="W67" s="17">
        <v>0.29833626747131298</v>
      </c>
      <c r="X67">
        <v>0.61773800849914595</v>
      </c>
      <c r="Y67">
        <v>0.61773800849914595</v>
      </c>
      <c r="Z67">
        <v>0.5</v>
      </c>
      <c r="AA67">
        <v>1</v>
      </c>
      <c r="AB67">
        <v>0.66666666666666696</v>
      </c>
      <c r="AC67">
        <v>0.8</v>
      </c>
      <c r="AD67">
        <v>0</v>
      </c>
      <c r="AE67">
        <v>0.5</v>
      </c>
    </row>
    <row r="68" spans="1:31" x14ac:dyDescent="0.15">
      <c r="A68" s="6">
        <v>93</v>
      </c>
      <c r="B68">
        <v>18</v>
      </c>
      <c r="C68">
        <v>2</v>
      </c>
      <c r="D68">
        <v>10</v>
      </c>
      <c r="E68">
        <v>10</v>
      </c>
      <c r="F68">
        <v>10</v>
      </c>
      <c r="G68">
        <v>0</v>
      </c>
      <c r="H68">
        <v>8</v>
      </c>
      <c r="I68">
        <v>2</v>
      </c>
      <c r="J68">
        <v>0.9</v>
      </c>
      <c r="K68" s="3">
        <v>9.7429504394531197</v>
      </c>
      <c r="L68" s="10">
        <v>2.3053035736084002</v>
      </c>
      <c r="M68">
        <v>1.76511383056641</v>
      </c>
      <c r="N68">
        <v>6.5961265563964799</v>
      </c>
      <c r="O68">
        <v>6</v>
      </c>
      <c r="P68">
        <v>6</v>
      </c>
      <c r="Q68">
        <v>16</v>
      </c>
      <c r="R68" s="16">
        <v>0.375</v>
      </c>
      <c r="S68" s="16">
        <f t="shared" ref="S68:S69" si="6">O68/E68</f>
        <v>0.6</v>
      </c>
      <c r="T68">
        <v>4.21433448791504</v>
      </c>
      <c r="U68">
        <v>3.91488838195801</v>
      </c>
      <c r="V68">
        <v>3.62736892700195</v>
      </c>
      <c r="W68" s="17">
        <v>0.28751945495605502</v>
      </c>
      <c r="X68">
        <v>0.58696556091308605</v>
      </c>
      <c r="Y68">
        <v>0.58696556091308605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s="1" customFormat="1" x14ac:dyDescent="0.15">
      <c r="A69" s="8">
        <v>821</v>
      </c>
      <c r="B69" s="1">
        <v>18</v>
      </c>
      <c r="C69" s="1">
        <v>2</v>
      </c>
      <c r="D69" s="1">
        <v>10</v>
      </c>
      <c r="E69" s="1">
        <v>10</v>
      </c>
      <c r="F69" s="1">
        <v>10</v>
      </c>
      <c r="G69" s="1">
        <v>0</v>
      </c>
      <c r="H69" s="1">
        <v>8</v>
      </c>
      <c r="I69" s="1">
        <v>2</v>
      </c>
      <c r="J69" s="1">
        <v>0.9</v>
      </c>
      <c r="K69" s="12">
        <v>12.375505447387701</v>
      </c>
      <c r="L69" s="12">
        <v>2.2470893859863299</v>
      </c>
      <c r="M69" s="1">
        <v>1.58620452880859</v>
      </c>
      <c r="N69" s="1">
        <v>9.3560752868652308</v>
      </c>
      <c r="O69" s="1">
        <v>5</v>
      </c>
      <c r="P69" s="1">
        <v>5</v>
      </c>
      <c r="Q69" s="1">
        <v>15</v>
      </c>
      <c r="R69" s="19">
        <v>0.33329999999999999</v>
      </c>
      <c r="S69" s="19">
        <f t="shared" si="6"/>
        <v>0.5</v>
      </c>
      <c r="T69" s="1">
        <v>4.3897190093994096</v>
      </c>
      <c r="U69" s="1">
        <v>4.0436964035034197</v>
      </c>
      <c r="V69" s="1">
        <v>3.7618250846862802</v>
      </c>
      <c r="W69" s="12">
        <v>0.281871318817139</v>
      </c>
      <c r="X69" s="1">
        <v>0.62789392471313499</v>
      </c>
      <c r="Y69" s="1">
        <v>0.62789392471313499</v>
      </c>
      <c r="Z69" s="1">
        <v>0.5</v>
      </c>
      <c r="AA69" s="1">
        <v>1</v>
      </c>
      <c r="AB69" s="1">
        <v>0.66666666666666696</v>
      </c>
      <c r="AC69" s="1">
        <v>0.8</v>
      </c>
      <c r="AD69" s="1">
        <v>0</v>
      </c>
      <c r="AE69" s="1">
        <v>0.5</v>
      </c>
    </row>
    <row r="70" spans="1:31" x14ac:dyDescent="0.15">
      <c r="A70" s="6">
        <v>235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11.3900394439697</v>
      </c>
      <c r="L70" s="10">
        <v>2.4912586212158199</v>
      </c>
      <c r="M70">
        <v>1.7519493103027299</v>
      </c>
      <c r="N70">
        <v>7.4269104003906197</v>
      </c>
      <c r="O70">
        <v>4</v>
      </c>
      <c r="P70">
        <v>4</v>
      </c>
      <c r="Q70">
        <v>14</v>
      </c>
      <c r="R70" s="16">
        <v>0.28570000000000001</v>
      </c>
      <c r="S70" s="16">
        <f t="shared" ref="S70:S81" si="7">O70/E70</f>
        <v>0.4</v>
      </c>
      <c r="T70">
        <v>4.2479076385498002</v>
      </c>
      <c r="U70">
        <v>3.9892611503601101</v>
      </c>
      <c r="V70">
        <v>3.6309616565704301</v>
      </c>
      <c r="W70" s="17">
        <v>0.35829949378967302</v>
      </c>
      <c r="X70">
        <v>0.61694598197937001</v>
      </c>
      <c r="Y70">
        <v>0.61694598197937001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x14ac:dyDescent="0.15">
      <c r="A71" s="6">
        <v>803</v>
      </c>
      <c r="B71">
        <v>19</v>
      </c>
      <c r="C71">
        <v>1</v>
      </c>
      <c r="D71">
        <v>10</v>
      </c>
      <c r="E71">
        <v>10</v>
      </c>
      <c r="F71">
        <v>10</v>
      </c>
      <c r="G71">
        <v>0</v>
      </c>
      <c r="H71">
        <v>9</v>
      </c>
      <c r="I71">
        <v>1</v>
      </c>
      <c r="J71">
        <v>0.95</v>
      </c>
      <c r="K71" s="3">
        <v>12.3123073577881</v>
      </c>
      <c r="L71" s="10">
        <v>2.4238433837890598</v>
      </c>
      <c r="M71">
        <v>2.1898860931396502</v>
      </c>
      <c r="N71">
        <v>8.6475849151611293</v>
      </c>
      <c r="O71">
        <v>4</v>
      </c>
      <c r="P71">
        <v>4</v>
      </c>
      <c r="Q71">
        <v>14</v>
      </c>
      <c r="R71" s="16">
        <v>0.28570000000000001</v>
      </c>
      <c r="S71" s="16">
        <f t="shared" si="7"/>
        <v>0.4</v>
      </c>
      <c r="T71">
        <v>3.9681911468505899</v>
      </c>
      <c r="U71">
        <v>3.7666637897491499</v>
      </c>
      <c r="V71">
        <v>3.41755175590515</v>
      </c>
      <c r="W71" s="17">
        <v>0.34911203384399397</v>
      </c>
      <c r="X71">
        <v>0.55063939094543501</v>
      </c>
      <c r="Y71">
        <v>0.55063939094543501</v>
      </c>
      <c r="Z71">
        <v>0.4</v>
      </c>
      <c r="AA71">
        <v>1</v>
      </c>
      <c r="AB71">
        <v>0.71428571428571397</v>
      </c>
      <c r="AC71">
        <v>0.83333333333333304</v>
      </c>
      <c r="AD71">
        <v>0</v>
      </c>
      <c r="AE71">
        <v>0.6</v>
      </c>
    </row>
    <row r="72" spans="1:31" x14ac:dyDescent="0.15">
      <c r="A72" s="6">
        <v>39</v>
      </c>
      <c r="B72">
        <v>18</v>
      </c>
      <c r="C72">
        <v>2</v>
      </c>
      <c r="D72">
        <v>10</v>
      </c>
      <c r="E72">
        <v>10</v>
      </c>
      <c r="F72">
        <v>10</v>
      </c>
      <c r="G72">
        <v>0</v>
      </c>
      <c r="H72">
        <v>8</v>
      </c>
      <c r="I72">
        <v>2</v>
      </c>
      <c r="J72">
        <v>0.9</v>
      </c>
      <c r="K72" s="3">
        <v>9.4858074188232404</v>
      </c>
      <c r="L72" s="10">
        <v>2.5182456970214799</v>
      </c>
      <c r="M72">
        <v>1.84243392944336</v>
      </c>
      <c r="N72">
        <v>5.33036231994629</v>
      </c>
      <c r="O72">
        <v>4</v>
      </c>
      <c r="P72">
        <v>4</v>
      </c>
      <c r="Q72">
        <v>14</v>
      </c>
      <c r="R72" s="16">
        <v>0.28570000000000001</v>
      </c>
      <c r="S72" s="16">
        <f t="shared" si="7"/>
        <v>0.4</v>
      </c>
      <c r="T72">
        <v>4.1952648162841797</v>
      </c>
      <c r="U72">
        <v>3.94472360610962</v>
      </c>
      <c r="V72">
        <v>3.5989799499511701</v>
      </c>
      <c r="W72" s="17">
        <v>0.34574365615844699</v>
      </c>
      <c r="X72">
        <v>0.59628486633300803</v>
      </c>
      <c r="Y72">
        <v>0.59628486633300803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650</v>
      </c>
      <c r="B73">
        <v>18</v>
      </c>
      <c r="C73">
        <v>2</v>
      </c>
      <c r="D73">
        <v>10</v>
      </c>
      <c r="E73">
        <v>10</v>
      </c>
      <c r="F73">
        <v>10</v>
      </c>
      <c r="G73">
        <v>0</v>
      </c>
      <c r="H73">
        <v>8</v>
      </c>
      <c r="I73">
        <v>2</v>
      </c>
      <c r="J73">
        <v>0.9</v>
      </c>
      <c r="K73" s="3">
        <v>10.4459686279297</v>
      </c>
      <c r="L73" s="10">
        <v>2.49098777770996</v>
      </c>
      <c r="M73">
        <v>1.87667465209961</v>
      </c>
      <c r="N73">
        <v>6.8721752166748002</v>
      </c>
      <c r="O73">
        <v>4</v>
      </c>
      <c r="P73">
        <v>4</v>
      </c>
      <c r="Q73">
        <v>14</v>
      </c>
      <c r="R73" s="16">
        <v>0.28570000000000001</v>
      </c>
      <c r="S73" s="16">
        <f t="shared" si="7"/>
        <v>0.4</v>
      </c>
      <c r="T73">
        <v>4.5496177673339799</v>
      </c>
      <c r="U73">
        <v>4.2510433197021502</v>
      </c>
      <c r="V73">
        <v>3.9183669090271001</v>
      </c>
      <c r="W73" s="17">
        <v>0.33267641067504899</v>
      </c>
      <c r="X73">
        <v>0.63125085830688499</v>
      </c>
      <c r="Y73">
        <v>0.63125085830688499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965</v>
      </c>
      <c r="B74">
        <v>19</v>
      </c>
      <c r="C74">
        <v>1</v>
      </c>
      <c r="D74">
        <v>10</v>
      </c>
      <c r="E74">
        <v>10</v>
      </c>
      <c r="F74">
        <v>10</v>
      </c>
      <c r="G74">
        <v>0</v>
      </c>
      <c r="H74">
        <v>9</v>
      </c>
      <c r="I74">
        <v>1</v>
      </c>
      <c r="J74">
        <v>0.95</v>
      </c>
      <c r="K74" s="3">
        <v>12.5211086273193</v>
      </c>
      <c r="L74" s="10">
        <v>2.5494575500488299</v>
      </c>
      <c r="M74">
        <v>2.31388664245606</v>
      </c>
      <c r="N74">
        <v>8.7239055633544904</v>
      </c>
      <c r="O74">
        <v>7</v>
      </c>
      <c r="P74">
        <v>7</v>
      </c>
      <c r="Q74">
        <v>17</v>
      </c>
      <c r="R74" s="16">
        <v>0.4118</v>
      </c>
      <c r="S74" s="16">
        <f t="shared" si="7"/>
        <v>0.7</v>
      </c>
      <c r="T74">
        <v>4.3991069793701199</v>
      </c>
      <c r="U74">
        <v>4.1645359992981001</v>
      </c>
      <c r="V74">
        <v>3.8337669372558598</v>
      </c>
      <c r="W74" s="17">
        <v>0.330769062042236</v>
      </c>
      <c r="X74">
        <v>0.56534004211425803</v>
      </c>
      <c r="Y74">
        <v>0.56534004211425803</v>
      </c>
      <c r="Z74">
        <v>0.7</v>
      </c>
      <c r="AA74">
        <v>1</v>
      </c>
      <c r="AB74">
        <v>0.58823529411764697</v>
      </c>
      <c r="AC74">
        <v>0.74074074074074103</v>
      </c>
      <c r="AD74">
        <v>0</v>
      </c>
      <c r="AE74">
        <v>0.3</v>
      </c>
    </row>
    <row r="75" spans="1:31" s="2" customFormat="1" x14ac:dyDescent="0.15">
      <c r="A75" s="7">
        <v>317</v>
      </c>
      <c r="B75" s="2">
        <v>18</v>
      </c>
      <c r="C75" s="2">
        <v>2</v>
      </c>
      <c r="D75" s="2">
        <v>10</v>
      </c>
      <c r="E75" s="2">
        <v>10</v>
      </c>
      <c r="F75" s="2">
        <v>10</v>
      </c>
      <c r="G75" s="2">
        <v>0</v>
      </c>
      <c r="H75" s="2">
        <v>8</v>
      </c>
      <c r="I75" s="2">
        <v>2</v>
      </c>
      <c r="J75" s="2">
        <v>0.9</v>
      </c>
      <c r="K75" s="11">
        <v>9.8195228576660192</v>
      </c>
      <c r="L75" s="11">
        <v>2.5452957153320299</v>
      </c>
      <c r="M75" s="2">
        <v>1.9575824737548799</v>
      </c>
      <c r="N75" s="2">
        <v>6.1542224884033203</v>
      </c>
      <c r="O75" s="2">
        <v>4</v>
      </c>
      <c r="P75" s="2">
        <v>4</v>
      </c>
      <c r="Q75" s="2">
        <v>14</v>
      </c>
      <c r="R75" s="18">
        <v>0.28570000000000001</v>
      </c>
      <c r="S75" s="18">
        <f t="shared" si="7"/>
        <v>0.4</v>
      </c>
      <c r="T75" s="2">
        <v>4.2932720184326199</v>
      </c>
      <c r="U75" s="2">
        <v>4.0327382087707502</v>
      </c>
      <c r="V75" s="2">
        <v>3.7078118324279798</v>
      </c>
      <c r="W75" s="11">
        <v>0.32492637634277299</v>
      </c>
      <c r="X75" s="2">
        <v>0.585460186004639</v>
      </c>
      <c r="Y75" s="2">
        <v>0.585460186004639</v>
      </c>
      <c r="Z75" s="2">
        <v>0.4</v>
      </c>
      <c r="AA75" s="2">
        <v>1</v>
      </c>
      <c r="AB75" s="2">
        <v>0.71428571428571397</v>
      </c>
      <c r="AC75" s="2">
        <v>0.83333333333333304</v>
      </c>
      <c r="AD75" s="2">
        <v>0</v>
      </c>
      <c r="AE75" s="2">
        <v>0.6</v>
      </c>
    </row>
    <row r="76" spans="1:31" x14ac:dyDescent="0.15">
      <c r="A76" s="6">
        <v>714</v>
      </c>
      <c r="B76">
        <v>19</v>
      </c>
      <c r="C76">
        <v>1</v>
      </c>
      <c r="D76">
        <v>10</v>
      </c>
      <c r="E76">
        <v>10</v>
      </c>
      <c r="F76">
        <v>10</v>
      </c>
      <c r="G76">
        <v>0</v>
      </c>
      <c r="H76">
        <v>9</v>
      </c>
      <c r="I76">
        <v>1</v>
      </c>
      <c r="J76">
        <v>0.95</v>
      </c>
      <c r="K76" s="3">
        <v>13.255451202392599</v>
      </c>
      <c r="L76" s="10">
        <v>2.7501449584960902</v>
      </c>
      <c r="M76">
        <v>2.50296974182129</v>
      </c>
      <c r="N76">
        <v>9.2007598876953107</v>
      </c>
      <c r="O76">
        <v>4</v>
      </c>
      <c r="P76">
        <v>4</v>
      </c>
      <c r="Q76">
        <v>14</v>
      </c>
      <c r="R76" s="16">
        <v>0.28570000000000001</v>
      </c>
      <c r="S76" s="16">
        <f t="shared" si="7"/>
        <v>0.4</v>
      </c>
      <c r="T76">
        <v>4.4799461364746103</v>
      </c>
      <c r="U76">
        <v>4.2444767951965297</v>
      </c>
      <c r="V76">
        <v>3.8443617820739702</v>
      </c>
      <c r="W76" s="17">
        <v>0.40011501312255898</v>
      </c>
      <c r="X76">
        <v>0.63558435440063499</v>
      </c>
      <c r="Y76">
        <v>0.63558435440063499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529</v>
      </c>
      <c r="B77">
        <v>18</v>
      </c>
      <c r="C77">
        <v>2</v>
      </c>
      <c r="D77">
        <v>10</v>
      </c>
      <c r="E77">
        <v>10</v>
      </c>
      <c r="F77">
        <v>10</v>
      </c>
      <c r="G77">
        <v>0</v>
      </c>
      <c r="H77">
        <v>8</v>
      </c>
      <c r="I77">
        <v>2</v>
      </c>
      <c r="J77">
        <v>0.9</v>
      </c>
      <c r="K77" s="3">
        <v>11.5277290344238</v>
      </c>
      <c r="L77" s="10">
        <v>2.7787723541259801</v>
      </c>
      <c r="M77">
        <v>2.1110267639160201</v>
      </c>
      <c r="N77">
        <v>7.5974636077880904</v>
      </c>
      <c r="O77">
        <v>3</v>
      </c>
      <c r="P77">
        <v>3</v>
      </c>
      <c r="Q77">
        <v>13</v>
      </c>
      <c r="R77" s="16">
        <v>0.23080000000000001</v>
      </c>
      <c r="S77" s="16">
        <f t="shared" si="7"/>
        <v>0.3</v>
      </c>
      <c r="T77">
        <v>4.1621055603027299</v>
      </c>
      <c r="U77">
        <v>3.9118816852569598</v>
      </c>
      <c r="V77">
        <v>3.5439484119415301</v>
      </c>
      <c r="W77" s="17">
        <v>0.36793327331543002</v>
      </c>
      <c r="X77">
        <v>0.61815714836120605</v>
      </c>
      <c r="Y77">
        <v>0.61815714836120605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635</v>
      </c>
      <c r="B78">
        <v>18</v>
      </c>
      <c r="C78">
        <v>2</v>
      </c>
      <c r="D78">
        <v>10</v>
      </c>
      <c r="E78">
        <v>10</v>
      </c>
      <c r="F78">
        <v>10</v>
      </c>
      <c r="G78">
        <v>0</v>
      </c>
      <c r="H78">
        <v>8</v>
      </c>
      <c r="I78">
        <v>2</v>
      </c>
      <c r="J78">
        <v>0.9</v>
      </c>
      <c r="K78" s="3">
        <v>10.704750061035201</v>
      </c>
      <c r="L78" s="10">
        <v>2.6428642272949201</v>
      </c>
      <c r="M78">
        <v>2.0233459472656201</v>
      </c>
      <c r="N78">
        <v>6.9797782897949201</v>
      </c>
      <c r="O78">
        <v>4</v>
      </c>
      <c r="P78">
        <v>4</v>
      </c>
      <c r="Q78">
        <v>14</v>
      </c>
      <c r="R78" s="16">
        <v>0.28570000000000001</v>
      </c>
      <c r="S78" s="16">
        <f t="shared" si="7"/>
        <v>0.4</v>
      </c>
      <c r="T78">
        <v>4.0976791381835902</v>
      </c>
      <c r="U78">
        <v>3.8487484455108598</v>
      </c>
      <c r="V78">
        <v>3.5037872791290301</v>
      </c>
      <c r="W78" s="17">
        <v>0.34496116638183599</v>
      </c>
      <c r="X78">
        <v>0.59389185905456499</v>
      </c>
      <c r="Y78">
        <v>0.59389185905456499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s="38" customFormat="1" ht="14.25" x14ac:dyDescent="0.15">
      <c r="A79" s="39">
        <v>570</v>
      </c>
      <c r="B79" s="38">
        <v>18</v>
      </c>
      <c r="C79" s="38">
        <v>2</v>
      </c>
      <c r="D79" s="38">
        <v>10</v>
      </c>
      <c r="E79" s="38">
        <v>10</v>
      </c>
      <c r="F79" s="38">
        <v>10</v>
      </c>
      <c r="G79" s="38">
        <v>0</v>
      </c>
      <c r="H79" s="38">
        <v>8</v>
      </c>
      <c r="I79" s="38">
        <v>2</v>
      </c>
      <c r="J79" s="38">
        <v>0.9</v>
      </c>
      <c r="K79" s="40">
        <v>10.107200622558601</v>
      </c>
      <c r="L79" s="40">
        <v>2.6826114654540998</v>
      </c>
      <c r="M79" s="38">
        <v>2.0718727111816402</v>
      </c>
      <c r="N79" s="38">
        <v>6.2270374298095703</v>
      </c>
      <c r="O79" s="38">
        <v>4</v>
      </c>
      <c r="P79" s="38">
        <v>4</v>
      </c>
      <c r="Q79" s="38">
        <v>14</v>
      </c>
      <c r="R79" s="41">
        <v>0.28570000000000001</v>
      </c>
      <c r="S79" s="41">
        <f t="shared" si="7"/>
        <v>0.4</v>
      </c>
      <c r="T79" s="38">
        <v>4.0491065979003897</v>
      </c>
      <c r="U79" s="38">
        <v>3.80079221725464</v>
      </c>
      <c r="V79" s="38">
        <v>3.4570014476776101</v>
      </c>
      <c r="W79" s="40">
        <v>0.34379076957702598</v>
      </c>
      <c r="X79" s="38">
        <v>0.59210515022277799</v>
      </c>
      <c r="Y79" s="38">
        <v>0.59210515022277799</v>
      </c>
      <c r="Z79" s="38">
        <v>0.4</v>
      </c>
      <c r="AA79" s="38">
        <v>1</v>
      </c>
      <c r="AB79" s="38">
        <v>0.71428571428571397</v>
      </c>
      <c r="AC79" s="38">
        <v>0.83333333333333304</v>
      </c>
      <c r="AD79" s="38">
        <v>0</v>
      </c>
      <c r="AE79" s="38">
        <v>0.6</v>
      </c>
    </row>
    <row r="80" spans="1:31" x14ac:dyDescent="0.15">
      <c r="A80" s="6">
        <v>269</v>
      </c>
      <c r="B80">
        <v>18</v>
      </c>
      <c r="C80">
        <v>2</v>
      </c>
      <c r="D80">
        <v>10</v>
      </c>
      <c r="E80">
        <v>10</v>
      </c>
      <c r="F80">
        <v>10</v>
      </c>
      <c r="G80">
        <v>0</v>
      </c>
      <c r="H80">
        <v>8</v>
      </c>
      <c r="I80">
        <v>2</v>
      </c>
      <c r="J80">
        <v>0.9</v>
      </c>
      <c r="K80" s="3">
        <v>12.125684738159199</v>
      </c>
      <c r="L80" s="10">
        <v>2.8903121948242201</v>
      </c>
      <c r="M80">
        <v>2.1766777038574201</v>
      </c>
      <c r="N80">
        <v>7.9760437011718697</v>
      </c>
      <c r="O80">
        <v>4</v>
      </c>
      <c r="P80">
        <v>4</v>
      </c>
      <c r="Q80">
        <v>14</v>
      </c>
      <c r="R80" s="16">
        <v>0.28570000000000001</v>
      </c>
      <c r="S80" s="16">
        <f t="shared" si="7"/>
        <v>0.4</v>
      </c>
      <c r="T80">
        <v>4.1562347412109402</v>
      </c>
      <c r="U80">
        <v>3.9122827053070099</v>
      </c>
      <c r="V80">
        <v>3.52935862541199</v>
      </c>
      <c r="W80" s="17">
        <v>0.38292407989501898</v>
      </c>
      <c r="X80">
        <v>0.62687611579894997</v>
      </c>
      <c r="Y80">
        <v>0.62687611579894997</v>
      </c>
      <c r="Z80">
        <v>0.4</v>
      </c>
      <c r="AA80">
        <v>1</v>
      </c>
      <c r="AB80">
        <v>0.71428571428571397</v>
      </c>
      <c r="AC80">
        <v>0.83333333333333304</v>
      </c>
      <c r="AD80">
        <v>0</v>
      </c>
      <c r="AE80">
        <v>0.6</v>
      </c>
    </row>
    <row r="81" spans="1:31" x14ac:dyDescent="0.15">
      <c r="A81" s="6">
        <v>286</v>
      </c>
      <c r="B81">
        <v>19</v>
      </c>
      <c r="C81">
        <v>1</v>
      </c>
      <c r="D81">
        <v>10</v>
      </c>
      <c r="E81">
        <v>10</v>
      </c>
      <c r="F81">
        <v>10</v>
      </c>
      <c r="G81">
        <v>0</v>
      </c>
      <c r="H81">
        <v>9</v>
      </c>
      <c r="I81">
        <v>1</v>
      </c>
      <c r="J81">
        <v>0.95</v>
      </c>
      <c r="K81" s="3">
        <v>12.8378410339356</v>
      </c>
      <c r="L81" s="10">
        <v>2.9072399139404301</v>
      </c>
      <c r="M81">
        <v>2.6796112060546902</v>
      </c>
      <c r="N81">
        <v>8.7577018737793004</v>
      </c>
      <c r="O81">
        <v>4</v>
      </c>
      <c r="P81">
        <v>4</v>
      </c>
      <c r="Q81">
        <v>14</v>
      </c>
      <c r="R81" s="16">
        <v>0.28570000000000001</v>
      </c>
      <c r="S81" s="16">
        <f t="shared" si="7"/>
        <v>0.4</v>
      </c>
      <c r="T81">
        <v>4.4647865295410201</v>
      </c>
      <c r="U81">
        <v>4.2403440475463903</v>
      </c>
      <c r="V81">
        <v>3.8660018444061302</v>
      </c>
      <c r="W81" s="17">
        <v>0.37434220314025901</v>
      </c>
      <c r="X81">
        <v>0.59878468513488803</v>
      </c>
      <c r="Y81">
        <v>0.59878468513488803</v>
      </c>
      <c r="Z81">
        <v>0.4</v>
      </c>
      <c r="AA81">
        <v>1</v>
      </c>
      <c r="AB81">
        <v>0.71428571428571397</v>
      </c>
      <c r="AC81">
        <v>0.83333333333333304</v>
      </c>
      <c r="AD81">
        <v>0</v>
      </c>
      <c r="AE81">
        <v>0.6</v>
      </c>
    </row>
    <row r="82" spans="1:31" s="3" customFormat="1" x14ac:dyDescent="0.15">
      <c r="K82" s="13" t="s">
        <v>29</v>
      </c>
      <c r="L82" s="10">
        <f>AVERAGE(L2:L81)</f>
        <v>1.9075630187988282</v>
      </c>
      <c r="W82" s="17">
        <f t="shared" ref="W82:AE82" si="8">AVERAGE(W2:W81)</f>
        <v>0.29091651439666749</v>
      </c>
      <c r="Z82" s="3">
        <f t="shared" si="8"/>
        <v>0.54374999999999973</v>
      </c>
      <c r="AA82" s="3">
        <f t="shared" si="8"/>
        <v>0.99249999999999994</v>
      </c>
      <c r="AB82" s="3">
        <f t="shared" si="8"/>
        <v>0.64979467427996851</v>
      </c>
      <c r="AC82" s="3">
        <f t="shared" si="8"/>
        <v>0.78419531595618563</v>
      </c>
      <c r="AD82" s="3">
        <f t="shared" si="8"/>
        <v>7.4999999999999997E-3</v>
      </c>
      <c r="AE82" s="3">
        <f t="shared" si="8"/>
        <v>0.44875000000000032</v>
      </c>
    </row>
    <row r="83" spans="1:31" s="3" customFormat="1" x14ac:dyDescent="0.15">
      <c r="K83" s="14" t="s">
        <v>30</v>
      </c>
      <c r="L83" s="10">
        <f>MAX(L2:L81)</f>
        <v>2.9072399139404301</v>
      </c>
      <c r="W83" s="17">
        <f t="shared" ref="W83:AE83" si="9">MAX(W2:W81)</f>
        <v>0.40011501312255898</v>
      </c>
      <c r="Z83" s="3">
        <f t="shared" si="9"/>
        <v>0.8</v>
      </c>
      <c r="AA83" s="3">
        <f t="shared" si="9"/>
        <v>1</v>
      </c>
      <c r="AB83" s="3">
        <f t="shared" si="9"/>
        <v>0.76923076923076905</v>
      </c>
      <c r="AC83" s="3">
        <f t="shared" si="9"/>
        <v>0.86956521739130399</v>
      </c>
      <c r="AD83" s="3">
        <f t="shared" si="9"/>
        <v>0.1</v>
      </c>
      <c r="AE83" s="3">
        <f t="shared" si="9"/>
        <v>0.7</v>
      </c>
    </row>
    <row r="84" spans="1:31" s="3" customFormat="1" x14ac:dyDescent="0.15">
      <c r="L84" s="10">
        <f>MIN(L2:L81)</f>
        <v>0.93176651000976596</v>
      </c>
      <c r="W84" s="17">
        <f t="shared" ref="W84:AE84" si="10">MIN(W2:W81)</f>
        <v>0.20013427734375</v>
      </c>
      <c r="Z84" s="3">
        <f t="shared" si="10"/>
        <v>0.3</v>
      </c>
      <c r="AA84" s="3">
        <f t="shared" si="10"/>
        <v>0.9</v>
      </c>
      <c r="AB84" s="3">
        <f t="shared" si="10"/>
        <v>0.55555555555555602</v>
      </c>
      <c r="AC84" s="3">
        <f t="shared" si="10"/>
        <v>0.71428571428571397</v>
      </c>
      <c r="AD84" s="3">
        <f t="shared" si="10"/>
        <v>0</v>
      </c>
      <c r="AE84" s="3">
        <f t="shared" si="10"/>
        <v>0.2</v>
      </c>
    </row>
    <row r="85" spans="1:31" x14ac:dyDescent="0.15">
      <c r="L85" s="10"/>
      <c r="W85" s="17"/>
    </row>
    <row r="86" spans="1:31" x14ac:dyDescent="0.15"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O88" s="3" t="s">
        <v>97</v>
      </c>
      <c r="P88" s="3"/>
      <c r="Q88" s="3"/>
      <c r="R88" s="3"/>
      <c r="W88" s="17"/>
    </row>
    <row r="89" spans="1:31" x14ac:dyDescent="0.15">
      <c r="K89" s="3">
        <v>0.19500000000000001</v>
      </c>
      <c r="L89" s="10"/>
      <c r="O89" s="3">
        <v>0.2</v>
      </c>
      <c r="P89" s="3">
        <v>-400</v>
      </c>
      <c r="Q89" s="3">
        <v>1600</v>
      </c>
      <c r="R89" s="3">
        <v>80</v>
      </c>
      <c r="W89" s="17"/>
    </row>
    <row r="90" spans="1:31" x14ac:dyDescent="0.15">
      <c r="L90" s="10"/>
      <c r="O90" s="3">
        <v>0.4</v>
      </c>
      <c r="P90" s="3">
        <v>-800</v>
      </c>
      <c r="Q90" s="3">
        <v>1200</v>
      </c>
      <c r="R90" s="3">
        <v>60</v>
      </c>
      <c r="W90" s="17"/>
    </row>
    <row r="91" spans="1:31" x14ac:dyDescent="0.15">
      <c r="K91" s="3" t="s">
        <v>31</v>
      </c>
      <c r="L91" s="3" t="s">
        <v>32</v>
      </c>
      <c r="O91" s="3">
        <v>0.45</v>
      </c>
      <c r="P91" s="3">
        <v>-900</v>
      </c>
      <c r="Q91" s="3">
        <v>1100</v>
      </c>
      <c r="R91" s="3">
        <v>55</v>
      </c>
      <c r="W91" s="17"/>
    </row>
    <row r="92" spans="1:31" x14ac:dyDescent="0.15">
      <c r="O92" s="3">
        <v>0.49</v>
      </c>
      <c r="P92" s="3">
        <v>-980</v>
      </c>
      <c r="Q92" s="3">
        <v>1020</v>
      </c>
      <c r="R92" s="3">
        <v>51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W94" s="17"/>
    </row>
    <row r="95" spans="1:31" s="22" customFormat="1" x14ac:dyDescent="0.15">
      <c r="K95" s="24" t="s">
        <v>67</v>
      </c>
      <c r="L95" s="24">
        <f>COUNTIF(L2:L81,"&lt;1.033")-COUNTIF(L2:L81,"&lt;0.838")</f>
        <v>2</v>
      </c>
      <c r="M95" s="20">
        <v>3</v>
      </c>
      <c r="N95" s="20">
        <v>2</v>
      </c>
      <c r="W95" s="24"/>
    </row>
    <row r="96" spans="1:31" x14ac:dyDescent="0.15">
      <c r="K96" s="3" t="s">
        <v>68</v>
      </c>
      <c r="L96" s="3">
        <f>COUNTIF(L2:L81,"&lt;1.228")-COUNTIF(L2:L81,"&lt;1.033")</f>
        <v>4</v>
      </c>
      <c r="M96" s="3">
        <v>6</v>
      </c>
      <c r="N96" s="3">
        <v>4</v>
      </c>
      <c r="W96" s="17"/>
    </row>
    <row r="97" spans="11:23" x14ac:dyDescent="0.15">
      <c r="K97" s="3" t="s">
        <v>69</v>
      </c>
      <c r="L97" s="3">
        <f>COUNTIF(L2:L81,"&lt;1.423")-COUNTIF(L2:L81,"&lt;1.228")</f>
        <v>6</v>
      </c>
      <c r="M97" s="3">
        <v>8</v>
      </c>
      <c r="N97" s="3">
        <v>6</v>
      </c>
      <c r="W97" s="17"/>
    </row>
    <row r="98" spans="11:23" x14ac:dyDescent="0.15">
      <c r="K98" s="3" t="s">
        <v>70</v>
      </c>
      <c r="L98" s="3">
        <f>COUNTIF(L2:L81,"&lt;1.618")-COUNTIF(L2:L81,"&lt;1.423")</f>
        <v>9</v>
      </c>
      <c r="M98" s="3">
        <v>11</v>
      </c>
      <c r="N98" s="3">
        <v>9</v>
      </c>
      <c r="W98" s="3"/>
    </row>
    <row r="99" spans="11:23" x14ac:dyDescent="0.15">
      <c r="K99" s="3" t="s">
        <v>71</v>
      </c>
      <c r="L99" s="3">
        <f>COUNTIF(L2:L81,"&lt;1.813")-COUNTIF(L2:L81,"&lt;1.618")</f>
        <v>12</v>
      </c>
      <c r="M99" s="3">
        <v>14</v>
      </c>
      <c r="N99" s="3">
        <v>12</v>
      </c>
      <c r="W99" s="17"/>
    </row>
    <row r="100" spans="11:23" s="1" customFormat="1" x14ac:dyDescent="0.15">
      <c r="K100" s="12" t="s">
        <v>72</v>
      </c>
      <c r="L100" s="12">
        <f>COUNTIF(L2:L81,"&lt;2.008")-COUNTIF(L2:L81,"&lt;1.813")</f>
        <v>14</v>
      </c>
      <c r="M100" s="21">
        <v>16</v>
      </c>
      <c r="N100" s="21">
        <v>14</v>
      </c>
      <c r="W100" s="12"/>
    </row>
    <row r="101" spans="11:23" x14ac:dyDescent="0.15">
      <c r="K101" s="3" t="s">
        <v>73</v>
      </c>
      <c r="L101" s="3">
        <f>COUNTIF(L2:L81,"&lt;2.203")-COUNTIF(L2:L81,"&lt;2.008")</f>
        <v>12</v>
      </c>
      <c r="M101" s="3">
        <v>14</v>
      </c>
      <c r="N101" s="3">
        <v>12</v>
      </c>
      <c r="W101" s="3"/>
    </row>
    <row r="102" spans="11:23" x14ac:dyDescent="0.15">
      <c r="K102" s="3" t="s">
        <v>74</v>
      </c>
      <c r="L102" s="3">
        <f>COUNTIF(L2:L81,"&lt;2.398")-COUNTIF(L2:L81,"&lt;2.203")</f>
        <v>9</v>
      </c>
      <c r="M102" s="3">
        <v>11</v>
      </c>
      <c r="N102" s="3">
        <v>9</v>
      </c>
      <c r="W102" s="17"/>
    </row>
    <row r="103" spans="11:23" x14ac:dyDescent="0.15">
      <c r="K103" s="3" t="s">
        <v>75</v>
      </c>
      <c r="L103" s="3">
        <f>COUNTIF(L2:L81,"&lt;2.593")-COUNTIF(L2:L81,"&lt;2.398")</f>
        <v>6</v>
      </c>
      <c r="M103" s="3">
        <v>8</v>
      </c>
      <c r="N103" s="3">
        <v>6</v>
      </c>
      <c r="W103" s="3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s="22" customFormat="1" x14ac:dyDescent="0.15">
      <c r="K105" s="24" t="s">
        <v>77</v>
      </c>
      <c r="L105" s="24">
        <f>COUNTIF(L2:L81,"&lt;2.983")-COUNTIF(L2:L81,"&lt;2.788")</f>
        <v>2</v>
      </c>
      <c r="M105" s="20">
        <v>3</v>
      </c>
      <c r="N105" s="20">
        <v>2</v>
      </c>
      <c r="W105" s="24"/>
    </row>
    <row r="106" spans="11:23" x14ac:dyDescent="0.15">
      <c r="K106" s="3" t="s">
        <v>78</v>
      </c>
      <c r="L106" s="3">
        <f>COUNTIF(L2:L81,"&lt;3.178")-COUNTIF(L2:L81,"&lt;2.983")</f>
        <v>0</v>
      </c>
      <c r="M106" s="3"/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M107" s="3"/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N111">
        <v>1.9079999999999999</v>
      </c>
      <c r="O111">
        <v>0.155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N112">
        <v>2.5009999999999999</v>
      </c>
      <c r="O112">
        <v>0.21299999999999999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N113">
        <v>3.4870000000000001</v>
      </c>
      <c r="O113">
        <v>0.29099999999999998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1.9079999999999999</v>
      </c>
      <c r="O119">
        <v>0.155</v>
      </c>
      <c r="Q119">
        <v>0.83799999999999997</v>
      </c>
      <c r="R119">
        <v>2.9830000000000001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N120">
        <v>2.5009999999999999</v>
      </c>
      <c r="O120">
        <v>0.21299999999999999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3.472</v>
      </c>
      <c r="O121">
        <v>0.29099999999999998</v>
      </c>
      <c r="Q121">
        <v>2.3980000000000001</v>
      </c>
      <c r="R121">
        <v>4.5430000000000001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105"/>
  <sheetViews>
    <sheetView topLeftCell="J64" workbookViewId="0">
      <selection activeCell="O76" sqref="O76:O84"/>
    </sheetView>
  </sheetViews>
  <sheetFormatPr defaultColWidth="8.875" defaultRowHeight="13.5" x14ac:dyDescent="0.15"/>
  <cols>
    <col min="11" max="12" width="19.625" customWidth="1"/>
    <col min="13" max="13" width="14.375"/>
    <col min="14" max="14" width="13.125"/>
    <col min="20" max="22" width="14.375"/>
    <col min="23" max="23" width="22.5" customWidth="1"/>
    <col min="24" max="25" width="13.125"/>
    <col min="26" max="27" width="12.875"/>
    <col min="28" max="29" width="14.375"/>
    <col min="30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102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11.5728454589844</v>
      </c>
      <c r="L2" s="10">
        <v>1.0819282531738299</v>
      </c>
      <c r="M2">
        <v>0.81713104248046897</v>
      </c>
      <c r="N2">
        <v>9.0086383819580096</v>
      </c>
      <c r="O2">
        <v>7</v>
      </c>
      <c r="P2">
        <v>7</v>
      </c>
      <c r="Q2">
        <v>17</v>
      </c>
      <c r="R2" s="16">
        <v>0.4118</v>
      </c>
      <c r="S2" s="16">
        <f t="shared" ref="S2:S30" si="0">O2/E2</f>
        <v>0.7</v>
      </c>
      <c r="T2">
        <v>4.6460762023925799</v>
      </c>
      <c r="U2">
        <v>4.3172607421875</v>
      </c>
      <c r="V2">
        <v>4.1030244827270499</v>
      </c>
      <c r="W2" s="17">
        <v>0.214236259460449</v>
      </c>
      <c r="X2">
        <v>0.54305171966552701</v>
      </c>
      <c r="Y2">
        <v>0.54305171966552701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514</v>
      </c>
      <c r="B3" s="1">
        <v>18</v>
      </c>
      <c r="C3" s="1">
        <v>2</v>
      </c>
      <c r="D3" s="1">
        <v>10</v>
      </c>
      <c r="E3" s="1">
        <v>10</v>
      </c>
      <c r="F3" s="1">
        <v>10</v>
      </c>
      <c r="G3" s="1">
        <v>0</v>
      </c>
      <c r="H3" s="1">
        <v>8</v>
      </c>
      <c r="I3" s="1">
        <v>2</v>
      </c>
      <c r="J3" s="1">
        <v>0.9</v>
      </c>
      <c r="K3" s="12">
        <v>10.2146511077881</v>
      </c>
      <c r="L3" s="12">
        <v>1.19314956665039</v>
      </c>
      <c r="M3" s="1">
        <v>0.51422119140625</v>
      </c>
      <c r="N3" s="1">
        <v>7.8822479248046902</v>
      </c>
      <c r="O3" s="1">
        <v>6</v>
      </c>
      <c r="P3" s="1">
        <v>6</v>
      </c>
      <c r="Q3" s="1">
        <v>16</v>
      </c>
      <c r="R3" s="19">
        <v>0.375</v>
      </c>
      <c r="S3" s="19">
        <f t="shared" si="0"/>
        <v>0.6</v>
      </c>
      <c r="T3" s="1">
        <v>5.1848068237304696</v>
      </c>
      <c r="U3" s="1">
        <v>4.7410554885864302</v>
      </c>
      <c r="V3" s="1">
        <v>4.5409212112426802</v>
      </c>
      <c r="W3" s="12">
        <v>0.20013427734375</v>
      </c>
      <c r="X3" s="1">
        <v>0.64388561248779297</v>
      </c>
      <c r="Y3" s="1">
        <v>0.64388561248779297</v>
      </c>
      <c r="Z3" s="1">
        <v>0.6</v>
      </c>
      <c r="AA3" s="1">
        <v>1</v>
      </c>
      <c r="AB3" s="1">
        <v>0.625</v>
      </c>
      <c r="AC3" s="1">
        <v>0.76923076923076905</v>
      </c>
      <c r="AD3" s="1">
        <v>0</v>
      </c>
      <c r="AE3" s="1">
        <v>0.4</v>
      </c>
    </row>
    <row r="4" spans="1:31" x14ac:dyDescent="0.15">
      <c r="A4" s="6">
        <v>924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12.8609733581543</v>
      </c>
      <c r="L4" s="10">
        <v>1.28487396240234</v>
      </c>
      <c r="M4">
        <v>1.0061149597168</v>
      </c>
      <c r="N4">
        <v>10.074775695800801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5.0540904998779297</v>
      </c>
      <c r="U4">
        <v>4.6821627616882298</v>
      </c>
      <c r="V4">
        <v>4.4225492477417001</v>
      </c>
      <c r="W4" s="17">
        <v>0.25961351394653298</v>
      </c>
      <c r="X4">
        <v>0.63154125213623002</v>
      </c>
      <c r="Y4">
        <v>0.63154125213623002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294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12.664918899536101</v>
      </c>
      <c r="L5" s="10">
        <v>1.37179756164551</v>
      </c>
      <c r="M5">
        <v>1.1112594604492201</v>
      </c>
      <c r="N5">
        <v>9.9425544738769496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4.7319164276123002</v>
      </c>
      <c r="U5">
        <v>4.4100866317748997</v>
      </c>
      <c r="V5">
        <v>4.1611156463623002</v>
      </c>
      <c r="W5" s="17">
        <v>0.24897098541259799</v>
      </c>
      <c r="X5">
        <v>0.57080078125</v>
      </c>
      <c r="Y5">
        <v>0.57080078125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453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1.24942398071289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5.3826427459716797</v>
      </c>
      <c r="U6">
        <v>5.0179872512817401</v>
      </c>
      <c r="V6">
        <v>4.79188776016235</v>
      </c>
      <c r="W6" s="17">
        <v>0.22609949111938499</v>
      </c>
      <c r="X6">
        <v>0.59075498580932595</v>
      </c>
      <c r="Y6">
        <v>0.59075498580932595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968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12.8511085510254</v>
      </c>
      <c r="L7" s="10">
        <v>1.33205413818359</v>
      </c>
      <c r="M7">
        <v>1.1024131774902299</v>
      </c>
      <c r="N7">
        <v>10.502586364746101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5.0909938812255904</v>
      </c>
      <c r="U7">
        <v>4.7128734588623002</v>
      </c>
      <c r="V7">
        <v>4.49585056304932</v>
      </c>
      <c r="W7" s="17">
        <v>0.217022895812988</v>
      </c>
      <c r="X7">
        <v>0.59514331817626998</v>
      </c>
      <c r="Y7">
        <v>0.59514331817626998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s="1" customFormat="1" x14ac:dyDescent="0.15">
      <c r="A8" s="8">
        <v>694</v>
      </c>
      <c r="B8" s="1">
        <v>19</v>
      </c>
      <c r="C8" s="1">
        <v>1</v>
      </c>
      <c r="D8" s="1">
        <v>10</v>
      </c>
      <c r="E8" s="1">
        <v>10</v>
      </c>
      <c r="F8" s="1">
        <v>10</v>
      </c>
      <c r="G8" s="1">
        <v>0</v>
      </c>
      <c r="H8" s="1">
        <v>9</v>
      </c>
      <c r="I8" s="1">
        <v>1</v>
      </c>
      <c r="J8" s="1">
        <v>0.95</v>
      </c>
      <c r="K8" s="12">
        <v>11.305910110473601</v>
      </c>
      <c r="L8" s="12">
        <v>1.3516082763671899</v>
      </c>
      <c r="M8" s="1">
        <v>1.11557388305664</v>
      </c>
      <c r="N8" s="1">
        <v>8.6999645233154297</v>
      </c>
      <c r="O8" s="1">
        <v>6</v>
      </c>
      <c r="P8" s="1">
        <v>6</v>
      </c>
      <c r="Q8" s="1">
        <v>15</v>
      </c>
      <c r="R8" s="19">
        <v>0.4</v>
      </c>
      <c r="S8" s="19">
        <f t="shared" si="0"/>
        <v>0.6</v>
      </c>
      <c r="T8" s="1">
        <v>4.3728122711181596</v>
      </c>
      <c r="U8" s="1">
        <v>4.0774874687194798</v>
      </c>
      <c r="V8" s="1">
        <v>3.8651390075683598</v>
      </c>
      <c r="W8" s="12">
        <v>0.21234846115112299</v>
      </c>
      <c r="X8" s="1">
        <v>0.50767326354980502</v>
      </c>
      <c r="Y8" s="1">
        <v>0.50767326354980502</v>
      </c>
      <c r="Z8" s="1">
        <v>0.6</v>
      </c>
      <c r="AA8" s="1">
        <v>0.9</v>
      </c>
      <c r="AB8" s="1">
        <v>0.6</v>
      </c>
      <c r="AC8" s="1">
        <v>0.72</v>
      </c>
      <c r="AD8" s="1">
        <v>0.1</v>
      </c>
      <c r="AE8" s="1">
        <v>0.3</v>
      </c>
    </row>
    <row r="9" spans="1:31" x14ac:dyDescent="0.15">
      <c r="A9" s="6">
        <v>600</v>
      </c>
      <c r="B9">
        <v>20</v>
      </c>
      <c r="C9">
        <v>0</v>
      </c>
      <c r="D9">
        <v>10</v>
      </c>
      <c r="E9">
        <v>10</v>
      </c>
      <c r="F9">
        <v>10</v>
      </c>
      <c r="G9">
        <v>0</v>
      </c>
      <c r="H9">
        <v>10</v>
      </c>
      <c r="I9">
        <v>0</v>
      </c>
      <c r="J9">
        <v>1</v>
      </c>
      <c r="K9" s="3">
        <v>9999</v>
      </c>
      <c r="L9" s="10">
        <v>1.60916519165039</v>
      </c>
      <c r="M9">
        <v>9999</v>
      </c>
      <c r="N9">
        <v>9999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5.15582275390625</v>
      </c>
      <c r="U9">
        <v>4.8863143920898402</v>
      </c>
      <c r="V9">
        <v>4.5162019729614302</v>
      </c>
      <c r="W9" s="17">
        <v>0.37011241912841802</v>
      </c>
      <c r="X9">
        <v>0.639620780944824</v>
      </c>
      <c r="Y9">
        <v>0.639620780944824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385</v>
      </c>
      <c r="B10">
        <v>20</v>
      </c>
      <c r="C10">
        <v>0</v>
      </c>
      <c r="D10">
        <v>10</v>
      </c>
      <c r="E10">
        <v>10</v>
      </c>
      <c r="F10">
        <v>10</v>
      </c>
      <c r="G10">
        <v>0</v>
      </c>
      <c r="H10">
        <v>10</v>
      </c>
      <c r="I10">
        <v>0</v>
      </c>
      <c r="J10">
        <v>1</v>
      </c>
      <c r="K10" s="3">
        <v>9999</v>
      </c>
      <c r="L10" s="10">
        <v>1.57627105712891</v>
      </c>
      <c r="M10">
        <v>9999</v>
      </c>
      <c r="N10">
        <v>9999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5.2552146911621103</v>
      </c>
      <c r="U10">
        <v>4.9526901245117196</v>
      </c>
      <c r="V10">
        <v>4.6283712387084996</v>
      </c>
      <c r="W10" s="17">
        <v>0.32431888580322299</v>
      </c>
      <c r="X10">
        <v>0.62684345245361295</v>
      </c>
      <c r="Y10">
        <v>0.62684345245361295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597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1.51375961303711</v>
      </c>
      <c r="M11">
        <v>9999</v>
      </c>
      <c r="N11">
        <v>9999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5.5073699951171902</v>
      </c>
      <c r="U11">
        <v>5.1733651161193803</v>
      </c>
      <c r="V11">
        <v>4.8597078323364302</v>
      </c>
      <c r="W11" s="17">
        <v>0.31365728378295898</v>
      </c>
      <c r="X11">
        <v>0.64766216278076205</v>
      </c>
      <c r="Y11">
        <v>0.64766216278076205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211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11.7629699707031</v>
      </c>
      <c r="L12" s="10">
        <v>1.5643234252929701</v>
      </c>
      <c r="M12">
        <v>1.3343925476074201</v>
      </c>
      <c r="N12">
        <v>9.032470703125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4.2648220062255904</v>
      </c>
      <c r="U12">
        <v>3.9909417629241899</v>
      </c>
      <c r="V12">
        <v>3.7358856201171902</v>
      </c>
      <c r="W12" s="17">
        <v>0.255056142807007</v>
      </c>
      <c r="X12">
        <v>0.52893638610839799</v>
      </c>
      <c r="Y12">
        <v>0.52893638610839799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13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10.2803039550781</v>
      </c>
      <c r="L13" s="10">
        <v>1.5794849395752</v>
      </c>
      <c r="M13">
        <v>0.89804458618164096</v>
      </c>
      <c r="N13">
        <v>7.4688167572021502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4.5280227661132804</v>
      </c>
      <c r="U13">
        <v>4.1619348526001003</v>
      </c>
      <c r="V13">
        <v>3.9110138416290301</v>
      </c>
      <c r="W13" s="17">
        <v>0.250921010971069</v>
      </c>
      <c r="X13">
        <v>0.61700892448425304</v>
      </c>
      <c r="Y13">
        <v>0.61700892448425304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227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10.168291091919</v>
      </c>
      <c r="L14" s="10">
        <v>1.53847503662109</v>
      </c>
      <c r="M14">
        <v>0.88458633422851596</v>
      </c>
      <c r="N14">
        <v>7.5178146362304696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5.1134586334228498</v>
      </c>
      <c r="U14">
        <v>4.6830921173095703</v>
      </c>
      <c r="V14">
        <v>4.4469518661498997</v>
      </c>
      <c r="W14" s="17">
        <v>0.236140251159668</v>
      </c>
      <c r="X14">
        <v>0.666506767272949</v>
      </c>
      <c r="Y14">
        <v>0.666506767272949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s="1" customFormat="1" x14ac:dyDescent="0.15">
      <c r="A15" s="8">
        <v>110</v>
      </c>
      <c r="B15" s="1">
        <v>18</v>
      </c>
      <c r="C15" s="1">
        <v>2</v>
      </c>
      <c r="D15" s="1">
        <v>10</v>
      </c>
      <c r="E15" s="1">
        <v>10</v>
      </c>
      <c r="F15" s="1">
        <v>10</v>
      </c>
      <c r="G15" s="1">
        <v>0</v>
      </c>
      <c r="H15" s="1">
        <v>8</v>
      </c>
      <c r="I15" s="1">
        <v>2</v>
      </c>
      <c r="J15" s="1">
        <v>0.9</v>
      </c>
      <c r="K15" s="12">
        <v>10.1500759124756</v>
      </c>
      <c r="L15" s="12">
        <v>1.49239158630371</v>
      </c>
      <c r="M15" s="1">
        <v>0.83871841430664096</v>
      </c>
      <c r="N15" s="1">
        <v>7.55375099182129</v>
      </c>
      <c r="O15" s="1">
        <v>5</v>
      </c>
      <c r="P15" s="1">
        <v>5</v>
      </c>
      <c r="Q15" s="1">
        <v>15</v>
      </c>
      <c r="R15" s="19">
        <v>0.33329999999999999</v>
      </c>
      <c r="S15" s="19">
        <f t="shared" si="0"/>
        <v>0.5</v>
      </c>
      <c r="T15" s="1">
        <v>4.57145118713379</v>
      </c>
      <c r="U15" s="1">
        <v>4.2063837051391602</v>
      </c>
      <c r="V15" s="1">
        <v>3.9721603393554701</v>
      </c>
      <c r="W15" s="12">
        <v>0.23422336578369099</v>
      </c>
      <c r="X15" s="1">
        <v>0.59929084777831998</v>
      </c>
      <c r="Y15" s="1">
        <v>0.59929084777831998</v>
      </c>
      <c r="Z15" s="1">
        <v>0.5</v>
      </c>
      <c r="AA15" s="1">
        <v>1</v>
      </c>
      <c r="AB15" s="1">
        <v>0.66666666666666696</v>
      </c>
      <c r="AC15" s="1">
        <v>0.8</v>
      </c>
      <c r="AD15" s="1">
        <v>0</v>
      </c>
      <c r="AE15" s="1">
        <v>0.5</v>
      </c>
    </row>
    <row r="16" spans="1:31" x14ac:dyDescent="0.15">
      <c r="A16" s="6">
        <v>680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12.677793502807599</v>
      </c>
      <c r="L16" s="10">
        <v>1.7241325378418</v>
      </c>
      <c r="M16">
        <v>1.41609954833984</v>
      </c>
      <c r="N16">
        <v>9.0904026031494105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5.0513935089111301</v>
      </c>
      <c r="U16">
        <v>4.7370834350585902</v>
      </c>
      <c r="V16">
        <v>4.409912109375</v>
      </c>
      <c r="W16" s="17">
        <v>0.32717132568359403</v>
      </c>
      <c r="X16">
        <v>0.64148139953613303</v>
      </c>
      <c r="Y16">
        <v>0.64148139953613303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918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13.254478454589799</v>
      </c>
      <c r="L17" s="10">
        <v>1.7364692687988299</v>
      </c>
      <c r="M17">
        <v>1.4445915222168</v>
      </c>
      <c r="N17">
        <v>9.8790454864502006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5.2033958435058603</v>
      </c>
      <c r="U17">
        <v>4.8581337928771999</v>
      </c>
      <c r="V17">
        <v>4.5423889160156197</v>
      </c>
      <c r="W17" s="17">
        <v>0.31574487686157199</v>
      </c>
      <c r="X17">
        <v>0.66100692749023404</v>
      </c>
      <c r="Y17">
        <v>0.66100692749023404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739</v>
      </c>
      <c r="B18">
        <v>20</v>
      </c>
      <c r="C18">
        <v>0</v>
      </c>
      <c r="D18">
        <v>10</v>
      </c>
      <c r="E18">
        <v>10</v>
      </c>
      <c r="F18">
        <v>10</v>
      </c>
      <c r="G18">
        <v>0</v>
      </c>
      <c r="H18">
        <v>10</v>
      </c>
      <c r="I18">
        <v>0</v>
      </c>
      <c r="J18">
        <v>1</v>
      </c>
      <c r="K18" s="3">
        <v>9999</v>
      </c>
      <c r="L18" s="10">
        <v>1.6501522064209</v>
      </c>
      <c r="M18">
        <v>9999</v>
      </c>
      <c r="N18">
        <v>9999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4.4673652648925799</v>
      </c>
      <c r="U18">
        <v>4.240966796875</v>
      </c>
      <c r="V18">
        <v>3.9269156455993599</v>
      </c>
      <c r="W18" s="17">
        <v>0.31405115127563499</v>
      </c>
      <c r="X18">
        <v>0.540449619293213</v>
      </c>
      <c r="Y18">
        <v>0.540449619293213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482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11.742067337036101</v>
      </c>
      <c r="L19" s="10">
        <v>1.63059234619141</v>
      </c>
      <c r="M19">
        <v>1.34928131103516</v>
      </c>
      <c r="N19">
        <v>8.4218254089355504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4.3882617950439498</v>
      </c>
      <c r="U19">
        <v>4.1215224266052202</v>
      </c>
      <c r="V19">
        <v>3.8507843017578098</v>
      </c>
      <c r="W19" s="17">
        <v>0.270738124847412</v>
      </c>
      <c r="X19">
        <v>0.53747749328613303</v>
      </c>
      <c r="Y19">
        <v>0.53747749328613303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229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10.3217124938965</v>
      </c>
      <c r="L20" s="10">
        <v>1.7060852050781199</v>
      </c>
      <c r="M20">
        <v>1.0290412902832</v>
      </c>
      <c r="N20">
        <v>7.3843078613281197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4.8080120086669904</v>
      </c>
      <c r="U20">
        <v>4.4200329780578604</v>
      </c>
      <c r="V20">
        <v>4.1532464027404803</v>
      </c>
      <c r="W20" s="17">
        <v>0.26678657531738298</v>
      </c>
      <c r="X20">
        <v>0.654765605926514</v>
      </c>
      <c r="Y20">
        <v>0.654765605926514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476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12.183815002441399</v>
      </c>
      <c r="L21" s="10">
        <v>1.7520828247070299</v>
      </c>
      <c r="M21">
        <v>1.52590751647949</v>
      </c>
      <c r="N21">
        <v>9.3290176391601598</v>
      </c>
      <c r="O21">
        <v>5</v>
      </c>
      <c r="P21">
        <v>5</v>
      </c>
      <c r="Q21">
        <v>14</v>
      </c>
      <c r="R21" s="16">
        <v>0.35709999999999997</v>
      </c>
      <c r="S21" s="16">
        <f t="shared" si="0"/>
        <v>0.5</v>
      </c>
      <c r="T21">
        <v>4.4409465789794904</v>
      </c>
      <c r="U21">
        <v>4.1580147743225098</v>
      </c>
      <c r="V21">
        <v>3.8953614234924299</v>
      </c>
      <c r="W21" s="17">
        <v>0.26265335083007801</v>
      </c>
      <c r="X21">
        <v>0.54558515548706099</v>
      </c>
      <c r="Y21">
        <v>0.54558515548706099</v>
      </c>
      <c r="Z21">
        <v>0.5</v>
      </c>
      <c r="AA21">
        <v>0.9</v>
      </c>
      <c r="AB21">
        <v>0.64285714285714302</v>
      </c>
      <c r="AC21">
        <v>0.75</v>
      </c>
      <c r="AD21">
        <v>0.1</v>
      </c>
      <c r="AE21">
        <v>0.4</v>
      </c>
    </row>
    <row r="22" spans="1:31" x14ac:dyDescent="0.15">
      <c r="A22" s="6">
        <v>733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11.8653621673584</v>
      </c>
      <c r="L22" s="10">
        <v>1.68826484680176</v>
      </c>
      <c r="M22">
        <v>1.46877670288086</v>
      </c>
      <c r="N22">
        <v>9.1130142211914098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4.6890087127685502</v>
      </c>
      <c r="U22">
        <v>4.3773121833801296</v>
      </c>
      <c r="V22">
        <v>4.1230134963989302</v>
      </c>
      <c r="W22" s="17">
        <v>0.25429868698120101</v>
      </c>
      <c r="X22">
        <v>0.56599521636962902</v>
      </c>
      <c r="Y22">
        <v>0.56599521636962902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577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12.5681343078613</v>
      </c>
      <c r="L23" s="10">
        <v>1.6681442260742201</v>
      </c>
      <c r="M23">
        <v>1.4499664306640601</v>
      </c>
      <c r="N23">
        <v>9.9293594360351598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5.2424602508544904</v>
      </c>
      <c r="U23">
        <v>4.8652920722961399</v>
      </c>
      <c r="V23">
        <v>4.61120510101318</v>
      </c>
      <c r="W23" s="17">
        <v>0.25408697128295898</v>
      </c>
      <c r="X23">
        <v>0.63125514984130904</v>
      </c>
      <c r="Y23">
        <v>0.63125514984130904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864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9.7117614746093697</v>
      </c>
      <c r="L24" s="10">
        <v>1.73189353942871</v>
      </c>
      <c r="M24">
        <v>1.1190643310546899</v>
      </c>
      <c r="N24">
        <v>6.9107093811035201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4.5033893585205096</v>
      </c>
      <c r="U24">
        <v>4.1522464752197301</v>
      </c>
      <c r="V24">
        <v>3.9079174995422399</v>
      </c>
      <c r="W24" s="17">
        <v>0.24432897567749001</v>
      </c>
      <c r="X24">
        <v>0.59547185897827104</v>
      </c>
      <c r="Y24">
        <v>0.59547185897827104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s="2" customFormat="1" x14ac:dyDescent="0.15">
      <c r="A25" s="7">
        <v>471</v>
      </c>
      <c r="B25" s="2">
        <v>18</v>
      </c>
      <c r="C25" s="2">
        <v>2</v>
      </c>
      <c r="D25" s="2">
        <v>10</v>
      </c>
      <c r="E25" s="2">
        <v>10</v>
      </c>
      <c r="F25" s="2">
        <v>10</v>
      </c>
      <c r="G25" s="2">
        <v>0</v>
      </c>
      <c r="H25" s="2">
        <v>8</v>
      </c>
      <c r="I25" s="2">
        <v>2</v>
      </c>
      <c r="J25" s="2">
        <v>0.9</v>
      </c>
      <c r="K25" s="11">
        <v>9.5644092559814506</v>
      </c>
      <c r="L25" s="11">
        <v>1.7996177673339799</v>
      </c>
      <c r="M25" s="2">
        <v>1.2210121154785201</v>
      </c>
      <c r="N25" s="2">
        <v>6.8129844665527299</v>
      </c>
      <c r="O25" s="2">
        <v>6</v>
      </c>
      <c r="P25" s="2">
        <v>6</v>
      </c>
      <c r="Q25" s="2">
        <v>16</v>
      </c>
      <c r="R25" s="18">
        <v>0.375</v>
      </c>
      <c r="S25" s="18">
        <f t="shared" si="0"/>
        <v>0.6</v>
      </c>
      <c r="T25" s="2">
        <v>4.6843013763427699</v>
      </c>
      <c r="U25" s="2">
        <v>4.3179864883422896</v>
      </c>
      <c r="V25" s="2">
        <v>4.0765180587768501</v>
      </c>
      <c r="W25" s="11">
        <v>0.24146842956542999</v>
      </c>
      <c r="X25" s="2">
        <v>0.60778331756591797</v>
      </c>
      <c r="Y25" s="2">
        <v>0.60778331756591797</v>
      </c>
      <c r="Z25" s="2">
        <v>0.6</v>
      </c>
      <c r="AA25" s="2">
        <v>1</v>
      </c>
      <c r="AB25" s="2">
        <v>0.625</v>
      </c>
      <c r="AC25" s="2">
        <v>0.76923076923076905</v>
      </c>
      <c r="AD25" s="2">
        <v>0</v>
      </c>
      <c r="AE25" s="2">
        <v>0.4</v>
      </c>
    </row>
    <row r="26" spans="1:31" x14ac:dyDescent="0.15">
      <c r="A26" s="6">
        <v>167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12.971529006958001</v>
      </c>
      <c r="L26" s="10">
        <v>1.88516998291016</v>
      </c>
      <c r="M26">
        <v>1.59377288818359</v>
      </c>
      <c r="N26">
        <v>9.4041481018066406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5.1941833496093697</v>
      </c>
      <c r="U26">
        <v>4.8667502403259304</v>
      </c>
      <c r="V26">
        <v>4.5372552871704102</v>
      </c>
      <c r="W26" s="17">
        <v>0.32949495315551802</v>
      </c>
      <c r="X26">
        <v>0.65692806243896495</v>
      </c>
      <c r="Y26">
        <v>0.65692806243896495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702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13.035551071166999</v>
      </c>
      <c r="L27" s="10">
        <v>1.8518524169921899</v>
      </c>
      <c r="M27">
        <v>1.5735511779785201</v>
      </c>
      <c r="N27">
        <v>9.6432857513427699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5.0322628021240199</v>
      </c>
      <c r="U27">
        <v>4.7077298164367702</v>
      </c>
      <c r="V27">
        <v>4.3833518028259304</v>
      </c>
      <c r="W27" s="17">
        <v>0.32437801361084001</v>
      </c>
      <c r="X27">
        <v>0.64891099929809604</v>
      </c>
      <c r="Y27">
        <v>0.64891099929809604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935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12.895305633544901</v>
      </c>
      <c r="L28" s="10">
        <v>2.0056800842285201</v>
      </c>
      <c r="M28">
        <v>1.7586364746093699</v>
      </c>
      <c r="N28">
        <v>9.6291980743408203</v>
      </c>
      <c r="O28">
        <v>6</v>
      </c>
      <c r="P28">
        <v>6</v>
      </c>
      <c r="Q28">
        <v>16</v>
      </c>
      <c r="R28" s="16">
        <v>0.375</v>
      </c>
      <c r="S28" s="16">
        <f t="shared" si="0"/>
        <v>0.6</v>
      </c>
      <c r="T28">
        <v>5.2304878234863299</v>
      </c>
      <c r="U28">
        <v>4.8850607872009304</v>
      </c>
      <c r="V28">
        <v>4.5756163597106898</v>
      </c>
      <c r="W28" s="17">
        <v>0.30944442749023399</v>
      </c>
      <c r="X28">
        <v>0.65487146377563499</v>
      </c>
      <c r="Y28">
        <v>0.65487146377563499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780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13.2326164245606</v>
      </c>
      <c r="L29" s="10">
        <v>1.9440841674804701</v>
      </c>
      <c r="M29">
        <v>1.69852066040039</v>
      </c>
      <c r="N29">
        <v>10.0872039794922</v>
      </c>
      <c r="O29">
        <v>7</v>
      </c>
      <c r="P29">
        <v>7</v>
      </c>
      <c r="Q29">
        <v>17</v>
      </c>
      <c r="R29" s="16">
        <v>0.4118</v>
      </c>
      <c r="S29" s="16">
        <f t="shared" si="0"/>
        <v>0.7</v>
      </c>
      <c r="T29">
        <v>5.0154247283935502</v>
      </c>
      <c r="U29">
        <v>4.6655039787292498</v>
      </c>
      <c r="V29">
        <v>4.3625283241271999</v>
      </c>
      <c r="W29" s="17">
        <v>0.302975654602051</v>
      </c>
      <c r="X29">
        <v>0.65289640426635698</v>
      </c>
      <c r="Y29">
        <v>0.65289640426635698</v>
      </c>
      <c r="Z29">
        <v>0.7</v>
      </c>
      <c r="AA29">
        <v>1</v>
      </c>
      <c r="AB29">
        <v>0.58823529411764697</v>
      </c>
      <c r="AC29">
        <v>0.74074074074074103</v>
      </c>
      <c r="AD29">
        <v>0</v>
      </c>
      <c r="AE29">
        <v>0.3</v>
      </c>
    </row>
    <row r="30" spans="1:31" x14ac:dyDescent="0.15">
      <c r="A30" s="6">
        <v>66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12.834880828857401</v>
      </c>
      <c r="L30" s="10">
        <v>1.9117622375488299</v>
      </c>
      <c r="M30">
        <v>1.6743087768554701</v>
      </c>
      <c r="N30">
        <v>9.7622947692871094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5.3047294616699201</v>
      </c>
      <c r="U30">
        <v>4.9479794502258301</v>
      </c>
      <c r="V30">
        <v>4.6499147415161097</v>
      </c>
      <c r="W30" s="17">
        <v>0.29806470870971702</v>
      </c>
      <c r="X30">
        <v>0.65481472015380904</v>
      </c>
      <c r="Y30">
        <v>0.65481472015380904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248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10.4051151275635</v>
      </c>
      <c r="L31" s="10">
        <v>1.9848480224609399</v>
      </c>
      <c r="M31">
        <v>1.3254547119140601</v>
      </c>
      <c r="N31">
        <v>7.2283706665039098</v>
      </c>
      <c r="O31">
        <v>5</v>
      </c>
      <c r="P31">
        <v>5</v>
      </c>
      <c r="Q31">
        <v>15</v>
      </c>
      <c r="R31" s="16">
        <v>0.33329999999999999</v>
      </c>
      <c r="S31" s="16">
        <f t="shared" ref="S31:S54" si="1">O31/E31</f>
        <v>0.5</v>
      </c>
      <c r="T31">
        <v>4.5812740325927699</v>
      </c>
      <c r="U31">
        <v>4.2390804290771502</v>
      </c>
      <c r="V31">
        <v>3.9479346275329599</v>
      </c>
      <c r="W31" s="17">
        <v>0.29114580154419001</v>
      </c>
      <c r="X31">
        <v>0.63333940505981401</v>
      </c>
      <c r="Y31">
        <v>0.63333940505981401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234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12.8093204498291</v>
      </c>
      <c r="L32" s="10">
        <v>1.9746341705322299</v>
      </c>
      <c r="M32">
        <v>1.76130294799805</v>
      </c>
      <c r="N32">
        <v>9.9051914215087908</v>
      </c>
      <c r="O32">
        <v>8</v>
      </c>
      <c r="P32">
        <v>8</v>
      </c>
      <c r="Q32">
        <v>18</v>
      </c>
      <c r="R32" s="16">
        <v>0.44440000000000002</v>
      </c>
      <c r="S32" s="16">
        <f t="shared" si="1"/>
        <v>0.8</v>
      </c>
      <c r="T32">
        <v>4.8839550018310502</v>
      </c>
      <c r="U32">
        <v>4.5486645698547399</v>
      </c>
      <c r="V32">
        <v>4.2683181762695304</v>
      </c>
      <c r="W32" s="17">
        <v>0.28034639358520502</v>
      </c>
      <c r="X32">
        <v>0.61563682556152299</v>
      </c>
      <c r="Y32">
        <v>0.61563682556152299</v>
      </c>
      <c r="Z32">
        <v>0.8</v>
      </c>
      <c r="AA32">
        <v>1</v>
      </c>
      <c r="AB32">
        <v>0.55555555555555602</v>
      </c>
      <c r="AC32">
        <v>0.71428571428571397</v>
      </c>
      <c r="AD32">
        <v>0</v>
      </c>
      <c r="AE32">
        <v>0.2</v>
      </c>
    </row>
    <row r="33" spans="1:31" x14ac:dyDescent="0.15">
      <c r="A33" s="6">
        <v>530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13.0725746154785</v>
      </c>
      <c r="L33" s="10">
        <v>1.9138488769531199</v>
      </c>
      <c r="M33">
        <v>1.68550872802734</v>
      </c>
      <c r="N33">
        <v>10.1151885986328</v>
      </c>
      <c r="O33">
        <v>7</v>
      </c>
      <c r="P33">
        <v>7</v>
      </c>
      <c r="Q33">
        <v>17</v>
      </c>
      <c r="R33" s="16">
        <v>0.4118</v>
      </c>
      <c r="S33" s="16">
        <f t="shared" si="1"/>
        <v>0.7</v>
      </c>
      <c r="T33">
        <v>4.7995872497558603</v>
      </c>
      <c r="U33">
        <v>4.4854669570922896</v>
      </c>
      <c r="V33">
        <v>4.2099537849426296</v>
      </c>
      <c r="W33" s="17">
        <v>0.27551317214965798</v>
      </c>
      <c r="X33">
        <v>0.58963346481323198</v>
      </c>
      <c r="Y33">
        <v>0.58963346481323198</v>
      </c>
      <c r="Z33">
        <v>0.7</v>
      </c>
      <c r="AA33">
        <v>1</v>
      </c>
      <c r="AB33">
        <v>0.58823529411764697</v>
      </c>
      <c r="AC33">
        <v>0.74074074074074103</v>
      </c>
      <c r="AD33">
        <v>0</v>
      </c>
      <c r="AE33">
        <v>0.3</v>
      </c>
    </row>
    <row r="34" spans="1:31" x14ac:dyDescent="0.15">
      <c r="A34" s="6">
        <v>408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10.498249053955099</v>
      </c>
      <c r="L34" s="10">
        <v>1.8893241882324201</v>
      </c>
      <c r="M34">
        <v>1.2421913146972701</v>
      </c>
      <c r="N34">
        <v>7.5254993438720703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4.4369258880615199</v>
      </c>
      <c r="U34">
        <v>4.0983295440673801</v>
      </c>
      <c r="V34">
        <v>3.8247802257537802</v>
      </c>
      <c r="W34" s="17">
        <v>0.27354931831359902</v>
      </c>
      <c r="X34">
        <v>0.61214566230773904</v>
      </c>
      <c r="Y34">
        <v>0.61214566230773904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919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9.3149452209472692</v>
      </c>
      <c r="L35" s="10">
        <v>1.9072952270507799</v>
      </c>
      <c r="M35">
        <v>1.2956085205078101</v>
      </c>
      <c r="N35">
        <v>6.2011222839355504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3.9522819519043</v>
      </c>
      <c r="U35">
        <v>3.6741347312927202</v>
      </c>
      <c r="V35">
        <v>3.4054298400878902</v>
      </c>
      <c r="W35" s="17">
        <v>0.26870489120483398</v>
      </c>
      <c r="X35">
        <v>0.54685211181640603</v>
      </c>
      <c r="Y35">
        <v>0.54685211181640603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522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9.7061634063720703</v>
      </c>
      <c r="L36" s="10">
        <v>1.9716968536377</v>
      </c>
      <c r="M36">
        <v>1.37361907958984</v>
      </c>
      <c r="N36">
        <v>6.6777267456054696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4.1701889038085902</v>
      </c>
      <c r="U36">
        <v>3.8697781562805198</v>
      </c>
      <c r="V36">
        <v>3.6039681434631401</v>
      </c>
      <c r="W36" s="17">
        <v>0.26581001281738298</v>
      </c>
      <c r="X36">
        <v>0.56622076034545898</v>
      </c>
      <c r="Y36">
        <v>0.56622076034545898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s="1" customFormat="1" x14ac:dyDescent="0.15">
      <c r="A37" s="8">
        <v>172</v>
      </c>
      <c r="B37" s="1">
        <v>18</v>
      </c>
      <c r="C37" s="1">
        <v>2</v>
      </c>
      <c r="D37" s="1">
        <v>10</v>
      </c>
      <c r="E37" s="1">
        <v>10</v>
      </c>
      <c r="F37" s="1">
        <v>10</v>
      </c>
      <c r="G37" s="1">
        <v>0</v>
      </c>
      <c r="H37" s="1">
        <v>8</v>
      </c>
      <c r="I37" s="1">
        <v>2</v>
      </c>
      <c r="J37" s="1">
        <v>0.9</v>
      </c>
      <c r="K37" s="12">
        <v>10.5464134216309</v>
      </c>
      <c r="L37" s="12">
        <v>1.8338317871093699</v>
      </c>
      <c r="M37" s="1">
        <v>1.2020416259765601</v>
      </c>
      <c r="N37" s="1">
        <v>7.7317867279052699</v>
      </c>
      <c r="O37" s="1">
        <v>6</v>
      </c>
      <c r="P37" s="1">
        <v>6</v>
      </c>
      <c r="Q37" s="1">
        <v>16</v>
      </c>
      <c r="R37" s="19">
        <v>0.375</v>
      </c>
      <c r="S37" s="19">
        <f t="shared" si="1"/>
        <v>0.6</v>
      </c>
      <c r="T37" s="1">
        <v>4.8599853515625</v>
      </c>
      <c r="U37" s="1">
        <v>4.4665212631225604</v>
      </c>
      <c r="V37" s="1">
        <v>4.2053079605102504</v>
      </c>
      <c r="W37" s="12">
        <v>0.26121330261230502</v>
      </c>
      <c r="X37" s="1">
        <v>0.65467739105224598</v>
      </c>
      <c r="Y37" s="1">
        <v>0.65467739105224598</v>
      </c>
      <c r="Z37" s="1">
        <v>0.6</v>
      </c>
      <c r="AA37" s="1">
        <v>1</v>
      </c>
      <c r="AB37" s="1">
        <v>0.625</v>
      </c>
      <c r="AC37" s="1">
        <v>0.76923076923076905</v>
      </c>
      <c r="AD37" s="1">
        <v>0</v>
      </c>
      <c r="AE37" s="1">
        <v>0.4</v>
      </c>
    </row>
    <row r="38" spans="1:31" x14ac:dyDescent="0.15">
      <c r="A38" s="6">
        <v>855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9.8626899719238299</v>
      </c>
      <c r="L38" s="10">
        <v>2.1980857849121098</v>
      </c>
      <c r="M38">
        <v>1.5481758117675799</v>
      </c>
      <c r="N38">
        <v>6.3311920166015598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4.3179283142089799</v>
      </c>
      <c r="U38">
        <v>4.03924560546875</v>
      </c>
      <c r="V38">
        <v>3.72537040710449</v>
      </c>
      <c r="W38" s="17">
        <v>0.31387519836425798</v>
      </c>
      <c r="X38">
        <v>0.59255790710449197</v>
      </c>
      <c r="Y38">
        <v>0.59255790710449197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806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12.9845275878906</v>
      </c>
      <c r="L39" s="10">
        <v>2.0112686157226598</v>
      </c>
      <c r="M39">
        <v>1.7668647766113299</v>
      </c>
      <c r="N39">
        <v>9.7484550476074201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4.8279895782470703</v>
      </c>
      <c r="U39">
        <v>4.5147790908813503</v>
      </c>
      <c r="V39">
        <v>4.2017807960510298</v>
      </c>
      <c r="W39" s="17">
        <v>0.31299829483032199</v>
      </c>
      <c r="X39">
        <v>0.62620878219604503</v>
      </c>
      <c r="Y39">
        <v>0.62620878219604503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140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12.781984329223601</v>
      </c>
      <c r="L40" s="10">
        <v>2.0721778869628902</v>
      </c>
      <c r="M40">
        <v>1.83835220336914</v>
      </c>
      <c r="N40">
        <v>9.5615386962890607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4.7281875610351598</v>
      </c>
      <c r="U40">
        <v>4.4298238754272496</v>
      </c>
      <c r="V40">
        <v>4.11706447601318</v>
      </c>
      <c r="W40" s="17">
        <v>0.312759399414062</v>
      </c>
      <c r="X40">
        <v>0.61112308502197299</v>
      </c>
      <c r="Y40">
        <v>0.61112308502197299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833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9.99371337890625</v>
      </c>
      <c r="L41" s="10">
        <v>2.1343574523925799</v>
      </c>
      <c r="M41">
        <v>1.4716148376464799</v>
      </c>
      <c r="N41">
        <v>6.5104637145996103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4.3172283172607404</v>
      </c>
      <c r="U41">
        <v>4.0264840126037598</v>
      </c>
      <c r="V41">
        <v>3.7139267921447701</v>
      </c>
      <c r="W41" s="17">
        <v>0.31255722045898399</v>
      </c>
      <c r="X41">
        <v>0.60330152511596702</v>
      </c>
      <c r="Y41">
        <v>0.60330152511596702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696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11.557004928588899</v>
      </c>
      <c r="L42" s="10">
        <v>2.10552978515625</v>
      </c>
      <c r="M42">
        <v>1.8621940612793</v>
      </c>
      <c r="N42">
        <v>8.0682544708252006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3.9785842895507799</v>
      </c>
      <c r="U42">
        <v>3.7728855609893799</v>
      </c>
      <c r="V42">
        <v>3.4656283855438201</v>
      </c>
      <c r="W42" s="17">
        <v>0.30725717544555697</v>
      </c>
      <c r="X42">
        <v>0.51295590400695801</v>
      </c>
      <c r="Y42">
        <v>0.51295590400695801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8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10.032100677490201</v>
      </c>
      <c r="L43" s="10">
        <v>2.0374279022216801</v>
      </c>
      <c r="M43">
        <v>1.35663986206055</v>
      </c>
      <c r="N43">
        <v>6.5893821716308603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4.4516887664794904</v>
      </c>
      <c r="U43">
        <v>4.1336708068847701</v>
      </c>
      <c r="V43">
        <v>3.82903051376343</v>
      </c>
      <c r="W43" s="17">
        <v>0.304640293121338</v>
      </c>
      <c r="X43">
        <v>0.62265825271606401</v>
      </c>
      <c r="Y43">
        <v>0.62265825271606401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876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11.768062591552701</v>
      </c>
      <c r="L44" s="10">
        <v>2.0373554229736301</v>
      </c>
      <c r="M44">
        <v>1.83975982666016</v>
      </c>
      <c r="N44">
        <v>8.8359622955322301</v>
      </c>
      <c r="O44">
        <v>4</v>
      </c>
      <c r="P44">
        <v>4</v>
      </c>
      <c r="Q44">
        <v>13</v>
      </c>
      <c r="R44" s="16">
        <v>0.30769999999999997</v>
      </c>
      <c r="S44" s="16">
        <f t="shared" si="1"/>
        <v>0.4</v>
      </c>
      <c r="T44">
        <v>4.0236244201660201</v>
      </c>
      <c r="U44">
        <v>3.7884182929992698</v>
      </c>
      <c r="V44">
        <v>3.50898361206055</v>
      </c>
      <c r="W44" s="17">
        <v>0.27943468093872098</v>
      </c>
      <c r="X44">
        <v>0.51464080810546897</v>
      </c>
      <c r="Y44">
        <v>0.51464080810546897</v>
      </c>
      <c r="Z44">
        <v>0.4</v>
      </c>
      <c r="AA44">
        <v>0.9</v>
      </c>
      <c r="AB44">
        <v>0.69230769230769196</v>
      </c>
      <c r="AC44">
        <v>0.78260869565217395</v>
      </c>
      <c r="AD44">
        <v>0.1</v>
      </c>
      <c r="AE44">
        <v>0.5</v>
      </c>
    </row>
    <row r="45" spans="1:31" x14ac:dyDescent="0.15">
      <c r="A45" s="6">
        <v>716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9.4345703125</v>
      </c>
      <c r="L45" s="10">
        <v>2.0255966186523402</v>
      </c>
      <c r="M45">
        <v>1.3853015899658201</v>
      </c>
      <c r="N45">
        <v>6.0597553253173801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4.3376636505126998</v>
      </c>
      <c r="U45">
        <v>4.0459394454956001</v>
      </c>
      <c r="V45">
        <v>3.7680420875549299</v>
      </c>
      <c r="W45" s="17">
        <v>0.27789735794067399</v>
      </c>
      <c r="X45">
        <v>0.569621562957764</v>
      </c>
      <c r="Y45">
        <v>0.569621562957764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395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10.428419113159199</v>
      </c>
      <c r="L46" s="10">
        <v>2.0196380615234402</v>
      </c>
      <c r="M46">
        <v>1.41328048706055</v>
      </c>
      <c r="N46">
        <v>7.4791736602783203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4.3040657043456996</v>
      </c>
      <c r="U46">
        <v>3.9911293983459499</v>
      </c>
      <c r="V46">
        <v>3.7171630859375</v>
      </c>
      <c r="W46" s="17">
        <v>0.27396631240844699</v>
      </c>
      <c r="X46">
        <v>0.58690261840820301</v>
      </c>
      <c r="Y46">
        <v>0.58690261840820301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s="1" customFormat="1" x14ac:dyDescent="0.15">
      <c r="A47" s="8">
        <v>896</v>
      </c>
      <c r="B47" s="1">
        <v>18</v>
      </c>
      <c r="C47" s="1">
        <v>2</v>
      </c>
      <c r="D47" s="1">
        <v>10</v>
      </c>
      <c r="E47" s="1">
        <v>10</v>
      </c>
      <c r="F47" s="1">
        <v>10</v>
      </c>
      <c r="G47" s="1">
        <v>0</v>
      </c>
      <c r="H47" s="1">
        <v>8</v>
      </c>
      <c r="I47" s="1">
        <v>2</v>
      </c>
      <c r="J47" s="1">
        <v>0.9</v>
      </c>
      <c r="K47" s="12">
        <v>10.0399951934815</v>
      </c>
      <c r="L47" s="12">
        <v>2.1060886383056601</v>
      </c>
      <c r="M47" s="1">
        <v>1.50069808959961</v>
      </c>
      <c r="N47" s="1">
        <v>6.89044189453125</v>
      </c>
      <c r="O47" s="1">
        <v>5</v>
      </c>
      <c r="P47" s="1">
        <v>5</v>
      </c>
      <c r="Q47" s="1">
        <v>15</v>
      </c>
      <c r="R47" s="19">
        <v>0.33329999999999999</v>
      </c>
      <c r="S47" s="19">
        <f t="shared" si="1"/>
        <v>0.5</v>
      </c>
      <c r="T47" s="1">
        <v>4.50950050354004</v>
      </c>
      <c r="U47" s="1">
        <v>4.18530368804932</v>
      </c>
      <c r="V47" s="1">
        <v>3.91378545761108</v>
      </c>
      <c r="W47" s="12">
        <v>0.27151823043823198</v>
      </c>
      <c r="X47" s="1">
        <v>0.59571504592895497</v>
      </c>
      <c r="Y47" s="1">
        <v>0.59571504592895497</v>
      </c>
      <c r="Z47" s="1">
        <v>0.5</v>
      </c>
      <c r="AA47" s="1">
        <v>1</v>
      </c>
      <c r="AB47" s="1">
        <v>0.66666666666666696</v>
      </c>
      <c r="AC47" s="1">
        <v>0.8</v>
      </c>
      <c r="AD47" s="1">
        <v>0</v>
      </c>
      <c r="AE47" s="1">
        <v>0.5</v>
      </c>
    </row>
    <row r="48" spans="1:31" x14ac:dyDescent="0.15">
      <c r="A48" s="6">
        <v>928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13.035099029541</v>
      </c>
      <c r="L48" s="10">
        <v>2.36561775207519</v>
      </c>
      <c r="M48">
        <v>2.0867767333984402</v>
      </c>
      <c r="N48">
        <v>9.0665988922119105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4.4604320526123002</v>
      </c>
      <c r="U48">
        <v>4.2258830070495597</v>
      </c>
      <c r="V48">
        <v>3.8717770576477002</v>
      </c>
      <c r="W48" s="17">
        <v>0.35410594940185602</v>
      </c>
      <c r="X48">
        <v>0.58865499496460005</v>
      </c>
      <c r="Y48">
        <v>0.58865499496460005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668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12.4697608947754</v>
      </c>
      <c r="L49" s="10">
        <v>2.2100162506103498</v>
      </c>
      <c r="M49">
        <v>1.9326705932617201</v>
      </c>
      <c r="N49">
        <v>8.6262435913085902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4.5913066864013699</v>
      </c>
      <c r="U49">
        <v>4.33756351470947</v>
      </c>
      <c r="V49">
        <v>3.9905815124511701</v>
      </c>
      <c r="W49" s="17">
        <v>0.346982002258301</v>
      </c>
      <c r="X49">
        <v>0.60072517395019498</v>
      </c>
      <c r="Y49">
        <v>0.60072517395019498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834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10.4121608734131</v>
      </c>
      <c r="L50" s="10">
        <v>2.2625465393066402</v>
      </c>
      <c r="M50">
        <v>1.6365547180175799</v>
      </c>
      <c r="N50">
        <v>7.0570545196533203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4.5424346923828098</v>
      </c>
      <c r="U50">
        <v>4.2352447509765598</v>
      </c>
      <c r="V50">
        <v>3.9195265769958501</v>
      </c>
      <c r="W50" s="17">
        <v>0.315718173980713</v>
      </c>
      <c r="X50">
        <v>0.622908115386963</v>
      </c>
      <c r="Y50">
        <v>0.622908115386963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0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10.8487205505371</v>
      </c>
      <c r="L51" s="10">
        <v>2.2319488525390598</v>
      </c>
      <c r="M51">
        <v>1.5590057373046899</v>
      </c>
      <c r="N51">
        <v>7.4062690734863299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4.5414714813232404</v>
      </c>
      <c r="U51">
        <v>4.2360644340515101</v>
      </c>
      <c r="V51">
        <v>3.9238123893737802</v>
      </c>
      <c r="W51" s="17">
        <v>0.31225204467773399</v>
      </c>
      <c r="X51">
        <v>0.617659091949463</v>
      </c>
      <c r="Y51">
        <v>0.617659091949463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792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10.127443313598601</v>
      </c>
      <c r="L52" s="10">
        <v>2.29244804382324</v>
      </c>
      <c r="M52">
        <v>1.6838493347168</v>
      </c>
      <c r="N52">
        <v>6.7507514953613299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4.5376281738281197</v>
      </c>
      <c r="U52">
        <v>4.2138810157775897</v>
      </c>
      <c r="V52">
        <v>3.9024033546447701</v>
      </c>
      <c r="W52" s="17">
        <v>0.311477661132812</v>
      </c>
      <c r="X52">
        <v>0.63522481918335005</v>
      </c>
      <c r="Y52">
        <v>0.63522481918335005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315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10.207160949706999</v>
      </c>
      <c r="L53" s="10">
        <v>2.2460556030273402</v>
      </c>
      <c r="M53">
        <v>1.6180114746093699</v>
      </c>
      <c r="N53">
        <v>6.8111667633056596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4.3518047332763699</v>
      </c>
      <c r="U53">
        <v>4.0632410049438503</v>
      </c>
      <c r="V53">
        <v>3.7538657188415501</v>
      </c>
      <c r="W53" s="17">
        <v>0.30937528610229498</v>
      </c>
      <c r="X53">
        <v>0.59793901443481401</v>
      </c>
      <c r="Y53">
        <v>0.59793901443481401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s="2" customFormat="1" x14ac:dyDescent="0.15">
      <c r="A54" s="7">
        <v>525</v>
      </c>
      <c r="B54" s="2">
        <v>18</v>
      </c>
      <c r="C54" s="2">
        <v>2</v>
      </c>
      <c r="D54" s="2">
        <v>10</v>
      </c>
      <c r="E54" s="2">
        <v>10</v>
      </c>
      <c r="F54" s="2">
        <v>10</v>
      </c>
      <c r="G54" s="2">
        <v>0</v>
      </c>
      <c r="H54" s="2">
        <v>8</v>
      </c>
      <c r="I54" s="2">
        <v>2</v>
      </c>
      <c r="J54" s="2">
        <v>0.9</v>
      </c>
      <c r="K54" s="11">
        <v>10.4091300964356</v>
      </c>
      <c r="L54" s="11">
        <v>2.2461204528808598</v>
      </c>
      <c r="M54" s="2">
        <v>1.6515083312988299</v>
      </c>
      <c r="N54" s="2">
        <v>7.2306842803955096</v>
      </c>
      <c r="O54" s="2">
        <v>5</v>
      </c>
      <c r="P54" s="2">
        <v>5</v>
      </c>
      <c r="Q54" s="2">
        <v>15</v>
      </c>
      <c r="R54" s="18">
        <v>0.33329999999999999</v>
      </c>
      <c r="S54" s="18">
        <f t="shared" si="1"/>
        <v>0.5</v>
      </c>
      <c r="T54" s="2">
        <v>4.5163688659668004</v>
      </c>
      <c r="U54" s="2">
        <v>4.1969671249389604</v>
      </c>
      <c r="V54" s="2">
        <v>3.89863085746765</v>
      </c>
      <c r="W54" s="11">
        <v>0.29833626747131298</v>
      </c>
      <c r="X54" s="2">
        <v>0.61773800849914595</v>
      </c>
      <c r="Y54" s="2">
        <v>0.61773800849914595</v>
      </c>
      <c r="Z54" s="2">
        <v>0.5</v>
      </c>
      <c r="AA54" s="2">
        <v>1</v>
      </c>
      <c r="AB54" s="2">
        <v>0.66666666666666696</v>
      </c>
      <c r="AC54" s="2">
        <v>0.8</v>
      </c>
      <c r="AD54" s="2">
        <v>0</v>
      </c>
      <c r="AE54" s="2">
        <v>0.5</v>
      </c>
    </row>
    <row r="55" spans="1:31" x14ac:dyDescent="0.15">
      <c r="A55" s="6">
        <v>235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11.3900394439697</v>
      </c>
      <c r="L55" s="10">
        <v>2.4912586212158199</v>
      </c>
      <c r="M55">
        <v>1.7519493103027299</v>
      </c>
      <c r="N55">
        <v>7.4269104003906197</v>
      </c>
      <c r="O55">
        <v>4</v>
      </c>
      <c r="P55">
        <v>4</v>
      </c>
      <c r="Q55">
        <v>14</v>
      </c>
      <c r="R55" s="16">
        <v>0.28570000000000001</v>
      </c>
      <c r="S55" s="16">
        <f t="shared" ref="S55:S61" si="2">O55/E55</f>
        <v>0.4</v>
      </c>
      <c r="T55">
        <v>4.2479076385498002</v>
      </c>
      <c r="U55">
        <v>3.9892611503601101</v>
      </c>
      <c r="V55">
        <v>3.6309616565704301</v>
      </c>
      <c r="W55" s="17">
        <v>0.35829949378967302</v>
      </c>
      <c r="X55">
        <v>0.61694598197937001</v>
      </c>
      <c r="Y55">
        <v>0.61694598197937001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803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 s="3">
        <v>12.3123073577881</v>
      </c>
      <c r="L56" s="10">
        <v>2.4238433837890598</v>
      </c>
      <c r="M56">
        <v>2.1898860931396502</v>
      </c>
      <c r="N56">
        <v>8.6475849151611293</v>
      </c>
      <c r="O56">
        <v>4</v>
      </c>
      <c r="P56">
        <v>4</v>
      </c>
      <c r="Q56">
        <v>14</v>
      </c>
      <c r="R56" s="16">
        <v>0.28570000000000001</v>
      </c>
      <c r="S56" s="16">
        <f t="shared" si="2"/>
        <v>0.4</v>
      </c>
      <c r="T56">
        <v>3.9681911468505899</v>
      </c>
      <c r="U56">
        <v>3.7666637897491499</v>
      </c>
      <c r="V56">
        <v>3.41755175590515</v>
      </c>
      <c r="W56" s="17">
        <v>0.34911203384399397</v>
      </c>
      <c r="X56">
        <v>0.55063939094543501</v>
      </c>
      <c r="Y56">
        <v>0.55063939094543501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39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9.4858074188232404</v>
      </c>
      <c r="L57" s="10">
        <v>2.5182456970214799</v>
      </c>
      <c r="M57">
        <v>1.84243392944336</v>
      </c>
      <c r="N57">
        <v>5.33036231994629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4.1952648162841797</v>
      </c>
      <c r="U57">
        <v>3.94472360610962</v>
      </c>
      <c r="V57">
        <v>3.5989799499511701</v>
      </c>
      <c r="W57" s="17">
        <v>0.34574365615844699</v>
      </c>
      <c r="X57">
        <v>0.59628486633300803</v>
      </c>
      <c r="Y57">
        <v>0.59628486633300803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650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10.4459686279297</v>
      </c>
      <c r="L58" s="10">
        <v>2.49098777770996</v>
      </c>
      <c r="M58">
        <v>1.87667465209961</v>
      </c>
      <c r="N58">
        <v>6.8721752166748002</v>
      </c>
      <c r="O58">
        <v>4</v>
      </c>
      <c r="P58">
        <v>4</v>
      </c>
      <c r="Q58">
        <v>14</v>
      </c>
      <c r="R58" s="16">
        <v>0.28570000000000001</v>
      </c>
      <c r="S58" s="16">
        <f t="shared" si="2"/>
        <v>0.4</v>
      </c>
      <c r="T58">
        <v>4.5496177673339799</v>
      </c>
      <c r="U58">
        <v>4.2510433197021502</v>
      </c>
      <c r="V58">
        <v>3.9183669090271001</v>
      </c>
      <c r="W58" s="17">
        <v>0.33267641067504899</v>
      </c>
      <c r="X58">
        <v>0.63125085830688499</v>
      </c>
      <c r="Y58">
        <v>0.63125085830688499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s="2" customFormat="1" x14ac:dyDescent="0.15">
      <c r="A59" s="7">
        <v>965</v>
      </c>
      <c r="B59" s="2">
        <v>19</v>
      </c>
      <c r="C59" s="2">
        <v>1</v>
      </c>
      <c r="D59" s="2">
        <v>10</v>
      </c>
      <c r="E59" s="2">
        <v>10</v>
      </c>
      <c r="F59" s="2">
        <v>10</v>
      </c>
      <c r="G59" s="2">
        <v>0</v>
      </c>
      <c r="H59" s="2">
        <v>9</v>
      </c>
      <c r="I59" s="2">
        <v>1</v>
      </c>
      <c r="J59" s="2">
        <v>0.95</v>
      </c>
      <c r="K59" s="11">
        <v>12.5211086273193</v>
      </c>
      <c r="L59" s="11">
        <v>2.5494575500488299</v>
      </c>
      <c r="M59" s="2">
        <v>2.31388664245606</v>
      </c>
      <c r="N59" s="2">
        <v>8.7239055633544904</v>
      </c>
      <c r="O59" s="2">
        <v>7</v>
      </c>
      <c r="P59" s="2">
        <v>7</v>
      </c>
      <c r="Q59" s="2">
        <v>17</v>
      </c>
      <c r="R59" s="18">
        <v>0.4118</v>
      </c>
      <c r="S59" s="18">
        <f t="shared" si="2"/>
        <v>0.7</v>
      </c>
      <c r="T59" s="2">
        <v>4.3991069793701199</v>
      </c>
      <c r="U59" s="2">
        <v>4.1645359992981001</v>
      </c>
      <c r="V59" s="2">
        <v>3.8337669372558598</v>
      </c>
      <c r="W59" s="11">
        <v>0.330769062042236</v>
      </c>
      <c r="X59" s="2">
        <v>0.56534004211425803</v>
      </c>
      <c r="Y59" s="2">
        <v>0.56534004211425803</v>
      </c>
      <c r="Z59" s="2">
        <v>0.7</v>
      </c>
      <c r="AA59" s="2">
        <v>1</v>
      </c>
      <c r="AB59" s="2">
        <v>0.58823529411764697</v>
      </c>
      <c r="AC59" s="2">
        <v>0.74074074074074103</v>
      </c>
      <c r="AD59" s="2">
        <v>0</v>
      </c>
      <c r="AE59" s="2">
        <v>0.3</v>
      </c>
    </row>
    <row r="60" spans="1:31" x14ac:dyDescent="0.15">
      <c r="A60" s="6">
        <v>714</v>
      </c>
      <c r="B60">
        <v>19</v>
      </c>
      <c r="C60">
        <v>1</v>
      </c>
      <c r="D60">
        <v>10</v>
      </c>
      <c r="E60">
        <v>10</v>
      </c>
      <c r="F60">
        <v>10</v>
      </c>
      <c r="G60">
        <v>0</v>
      </c>
      <c r="H60">
        <v>9</v>
      </c>
      <c r="I60">
        <v>1</v>
      </c>
      <c r="J60">
        <v>0.95</v>
      </c>
      <c r="K60" s="3">
        <v>13.255451202392599</v>
      </c>
      <c r="L60" s="10">
        <v>2.7501449584960902</v>
      </c>
      <c r="M60">
        <v>2.50296974182129</v>
      </c>
      <c r="N60">
        <v>9.2007598876953107</v>
      </c>
      <c r="O60">
        <v>4</v>
      </c>
      <c r="P60">
        <v>4</v>
      </c>
      <c r="Q60">
        <v>14</v>
      </c>
      <c r="R60" s="16">
        <v>0.28570000000000001</v>
      </c>
      <c r="S60" s="16">
        <f t="shared" si="2"/>
        <v>0.4</v>
      </c>
      <c r="T60">
        <v>4.4799461364746103</v>
      </c>
      <c r="U60">
        <v>4.2444767951965297</v>
      </c>
      <c r="V60">
        <v>3.8443617820739702</v>
      </c>
      <c r="W60" s="17">
        <v>0.40011501312255898</v>
      </c>
      <c r="X60">
        <v>0.63558435440063499</v>
      </c>
      <c r="Y60">
        <v>0.63558435440063499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x14ac:dyDescent="0.15">
      <c r="A61" s="6">
        <v>529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 s="3">
        <v>11.5277290344238</v>
      </c>
      <c r="L61" s="10">
        <v>2.7787723541259801</v>
      </c>
      <c r="M61">
        <v>2.1110267639160201</v>
      </c>
      <c r="N61">
        <v>7.5974636077880904</v>
      </c>
      <c r="O61">
        <v>3</v>
      </c>
      <c r="P61">
        <v>3</v>
      </c>
      <c r="Q61">
        <v>13</v>
      </c>
      <c r="R61" s="16">
        <v>0.23080000000000001</v>
      </c>
      <c r="S61" s="16">
        <f t="shared" si="2"/>
        <v>0.3</v>
      </c>
      <c r="T61">
        <v>4.1621055603027299</v>
      </c>
      <c r="U61">
        <v>3.9118816852569598</v>
      </c>
      <c r="V61">
        <v>3.5439484119415301</v>
      </c>
      <c r="W61" s="17">
        <v>0.36793327331543002</v>
      </c>
      <c r="X61">
        <v>0.61815714836120605</v>
      </c>
      <c r="Y61">
        <v>0.61815714836120605</v>
      </c>
      <c r="Z61">
        <v>0.3</v>
      </c>
      <c r="AA61">
        <v>1</v>
      </c>
      <c r="AB61">
        <v>0.76923076923076905</v>
      </c>
      <c r="AC61">
        <v>0.86956521739130399</v>
      </c>
      <c r="AD61">
        <v>0</v>
      </c>
      <c r="AE61">
        <v>0.7</v>
      </c>
    </row>
    <row r="62" spans="1:31" s="3" customFormat="1" x14ac:dyDescent="0.15">
      <c r="K62" s="13" t="s">
        <v>29</v>
      </c>
      <c r="L62" s="10">
        <f>AVERAGE(L2:L61)</f>
        <v>1.9084193229675295</v>
      </c>
      <c r="W62" s="17">
        <f t="shared" ref="W62:AE62" si="3">AVERAGE(W2:W61)</f>
        <v>0.29157708088556927</v>
      </c>
      <c r="Z62" s="3">
        <f t="shared" si="3"/>
        <v>0.5349999999999997</v>
      </c>
      <c r="AA62" s="3">
        <f t="shared" si="3"/>
        <v>0.9916666666666667</v>
      </c>
      <c r="AB62" s="3">
        <f t="shared" si="3"/>
        <v>0.65300393234216791</v>
      </c>
      <c r="AC62" s="3">
        <f t="shared" si="3"/>
        <v>0.7863545062023326</v>
      </c>
      <c r="AD62" s="3">
        <f t="shared" si="3"/>
        <v>8.3333333333333332E-3</v>
      </c>
      <c r="AE62" s="3">
        <f t="shared" si="3"/>
        <v>0.456666666666667</v>
      </c>
    </row>
    <row r="63" spans="1:31" s="3" customFormat="1" x14ac:dyDescent="0.15">
      <c r="K63" s="14" t="s">
        <v>30</v>
      </c>
      <c r="L63" s="10">
        <f>MAX(L2:L61)</f>
        <v>2.7787723541259801</v>
      </c>
      <c r="W63" s="17">
        <f t="shared" ref="W63:AE63" si="4">MAX(W2:W61)</f>
        <v>0.40011501312255898</v>
      </c>
      <c r="Z63" s="3">
        <f t="shared" si="4"/>
        <v>0.8</v>
      </c>
      <c r="AA63" s="3">
        <f t="shared" si="4"/>
        <v>1</v>
      </c>
      <c r="AB63" s="3">
        <f t="shared" si="4"/>
        <v>0.76923076923076905</v>
      </c>
      <c r="AC63" s="3">
        <f t="shared" si="4"/>
        <v>0.86956521739130399</v>
      </c>
      <c r="AD63" s="3">
        <f t="shared" si="4"/>
        <v>0.1</v>
      </c>
      <c r="AE63" s="3">
        <f t="shared" si="4"/>
        <v>0.7</v>
      </c>
    </row>
    <row r="64" spans="1:31" s="3" customFormat="1" x14ac:dyDescent="0.15">
      <c r="L64" s="10">
        <f>MIN(L2:L61)</f>
        <v>1.0819282531738299</v>
      </c>
      <c r="W64" s="17">
        <f t="shared" ref="W64:AE64" si="5">MIN(W2:W61)</f>
        <v>0.20013427734375</v>
      </c>
      <c r="Z64" s="3">
        <f t="shared" si="5"/>
        <v>0.3</v>
      </c>
      <c r="AA64" s="3">
        <f t="shared" si="5"/>
        <v>0.9</v>
      </c>
      <c r="AB64" s="3">
        <f t="shared" si="5"/>
        <v>0.55555555555555602</v>
      </c>
      <c r="AC64" s="3">
        <f t="shared" si="5"/>
        <v>0.71428571428571397</v>
      </c>
      <c r="AD64" s="3">
        <f t="shared" si="5"/>
        <v>0</v>
      </c>
      <c r="AE64" s="3">
        <f t="shared" si="5"/>
        <v>0.2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O68" s="3" t="s">
        <v>97</v>
      </c>
      <c r="P68" s="3"/>
      <c r="Q68" s="3"/>
      <c r="R68" s="3"/>
      <c r="W68" s="17"/>
    </row>
    <row r="69" spans="11:23" x14ac:dyDescent="0.15">
      <c r="K69" s="3">
        <v>0.19500000000000001</v>
      </c>
      <c r="L69" s="10"/>
      <c r="O69" s="3">
        <v>0.2</v>
      </c>
      <c r="P69" s="3">
        <v>-400</v>
      </c>
      <c r="Q69" s="3">
        <v>1600</v>
      </c>
      <c r="R69" s="3">
        <v>80</v>
      </c>
      <c r="W69" s="17"/>
    </row>
    <row r="70" spans="11:23" x14ac:dyDescent="0.15">
      <c r="K70" s="3"/>
      <c r="L70" s="10"/>
      <c r="O70" s="3">
        <v>0.4</v>
      </c>
      <c r="P70" s="3">
        <v>-800</v>
      </c>
      <c r="Q70" s="3">
        <v>1200</v>
      </c>
      <c r="R70" s="3">
        <v>60</v>
      </c>
      <c r="W70" s="17"/>
    </row>
    <row r="71" spans="11:23" x14ac:dyDescent="0.15">
      <c r="K71" s="3" t="s">
        <v>31</v>
      </c>
      <c r="L71" s="3" t="s">
        <v>32</v>
      </c>
      <c r="O71" s="3">
        <v>0.45</v>
      </c>
      <c r="P71" s="3">
        <v>-900</v>
      </c>
      <c r="Q71" s="3">
        <v>1100</v>
      </c>
      <c r="R71" s="3">
        <v>55</v>
      </c>
      <c r="W71" s="17"/>
    </row>
    <row r="72" spans="11:23" x14ac:dyDescent="0.15">
      <c r="K72" s="3"/>
      <c r="L72" s="3"/>
      <c r="O72" s="3">
        <v>0.49</v>
      </c>
      <c r="P72" s="3">
        <v>-980</v>
      </c>
      <c r="Q72" s="3">
        <v>1020</v>
      </c>
      <c r="R72" s="3">
        <v>51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W74" s="17"/>
    </row>
    <row r="75" spans="11:23" s="22" customFormat="1" x14ac:dyDescent="0.15">
      <c r="K75" s="24" t="s">
        <v>67</v>
      </c>
      <c r="L75" s="24">
        <f>COUNTIF(L2:L61,"&lt;1.033")-COUNTIF(L2:L61,"&lt;0.838")</f>
        <v>0</v>
      </c>
      <c r="M75" s="20">
        <v>3</v>
      </c>
      <c r="N75" s="20">
        <v>2</v>
      </c>
      <c r="W75" s="24"/>
    </row>
    <row r="76" spans="11:23" x14ac:dyDescent="0.15">
      <c r="K76" s="3" t="s">
        <v>68</v>
      </c>
      <c r="L76" s="3">
        <f>COUNTIF(L2:L61,"&lt;1.228")-COUNTIF(L2:L61,"&lt;1.033")</f>
        <v>2</v>
      </c>
      <c r="M76" s="3">
        <v>6</v>
      </c>
      <c r="N76" s="3">
        <v>4</v>
      </c>
      <c r="O76" s="3">
        <v>2</v>
      </c>
      <c r="W76" s="17"/>
    </row>
    <row r="77" spans="11:23" x14ac:dyDescent="0.15">
      <c r="K77" s="3" t="s">
        <v>69</v>
      </c>
      <c r="L77" s="3">
        <f>COUNTIF(L2:L61,"&lt;1.423")-COUNTIF(L2:L61,"&lt;1.228")</f>
        <v>5</v>
      </c>
      <c r="M77" s="3">
        <v>8</v>
      </c>
      <c r="N77" s="3">
        <v>6</v>
      </c>
      <c r="O77" s="3">
        <v>5</v>
      </c>
      <c r="W77" s="17"/>
    </row>
    <row r="78" spans="11:23" x14ac:dyDescent="0.15">
      <c r="K78" s="3" t="s">
        <v>70</v>
      </c>
      <c r="L78" s="3">
        <f>COUNTIF(L2:L61,"&lt;1.618")-COUNTIF(L2:L61,"&lt;1.423")</f>
        <v>7</v>
      </c>
      <c r="M78" s="3">
        <v>11</v>
      </c>
      <c r="N78" s="3">
        <v>9</v>
      </c>
      <c r="O78" s="3">
        <v>7</v>
      </c>
      <c r="W78" s="3"/>
    </row>
    <row r="79" spans="11:23" x14ac:dyDescent="0.15">
      <c r="K79" s="3" t="s">
        <v>71</v>
      </c>
      <c r="L79" s="3">
        <f>COUNTIF(L2:L61,"&lt;1.813")-COUNTIF(L2:L61,"&lt;1.618")</f>
        <v>10</v>
      </c>
      <c r="M79" s="3">
        <v>14</v>
      </c>
      <c r="N79" s="3">
        <v>12</v>
      </c>
      <c r="O79" s="3">
        <v>10</v>
      </c>
      <c r="W79" s="17"/>
    </row>
    <row r="80" spans="11:23" s="1" customFormat="1" x14ac:dyDescent="0.15">
      <c r="K80" s="12" t="s">
        <v>72</v>
      </c>
      <c r="L80" s="12">
        <f>COUNTIF(L2:L61,"&lt;2.008")-COUNTIF(L2:L61,"&lt;1.813")</f>
        <v>12</v>
      </c>
      <c r="M80" s="21">
        <v>16</v>
      </c>
      <c r="N80" s="21">
        <v>14</v>
      </c>
      <c r="O80" s="21">
        <v>12</v>
      </c>
      <c r="W80" s="12"/>
    </row>
    <row r="81" spans="11:23" x14ac:dyDescent="0.15">
      <c r="K81" s="3" t="s">
        <v>73</v>
      </c>
      <c r="L81" s="3">
        <f>COUNTIF(L2:L61,"&lt;2.203")-COUNTIF(L2:L61,"&lt;2.008")</f>
        <v>10</v>
      </c>
      <c r="M81" s="3">
        <v>14</v>
      </c>
      <c r="N81" s="3">
        <v>12</v>
      </c>
      <c r="O81" s="3">
        <v>10</v>
      </c>
      <c r="W81" s="3"/>
    </row>
    <row r="82" spans="11:23" x14ac:dyDescent="0.15">
      <c r="K82" s="3" t="s">
        <v>74</v>
      </c>
      <c r="L82" s="3">
        <f>COUNTIF(L2:L61,"&lt;2.398")-COUNTIF(L2:L61,"&lt;2.203")</f>
        <v>7</v>
      </c>
      <c r="M82" s="3">
        <v>11</v>
      </c>
      <c r="N82" s="3">
        <v>9</v>
      </c>
      <c r="O82" s="3">
        <v>7</v>
      </c>
      <c r="W82" s="17"/>
    </row>
    <row r="83" spans="11:23" x14ac:dyDescent="0.15">
      <c r="K83" s="3" t="s">
        <v>75</v>
      </c>
      <c r="L83" s="3">
        <f>COUNTIF(L2:L61,"&lt;2.593")-COUNTIF(L2:L61,"&lt;2.398")</f>
        <v>5</v>
      </c>
      <c r="M83" s="3">
        <v>8</v>
      </c>
      <c r="N83" s="3">
        <v>6</v>
      </c>
      <c r="O83" s="3">
        <v>5</v>
      </c>
      <c r="W83" s="3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s="22" customFormat="1" x14ac:dyDescent="0.15">
      <c r="K85" s="24" t="s">
        <v>77</v>
      </c>
      <c r="L85" s="24">
        <f>COUNTIF(L2:L61,"&lt;2.983")-COUNTIF(L2:L61,"&lt;2.788")</f>
        <v>0</v>
      </c>
      <c r="M85" s="20">
        <v>3</v>
      </c>
      <c r="N85" s="20">
        <v>2</v>
      </c>
      <c r="W85" s="24"/>
    </row>
    <row r="86" spans="11:23" x14ac:dyDescent="0.15">
      <c r="K86" s="3" t="s">
        <v>78</v>
      </c>
      <c r="L86" s="3">
        <f>COUNTIF(L2:L61,"&lt;3.178")-COUNTIF(L2:L61,"&lt;2.983")</f>
        <v>0</v>
      </c>
      <c r="M86" s="3"/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M87" s="3"/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N91">
        <v>1.9079999999999999</v>
      </c>
      <c r="O91">
        <v>0.155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N92">
        <v>2.5009999999999999</v>
      </c>
      <c r="O92">
        <v>0.21299999999999999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N93">
        <v>3.4870000000000001</v>
      </c>
      <c r="O93">
        <v>0.29099999999999998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1.9079999999999999</v>
      </c>
      <c r="O99">
        <v>0.155</v>
      </c>
      <c r="Q99">
        <v>0.83799999999999997</v>
      </c>
      <c r="R99">
        <v>2.9830000000000001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N100">
        <v>2.5009999999999999</v>
      </c>
      <c r="O100">
        <v>0.21299999999999999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3.472</v>
      </c>
      <c r="O101">
        <v>0.29099999999999998</v>
      </c>
      <c r="Q101">
        <v>2.3980000000000001</v>
      </c>
      <c r="R101">
        <v>4.5430000000000001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3"/>
    </row>
  </sheetData>
  <phoneticPr fontId="5" type="noConversion"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100"/>
  <sheetViews>
    <sheetView topLeftCell="I67" workbookViewId="0">
      <selection activeCell="P71" sqref="P71:P79"/>
    </sheetView>
  </sheetViews>
  <sheetFormatPr defaultColWidth="8.875" defaultRowHeight="13.5" x14ac:dyDescent="0.15"/>
  <cols>
    <col min="11" max="12" width="18.75" customWidth="1"/>
    <col min="13" max="14" width="12.875"/>
    <col min="20" max="22" width="12.875"/>
    <col min="23" max="23" width="22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102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11.5728454589844</v>
      </c>
      <c r="L2" s="10">
        <v>1.0819282531738299</v>
      </c>
      <c r="M2">
        <v>0.81713104248046897</v>
      </c>
      <c r="N2">
        <v>9.0086383819580096</v>
      </c>
      <c r="O2">
        <v>7</v>
      </c>
      <c r="P2">
        <v>7</v>
      </c>
      <c r="Q2">
        <v>17</v>
      </c>
      <c r="R2" s="16">
        <v>0.4118</v>
      </c>
      <c r="S2" s="16">
        <f t="shared" ref="S2:S25" si="0">O2/E2</f>
        <v>0.7</v>
      </c>
      <c r="T2">
        <v>4.6460762023925799</v>
      </c>
      <c r="U2">
        <v>4.3172607421875</v>
      </c>
      <c r="V2">
        <v>4.1030244827270499</v>
      </c>
      <c r="W2" s="17">
        <v>0.214236259460449</v>
      </c>
      <c r="X2">
        <v>0.54305171966552701</v>
      </c>
      <c r="Y2">
        <v>0.54305171966552701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514</v>
      </c>
      <c r="B3" s="1">
        <v>18</v>
      </c>
      <c r="C3" s="1">
        <v>2</v>
      </c>
      <c r="D3" s="1">
        <v>10</v>
      </c>
      <c r="E3" s="1">
        <v>10</v>
      </c>
      <c r="F3" s="1">
        <v>10</v>
      </c>
      <c r="G3" s="1">
        <v>0</v>
      </c>
      <c r="H3" s="1">
        <v>8</v>
      </c>
      <c r="I3" s="1">
        <v>2</v>
      </c>
      <c r="J3" s="1">
        <v>0.9</v>
      </c>
      <c r="K3" s="12">
        <v>10.2146511077881</v>
      </c>
      <c r="L3" s="12">
        <v>1.19314956665039</v>
      </c>
      <c r="M3" s="1">
        <v>0.51422119140625</v>
      </c>
      <c r="N3" s="1">
        <v>7.8822479248046902</v>
      </c>
      <c r="O3" s="1">
        <v>6</v>
      </c>
      <c r="P3" s="1">
        <v>6</v>
      </c>
      <c r="Q3" s="1">
        <v>16</v>
      </c>
      <c r="R3" s="19">
        <v>0.375</v>
      </c>
      <c r="S3" s="19">
        <f t="shared" si="0"/>
        <v>0.6</v>
      </c>
      <c r="T3" s="1">
        <v>5.1848068237304696</v>
      </c>
      <c r="U3" s="1">
        <v>4.7410554885864302</v>
      </c>
      <c r="V3" s="1">
        <v>4.5409212112426802</v>
      </c>
      <c r="W3" s="12">
        <v>0.20013427734375</v>
      </c>
      <c r="X3" s="1">
        <v>0.64388561248779297</v>
      </c>
      <c r="Y3" s="1">
        <v>0.64388561248779297</v>
      </c>
      <c r="Z3" s="1">
        <v>0.6</v>
      </c>
      <c r="AA3" s="1">
        <v>1</v>
      </c>
      <c r="AB3" s="1">
        <v>0.625</v>
      </c>
      <c r="AC3" s="1">
        <v>0.76923076923076905</v>
      </c>
      <c r="AD3" s="1">
        <v>0</v>
      </c>
      <c r="AE3" s="1">
        <v>0.4</v>
      </c>
    </row>
    <row r="4" spans="1:31" x14ac:dyDescent="0.15">
      <c r="A4" s="6">
        <v>294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12.664918899536101</v>
      </c>
      <c r="L4" s="10">
        <v>1.37179756164551</v>
      </c>
      <c r="M4">
        <v>1.1112594604492201</v>
      </c>
      <c r="N4">
        <v>9.9425544738769496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4.7319164276123002</v>
      </c>
      <c r="U4">
        <v>4.4100866317748997</v>
      </c>
      <c r="V4">
        <v>4.1611156463623002</v>
      </c>
      <c r="W4" s="17">
        <v>0.24897098541259799</v>
      </c>
      <c r="X4">
        <v>0.57080078125</v>
      </c>
      <c r="Y4">
        <v>0.57080078125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453</v>
      </c>
      <c r="B5">
        <v>20</v>
      </c>
      <c r="C5">
        <v>0</v>
      </c>
      <c r="D5">
        <v>10</v>
      </c>
      <c r="E5">
        <v>10</v>
      </c>
      <c r="F5">
        <v>10</v>
      </c>
      <c r="G5">
        <v>0</v>
      </c>
      <c r="H5">
        <v>10</v>
      </c>
      <c r="I5">
        <v>0</v>
      </c>
      <c r="J5">
        <v>1</v>
      </c>
      <c r="K5" s="3">
        <v>9999</v>
      </c>
      <c r="L5" s="10">
        <v>1.24942398071289</v>
      </c>
      <c r="M5">
        <v>9999</v>
      </c>
      <c r="N5">
        <v>9999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5.3826427459716797</v>
      </c>
      <c r="U5">
        <v>5.0179872512817401</v>
      </c>
      <c r="V5">
        <v>4.79188776016235</v>
      </c>
      <c r="W5" s="17">
        <v>0.22609949111938499</v>
      </c>
      <c r="X5">
        <v>0.59075498580932595</v>
      </c>
      <c r="Y5">
        <v>0.59075498580932595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968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12.8511085510254</v>
      </c>
      <c r="L6" s="10">
        <v>1.33205413818359</v>
      </c>
      <c r="M6">
        <v>1.1024131774902299</v>
      </c>
      <c r="N6">
        <v>10.502586364746101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5.0909938812255904</v>
      </c>
      <c r="U6">
        <v>4.7128734588623002</v>
      </c>
      <c r="V6">
        <v>4.49585056304932</v>
      </c>
      <c r="W6" s="17">
        <v>0.217022895812988</v>
      </c>
      <c r="X6">
        <v>0.59514331817626998</v>
      </c>
      <c r="Y6">
        <v>0.59514331817626998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s="1" customFormat="1" x14ac:dyDescent="0.15">
      <c r="A7" s="8">
        <v>694</v>
      </c>
      <c r="B7" s="1">
        <v>19</v>
      </c>
      <c r="C7" s="1">
        <v>1</v>
      </c>
      <c r="D7" s="1">
        <v>10</v>
      </c>
      <c r="E7" s="1">
        <v>10</v>
      </c>
      <c r="F7" s="1">
        <v>10</v>
      </c>
      <c r="G7" s="1">
        <v>0</v>
      </c>
      <c r="H7" s="1">
        <v>9</v>
      </c>
      <c r="I7" s="1">
        <v>1</v>
      </c>
      <c r="J7" s="1">
        <v>0.95</v>
      </c>
      <c r="K7" s="12">
        <v>11.305910110473601</v>
      </c>
      <c r="L7" s="12">
        <v>1.3516082763671899</v>
      </c>
      <c r="M7" s="1">
        <v>1.11557388305664</v>
      </c>
      <c r="N7" s="1">
        <v>8.6999645233154297</v>
      </c>
      <c r="O7" s="1">
        <v>6</v>
      </c>
      <c r="P7" s="1">
        <v>6</v>
      </c>
      <c r="Q7" s="1">
        <v>15</v>
      </c>
      <c r="R7" s="19">
        <v>0.4</v>
      </c>
      <c r="S7" s="19">
        <f t="shared" si="0"/>
        <v>0.6</v>
      </c>
      <c r="T7" s="1">
        <v>4.3728122711181596</v>
      </c>
      <c r="U7" s="1">
        <v>4.0774874687194798</v>
      </c>
      <c r="V7" s="1">
        <v>3.8651390075683598</v>
      </c>
      <c r="W7" s="12">
        <v>0.21234846115112299</v>
      </c>
      <c r="X7" s="1">
        <v>0.50767326354980502</v>
      </c>
      <c r="Y7" s="1">
        <v>0.50767326354980502</v>
      </c>
      <c r="Z7" s="1">
        <v>0.6</v>
      </c>
      <c r="AA7" s="1">
        <v>0.9</v>
      </c>
      <c r="AB7" s="1">
        <v>0.6</v>
      </c>
      <c r="AC7" s="1">
        <v>0.72</v>
      </c>
      <c r="AD7" s="1">
        <v>0.1</v>
      </c>
      <c r="AE7" s="1">
        <v>0.3</v>
      </c>
    </row>
    <row r="8" spans="1:31" x14ac:dyDescent="0.15">
      <c r="A8" s="6">
        <v>600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1.60916519165039</v>
      </c>
      <c r="M8">
        <v>9999</v>
      </c>
      <c r="N8">
        <v>9999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5.15582275390625</v>
      </c>
      <c r="U8">
        <v>4.8863143920898402</v>
      </c>
      <c r="V8">
        <v>4.5162019729614302</v>
      </c>
      <c r="W8" s="17">
        <v>0.37011241912841802</v>
      </c>
      <c r="X8">
        <v>0.639620780944824</v>
      </c>
      <c r="Y8">
        <v>0.639620780944824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385</v>
      </c>
      <c r="B9">
        <v>20</v>
      </c>
      <c r="C9">
        <v>0</v>
      </c>
      <c r="D9">
        <v>10</v>
      </c>
      <c r="E9">
        <v>10</v>
      </c>
      <c r="F9">
        <v>10</v>
      </c>
      <c r="G9">
        <v>0</v>
      </c>
      <c r="H9">
        <v>10</v>
      </c>
      <c r="I9">
        <v>0</v>
      </c>
      <c r="J9">
        <v>1</v>
      </c>
      <c r="K9" s="3">
        <v>9999</v>
      </c>
      <c r="L9" s="10">
        <v>1.57627105712891</v>
      </c>
      <c r="M9">
        <v>9999</v>
      </c>
      <c r="N9">
        <v>9999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5.2552146911621103</v>
      </c>
      <c r="U9">
        <v>4.9526901245117196</v>
      </c>
      <c r="V9">
        <v>4.6283712387084996</v>
      </c>
      <c r="W9" s="17">
        <v>0.32431888580322299</v>
      </c>
      <c r="X9">
        <v>0.62684345245361295</v>
      </c>
      <c r="Y9">
        <v>0.62684345245361295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597</v>
      </c>
      <c r="B10">
        <v>20</v>
      </c>
      <c r="C10">
        <v>0</v>
      </c>
      <c r="D10">
        <v>10</v>
      </c>
      <c r="E10">
        <v>10</v>
      </c>
      <c r="F10">
        <v>10</v>
      </c>
      <c r="G10">
        <v>0</v>
      </c>
      <c r="H10">
        <v>10</v>
      </c>
      <c r="I10">
        <v>0</v>
      </c>
      <c r="J10">
        <v>1</v>
      </c>
      <c r="K10" s="3">
        <v>9999</v>
      </c>
      <c r="L10" s="10">
        <v>1.51375961303711</v>
      </c>
      <c r="M10">
        <v>9999</v>
      </c>
      <c r="N10">
        <v>9999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5.5073699951171902</v>
      </c>
      <c r="U10">
        <v>5.1733651161193803</v>
      </c>
      <c r="V10">
        <v>4.8597078323364302</v>
      </c>
      <c r="W10" s="17">
        <v>0.31365728378295898</v>
      </c>
      <c r="X10">
        <v>0.64766216278076205</v>
      </c>
      <c r="Y10">
        <v>0.64766216278076205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211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11.7629699707031</v>
      </c>
      <c r="L11" s="10">
        <v>1.5643234252929701</v>
      </c>
      <c r="M11">
        <v>1.3343925476074201</v>
      </c>
      <c r="N11">
        <v>9.032470703125</v>
      </c>
      <c r="O11">
        <v>5</v>
      </c>
      <c r="P11">
        <v>5</v>
      </c>
      <c r="Q11">
        <v>15</v>
      </c>
      <c r="R11" s="16">
        <v>0.33329999999999999</v>
      </c>
      <c r="S11" s="16">
        <f t="shared" si="0"/>
        <v>0.5</v>
      </c>
      <c r="T11">
        <v>4.2648220062255904</v>
      </c>
      <c r="U11">
        <v>3.9909417629241899</v>
      </c>
      <c r="V11">
        <v>3.7358856201171902</v>
      </c>
      <c r="W11" s="17">
        <v>0.255056142807007</v>
      </c>
      <c r="X11">
        <v>0.52893638610839799</v>
      </c>
      <c r="Y11">
        <v>0.52893638610839799</v>
      </c>
      <c r="Z11">
        <v>0.5</v>
      </c>
      <c r="AA11">
        <v>1</v>
      </c>
      <c r="AB11">
        <v>0.66666666666666696</v>
      </c>
      <c r="AC11">
        <v>0.8</v>
      </c>
      <c r="AD11">
        <v>0</v>
      </c>
      <c r="AE11">
        <v>0.5</v>
      </c>
    </row>
    <row r="12" spans="1:31" x14ac:dyDescent="0.15">
      <c r="A12" s="6">
        <v>13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10.2803039550781</v>
      </c>
      <c r="L12" s="10">
        <v>1.5794849395752</v>
      </c>
      <c r="M12">
        <v>0.89804458618164096</v>
      </c>
      <c r="N12">
        <v>7.4688167572021502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4.5280227661132804</v>
      </c>
      <c r="U12">
        <v>4.1619348526001003</v>
      </c>
      <c r="V12">
        <v>3.9110138416290301</v>
      </c>
      <c r="W12" s="17">
        <v>0.250921010971069</v>
      </c>
      <c r="X12">
        <v>0.61700892448425304</v>
      </c>
      <c r="Y12">
        <v>0.61700892448425304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227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10.168291091919</v>
      </c>
      <c r="L13" s="10">
        <v>1.53847503662109</v>
      </c>
      <c r="M13">
        <v>0.88458633422851596</v>
      </c>
      <c r="N13">
        <v>7.5178146362304696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5.1134586334228498</v>
      </c>
      <c r="U13">
        <v>4.6830921173095703</v>
      </c>
      <c r="V13">
        <v>4.4469518661498997</v>
      </c>
      <c r="W13" s="17">
        <v>0.236140251159668</v>
      </c>
      <c r="X13">
        <v>0.666506767272949</v>
      </c>
      <c r="Y13">
        <v>0.666506767272949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s="1" customFormat="1" x14ac:dyDescent="0.15">
      <c r="A14" s="8">
        <v>110</v>
      </c>
      <c r="B14" s="1">
        <v>18</v>
      </c>
      <c r="C14" s="1">
        <v>2</v>
      </c>
      <c r="D14" s="1">
        <v>10</v>
      </c>
      <c r="E14" s="1">
        <v>10</v>
      </c>
      <c r="F14" s="1">
        <v>10</v>
      </c>
      <c r="G14" s="1">
        <v>0</v>
      </c>
      <c r="H14" s="1">
        <v>8</v>
      </c>
      <c r="I14" s="1">
        <v>2</v>
      </c>
      <c r="J14" s="1">
        <v>0.9</v>
      </c>
      <c r="K14" s="12">
        <v>10.1500759124756</v>
      </c>
      <c r="L14" s="12">
        <v>1.49239158630371</v>
      </c>
      <c r="M14" s="1">
        <v>0.83871841430664096</v>
      </c>
      <c r="N14" s="1">
        <v>7.55375099182129</v>
      </c>
      <c r="O14" s="1">
        <v>5</v>
      </c>
      <c r="P14" s="1">
        <v>5</v>
      </c>
      <c r="Q14" s="1">
        <v>15</v>
      </c>
      <c r="R14" s="19">
        <v>0.33329999999999999</v>
      </c>
      <c r="S14" s="19">
        <f t="shared" si="0"/>
        <v>0.5</v>
      </c>
      <c r="T14" s="1">
        <v>4.57145118713379</v>
      </c>
      <c r="U14" s="1">
        <v>4.2063837051391602</v>
      </c>
      <c r="V14" s="1">
        <v>3.9721603393554701</v>
      </c>
      <c r="W14" s="12">
        <v>0.23422336578369099</v>
      </c>
      <c r="X14" s="1">
        <v>0.59929084777831998</v>
      </c>
      <c r="Y14" s="1">
        <v>0.59929084777831998</v>
      </c>
      <c r="Z14" s="1">
        <v>0.5</v>
      </c>
      <c r="AA14" s="1">
        <v>1</v>
      </c>
      <c r="AB14" s="1">
        <v>0.66666666666666696</v>
      </c>
      <c r="AC14" s="1">
        <v>0.8</v>
      </c>
      <c r="AD14" s="1">
        <v>0</v>
      </c>
      <c r="AE14" s="1">
        <v>0.5</v>
      </c>
    </row>
    <row r="15" spans="1:31" x14ac:dyDescent="0.15">
      <c r="A15" s="6">
        <v>680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12.677793502807599</v>
      </c>
      <c r="L15" s="10">
        <v>1.7241325378418</v>
      </c>
      <c r="M15">
        <v>1.41609954833984</v>
      </c>
      <c r="N15">
        <v>9.0904026031494105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5.0513935089111301</v>
      </c>
      <c r="U15">
        <v>4.7370834350585902</v>
      </c>
      <c r="V15">
        <v>4.409912109375</v>
      </c>
      <c r="W15" s="17">
        <v>0.32717132568359403</v>
      </c>
      <c r="X15">
        <v>0.64148139953613303</v>
      </c>
      <c r="Y15">
        <v>0.64148139953613303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918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13.254478454589799</v>
      </c>
      <c r="L16" s="10">
        <v>1.7364692687988299</v>
      </c>
      <c r="M16">
        <v>1.4445915222168</v>
      </c>
      <c r="N16">
        <v>9.8790454864502006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5.2033958435058603</v>
      </c>
      <c r="U16">
        <v>4.8581337928771999</v>
      </c>
      <c r="V16">
        <v>4.5423889160156197</v>
      </c>
      <c r="W16" s="17">
        <v>0.31574487686157199</v>
      </c>
      <c r="X16">
        <v>0.66100692749023404</v>
      </c>
      <c r="Y16">
        <v>0.66100692749023404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739</v>
      </c>
      <c r="B17">
        <v>20</v>
      </c>
      <c r="C17">
        <v>0</v>
      </c>
      <c r="D17">
        <v>10</v>
      </c>
      <c r="E17">
        <v>10</v>
      </c>
      <c r="F17">
        <v>10</v>
      </c>
      <c r="G17">
        <v>0</v>
      </c>
      <c r="H17">
        <v>10</v>
      </c>
      <c r="I17">
        <v>0</v>
      </c>
      <c r="J17">
        <v>1</v>
      </c>
      <c r="K17" s="3">
        <v>9999</v>
      </c>
      <c r="L17" s="10">
        <v>1.6501522064209</v>
      </c>
      <c r="M17">
        <v>9999</v>
      </c>
      <c r="N17">
        <v>9999</v>
      </c>
      <c r="O17">
        <v>5</v>
      </c>
      <c r="P17">
        <v>5</v>
      </c>
      <c r="Q17">
        <v>14</v>
      </c>
      <c r="R17" s="16">
        <v>0.35709999999999997</v>
      </c>
      <c r="S17" s="16">
        <f t="shared" si="0"/>
        <v>0.5</v>
      </c>
      <c r="T17">
        <v>4.4673652648925799</v>
      </c>
      <c r="U17">
        <v>4.240966796875</v>
      </c>
      <c r="V17">
        <v>3.9269156455993599</v>
      </c>
      <c r="W17" s="17">
        <v>0.31405115127563499</v>
      </c>
      <c r="X17">
        <v>0.540449619293213</v>
      </c>
      <c r="Y17">
        <v>0.540449619293213</v>
      </c>
      <c r="Z17">
        <v>0.5</v>
      </c>
      <c r="AA17">
        <v>0.9</v>
      </c>
      <c r="AB17">
        <v>0.64285714285714302</v>
      </c>
      <c r="AC17">
        <v>0.75</v>
      </c>
      <c r="AD17">
        <v>0.1</v>
      </c>
      <c r="AE17">
        <v>0.4</v>
      </c>
    </row>
    <row r="18" spans="1:31" x14ac:dyDescent="0.15">
      <c r="A18" s="6">
        <v>229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10.3217124938965</v>
      </c>
      <c r="L18" s="10">
        <v>1.7060852050781199</v>
      </c>
      <c r="M18">
        <v>1.0290412902832</v>
      </c>
      <c r="N18">
        <v>7.3843078613281197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4.8080120086669904</v>
      </c>
      <c r="U18">
        <v>4.4200329780578604</v>
      </c>
      <c r="V18">
        <v>4.1532464027404803</v>
      </c>
      <c r="W18" s="17">
        <v>0.26678657531738298</v>
      </c>
      <c r="X18">
        <v>0.654765605926514</v>
      </c>
      <c r="Y18">
        <v>0.654765605926514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733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11.8653621673584</v>
      </c>
      <c r="L20" s="10">
        <v>1.68826484680176</v>
      </c>
      <c r="M20">
        <v>1.46877670288086</v>
      </c>
      <c r="N20">
        <v>9.1130142211914098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4.6890087127685502</v>
      </c>
      <c r="U20">
        <v>4.3773121833801296</v>
      </c>
      <c r="V20">
        <v>4.1230134963989302</v>
      </c>
      <c r="W20" s="17">
        <v>0.25429868698120101</v>
      </c>
      <c r="X20">
        <v>0.56599521636962902</v>
      </c>
      <c r="Y20">
        <v>0.56599521636962902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577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12.5681343078613</v>
      </c>
      <c r="L21" s="10">
        <v>1.6681442260742201</v>
      </c>
      <c r="M21">
        <v>1.4499664306640601</v>
      </c>
      <c r="N21">
        <v>9.9293594360351598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5.2424602508544904</v>
      </c>
      <c r="U21">
        <v>4.8652920722961399</v>
      </c>
      <c r="V21">
        <v>4.61120510101318</v>
      </c>
      <c r="W21" s="17">
        <v>0.25408697128295898</v>
      </c>
      <c r="X21">
        <v>0.63125514984130904</v>
      </c>
      <c r="Y21">
        <v>0.63125514984130904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864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9.7117614746093697</v>
      </c>
      <c r="L22" s="10">
        <v>1.73189353942871</v>
      </c>
      <c r="M22">
        <v>1.1190643310546899</v>
      </c>
      <c r="N22">
        <v>6.9107093811035201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4.5033893585205096</v>
      </c>
      <c r="U22">
        <v>4.1522464752197301</v>
      </c>
      <c r="V22">
        <v>3.9079174995422399</v>
      </c>
      <c r="W22" s="17">
        <v>0.24432897567749001</v>
      </c>
      <c r="X22">
        <v>0.59547185897827104</v>
      </c>
      <c r="Y22">
        <v>0.59547185897827104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s="2" customFormat="1" x14ac:dyDescent="0.15">
      <c r="A23" s="7">
        <v>471</v>
      </c>
      <c r="B23" s="2">
        <v>18</v>
      </c>
      <c r="C23" s="2">
        <v>2</v>
      </c>
      <c r="D23" s="2">
        <v>10</v>
      </c>
      <c r="E23" s="2">
        <v>10</v>
      </c>
      <c r="F23" s="2">
        <v>10</v>
      </c>
      <c r="G23" s="2">
        <v>0</v>
      </c>
      <c r="H23" s="2">
        <v>8</v>
      </c>
      <c r="I23" s="2">
        <v>2</v>
      </c>
      <c r="J23" s="2">
        <v>0.9</v>
      </c>
      <c r="K23" s="11">
        <v>9.5644092559814506</v>
      </c>
      <c r="L23" s="11">
        <v>1.7996177673339799</v>
      </c>
      <c r="M23" s="2">
        <v>1.2210121154785201</v>
      </c>
      <c r="N23" s="2">
        <v>6.8129844665527299</v>
      </c>
      <c r="O23" s="2">
        <v>6</v>
      </c>
      <c r="P23" s="2">
        <v>6</v>
      </c>
      <c r="Q23" s="2">
        <v>16</v>
      </c>
      <c r="R23" s="18">
        <v>0.375</v>
      </c>
      <c r="S23" s="18">
        <f t="shared" si="0"/>
        <v>0.6</v>
      </c>
      <c r="T23" s="2">
        <v>4.6843013763427699</v>
      </c>
      <c r="U23" s="2">
        <v>4.3179864883422896</v>
      </c>
      <c r="V23" s="2">
        <v>4.0765180587768501</v>
      </c>
      <c r="W23" s="11">
        <v>0.24146842956542999</v>
      </c>
      <c r="X23" s="2">
        <v>0.60778331756591797</v>
      </c>
      <c r="Y23" s="2">
        <v>0.60778331756591797</v>
      </c>
      <c r="Z23" s="2">
        <v>0.6</v>
      </c>
      <c r="AA23" s="2">
        <v>1</v>
      </c>
      <c r="AB23" s="2">
        <v>0.625</v>
      </c>
      <c r="AC23" s="2">
        <v>0.76923076923076905</v>
      </c>
      <c r="AD23" s="2">
        <v>0</v>
      </c>
      <c r="AE23" s="2">
        <v>0.4</v>
      </c>
    </row>
    <row r="24" spans="1:31" x14ac:dyDescent="0.15">
      <c r="A24" s="6">
        <v>167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12.971529006958001</v>
      </c>
      <c r="L24" s="10">
        <v>1.88516998291016</v>
      </c>
      <c r="M24">
        <v>1.59377288818359</v>
      </c>
      <c r="N24">
        <v>9.4041481018066406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5.1941833496093697</v>
      </c>
      <c r="U24">
        <v>4.8667502403259304</v>
      </c>
      <c r="V24">
        <v>4.5372552871704102</v>
      </c>
      <c r="W24" s="17">
        <v>0.32949495315551802</v>
      </c>
      <c r="X24">
        <v>0.65692806243896495</v>
      </c>
      <c r="Y24">
        <v>0.65692806243896495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702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13.035551071166999</v>
      </c>
      <c r="L25" s="10">
        <v>1.8518524169921899</v>
      </c>
      <c r="M25">
        <v>1.5735511779785201</v>
      </c>
      <c r="N25">
        <v>9.6432857513427699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5.0322628021240199</v>
      </c>
      <c r="U25">
        <v>4.7077298164367702</v>
      </c>
      <c r="V25">
        <v>4.3833518028259304</v>
      </c>
      <c r="W25" s="17">
        <v>0.32437801361084001</v>
      </c>
      <c r="X25">
        <v>0.64891099929809604</v>
      </c>
      <c r="Y25">
        <v>0.64891099929809604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780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13.2326164245606</v>
      </c>
      <c r="L26" s="10">
        <v>1.9440841674804701</v>
      </c>
      <c r="M26">
        <v>1.69852066040039</v>
      </c>
      <c r="N26">
        <v>10.0872039794922</v>
      </c>
      <c r="O26">
        <v>7</v>
      </c>
      <c r="P26">
        <v>7</v>
      </c>
      <c r="Q26">
        <v>17</v>
      </c>
      <c r="R26" s="16">
        <v>0.4118</v>
      </c>
      <c r="S26" s="16">
        <f t="shared" ref="S26:S56" si="1">O26/E26</f>
        <v>0.7</v>
      </c>
      <c r="T26">
        <v>5.0154247283935502</v>
      </c>
      <c r="U26">
        <v>4.6655039787292498</v>
      </c>
      <c r="V26">
        <v>4.3625283241271999</v>
      </c>
      <c r="W26" s="17">
        <v>0.302975654602051</v>
      </c>
      <c r="X26">
        <v>0.65289640426635698</v>
      </c>
      <c r="Y26">
        <v>0.65289640426635698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66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12.834880828857401</v>
      </c>
      <c r="L27" s="10">
        <v>1.9117622375488299</v>
      </c>
      <c r="M27">
        <v>1.6743087768554701</v>
      </c>
      <c r="N27">
        <v>9.7622947692871094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5.3047294616699201</v>
      </c>
      <c r="U27">
        <v>4.9479794502258301</v>
      </c>
      <c r="V27">
        <v>4.6499147415161097</v>
      </c>
      <c r="W27" s="17">
        <v>0.29806470870971702</v>
      </c>
      <c r="X27">
        <v>0.65481472015380904</v>
      </c>
      <c r="Y27">
        <v>0.65481472015380904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248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10.4051151275635</v>
      </c>
      <c r="L28" s="10">
        <v>1.9848480224609399</v>
      </c>
      <c r="M28">
        <v>1.3254547119140601</v>
      </c>
      <c r="N28">
        <v>7.2283706665039098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4.5812740325927699</v>
      </c>
      <c r="U28">
        <v>4.2390804290771502</v>
      </c>
      <c r="V28">
        <v>3.9479346275329599</v>
      </c>
      <c r="W28" s="17">
        <v>0.29114580154419001</v>
      </c>
      <c r="X28">
        <v>0.63333940505981401</v>
      </c>
      <c r="Y28">
        <v>0.63333940505981401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234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12.8093204498291</v>
      </c>
      <c r="L29" s="10">
        <v>1.9746341705322299</v>
      </c>
      <c r="M29">
        <v>1.76130294799805</v>
      </c>
      <c r="N29">
        <v>9.9051914215087908</v>
      </c>
      <c r="O29">
        <v>8</v>
      </c>
      <c r="P29">
        <v>8</v>
      </c>
      <c r="Q29">
        <v>18</v>
      </c>
      <c r="R29" s="16">
        <v>0.44440000000000002</v>
      </c>
      <c r="S29" s="16">
        <f t="shared" si="1"/>
        <v>0.8</v>
      </c>
      <c r="T29">
        <v>4.8839550018310502</v>
      </c>
      <c r="U29">
        <v>4.5486645698547399</v>
      </c>
      <c r="V29">
        <v>4.2683181762695304</v>
      </c>
      <c r="W29" s="17">
        <v>0.28034639358520502</v>
      </c>
      <c r="X29">
        <v>0.61563682556152299</v>
      </c>
      <c r="Y29">
        <v>0.61563682556152299</v>
      </c>
      <c r="Z29">
        <v>0.8</v>
      </c>
      <c r="AA29">
        <v>1</v>
      </c>
      <c r="AB29">
        <v>0.55555555555555602</v>
      </c>
      <c r="AC29">
        <v>0.71428571428571397</v>
      </c>
      <c r="AD29">
        <v>0</v>
      </c>
      <c r="AE29">
        <v>0.2</v>
      </c>
    </row>
    <row r="30" spans="1:31" x14ac:dyDescent="0.15">
      <c r="A30" s="6">
        <v>530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13.0725746154785</v>
      </c>
      <c r="L30" s="10">
        <v>1.9138488769531199</v>
      </c>
      <c r="M30">
        <v>1.68550872802734</v>
      </c>
      <c r="N30">
        <v>10.1151885986328</v>
      </c>
      <c r="O30">
        <v>7</v>
      </c>
      <c r="P30">
        <v>7</v>
      </c>
      <c r="Q30">
        <v>17</v>
      </c>
      <c r="R30" s="16">
        <v>0.4118</v>
      </c>
      <c r="S30" s="16">
        <f t="shared" si="1"/>
        <v>0.7</v>
      </c>
      <c r="T30">
        <v>4.7995872497558603</v>
      </c>
      <c r="U30">
        <v>4.4854669570922896</v>
      </c>
      <c r="V30">
        <v>4.2099537849426296</v>
      </c>
      <c r="W30" s="17">
        <v>0.27551317214965798</v>
      </c>
      <c r="X30">
        <v>0.58963346481323198</v>
      </c>
      <c r="Y30">
        <v>0.58963346481323198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x14ac:dyDescent="0.15">
      <c r="A31" s="6">
        <v>408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10.498249053955099</v>
      </c>
      <c r="L31" s="10">
        <v>1.8893241882324201</v>
      </c>
      <c r="M31">
        <v>1.2421913146972701</v>
      </c>
      <c r="N31">
        <v>7.5254993438720703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4.4369258880615199</v>
      </c>
      <c r="U31">
        <v>4.0983295440673801</v>
      </c>
      <c r="V31">
        <v>3.8247802257537802</v>
      </c>
      <c r="W31" s="17">
        <v>0.27354931831359902</v>
      </c>
      <c r="X31">
        <v>0.61214566230773904</v>
      </c>
      <c r="Y31">
        <v>0.61214566230773904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919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9.3149452209472692</v>
      </c>
      <c r="L32" s="10">
        <v>1.9072952270507799</v>
      </c>
      <c r="M32">
        <v>1.2956085205078101</v>
      </c>
      <c r="N32">
        <v>6.2011222839355504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3.9522819519043</v>
      </c>
      <c r="U32">
        <v>3.6741347312927202</v>
      </c>
      <c r="V32">
        <v>3.4054298400878902</v>
      </c>
      <c r="W32" s="17">
        <v>0.26870489120483398</v>
      </c>
      <c r="X32">
        <v>0.54685211181640603</v>
      </c>
      <c r="Y32">
        <v>0.54685211181640603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522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9.7061634063720703</v>
      </c>
      <c r="L33" s="10">
        <v>1.9716968536377</v>
      </c>
      <c r="M33">
        <v>1.37361907958984</v>
      </c>
      <c r="N33">
        <v>6.6777267456054696</v>
      </c>
      <c r="O33">
        <v>5</v>
      </c>
      <c r="P33">
        <v>5</v>
      </c>
      <c r="Q33">
        <v>14</v>
      </c>
      <c r="R33" s="16">
        <v>0.35709999999999997</v>
      </c>
      <c r="S33" s="16">
        <f t="shared" si="1"/>
        <v>0.5</v>
      </c>
      <c r="T33">
        <v>4.1701889038085902</v>
      </c>
      <c r="U33">
        <v>3.8697781562805198</v>
      </c>
      <c r="V33">
        <v>3.6039681434631401</v>
      </c>
      <c r="W33" s="17">
        <v>0.26581001281738298</v>
      </c>
      <c r="X33">
        <v>0.56622076034545898</v>
      </c>
      <c r="Y33">
        <v>0.56622076034545898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s="1" customFormat="1" x14ac:dyDescent="0.15">
      <c r="A34" s="8">
        <v>172</v>
      </c>
      <c r="B34" s="1">
        <v>18</v>
      </c>
      <c r="C34" s="1">
        <v>2</v>
      </c>
      <c r="D34" s="1">
        <v>10</v>
      </c>
      <c r="E34" s="1">
        <v>10</v>
      </c>
      <c r="F34" s="1">
        <v>10</v>
      </c>
      <c r="G34" s="1">
        <v>0</v>
      </c>
      <c r="H34" s="1">
        <v>8</v>
      </c>
      <c r="I34" s="1">
        <v>2</v>
      </c>
      <c r="J34" s="1">
        <v>0.9</v>
      </c>
      <c r="K34" s="12">
        <v>10.5464134216309</v>
      </c>
      <c r="L34" s="12">
        <v>1.8338317871093699</v>
      </c>
      <c r="M34" s="1">
        <v>1.2020416259765601</v>
      </c>
      <c r="N34" s="1">
        <v>7.7317867279052699</v>
      </c>
      <c r="O34" s="1">
        <v>6</v>
      </c>
      <c r="P34" s="1">
        <v>6</v>
      </c>
      <c r="Q34" s="1">
        <v>16</v>
      </c>
      <c r="R34" s="19">
        <v>0.375</v>
      </c>
      <c r="S34" s="19">
        <f t="shared" si="1"/>
        <v>0.6</v>
      </c>
      <c r="T34" s="1">
        <v>4.8599853515625</v>
      </c>
      <c r="U34" s="1">
        <v>4.4665212631225604</v>
      </c>
      <c r="V34" s="1">
        <v>4.2053079605102504</v>
      </c>
      <c r="W34" s="12">
        <v>0.26121330261230502</v>
      </c>
      <c r="X34" s="1">
        <v>0.65467739105224598</v>
      </c>
      <c r="Y34" s="1">
        <v>0.65467739105224598</v>
      </c>
      <c r="Z34" s="1">
        <v>0.6</v>
      </c>
      <c r="AA34" s="1">
        <v>1</v>
      </c>
      <c r="AB34" s="1">
        <v>0.625</v>
      </c>
      <c r="AC34" s="1">
        <v>0.76923076923076905</v>
      </c>
      <c r="AD34" s="1">
        <v>0</v>
      </c>
      <c r="AE34" s="1">
        <v>0.4</v>
      </c>
    </row>
    <row r="35" spans="1:31" x14ac:dyDescent="0.15">
      <c r="A35" s="6">
        <v>855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9.8626899719238299</v>
      </c>
      <c r="L35" s="10">
        <v>2.1980857849121098</v>
      </c>
      <c r="M35">
        <v>1.5481758117675799</v>
      </c>
      <c r="N35">
        <v>6.3311920166015598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4.3179283142089799</v>
      </c>
      <c r="U35">
        <v>4.03924560546875</v>
      </c>
      <c r="V35">
        <v>3.72537040710449</v>
      </c>
      <c r="W35" s="17">
        <v>0.31387519836425798</v>
      </c>
      <c r="X35">
        <v>0.59255790710449197</v>
      </c>
      <c r="Y35">
        <v>0.59255790710449197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806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12.9845275878906</v>
      </c>
      <c r="L36" s="10">
        <v>2.0112686157226598</v>
      </c>
      <c r="M36">
        <v>1.7668647766113299</v>
      </c>
      <c r="N36">
        <v>9.7484550476074201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4.8279895782470703</v>
      </c>
      <c r="U36">
        <v>4.5147790908813503</v>
      </c>
      <c r="V36">
        <v>4.2017807960510298</v>
      </c>
      <c r="W36" s="17">
        <v>0.31299829483032199</v>
      </c>
      <c r="X36">
        <v>0.62620878219604503</v>
      </c>
      <c r="Y36">
        <v>0.62620878219604503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140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12.781984329223601</v>
      </c>
      <c r="L37" s="10">
        <v>2.0721778869628902</v>
      </c>
      <c r="M37">
        <v>1.83835220336914</v>
      </c>
      <c r="N37">
        <v>9.5615386962890607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4.7281875610351598</v>
      </c>
      <c r="U37">
        <v>4.4298238754272496</v>
      </c>
      <c r="V37">
        <v>4.11706447601318</v>
      </c>
      <c r="W37" s="17">
        <v>0.312759399414062</v>
      </c>
      <c r="X37">
        <v>0.61112308502197299</v>
      </c>
      <c r="Y37">
        <v>0.61112308502197299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833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9.99371337890625</v>
      </c>
      <c r="L38" s="10">
        <v>2.1343574523925799</v>
      </c>
      <c r="M38">
        <v>1.4716148376464799</v>
      </c>
      <c r="N38">
        <v>6.5104637145996103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4.3172283172607404</v>
      </c>
      <c r="U38">
        <v>4.0264840126037598</v>
      </c>
      <c r="V38">
        <v>3.7139267921447701</v>
      </c>
      <c r="W38" s="17">
        <v>0.31255722045898399</v>
      </c>
      <c r="X38">
        <v>0.60330152511596702</v>
      </c>
      <c r="Y38">
        <v>0.60330152511596702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696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11.557004928588899</v>
      </c>
      <c r="L39" s="10">
        <v>2.10552978515625</v>
      </c>
      <c r="M39">
        <v>1.8621940612793</v>
      </c>
      <c r="N39">
        <v>8.0682544708252006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3.9785842895507799</v>
      </c>
      <c r="U39">
        <v>3.7728855609893799</v>
      </c>
      <c r="V39">
        <v>3.4656283855438201</v>
      </c>
      <c r="W39" s="17">
        <v>0.30725717544555697</v>
      </c>
      <c r="X39">
        <v>0.51295590400695801</v>
      </c>
      <c r="Y39">
        <v>0.51295590400695801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876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11.768062591552701</v>
      </c>
      <c r="L40" s="10">
        <v>2.0373554229736301</v>
      </c>
      <c r="M40">
        <v>1.83975982666016</v>
      </c>
      <c r="N40">
        <v>8.8359622955322301</v>
      </c>
      <c r="O40">
        <v>4</v>
      </c>
      <c r="P40">
        <v>4</v>
      </c>
      <c r="Q40">
        <v>13</v>
      </c>
      <c r="R40" s="16">
        <v>0.30769999999999997</v>
      </c>
      <c r="S40" s="16">
        <f t="shared" si="1"/>
        <v>0.4</v>
      </c>
      <c r="T40">
        <v>4.0236244201660201</v>
      </c>
      <c r="U40">
        <v>3.7884182929992698</v>
      </c>
      <c r="V40">
        <v>3.50898361206055</v>
      </c>
      <c r="W40" s="17">
        <v>0.27943468093872098</v>
      </c>
      <c r="X40">
        <v>0.51464080810546897</v>
      </c>
      <c r="Y40">
        <v>0.51464080810546897</v>
      </c>
      <c r="Z40">
        <v>0.4</v>
      </c>
      <c r="AA40">
        <v>0.9</v>
      </c>
      <c r="AB40">
        <v>0.69230769230769196</v>
      </c>
      <c r="AC40">
        <v>0.78260869565217395</v>
      </c>
      <c r="AD40">
        <v>0.1</v>
      </c>
      <c r="AE40">
        <v>0.5</v>
      </c>
    </row>
    <row r="41" spans="1:31" x14ac:dyDescent="0.15">
      <c r="A41" s="6">
        <v>716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9.4345703125</v>
      </c>
      <c r="L41" s="10">
        <v>2.0255966186523402</v>
      </c>
      <c r="M41">
        <v>1.3853015899658201</v>
      </c>
      <c r="N41">
        <v>6.0597553253173801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4.3376636505126998</v>
      </c>
      <c r="U41">
        <v>4.0459394454956001</v>
      </c>
      <c r="V41">
        <v>3.7680420875549299</v>
      </c>
      <c r="W41" s="17">
        <v>0.27789735794067399</v>
      </c>
      <c r="X41">
        <v>0.569621562957764</v>
      </c>
      <c r="Y41">
        <v>0.569621562957764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395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10.428419113159199</v>
      </c>
      <c r="L42" s="10">
        <v>2.0196380615234402</v>
      </c>
      <c r="M42">
        <v>1.41328048706055</v>
      </c>
      <c r="N42">
        <v>7.4791736602783203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4.3040657043456996</v>
      </c>
      <c r="U42">
        <v>3.9911293983459499</v>
      </c>
      <c r="V42">
        <v>3.7171630859375</v>
      </c>
      <c r="W42" s="17">
        <v>0.27396631240844699</v>
      </c>
      <c r="X42">
        <v>0.58690261840820301</v>
      </c>
      <c r="Y42">
        <v>0.58690261840820301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s="1" customFormat="1" x14ac:dyDescent="0.15">
      <c r="A43" s="8">
        <v>896</v>
      </c>
      <c r="B43" s="1">
        <v>18</v>
      </c>
      <c r="C43" s="1">
        <v>2</v>
      </c>
      <c r="D43" s="1">
        <v>10</v>
      </c>
      <c r="E43" s="1">
        <v>10</v>
      </c>
      <c r="F43" s="1">
        <v>10</v>
      </c>
      <c r="G43" s="1">
        <v>0</v>
      </c>
      <c r="H43" s="1">
        <v>8</v>
      </c>
      <c r="I43" s="1">
        <v>2</v>
      </c>
      <c r="J43" s="1">
        <v>0.9</v>
      </c>
      <c r="K43" s="12">
        <v>10.0399951934815</v>
      </c>
      <c r="L43" s="12">
        <v>2.1060886383056601</v>
      </c>
      <c r="M43" s="1">
        <v>1.50069808959961</v>
      </c>
      <c r="N43" s="1">
        <v>6.89044189453125</v>
      </c>
      <c r="O43" s="1">
        <v>5</v>
      </c>
      <c r="P43" s="1">
        <v>5</v>
      </c>
      <c r="Q43" s="1">
        <v>15</v>
      </c>
      <c r="R43" s="19">
        <v>0.33329999999999999</v>
      </c>
      <c r="S43" s="19">
        <f t="shared" si="1"/>
        <v>0.5</v>
      </c>
      <c r="T43" s="1">
        <v>4.50950050354004</v>
      </c>
      <c r="U43" s="1">
        <v>4.18530368804932</v>
      </c>
      <c r="V43" s="1">
        <v>3.91378545761108</v>
      </c>
      <c r="W43" s="12">
        <v>0.27151823043823198</v>
      </c>
      <c r="X43" s="1">
        <v>0.59571504592895497</v>
      </c>
      <c r="Y43" s="1">
        <v>0.59571504592895497</v>
      </c>
      <c r="Z43" s="1">
        <v>0.5</v>
      </c>
      <c r="AA43" s="1">
        <v>1</v>
      </c>
      <c r="AB43" s="1">
        <v>0.66666666666666696</v>
      </c>
      <c r="AC43" s="1">
        <v>0.8</v>
      </c>
      <c r="AD43" s="1">
        <v>0</v>
      </c>
      <c r="AE43" s="1">
        <v>0.5</v>
      </c>
    </row>
    <row r="44" spans="1:31" x14ac:dyDescent="0.15">
      <c r="A44" s="6">
        <v>928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13.035099029541</v>
      </c>
      <c r="L44" s="10">
        <v>2.36561775207519</v>
      </c>
      <c r="M44">
        <v>2.0867767333984402</v>
      </c>
      <c r="N44">
        <v>9.0665988922119105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4.4604320526123002</v>
      </c>
      <c r="U44">
        <v>4.2258830070495597</v>
      </c>
      <c r="V44">
        <v>3.8717770576477002</v>
      </c>
      <c r="W44" s="17">
        <v>0.35410594940185602</v>
      </c>
      <c r="X44">
        <v>0.58865499496460005</v>
      </c>
      <c r="Y44">
        <v>0.58865499496460005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668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12.4697608947754</v>
      </c>
      <c r="L45" s="10">
        <v>2.2100162506103498</v>
      </c>
      <c r="M45">
        <v>1.9326705932617201</v>
      </c>
      <c r="N45">
        <v>8.6262435913085902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4.5913066864013699</v>
      </c>
      <c r="U45">
        <v>4.33756351470947</v>
      </c>
      <c r="V45">
        <v>3.9905815124511701</v>
      </c>
      <c r="W45" s="17">
        <v>0.346982002258301</v>
      </c>
      <c r="X45">
        <v>0.60072517395019498</v>
      </c>
      <c r="Y45">
        <v>0.60072517395019498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834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10.4121608734131</v>
      </c>
      <c r="L46" s="10">
        <v>2.2625465393066402</v>
      </c>
      <c r="M46">
        <v>1.6365547180175799</v>
      </c>
      <c r="N46">
        <v>7.0570545196533203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4.5424346923828098</v>
      </c>
      <c r="U46">
        <v>4.2352447509765598</v>
      </c>
      <c r="V46">
        <v>3.9195265769958501</v>
      </c>
      <c r="W46" s="17">
        <v>0.315718173980713</v>
      </c>
      <c r="X46">
        <v>0.622908115386963</v>
      </c>
      <c r="Y46">
        <v>0.622908115386963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0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10.8487205505371</v>
      </c>
      <c r="L47" s="10">
        <v>2.2319488525390598</v>
      </c>
      <c r="M47">
        <v>1.5590057373046899</v>
      </c>
      <c r="N47">
        <v>7.4062690734863299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4.5414714813232404</v>
      </c>
      <c r="U47">
        <v>4.2360644340515101</v>
      </c>
      <c r="V47">
        <v>3.9238123893737802</v>
      </c>
      <c r="W47" s="17">
        <v>0.31225204467773399</v>
      </c>
      <c r="X47">
        <v>0.617659091949463</v>
      </c>
      <c r="Y47">
        <v>0.617659091949463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792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10.127443313598601</v>
      </c>
      <c r="L48" s="10">
        <v>2.29244804382324</v>
      </c>
      <c r="M48">
        <v>1.6838493347168</v>
      </c>
      <c r="N48">
        <v>6.7507514953613299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4.5376281738281197</v>
      </c>
      <c r="U48">
        <v>4.2138810157775897</v>
      </c>
      <c r="V48">
        <v>3.9024033546447701</v>
      </c>
      <c r="W48" s="17">
        <v>0.311477661132812</v>
      </c>
      <c r="X48">
        <v>0.63522481918335005</v>
      </c>
      <c r="Y48">
        <v>0.63522481918335005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315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10.207160949706999</v>
      </c>
      <c r="L49" s="10">
        <v>2.2460556030273402</v>
      </c>
      <c r="M49">
        <v>1.6180114746093699</v>
      </c>
      <c r="N49">
        <v>6.8111667633056596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4.3518047332763699</v>
      </c>
      <c r="U49">
        <v>4.0632410049438503</v>
      </c>
      <c r="V49">
        <v>3.7538657188415501</v>
      </c>
      <c r="W49" s="17">
        <v>0.30937528610229498</v>
      </c>
      <c r="X49">
        <v>0.59793901443481401</v>
      </c>
      <c r="Y49">
        <v>0.59793901443481401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s="2" customFormat="1" x14ac:dyDescent="0.15">
      <c r="A50" s="7">
        <v>525</v>
      </c>
      <c r="B50" s="2">
        <v>18</v>
      </c>
      <c r="C50" s="2">
        <v>2</v>
      </c>
      <c r="D50" s="2">
        <v>10</v>
      </c>
      <c r="E50" s="2">
        <v>10</v>
      </c>
      <c r="F50" s="2">
        <v>10</v>
      </c>
      <c r="G50" s="2">
        <v>0</v>
      </c>
      <c r="H50" s="2">
        <v>8</v>
      </c>
      <c r="I50" s="2">
        <v>2</v>
      </c>
      <c r="J50" s="2">
        <v>0.9</v>
      </c>
      <c r="K50" s="11">
        <v>10.4091300964356</v>
      </c>
      <c r="L50" s="11">
        <v>2.2461204528808598</v>
      </c>
      <c r="M50" s="2">
        <v>1.6515083312988299</v>
      </c>
      <c r="N50" s="2">
        <v>7.2306842803955096</v>
      </c>
      <c r="O50" s="2">
        <v>5</v>
      </c>
      <c r="P50" s="2">
        <v>5</v>
      </c>
      <c r="Q50" s="2">
        <v>15</v>
      </c>
      <c r="R50" s="18">
        <v>0.33329999999999999</v>
      </c>
      <c r="S50" s="18">
        <f t="shared" si="1"/>
        <v>0.5</v>
      </c>
      <c r="T50" s="2">
        <v>4.5163688659668004</v>
      </c>
      <c r="U50" s="2">
        <v>4.1969671249389604</v>
      </c>
      <c r="V50" s="2">
        <v>3.89863085746765</v>
      </c>
      <c r="W50" s="11">
        <v>0.29833626747131298</v>
      </c>
      <c r="X50" s="2">
        <v>0.61773800849914595</v>
      </c>
      <c r="Y50" s="2">
        <v>0.61773800849914595</v>
      </c>
      <c r="Z50" s="2">
        <v>0.5</v>
      </c>
      <c r="AA50" s="2">
        <v>1</v>
      </c>
      <c r="AB50" s="2">
        <v>0.66666666666666696</v>
      </c>
      <c r="AC50" s="2">
        <v>0.8</v>
      </c>
      <c r="AD50" s="2">
        <v>0</v>
      </c>
      <c r="AE50" s="2">
        <v>0.5</v>
      </c>
    </row>
    <row r="51" spans="1:31" x14ac:dyDescent="0.15">
      <c r="A51" s="6">
        <v>235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11.3900394439697</v>
      </c>
      <c r="L51" s="10">
        <v>2.4912586212158199</v>
      </c>
      <c r="M51">
        <v>1.7519493103027299</v>
      </c>
      <c r="N51">
        <v>7.4269104003906197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4.2479076385498002</v>
      </c>
      <c r="U51">
        <v>3.9892611503601101</v>
      </c>
      <c r="V51">
        <v>3.6309616565704301</v>
      </c>
      <c r="W51" s="17">
        <v>0.35829949378967302</v>
      </c>
      <c r="X51">
        <v>0.61694598197937001</v>
      </c>
      <c r="Y51">
        <v>0.61694598197937001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803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12.3123073577881</v>
      </c>
      <c r="L52" s="10">
        <v>2.4238433837890598</v>
      </c>
      <c r="M52">
        <v>2.1898860931396502</v>
      </c>
      <c r="N52">
        <v>8.6475849151611293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3.9681911468505899</v>
      </c>
      <c r="U52">
        <v>3.7666637897491499</v>
      </c>
      <c r="V52">
        <v>3.41755175590515</v>
      </c>
      <c r="W52" s="17">
        <v>0.34911203384399397</v>
      </c>
      <c r="X52">
        <v>0.55063939094543501</v>
      </c>
      <c r="Y52">
        <v>0.55063939094543501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39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9.4858074188232404</v>
      </c>
      <c r="L53" s="10">
        <v>2.5182456970214799</v>
      </c>
      <c r="M53">
        <v>1.84243392944336</v>
      </c>
      <c r="N53">
        <v>5.33036231994629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4.1952648162841797</v>
      </c>
      <c r="U53">
        <v>3.94472360610962</v>
      </c>
      <c r="V53">
        <v>3.5989799499511701</v>
      </c>
      <c r="W53" s="17">
        <v>0.34574365615844699</v>
      </c>
      <c r="X53">
        <v>0.59628486633300803</v>
      </c>
      <c r="Y53">
        <v>0.59628486633300803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s="2" customFormat="1" x14ac:dyDescent="0.15">
      <c r="A54" s="7">
        <v>650</v>
      </c>
      <c r="B54" s="2">
        <v>18</v>
      </c>
      <c r="C54" s="2">
        <v>2</v>
      </c>
      <c r="D54" s="2">
        <v>10</v>
      </c>
      <c r="E54" s="2">
        <v>10</v>
      </c>
      <c r="F54" s="2">
        <v>10</v>
      </c>
      <c r="G54" s="2">
        <v>0</v>
      </c>
      <c r="H54" s="2">
        <v>8</v>
      </c>
      <c r="I54" s="2">
        <v>2</v>
      </c>
      <c r="J54" s="2">
        <v>0.9</v>
      </c>
      <c r="K54" s="11">
        <v>10.4459686279297</v>
      </c>
      <c r="L54" s="11">
        <v>2.49098777770996</v>
      </c>
      <c r="M54" s="2">
        <v>1.87667465209961</v>
      </c>
      <c r="N54" s="2">
        <v>6.8721752166748002</v>
      </c>
      <c r="O54" s="2">
        <v>4</v>
      </c>
      <c r="P54" s="2">
        <v>4</v>
      </c>
      <c r="Q54" s="2">
        <v>14</v>
      </c>
      <c r="R54" s="18">
        <v>0.28570000000000001</v>
      </c>
      <c r="S54" s="18">
        <f t="shared" si="1"/>
        <v>0.4</v>
      </c>
      <c r="T54" s="2">
        <v>4.5496177673339799</v>
      </c>
      <c r="U54" s="2">
        <v>4.2510433197021502</v>
      </c>
      <c r="V54" s="2">
        <v>3.9183669090271001</v>
      </c>
      <c r="W54" s="11">
        <v>0.33267641067504899</v>
      </c>
      <c r="X54" s="2">
        <v>0.63125085830688499</v>
      </c>
      <c r="Y54" s="2">
        <v>0.63125085830688499</v>
      </c>
      <c r="Z54" s="2">
        <v>0.4</v>
      </c>
      <c r="AA54" s="2">
        <v>1</v>
      </c>
      <c r="AB54" s="2">
        <v>0.71428571428571397</v>
      </c>
      <c r="AC54" s="2">
        <v>0.83333333333333304</v>
      </c>
      <c r="AD54" s="2">
        <v>0</v>
      </c>
      <c r="AE54" s="2">
        <v>0.6</v>
      </c>
    </row>
    <row r="55" spans="1:31" x14ac:dyDescent="0.15">
      <c r="A55" s="6">
        <v>714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 s="3">
        <v>13.255451202392599</v>
      </c>
      <c r="L55" s="10">
        <v>2.7501449584960902</v>
      </c>
      <c r="M55">
        <v>2.50296974182129</v>
      </c>
      <c r="N55">
        <v>9.2007598876953107</v>
      </c>
      <c r="O55">
        <v>4</v>
      </c>
      <c r="P55">
        <v>4</v>
      </c>
      <c r="Q55">
        <v>14</v>
      </c>
      <c r="R55" s="16">
        <v>0.28570000000000001</v>
      </c>
      <c r="S55" s="16">
        <f t="shared" si="1"/>
        <v>0.4</v>
      </c>
      <c r="T55">
        <v>4.4799461364746103</v>
      </c>
      <c r="U55">
        <v>4.2444767951965297</v>
      </c>
      <c r="V55">
        <v>3.8443617820739702</v>
      </c>
      <c r="W55" s="17">
        <v>0.40011501312255898</v>
      </c>
      <c r="X55">
        <v>0.63558435440063499</v>
      </c>
      <c r="Y55">
        <v>0.63558435440063499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529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11.5277290344238</v>
      </c>
      <c r="L56" s="10">
        <v>2.7787723541259801</v>
      </c>
      <c r="M56">
        <v>2.1110267639160201</v>
      </c>
      <c r="N56">
        <v>7.5974636077880904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4.1621055603027299</v>
      </c>
      <c r="U56">
        <v>3.9118816852569598</v>
      </c>
      <c r="V56">
        <v>3.5439484119415301</v>
      </c>
      <c r="W56" s="17">
        <v>0.36793327331543002</v>
      </c>
      <c r="X56">
        <v>0.61815714836120605</v>
      </c>
      <c r="Y56">
        <v>0.61815714836120605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s="3" customFormat="1" x14ac:dyDescent="0.15">
      <c r="K57" s="13" t="s">
        <v>29</v>
      </c>
      <c r="L57" s="10">
        <f>AVERAGE(L2:L56)</f>
        <v>1.9090386824174364</v>
      </c>
      <c r="W57" s="17">
        <f t="shared" ref="W57:AE57" si="2">AVERAGE(W2:W56)</f>
        <v>0.29126217148520739</v>
      </c>
      <c r="Z57" s="3">
        <f t="shared" si="2"/>
        <v>0.53090909090909055</v>
      </c>
      <c r="AA57" s="3">
        <f t="shared" si="2"/>
        <v>0.99090909090909074</v>
      </c>
      <c r="AB57" s="3">
        <f t="shared" si="2"/>
        <v>0.65470304205598362</v>
      </c>
      <c r="AC57" s="3">
        <f t="shared" si="2"/>
        <v>0.7873103289625033</v>
      </c>
      <c r="AD57" s="3">
        <f t="shared" si="2"/>
        <v>9.0909090909090905E-3</v>
      </c>
      <c r="AE57" s="3">
        <f t="shared" si="2"/>
        <v>0.46000000000000035</v>
      </c>
    </row>
    <row r="58" spans="1:31" s="3" customFormat="1" x14ac:dyDescent="0.15">
      <c r="K58" s="14" t="s">
        <v>30</v>
      </c>
      <c r="L58" s="10">
        <f>MAX(L2:L56)</f>
        <v>2.7787723541259801</v>
      </c>
      <c r="W58" s="17">
        <f t="shared" ref="W58:AE58" si="3">MAX(W2:W56)</f>
        <v>0.40011501312255898</v>
      </c>
      <c r="Z58" s="3">
        <f t="shared" si="3"/>
        <v>0.8</v>
      </c>
      <c r="AA58" s="3">
        <f t="shared" si="3"/>
        <v>1</v>
      </c>
      <c r="AB58" s="3">
        <f t="shared" si="3"/>
        <v>0.76923076923076905</v>
      </c>
      <c r="AC58" s="3">
        <f t="shared" si="3"/>
        <v>0.86956521739130399</v>
      </c>
      <c r="AD58" s="3">
        <f t="shared" si="3"/>
        <v>0.1</v>
      </c>
      <c r="AE58" s="3">
        <f t="shared" si="3"/>
        <v>0.7</v>
      </c>
    </row>
    <row r="59" spans="1:31" s="3" customFormat="1" x14ac:dyDescent="0.15">
      <c r="L59" s="10">
        <f>MIN(L2:L56)</f>
        <v>1.0819282531738299</v>
      </c>
      <c r="W59" s="17">
        <f t="shared" ref="W59:AE59" si="4">MIN(W2:W56)</f>
        <v>0.20013427734375</v>
      </c>
      <c r="Z59" s="3">
        <f t="shared" si="4"/>
        <v>0.3</v>
      </c>
      <c r="AA59" s="3">
        <f t="shared" si="4"/>
        <v>0.9</v>
      </c>
      <c r="AB59" s="3">
        <f t="shared" si="4"/>
        <v>0.55555555555555602</v>
      </c>
      <c r="AC59" s="3">
        <f t="shared" si="4"/>
        <v>0.71428571428571397</v>
      </c>
      <c r="AD59" s="3">
        <f t="shared" si="4"/>
        <v>0</v>
      </c>
      <c r="AE59" s="3">
        <f t="shared" si="4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O63" s="3" t="s">
        <v>97</v>
      </c>
      <c r="P63" s="3"/>
      <c r="Q63" s="3"/>
      <c r="R63" s="3"/>
      <c r="W63" s="17"/>
    </row>
    <row r="64" spans="1:31" x14ac:dyDescent="0.15">
      <c r="K64" s="3">
        <v>0.19500000000000001</v>
      </c>
      <c r="L64" s="10"/>
      <c r="O64" s="3">
        <v>0.2</v>
      </c>
      <c r="P64" s="3">
        <v>-400</v>
      </c>
      <c r="Q64" s="3">
        <v>1600</v>
      </c>
      <c r="R64" s="3">
        <v>80</v>
      </c>
      <c r="W64" s="17"/>
    </row>
    <row r="65" spans="11:23" x14ac:dyDescent="0.15">
      <c r="K65" s="3"/>
      <c r="L65" s="10"/>
      <c r="O65" s="3">
        <v>0.4</v>
      </c>
      <c r="P65" s="3">
        <v>-800</v>
      </c>
      <c r="Q65" s="3">
        <v>1200</v>
      </c>
      <c r="R65" s="3">
        <v>60</v>
      </c>
      <c r="W65" s="17"/>
    </row>
    <row r="66" spans="11:23" x14ac:dyDescent="0.15">
      <c r="K66" s="3" t="s">
        <v>31</v>
      </c>
      <c r="L66" s="3" t="s">
        <v>32</v>
      </c>
      <c r="O66" s="3">
        <v>0.45</v>
      </c>
      <c r="P66" s="3">
        <v>-900</v>
      </c>
      <c r="Q66" s="3">
        <v>1100</v>
      </c>
      <c r="R66" s="3">
        <v>55</v>
      </c>
      <c r="W66" s="17"/>
    </row>
    <row r="67" spans="11:23" x14ac:dyDescent="0.15">
      <c r="K67" s="3"/>
      <c r="L67" s="3"/>
      <c r="O67" s="3">
        <v>0.49</v>
      </c>
      <c r="P67" s="3">
        <v>-980</v>
      </c>
      <c r="Q67" s="3">
        <v>1020</v>
      </c>
      <c r="R67" s="3">
        <v>51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W69" s="17"/>
    </row>
    <row r="70" spans="11:23" s="22" customFormat="1" x14ac:dyDescent="0.15">
      <c r="K70" s="24" t="s">
        <v>67</v>
      </c>
      <c r="L70" s="24">
        <f>COUNTIF(L2:L56,"&lt;1.033")-COUNTIF(L2:L56,"&lt;0.838")</f>
        <v>0</v>
      </c>
      <c r="M70" s="20">
        <v>3</v>
      </c>
      <c r="N70" s="20">
        <v>2</v>
      </c>
      <c r="W70" s="24"/>
    </row>
    <row r="71" spans="11:23" x14ac:dyDescent="0.15">
      <c r="K71" s="3" t="s">
        <v>68</v>
      </c>
      <c r="L71" s="3">
        <f>COUNTIF(L2:L56,"&lt;1.228")-COUNTIF(L2:L56,"&lt;1.033")</f>
        <v>2</v>
      </c>
      <c r="M71" s="3">
        <v>6</v>
      </c>
      <c r="N71" s="3">
        <v>4</v>
      </c>
      <c r="O71" s="3">
        <v>2</v>
      </c>
      <c r="P71" s="3">
        <v>2</v>
      </c>
      <c r="W71" s="17"/>
    </row>
    <row r="72" spans="11:23" x14ac:dyDescent="0.15">
      <c r="K72" s="3" t="s">
        <v>69</v>
      </c>
      <c r="L72" s="3">
        <f>COUNTIF(L2:L56,"&lt;1.423")-COUNTIF(L2:L56,"&lt;1.228")</f>
        <v>4</v>
      </c>
      <c r="M72" s="3">
        <v>8</v>
      </c>
      <c r="N72" s="3">
        <v>6</v>
      </c>
      <c r="O72" s="3">
        <v>5</v>
      </c>
      <c r="P72" s="3">
        <v>4</v>
      </c>
      <c r="W72" s="17"/>
    </row>
    <row r="73" spans="11:23" x14ac:dyDescent="0.15">
      <c r="K73" s="3" t="s">
        <v>70</v>
      </c>
      <c r="L73" s="3">
        <f>COUNTIF(L2:L56,"&lt;1.618")-COUNTIF(L2:L56,"&lt;1.423")</f>
        <v>7</v>
      </c>
      <c r="M73" s="3">
        <v>11</v>
      </c>
      <c r="N73" s="3">
        <v>9</v>
      </c>
      <c r="O73" s="3">
        <v>7</v>
      </c>
      <c r="P73" s="3">
        <v>7</v>
      </c>
      <c r="W73" s="3"/>
    </row>
    <row r="74" spans="11:23" x14ac:dyDescent="0.15">
      <c r="K74" s="3" t="s">
        <v>71</v>
      </c>
      <c r="L74" s="3">
        <f>COUNTIF(L2:L56,"&lt;1.813")-COUNTIF(L2:L56,"&lt;1.618")</f>
        <v>9</v>
      </c>
      <c r="M74" s="3">
        <v>14</v>
      </c>
      <c r="N74" s="3">
        <v>12</v>
      </c>
      <c r="O74" s="3">
        <v>10</v>
      </c>
      <c r="P74" s="3">
        <v>9</v>
      </c>
      <c r="W74" s="17"/>
    </row>
    <row r="75" spans="11:23" s="1" customFormat="1" x14ac:dyDescent="0.15">
      <c r="K75" s="12" t="s">
        <v>72</v>
      </c>
      <c r="L75" s="12">
        <f>COUNTIF(L2:L56,"&lt;2.008")-COUNTIF(L2:L56,"&lt;1.813")</f>
        <v>11</v>
      </c>
      <c r="M75" s="21">
        <v>16</v>
      </c>
      <c r="N75" s="21">
        <v>14</v>
      </c>
      <c r="O75" s="21">
        <v>12</v>
      </c>
      <c r="P75" s="21">
        <v>11</v>
      </c>
      <c r="W75" s="12"/>
    </row>
    <row r="76" spans="11:23" x14ac:dyDescent="0.15">
      <c r="K76" s="3" t="s">
        <v>73</v>
      </c>
      <c r="L76" s="3">
        <f>COUNTIF(L2:L56,"&lt;2.203")-COUNTIF(L2:L56,"&lt;2.008")</f>
        <v>9</v>
      </c>
      <c r="M76" s="3">
        <v>14</v>
      </c>
      <c r="N76" s="3">
        <v>12</v>
      </c>
      <c r="O76" s="3">
        <v>10</v>
      </c>
      <c r="P76" s="3">
        <v>9</v>
      </c>
      <c r="W76" s="3"/>
    </row>
    <row r="77" spans="11:23" x14ac:dyDescent="0.15">
      <c r="K77" s="3" t="s">
        <v>74</v>
      </c>
      <c r="L77" s="3">
        <f>COUNTIF(L2:L56,"&lt;2.398")-COUNTIF(L2:L56,"&lt;2.203")</f>
        <v>7</v>
      </c>
      <c r="M77" s="3">
        <v>11</v>
      </c>
      <c r="N77" s="3">
        <v>9</v>
      </c>
      <c r="O77" s="3">
        <v>7</v>
      </c>
      <c r="P77" s="3">
        <v>7</v>
      </c>
      <c r="W77" s="17"/>
    </row>
    <row r="78" spans="11:23" x14ac:dyDescent="0.15">
      <c r="K78" s="3" t="s">
        <v>75</v>
      </c>
      <c r="L78" s="3">
        <f>COUNTIF(L2:L56,"&lt;2.593")-COUNTIF(L2:L56,"&lt;2.398")</f>
        <v>4</v>
      </c>
      <c r="M78" s="3">
        <v>8</v>
      </c>
      <c r="N78" s="3">
        <v>6</v>
      </c>
      <c r="O78" s="3">
        <v>5</v>
      </c>
      <c r="P78" s="3">
        <v>4</v>
      </c>
      <c r="W78" s="3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s="22" customFormat="1" x14ac:dyDescent="0.15">
      <c r="K80" s="24" t="s">
        <v>77</v>
      </c>
      <c r="L80" s="24">
        <f>COUNTIF(L2:L56,"&lt;2.983")-COUNTIF(L2:L56,"&lt;2.788")</f>
        <v>0</v>
      </c>
      <c r="M80" s="20">
        <v>3</v>
      </c>
      <c r="N80" s="20">
        <v>2</v>
      </c>
      <c r="W80" s="24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17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N86">
        <v>1.9079999999999999</v>
      </c>
      <c r="O86">
        <v>0.155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>
        <v>3.4870000000000001</v>
      </c>
      <c r="O88">
        <v>0.29099999999999998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Q94">
        <v>0.83799999999999997</v>
      </c>
      <c r="R94">
        <v>2.9830000000000001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Q96">
        <v>2.3980000000000001</v>
      </c>
      <c r="R96">
        <v>4.5430000000000001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  <row r="100" spans="11:23" x14ac:dyDescent="0.15">
      <c r="K100" s="3"/>
      <c r="L100" s="3"/>
    </row>
  </sheetData>
  <phoneticPr fontId="5" type="noConversion"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96"/>
  <sheetViews>
    <sheetView topLeftCell="I46" workbookViewId="0">
      <selection activeCell="Q67" sqref="Q67:Q75"/>
    </sheetView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4.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102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11.5728454589844</v>
      </c>
      <c r="L2" s="10">
        <v>1.0819282531738299</v>
      </c>
      <c r="M2">
        <v>0.81713104248046897</v>
      </c>
      <c r="N2">
        <v>9.0086383819580096</v>
      </c>
      <c r="O2">
        <v>7</v>
      </c>
      <c r="P2">
        <v>7</v>
      </c>
      <c r="Q2">
        <v>17</v>
      </c>
      <c r="R2" s="16">
        <v>0.4118</v>
      </c>
      <c r="S2" s="16">
        <f t="shared" ref="S2:S17" si="0">O2/E2</f>
        <v>0.7</v>
      </c>
      <c r="T2">
        <v>4.6460762023925799</v>
      </c>
      <c r="U2">
        <v>4.3172607421875</v>
      </c>
      <c r="V2">
        <v>4.1030244827270499</v>
      </c>
      <c r="W2" s="17">
        <v>0.214236259460449</v>
      </c>
      <c r="X2">
        <v>0.54305171966552701</v>
      </c>
      <c r="Y2">
        <v>0.54305171966552701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s="1" customFormat="1" x14ac:dyDescent="0.15">
      <c r="A3" s="8">
        <v>514</v>
      </c>
      <c r="B3" s="1">
        <v>18</v>
      </c>
      <c r="C3" s="1">
        <v>2</v>
      </c>
      <c r="D3" s="1">
        <v>10</v>
      </c>
      <c r="E3" s="1">
        <v>10</v>
      </c>
      <c r="F3" s="1">
        <v>10</v>
      </c>
      <c r="G3" s="1">
        <v>0</v>
      </c>
      <c r="H3" s="1">
        <v>8</v>
      </c>
      <c r="I3" s="1">
        <v>2</v>
      </c>
      <c r="J3" s="1">
        <v>0.9</v>
      </c>
      <c r="K3" s="12">
        <v>10.2146511077881</v>
      </c>
      <c r="L3" s="12">
        <v>1.19314956665039</v>
      </c>
      <c r="M3" s="1">
        <v>0.51422119140625</v>
      </c>
      <c r="N3" s="1">
        <v>7.8822479248046902</v>
      </c>
      <c r="O3" s="1">
        <v>6</v>
      </c>
      <c r="P3" s="1">
        <v>6</v>
      </c>
      <c r="Q3" s="1">
        <v>16</v>
      </c>
      <c r="R3" s="19">
        <v>0.375</v>
      </c>
      <c r="S3" s="19">
        <f t="shared" si="0"/>
        <v>0.6</v>
      </c>
      <c r="T3" s="1">
        <v>5.1848068237304696</v>
      </c>
      <c r="U3" s="1">
        <v>4.7410554885864302</v>
      </c>
      <c r="V3" s="1">
        <v>4.5409212112426802</v>
      </c>
      <c r="W3" s="12">
        <v>0.20013427734375</v>
      </c>
      <c r="X3" s="1">
        <v>0.64388561248779297</v>
      </c>
      <c r="Y3" s="1">
        <v>0.64388561248779297</v>
      </c>
      <c r="Z3" s="1">
        <v>0.6</v>
      </c>
      <c r="AA3" s="1">
        <v>1</v>
      </c>
      <c r="AB3" s="1">
        <v>0.625</v>
      </c>
      <c r="AC3" s="1">
        <v>0.76923076923076905</v>
      </c>
      <c r="AD3" s="1">
        <v>0</v>
      </c>
      <c r="AE3" s="1">
        <v>0.4</v>
      </c>
    </row>
    <row r="4" spans="1:31" x14ac:dyDescent="0.15">
      <c r="A4" s="6">
        <v>294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12.664918899536101</v>
      </c>
      <c r="L4" s="10">
        <v>1.37179756164551</v>
      </c>
      <c r="M4">
        <v>1.1112594604492201</v>
      </c>
      <c r="N4">
        <v>9.9425544738769496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4.7319164276123002</v>
      </c>
      <c r="U4">
        <v>4.4100866317748997</v>
      </c>
      <c r="V4">
        <v>4.1611156463623002</v>
      </c>
      <c r="W4" s="17">
        <v>0.24897098541259799</v>
      </c>
      <c r="X4">
        <v>0.57080078125</v>
      </c>
      <c r="Y4">
        <v>0.57080078125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453</v>
      </c>
      <c r="B5">
        <v>20</v>
      </c>
      <c r="C5">
        <v>0</v>
      </c>
      <c r="D5">
        <v>10</v>
      </c>
      <c r="E5">
        <v>10</v>
      </c>
      <c r="F5">
        <v>10</v>
      </c>
      <c r="G5">
        <v>0</v>
      </c>
      <c r="H5">
        <v>10</v>
      </c>
      <c r="I5">
        <v>0</v>
      </c>
      <c r="J5">
        <v>1</v>
      </c>
      <c r="K5" s="3">
        <v>9999</v>
      </c>
      <c r="L5" s="10">
        <v>1.24942398071289</v>
      </c>
      <c r="M5">
        <v>9999</v>
      </c>
      <c r="N5">
        <v>9999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5.3826427459716797</v>
      </c>
      <c r="U5">
        <v>5.0179872512817401</v>
      </c>
      <c r="V5">
        <v>4.79188776016235</v>
      </c>
      <c r="W5" s="17">
        <v>0.22609949111938499</v>
      </c>
      <c r="X5">
        <v>0.59075498580932595</v>
      </c>
      <c r="Y5">
        <v>0.59075498580932595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968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12.8511085510254</v>
      </c>
      <c r="L6" s="10">
        <v>1.33205413818359</v>
      </c>
      <c r="M6">
        <v>1.1024131774902299</v>
      </c>
      <c r="N6">
        <v>10.502586364746101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5.0909938812255904</v>
      </c>
      <c r="U6">
        <v>4.7128734588623002</v>
      </c>
      <c r="V6">
        <v>4.49585056304932</v>
      </c>
      <c r="W6" s="17">
        <v>0.217022895812988</v>
      </c>
      <c r="X6">
        <v>0.59514331817626998</v>
      </c>
      <c r="Y6">
        <v>0.59514331817626998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s="1" customFormat="1" x14ac:dyDescent="0.15">
      <c r="A7" s="8">
        <v>694</v>
      </c>
      <c r="B7" s="1">
        <v>19</v>
      </c>
      <c r="C7" s="1">
        <v>1</v>
      </c>
      <c r="D7" s="1">
        <v>10</v>
      </c>
      <c r="E7" s="1">
        <v>10</v>
      </c>
      <c r="F7" s="1">
        <v>10</v>
      </c>
      <c r="G7" s="1">
        <v>0</v>
      </c>
      <c r="H7" s="1">
        <v>9</v>
      </c>
      <c r="I7" s="1">
        <v>1</v>
      </c>
      <c r="J7" s="1">
        <v>0.95</v>
      </c>
      <c r="K7" s="12">
        <v>11.305910110473601</v>
      </c>
      <c r="L7" s="12">
        <v>1.3516082763671899</v>
      </c>
      <c r="M7" s="1">
        <v>1.11557388305664</v>
      </c>
      <c r="N7" s="1">
        <v>8.6999645233154297</v>
      </c>
      <c r="O7" s="1">
        <v>6</v>
      </c>
      <c r="P7" s="1">
        <v>6</v>
      </c>
      <c r="Q7" s="1">
        <v>15</v>
      </c>
      <c r="R7" s="19">
        <v>0.4</v>
      </c>
      <c r="S7" s="19">
        <f t="shared" si="0"/>
        <v>0.6</v>
      </c>
      <c r="T7" s="1">
        <v>4.3728122711181596</v>
      </c>
      <c r="U7" s="1">
        <v>4.0774874687194798</v>
      </c>
      <c r="V7" s="1">
        <v>3.8651390075683598</v>
      </c>
      <c r="W7" s="12">
        <v>0.21234846115112299</v>
      </c>
      <c r="X7" s="1">
        <v>0.50767326354980502</v>
      </c>
      <c r="Y7" s="1">
        <v>0.50767326354980502</v>
      </c>
      <c r="Z7" s="1">
        <v>0.6</v>
      </c>
      <c r="AA7" s="1">
        <v>0.9</v>
      </c>
      <c r="AB7" s="1">
        <v>0.6</v>
      </c>
      <c r="AC7" s="1">
        <v>0.72</v>
      </c>
      <c r="AD7" s="1">
        <v>0.1</v>
      </c>
      <c r="AE7" s="1">
        <v>0.3</v>
      </c>
    </row>
    <row r="8" spans="1:31" x14ac:dyDescent="0.15">
      <c r="A8" s="6">
        <v>600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1.60916519165039</v>
      </c>
      <c r="M8">
        <v>9999</v>
      </c>
      <c r="N8">
        <v>9999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5.15582275390625</v>
      </c>
      <c r="U8">
        <v>4.8863143920898402</v>
      </c>
      <c r="V8">
        <v>4.5162019729614302</v>
      </c>
      <c r="W8" s="17">
        <v>0.37011241912841802</v>
      </c>
      <c r="X8">
        <v>0.639620780944824</v>
      </c>
      <c r="Y8">
        <v>0.639620780944824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385</v>
      </c>
      <c r="B9">
        <v>20</v>
      </c>
      <c r="C9">
        <v>0</v>
      </c>
      <c r="D9">
        <v>10</v>
      </c>
      <c r="E9">
        <v>10</v>
      </c>
      <c r="F9">
        <v>10</v>
      </c>
      <c r="G9">
        <v>0</v>
      </c>
      <c r="H9">
        <v>10</v>
      </c>
      <c r="I9">
        <v>0</v>
      </c>
      <c r="J9">
        <v>1</v>
      </c>
      <c r="K9" s="3">
        <v>9999</v>
      </c>
      <c r="L9" s="10">
        <v>1.57627105712891</v>
      </c>
      <c r="M9">
        <v>9999</v>
      </c>
      <c r="N9">
        <v>9999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5.2552146911621103</v>
      </c>
      <c r="U9">
        <v>4.9526901245117196</v>
      </c>
      <c r="V9">
        <v>4.6283712387084996</v>
      </c>
      <c r="W9" s="17">
        <v>0.32431888580322299</v>
      </c>
      <c r="X9">
        <v>0.62684345245361295</v>
      </c>
      <c r="Y9">
        <v>0.62684345245361295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211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11.7629699707031</v>
      </c>
      <c r="L10" s="10">
        <v>1.5643234252929701</v>
      </c>
      <c r="M10">
        <v>1.3343925476074201</v>
      </c>
      <c r="N10">
        <v>9.032470703125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4.2648220062255904</v>
      </c>
      <c r="U10">
        <v>3.9909417629241899</v>
      </c>
      <c r="V10">
        <v>3.7358856201171902</v>
      </c>
      <c r="W10" s="17">
        <v>0.255056142807007</v>
      </c>
      <c r="X10">
        <v>0.52893638610839799</v>
      </c>
      <c r="Y10">
        <v>0.52893638610839799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13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10.2803039550781</v>
      </c>
      <c r="L11" s="10">
        <v>1.5794849395752</v>
      </c>
      <c r="M11">
        <v>0.89804458618164096</v>
      </c>
      <c r="N11">
        <v>7.4688167572021502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4.5280227661132804</v>
      </c>
      <c r="U11">
        <v>4.1619348526001003</v>
      </c>
      <c r="V11">
        <v>3.9110138416290301</v>
      </c>
      <c r="W11" s="17">
        <v>0.250921010971069</v>
      </c>
      <c r="X11">
        <v>0.61700892448425304</v>
      </c>
      <c r="Y11">
        <v>0.61700892448425304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x14ac:dyDescent="0.15">
      <c r="A12" s="6">
        <v>227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10.168291091919</v>
      </c>
      <c r="L12" s="10">
        <v>1.53847503662109</v>
      </c>
      <c r="M12">
        <v>0.88458633422851596</v>
      </c>
      <c r="N12">
        <v>7.5178146362304696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5.1134586334228498</v>
      </c>
      <c r="U12">
        <v>4.6830921173095703</v>
      </c>
      <c r="V12">
        <v>4.4469518661498997</v>
      </c>
      <c r="W12" s="17">
        <v>0.236140251159668</v>
      </c>
      <c r="X12">
        <v>0.666506767272949</v>
      </c>
      <c r="Y12">
        <v>0.666506767272949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s="1" customFormat="1" x14ac:dyDescent="0.15">
      <c r="A13" s="8">
        <v>110</v>
      </c>
      <c r="B13" s="1">
        <v>18</v>
      </c>
      <c r="C13" s="1">
        <v>2</v>
      </c>
      <c r="D13" s="1">
        <v>10</v>
      </c>
      <c r="E13" s="1">
        <v>10</v>
      </c>
      <c r="F13" s="1">
        <v>10</v>
      </c>
      <c r="G13" s="1">
        <v>0</v>
      </c>
      <c r="H13" s="1">
        <v>8</v>
      </c>
      <c r="I13" s="1">
        <v>2</v>
      </c>
      <c r="J13" s="1">
        <v>0.9</v>
      </c>
      <c r="K13" s="12">
        <v>10.1500759124756</v>
      </c>
      <c r="L13" s="12">
        <v>1.49239158630371</v>
      </c>
      <c r="M13" s="1">
        <v>0.83871841430664096</v>
      </c>
      <c r="N13" s="1">
        <v>7.55375099182129</v>
      </c>
      <c r="O13" s="1">
        <v>5</v>
      </c>
      <c r="P13" s="1">
        <v>5</v>
      </c>
      <c r="Q13" s="1">
        <v>15</v>
      </c>
      <c r="R13" s="19">
        <v>0.33329999999999999</v>
      </c>
      <c r="S13" s="19">
        <f t="shared" si="0"/>
        <v>0.5</v>
      </c>
      <c r="T13" s="1">
        <v>4.57145118713379</v>
      </c>
      <c r="U13" s="1">
        <v>4.2063837051391602</v>
      </c>
      <c r="V13" s="1">
        <v>3.9721603393554701</v>
      </c>
      <c r="W13" s="12">
        <v>0.23422336578369099</v>
      </c>
      <c r="X13" s="1">
        <v>0.59929084777831998</v>
      </c>
      <c r="Y13" s="1">
        <v>0.59929084777831998</v>
      </c>
      <c r="Z13" s="1">
        <v>0.5</v>
      </c>
      <c r="AA13" s="1">
        <v>1</v>
      </c>
      <c r="AB13" s="1">
        <v>0.66666666666666696</v>
      </c>
      <c r="AC13" s="1">
        <v>0.8</v>
      </c>
      <c r="AD13" s="1">
        <v>0</v>
      </c>
      <c r="AE13" s="1">
        <v>0.5</v>
      </c>
    </row>
    <row r="14" spans="1:31" x14ac:dyDescent="0.15">
      <c r="A14" s="6">
        <v>680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12.677793502807599</v>
      </c>
      <c r="L14" s="10">
        <v>1.7241325378418</v>
      </c>
      <c r="M14">
        <v>1.41609954833984</v>
      </c>
      <c r="N14">
        <v>9.0904026031494105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5.0513935089111301</v>
      </c>
      <c r="U14">
        <v>4.7370834350585902</v>
      </c>
      <c r="V14">
        <v>4.409912109375</v>
      </c>
      <c r="W14" s="17">
        <v>0.32717132568359403</v>
      </c>
      <c r="X14">
        <v>0.64148139953613303</v>
      </c>
      <c r="Y14">
        <v>0.64148139953613303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918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13.254478454589799</v>
      </c>
      <c r="L15" s="10">
        <v>1.7364692687988299</v>
      </c>
      <c r="M15">
        <v>1.4445915222168</v>
      </c>
      <c r="N15">
        <v>9.8790454864502006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5.2033958435058603</v>
      </c>
      <c r="U15">
        <v>4.8581337928771999</v>
      </c>
      <c r="V15">
        <v>4.5423889160156197</v>
      </c>
      <c r="W15" s="17">
        <v>0.31574487686157199</v>
      </c>
      <c r="X15">
        <v>0.66100692749023404</v>
      </c>
      <c r="Y15">
        <v>0.66100692749023404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739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1.6501522064209</v>
      </c>
      <c r="M16">
        <v>9999</v>
      </c>
      <c r="N16">
        <v>9999</v>
      </c>
      <c r="O16">
        <v>5</v>
      </c>
      <c r="P16">
        <v>5</v>
      </c>
      <c r="Q16">
        <v>14</v>
      </c>
      <c r="R16" s="16">
        <v>0.35709999999999997</v>
      </c>
      <c r="S16" s="16">
        <f t="shared" si="0"/>
        <v>0.5</v>
      </c>
      <c r="T16">
        <v>4.4673652648925799</v>
      </c>
      <c r="U16">
        <v>4.240966796875</v>
      </c>
      <c r="V16">
        <v>3.9269156455993599</v>
      </c>
      <c r="W16" s="17">
        <v>0.31405115127563499</v>
      </c>
      <c r="X16">
        <v>0.540449619293213</v>
      </c>
      <c r="Y16">
        <v>0.540449619293213</v>
      </c>
      <c r="Z16">
        <v>0.5</v>
      </c>
      <c r="AA16">
        <v>0.9</v>
      </c>
      <c r="AB16">
        <v>0.64285714285714302</v>
      </c>
      <c r="AC16">
        <v>0.75</v>
      </c>
      <c r="AD16">
        <v>0.1</v>
      </c>
      <c r="AE16">
        <v>0.4</v>
      </c>
    </row>
    <row r="17" spans="1:31" x14ac:dyDescent="0.15">
      <c r="A17" s="6">
        <v>229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10.3217124938965</v>
      </c>
      <c r="L17" s="10">
        <v>1.7060852050781199</v>
      </c>
      <c r="M17">
        <v>1.0290412902832</v>
      </c>
      <c r="N17">
        <v>7.3843078613281197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4.8080120086669904</v>
      </c>
      <c r="U17">
        <v>4.4200329780578604</v>
      </c>
      <c r="V17">
        <v>4.1532464027404803</v>
      </c>
      <c r="W17" s="17">
        <v>0.26678657531738298</v>
      </c>
      <c r="X17">
        <v>0.654765605926514</v>
      </c>
      <c r="Y17">
        <v>0.654765605926514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733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11.8653621673584</v>
      </c>
      <c r="L18" s="10">
        <v>1.68826484680176</v>
      </c>
      <c r="M18">
        <v>1.46877670288086</v>
      </c>
      <c r="N18">
        <v>9.1130142211914098</v>
      </c>
      <c r="O18">
        <v>6</v>
      </c>
      <c r="P18">
        <v>6</v>
      </c>
      <c r="Q18">
        <v>16</v>
      </c>
      <c r="R18" s="16">
        <v>0.375</v>
      </c>
      <c r="S18" s="16">
        <f t="shared" ref="S18:S52" si="1">O18/E18</f>
        <v>0.6</v>
      </c>
      <c r="T18">
        <v>4.6890087127685502</v>
      </c>
      <c r="U18">
        <v>4.3773121833801296</v>
      </c>
      <c r="V18">
        <v>4.1230134963989302</v>
      </c>
      <c r="W18" s="17">
        <v>0.25429868698120101</v>
      </c>
      <c r="X18">
        <v>0.56599521636962902</v>
      </c>
      <c r="Y18">
        <v>0.56599521636962902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577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12.5681343078613</v>
      </c>
      <c r="L19" s="10">
        <v>1.6681442260742201</v>
      </c>
      <c r="M19">
        <v>1.4499664306640601</v>
      </c>
      <c r="N19">
        <v>9.9293594360351598</v>
      </c>
      <c r="O19">
        <v>8</v>
      </c>
      <c r="P19">
        <v>8</v>
      </c>
      <c r="Q19">
        <v>18</v>
      </c>
      <c r="R19" s="16">
        <v>0.44440000000000002</v>
      </c>
      <c r="S19" s="16">
        <f t="shared" si="1"/>
        <v>0.8</v>
      </c>
      <c r="T19">
        <v>5.2424602508544904</v>
      </c>
      <c r="U19">
        <v>4.8652920722961399</v>
      </c>
      <c r="V19">
        <v>4.61120510101318</v>
      </c>
      <c r="W19" s="17">
        <v>0.25408697128295898</v>
      </c>
      <c r="X19">
        <v>0.63125514984130904</v>
      </c>
      <c r="Y19">
        <v>0.63125514984130904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864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9.7117614746093697</v>
      </c>
      <c r="L20" s="10">
        <v>1.73189353942871</v>
      </c>
      <c r="M20">
        <v>1.1190643310546899</v>
      </c>
      <c r="N20">
        <v>6.9107093811035201</v>
      </c>
      <c r="O20">
        <v>6</v>
      </c>
      <c r="P20">
        <v>6</v>
      </c>
      <c r="Q20">
        <v>16</v>
      </c>
      <c r="R20" s="16">
        <v>0.375</v>
      </c>
      <c r="S20" s="16">
        <f t="shared" si="1"/>
        <v>0.6</v>
      </c>
      <c r="T20">
        <v>4.5033893585205096</v>
      </c>
      <c r="U20">
        <v>4.1522464752197301</v>
      </c>
      <c r="V20">
        <v>3.9079174995422399</v>
      </c>
      <c r="W20" s="17">
        <v>0.24432897567749001</v>
      </c>
      <c r="X20">
        <v>0.59547185897827104</v>
      </c>
      <c r="Y20">
        <v>0.59547185897827104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s="2" customFormat="1" x14ac:dyDescent="0.15">
      <c r="A21" s="7">
        <v>471</v>
      </c>
      <c r="B21" s="2">
        <v>18</v>
      </c>
      <c r="C21" s="2">
        <v>2</v>
      </c>
      <c r="D21" s="2">
        <v>10</v>
      </c>
      <c r="E21" s="2">
        <v>10</v>
      </c>
      <c r="F21" s="2">
        <v>10</v>
      </c>
      <c r="G21" s="2">
        <v>0</v>
      </c>
      <c r="H21" s="2">
        <v>8</v>
      </c>
      <c r="I21" s="2">
        <v>2</v>
      </c>
      <c r="J21" s="2">
        <v>0.9</v>
      </c>
      <c r="K21" s="11">
        <v>9.5644092559814506</v>
      </c>
      <c r="L21" s="11">
        <v>1.7996177673339799</v>
      </c>
      <c r="M21" s="2">
        <v>1.2210121154785201</v>
      </c>
      <c r="N21" s="2">
        <v>6.8129844665527299</v>
      </c>
      <c r="O21" s="2">
        <v>6</v>
      </c>
      <c r="P21" s="2">
        <v>6</v>
      </c>
      <c r="Q21" s="2">
        <v>16</v>
      </c>
      <c r="R21" s="18">
        <v>0.375</v>
      </c>
      <c r="S21" s="18">
        <f t="shared" si="1"/>
        <v>0.6</v>
      </c>
      <c r="T21" s="2">
        <v>4.6843013763427699</v>
      </c>
      <c r="U21" s="2">
        <v>4.3179864883422896</v>
      </c>
      <c r="V21" s="2">
        <v>4.0765180587768501</v>
      </c>
      <c r="W21" s="11">
        <v>0.24146842956542999</v>
      </c>
      <c r="X21" s="2">
        <v>0.60778331756591797</v>
      </c>
      <c r="Y21" s="2">
        <v>0.60778331756591797</v>
      </c>
      <c r="Z21" s="2">
        <v>0.6</v>
      </c>
      <c r="AA21" s="2">
        <v>1</v>
      </c>
      <c r="AB21" s="2">
        <v>0.625</v>
      </c>
      <c r="AC21" s="2">
        <v>0.76923076923076905</v>
      </c>
      <c r="AD21" s="2">
        <v>0</v>
      </c>
      <c r="AE21" s="2">
        <v>0.4</v>
      </c>
    </row>
    <row r="22" spans="1:31" x14ac:dyDescent="0.15">
      <c r="A22" s="6">
        <v>167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12.971529006958001</v>
      </c>
      <c r="L22" s="10">
        <v>1.88516998291016</v>
      </c>
      <c r="M22">
        <v>1.59377288818359</v>
      </c>
      <c r="N22">
        <v>9.4041481018066406</v>
      </c>
      <c r="O22">
        <v>5</v>
      </c>
      <c r="P22">
        <v>5</v>
      </c>
      <c r="Q22">
        <v>15</v>
      </c>
      <c r="R22" s="16">
        <v>0.33329999999999999</v>
      </c>
      <c r="S22" s="16">
        <f t="shared" si="1"/>
        <v>0.5</v>
      </c>
      <c r="T22">
        <v>5.1941833496093697</v>
      </c>
      <c r="U22">
        <v>4.8667502403259304</v>
      </c>
      <c r="V22">
        <v>4.5372552871704102</v>
      </c>
      <c r="W22" s="17">
        <v>0.32949495315551802</v>
      </c>
      <c r="X22">
        <v>0.65692806243896495</v>
      </c>
      <c r="Y22">
        <v>0.65692806243896495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702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13.035551071166999</v>
      </c>
      <c r="L23" s="10">
        <v>1.8518524169921899</v>
      </c>
      <c r="M23">
        <v>1.5735511779785201</v>
      </c>
      <c r="N23">
        <v>9.6432857513427699</v>
      </c>
      <c r="O23">
        <v>6</v>
      </c>
      <c r="P23">
        <v>6</v>
      </c>
      <c r="Q23">
        <v>16</v>
      </c>
      <c r="R23" s="16">
        <v>0.375</v>
      </c>
      <c r="S23" s="16">
        <f t="shared" si="1"/>
        <v>0.6</v>
      </c>
      <c r="T23">
        <v>5.0322628021240199</v>
      </c>
      <c r="U23">
        <v>4.7077298164367702</v>
      </c>
      <c r="V23">
        <v>4.3833518028259304</v>
      </c>
      <c r="W23" s="17">
        <v>0.32437801361084001</v>
      </c>
      <c r="X23">
        <v>0.64891099929809604</v>
      </c>
      <c r="Y23">
        <v>0.64891099929809604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780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13.2326164245606</v>
      </c>
      <c r="L24" s="10">
        <v>1.9440841674804701</v>
      </c>
      <c r="M24">
        <v>1.69852066040039</v>
      </c>
      <c r="N24">
        <v>10.0872039794922</v>
      </c>
      <c r="O24">
        <v>7</v>
      </c>
      <c r="P24">
        <v>7</v>
      </c>
      <c r="Q24">
        <v>17</v>
      </c>
      <c r="R24" s="16">
        <v>0.4118</v>
      </c>
      <c r="S24" s="16">
        <f t="shared" si="1"/>
        <v>0.7</v>
      </c>
      <c r="T24">
        <v>5.0154247283935502</v>
      </c>
      <c r="U24">
        <v>4.6655039787292498</v>
      </c>
      <c r="V24">
        <v>4.3625283241271999</v>
      </c>
      <c r="W24" s="17">
        <v>0.302975654602051</v>
      </c>
      <c r="X24">
        <v>0.65289640426635698</v>
      </c>
      <c r="Y24">
        <v>0.65289640426635698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66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12.834880828857401</v>
      </c>
      <c r="L25" s="10">
        <v>1.9117622375488299</v>
      </c>
      <c r="M25">
        <v>1.6743087768554701</v>
      </c>
      <c r="N25">
        <v>9.7622947692871094</v>
      </c>
      <c r="O25">
        <v>6</v>
      </c>
      <c r="P25">
        <v>6</v>
      </c>
      <c r="Q25">
        <v>16</v>
      </c>
      <c r="R25" s="16">
        <v>0.375</v>
      </c>
      <c r="S25" s="16">
        <f t="shared" si="1"/>
        <v>0.6</v>
      </c>
      <c r="T25">
        <v>5.3047294616699201</v>
      </c>
      <c r="U25">
        <v>4.9479794502258301</v>
      </c>
      <c r="V25">
        <v>4.6499147415161097</v>
      </c>
      <c r="W25" s="17">
        <v>0.29806470870971702</v>
      </c>
      <c r="X25">
        <v>0.65481472015380904</v>
      </c>
      <c r="Y25">
        <v>0.65481472015380904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248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10.4051151275635</v>
      </c>
      <c r="L26" s="10">
        <v>1.9848480224609399</v>
      </c>
      <c r="M26">
        <v>1.3254547119140601</v>
      </c>
      <c r="N26">
        <v>7.2283706665039098</v>
      </c>
      <c r="O26">
        <v>5</v>
      </c>
      <c r="P26">
        <v>5</v>
      </c>
      <c r="Q26">
        <v>15</v>
      </c>
      <c r="R26" s="16">
        <v>0.33329999999999999</v>
      </c>
      <c r="S26" s="16">
        <f t="shared" si="1"/>
        <v>0.5</v>
      </c>
      <c r="T26">
        <v>4.5812740325927699</v>
      </c>
      <c r="U26">
        <v>4.2390804290771502</v>
      </c>
      <c r="V26">
        <v>3.9479346275329599</v>
      </c>
      <c r="W26" s="17">
        <v>0.29114580154419001</v>
      </c>
      <c r="X26">
        <v>0.63333940505981401</v>
      </c>
      <c r="Y26">
        <v>0.63333940505981401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234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12.8093204498291</v>
      </c>
      <c r="L27" s="10">
        <v>1.9746341705322299</v>
      </c>
      <c r="M27">
        <v>1.76130294799805</v>
      </c>
      <c r="N27">
        <v>9.9051914215087908</v>
      </c>
      <c r="O27">
        <v>8</v>
      </c>
      <c r="P27">
        <v>8</v>
      </c>
      <c r="Q27">
        <v>18</v>
      </c>
      <c r="R27" s="16">
        <v>0.44440000000000002</v>
      </c>
      <c r="S27" s="16">
        <f t="shared" si="1"/>
        <v>0.8</v>
      </c>
      <c r="T27">
        <v>4.8839550018310502</v>
      </c>
      <c r="U27">
        <v>4.5486645698547399</v>
      </c>
      <c r="V27">
        <v>4.2683181762695304</v>
      </c>
      <c r="W27" s="17">
        <v>0.28034639358520502</v>
      </c>
      <c r="X27">
        <v>0.61563682556152299</v>
      </c>
      <c r="Y27">
        <v>0.61563682556152299</v>
      </c>
      <c r="Z27">
        <v>0.8</v>
      </c>
      <c r="AA27">
        <v>1</v>
      </c>
      <c r="AB27">
        <v>0.55555555555555602</v>
      </c>
      <c r="AC27">
        <v>0.71428571428571397</v>
      </c>
      <c r="AD27">
        <v>0</v>
      </c>
      <c r="AE27">
        <v>0.2</v>
      </c>
    </row>
    <row r="28" spans="1:31" x14ac:dyDescent="0.15">
      <c r="A28" s="6">
        <v>530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13.0725746154785</v>
      </c>
      <c r="L28" s="10">
        <v>1.9138488769531199</v>
      </c>
      <c r="M28">
        <v>1.68550872802734</v>
      </c>
      <c r="N28">
        <v>10.1151885986328</v>
      </c>
      <c r="O28">
        <v>7</v>
      </c>
      <c r="P28">
        <v>7</v>
      </c>
      <c r="Q28">
        <v>17</v>
      </c>
      <c r="R28" s="16">
        <v>0.4118</v>
      </c>
      <c r="S28" s="16">
        <f t="shared" si="1"/>
        <v>0.7</v>
      </c>
      <c r="T28">
        <v>4.7995872497558603</v>
      </c>
      <c r="U28">
        <v>4.4854669570922896</v>
      </c>
      <c r="V28">
        <v>4.2099537849426296</v>
      </c>
      <c r="W28" s="17">
        <v>0.27551317214965798</v>
      </c>
      <c r="X28">
        <v>0.58963346481323198</v>
      </c>
      <c r="Y28">
        <v>0.58963346481323198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408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10.498249053955099</v>
      </c>
      <c r="L29" s="10">
        <v>1.8893241882324201</v>
      </c>
      <c r="M29">
        <v>1.2421913146972701</v>
      </c>
      <c r="N29">
        <v>7.5254993438720703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4.4369258880615199</v>
      </c>
      <c r="U29">
        <v>4.0983295440673801</v>
      </c>
      <c r="V29">
        <v>3.8247802257537802</v>
      </c>
      <c r="W29" s="17">
        <v>0.27354931831359902</v>
      </c>
      <c r="X29">
        <v>0.61214566230773904</v>
      </c>
      <c r="Y29">
        <v>0.61214566230773904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919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9.3149452209472692</v>
      </c>
      <c r="L30" s="10">
        <v>1.9072952270507799</v>
      </c>
      <c r="M30">
        <v>1.2956085205078101</v>
      </c>
      <c r="N30">
        <v>6.2011222839355504</v>
      </c>
      <c r="O30">
        <v>5</v>
      </c>
      <c r="P30">
        <v>5</v>
      </c>
      <c r="Q30">
        <v>15</v>
      </c>
      <c r="R30" s="16">
        <v>0.33329999999999999</v>
      </c>
      <c r="S30" s="16">
        <f t="shared" si="1"/>
        <v>0.5</v>
      </c>
      <c r="T30">
        <v>3.9522819519043</v>
      </c>
      <c r="U30">
        <v>3.6741347312927202</v>
      </c>
      <c r="V30">
        <v>3.4054298400878902</v>
      </c>
      <c r="W30" s="17">
        <v>0.26870489120483398</v>
      </c>
      <c r="X30">
        <v>0.54685211181640603</v>
      </c>
      <c r="Y30">
        <v>0.54685211181640603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522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9.7061634063720703</v>
      </c>
      <c r="L31" s="10">
        <v>1.9716968536377</v>
      </c>
      <c r="M31">
        <v>1.37361907958984</v>
      </c>
      <c r="N31">
        <v>6.6777267456054696</v>
      </c>
      <c r="O31">
        <v>5</v>
      </c>
      <c r="P31">
        <v>5</v>
      </c>
      <c r="Q31">
        <v>14</v>
      </c>
      <c r="R31" s="16">
        <v>0.35709999999999997</v>
      </c>
      <c r="S31" s="16">
        <f t="shared" si="1"/>
        <v>0.5</v>
      </c>
      <c r="T31">
        <v>4.1701889038085902</v>
      </c>
      <c r="U31">
        <v>3.8697781562805198</v>
      </c>
      <c r="V31">
        <v>3.6039681434631401</v>
      </c>
      <c r="W31" s="17">
        <v>0.26581001281738298</v>
      </c>
      <c r="X31">
        <v>0.56622076034545898</v>
      </c>
      <c r="Y31">
        <v>0.56622076034545898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s="1" customFormat="1" x14ac:dyDescent="0.15">
      <c r="A32" s="8">
        <v>172</v>
      </c>
      <c r="B32" s="1">
        <v>18</v>
      </c>
      <c r="C32" s="1">
        <v>2</v>
      </c>
      <c r="D32" s="1">
        <v>10</v>
      </c>
      <c r="E32" s="1">
        <v>10</v>
      </c>
      <c r="F32" s="1">
        <v>10</v>
      </c>
      <c r="G32" s="1">
        <v>0</v>
      </c>
      <c r="H32" s="1">
        <v>8</v>
      </c>
      <c r="I32" s="1">
        <v>2</v>
      </c>
      <c r="J32" s="1">
        <v>0.9</v>
      </c>
      <c r="K32" s="12">
        <v>10.5464134216309</v>
      </c>
      <c r="L32" s="12">
        <v>1.8338317871093699</v>
      </c>
      <c r="M32" s="1">
        <v>1.2020416259765601</v>
      </c>
      <c r="N32" s="1">
        <v>7.7317867279052699</v>
      </c>
      <c r="O32" s="1">
        <v>6</v>
      </c>
      <c r="P32" s="1">
        <v>6</v>
      </c>
      <c r="Q32" s="1">
        <v>16</v>
      </c>
      <c r="R32" s="19">
        <v>0.375</v>
      </c>
      <c r="S32" s="19">
        <f t="shared" si="1"/>
        <v>0.6</v>
      </c>
      <c r="T32" s="1">
        <v>4.8599853515625</v>
      </c>
      <c r="U32" s="1">
        <v>4.4665212631225604</v>
      </c>
      <c r="V32" s="1">
        <v>4.2053079605102504</v>
      </c>
      <c r="W32" s="12">
        <v>0.26121330261230502</v>
      </c>
      <c r="X32" s="1">
        <v>0.65467739105224598</v>
      </c>
      <c r="Y32" s="1">
        <v>0.65467739105224598</v>
      </c>
      <c r="Z32" s="1">
        <v>0.6</v>
      </c>
      <c r="AA32" s="1">
        <v>1</v>
      </c>
      <c r="AB32" s="1">
        <v>0.625</v>
      </c>
      <c r="AC32" s="1">
        <v>0.76923076923076905</v>
      </c>
      <c r="AD32" s="1">
        <v>0</v>
      </c>
      <c r="AE32" s="1">
        <v>0.4</v>
      </c>
    </row>
    <row r="33" spans="1:31" x14ac:dyDescent="0.15">
      <c r="A33" s="6">
        <v>855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9.8626899719238299</v>
      </c>
      <c r="L33" s="10">
        <v>2.1980857849121098</v>
      </c>
      <c r="M33">
        <v>1.5481758117675799</v>
      </c>
      <c r="N33">
        <v>6.3311920166015598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4.3179283142089799</v>
      </c>
      <c r="U33">
        <v>4.03924560546875</v>
      </c>
      <c r="V33">
        <v>3.72537040710449</v>
      </c>
      <c r="W33" s="17">
        <v>0.31387519836425798</v>
      </c>
      <c r="X33">
        <v>0.59255790710449197</v>
      </c>
      <c r="Y33">
        <v>0.59255790710449197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806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12.9845275878906</v>
      </c>
      <c r="L34" s="10">
        <v>2.0112686157226598</v>
      </c>
      <c r="M34">
        <v>1.7668647766113299</v>
      </c>
      <c r="N34">
        <v>9.7484550476074201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4.8279895782470703</v>
      </c>
      <c r="U34">
        <v>4.5147790908813503</v>
      </c>
      <c r="V34">
        <v>4.2017807960510298</v>
      </c>
      <c r="W34" s="17">
        <v>0.31299829483032199</v>
      </c>
      <c r="X34">
        <v>0.62620878219604503</v>
      </c>
      <c r="Y34">
        <v>0.62620878219604503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140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12.781984329223601</v>
      </c>
      <c r="L35" s="10">
        <v>2.0721778869628902</v>
      </c>
      <c r="M35">
        <v>1.83835220336914</v>
      </c>
      <c r="N35">
        <v>9.5615386962890607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4.7281875610351598</v>
      </c>
      <c r="U35">
        <v>4.4298238754272496</v>
      </c>
      <c r="V35">
        <v>4.11706447601318</v>
      </c>
      <c r="W35" s="17">
        <v>0.312759399414062</v>
      </c>
      <c r="X35">
        <v>0.61112308502197299</v>
      </c>
      <c r="Y35">
        <v>0.61112308502197299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833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9.99371337890625</v>
      </c>
      <c r="L36" s="10">
        <v>2.1343574523925799</v>
      </c>
      <c r="M36">
        <v>1.4716148376464799</v>
      </c>
      <c r="N36">
        <v>6.5104637145996103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4.3172283172607404</v>
      </c>
      <c r="U36">
        <v>4.0264840126037598</v>
      </c>
      <c r="V36">
        <v>3.7139267921447701</v>
      </c>
      <c r="W36" s="17">
        <v>0.31255722045898399</v>
      </c>
      <c r="X36">
        <v>0.60330152511596702</v>
      </c>
      <c r="Y36">
        <v>0.60330152511596702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696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11.557004928588899</v>
      </c>
      <c r="L37" s="10">
        <v>2.10552978515625</v>
      </c>
      <c r="M37">
        <v>1.8621940612793</v>
      </c>
      <c r="N37">
        <v>8.0682544708252006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3.9785842895507799</v>
      </c>
      <c r="U37">
        <v>3.7728855609893799</v>
      </c>
      <c r="V37">
        <v>3.4656283855438201</v>
      </c>
      <c r="W37" s="17">
        <v>0.30725717544555697</v>
      </c>
      <c r="X37">
        <v>0.51295590400695801</v>
      </c>
      <c r="Y37">
        <v>0.51295590400695801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716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9.4345703125</v>
      </c>
      <c r="L38" s="10">
        <v>2.0255966186523402</v>
      </c>
      <c r="M38">
        <v>1.3853015899658201</v>
      </c>
      <c r="N38">
        <v>6.0597553253173801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4.3376636505126998</v>
      </c>
      <c r="U38">
        <v>4.0459394454956001</v>
      </c>
      <c r="V38">
        <v>3.7680420875549299</v>
      </c>
      <c r="W38" s="17">
        <v>0.27789735794067399</v>
      </c>
      <c r="X38">
        <v>0.569621562957764</v>
      </c>
      <c r="Y38">
        <v>0.569621562957764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395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10.428419113159199</v>
      </c>
      <c r="L39" s="10">
        <v>2.0196380615234402</v>
      </c>
      <c r="M39">
        <v>1.41328048706055</v>
      </c>
      <c r="N39">
        <v>7.4791736602783203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4.3040657043456996</v>
      </c>
      <c r="U39">
        <v>3.9911293983459499</v>
      </c>
      <c r="V39">
        <v>3.7171630859375</v>
      </c>
      <c r="W39" s="17">
        <v>0.27396631240844699</v>
      </c>
      <c r="X39">
        <v>0.58690261840820301</v>
      </c>
      <c r="Y39">
        <v>0.58690261840820301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s="1" customFormat="1" x14ac:dyDescent="0.15">
      <c r="A40" s="8">
        <v>896</v>
      </c>
      <c r="B40" s="1">
        <v>18</v>
      </c>
      <c r="C40" s="1">
        <v>2</v>
      </c>
      <c r="D40" s="1">
        <v>10</v>
      </c>
      <c r="E40" s="1">
        <v>10</v>
      </c>
      <c r="F40" s="1">
        <v>10</v>
      </c>
      <c r="G40" s="1">
        <v>0</v>
      </c>
      <c r="H40" s="1">
        <v>8</v>
      </c>
      <c r="I40" s="1">
        <v>2</v>
      </c>
      <c r="J40" s="1">
        <v>0.9</v>
      </c>
      <c r="K40" s="12">
        <v>10.0399951934815</v>
      </c>
      <c r="L40" s="12">
        <v>2.1060886383056601</v>
      </c>
      <c r="M40" s="1">
        <v>1.50069808959961</v>
      </c>
      <c r="N40" s="1">
        <v>6.89044189453125</v>
      </c>
      <c r="O40" s="1">
        <v>5</v>
      </c>
      <c r="P40" s="1">
        <v>5</v>
      </c>
      <c r="Q40" s="1">
        <v>15</v>
      </c>
      <c r="R40" s="19">
        <v>0.33329999999999999</v>
      </c>
      <c r="S40" s="19">
        <f t="shared" si="1"/>
        <v>0.5</v>
      </c>
      <c r="T40" s="1">
        <v>4.50950050354004</v>
      </c>
      <c r="U40" s="1">
        <v>4.18530368804932</v>
      </c>
      <c r="V40" s="1">
        <v>3.91378545761108</v>
      </c>
      <c r="W40" s="12">
        <v>0.27151823043823198</v>
      </c>
      <c r="X40" s="1">
        <v>0.59571504592895497</v>
      </c>
      <c r="Y40" s="1">
        <v>0.59571504592895497</v>
      </c>
      <c r="Z40" s="1">
        <v>0.5</v>
      </c>
      <c r="AA40" s="1">
        <v>1</v>
      </c>
      <c r="AB40" s="1">
        <v>0.66666666666666696</v>
      </c>
      <c r="AC40" s="1">
        <v>0.8</v>
      </c>
      <c r="AD40" s="1">
        <v>0</v>
      </c>
      <c r="AE40" s="1">
        <v>0.5</v>
      </c>
    </row>
    <row r="41" spans="1:31" x14ac:dyDescent="0.15">
      <c r="A41" s="6">
        <v>928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13.035099029541</v>
      </c>
      <c r="L41" s="10">
        <v>2.36561775207519</v>
      </c>
      <c r="M41">
        <v>2.0867767333984402</v>
      </c>
      <c r="N41">
        <v>9.0665988922119105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4.4604320526123002</v>
      </c>
      <c r="U41">
        <v>4.2258830070495597</v>
      </c>
      <c r="V41">
        <v>3.8717770576477002</v>
      </c>
      <c r="W41" s="17">
        <v>0.35410594940185602</v>
      </c>
      <c r="X41">
        <v>0.58865499496460005</v>
      </c>
      <c r="Y41">
        <v>0.58865499496460005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668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12.4697608947754</v>
      </c>
      <c r="L42" s="10">
        <v>2.2100162506103498</v>
      </c>
      <c r="M42">
        <v>1.9326705932617201</v>
      </c>
      <c r="N42">
        <v>8.6262435913085902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4.5913066864013699</v>
      </c>
      <c r="U42">
        <v>4.33756351470947</v>
      </c>
      <c r="V42">
        <v>3.9905815124511701</v>
      </c>
      <c r="W42" s="17">
        <v>0.346982002258301</v>
      </c>
      <c r="X42">
        <v>0.60072517395019498</v>
      </c>
      <c r="Y42">
        <v>0.60072517395019498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834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10.4121608734131</v>
      </c>
      <c r="L43" s="10">
        <v>2.2625465393066402</v>
      </c>
      <c r="M43">
        <v>1.6365547180175799</v>
      </c>
      <c r="N43">
        <v>7.0570545196533203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4.5424346923828098</v>
      </c>
      <c r="U43">
        <v>4.2352447509765598</v>
      </c>
      <c r="V43">
        <v>3.9195265769958501</v>
      </c>
      <c r="W43" s="17">
        <v>0.315718173980713</v>
      </c>
      <c r="X43">
        <v>0.622908115386963</v>
      </c>
      <c r="Y43">
        <v>0.622908115386963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0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10.8487205505371</v>
      </c>
      <c r="L44" s="10">
        <v>2.2319488525390598</v>
      </c>
      <c r="M44">
        <v>1.5590057373046899</v>
      </c>
      <c r="N44">
        <v>7.4062690734863299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4.5414714813232404</v>
      </c>
      <c r="U44">
        <v>4.2360644340515101</v>
      </c>
      <c r="V44">
        <v>3.9238123893737802</v>
      </c>
      <c r="W44" s="17">
        <v>0.31225204467773399</v>
      </c>
      <c r="X44">
        <v>0.617659091949463</v>
      </c>
      <c r="Y44">
        <v>0.617659091949463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792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10.127443313598601</v>
      </c>
      <c r="L45" s="10">
        <v>2.29244804382324</v>
      </c>
      <c r="M45">
        <v>1.6838493347168</v>
      </c>
      <c r="N45">
        <v>6.7507514953613299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4.5376281738281197</v>
      </c>
      <c r="U45">
        <v>4.2138810157775897</v>
      </c>
      <c r="V45">
        <v>3.9024033546447701</v>
      </c>
      <c r="W45" s="17">
        <v>0.311477661132812</v>
      </c>
      <c r="X45">
        <v>0.63522481918335005</v>
      </c>
      <c r="Y45">
        <v>0.63522481918335005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s="2" customFormat="1" x14ac:dyDescent="0.15">
      <c r="A46" s="7">
        <v>315</v>
      </c>
      <c r="B46" s="2">
        <v>18</v>
      </c>
      <c r="C46" s="2">
        <v>2</v>
      </c>
      <c r="D46" s="2">
        <v>10</v>
      </c>
      <c r="E46" s="2">
        <v>10</v>
      </c>
      <c r="F46" s="2">
        <v>10</v>
      </c>
      <c r="G46" s="2">
        <v>0</v>
      </c>
      <c r="H46" s="2">
        <v>8</v>
      </c>
      <c r="I46" s="2">
        <v>2</v>
      </c>
      <c r="J46" s="2">
        <v>0.9</v>
      </c>
      <c r="K46" s="11">
        <v>10.207160949706999</v>
      </c>
      <c r="L46" s="11">
        <v>2.2460556030273402</v>
      </c>
      <c r="M46" s="2">
        <v>1.6180114746093699</v>
      </c>
      <c r="N46" s="2">
        <v>6.8111667633056596</v>
      </c>
      <c r="O46" s="2">
        <v>4</v>
      </c>
      <c r="P46" s="2">
        <v>4</v>
      </c>
      <c r="Q46" s="2">
        <v>14</v>
      </c>
      <c r="R46" s="18">
        <v>0.28570000000000001</v>
      </c>
      <c r="S46" s="18">
        <f t="shared" si="1"/>
        <v>0.4</v>
      </c>
      <c r="T46" s="2">
        <v>4.3518047332763699</v>
      </c>
      <c r="U46" s="2">
        <v>4.0632410049438503</v>
      </c>
      <c r="V46" s="2">
        <v>3.7538657188415501</v>
      </c>
      <c r="W46" s="11">
        <v>0.30937528610229498</v>
      </c>
      <c r="X46" s="2">
        <v>0.59793901443481401</v>
      </c>
      <c r="Y46" s="2">
        <v>0.59793901443481401</v>
      </c>
      <c r="Z46" s="2">
        <v>0.4</v>
      </c>
      <c r="AA46" s="2">
        <v>1</v>
      </c>
      <c r="AB46" s="2">
        <v>0.71428571428571397</v>
      </c>
      <c r="AC46" s="2">
        <v>0.83333333333333304</v>
      </c>
      <c r="AD46" s="2">
        <v>0</v>
      </c>
      <c r="AE46" s="2">
        <v>0.6</v>
      </c>
    </row>
    <row r="47" spans="1:31" x14ac:dyDescent="0.15">
      <c r="A47" s="6">
        <v>235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11.3900394439697</v>
      </c>
      <c r="L47" s="10">
        <v>2.4912586212158199</v>
      </c>
      <c r="M47">
        <v>1.7519493103027299</v>
      </c>
      <c r="N47">
        <v>7.4269104003906197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4.2479076385498002</v>
      </c>
      <c r="U47">
        <v>3.9892611503601101</v>
      </c>
      <c r="V47">
        <v>3.6309616565704301</v>
      </c>
      <c r="W47" s="17">
        <v>0.35829949378967302</v>
      </c>
      <c r="X47">
        <v>0.61694598197937001</v>
      </c>
      <c r="Y47">
        <v>0.61694598197937001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803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12.3123073577881</v>
      </c>
      <c r="L48" s="10">
        <v>2.4238433837890598</v>
      </c>
      <c r="M48">
        <v>2.1898860931396502</v>
      </c>
      <c r="N48">
        <v>8.6475849151611293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3.9681911468505899</v>
      </c>
      <c r="U48">
        <v>3.7666637897491499</v>
      </c>
      <c r="V48">
        <v>3.41755175590515</v>
      </c>
      <c r="W48" s="17">
        <v>0.34911203384399397</v>
      </c>
      <c r="X48">
        <v>0.55063939094543501</v>
      </c>
      <c r="Y48">
        <v>0.55063939094543501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39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9.4858074188232404</v>
      </c>
      <c r="L49" s="10">
        <v>2.5182456970214799</v>
      </c>
      <c r="M49">
        <v>1.84243392944336</v>
      </c>
      <c r="N49">
        <v>5.33036231994629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4.1952648162841797</v>
      </c>
      <c r="U49">
        <v>3.94472360610962</v>
      </c>
      <c r="V49">
        <v>3.5989799499511701</v>
      </c>
      <c r="W49" s="17">
        <v>0.34574365615844699</v>
      </c>
      <c r="X49">
        <v>0.59628486633300803</v>
      </c>
      <c r="Y49">
        <v>0.59628486633300803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s="2" customFormat="1" x14ac:dyDescent="0.15">
      <c r="A50" s="7">
        <v>650</v>
      </c>
      <c r="B50" s="2">
        <v>18</v>
      </c>
      <c r="C50" s="2">
        <v>2</v>
      </c>
      <c r="D50" s="2">
        <v>10</v>
      </c>
      <c r="E50" s="2">
        <v>10</v>
      </c>
      <c r="F50" s="2">
        <v>10</v>
      </c>
      <c r="G50" s="2">
        <v>0</v>
      </c>
      <c r="H50" s="2">
        <v>8</v>
      </c>
      <c r="I50" s="2">
        <v>2</v>
      </c>
      <c r="J50" s="2">
        <v>0.9</v>
      </c>
      <c r="K50" s="11">
        <v>10.4459686279297</v>
      </c>
      <c r="L50" s="11">
        <v>2.49098777770996</v>
      </c>
      <c r="M50" s="2">
        <v>1.87667465209961</v>
      </c>
      <c r="N50" s="2">
        <v>6.8721752166748002</v>
      </c>
      <c r="O50" s="2">
        <v>4</v>
      </c>
      <c r="P50" s="2">
        <v>4</v>
      </c>
      <c r="Q50" s="2">
        <v>14</v>
      </c>
      <c r="R50" s="18">
        <v>0.28570000000000001</v>
      </c>
      <c r="S50" s="18">
        <f t="shared" si="1"/>
        <v>0.4</v>
      </c>
      <c r="T50" s="2">
        <v>4.5496177673339799</v>
      </c>
      <c r="U50" s="2">
        <v>4.2510433197021502</v>
      </c>
      <c r="V50" s="2">
        <v>3.9183669090271001</v>
      </c>
      <c r="W50" s="11">
        <v>0.33267641067504899</v>
      </c>
      <c r="X50" s="2">
        <v>0.63125085830688499</v>
      </c>
      <c r="Y50" s="2">
        <v>0.63125085830688499</v>
      </c>
      <c r="Z50" s="2">
        <v>0.4</v>
      </c>
      <c r="AA50" s="2">
        <v>1</v>
      </c>
      <c r="AB50" s="2">
        <v>0.71428571428571397</v>
      </c>
      <c r="AC50" s="2">
        <v>0.83333333333333304</v>
      </c>
      <c r="AD50" s="2">
        <v>0</v>
      </c>
      <c r="AE50" s="2">
        <v>0.6</v>
      </c>
    </row>
    <row r="51" spans="1:31" x14ac:dyDescent="0.15">
      <c r="A51" s="6">
        <v>714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13.255451202392599</v>
      </c>
      <c r="L51" s="10">
        <v>2.7501449584960902</v>
      </c>
      <c r="M51">
        <v>2.50296974182129</v>
      </c>
      <c r="N51">
        <v>9.2007598876953107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4.4799461364746103</v>
      </c>
      <c r="U51">
        <v>4.2444767951965297</v>
      </c>
      <c r="V51">
        <v>3.8443617820739702</v>
      </c>
      <c r="W51" s="17">
        <v>0.40011501312255898</v>
      </c>
      <c r="X51">
        <v>0.63558435440063499</v>
      </c>
      <c r="Y51">
        <v>0.63558435440063499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529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11.5277290344238</v>
      </c>
      <c r="L52" s="10">
        <v>2.7787723541259801</v>
      </c>
      <c r="M52">
        <v>2.1110267639160201</v>
      </c>
      <c r="N52">
        <v>7.5974636077880904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4.1621055603027299</v>
      </c>
      <c r="U52">
        <v>3.9118816852569598</v>
      </c>
      <c r="V52">
        <v>3.5439484119415301</v>
      </c>
      <c r="W52" s="17">
        <v>0.36793327331543002</v>
      </c>
      <c r="X52">
        <v>0.61815714836120605</v>
      </c>
      <c r="Y52">
        <v>0.61815714836120605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s="3" customFormat="1" x14ac:dyDescent="0.15">
      <c r="K53" s="13" t="s">
        <v>29</v>
      </c>
      <c r="L53" s="10">
        <f>AVERAGE(L2:L52)</f>
        <v>1.9107413572423602</v>
      </c>
      <c r="W53" s="17">
        <f t="shared" ref="W53:AE53" si="2">AVERAGE(W2:W52)</f>
        <v>0.29147721271888888</v>
      </c>
      <c r="Z53" s="3">
        <f t="shared" si="2"/>
        <v>0.53333333333333299</v>
      </c>
      <c r="AA53" s="3">
        <f t="shared" si="2"/>
        <v>0.99411764705882355</v>
      </c>
      <c r="AB53" s="3">
        <f t="shared" si="2"/>
        <v>0.6545458002205411</v>
      </c>
      <c r="AC53" s="3">
        <f t="shared" si="2"/>
        <v>0.78823977702068104</v>
      </c>
      <c r="AD53" s="3">
        <f t="shared" si="2"/>
        <v>5.8823529411764714E-3</v>
      </c>
      <c r="AE53" s="3">
        <f t="shared" si="2"/>
        <v>0.46078431372549056</v>
      </c>
    </row>
    <row r="54" spans="1:31" s="3" customFormat="1" x14ac:dyDescent="0.15">
      <c r="K54" s="14" t="s">
        <v>30</v>
      </c>
      <c r="L54" s="10">
        <f>MAX(L2:L52)</f>
        <v>2.7787723541259801</v>
      </c>
      <c r="W54" s="17">
        <f t="shared" ref="W54:AE54" si="3">MAX(W2:W52)</f>
        <v>0.40011501312255898</v>
      </c>
      <c r="Z54" s="3">
        <f t="shared" si="3"/>
        <v>0.8</v>
      </c>
      <c r="AA54" s="3">
        <f t="shared" si="3"/>
        <v>1</v>
      </c>
      <c r="AB54" s="3">
        <f t="shared" si="3"/>
        <v>0.76923076923076905</v>
      </c>
      <c r="AC54" s="3">
        <f t="shared" si="3"/>
        <v>0.86956521739130399</v>
      </c>
      <c r="AD54" s="3">
        <f t="shared" si="3"/>
        <v>0.1</v>
      </c>
      <c r="AE54" s="3">
        <f t="shared" si="3"/>
        <v>0.7</v>
      </c>
    </row>
    <row r="55" spans="1:31" s="3" customFormat="1" x14ac:dyDescent="0.15">
      <c r="L55" s="10">
        <f>MIN(L2:L52)</f>
        <v>1.0819282531738299</v>
      </c>
      <c r="W55" s="17">
        <f t="shared" ref="W55:AE55" si="4">MIN(W2:W52)</f>
        <v>0.20013427734375</v>
      </c>
      <c r="Z55" s="3">
        <f t="shared" si="4"/>
        <v>0.3</v>
      </c>
      <c r="AA55" s="3">
        <f t="shared" si="4"/>
        <v>0.9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O59" s="3" t="s">
        <v>97</v>
      </c>
      <c r="P59" s="3"/>
      <c r="Q59" s="3"/>
      <c r="R59" s="3"/>
      <c r="W59" s="17"/>
    </row>
    <row r="60" spans="1:31" x14ac:dyDescent="0.15">
      <c r="K60" s="3">
        <v>0.19500000000000001</v>
      </c>
      <c r="L60" s="10"/>
      <c r="O60" s="3">
        <v>0.2</v>
      </c>
      <c r="P60" s="3">
        <v>-400</v>
      </c>
      <c r="Q60" s="3">
        <v>1600</v>
      </c>
      <c r="R60" s="3">
        <v>80</v>
      </c>
      <c r="W60" s="17"/>
    </row>
    <row r="61" spans="1:31" x14ac:dyDescent="0.15">
      <c r="K61" s="3"/>
      <c r="L61" s="10"/>
      <c r="O61" s="3">
        <v>0.4</v>
      </c>
      <c r="P61" s="3">
        <v>-800</v>
      </c>
      <c r="Q61" s="3">
        <v>1200</v>
      </c>
      <c r="R61" s="3">
        <v>60</v>
      </c>
      <c r="W61" s="17"/>
    </row>
    <row r="62" spans="1:31" x14ac:dyDescent="0.15">
      <c r="K62" s="3" t="s">
        <v>31</v>
      </c>
      <c r="L62" s="3" t="s">
        <v>32</v>
      </c>
      <c r="O62" s="3">
        <v>0.45</v>
      </c>
      <c r="P62" s="3">
        <v>-900</v>
      </c>
      <c r="Q62" s="3">
        <v>1100</v>
      </c>
      <c r="R62" s="3">
        <v>55</v>
      </c>
      <c r="W62" s="17"/>
    </row>
    <row r="63" spans="1:31" x14ac:dyDescent="0.15">
      <c r="K63" s="3"/>
      <c r="L63" s="3"/>
      <c r="O63" s="3">
        <v>0.49</v>
      </c>
      <c r="P63" s="3">
        <v>-980</v>
      </c>
      <c r="Q63" s="3">
        <v>1020</v>
      </c>
      <c r="R63" s="3">
        <v>51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W65" s="17"/>
    </row>
    <row r="66" spans="11:23" s="22" customFormat="1" x14ac:dyDescent="0.15">
      <c r="K66" s="24" t="s">
        <v>67</v>
      </c>
      <c r="L66" s="24">
        <f>COUNTIF(L2:L52,"&lt;1.033")-COUNTIF(L2:L52,"&lt;0.838")</f>
        <v>0</v>
      </c>
      <c r="M66" s="20">
        <v>3</v>
      </c>
      <c r="N66" s="20">
        <v>2</v>
      </c>
      <c r="W66" s="24"/>
    </row>
    <row r="67" spans="11:23" x14ac:dyDescent="0.15">
      <c r="K67" s="3" t="s">
        <v>68</v>
      </c>
      <c r="L67" s="3">
        <f>COUNTIF(L2:L52,"&lt;1.228")-COUNTIF(L2:L52,"&lt;1.033")</f>
        <v>2</v>
      </c>
      <c r="M67" s="3">
        <v>6</v>
      </c>
      <c r="N67" s="3">
        <v>4</v>
      </c>
      <c r="O67" s="3">
        <v>2</v>
      </c>
      <c r="P67" s="3">
        <v>2</v>
      </c>
      <c r="Q67" s="3">
        <v>2</v>
      </c>
      <c r="W67" s="17"/>
    </row>
    <row r="68" spans="11:23" x14ac:dyDescent="0.15">
      <c r="K68" s="3" t="s">
        <v>69</v>
      </c>
      <c r="L68" s="3">
        <f>COUNTIF(L2:L52,"&lt;1.423")-COUNTIF(L2:L52,"&lt;1.228")</f>
        <v>4</v>
      </c>
      <c r="M68" s="3">
        <v>8</v>
      </c>
      <c r="N68" s="3">
        <v>6</v>
      </c>
      <c r="O68" s="3">
        <v>5</v>
      </c>
      <c r="P68" s="3">
        <v>4</v>
      </c>
      <c r="Q68" s="3">
        <v>4</v>
      </c>
      <c r="W68" s="17"/>
    </row>
    <row r="69" spans="11:23" x14ac:dyDescent="0.15">
      <c r="K69" s="3" t="s">
        <v>70</v>
      </c>
      <c r="L69" s="3">
        <f>COUNTIF(L2:L52,"&lt;1.618")-COUNTIF(L2:L52,"&lt;1.423")</f>
        <v>6</v>
      </c>
      <c r="M69" s="3">
        <v>11</v>
      </c>
      <c r="N69" s="3">
        <v>9</v>
      </c>
      <c r="O69" s="3">
        <v>7</v>
      </c>
      <c r="P69" s="3">
        <v>7</v>
      </c>
      <c r="Q69" s="3">
        <v>6</v>
      </c>
      <c r="W69" s="3"/>
    </row>
    <row r="70" spans="11:23" x14ac:dyDescent="0.15">
      <c r="K70" s="3" t="s">
        <v>71</v>
      </c>
      <c r="L70" s="3">
        <f>COUNTIF(L2:L52,"&lt;1.813")-COUNTIF(L2:L52,"&lt;1.618")</f>
        <v>8</v>
      </c>
      <c r="M70" s="3">
        <v>14</v>
      </c>
      <c r="N70" s="3">
        <v>12</v>
      </c>
      <c r="O70" s="3">
        <v>10</v>
      </c>
      <c r="P70" s="3">
        <v>9</v>
      </c>
      <c r="Q70" s="3">
        <v>8</v>
      </c>
      <c r="W70" s="17"/>
    </row>
    <row r="71" spans="11:23" s="1" customFormat="1" x14ac:dyDescent="0.15">
      <c r="K71" s="12" t="s">
        <v>72</v>
      </c>
      <c r="L71" s="12">
        <f>COUNTIF(L2:L52,"&lt;2.008")-COUNTIF(L2:L52,"&lt;1.813")</f>
        <v>11</v>
      </c>
      <c r="M71" s="21">
        <v>16</v>
      </c>
      <c r="N71" s="21">
        <v>14</v>
      </c>
      <c r="O71" s="21">
        <v>12</v>
      </c>
      <c r="P71" s="21">
        <v>11</v>
      </c>
      <c r="Q71" s="21">
        <v>11</v>
      </c>
      <c r="W71" s="12"/>
    </row>
    <row r="72" spans="11:23" x14ac:dyDescent="0.15">
      <c r="K72" s="3" t="s">
        <v>73</v>
      </c>
      <c r="L72" s="3">
        <f>COUNTIF(L2:L52,"&lt;2.203")-COUNTIF(L2:L52,"&lt;2.008")</f>
        <v>8</v>
      </c>
      <c r="M72" s="3">
        <v>14</v>
      </c>
      <c r="N72" s="3">
        <v>12</v>
      </c>
      <c r="O72" s="3">
        <v>10</v>
      </c>
      <c r="P72" s="3">
        <v>9</v>
      </c>
      <c r="Q72" s="3">
        <v>8</v>
      </c>
      <c r="W72" s="3"/>
    </row>
    <row r="73" spans="11:23" x14ac:dyDescent="0.15">
      <c r="K73" s="3" t="s">
        <v>74</v>
      </c>
      <c r="L73" s="3">
        <f>COUNTIF(L2:L52,"&lt;2.398")-COUNTIF(L2:L52,"&lt;2.203")</f>
        <v>6</v>
      </c>
      <c r="M73" s="3">
        <v>11</v>
      </c>
      <c r="N73" s="3">
        <v>9</v>
      </c>
      <c r="O73" s="3">
        <v>7</v>
      </c>
      <c r="P73" s="3">
        <v>7</v>
      </c>
      <c r="Q73" s="3">
        <v>6</v>
      </c>
      <c r="W73" s="17"/>
    </row>
    <row r="74" spans="11:23" x14ac:dyDescent="0.15">
      <c r="K74" s="3" t="s">
        <v>75</v>
      </c>
      <c r="L74" s="3">
        <f>COUNTIF(L2:L52,"&lt;2.593")-COUNTIF(L2:L52,"&lt;2.398")</f>
        <v>4</v>
      </c>
      <c r="M74" s="3">
        <v>8</v>
      </c>
      <c r="N74" s="3">
        <v>6</v>
      </c>
      <c r="O74" s="3">
        <v>5</v>
      </c>
      <c r="P74" s="3">
        <v>4</v>
      </c>
      <c r="Q74" s="3">
        <v>4</v>
      </c>
      <c r="W74" s="3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s="22" customFormat="1" x14ac:dyDescent="0.15">
      <c r="K76" s="24" t="s">
        <v>77</v>
      </c>
      <c r="L76" s="24">
        <f>COUNTIF(L2:L52,"&lt;2.983")-COUNTIF(L2:L52,"&lt;2.788")</f>
        <v>0</v>
      </c>
      <c r="M76" s="20">
        <v>3</v>
      </c>
      <c r="N76" s="20">
        <v>2</v>
      </c>
      <c r="W76" s="24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17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N82">
        <v>1.9079999999999999</v>
      </c>
      <c r="O82">
        <v>0.155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N83">
        <v>2.5009999999999999</v>
      </c>
      <c r="O83">
        <v>0.21299999999999999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>
        <v>3.4870000000000001</v>
      </c>
      <c r="O84">
        <v>0.29099999999999998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1.9079999999999999</v>
      </c>
      <c r="O90">
        <v>0.155</v>
      </c>
      <c r="Q90">
        <v>0.83799999999999997</v>
      </c>
      <c r="R90">
        <v>2.9830000000000001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N91">
        <v>2.5009999999999999</v>
      </c>
      <c r="O91">
        <v>0.21299999999999999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3.472</v>
      </c>
      <c r="O92">
        <v>0.29099999999999998</v>
      </c>
      <c r="Q92">
        <v>2.3980000000000001</v>
      </c>
      <c r="R92">
        <v>4.5430000000000001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  <row r="96" spans="11:23" x14ac:dyDescent="0.15">
      <c r="K96" s="3"/>
      <c r="L96" s="3"/>
    </row>
  </sheetData>
  <phoneticPr fontId="5" type="noConversion"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124"/>
  <sheetViews>
    <sheetView topLeftCell="G94" workbookViewId="0">
      <selection activeCell="N103" sqref="N103:N113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21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811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 s="3">
        <v>7.9958915710449201</v>
      </c>
      <c r="L2" s="10">
        <v>2.4192810058593701</v>
      </c>
      <c r="M2">
        <v>0.42259979248046903</v>
      </c>
      <c r="N2">
        <v>7.1598644256591797</v>
      </c>
      <c r="O2">
        <v>4</v>
      </c>
      <c r="P2">
        <v>4</v>
      </c>
      <c r="Q2">
        <v>14</v>
      </c>
      <c r="R2" s="16">
        <v>0.28570000000000001</v>
      </c>
      <c r="S2" s="16">
        <f t="shared" ref="S2:S24" si="0">O2/E2</f>
        <v>0.4</v>
      </c>
      <c r="T2">
        <v>3.1425418853759801</v>
      </c>
      <c r="U2">
        <v>2.70858955383301</v>
      </c>
      <c r="V2">
        <v>2.6420795917511</v>
      </c>
      <c r="W2" s="17">
        <v>6.6509962081909194E-2</v>
      </c>
      <c r="X2">
        <v>0.50046229362487804</v>
      </c>
      <c r="Y2">
        <v>0.50046229362487804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1" customFormat="1" x14ac:dyDescent="0.15">
      <c r="A3" s="8">
        <v>970</v>
      </c>
      <c r="B3" s="1">
        <v>15</v>
      </c>
      <c r="C3" s="1">
        <v>5</v>
      </c>
      <c r="D3" s="1">
        <v>10</v>
      </c>
      <c r="E3" s="1">
        <v>10</v>
      </c>
      <c r="F3" s="1">
        <v>10</v>
      </c>
      <c r="G3" s="1">
        <v>0</v>
      </c>
      <c r="H3" s="1">
        <v>5</v>
      </c>
      <c r="I3" s="1">
        <v>5</v>
      </c>
      <c r="J3" s="1">
        <v>0.75</v>
      </c>
      <c r="K3" s="12">
        <v>8.1123428344726598</v>
      </c>
      <c r="L3" s="12">
        <v>2.4769401550293</v>
      </c>
      <c r="M3" s="1">
        <v>0.43460464477539101</v>
      </c>
      <c r="N3" s="1">
        <v>7.18613624572754</v>
      </c>
      <c r="O3" s="1">
        <v>4</v>
      </c>
      <c r="P3" s="1">
        <v>4</v>
      </c>
      <c r="Q3" s="1">
        <v>14</v>
      </c>
      <c r="R3" s="19">
        <v>0.28570000000000001</v>
      </c>
      <c r="S3" s="19">
        <f t="shared" si="0"/>
        <v>0.4</v>
      </c>
      <c r="T3" s="1">
        <v>3.5408668518066402</v>
      </c>
      <c r="U3" s="1">
        <v>3.0644097328186</v>
      </c>
      <c r="V3" s="1">
        <v>2.9869301319122301</v>
      </c>
      <c r="W3" s="12">
        <v>7.7479600906372098E-2</v>
      </c>
      <c r="X3" s="1">
        <v>0.55393671989440896</v>
      </c>
      <c r="Y3" s="1">
        <v>0.55393671989440896</v>
      </c>
      <c r="Z3" s="1">
        <v>0.4</v>
      </c>
      <c r="AA3" s="1">
        <v>1</v>
      </c>
      <c r="AB3" s="1">
        <v>0.71428571428571397</v>
      </c>
      <c r="AC3" s="1">
        <v>0.83333333333333304</v>
      </c>
      <c r="AD3" s="1">
        <v>0</v>
      </c>
      <c r="AE3" s="1">
        <v>0.6</v>
      </c>
    </row>
    <row r="4" spans="1:31" x14ac:dyDescent="0.15">
      <c r="A4" s="6">
        <v>147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7.5927104949951199</v>
      </c>
      <c r="L4" s="10">
        <v>2.7144756317138699</v>
      </c>
      <c r="M4">
        <v>0.28372955322265597</v>
      </c>
      <c r="N4">
        <v>8.1443538665771502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3.4357986450195299</v>
      </c>
      <c r="U4">
        <v>2.9036130905151398</v>
      </c>
      <c r="V4">
        <v>2.9277539253234899</v>
      </c>
      <c r="W4" s="17">
        <v>2.4140834808349599E-2</v>
      </c>
      <c r="X4">
        <v>0.50804471969604503</v>
      </c>
      <c r="Y4">
        <v>0.50804471969604503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24</v>
      </c>
      <c r="B5">
        <v>15</v>
      </c>
      <c r="C5">
        <v>5</v>
      </c>
      <c r="D5">
        <v>10</v>
      </c>
      <c r="E5">
        <v>10</v>
      </c>
      <c r="F5">
        <v>9</v>
      </c>
      <c r="G5">
        <v>1</v>
      </c>
      <c r="H5">
        <v>6</v>
      </c>
      <c r="I5">
        <v>4</v>
      </c>
      <c r="J5">
        <v>0.75</v>
      </c>
      <c r="K5" s="3">
        <v>8.3411636352539098</v>
      </c>
      <c r="L5" s="10">
        <v>2.5968551635742201</v>
      </c>
      <c r="M5">
        <v>1.41201019287109</v>
      </c>
      <c r="N5">
        <v>6.6117286682128897</v>
      </c>
      <c r="O5">
        <v>5</v>
      </c>
      <c r="P5">
        <v>5</v>
      </c>
      <c r="Q5">
        <v>14</v>
      </c>
      <c r="R5" s="16">
        <v>0.35709999999999997</v>
      </c>
      <c r="S5" s="16">
        <f t="shared" si="0"/>
        <v>0.5</v>
      </c>
      <c r="T5">
        <v>3.4026832580566402</v>
      </c>
      <c r="U5">
        <v>3.0136945247650102</v>
      </c>
      <c r="V5">
        <v>2.94060087203979</v>
      </c>
      <c r="W5" s="17">
        <v>7.3093652725219699E-2</v>
      </c>
      <c r="X5">
        <v>0.46208238601684598</v>
      </c>
      <c r="Y5">
        <v>0.46208238601684598</v>
      </c>
      <c r="Z5">
        <v>0.5</v>
      </c>
      <c r="AA5">
        <v>0.9</v>
      </c>
      <c r="AB5">
        <v>0.64285714285714302</v>
      </c>
      <c r="AC5">
        <v>0.75</v>
      </c>
      <c r="AD5">
        <v>0.1</v>
      </c>
      <c r="AE5">
        <v>0.4</v>
      </c>
    </row>
    <row r="6" spans="1:31" x14ac:dyDescent="0.15">
      <c r="A6" s="6">
        <v>473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7.9275894165039098</v>
      </c>
      <c r="L6" s="10">
        <v>2.6483669281005899</v>
      </c>
      <c r="M6">
        <v>0.66130828857421897</v>
      </c>
      <c r="N6">
        <v>6.5843334197998002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3.7051258087158199</v>
      </c>
      <c r="U6">
        <v>3.2515168190002401</v>
      </c>
      <c r="V6">
        <v>3.1500170230865501</v>
      </c>
      <c r="W6" s="17">
        <v>0.101499795913696</v>
      </c>
      <c r="X6">
        <v>0.55510878562927202</v>
      </c>
      <c r="Y6">
        <v>0.55510878562927202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s="2" customFormat="1" x14ac:dyDescent="0.15">
      <c r="A7" s="7">
        <v>465</v>
      </c>
      <c r="B7" s="2">
        <v>15</v>
      </c>
      <c r="C7" s="2">
        <v>5</v>
      </c>
      <c r="D7" s="2">
        <v>10</v>
      </c>
      <c r="E7" s="2">
        <v>10</v>
      </c>
      <c r="F7" s="2">
        <v>10</v>
      </c>
      <c r="G7" s="2">
        <v>0</v>
      </c>
      <c r="H7" s="2">
        <v>5</v>
      </c>
      <c r="I7" s="2">
        <v>5</v>
      </c>
      <c r="J7" s="2">
        <v>0.75</v>
      </c>
      <c r="K7" s="11">
        <v>7.2475414276123002</v>
      </c>
      <c r="L7" s="11">
        <v>2.6715660095214799</v>
      </c>
      <c r="M7" s="2">
        <v>1.10940933227539</v>
      </c>
      <c r="N7" s="2">
        <v>6.0276374816894496</v>
      </c>
      <c r="O7" s="2">
        <v>3</v>
      </c>
      <c r="P7" s="2">
        <v>3</v>
      </c>
      <c r="Q7" s="2">
        <v>11</v>
      </c>
      <c r="R7" s="18">
        <v>0.2727</v>
      </c>
      <c r="S7" s="18">
        <f t="shared" si="0"/>
        <v>0.3</v>
      </c>
      <c r="T7" s="2">
        <v>3.08828544616699</v>
      </c>
      <c r="U7" s="2">
        <v>2.7331199645996098</v>
      </c>
      <c r="V7" s="2">
        <v>2.6300811767578098</v>
      </c>
      <c r="W7" s="11">
        <v>0.103038787841797</v>
      </c>
      <c r="X7" s="2">
        <v>0.45820426940918002</v>
      </c>
      <c r="Y7" s="2">
        <v>0.45820426940918002</v>
      </c>
      <c r="Z7" s="2">
        <v>0.3</v>
      </c>
      <c r="AA7" s="2">
        <v>0.8</v>
      </c>
      <c r="AB7" s="2">
        <v>0.72727272727272696</v>
      </c>
      <c r="AC7" s="2">
        <v>0.76190476190476197</v>
      </c>
      <c r="AD7" s="2">
        <v>0.2</v>
      </c>
      <c r="AE7" s="2">
        <v>0.5</v>
      </c>
    </row>
    <row r="8" spans="1:31" x14ac:dyDescent="0.15">
      <c r="A8" s="6">
        <v>365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7.97296142578125</v>
      </c>
      <c r="L8" s="10">
        <v>2.8002986907959002</v>
      </c>
      <c r="M8">
        <v>0.1246337890625</v>
      </c>
      <c r="N8">
        <v>8.4722270965576207</v>
      </c>
      <c r="O8">
        <v>4</v>
      </c>
      <c r="P8">
        <v>4</v>
      </c>
      <c r="Q8">
        <v>13</v>
      </c>
      <c r="R8" s="16">
        <v>0.30769999999999997</v>
      </c>
      <c r="S8" s="16">
        <f t="shared" si="0"/>
        <v>0.4</v>
      </c>
      <c r="T8">
        <v>3.2654514312744101</v>
      </c>
      <c r="U8">
        <v>2.70167112350464</v>
      </c>
      <c r="V8">
        <v>2.73349809646606</v>
      </c>
      <c r="W8" s="17">
        <v>3.1826972961425802E-2</v>
      </c>
      <c r="X8">
        <v>0.53195333480835005</v>
      </c>
      <c r="Y8">
        <v>0.53195333480835005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6">
        <v>625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9.2096900939941406</v>
      </c>
      <c r="L9" s="10">
        <v>2.85905838012695</v>
      </c>
      <c r="M9">
        <v>0.52288818359375</v>
      </c>
      <c r="N9">
        <v>8.0289115905761701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3.3103942871093701</v>
      </c>
      <c r="U9">
        <v>2.8554091453552202</v>
      </c>
      <c r="V9">
        <v>2.7563230991363499</v>
      </c>
      <c r="W9" s="17">
        <v>9.9086046218872098E-2</v>
      </c>
      <c r="X9">
        <v>0.55407118797302202</v>
      </c>
      <c r="Y9">
        <v>0.55407118797302202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904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9.0766181945800799</v>
      </c>
      <c r="L10" s="10">
        <v>2.9220333099365199</v>
      </c>
      <c r="M10">
        <v>0.669952392578125</v>
      </c>
      <c r="N10">
        <v>7.8049945831298801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3.79270362854004</v>
      </c>
      <c r="U10">
        <v>3.2864410877227801</v>
      </c>
      <c r="V10">
        <v>3.1766781806945801</v>
      </c>
      <c r="W10" s="17">
        <v>0.10976290702819801</v>
      </c>
      <c r="X10">
        <v>0.61602544784545898</v>
      </c>
      <c r="Y10">
        <v>0.61602544784545898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523</v>
      </c>
      <c r="B11">
        <v>15</v>
      </c>
      <c r="C11">
        <v>5</v>
      </c>
      <c r="D11">
        <v>10</v>
      </c>
      <c r="E11">
        <v>10</v>
      </c>
      <c r="F11">
        <v>9</v>
      </c>
      <c r="G11">
        <v>1</v>
      </c>
      <c r="H11">
        <v>6</v>
      </c>
      <c r="I11">
        <v>4</v>
      </c>
      <c r="J11">
        <v>0.75</v>
      </c>
      <c r="K11" s="3">
        <v>7.95646095275879</v>
      </c>
      <c r="L11" s="10">
        <v>2.79928779602051</v>
      </c>
      <c r="M11">
        <v>1.62091064453125</v>
      </c>
      <c r="N11">
        <v>5.6493225097656197</v>
      </c>
      <c r="O11">
        <v>5</v>
      </c>
      <c r="P11">
        <v>5</v>
      </c>
      <c r="Q11">
        <v>14</v>
      </c>
      <c r="R11" s="16">
        <v>0.35709999999999997</v>
      </c>
      <c r="S11" s="16">
        <f t="shared" si="0"/>
        <v>0.5</v>
      </c>
      <c r="T11">
        <v>3.3187294006347701</v>
      </c>
      <c r="U11">
        <v>3.0012328624725302</v>
      </c>
      <c r="V11">
        <v>2.8874719142913801</v>
      </c>
      <c r="W11" s="17">
        <v>0.113760948181152</v>
      </c>
      <c r="X11">
        <v>0.43125748634338401</v>
      </c>
      <c r="Y11">
        <v>0.43125748634338401</v>
      </c>
      <c r="Z11">
        <v>0.5</v>
      </c>
      <c r="AA11">
        <v>0.9</v>
      </c>
      <c r="AB11">
        <v>0.64285714285714302</v>
      </c>
      <c r="AC11">
        <v>0.75</v>
      </c>
      <c r="AD11">
        <v>0.1</v>
      </c>
      <c r="AE11">
        <v>0.4</v>
      </c>
    </row>
    <row r="12" spans="1:31" x14ac:dyDescent="0.15">
      <c r="A12" s="6">
        <v>86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8.3743400573730504</v>
      </c>
      <c r="L12" s="10">
        <v>2.8474159240722701</v>
      </c>
      <c r="M12">
        <v>0.84817123413085904</v>
      </c>
      <c r="N12">
        <v>7.0553627014160201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3.4937095642089799</v>
      </c>
      <c r="U12">
        <v>3.0568745136261</v>
      </c>
      <c r="V12">
        <v>2.9398140907287602</v>
      </c>
      <c r="W12" s="17">
        <v>0.11706042289733901</v>
      </c>
      <c r="X12">
        <v>0.55389547348022505</v>
      </c>
      <c r="Y12">
        <v>0.55389547348022505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s="2" customFormat="1" x14ac:dyDescent="0.15">
      <c r="A13" s="7">
        <v>871</v>
      </c>
      <c r="B13" s="2">
        <v>16</v>
      </c>
      <c r="C13" s="2">
        <v>4</v>
      </c>
      <c r="D13" s="2">
        <v>10</v>
      </c>
      <c r="E13" s="2">
        <v>10</v>
      </c>
      <c r="F13" s="2">
        <v>10</v>
      </c>
      <c r="G13" s="2">
        <v>0</v>
      </c>
      <c r="H13" s="2">
        <v>6</v>
      </c>
      <c r="I13" s="2">
        <v>4</v>
      </c>
      <c r="J13" s="2">
        <v>0.8</v>
      </c>
      <c r="K13" s="11">
        <v>7.9087219238281197</v>
      </c>
      <c r="L13" s="11">
        <v>2.8474178314209002</v>
      </c>
      <c r="M13" s="2">
        <v>2.1939430236816402</v>
      </c>
      <c r="N13" s="2">
        <v>6.80181884765625</v>
      </c>
      <c r="O13" s="2">
        <v>6</v>
      </c>
      <c r="P13" s="2">
        <v>6</v>
      </c>
      <c r="Q13" s="2">
        <v>16</v>
      </c>
      <c r="R13" s="18">
        <v>0.375</v>
      </c>
      <c r="S13" s="18">
        <f t="shared" si="0"/>
        <v>0.6</v>
      </c>
      <c r="T13" s="2">
        <v>3.80978584289551</v>
      </c>
      <c r="U13" s="2">
        <v>3.40479636192322</v>
      </c>
      <c r="V13" s="2">
        <v>3.2825675010681099</v>
      </c>
      <c r="W13" s="11">
        <v>0.122228860855102</v>
      </c>
      <c r="X13" s="2">
        <v>0.52721834182739302</v>
      </c>
      <c r="Y13" s="2">
        <v>0.52721834182739302</v>
      </c>
      <c r="Z13" s="2">
        <v>0.6</v>
      </c>
      <c r="AA13" s="2">
        <v>1</v>
      </c>
      <c r="AB13" s="2">
        <v>0.625</v>
      </c>
      <c r="AC13" s="2">
        <v>0.76923076923076905</v>
      </c>
      <c r="AD13" s="2">
        <v>0</v>
      </c>
      <c r="AE13" s="2">
        <v>0.4</v>
      </c>
    </row>
    <row r="14" spans="1:31" x14ac:dyDescent="0.15">
      <c r="A14" s="6">
        <v>139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7.91512107849121</v>
      </c>
      <c r="L14" s="10">
        <v>3.0504188537597701</v>
      </c>
      <c r="M14">
        <v>0.32053756713867199</v>
      </c>
      <c r="N14">
        <v>7.6119632720947301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3.1472129821777299</v>
      </c>
      <c r="U14">
        <v>2.64344978332519</v>
      </c>
      <c r="V14">
        <v>2.6132624149322501</v>
      </c>
      <c r="W14" s="17">
        <v>3.0187368392944301E-2</v>
      </c>
      <c r="X14">
        <v>0.53395056724548295</v>
      </c>
      <c r="Y14">
        <v>0.53395056724548295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26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7.8317146301269496</v>
      </c>
      <c r="L15" s="10">
        <v>3.0649051666259801</v>
      </c>
      <c r="M15">
        <v>0.44335174560546903</v>
      </c>
      <c r="N15">
        <v>7.5477924346923801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3.2726955413818399</v>
      </c>
      <c r="U15">
        <v>2.7893033027648899</v>
      </c>
      <c r="V15">
        <v>2.7581441402435298</v>
      </c>
      <c r="W15" s="17">
        <v>3.1159162521362301E-2</v>
      </c>
      <c r="X15">
        <v>0.514551401138306</v>
      </c>
      <c r="Y15">
        <v>0.514551401138306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124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7.3410587310790998</v>
      </c>
      <c r="L16" s="10">
        <v>3.0933818817138699</v>
      </c>
      <c r="M16">
        <v>0.57393264770507801</v>
      </c>
      <c r="N16">
        <v>6.4201107025146502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2.9213008880615199</v>
      </c>
      <c r="U16">
        <v>2.5082163810729998</v>
      </c>
      <c r="V16">
        <v>2.4388997554778999</v>
      </c>
      <c r="W16" s="17">
        <v>6.9316625595092801E-2</v>
      </c>
      <c r="X16">
        <v>0.482401132583618</v>
      </c>
      <c r="Y16">
        <v>0.482401132583618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375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8.2417392730712908</v>
      </c>
      <c r="L17" s="10">
        <v>2.9888610839843701</v>
      </c>
      <c r="M17">
        <v>1.03568267822266</v>
      </c>
      <c r="N17">
        <v>6.5994071960449201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3.4292221069335902</v>
      </c>
      <c r="U17">
        <v>3.0179691314697301</v>
      </c>
      <c r="V17">
        <v>2.8843188285827601</v>
      </c>
      <c r="W17" s="17">
        <v>0.133650302886963</v>
      </c>
      <c r="X17">
        <v>0.54490327835082997</v>
      </c>
      <c r="Y17">
        <v>0.54490327835082997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872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7.7024211883544904</v>
      </c>
      <c r="L18" s="10">
        <v>3.0466976165771502</v>
      </c>
      <c r="M18">
        <v>1.49460601806641</v>
      </c>
      <c r="N18">
        <v>6.2072620391845703</v>
      </c>
      <c r="O18">
        <v>4</v>
      </c>
      <c r="P18">
        <v>4</v>
      </c>
      <c r="Q18">
        <v>13</v>
      </c>
      <c r="R18" s="16">
        <v>0.30769999999999997</v>
      </c>
      <c r="S18" s="16">
        <f t="shared" si="0"/>
        <v>0.4</v>
      </c>
      <c r="T18">
        <v>2.7578697204589799</v>
      </c>
      <c r="U18">
        <v>2.4421029090881401</v>
      </c>
      <c r="V18">
        <v>2.3006236553192099</v>
      </c>
      <c r="W18" s="17">
        <v>0.14147925376892101</v>
      </c>
      <c r="X18">
        <v>0.45724606513977101</v>
      </c>
      <c r="Y18">
        <v>0.45724606513977101</v>
      </c>
      <c r="Z18">
        <v>0.4</v>
      </c>
      <c r="AA18">
        <v>0.9</v>
      </c>
      <c r="AB18">
        <v>0.69230769230769196</v>
      </c>
      <c r="AC18">
        <v>0.78260869565217395</v>
      </c>
      <c r="AD18">
        <v>0.1</v>
      </c>
      <c r="AE18">
        <v>0.5</v>
      </c>
    </row>
    <row r="19" spans="1:31" x14ac:dyDescent="0.15">
      <c r="A19" s="6">
        <v>791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7.8393573760986301</v>
      </c>
      <c r="L19" s="10">
        <v>3.1168403625488299</v>
      </c>
      <c r="M19">
        <v>1.3087272644043</v>
      </c>
      <c r="N19">
        <v>5.8287982940673801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3.4938983917236301</v>
      </c>
      <c r="U19">
        <v>3.1642193794250502</v>
      </c>
      <c r="V19">
        <v>2.9954962730407702</v>
      </c>
      <c r="W19" s="17">
        <v>0.16872310638427701</v>
      </c>
      <c r="X19">
        <v>0.498402118682861</v>
      </c>
      <c r="Y19">
        <v>0.498402118682861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922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7.8804130554199201</v>
      </c>
      <c r="L20" s="10">
        <v>2.9914131164550799</v>
      </c>
      <c r="M20">
        <v>0.9757080078125</v>
      </c>
      <c r="N20">
        <v>5.7465782165527299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3.1835079193115199</v>
      </c>
      <c r="U20">
        <v>2.84702444076538</v>
      </c>
      <c r="V20">
        <v>2.6770071983337398</v>
      </c>
      <c r="W20" s="17">
        <v>0.17001724243164101</v>
      </c>
      <c r="X20">
        <v>0.50650072097778298</v>
      </c>
      <c r="Y20">
        <v>0.50650072097778298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520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7.6624507904052699</v>
      </c>
      <c r="L21" s="10">
        <v>3.14229393005371</v>
      </c>
      <c r="M21">
        <v>1.2149906158447299</v>
      </c>
      <c r="N21">
        <v>5.1857070922851598</v>
      </c>
      <c r="O21">
        <v>3</v>
      </c>
      <c r="P21">
        <v>3</v>
      </c>
      <c r="Q21">
        <v>12</v>
      </c>
      <c r="R21" s="16">
        <v>0.25</v>
      </c>
      <c r="S21" s="16">
        <f t="shared" si="0"/>
        <v>0.3</v>
      </c>
      <c r="T21">
        <v>3.0483531951904301</v>
      </c>
      <c r="U21">
        <v>2.7497973442077601</v>
      </c>
      <c r="V21">
        <v>2.5647993087768501</v>
      </c>
      <c r="W21" s="17">
        <v>0.18499803543090801</v>
      </c>
      <c r="X21">
        <v>0.483553886413574</v>
      </c>
      <c r="Y21">
        <v>0.483553886413574</v>
      </c>
      <c r="Z21">
        <v>0.3</v>
      </c>
      <c r="AA21">
        <v>0.9</v>
      </c>
      <c r="AB21">
        <v>0.75</v>
      </c>
      <c r="AC21">
        <v>0.81818181818181801</v>
      </c>
      <c r="AD21">
        <v>0.1</v>
      </c>
      <c r="AE21">
        <v>0.6</v>
      </c>
    </row>
    <row r="22" spans="1:31" s="1" customFormat="1" x14ac:dyDescent="0.15">
      <c r="A22" s="8">
        <v>481</v>
      </c>
      <c r="B22" s="1">
        <v>15</v>
      </c>
      <c r="C22" s="1">
        <v>5</v>
      </c>
      <c r="D22" s="1">
        <v>10</v>
      </c>
      <c r="E22" s="1">
        <v>10</v>
      </c>
      <c r="F22" s="1">
        <v>10</v>
      </c>
      <c r="G22" s="1">
        <v>0</v>
      </c>
      <c r="H22" s="1">
        <v>5</v>
      </c>
      <c r="I22" s="1">
        <v>5</v>
      </c>
      <c r="J22" s="1">
        <v>0.75</v>
      </c>
      <c r="K22" s="12">
        <v>8.1056041717529297</v>
      </c>
      <c r="L22" s="12">
        <v>3.1623420715332</v>
      </c>
      <c r="M22" s="1">
        <v>1.04994964599609</v>
      </c>
      <c r="N22" s="1">
        <v>5.6617298126220703</v>
      </c>
      <c r="O22" s="1">
        <v>3</v>
      </c>
      <c r="P22" s="1">
        <v>3</v>
      </c>
      <c r="Q22" s="1">
        <v>13</v>
      </c>
      <c r="R22" s="19">
        <v>0.23080000000000001</v>
      </c>
      <c r="S22" s="19">
        <f t="shared" si="0"/>
        <v>0.3</v>
      </c>
      <c r="T22" s="1">
        <v>3.3350791931152299</v>
      </c>
      <c r="U22" s="1">
        <v>2.9898269176483101</v>
      </c>
      <c r="V22" s="1">
        <v>2.7972979545593302</v>
      </c>
      <c r="W22" s="12">
        <v>0.19252896308898901</v>
      </c>
      <c r="X22" s="1">
        <v>0.53778123855590798</v>
      </c>
      <c r="Y22" s="1">
        <v>0.53778123855590798</v>
      </c>
      <c r="Z22" s="1">
        <v>0.3</v>
      </c>
      <c r="AA22" s="1">
        <v>1</v>
      </c>
      <c r="AB22" s="1">
        <v>0.76923076923076905</v>
      </c>
      <c r="AC22" s="1">
        <v>0.86956521739130399</v>
      </c>
      <c r="AD22" s="1">
        <v>0</v>
      </c>
      <c r="AE22" s="1">
        <v>0.7</v>
      </c>
    </row>
    <row r="23" spans="1:31" x14ac:dyDescent="0.15">
      <c r="A23" s="6">
        <v>194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8.7540836334228498</v>
      </c>
      <c r="L23" s="10">
        <v>3.1999416351318399</v>
      </c>
      <c r="M23">
        <v>0.15018081665039101</v>
      </c>
      <c r="N23">
        <v>8.8024158477783203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3.3016281127929701</v>
      </c>
      <c r="U23">
        <v>2.7430267333984402</v>
      </c>
      <c r="V23">
        <v>2.7414581775665301</v>
      </c>
      <c r="W23" s="17">
        <v>1.5685558319091799E-3</v>
      </c>
      <c r="X23">
        <v>0.56016993522643999</v>
      </c>
      <c r="Y23">
        <v>0.56016993522643999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826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7.3606605529785201</v>
      </c>
      <c r="L24" s="10">
        <v>3.1785659790039098</v>
      </c>
      <c r="M24">
        <v>0.79636383056640603</v>
      </c>
      <c r="N24">
        <v>6.4848976135253897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2.875732421875</v>
      </c>
      <c r="U24">
        <v>2.5069985389709499</v>
      </c>
      <c r="V24">
        <v>2.48158931732178</v>
      </c>
      <c r="W24" s="17">
        <v>2.5409221649169901E-2</v>
      </c>
      <c r="X24">
        <v>0.39414310455322299</v>
      </c>
      <c r="Y24">
        <v>0.39414310455322299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341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9.2915840148925799</v>
      </c>
      <c r="L25" s="10">
        <v>3.3382911682128902</v>
      </c>
      <c r="M25">
        <v>0.891143798828125</v>
      </c>
      <c r="N25">
        <v>7.0122776031494096</v>
      </c>
      <c r="O25">
        <v>3</v>
      </c>
      <c r="P25">
        <v>3</v>
      </c>
      <c r="Q25">
        <v>13</v>
      </c>
      <c r="R25" s="16">
        <v>0.23080000000000001</v>
      </c>
      <c r="S25" s="16">
        <f t="shared" ref="S25:S62" si="1">O25/E25</f>
        <v>0.3</v>
      </c>
      <c r="T25">
        <v>3.8982982635497998</v>
      </c>
      <c r="U25">
        <v>3.49162745475769</v>
      </c>
      <c r="V25">
        <v>3.3069717884063698</v>
      </c>
      <c r="W25" s="17">
        <v>0.184655666351318</v>
      </c>
      <c r="X25">
        <v>0.59132647514343295</v>
      </c>
      <c r="Y25">
        <v>0.59132647514343295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891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8.3051776885986293</v>
      </c>
      <c r="L26" s="10">
        <v>3.3090267181396502</v>
      </c>
      <c r="M26">
        <v>1.3753700256347701</v>
      </c>
      <c r="N26">
        <v>6.1249771118164098</v>
      </c>
      <c r="O26">
        <v>4</v>
      </c>
      <c r="P26">
        <v>4</v>
      </c>
      <c r="Q26">
        <v>14</v>
      </c>
      <c r="R26" s="16">
        <v>0.28570000000000001</v>
      </c>
      <c r="S26" s="16">
        <f t="shared" si="1"/>
        <v>0.4</v>
      </c>
      <c r="T26">
        <v>3.6405735015869101</v>
      </c>
      <c r="U26">
        <v>3.2544918060302699</v>
      </c>
      <c r="V26">
        <v>3.0638194084167498</v>
      </c>
      <c r="W26" s="17">
        <v>0.190672397613525</v>
      </c>
      <c r="X26">
        <v>0.57675409317016602</v>
      </c>
      <c r="Y26">
        <v>0.57675409317016602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5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7.8808155059814498</v>
      </c>
      <c r="L27" s="10">
        <v>3.2260665893554701</v>
      </c>
      <c r="M27">
        <v>1.3720741271972701</v>
      </c>
      <c r="N27">
        <v>5.6015110015869096</v>
      </c>
      <c r="O27">
        <v>3</v>
      </c>
      <c r="P27">
        <v>3</v>
      </c>
      <c r="Q27">
        <v>13</v>
      </c>
      <c r="R27" s="16">
        <v>0.23080000000000001</v>
      </c>
      <c r="S27" s="16">
        <f t="shared" si="1"/>
        <v>0.3</v>
      </c>
      <c r="T27">
        <v>3.0997753143310498</v>
      </c>
      <c r="U27">
        <v>2.7902081012725799</v>
      </c>
      <c r="V27">
        <v>2.5988922119140598</v>
      </c>
      <c r="W27" s="17">
        <v>0.19131588935852101</v>
      </c>
      <c r="X27">
        <v>0.50088310241699197</v>
      </c>
      <c r="Y27">
        <v>0.50088310241699197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73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7.2695007324218697</v>
      </c>
      <c r="L28" s="10">
        <v>3.22128105163574</v>
      </c>
      <c r="M28">
        <v>1.70132255554199</v>
      </c>
      <c r="N28">
        <v>5.0565223693847701</v>
      </c>
      <c r="O28">
        <v>3</v>
      </c>
      <c r="P28">
        <v>3</v>
      </c>
      <c r="Q28">
        <v>13</v>
      </c>
      <c r="R28" s="16">
        <v>0.23080000000000001</v>
      </c>
      <c r="S28" s="16">
        <f t="shared" si="1"/>
        <v>0.3</v>
      </c>
      <c r="T28">
        <v>2.8403358459472701</v>
      </c>
      <c r="U28">
        <v>2.5804290771484402</v>
      </c>
      <c r="V28">
        <v>2.38827300071716</v>
      </c>
      <c r="W28" s="17">
        <v>0.192156076431274</v>
      </c>
      <c r="X28">
        <v>0.45206284523010198</v>
      </c>
      <c r="Y28">
        <v>0.45206284523010198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198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8.7684097290039098</v>
      </c>
      <c r="L29" s="10">
        <v>3.3038673400878902</v>
      </c>
      <c r="M29">
        <v>1.0797042846679701</v>
      </c>
      <c r="N29">
        <v>6.4807567596435502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3.76474952697754</v>
      </c>
      <c r="U29">
        <v>3.3759093284606898</v>
      </c>
      <c r="V29">
        <v>3.1784703731536901</v>
      </c>
      <c r="W29" s="17">
        <v>0.197438955307007</v>
      </c>
      <c r="X29">
        <v>0.58627915382385298</v>
      </c>
      <c r="Y29">
        <v>0.58627915382385298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493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7.8912525177001998</v>
      </c>
      <c r="L30" s="10">
        <v>3.30648612976074</v>
      </c>
      <c r="M30">
        <v>1.63422775268555</v>
      </c>
      <c r="N30">
        <v>5.8250179290771502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3.1980972290039098</v>
      </c>
      <c r="U30">
        <v>2.8720688819885201</v>
      </c>
      <c r="V30">
        <v>2.6721639633178702</v>
      </c>
      <c r="W30" s="17">
        <v>0.19990491867065399</v>
      </c>
      <c r="X30">
        <v>0.52593326568603505</v>
      </c>
      <c r="Y30">
        <v>0.52593326568603505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695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9.0404605865478498</v>
      </c>
      <c r="L31" s="10">
        <v>3.3712730407714799</v>
      </c>
      <c r="M31">
        <v>0.99119949340820301</v>
      </c>
      <c r="N31">
        <v>6.5782318115234402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3.35915184020996</v>
      </c>
      <c r="U31">
        <v>2.9874114990234402</v>
      </c>
      <c r="V31">
        <v>2.7862920761108398</v>
      </c>
      <c r="W31" s="17">
        <v>0.20111942291259799</v>
      </c>
      <c r="X31">
        <v>0.57285976409912098</v>
      </c>
      <c r="Y31">
        <v>0.57285976409912098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972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8.7476921081543004</v>
      </c>
      <c r="L32" s="10">
        <v>3.3254051208496098</v>
      </c>
      <c r="M32">
        <v>1.0290336608886701</v>
      </c>
      <c r="N32">
        <v>6.2518539428710902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3.6679019927978498</v>
      </c>
      <c r="U32">
        <v>3.2828700542449898</v>
      </c>
      <c r="V32">
        <v>3.07742547988892</v>
      </c>
      <c r="W32" s="17">
        <v>0.20544457435607899</v>
      </c>
      <c r="X32">
        <v>0.59047651290893599</v>
      </c>
      <c r="Y32">
        <v>0.59047651290893599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407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8.1172351837158203</v>
      </c>
      <c r="L33" s="10">
        <v>3.2850189208984402</v>
      </c>
      <c r="M33">
        <v>1.2537155151367201</v>
      </c>
      <c r="N33">
        <v>5.6018428802490199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3.54386329650879</v>
      </c>
      <c r="U33">
        <v>3.1897933483123802</v>
      </c>
      <c r="V33">
        <v>2.98428535461426</v>
      </c>
      <c r="W33" s="17">
        <v>0.20550799369812001</v>
      </c>
      <c r="X33">
        <v>0.55957794189453103</v>
      </c>
      <c r="Y33">
        <v>0.55957794189453103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745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8.3796195983886701</v>
      </c>
      <c r="L34" s="12">
        <v>3.3549060821533199</v>
      </c>
      <c r="M34" s="1">
        <v>1.17251205444336</v>
      </c>
      <c r="N34" s="1">
        <v>5.6846427917480504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1"/>
        <v>0.3</v>
      </c>
      <c r="T34" s="1">
        <v>3.4461708068847701</v>
      </c>
      <c r="U34" s="1">
        <v>3.10820341110229</v>
      </c>
      <c r="V34" s="1">
        <v>2.8983116149902299</v>
      </c>
      <c r="W34" s="12">
        <v>0.20989179611205999</v>
      </c>
      <c r="X34" s="1">
        <v>0.54785919189453103</v>
      </c>
      <c r="Y34" s="1">
        <v>0.54785919189453103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474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 s="3">
        <v>7.8971233367919904</v>
      </c>
      <c r="L35" s="10">
        <v>3.4597053527832</v>
      </c>
      <c r="M35">
        <v>0.61443710327148404</v>
      </c>
      <c r="N35">
        <v>6.3514308929443404</v>
      </c>
      <c r="O35">
        <v>3</v>
      </c>
      <c r="P35">
        <v>3</v>
      </c>
      <c r="Q35">
        <v>11</v>
      </c>
      <c r="R35" s="16">
        <v>0.2727</v>
      </c>
      <c r="S35" s="16">
        <f t="shared" si="1"/>
        <v>0.3</v>
      </c>
      <c r="T35">
        <v>2.9463424682617201</v>
      </c>
      <c r="U35">
        <v>2.5359339714050302</v>
      </c>
      <c r="V35">
        <v>2.52812623977661</v>
      </c>
      <c r="W35" s="17">
        <v>7.8077316284179696E-3</v>
      </c>
      <c r="X35">
        <v>0.41821622848510698</v>
      </c>
      <c r="Y35">
        <v>0.41821622848510698</v>
      </c>
      <c r="Z35">
        <v>0.3</v>
      </c>
      <c r="AA35">
        <v>0.8</v>
      </c>
      <c r="AB35">
        <v>0.72727272727272696</v>
      </c>
      <c r="AC35">
        <v>0.76190476190476197</v>
      </c>
      <c r="AD35">
        <v>0.2</v>
      </c>
      <c r="AE35">
        <v>0.5</v>
      </c>
    </row>
    <row r="36" spans="1:31" x14ac:dyDescent="0.15">
      <c r="A36" s="6">
        <v>42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8.3586750030517596</v>
      </c>
      <c r="L36" s="10">
        <v>3.4387035369872998</v>
      </c>
      <c r="M36">
        <v>0.42399215698242199</v>
      </c>
      <c r="N36">
        <v>7.2754058837890598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3.5587501525878902</v>
      </c>
      <c r="U36">
        <v>3.07724857330322</v>
      </c>
      <c r="V36">
        <v>2.9885916709899898</v>
      </c>
      <c r="W36" s="17">
        <v>8.8656902313232394E-2</v>
      </c>
      <c r="X36">
        <v>0.57015848159789995</v>
      </c>
      <c r="Y36">
        <v>0.57015848159789995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728</v>
      </c>
      <c r="B37">
        <v>14</v>
      </c>
      <c r="C37">
        <v>6</v>
      </c>
      <c r="D37">
        <v>10</v>
      </c>
      <c r="E37">
        <v>10</v>
      </c>
      <c r="F37">
        <v>9</v>
      </c>
      <c r="G37">
        <v>1</v>
      </c>
      <c r="H37">
        <v>5</v>
      </c>
      <c r="I37">
        <v>5</v>
      </c>
      <c r="J37">
        <v>0.7</v>
      </c>
      <c r="K37" s="3">
        <v>8.311279296875</v>
      </c>
      <c r="L37" s="10">
        <v>3.40718269348144</v>
      </c>
      <c r="M37">
        <v>1.7891731262207</v>
      </c>
      <c r="N37">
        <v>6.5721664428710902</v>
      </c>
      <c r="O37">
        <v>5</v>
      </c>
      <c r="P37">
        <v>5</v>
      </c>
      <c r="Q37">
        <v>14</v>
      </c>
      <c r="R37" s="16">
        <v>0.35709999999999997</v>
      </c>
      <c r="S37" s="16">
        <f t="shared" si="1"/>
        <v>0.5</v>
      </c>
      <c r="T37">
        <v>2.6091175079345699</v>
      </c>
      <c r="U37">
        <v>2.2884228229522701</v>
      </c>
      <c r="V37">
        <v>2.1918892860412602</v>
      </c>
      <c r="W37" s="17">
        <v>9.6533536911010701E-2</v>
      </c>
      <c r="X37">
        <v>0.41722822189330999</v>
      </c>
      <c r="Y37">
        <v>0.41722822189330999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30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7.8907737731933603</v>
      </c>
      <c r="L38" s="10">
        <v>3.5076599121093701</v>
      </c>
      <c r="M38">
        <v>0.99642562866210904</v>
      </c>
      <c r="N38">
        <v>6.7723903656005904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2.8835430145263699</v>
      </c>
      <c r="U38">
        <v>2.49128293991089</v>
      </c>
      <c r="V38">
        <v>2.38577508926392</v>
      </c>
      <c r="W38" s="17">
        <v>0.105507850646973</v>
      </c>
      <c r="X38">
        <v>0.49776792526245101</v>
      </c>
      <c r="Y38">
        <v>0.49776792526245101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122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7.3813495635986301</v>
      </c>
      <c r="L39" s="10">
        <v>3.4230537414550799</v>
      </c>
      <c r="M39">
        <v>0.89295578002929699</v>
      </c>
      <c r="N39">
        <v>5.6789245605468697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2.9774074554443399</v>
      </c>
      <c r="U39">
        <v>2.6132168769836399</v>
      </c>
      <c r="V39">
        <v>2.4931561946868901</v>
      </c>
      <c r="W39" s="17">
        <v>0.120060682296753</v>
      </c>
      <c r="X39">
        <v>0.48425126075744601</v>
      </c>
      <c r="Y39">
        <v>0.48425126075744601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441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8.3690395355224592</v>
      </c>
      <c r="L40" s="10">
        <v>3.4027957916259801</v>
      </c>
      <c r="M40">
        <v>1.6312103271484399</v>
      </c>
      <c r="N40">
        <v>6.3893070220947301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3.6996479034423801</v>
      </c>
      <c r="U40">
        <v>3.2927107810974099</v>
      </c>
      <c r="V40">
        <v>3.1120703220367401</v>
      </c>
      <c r="W40" s="17">
        <v>0.180640459060669</v>
      </c>
      <c r="X40">
        <v>0.58757758140563998</v>
      </c>
      <c r="Y40">
        <v>0.58757758140563998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895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7.3979415893554696</v>
      </c>
      <c r="L41" s="10">
        <v>3.4750308990478498</v>
      </c>
      <c r="M41">
        <v>2.0966644287109402</v>
      </c>
      <c r="N41">
        <v>5.08909034729004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3.2392559051513699</v>
      </c>
      <c r="U41">
        <v>2.9665412902832</v>
      </c>
      <c r="V41">
        <v>2.7843761444091801</v>
      </c>
      <c r="W41" s="17">
        <v>0.18216514587402299</v>
      </c>
      <c r="X41">
        <v>0.454879760742187</v>
      </c>
      <c r="Y41">
        <v>0.454879760742187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333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8.0957393646240199</v>
      </c>
      <c r="L42" s="10">
        <v>3.4925460815429701</v>
      </c>
      <c r="M42">
        <v>1.79521560668945</v>
      </c>
      <c r="N42">
        <v>5.81172752380371</v>
      </c>
      <c r="O42">
        <v>3</v>
      </c>
      <c r="P42">
        <v>3</v>
      </c>
      <c r="Q42">
        <v>12</v>
      </c>
      <c r="R42" s="16">
        <v>0.25</v>
      </c>
      <c r="S42" s="16">
        <f t="shared" si="1"/>
        <v>0.3</v>
      </c>
      <c r="T42">
        <v>2.8281917572021502</v>
      </c>
      <c r="U42">
        <v>2.55274534225464</v>
      </c>
      <c r="V42">
        <v>2.3588681221008301</v>
      </c>
      <c r="W42" s="17">
        <v>0.19387722015380901</v>
      </c>
      <c r="X42">
        <v>0.46932363510131803</v>
      </c>
      <c r="Y42">
        <v>0.46932363510131803</v>
      </c>
      <c r="Z42">
        <v>0.3</v>
      </c>
      <c r="AA42">
        <v>0.9</v>
      </c>
      <c r="AB42">
        <v>0.75</v>
      </c>
      <c r="AC42">
        <v>0.81818181818181801</v>
      </c>
      <c r="AD42">
        <v>0.1</v>
      </c>
      <c r="AE42">
        <v>0.6</v>
      </c>
    </row>
    <row r="43" spans="1:31" x14ac:dyDescent="0.15">
      <c r="A43" s="6">
        <v>22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7.8447742462158203</v>
      </c>
      <c r="L43" s="10">
        <v>3.5581932067871098</v>
      </c>
      <c r="M43">
        <v>1.8253154754638701</v>
      </c>
      <c r="N43">
        <v>5.1074123382568404</v>
      </c>
      <c r="O43">
        <v>3</v>
      </c>
      <c r="P43">
        <v>3</v>
      </c>
      <c r="Q43">
        <v>12</v>
      </c>
      <c r="R43" s="16">
        <v>0.25</v>
      </c>
      <c r="S43" s="16">
        <f t="shared" si="1"/>
        <v>0.3</v>
      </c>
      <c r="T43">
        <v>3.2751617431640598</v>
      </c>
      <c r="U43">
        <v>2.9962241649627699</v>
      </c>
      <c r="V43">
        <v>2.7968080043792698</v>
      </c>
      <c r="W43" s="17">
        <v>0.19941616058349601</v>
      </c>
      <c r="X43">
        <v>0.47835373878478998</v>
      </c>
      <c r="Y43">
        <v>0.47835373878478998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627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9.0328903198242205</v>
      </c>
      <c r="L44" s="3">
        <v>3.56332206726074</v>
      </c>
      <c r="M44">
        <v>1.3673553466796899</v>
      </c>
      <c r="N44">
        <v>6.5472145080566397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2.9811477661132799</v>
      </c>
      <c r="U44">
        <v>2.66263651847839</v>
      </c>
      <c r="V44">
        <v>2.4581284523010201</v>
      </c>
      <c r="W44" s="3">
        <v>0.204508066177368</v>
      </c>
      <c r="X44">
        <v>0.52301931381225597</v>
      </c>
      <c r="Y44">
        <v>0.52301931381225597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645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8.6603298187255895</v>
      </c>
      <c r="L45" s="10">
        <v>3.4367218017578098</v>
      </c>
      <c r="M45">
        <v>1.40293121337891</v>
      </c>
      <c r="N45">
        <v>6.3796310424804696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3.54470634460449</v>
      </c>
      <c r="U45">
        <v>3.18924832344055</v>
      </c>
      <c r="V45">
        <v>2.9831023216247599</v>
      </c>
      <c r="W45" s="17">
        <v>0.20614600181579601</v>
      </c>
      <c r="X45">
        <v>0.561604022979736</v>
      </c>
      <c r="Y45">
        <v>0.561604022979736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706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8.3719978332519496</v>
      </c>
      <c r="L46" s="10">
        <v>3.50216865539551</v>
      </c>
      <c r="M46">
        <v>1.48310470581055</v>
      </c>
      <c r="N46">
        <v>5.7015380859375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3.6610755920410201</v>
      </c>
      <c r="U46">
        <v>3.3353500366210902</v>
      </c>
      <c r="V46">
        <v>3.1281661987304701</v>
      </c>
      <c r="W46" s="17">
        <v>0.207183837890625</v>
      </c>
      <c r="X46">
        <v>0.53290939331054699</v>
      </c>
      <c r="Y46">
        <v>0.53290939331054699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135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8.6782855987548793</v>
      </c>
      <c r="L47" s="10">
        <v>3.5440158843994101</v>
      </c>
      <c r="M47">
        <v>1.6060638427734399</v>
      </c>
      <c r="N47">
        <v>6.3926277160644496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3.3585205078125</v>
      </c>
      <c r="U47">
        <v>3.0213584899902299</v>
      </c>
      <c r="V47">
        <v>2.8138573169708301</v>
      </c>
      <c r="W47" s="17">
        <v>0.20750117301940901</v>
      </c>
      <c r="X47">
        <v>0.54466319084167503</v>
      </c>
      <c r="Y47">
        <v>0.54466319084167503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s="1" customFormat="1" x14ac:dyDescent="0.15">
      <c r="A48" s="8">
        <v>180</v>
      </c>
      <c r="B48" s="1">
        <v>15</v>
      </c>
      <c r="C48" s="1">
        <v>5</v>
      </c>
      <c r="D48" s="1">
        <v>10</v>
      </c>
      <c r="E48" s="1">
        <v>10</v>
      </c>
      <c r="F48" s="1">
        <v>10</v>
      </c>
      <c r="G48" s="1">
        <v>0</v>
      </c>
      <c r="H48" s="1">
        <v>5</v>
      </c>
      <c r="I48" s="1">
        <v>5</v>
      </c>
      <c r="J48" s="1">
        <v>0.75</v>
      </c>
      <c r="K48" s="12">
        <v>8.6510353088378906</v>
      </c>
      <c r="L48" s="12">
        <v>3.5153141021728498</v>
      </c>
      <c r="M48" s="1">
        <v>1.5819053649902299</v>
      </c>
      <c r="N48" s="1">
        <v>6.4046325683593697</v>
      </c>
      <c r="O48" s="1">
        <v>3</v>
      </c>
      <c r="P48" s="1">
        <v>3</v>
      </c>
      <c r="Q48" s="1">
        <v>13</v>
      </c>
      <c r="R48" s="19">
        <v>0.23080000000000001</v>
      </c>
      <c r="S48" s="19">
        <f t="shared" si="1"/>
        <v>0.3</v>
      </c>
      <c r="T48" s="1">
        <v>3.3307437896728498</v>
      </c>
      <c r="U48" s="1">
        <v>2.9684205055236799</v>
      </c>
      <c r="V48" s="1">
        <v>2.7608375549316402</v>
      </c>
      <c r="W48" s="12">
        <v>0.20758295059204099</v>
      </c>
      <c r="X48" s="1">
        <v>0.56990623474121105</v>
      </c>
      <c r="Y48" s="1">
        <v>0.56990623474121105</v>
      </c>
      <c r="Z48" s="1">
        <v>0.3</v>
      </c>
      <c r="AA48" s="1">
        <v>1</v>
      </c>
      <c r="AB48" s="1">
        <v>0.76923076923076905</v>
      </c>
      <c r="AC48" s="1">
        <v>0.86956521739130399</v>
      </c>
      <c r="AD48" s="1">
        <v>0</v>
      </c>
      <c r="AE48" s="1">
        <v>0.7</v>
      </c>
    </row>
    <row r="49" spans="1:31" x14ac:dyDescent="0.15">
      <c r="A49" s="6">
        <v>926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8.3006877899169904</v>
      </c>
      <c r="L49" s="10">
        <v>3.6109352111816402</v>
      </c>
      <c r="M49">
        <v>0.69366455078125</v>
      </c>
      <c r="N49">
        <v>6.8622627258300799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3.5491771697997998</v>
      </c>
      <c r="U49">
        <v>3.0837340354919398</v>
      </c>
      <c r="V49">
        <v>2.9655303955078098</v>
      </c>
      <c r="W49" s="17">
        <v>0.118203639984131</v>
      </c>
      <c r="X49">
        <v>0.58364677429199197</v>
      </c>
      <c r="Y49">
        <v>0.58364677429199197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345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7.1087226867675799</v>
      </c>
      <c r="L50" s="10">
        <v>3.5736541748046902</v>
      </c>
      <c r="M50">
        <v>1.87067222595215</v>
      </c>
      <c r="N50">
        <v>5.9993782043456996</v>
      </c>
      <c r="O50">
        <v>3</v>
      </c>
      <c r="P50">
        <v>3</v>
      </c>
      <c r="Q50">
        <v>12</v>
      </c>
      <c r="R50" s="16">
        <v>0.25</v>
      </c>
      <c r="S50" s="16">
        <f t="shared" si="1"/>
        <v>0.3</v>
      </c>
      <c r="T50">
        <v>2.66177558898926</v>
      </c>
      <c r="U50">
        <v>2.3573517799377401</v>
      </c>
      <c r="V50">
        <v>2.2364528179168701</v>
      </c>
      <c r="W50" s="17">
        <v>0.120898962020874</v>
      </c>
      <c r="X50">
        <v>0.42532277107238797</v>
      </c>
      <c r="Y50">
        <v>0.42532277107238797</v>
      </c>
      <c r="Z50">
        <v>0.3</v>
      </c>
      <c r="AA50">
        <v>0.9</v>
      </c>
      <c r="AB50">
        <v>0.75</v>
      </c>
      <c r="AC50">
        <v>0.81818181818181801</v>
      </c>
      <c r="AD50">
        <v>0.1</v>
      </c>
      <c r="AE50">
        <v>0.6</v>
      </c>
    </row>
    <row r="51" spans="1:31" x14ac:dyDescent="0.15">
      <c r="A51" s="6">
        <v>488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8.7065124511718697</v>
      </c>
      <c r="L51" s="10">
        <v>3.7315120697021502</v>
      </c>
      <c r="M51">
        <v>0.52762222290039096</v>
      </c>
      <c r="N51">
        <v>7.09767723083496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3.4826622009277299</v>
      </c>
      <c r="U51">
        <v>3.00195360183716</v>
      </c>
      <c r="V51">
        <v>2.87187671661377</v>
      </c>
      <c r="W51" s="17">
        <v>0.130076885223389</v>
      </c>
      <c r="X51">
        <v>0.61078548431396495</v>
      </c>
      <c r="Y51">
        <v>0.61078548431396495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298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8.3583869934081996</v>
      </c>
      <c r="L52" s="10">
        <v>3.7453994750976598</v>
      </c>
      <c r="M52">
        <v>0.74023818969726596</v>
      </c>
      <c r="N52">
        <v>6.5238609313964799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3.1620712280273402</v>
      </c>
      <c r="U52">
        <v>2.7424664497375502</v>
      </c>
      <c r="V52">
        <v>2.6085798740386998</v>
      </c>
      <c r="W52" s="17">
        <v>0.13388657569885301</v>
      </c>
      <c r="X52">
        <v>0.55349135398864702</v>
      </c>
      <c r="Y52">
        <v>0.55349135398864702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686</v>
      </c>
      <c r="B53">
        <v>14</v>
      </c>
      <c r="C53">
        <v>6</v>
      </c>
      <c r="D53">
        <v>10</v>
      </c>
      <c r="E53">
        <v>10</v>
      </c>
      <c r="F53">
        <v>9</v>
      </c>
      <c r="G53">
        <v>1</v>
      </c>
      <c r="H53">
        <v>5</v>
      </c>
      <c r="I53">
        <v>5</v>
      </c>
      <c r="J53">
        <v>0.7</v>
      </c>
      <c r="K53" s="3">
        <v>8.5101070404052699</v>
      </c>
      <c r="L53" s="10">
        <v>3.6526260375976598</v>
      </c>
      <c r="M53">
        <v>1.3950080871582</v>
      </c>
      <c r="N53">
        <v>5.1997261047363299</v>
      </c>
      <c r="O53">
        <v>3</v>
      </c>
      <c r="P53">
        <v>3</v>
      </c>
      <c r="Q53">
        <v>12</v>
      </c>
      <c r="R53" s="16">
        <v>0.25</v>
      </c>
      <c r="S53" s="16">
        <f t="shared" si="1"/>
        <v>0.3</v>
      </c>
      <c r="T53">
        <v>2.9942722320556601</v>
      </c>
      <c r="U53">
        <v>2.6814846992492698</v>
      </c>
      <c r="V53">
        <v>2.5469164848327601</v>
      </c>
      <c r="W53" s="17">
        <v>0.13456821441650399</v>
      </c>
      <c r="X53">
        <v>0.4473557472229</v>
      </c>
      <c r="Y53">
        <v>0.4473557472229</v>
      </c>
      <c r="Z53">
        <v>0.3</v>
      </c>
      <c r="AA53">
        <v>0.9</v>
      </c>
      <c r="AB53">
        <v>0.75</v>
      </c>
      <c r="AC53">
        <v>0.81818181818181801</v>
      </c>
      <c r="AD53">
        <v>0.1</v>
      </c>
      <c r="AE53">
        <v>0.6</v>
      </c>
    </row>
    <row r="54" spans="1:31" x14ac:dyDescent="0.15">
      <c r="A54" s="6">
        <v>721</v>
      </c>
      <c r="B54">
        <v>15</v>
      </c>
      <c r="C54">
        <v>5</v>
      </c>
      <c r="D54">
        <v>10</v>
      </c>
      <c r="E54">
        <v>10</v>
      </c>
      <c r="F54">
        <v>9</v>
      </c>
      <c r="G54">
        <v>1</v>
      </c>
      <c r="H54">
        <v>6</v>
      </c>
      <c r="I54">
        <v>4</v>
      </c>
      <c r="J54">
        <v>0.75</v>
      </c>
      <c r="K54" s="3">
        <v>9.7213115692138707</v>
      </c>
      <c r="L54" s="10">
        <v>3.7231922149658199</v>
      </c>
      <c r="M54">
        <v>2.3304786682128902</v>
      </c>
      <c r="N54">
        <v>6.5150814056396502</v>
      </c>
      <c r="O54">
        <v>2</v>
      </c>
      <c r="P54">
        <v>2</v>
      </c>
      <c r="Q54">
        <v>11</v>
      </c>
      <c r="R54" s="16">
        <v>0.18179999999999999</v>
      </c>
      <c r="S54" s="16">
        <f t="shared" si="1"/>
        <v>0.2</v>
      </c>
      <c r="T54">
        <v>3.1499767303466801</v>
      </c>
      <c r="U54">
        <v>2.84801197052002</v>
      </c>
      <c r="V54">
        <v>2.65669822692871</v>
      </c>
      <c r="W54" s="17">
        <v>0.19131374359130901</v>
      </c>
      <c r="X54">
        <v>0.49327850341796903</v>
      </c>
      <c r="Y54">
        <v>0.49327850341796903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558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8.1867713928222692</v>
      </c>
      <c r="L55" s="10">
        <v>3.6859092712402299</v>
      </c>
      <c r="M55">
        <v>2.3165664672851598</v>
      </c>
      <c r="N55">
        <v>6.2630443572998002</v>
      </c>
      <c r="O55">
        <v>5</v>
      </c>
      <c r="P55">
        <v>5</v>
      </c>
      <c r="Q55">
        <v>15</v>
      </c>
      <c r="R55" s="16">
        <v>0.33329999999999999</v>
      </c>
      <c r="S55" s="16">
        <f t="shared" si="1"/>
        <v>0.5</v>
      </c>
      <c r="T55">
        <v>3.44070243835449</v>
      </c>
      <c r="U55">
        <v>3.0950894355773899</v>
      </c>
      <c r="V55">
        <v>2.9002957344055198</v>
      </c>
      <c r="W55" s="17">
        <v>0.194793701171875</v>
      </c>
      <c r="X55">
        <v>0.54040670394897505</v>
      </c>
      <c r="Y55">
        <v>0.54040670394897505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307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9.3736190795898402</v>
      </c>
      <c r="L56" s="10">
        <v>3.7410240173339799</v>
      </c>
      <c r="M56">
        <v>1.3989906311035201</v>
      </c>
      <c r="N56">
        <v>6.5811119079589799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3.00582695007324</v>
      </c>
      <c r="U56">
        <v>2.6883513927459699</v>
      </c>
      <c r="V56">
        <v>2.46584868431091</v>
      </c>
      <c r="W56" s="17">
        <v>0.22250270843505901</v>
      </c>
      <c r="X56">
        <v>0.53997826576232899</v>
      </c>
      <c r="Y56">
        <v>0.53997826576232899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68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8.9207992553710902</v>
      </c>
      <c r="L57" s="10">
        <v>3.6267127990722701</v>
      </c>
      <c r="M57">
        <v>1.4827880859375</v>
      </c>
      <c r="N57">
        <v>6.3003005981445304</v>
      </c>
      <c r="O57">
        <v>3</v>
      </c>
      <c r="P57">
        <v>3</v>
      </c>
      <c r="Q57">
        <v>13</v>
      </c>
      <c r="R57" s="16">
        <v>0.23080000000000001</v>
      </c>
      <c r="S57" s="16">
        <f t="shared" si="1"/>
        <v>0.3</v>
      </c>
      <c r="T57">
        <v>3.2321224212646502</v>
      </c>
      <c r="U57">
        <v>2.8975479602813698</v>
      </c>
      <c r="V57">
        <v>2.66992235183716</v>
      </c>
      <c r="W57" s="17">
        <v>0.22762560844421401</v>
      </c>
      <c r="X57">
        <v>0.56220006942749001</v>
      </c>
      <c r="Y57">
        <v>0.56220006942749001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410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 s="3">
        <v>9.2018623352050799</v>
      </c>
      <c r="L58" s="10">
        <v>3.75082588195801</v>
      </c>
      <c r="M58">
        <v>1.63460540771484</v>
      </c>
      <c r="N58">
        <v>6.6696300506591797</v>
      </c>
      <c r="O58">
        <v>3</v>
      </c>
      <c r="P58">
        <v>3</v>
      </c>
      <c r="Q58">
        <v>13</v>
      </c>
      <c r="R58" s="16">
        <v>0.23080000000000001</v>
      </c>
      <c r="S58" s="16">
        <f t="shared" si="1"/>
        <v>0.3</v>
      </c>
      <c r="T58">
        <v>3.9823360443115199</v>
      </c>
      <c r="U58">
        <v>3.6126582622528098</v>
      </c>
      <c r="V58">
        <v>3.3846099376678498</v>
      </c>
      <c r="W58" s="17">
        <v>0.22804832458496099</v>
      </c>
      <c r="X58">
        <v>0.59772610664367698</v>
      </c>
      <c r="Y58">
        <v>0.59772610664367698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717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 s="3">
        <v>8.2835903167724592</v>
      </c>
      <c r="L59" s="10">
        <v>3.7286453247070299</v>
      </c>
      <c r="M59">
        <v>1.9377021789550799</v>
      </c>
      <c r="N59">
        <v>5.5280113220214799</v>
      </c>
      <c r="O59">
        <v>3</v>
      </c>
      <c r="P59">
        <v>3</v>
      </c>
      <c r="Q59">
        <v>13</v>
      </c>
      <c r="R59" s="16">
        <v>0.23080000000000001</v>
      </c>
      <c r="S59" s="16">
        <f t="shared" si="1"/>
        <v>0.3</v>
      </c>
      <c r="T59">
        <v>2.8681507110595699</v>
      </c>
      <c r="U59">
        <v>2.60428667068481</v>
      </c>
      <c r="V59">
        <v>2.3725152015686</v>
      </c>
      <c r="W59" s="17">
        <v>0.23177146911621099</v>
      </c>
      <c r="X59">
        <v>0.49563550949096702</v>
      </c>
      <c r="Y59">
        <v>0.49563550949096702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s="1" customFormat="1" x14ac:dyDescent="0.15">
      <c r="A60" s="8">
        <v>946</v>
      </c>
      <c r="B60" s="1">
        <v>15</v>
      </c>
      <c r="C60" s="1">
        <v>5</v>
      </c>
      <c r="D60" s="1">
        <v>10</v>
      </c>
      <c r="E60" s="1">
        <v>10</v>
      </c>
      <c r="F60" s="1">
        <v>10</v>
      </c>
      <c r="G60" s="1">
        <v>0</v>
      </c>
      <c r="H60" s="1">
        <v>5</v>
      </c>
      <c r="I60" s="1">
        <v>5</v>
      </c>
      <c r="J60" s="1">
        <v>0.75</v>
      </c>
      <c r="K60" s="12">
        <v>8.4956932067871094</v>
      </c>
      <c r="L60" s="12">
        <v>3.5684661865234402</v>
      </c>
      <c r="M60" s="1">
        <v>1.34145355224609</v>
      </c>
      <c r="N60" s="1">
        <v>5.4004249572753897</v>
      </c>
      <c r="O60" s="1">
        <v>3</v>
      </c>
      <c r="P60" s="1">
        <v>3</v>
      </c>
      <c r="Q60" s="1">
        <v>13</v>
      </c>
      <c r="R60" s="19">
        <v>0.23080000000000001</v>
      </c>
      <c r="S60" s="19">
        <f t="shared" si="1"/>
        <v>0.3</v>
      </c>
      <c r="T60" s="1">
        <v>3.4875831604003902</v>
      </c>
      <c r="U60" s="1">
        <v>3.16335153579712</v>
      </c>
      <c r="V60" s="1">
        <v>2.9216866493225102</v>
      </c>
      <c r="W60" s="12">
        <v>0.24166488647460899</v>
      </c>
      <c r="X60" s="1">
        <v>0.56589651107788097</v>
      </c>
      <c r="Y60" s="1">
        <v>0.56589651107788097</v>
      </c>
      <c r="Z60" s="1">
        <v>0.3</v>
      </c>
      <c r="AA60" s="1">
        <v>1</v>
      </c>
      <c r="AB60" s="1">
        <v>0.76923076923076905</v>
      </c>
      <c r="AC60" s="1">
        <v>0.86956521739130399</v>
      </c>
      <c r="AD60" s="1">
        <v>0</v>
      </c>
      <c r="AE60" s="1">
        <v>0.7</v>
      </c>
    </row>
    <row r="61" spans="1:31" x14ac:dyDescent="0.15">
      <c r="A61" s="6">
        <v>588</v>
      </c>
      <c r="B61">
        <v>14</v>
      </c>
      <c r="C61">
        <v>6</v>
      </c>
      <c r="D61">
        <v>10</v>
      </c>
      <c r="E61">
        <v>10</v>
      </c>
      <c r="F61">
        <v>10</v>
      </c>
      <c r="G61">
        <v>0</v>
      </c>
      <c r="H61">
        <v>4</v>
      </c>
      <c r="I61">
        <v>6</v>
      </c>
      <c r="J61">
        <v>0.7</v>
      </c>
      <c r="K61" s="3">
        <v>9.0789337158203107</v>
      </c>
      <c r="L61" s="10">
        <v>3.9120616912841801</v>
      </c>
      <c r="M61">
        <v>0.77730941772460904</v>
      </c>
      <c r="N61">
        <v>7.6925945281982404</v>
      </c>
      <c r="O61">
        <v>3</v>
      </c>
      <c r="P61">
        <v>3</v>
      </c>
      <c r="Q61">
        <v>13</v>
      </c>
      <c r="R61" s="16">
        <v>0.23080000000000001</v>
      </c>
      <c r="S61" s="16">
        <f t="shared" si="1"/>
        <v>0.3</v>
      </c>
      <c r="T61">
        <v>2.72343826293945</v>
      </c>
      <c r="U61">
        <v>2.3298029899597199</v>
      </c>
      <c r="V61">
        <v>2.21990990638733</v>
      </c>
      <c r="W61" s="17">
        <v>0.109893083572388</v>
      </c>
      <c r="X61">
        <v>0.50352835655212402</v>
      </c>
      <c r="Y61">
        <v>0.50352835655212402</v>
      </c>
      <c r="Z61">
        <v>0.3</v>
      </c>
      <c r="AA61">
        <v>1</v>
      </c>
      <c r="AB61">
        <v>0.76923076923076905</v>
      </c>
      <c r="AC61">
        <v>0.86956521739130399</v>
      </c>
      <c r="AD61">
        <v>0</v>
      </c>
      <c r="AE61">
        <v>0.7</v>
      </c>
    </row>
    <row r="62" spans="1:31" x14ac:dyDescent="0.15">
      <c r="A62" s="6">
        <v>322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 s="3">
        <v>8.9093532562255895</v>
      </c>
      <c r="L62" s="10">
        <v>3.8602981567382799</v>
      </c>
      <c r="M62">
        <v>0.63604736328125</v>
      </c>
      <c r="N62">
        <v>7.2488880157470703</v>
      </c>
      <c r="O62">
        <v>3</v>
      </c>
      <c r="P62">
        <v>3</v>
      </c>
      <c r="Q62">
        <v>13</v>
      </c>
      <c r="R62" s="16">
        <v>0.23080000000000001</v>
      </c>
      <c r="S62" s="16">
        <f t="shared" si="1"/>
        <v>0.3</v>
      </c>
      <c r="T62">
        <v>3.1806716918945299</v>
      </c>
      <c r="U62">
        <v>2.7318964004516602</v>
      </c>
      <c r="V62">
        <v>2.59745168685913</v>
      </c>
      <c r="W62" s="17">
        <v>0.13444471359252899</v>
      </c>
      <c r="X62">
        <v>0.58322000503539995</v>
      </c>
      <c r="Y62">
        <v>0.58322000503539995</v>
      </c>
      <c r="Z62">
        <v>0.3</v>
      </c>
      <c r="AA62">
        <v>1</v>
      </c>
      <c r="AB62">
        <v>0.76923076923076905</v>
      </c>
      <c r="AC62">
        <v>0.86956521739130399</v>
      </c>
      <c r="AD62">
        <v>0</v>
      </c>
      <c r="AE62">
        <v>0.7</v>
      </c>
    </row>
    <row r="63" spans="1:31" x14ac:dyDescent="0.15">
      <c r="A63" s="6">
        <v>667</v>
      </c>
      <c r="B63">
        <v>14</v>
      </c>
      <c r="C63">
        <v>6</v>
      </c>
      <c r="D63">
        <v>10</v>
      </c>
      <c r="E63">
        <v>10</v>
      </c>
      <c r="F63">
        <v>9</v>
      </c>
      <c r="G63">
        <v>1</v>
      </c>
      <c r="H63">
        <v>5</v>
      </c>
      <c r="I63">
        <v>5</v>
      </c>
      <c r="J63">
        <v>0.7</v>
      </c>
      <c r="K63" s="3">
        <v>8.5581188201904297</v>
      </c>
      <c r="L63" s="10">
        <v>3.83038330078125</v>
      </c>
      <c r="M63">
        <v>1.64736175537109</v>
      </c>
      <c r="N63">
        <v>5.0894241333007804</v>
      </c>
      <c r="O63">
        <v>3</v>
      </c>
      <c r="P63">
        <v>3</v>
      </c>
      <c r="Q63">
        <v>12</v>
      </c>
      <c r="R63" s="16">
        <v>0.25</v>
      </c>
      <c r="S63" s="16">
        <f t="shared" ref="S63:S81" si="2">O63/E63</f>
        <v>0.3</v>
      </c>
      <c r="T63">
        <v>2.9897003173828098</v>
      </c>
      <c r="U63">
        <v>2.69706034660339</v>
      </c>
      <c r="V63">
        <v>2.5115180015564</v>
      </c>
      <c r="W63" s="17">
        <v>0.18554234504699699</v>
      </c>
      <c r="X63">
        <v>0.47818231582641602</v>
      </c>
      <c r="Y63">
        <v>0.47818231582641602</v>
      </c>
      <c r="Z63">
        <v>0.3</v>
      </c>
      <c r="AA63">
        <v>0.9</v>
      </c>
      <c r="AB63">
        <v>0.75</v>
      </c>
      <c r="AC63">
        <v>0.81818181818181801</v>
      </c>
      <c r="AD63">
        <v>0.1</v>
      </c>
      <c r="AE63">
        <v>0.6</v>
      </c>
    </row>
    <row r="64" spans="1:31" x14ac:dyDescent="0.15">
      <c r="A64" s="6">
        <v>367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 s="3">
        <v>7.2493267059326199</v>
      </c>
      <c r="L64" s="10">
        <v>3.9420070648193399</v>
      </c>
      <c r="M64">
        <v>2.0554904937744101</v>
      </c>
      <c r="N64">
        <v>5.1241016387939498</v>
      </c>
      <c r="O64">
        <v>2</v>
      </c>
      <c r="P64">
        <v>2</v>
      </c>
      <c r="Q64">
        <v>11</v>
      </c>
      <c r="R64" s="16">
        <v>0.18179999999999999</v>
      </c>
      <c r="S64" s="16">
        <f t="shared" si="2"/>
        <v>0.2</v>
      </c>
      <c r="T64">
        <v>2.5717868804931601</v>
      </c>
      <c r="U64">
        <v>2.3105263710021999</v>
      </c>
      <c r="V64">
        <v>2.1209440231323202</v>
      </c>
      <c r="W64" s="17">
        <v>0.18958234786987299</v>
      </c>
      <c r="X64">
        <v>0.45084285736084001</v>
      </c>
      <c r="Y64">
        <v>0.45084285736084001</v>
      </c>
      <c r="Z64">
        <v>0.2</v>
      </c>
      <c r="AA64">
        <v>0.9</v>
      </c>
      <c r="AB64">
        <v>0.81818181818181801</v>
      </c>
      <c r="AC64">
        <v>0.85714285714285698</v>
      </c>
      <c r="AD64">
        <v>0.1</v>
      </c>
      <c r="AE64">
        <v>0.7</v>
      </c>
    </row>
    <row r="65" spans="1:31" x14ac:dyDescent="0.15">
      <c r="A65" s="6">
        <v>943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 s="3">
        <v>7.1337642669677699</v>
      </c>
      <c r="L65" s="10">
        <v>3.93759346008301</v>
      </c>
      <c r="M65">
        <v>2.2982063293457</v>
      </c>
      <c r="N65">
        <v>5.2581138610839799</v>
      </c>
      <c r="O65">
        <v>2</v>
      </c>
      <c r="P65">
        <v>2</v>
      </c>
      <c r="Q65">
        <v>11</v>
      </c>
      <c r="R65" s="16">
        <v>0.18179999999999999</v>
      </c>
      <c r="S65" s="16">
        <f t="shared" si="2"/>
        <v>0.2</v>
      </c>
      <c r="T65">
        <v>2.81827735900879</v>
      </c>
      <c r="U65">
        <v>2.5575652122497599</v>
      </c>
      <c r="V65">
        <v>2.3670539855957</v>
      </c>
      <c r="W65" s="17">
        <v>0.19051122665405301</v>
      </c>
      <c r="X65">
        <v>0.45122337341308599</v>
      </c>
      <c r="Y65">
        <v>0.45122337341308599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6">
        <v>444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 s="3">
        <v>7.5370140075683603</v>
      </c>
      <c r="L66" s="10">
        <v>3.9338493347168</v>
      </c>
      <c r="M66">
        <v>1.3349761962890601</v>
      </c>
      <c r="N66">
        <v>4.6764469146728498</v>
      </c>
      <c r="O66">
        <v>3</v>
      </c>
      <c r="P66">
        <v>3</v>
      </c>
      <c r="Q66">
        <v>13</v>
      </c>
      <c r="R66" s="16">
        <v>0.23080000000000001</v>
      </c>
      <c r="S66" s="16">
        <f t="shared" si="2"/>
        <v>0.3</v>
      </c>
      <c r="T66">
        <v>3.0100288391113299</v>
      </c>
      <c r="U66">
        <v>2.7005419731140101</v>
      </c>
      <c r="V66">
        <v>2.5030605792999299</v>
      </c>
      <c r="W66" s="17">
        <v>0.197481393814087</v>
      </c>
      <c r="X66">
        <v>0.50696825981140103</v>
      </c>
      <c r="Y66">
        <v>0.50696825981140103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844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8.1973381042480504</v>
      </c>
      <c r="L67" s="10">
        <v>3.8387813568115199</v>
      </c>
      <c r="M67">
        <v>2.3790664672851598</v>
      </c>
      <c r="N67">
        <v>5.7976837158203098</v>
      </c>
      <c r="O67">
        <v>5</v>
      </c>
      <c r="P67">
        <v>5</v>
      </c>
      <c r="Q67">
        <v>15</v>
      </c>
      <c r="R67" s="16">
        <v>0.33329999999999999</v>
      </c>
      <c r="S67" s="16">
        <f t="shared" si="2"/>
        <v>0.5</v>
      </c>
      <c r="T67">
        <v>3.4687232971191402</v>
      </c>
      <c r="U67">
        <v>3.1506812572479199</v>
      </c>
      <c r="V67">
        <v>2.91512227058411</v>
      </c>
      <c r="W67" s="17">
        <v>0.235558986663818</v>
      </c>
      <c r="X67">
        <v>0.55360102653503396</v>
      </c>
      <c r="Y67">
        <v>0.55360102653503396</v>
      </c>
      <c r="Z67">
        <v>0.5</v>
      </c>
      <c r="AA67">
        <v>1</v>
      </c>
      <c r="AB67">
        <v>0.66666666666666696</v>
      </c>
      <c r="AC67">
        <v>0.8</v>
      </c>
      <c r="AD67">
        <v>0</v>
      </c>
      <c r="AE67">
        <v>0.5</v>
      </c>
    </row>
    <row r="68" spans="1:31" x14ac:dyDescent="0.15">
      <c r="A68" s="6">
        <v>566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 s="3">
        <v>8.6669692993164098</v>
      </c>
      <c r="L68" s="10">
        <v>3.7744369506835902</v>
      </c>
      <c r="M68">
        <v>1.73469161987305</v>
      </c>
      <c r="N68">
        <v>5.7055931091308603</v>
      </c>
      <c r="O68">
        <v>4</v>
      </c>
      <c r="P68">
        <v>4</v>
      </c>
      <c r="Q68">
        <v>14</v>
      </c>
      <c r="R68" s="16">
        <v>0.28570000000000001</v>
      </c>
      <c r="S68" s="16">
        <f t="shared" si="2"/>
        <v>0.4</v>
      </c>
      <c r="T68">
        <v>3.7712020874023402</v>
      </c>
      <c r="U68">
        <v>3.4261507987976101</v>
      </c>
      <c r="V68">
        <v>3.1825811862945601</v>
      </c>
      <c r="W68" s="17">
        <v>0.24356961250305201</v>
      </c>
      <c r="X68">
        <v>0.58862090110778797</v>
      </c>
      <c r="Y68">
        <v>0.58862090110778797</v>
      </c>
      <c r="Z68">
        <v>0.4</v>
      </c>
      <c r="AA68">
        <v>1</v>
      </c>
      <c r="AB68">
        <v>0.71428571428571397</v>
      </c>
      <c r="AC68">
        <v>0.83333333333333304</v>
      </c>
      <c r="AD68">
        <v>0</v>
      </c>
      <c r="AE68">
        <v>0.6</v>
      </c>
    </row>
    <row r="69" spans="1:31" s="1" customFormat="1" x14ac:dyDescent="0.15">
      <c r="A69" s="8">
        <v>790</v>
      </c>
      <c r="B69" s="1">
        <v>15</v>
      </c>
      <c r="C69" s="1">
        <v>5</v>
      </c>
      <c r="D69" s="1">
        <v>10</v>
      </c>
      <c r="E69" s="1">
        <v>10</v>
      </c>
      <c r="F69" s="1">
        <v>10</v>
      </c>
      <c r="G69" s="1">
        <v>0</v>
      </c>
      <c r="H69" s="1">
        <v>5</v>
      </c>
      <c r="I69" s="1">
        <v>5</v>
      </c>
      <c r="J69" s="1">
        <v>0.75</v>
      </c>
      <c r="K69" s="12">
        <v>7.8992595672607404</v>
      </c>
      <c r="L69" s="12">
        <v>3.8090572357177699</v>
      </c>
      <c r="M69" s="1">
        <v>2.19724845886231</v>
      </c>
      <c r="N69" s="1">
        <v>4.956787109375</v>
      </c>
      <c r="O69" s="1">
        <v>2</v>
      </c>
      <c r="P69" s="1">
        <v>2</v>
      </c>
      <c r="Q69" s="1">
        <v>12</v>
      </c>
      <c r="R69" s="19">
        <v>0.16669999999999999</v>
      </c>
      <c r="S69" s="19">
        <f t="shared" si="2"/>
        <v>0.2</v>
      </c>
      <c r="T69" s="1">
        <v>3.1211853027343701</v>
      </c>
      <c r="U69" s="1">
        <v>2.8832976818084699</v>
      </c>
      <c r="V69" s="1">
        <v>2.6344661712646502</v>
      </c>
      <c r="W69" s="12">
        <v>0.24883151054382299</v>
      </c>
      <c r="X69" s="1">
        <v>0.48671913146972701</v>
      </c>
      <c r="Y69" s="1">
        <v>0.48671913146972701</v>
      </c>
      <c r="Z69" s="1">
        <v>0.2</v>
      </c>
      <c r="AA69" s="1">
        <v>1</v>
      </c>
      <c r="AB69" s="1">
        <v>0.83333333333333304</v>
      </c>
      <c r="AC69" s="1">
        <v>0.90909090909090895</v>
      </c>
      <c r="AD69" s="1">
        <v>0</v>
      </c>
      <c r="AE69" s="1">
        <v>0.8</v>
      </c>
    </row>
    <row r="70" spans="1:31" x14ac:dyDescent="0.15">
      <c r="A70" s="6">
        <v>607</v>
      </c>
      <c r="B70">
        <v>14</v>
      </c>
      <c r="C70">
        <v>6</v>
      </c>
      <c r="D70">
        <v>10</v>
      </c>
      <c r="E70">
        <v>10</v>
      </c>
      <c r="F70">
        <v>10</v>
      </c>
      <c r="G70">
        <v>0</v>
      </c>
      <c r="H70">
        <v>4</v>
      </c>
      <c r="I70">
        <v>6</v>
      </c>
      <c r="J70">
        <v>0.7</v>
      </c>
      <c r="K70" s="3">
        <v>7.9064579010009801</v>
      </c>
      <c r="L70" s="10">
        <v>4.1059303283691397</v>
      </c>
      <c r="M70">
        <v>1.6172676086425799</v>
      </c>
      <c r="N70">
        <v>5.3535537719726598</v>
      </c>
      <c r="O70">
        <v>2</v>
      </c>
      <c r="P70">
        <v>2</v>
      </c>
      <c r="Q70">
        <v>11</v>
      </c>
      <c r="R70" s="16">
        <v>0.18179999999999999</v>
      </c>
      <c r="S70" s="16">
        <f t="shared" si="2"/>
        <v>0.2</v>
      </c>
      <c r="T70">
        <v>2.8518943786621098</v>
      </c>
      <c r="U70">
        <v>2.5530815124511701</v>
      </c>
      <c r="V70">
        <v>2.3434176445007302</v>
      </c>
      <c r="W70" s="17">
        <v>0.20966386795044001</v>
      </c>
      <c r="X70">
        <v>0.50847673416137695</v>
      </c>
      <c r="Y70">
        <v>0.50847673416137695</v>
      </c>
      <c r="Z70">
        <v>0.2</v>
      </c>
      <c r="AA70">
        <v>0.9</v>
      </c>
      <c r="AB70">
        <v>0.81818181818181801</v>
      </c>
      <c r="AC70">
        <v>0.85714285714285698</v>
      </c>
      <c r="AD70">
        <v>0.1</v>
      </c>
      <c r="AE70">
        <v>0.7</v>
      </c>
    </row>
    <row r="71" spans="1:31" x14ac:dyDescent="0.15">
      <c r="A71" s="6">
        <v>675</v>
      </c>
      <c r="B71">
        <v>15</v>
      </c>
      <c r="C71">
        <v>5</v>
      </c>
      <c r="D71">
        <v>10</v>
      </c>
      <c r="E71">
        <v>10</v>
      </c>
      <c r="F71">
        <v>9</v>
      </c>
      <c r="G71">
        <v>1</v>
      </c>
      <c r="H71">
        <v>6</v>
      </c>
      <c r="I71">
        <v>4</v>
      </c>
      <c r="J71">
        <v>0.75</v>
      </c>
      <c r="K71" s="3">
        <v>8.2255935668945295</v>
      </c>
      <c r="L71" s="10">
        <v>4.04166603088379</v>
      </c>
      <c r="M71">
        <v>2.92131423950195</v>
      </c>
      <c r="N71">
        <v>4.1723251342773402</v>
      </c>
      <c r="O71">
        <v>2</v>
      </c>
      <c r="P71">
        <v>2</v>
      </c>
      <c r="Q71">
        <v>11</v>
      </c>
      <c r="R71" s="16">
        <v>0.18179999999999999</v>
      </c>
      <c r="S71" s="16">
        <f t="shared" si="2"/>
        <v>0.2</v>
      </c>
      <c r="T71">
        <v>2.9559211730957</v>
      </c>
      <c r="U71">
        <v>2.7484648227691602</v>
      </c>
      <c r="V71">
        <v>2.5043489933013898</v>
      </c>
      <c r="W71" s="17">
        <v>0.24411582946777299</v>
      </c>
      <c r="X71">
        <v>0.45157217979431202</v>
      </c>
      <c r="Y71">
        <v>0.45157217979431202</v>
      </c>
      <c r="Z71">
        <v>0.2</v>
      </c>
      <c r="AA71">
        <v>0.9</v>
      </c>
      <c r="AB71">
        <v>0.81818181818181801</v>
      </c>
      <c r="AC71">
        <v>0.85714285714285698</v>
      </c>
      <c r="AD71">
        <v>0.1</v>
      </c>
      <c r="AE71">
        <v>0.7</v>
      </c>
    </row>
    <row r="72" spans="1:31" x14ac:dyDescent="0.15">
      <c r="A72" s="6">
        <v>12</v>
      </c>
      <c r="B72">
        <v>17</v>
      </c>
      <c r="C72">
        <v>3</v>
      </c>
      <c r="D72">
        <v>10</v>
      </c>
      <c r="E72">
        <v>10</v>
      </c>
      <c r="F72">
        <v>9</v>
      </c>
      <c r="G72">
        <v>1</v>
      </c>
      <c r="H72">
        <v>8</v>
      </c>
      <c r="I72">
        <v>2</v>
      </c>
      <c r="J72">
        <v>0.85</v>
      </c>
      <c r="K72" s="3">
        <v>10.4470520019531</v>
      </c>
      <c r="L72" s="10">
        <v>4.0611419677734402</v>
      </c>
      <c r="M72">
        <v>3.76419258117676</v>
      </c>
      <c r="N72">
        <v>6.4976348876953098</v>
      </c>
      <c r="O72">
        <v>5</v>
      </c>
      <c r="P72">
        <v>5</v>
      </c>
      <c r="Q72">
        <v>14</v>
      </c>
      <c r="R72" s="16">
        <v>0.35709999999999997</v>
      </c>
      <c r="S72" s="16">
        <f t="shared" si="2"/>
        <v>0.5</v>
      </c>
      <c r="T72">
        <v>3.5423564910888699</v>
      </c>
      <c r="U72">
        <v>3.3094801902771001</v>
      </c>
      <c r="V72">
        <v>3.0622403621673602</v>
      </c>
      <c r="W72" s="17">
        <v>0.24723982810974099</v>
      </c>
      <c r="X72">
        <v>0.48011612892150901</v>
      </c>
      <c r="Y72">
        <v>0.48011612892150901</v>
      </c>
      <c r="Z72">
        <v>0.5</v>
      </c>
      <c r="AA72">
        <v>0.9</v>
      </c>
      <c r="AB72">
        <v>0.64285714285714302</v>
      </c>
      <c r="AC72">
        <v>0.75</v>
      </c>
      <c r="AD72">
        <v>0.1</v>
      </c>
      <c r="AE72">
        <v>0.4</v>
      </c>
    </row>
    <row r="73" spans="1:31" x14ac:dyDescent="0.15">
      <c r="A73" s="6">
        <v>64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 s="3">
        <v>9.8531608581543004</v>
      </c>
      <c r="L73" s="10">
        <v>4.08819580078125</v>
      </c>
      <c r="M73">
        <v>1.76303291320801</v>
      </c>
      <c r="N73">
        <v>6.8796043395996103</v>
      </c>
      <c r="O73">
        <v>3</v>
      </c>
      <c r="P73">
        <v>3</v>
      </c>
      <c r="Q73">
        <v>13</v>
      </c>
      <c r="R73" s="16">
        <v>0.23080000000000001</v>
      </c>
      <c r="S73" s="16">
        <f t="shared" si="2"/>
        <v>0.3</v>
      </c>
      <c r="T73">
        <v>2.8229064941406201</v>
      </c>
      <c r="U73">
        <v>2.54871702194214</v>
      </c>
      <c r="V73">
        <v>2.2905220985412602</v>
      </c>
      <c r="W73" s="17">
        <v>0.25819492340087902</v>
      </c>
      <c r="X73">
        <v>0.53238439559936501</v>
      </c>
      <c r="Y73">
        <v>0.53238439559936501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398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 s="3">
        <v>8.1381702423095703</v>
      </c>
      <c r="L74" s="10">
        <v>4.1253604888915998</v>
      </c>
      <c r="M74">
        <v>2.6507339477539098</v>
      </c>
      <c r="N74">
        <v>5.0763721466064498</v>
      </c>
      <c r="O74">
        <v>2</v>
      </c>
      <c r="P74">
        <v>2</v>
      </c>
      <c r="Q74">
        <v>12</v>
      </c>
      <c r="R74" s="16">
        <v>0.16669999999999999</v>
      </c>
      <c r="S74" s="16">
        <f t="shared" si="2"/>
        <v>0.2</v>
      </c>
      <c r="T74">
        <v>3.2886447906494101</v>
      </c>
      <c r="U74">
        <v>3.0384707450866699</v>
      </c>
      <c r="V74">
        <v>2.7574930191039999</v>
      </c>
      <c r="W74" s="17">
        <v>0.28097772598266602</v>
      </c>
      <c r="X74">
        <v>0.53115177154541005</v>
      </c>
      <c r="Y74">
        <v>0.53115177154541005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s="1" customFormat="1" x14ac:dyDescent="0.15">
      <c r="A75" s="8">
        <v>657</v>
      </c>
      <c r="B75" s="1">
        <v>15</v>
      </c>
      <c r="C75" s="1">
        <v>5</v>
      </c>
      <c r="D75" s="1">
        <v>10</v>
      </c>
      <c r="E75" s="1">
        <v>10</v>
      </c>
      <c r="F75" s="1">
        <v>10</v>
      </c>
      <c r="G75" s="1">
        <v>0</v>
      </c>
      <c r="H75" s="1">
        <v>5</v>
      </c>
      <c r="I75" s="1">
        <v>5</v>
      </c>
      <c r="J75" s="1">
        <v>0.75</v>
      </c>
      <c r="K75" s="12">
        <v>7.6539688110351598</v>
      </c>
      <c r="L75" s="12">
        <v>4.0388374328613299</v>
      </c>
      <c r="M75" s="1">
        <v>2.3485240936279301</v>
      </c>
      <c r="N75" s="1">
        <v>3.8496398925781201</v>
      </c>
      <c r="O75" s="1">
        <v>2</v>
      </c>
      <c r="P75" s="1">
        <v>2</v>
      </c>
      <c r="Q75" s="1">
        <v>12</v>
      </c>
      <c r="R75" s="19">
        <v>0.16669999999999999</v>
      </c>
      <c r="S75" s="19">
        <f t="shared" si="2"/>
        <v>0.2</v>
      </c>
      <c r="T75" s="1">
        <v>3.14459228515625</v>
      </c>
      <c r="U75" s="1">
        <v>2.9365990161895801</v>
      </c>
      <c r="V75" s="1">
        <v>2.6473927497863801</v>
      </c>
      <c r="W75" s="12">
        <v>0.28920626640319802</v>
      </c>
      <c r="X75" s="1">
        <v>0.49719953536987299</v>
      </c>
      <c r="Y75" s="1">
        <v>0.49719953536987299</v>
      </c>
      <c r="Z75" s="1">
        <v>0.2</v>
      </c>
      <c r="AA75" s="1">
        <v>1</v>
      </c>
      <c r="AB75" s="1">
        <v>0.83333333333333304</v>
      </c>
      <c r="AC75" s="1">
        <v>0.90909090909090895</v>
      </c>
      <c r="AD75" s="1">
        <v>0</v>
      </c>
      <c r="AE75" s="1">
        <v>0.8</v>
      </c>
    </row>
    <row r="76" spans="1:31" x14ac:dyDescent="0.15">
      <c r="A76" s="6">
        <v>950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8.6675167083740199</v>
      </c>
      <c r="L76" s="10">
        <v>4.2599201202392596</v>
      </c>
      <c r="M76">
        <v>0.141372680664062</v>
      </c>
      <c r="N76">
        <v>8.8083477020263707</v>
      </c>
      <c r="O76">
        <v>3</v>
      </c>
      <c r="P76">
        <v>3</v>
      </c>
      <c r="Q76">
        <v>13</v>
      </c>
      <c r="R76" s="16">
        <v>0.23080000000000001</v>
      </c>
      <c r="S76" s="16">
        <f t="shared" si="2"/>
        <v>0.3</v>
      </c>
      <c r="T76">
        <v>2.8101425170898402</v>
      </c>
      <c r="U76">
        <v>2.26533007621765</v>
      </c>
      <c r="V76">
        <v>2.2691600322723402</v>
      </c>
      <c r="W76" s="17">
        <v>3.8299560546875E-3</v>
      </c>
      <c r="X76">
        <v>0.54098248481750499</v>
      </c>
      <c r="Y76">
        <v>0.54098248481750499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934</v>
      </c>
      <c r="B77">
        <v>13</v>
      </c>
      <c r="C77">
        <v>7</v>
      </c>
      <c r="D77">
        <v>10</v>
      </c>
      <c r="E77">
        <v>10</v>
      </c>
      <c r="F77">
        <v>10</v>
      </c>
      <c r="G77">
        <v>0</v>
      </c>
      <c r="H77">
        <v>3</v>
      </c>
      <c r="I77">
        <v>7</v>
      </c>
      <c r="J77">
        <v>0.65</v>
      </c>
      <c r="K77" s="3">
        <v>8.6188640594482404</v>
      </c>
      <c r="L77" s="10">
        <v>4.1744632720947301</v>
      </c>
      <c r="M77">
        <v>0.104656219482422</v>
      </c>
      <c r="N77">
        <v>9.0006752014160192</v>
      </c>
      <c r="O77">
        <v>3</v>
      </c>
      <c r="P77">
        <v>3</v>
      </c>
      <c r="Q77">
        <v>13</v>
      </c>
      <c r="R77" s="16">
        <v>0.23080000000000001</v>
      </c>
      <c r="S77" s="16">
        <f t="shared" si="2"/>
        <v>0.3</v>
      </c>
      <c r="T77">
        <v>2.9652175903320299</v>
      </c>
      <c r="U77">
        <v>2.3937900066375701</v>
      </c>
      <c r="V77">
        <v>2.41355681419373</v>
      </c>
      <c r="W77" s="17">
        <v>1.9766807556152299E-2</v>
      </c>
      <c r="X77">
        <v>0.551660776138306</v>
      </c>
      <c r="Y77">
        <v>0.551660776138306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651</v>
      </c>
      <c r="B78">
        <v>13</v>
      </c>
      <c r="C78">
        <v>7</v>
      </c>
      <c r="D78">
        <v>10</v>
      </c>
      <c r="E78">
        <v>10</v>
      </c>
      <c r="F78">
        <v>10</v>
      </c>
      <c r="G78">
        <v>0</v>
      </c>
      <c r="H78">
        <v>3</v>
      </c>
      <c r="I78">
        <v>7</v>
      </c>
      <c r="J78">
        <v>0.65</v>
      </c>
      <c r="K78" s="3">
        <v>7.64687156677246</v>
      </c>
      <c r="L78" s="10">
        <v>4.2193698883056596</v>
      </c>
      <c r="M78">
        <v>0.87535095214843694</v>
      </c>
      <c r="N78">
        <v>6.6478328704834002</v>
      </c>
      <c r="O78">
        <v>2</v>
      </c>
      <c r="P78">
        <v>2</v>
      </c>
      <c r="Q78">
        <v>12</v>
      </c>
      <c r="R78" s="16">
        <v>0.16669999999999999</v>
      </c>
      <c r="S78" s="16">
        <f t="shared" si="2"/>
        <v>0.2</v>
      </c>
      <c r="T78">
        <v>2.4450054168701199</v>
      </c>
      <c r="U78">
        <v>2.0833942890167201</v>
      </c>
      <c r="V78">
        <v>1.98368191719055</v>
      </c>
      <c r="W78" s="17">
        <v>9.9712371826171903E-2</v>
      </c>
      <c r="X78">
        <v>0.46132349967956499</v>
      </c>
      <c r="Y78">
        <v>0.46132349967956499</v>
      </c>
      <c r="Z78">
        <v>0.2</v>
      </c>
      <c r="AA78">
        <v>1</v>
      </c>
      <c r="AB78">
        <v>0.83333333333333304</v>
      </c>
      <c r="AC78">
        <v>0.90909090909090895</v>
      </c>
      <c r="AD78">
        <v>0</v>
      </c>
      <c r="AE78">
        <v>0.8</v>
      </c>
    </row>
    <row r="79" spans="1:31" s="1" customFormat="1" x14ac:dyDescent="0.15">
      <c r="A79" s="8">
        <v>996</v>
      </c>
      <c r="B79" s="1">
        <v>14</v>
      </c>
      <c r="C79" s="1">
        <v>6</v>
      </c>
      <c r="D79" s="1">
        <v>10</v>
      </c>
      <c r="E79" s="1">
        <v>10</v>
      </c>
      <c r="F79" s="1">
        <v>10</v>
      </c>
      <c r="G79" s="1">
        <v>0</v>
      </c>
      <c r="H79" s="1">
        <v>4</v>
      </c>
      <c r="I79" s="1">
        <v>6</v>
      </c>
      <c r="J79" s="1">
        <v>0.7</v>
      </c>
      <c r="K79" s="12">
        <v>8.4121742248535192</v>
      </c>
      <c r="L79" s="12">
        <v>4.3311004638671902</v>
      </c>
      <c r="M79" s="1">
        <v>1.6194534301757799</v>
      </c>
      <c r="N79" s="1">
        <v>5.6832752227783203</v>
      </c>
      <c r="O79" s="1">
        <v>2</v>
      </c>
      <c r="P79" s="1">
        <v>2</v>
      </c>
      <c r="Q79" s="1">
        <v>12</v>
      </c>
      <c r="R79" s="19">
        <v>0.16669999999999999</v>
      </c>
      <c r="S79" s="19">
        <f t="shared" si="2"/>
        <v>0.2</v>
      </c>
      <c r="T79" s="1">
        <v>2.6802177429199201</v>
      </c>
      <c r="U79" s="1">
        <v>2.3968577384948699</v>
      </c>
      <c r="V79" s="1">
        <v>2.1700892448425302</v>
      </c>
      <c r="W79" s="12">
        <v>0.226768493652344</v>
      </c>
      <c r="X79" s="1">
        <v>0.51012849807739302</v>
      </c>
      <c r="Y79" s="1">
        <v>0.51012849807739302</v>
      </c>
      <c r="Z79" s="1">
        <v>0.2</v>
      </c>
      <c r="AA79" s="1">
        <v>1</v>
      </c>
      <c r="AB79" s="1">
        <v>0.83333333333333304</v>
      </c>
      <c r="AC79" s="1">
        <v>0.90909090909090895</v>
      </c>
      <c r="AD79" s="1">
        <v>0</v>
      </c>
      <c r="AE79" s="1">
        <v>0.8</v>
      </c>
    </row>
    <row r="80" spans="1:31" x14ac:dyDescent="0.15">
      <c r="A80" s="6">
        <v>744</v>
      </c>
      <c r="B80">
        <v>13</v>
      </c>
      <c r="C80">
        <v>7</v>
      </c>
      <c r="D80">
        <v>10</v>
      </c>
      <c r="E80">
        <v>10</v>
      </c>
      <c r="F80">
        <v>10</v>
      </c>
      <c r="G80">
        <v>0</v>
      </c>
      <c r="H80">
        <v>3</v>
      </c>
      <c r="I80">
        <v>7</v>
      </c>
      <c r="J80">
        <v>0.65</v>
      </c>
      <c r="K80" s="3">
        <v>7.8934020996093697</v>
      </c>
      <c r="L80" s="10">
        <v>4.43668556213379</v>
      </c>
      <c r="M80">
        <v>1.1073760986328101</v>
      </c>
      <c r="N80">
        <v>6.7662315368652299</v>
      </c>
      <c r="O80">
        <v>2</v>
      </c>
      <c r="P80">
        <v>2</v>
      </c>
      <c r="Q80">
        <v>11</v>
      </c>
      <c r="R80" s="16">
        <v>0.18179999999999999</v>
      </c>
      <c r="S80" s="16">
        <f t="shared" si="2"/>
        <v>0.2</v>
      </c>
      <c r="T80">
        <v>2.3625583648681601</v>
      </c>
      <c r="U80">
        <v>2.0127480030059801</v>
      </c>
      <c r="V80">
        <v>1.8998495340347299</v>
      </c>
      <c r="W80" s="17">
        <v>0.112898468971252</v>
      </c>
      <c r="X80">
        <v>0.462708830833435</v>
      </c>
      <c r="Y80">
        <v>0.462708830833435</v>
      </c>
      <c r="Z80">
        <v>0.2</v>
      </c>
      <c r="AA80">
        <v>0.9</v>
      </c>
      <c r="AB80">
        <v>0.81818181818181801</v>
      </c>
      <c r="AC80">
        <v>0.85714285714285698</v>
      </c>
      <c r="AD80">
        <v>0.1</v>
      </c>
      <c r="AE80">
        <v>0.7</v>
      </c>
    </row>
    <row r="81" spans="1:31" x14ac:dyDescent="0.15">
      <c r="A81" s="6">
        <v>737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 s="3">
        <v>8.6100807189941406</v>
      </c>
      <c r="L81" s="10">
        <v>4.4069919586181596</v>
      </c>
      <c r="M81">
        <v>2.1795730590820299</v>
      </c>
      <c r="N81">
        <v>6.7953548431396502</v>
      </c>
      <c r="O81">
        <v>4</v>
      </c>
      <c r="P81">
        <v>4</v>
      </c>
      <c r="Q81">
        <v>14</v>
      </c>
      <c r="R81" s="16">
        <v>0.28570000000000001</v>
      </c>
      <c r="S81" s="16">
        <f t="shared" si="2"/>
        <v>0.4</v>
      </c>
      <c r="T81">
        <v>3.45321464538574</v>
      </c>
      <c r="U81">
        <v>3.05386114120483</v>
      </c>
      <c r="V81">
        <v>2.8686435222625701</v>
      </c>
      <c r="W81" s="17">
        <v>0.18521761894226099</v>
      </c>
      <c r="X81">
        <v>0.58457112312316895</v>
      </c>
      <c r="Y81">
        <v>0.58457112312316895</v>
      </c>
      <c r="Z81">
        <v>0.4</v>
      </c>
      <c r="AA81">
        <v>1</v>
      </c>
      <c r="AB81">
        <v>0.71428571428571397</v>
      </c>
      <c r="AC81">
        <v>0.83333333333333304</v>
      </c>
      <c r="AD81">
        <v>0</v>
      </c>
      <c r="AE81">
        <v>0.6</v>
      </c>
    </row>
    <row r="82" spans="1:31" s="3" customFormat="1" x14ac:dyDescent="0.15">
      <c r="K82" s="13" t="s">
        <v>29</v>
      </c>
      <c r="L82" s="10">
        <f>AVERAGE(L2:L81)</f>
        <v>3.4709216117858892</v>
      </c>
      <c r="W82" s="17">
        <f t="shared" ref="W82:AE82" si="3">AVERAGE(W2:W81)</f>
        <v>0.15578230172395705</v>
      </c>
      <c r="Z82" s="3">
        <f t="shared" si="3"/>
        <v>0.33625000000000022</v>
      </c>
      <c r="AA82" s="3">
        <f t="shared" si="3"/>
        <v>0.96750000000000003</v>
      </c>
      <c r="AB82" s="3">
        <f t="shared" si="3"/>
        <v>0.7451210248085246</v>
      </c>
      <c r="AC82" s="3">
        <f t="shared" si="3"/>
        <v>0.8404550702920266</v>
      </c>
      <c r="AD82" s="3">
        <f t="shared" si="3"/>
        <v>3.2500000000000015E-2</v>
      </c>
      <c r="AE82" s="3">
        <f t="shared" si="3"/>
        <v>0.63125000000000042</v>
      </c>
    </row>
    <row r="83" spans="1:31" s="3" customFormat="1" x14ac:dyDescent="0.15">
      <c r="K83" s="14" t="s">
        <v>30</v>
      </c>
      <c r="L83" s="10">
        <f>MAX(L2:L81)</f>
        <v>4.43668556213379</v>
      </c>
      <c r="W83" s="17">
        <f t="shared" ref="W83:AE83" si="4">MAX(W2:W81)</f>
        <v>0.28920626640319802</v>
      </c>
      <c r="Z83" s="3">
        <f t="shared" si="4"/>
        <v>0.6</v>
      </c>
      <c r="AA83" s="3">
        <f t="shared" si="4"/>
        <v>1</v>
      </c>
      <c r="AB83" s="3">
        <f t="shared" si="4"/>
        <v>0.83333333333333304</v>
      </c>
      <c r="AC83" s="3">
        <f t="shared" si="4"/>
        <v>0.90909090909090895</v>
      </c>
      <c r="AD83" s="3">
        <f t="shared" si="4"/>
        <v>0.2</v>
      </c>
      <c r="AE83" s="3">
        <f t="shared" si="4"/>
        <v>0.8</v>
      </c>
    </row>
    <row r="84" spans="1:31" s="3" customFormat="1" x14ac:dyDescent="0.15">
      <c r="L84" s="10">
        <f>MIN(L2:L81)</f>
        <v>2.4192810058593701</v>
      </c>
      <c r="W84" s="17">
        <f t="shared" ref="W84:AE84" si="5">MIN(W2:W81)</f>
        <v>1.5685558319091799E-3</v>
      </c>
      <c r="Z84" s="3">
        <f t="shared" si="5"/>
        <v>0.2</v>
      </c>
      <c r="AA84" s="3">
        <f t="shared" si="5"/>
        <v>0.8</v>
      </c>
      <c r="AB84" s="3">
        <f t="shared" si="5"/>
        <v>0.625</v>
      </c>
      <c r="AC84" s="3">
        <f t="shared" si="5"/>
        <v>0.75</v>
      </c>
      <c r="AD84" s="3">
        <f t="shared" si="5"/>
        <v>0</v>
      </c>
      <c r="AE84" s="3">
        <f t="shared" si="5"/>
        <v>0.4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O90" s="3" t="s">
        <v>97</v>
      </c>
      <c r="P90" s="3"/>
      <c r="Q90" s="3"/>
      <c r="R90" s="3"/>
      <c r="W90" s="17"/>
    </row>
    <row r="91" spans="1:31" x14ac:dyDescent="0.15">
      <c r="K91" s="3" t="s">
        <v>31</v>
      </c>
      <c r="L91" s="3" t="s">
        <v>32</v>
      </c>
      <c r="O91" s="3">
        <v>0.2</v>
      </c>
      <c r="P91" s="3">
        <v>-400</v>
      </c>
      <c r="Q91" s="3">
        <v>1600</v>
      </c>
      <c r="R91" s="3">
        <v>80</v>
      </c>
      <c r="W91" s="17"/>
    </row>
    <row r="92" spans="1:31" x14ac:dyDescent="0.15">
      <c r="K92" s="3"/>
      <c r="L92" s="3"/>
      <c r="O92" s="3">
        <v>0.4</v>
      </c>
      <c r="P92" s="3">
        <v>-800</v>
      </c>
      <c r="Q92" s="3">
        <v>1200</v>
      </c>
      <c r="R92" s="3">
        <v>60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O93" s="3">
        <v>0.45</v>
      </c>
      <c r="P93" s="3">
        <v>-900</v>
      </c>
      <c r="Q93" s="3">
        <v>1100</v>
      </c>
      <c r="R93" s="3">
        <v>55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O94" s="3">
        <v>0.49</v>
      </c>
      <c r="P94" s="3">
        <v>-980</v>
      </c>
      <c r="Q94" s="3">
        <v>1020</v>
      </c>
      <c r="R94" s="3">
        <v>51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22" customFormat="1" x14ac:dyDescent="0.15">
      <c r="K103" s="24" t="s">
        <v>75</v>
      </c>
      <c r="L103" s="24">
        <f>COUNTIF(L2:L81,"&lt;2.593")-COUNTIF(L2:L81,"&lt;2.398")</f>
        <v>2</v>
      </c>
      <c r="M103" s="20">
        <v>3</v>
      </c>
      <c r="N103" s="20">
        <v>2</v>
      </c>
      <c r="W103" s="24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x14ac:dyDescent="0.15">
      <c r="K105" s="3" t="s">
        <v>77</v>
      </c>
      <c r="L105" s="3">
        <f>COUNTIF(L2:L81,"&lt;2.983")-COUNTIF(L2:L81,"&lt;2.788")</f>
        <v>6</v>
      </c>
      <c r="M105" s="3">
        <v>8</v>
      </c>
      <c r="N105" s="3">
        <v>6</v>
      </c>
      <c r="W105" s="17"/>
    </row>
    <row r="106" spans="11:23" x14ac:dyDescent="0.15">
      <c r="K106" s="3" t="s">
        <v>78</v>
      </c>
      <c r="L106" s="3">
        <f>COUNTIF(L2:L81,"&lt;3.178")-COUNTIF(L2:L81,"&lt;2.983")</f>
        <v>9</v>
      </c>
      <c r="M106" s="3">
        <v>11</v>
      </c>
      <c r="N106" s="3">
        <v>9</v>
      </c>
      <c r="W106" s="17"/>
    </row>
    <row r="107" spans="11:23" x14ac:dyDescent="0.15">
      <c r="K107" s="3" t="s">
        <v>79</v>
      </c>
      <c r="L107" s="3">
        <f>COUNTIF(L2:L81,"&lt;3.373")-COUNTIF(L2:L81,"&lt;3.178")</f>
        <v>12</v>
      </c>
      <c r="M107" s="3">
        <v>14</v>
      </c>
      <c r="N107" s="3">
        <v>12</v>
      </c>
      <c r="W107" s="17"/>
    </row>
    <row r="108" spans="11:23" s="36" customFormat="1" ht="14.25" x14ac:dyDescent="0.15">
      <c r="K108" s="37" t="s">
        <v>80</v>
      </c>
      <c r="L108" s="37">
        <f>COUNTIF(L2:L81,"&lt;3.568")-COUNTIF(L2:L81,"&lt;3.373")</f>
        <v>14</v>
      </c>
      <c r="M108" s="21">
        <v>16</v>
      </c>
      <c r="N108" s="21">
        <v>14</v>
      </c>
      <c r="W108" s="37"/>
    </row>
    <row r="109" spans="11:23" x14ac:dyDescent="0.15">
      <c r="K109" s="3" t="s">
        <v>81</v>
      </c>
      <c r="L109" s="3">
        <f>COUNTIF(L2:L81,"&lt;3.763")-COUNTIF(L2:L81,"&lt;3.568")</f>
        <v>12</v>
      </c>
      <c r="M109" s="3">
        <v>14</v>
      </c>
      <c r="N109" s="3">
        <v>12</v>
      </c>
      <c r="W109" s="17"/>
    </row>
    <row r="110" spans="11:23" x14ac:dyDescent="0.15">
      <c r="K110" s="3" t="s">
        <v>82</v>
      </c>
      <c r="L110" s="3">
        <f>COUNTIF(L2:L81,"&lt;3.958")-COUNTIF(L2:L81,"&lt;3.763")</f>
        <v>9</v>
      </c>
      <c r="M110" s="3">
        <v>11</v>
      </c>
      <c r="N110" s="3">
        <v>9</v>
      </c>
      <c r="W110" s="17"/>
    </row>
    <row r="111" spans="11:23" x14ac:dyDescent="0.15">
      <c r="K111" s="3" t="s">
        <v>83</v>
      </c>
      <c r="L111" s="3">
        <f>COUNTIF(L2:L81,"&lt;4.153")-COUNTIF(L2:L81,"&lt;3.958")</f>
        <v>6</v>
      </c>
      <c r="M111" s="3">
        <v>8</v>
      </c>
      <c r="N111" s="3">
        <v>6</v>
      </c>
      <c r="W111" s="3"/>
    </row>
    <row r="112" spans="11:23" x14ac:dyDescent="0.15">
      <c r="K112" s="3" t="s">
        <v>84</v>
      </c>
      <c r="L112" s="3">
        <f>COUNTIF(L2:L81,"&lt;4.348")-COUNTIF(L2:L81,"&lt;4.153")</f>
        <v>4</v>
      </c>
      <c r="M112" s="3">
        <v>6</v>
      </c>
      <c r="N112" s="3">
        <v>4</v>
      </c>
      <c r="W112" s="17"/>
    </row>
    <row r="113" spans="11:23" s="22" customFormat="1" x14ac:dyDescent="0.15">
      <c r="K113" s="24" t="s">
        <v>85</v>
      </c>
      <c r="L113" s="24">
        <f>COUNTIF(L2:L81,"&lt;4.543")-COUNTIF(L2:L81,"&lt;4.348")</f>
        <v>2</v>
      </c>
      <c r="M113" s="20">
        <v>3</v>
      </c>
      <c r="N113" s="20">
        <v>2</v>
      </c>
      <c r="W113" s="24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N117">
        <v>1.9079999999999999</v>
      </c>
      <c r="O117">
        <v>0.155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N118">
        <v>2.5009999999999999</v>
      </c>
      <c r="O118">
        <v>0.21299999999999999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3.472</v>
      </c>
      <c r="O119">
        <v>0.29099999999999998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E104"/>
  <sheetViews>
    <sheetView topLeftCell="H73" workbookViewId="0">
      <selection activeCell="O84" sqref="O84:O92"/>
    </sheetView>
  </sheetViews>
  <sheetFormatPr defaultColWidth="8.875" defaultRowHeight="13.5" x14ac:dyDescent="0.15"/>
  <cols>
    <col min="11" max="12" width="17.5" customWidth="1"/>
    <col min="13" max="14" width="12.875"/>
    <col min="20" max="22" width="12.875"/>
    <col min="23" max="23" width="23.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30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s="2" customFormat="1" x14ac:dyDescent="0.15">
      <c r="A3" s="7">
        <v>24</v>
      </c>
      <c r="B3" s="2">
        <v>15</v>
      </c>
      <c r="C3" s="2">
        <v>5</v>
      </c>
      <c r="D3" s="2">
        <v>10</v>
      </c>
      <c r="E3" s="2">
        <v>10</v>
      </c>
      <c r="F3" s="2">
        <v>9</v>
      </c>
      <c r="G3" s="2">
        <v>1</v>
      </c>
      <c r="H3" s="2">
        <v>6</v>
      </c>
      <c r="I3" s="2">
        <v>4</v>
      </c>
      <c r="J3" s="2">
        <v>0.75</v>
      </c>
      <c r="K3" s="11">
        <v>8.3411636352539098</v>
      </c>
      <c r="L3" s="11">
        <v>2.5968551635742201</v>
      </c>
      <c r="M3" s="2">
        <v>1.41201019287109</v>
      </c>
      <c r="N3" s="2">
        <v>6.6117286682128897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3.4026832580566402</v>
      </c>
      <c r="U3" s="2">
        <v>3.0136945247650102</v>
      </c>
      <c r="V3" s="2">
        <v>2.94060087203979</v>
      </c>
      <c r="W3" s="11">
        <v>7.3093652725219699E-2</v>
      </c>
      <c r="X3" s="2">
        <v>0.46208238601684598</v>
      </c>
      <c r="Y3" s="2">
        <v>0.46208238601684598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365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7.97296142578125</v>
      </c>
      <c r="L4" s="10">
        <v>2.8002986907959002</v>
      </c>
      <c r="M4">
        <v>0.1246337890625</v>
      </c>
      <c r="N4">
        <v>8.4722270965576207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3.2654514312744101</v>
      </c>
      <c r="U4">
        <v>2.70167112350464</v>
      </c>
      <c r="V4">
        <v>2.73349809646606</v>
      </c>
      <c r="W4" s="17">
        <v>3.1826972961425802E-2</v>
      </c>
      <c r="X4">
        <v>0.53195333480835005</v>
      </c>
      <c r="Y4">
        <v>0.53195333480835005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523</v>
      </c>
      <c r="B7">
        <v>15</v>
      </c>
      <c r="C7">
        <v>5</v>
      </c>
      <c r="D7">
        <v>10</v>
      </c>
      <c r="E7">
        <v>10</v>
      </c>
      <c r="F7">
        <v>9</v>
      </c>
      <c r="G7">
        <v>1</v>
      </c>
      <c r="H7">
        <v>6</v>
      </c>
      <c r="I7">
        <v>4</v>
      </c>
      <c r="J7">
        <v>0.75</v>
      </c>
      <c r="K7" s="3">
        <v>7.95646095275879</v>
      </c>
      <c r="L7" s="10">
        <v>2.79928779602051</v>
      </c>
      <c r="M7">
        <v>1.62091064453125</v>
      </c>
      <c r="N7">
        <v>5.6493225097656197</v>
      </c>
      <c r="O7">
        <v>5</v>
      </c>
      <c r="P7">
        <v>5</v>
      </c>
      <c r="Q7">
        <v>14</v>
      </c>
      <c r="R7" s="16">
        <v>0.35709999999999997</v>
      </c>
      <c r="S7" s="16">
        <f t="shared" si="0"/>
        <v>0.5</v>
      </c>
      <c r="T7">
        <v>3.3187294006347701</v>
      </c>
      <c r="U7">
        <v>3.0012328624725302</v>
      </c>
      <c r="V7">
        <v>2.8874719142913801</v>
      </c>
      <c r="W7" s="17">
        <v>0.113760948181152</v>
      </c>
      <c r="X7">
        <v>0.43125748634338401</v>
      </c>
      <c r="Y7">
        <v>0.43125748634338401</v>
      </c>
      <c r="Z7">
        <v>0.5</v>
      </c>
      <c r="AA7">
        <v>0.9</v>
      </c>
      <c r="AB7">
        <v>0.64285714285714302</v>
      </c>
      <c r="AC7">
        <v>0.75</v>
      </c>
      <c r="AD7">
        <v>0.1</v>
      </c>
      <c r="AE7">
        <v>0.4</v>
      </c>
    </row>
    <row r="8" spans="1:31" s="2" customFormat="1" x14ac:dyDescent="0.15">
      <c r="A8" s="7">
        <v>86</v>
      </c>
      <c r="B8" s="2">
        <v>15</v>
      </c>
      <c r="C8" s="2">
        <v>5</v>
      </c>
      <c r="D8" s="2">
        <v>10</v>
      </c>
      <c r="E8" s="2">
        <v>10</v>
      </c>
      <c r="F8" s="2">
        <v>10</v>
      </c>
      <c r="G8" s="2">
        <v>0</v>
      </c>
      <c r="H8" s="2">
        <v>5</v>
      </c>
      <c r="I8" s="2">
        <v>5</v>
      </c>
      <c r="J8" s="2">
        <v>0.75</v>
      </c>
      <c r="K8" s="11">
        <v>8.3743400573730504</v>
      </c>
      <c r="L8" s="11">
        <v>2.8474159240722701</v>
      </c>
      <c r="M8" s="2">
        <v>0.84817123413085904</v>
      </c>
      <c r="N8" s="2">
        <v>7.0553627014160201</v>
      </c>
      <c r="O8" s="2">
        <v>5</v>
      </c>
      <c r="P8" s="2">
        <v>5</v>
      </c>
      <c r="Q8" s="2">
        <v>15</v>
      </c>
      <c r="R8" s="18">
        <v>0.33329999999999999</v>
      </c>
      <c r="S8" s="18">
        <f t="shared" si="0"/>
        <v>0.5</v>
      </c>
      <c r="T8" s="2">
        <v>3.4937095642089799</v>
      </c>
      <c r="U8" s="2">
        <v>3.0568745136261</v>
      </c>
      <c r="V8" s="2">
        <v>2.9398140907287602</v>
      </c>
      <c r="W8" s="11">
        <v>0.11706042289733901</v>
      </c>
      <c r="X8" s="2">
        <v>0.55389547348022505</v>
      </c>
      <c r="Y8" s="2">
        <v>0.55389547348022505</v>
      </c>
      <c r="Z8" s="2">
        <v>0.5</v>
      </c>
      <c r="AA8" s="2">
        <v>1</v>
      </c>
      <c r="AB8" s="2">
        <v>0.66666666666666696</v>
      </c>
      <c r="AC8" s="2">
        <v>0.8</v>
      </c>
      <c r="AD8" s="2">
        <v>0</v>
      </c>
      <c r="AE8" s="2">
        <v>0.5</v>
      </c>
    </row>
    <row r="9" spans="1:31" x14ac:dyDescent="0.15">
      <c r="A9" s="6">
        <v>139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7.91512107849121</v>
      </c>
      <c r="L9" s="10">
        <v>3.0504188537597701</v>
      </c>
      <c r="M9">
        <v>0.32053756713867199</v>
      </c>
      <c r="N9">
        <v>7.6119632720947301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3.1472129821777299</v>
      </c>
      <c r="U9">
        <v>2.64344978332519</v>
      </c>
      <c r="V9">
        <v>2.6132624149322501</v>
      </c>
      <c r="W9" s="17">
        <v>3.0187368392944301E-2</v>
      </c>
      <c r="X9">
        <v>0.53395056724548295</v>
      </c>
      <c r="Y9">
        <v>0.53395056724548295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26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7.8317146301269496</v>
      </c>
      <c r="L10" s="10">
        <v>3.0649051666259801</v>
      </c>
      <c r="M10">
        <v>0.44335174560546903</v>
      </c>
      <c r="N10">
        <v>7.5477924346923801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3.2726955413818399</v>
      </c>
      <c r="U10">
        <v>2.7893033027648899</v>
      </c>
      <c r="V10">
        <v>2.7581441402435298</v>
      </c>
      <c r="W10" s="17">
        <v>3.1159162521362301E-2</v>
      </c>
      <c r="X10">
        <v>0.514551401138306</v>
      </c>
      <c r="Y10">
        <v>0.514551401138306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124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 s="3">
        <v>7.3410587310790998</v>
      </c>
      <c r="L11" s="10">
        <v>3.0933818817138699</v>
      </c>
      <c r="M11">
        <v>0.57393264770507801</v>
      </c>
      <c r="N11">
        <v>6.4201107025146502</v>
      </c>
      <c r="O11">
        <v>3</v>
      </c>
      <c r="P11">
        <v>3</v>
      </c>
      <c r="Q11">
        <v>11</v>
      </c>
      <c r="R11" s="16">
        <v>0.2727</v>
      </c>
      <c r="S11" s="16">
        <f t="shared" si="0"/>
        <v>0.3</v>
      </c>
      <c r="T11">
        <v>2.9213008880615199</v>
      </c>
      <c r="U11">
        <v>2.5082163810729998</v>
      </c>
      <c r="V11">
        <v>2.4388997554778999</v>
      </c>
      <c r="W11" s="17">
        <v>6.9316625595092801E-2</v>
      </c>
      <c r="X11">
        <v>0.482401132583618</v>
      </c>
      <c r="Y11">
        <v>0.482401132583618</v>
      </c>
      <c r="Z11">
        <v>0.3</v>
      </c>
      <c r="AA11">
        <v>0.8</v>
      </c>
      <c r="AB11">
        <v>0.72727272727272696</v>
      </c>
      <c r="AC11">
        <v>0.76190476190476197</v>
      </c>
      <c r="AD11">
        <v>0.2</v>
      </c>
      <c r="AE11">
        <v>0.5</v>
      </c>
    </row>
    <row r="12" spans="1:31" x14ac:dyDescent="0.15">
      <c r="A12" s="6">
        <v>375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8.2417392730712908</v>
      </c>
      <c r="L12" s="10">
        <v>2.9888610839843701</v>
      </c>
      <c r="M12">
        <v>1.03568267822266</v>
      </c>
      <c r="N12">
        <v>6.5994071960449201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3.4292221069335902</v>
      </c>
      <c r="U12">
        <v>3.0179691314697301</v>
      </c>
      <c r="V12">
        <v>2.8843188285827601</v>
      </c>
      <c r="W12" s="17">
        <v>0.133650302886963</v>
      </c>
      <c r="X12">
        <v>0.54490327835082997</v>
      </c>
      <c r="Y12">
        <v>0.54490327835082997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872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7.7024211883544904</v>
      </c>
      <c r="L13" s="10">
        <v>3.0466976165771502</v>
      </c>
      <c r="M13">
        <v>1.49460601806641</v>
      </c>
      <c r="N13">
        <v>6.2072620391845703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2.7578697204589799</v>
      </c>
      <c r="U13">
        <v>2.4421029090881401</v>
      </c>
      <c r="V13">
        <v>2.3006236553192099</v>
      </c>
      <c r="W13" s="17">
        <v>0.14147925376892101</v>
      </c>
      <c r="X13">
        <v>0.45724606513977101</v>
      </c>
      <c r="Y13">
        <v>0.45724606513977101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520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7.6624507904052699</v>
      </c>
      <c r="L14" s="10">
        <v>3.14229393005371</v>
      </c>
      <c r="M14">
        <v>1.2149906158447299</v>
      </c>
      <c r="N14">
        <v>5.1857070922851598</v>
      </c>
      <c r="O14">
        <v>3</v>
      </c>
      <c r="P14">
        <v>3</v>
      </c>
      <c r="Q14">
        <v>12</v>
      </c>
      <c r="R14" s="16">
        <v>0.25</v>
      </c>
      <c r="S14" s="16">
        <f t="shared" si="0"/>
        <v>0.3</v>
      </c>
      <c r="T14">
        <v>3.0483531951904301</v>
      </c>
      <c r="U14">
        <v>2.7497973442077601</v>
      </c>
      <c r="V14">
        <v>2.5647993087768501</v>
      </c>
      <c r="W14" s="17">
        <v>0.18499803543090801</v>
      </c>
      <c r="X14">
        <v>0.483553886413574</v>
      </c>
      <c r="Y14">
        <v>0.483553886413574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s="1" customFormat="1" x14ac:dyDescent="0.15">
      <c r="A15" s="8">
        <v>481</v>
      </c>
      <c r="B15" s="1">
        <v>15</v>
      </c>
      <c r="C15" s="1">
        <v>5</v>
      </c>
      <c r="D15" s="1">
        <v>10</v>
      </c>
      <c r="E15" s="1">
        <v>10</v>
      </c>
      <c r="F15" s="1">
        <v>10</v>
      </c>
      <c r="G15" s="1">
        <v>0</v>
      </c>
      <c r="H15" s="1">
        <v>5</v>
      </c>
      <c r="I15" s="1">
        <v>5</v>
      </c>
      <c r="J15" s="1">
        <v>0.75</v>
      </c>
      <c r="K15" s="12">
        <v>8.1056041717529297</v>
      </c>
      <c r="L15" s="12">
        <v>3.1623420715332</v>
      </c>
      <c r="M15" s="1">
        <v>1.04994964599609</v>
      </c>
      <c r="N15" s="1">
        <v>5.6617298126220703</v>
      </c>
      <c r="O15" s="1">
        <v>3</v>
      </c>
      <c r="P15" s="1">
        <v>3</v>
      </c>
      <c r="Q15" s="1">
        <v>13</v>
      </c>
      <c r="R15" s="19">
        <v>0.23080000000000001</v>
      </c>
      <c r="S15" s="19">
        <f t="shared" si="0"/>
        <v>0.3</v>
      </c>
      <c r="T15" s="1">
        <v>3.3350791931152299</v>
      </c>
      <c r="U15" s="1">
        <v>2.9898269176483101</v>
      </c>
      <c r="V15" s="1">
        <v>2.7972979545593302</v>
      </c>
      <c r="W15" s="12">
        <v>0.19252896308898901</v>
      </c>
      <c r="X15" s="1">
        <v>0.53778123855590798</v>
      </c>
      <c r="Y15" s="1">
        <v>0.53778123855590798</v>
      </c>
      <c r="Z15" s="1">
        <v>0.3</v>
      </c>
      <c r="AA15" s="1">
        <v>1</v>
      </c>
      <c r="AB15" s="1">
        <v>0.76923076923076905</v>
      </c>
      <c r="AC15" s="1">
        <v>0.86956521739130399</v>
      </c>
      <c r="AD15" s="1">
        <v>0</v>
      </c>
      <c r="AE15" s="1">
        <v>0.7</v>
      </c>
    </row>
    <row r="16" spans="1:31" x14ac:dyDescent="0.15">
      <c r="A16" s="6">
        <v>194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8.7540836334228498</v>
      </c>
      <c r="L16" s="10">
        <v>3.1999416351318399</v>
      </c>
      <c r="M16">
        <v>0.15018081665039101</v>
      </c>
      <c r="N16">
        <v>8.8024158477783203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3.3016281127929701</v>
      </c>
      <c r="U16">
        <v>2.7430267333984402</v>
      </c>
      <c r="V16">
        <v>2.7414581775665301</v>
      </c>
      <c r="W16" s="17">
        <v>1.5685558319091799E-3</v>
      </c>
      <c r="X16">
        <v>0.56016993522643999</v>
      </c>
      <c r="Y16">
        <v>0.56016993522643999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826</v>
      </c>
      <c r="B17">
        <v>13</v>
      </c>
      <c r="C17">
        <v>7</v>
      </c>
      <c r="D17">
        <v>10</v>
      </c>
      <c r="E17">
        <v>10</v>
      </c>
      <c r="F17">
        <v>9</v>
      </c>
      <c r="G17">
        <v>1</v>
      </c>
      <c r="H17">
        <v>4</v>
      </c>
      <c r="I17">
        <v>6</v>
      </c>
      <c r="J17">
        <v>0.65</v>
      </c>
      <c r="K17" s="3">
        <v>7.3606605529785201</v>
      </c>
      <c r="L17" s="10">
        <v>3.1785659790039098</v>
      </c>
      <c r="M17">
        <v>0.79636383056640603</v>
      </c>
      <c r="N17">
        <v>6.4848976135253897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2.875732421875</v>
      </c>
      <c r="U17">
        <v>2.5069985389709499</v>
      </c>
      <c r="V17">
        <v>2.48158931732178</v>
      </c>
      <c r="W17" s="17">
        <v>2.5409221649169901E-2</v>
      </c>
      <c r="X17">
        <v>0.39414310455322299</v>
      </c>
      <c r="Y17">
        <v>0.39414310455322299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341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9.2915840148925799</v>
      </c>
      <c r="L18" s="10">
        <v>3.3382911682128902</v>
      </c>
      <c r="M18">
        <v>0.891143798828125</v>
      </c>
      <c r="N18">
        <v>7.0122776031494096</v>
      </c>
      <c r="O18">
        <v>3</v>
      </c>
      <c r="P18">
        <v>3</v>
      </c>
      <c r="Q18">
        <v>13</v>
      </c>
      <c r="R18" s="16">
        <v>0.23080000000000001</v>
      </c>
      <c r="S18" s="16">
        <f t="shared" si="0"/>
        <v>0.3</v>
      </c>
      <c r="T18">
        <v>3.8982982635497998</v>
      </c>
      <c r="U18">
        <v>3.49162745475769</v>
      </c>
      <c r="V18">
        <v>3.3069717884063698</v>
      </c>
      <c r="W18" s="17">
        <v>0.184655666351318</v>
      </c>
      <c r="X18">
        <v>0.59132647514343295</v>
      </c>
      <c r="Y18">
        <v>0.59132647514343295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6">
        <v>73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7.2695007324218697</v>
      </c>
      <c r="L19" s="10">
        <v>3.22128105163574</v>
      </c>
      <c r="M19">
        <v>1.70132255554199</v>
      </c>
      <c r="N19">
        <v>5.0565223693847701</v>
      </c>
      <c r="O19">
        <v>3</v>
      </c>
      <c r="P19">
        <v>3</v>
      </c>
      <c r="Q19">
        <v>13</v>
      </c>
      <c r="R19" s="16">
        <v>0.23080000000000001</v>
      </c>
      <c r="S19" s="16">
        <f t="shared" si="0"/>
        <v>0.3</v>
      </c>
      <c r="T19">
        <v>2.8403358459472701</v>
      </c>
      <c r="U19">
        <v>2.5804290771484402</v>
      </c>
      <c r="V19">
        <v>2.38827300071716</v>
      </c>
      <c r="W19" s="17">
        <v>0.192156076431274</v>
      </c>
      <c r="X19">
        <v>0.45206284523010198</v>
      </c>
      <c r="Y19">
        <v>0.45206284523010198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198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8.7684097290039098</v>
      </c>
      <c r="L20" s="10">
        <v>3.3038673400878902</v>
      </c>
      <c r="M20">
        <v>1.0797042846679701</v>
      </c>
      <c r="N20">
        <v>6.4807567596435502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3.76474952697754</v>
      </c>
      <c r="U20">
        <v>3.3759093284606898</v>
      </c>
      <c r="V20">
        <v>3.1784703731536901</v>
      </c>
      <c r="W20" s="17">
        <v>0.197438955307007</v>
      </c>
      <c r="X20">
        <v>0.58627915382385298</v>
      </c>
      <c r="Y20">
        <v>0.58627915382385298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493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7.8912525177001998</v>
      </c>
      <c r="L21" s="10">
        <v>3.30648612976074</v>
      </c>
      <c r="M21">
        <v>1.63422775268555</v>
      </c>
      <c r="N21">
        <v>5.8250179290771502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3.1980972290039098</v>
      </c>
      <c r="U21">
        <v>2.8720688819885201</v>
      </c>
      <c r="V21">
        <v>2.6721639633178702</v>
      </c>
      <c r="W21" s="17">
        <v>0.19990491867065399</v>
      </c>
      <c r="X21">
        <v>0.52593326568603505</v>
      </c>
      <c r="Y21">
        <v>0.52593326568603505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695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9.0404605865478498</v>
      </c>
      <c r="L22" s="10">
        <v>3.3712730407714799</v>
      </c>
      <c r="M22">
        <v>0.99119949340820301</v>
      </c>
      <c r="N22">
        <v>6.5782318115234402</v>
      </c>
      <c r="O22">
        <v>3</v>
      </c>
      <c r="P22">
        <v>3</v>
      </c>
      <c r="Q22">
        <v>13</v>
      </c>
      <c r="R22" s="16">
        <v>0.23080000000000001</v>
      </c>
      <c r="S22" s="16">
        <f t="shared" si="0"/>
        <v>0.3</v>
      </c>
      <c r="T22">
        <v>3.35915184020996</v>
      </c>
      <c r="U22">
        <v>2.9874114990234402</v>
      </c>
      <c r="V22">
        <v>2.7862920761108398</v>
      </c>
      <c r="W22" s="17">
        <v>0.20111942291259799</v>
      </c>
      <c r="X22">
        <v>0.57285976409912098</v>
      </c>
      <c r="Y22">
        <v>0.57285976409912098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972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 s="3">
        <v>8.7476921081543004</v>
      </c>
      <c r="L23" s="10">
        <v>3.3254051208496098</v>
      </c>
      <c r="M23">
        <v>1.0290336608886701</v>
      </c>
      <c r="N23">
        <v>6.2518539428710902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3.6679019927978498</v>
      </c>
      <c r="U23">
        <v>3.2828700542449898</v>
      </c>
      <c r="V23">
        <v>3.07742547988892</v>
      </c>
      <c r="W23" s="17">
        <v>0.20544457435607899</v>
      </c>
      <c r="X23">
        <v>0.59047651290893599</v>
      </c>
      <c r="Y23">
        <v>0.59047651290893599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407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8.1172351837158203</v>
      </c>
      <c r="L24" s="10">
        <v>3.2850189208984402</v>
      </c>
      <c r="M24">
        <v>1.2537155151367201</v>
      </c>
      <c r="N24">
        <v>5.6018428802490199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3.54386329650879</v>
      </c>
      <c r="U24">
        <v>3.1897933483123802</v>
      </c>
      <c r="V24">
        <v>2.98428535461426</v>
      </c>
      <c r="W24" s="17">
        <v>0.20550799369812001</v>
      </c>
      <c r="X24">
        <v>0.55957794189453103</v>
      </c>
      <c r="Y24">
        <v>0.55957794189453103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s="1" customFormat="1" x14ac:dyDescent="0.15">
      <c r="A25" s="8">
        <v>745</v>
      </c>
      <c r="B25" s="1">
        <v>15</v>
      </c>
      <c r="C25" s="1">
        <v>5</v>
      </c>
      <c r="D25" s="1">
        <v>10</v>
      </c>
      <c r="E25" s="1">
        <v>10</v>
      </c>
      <c r="F25" s="1">
        <v>10</v>
      </c>
      <c r="G25" s="1">
        <v>0</v>
      </c>
      <c r="H25" s="1">
        <v>5</v>
      </c>
      <c r="I25" s="1">
        <v>5</v>
      </c>
      <c r="J25" s="1">
        <v>0.75</v>
      </c>
      <c r="K25" s="12">
        <v>8.3796195983886701</v>
      </c>
      <c r="L25" s="12">
        <v>3.3549060821533199</v>
      </c>
      <c r="M25" s="1">
        <v>1.17251205444336</v>
      </c>
      <c r="N25" s="1">
        <v>5.6846427917480504</v>
      </c>
      <c r="O25" s="1">
        <v>3</v>
      </c>
      <c r="P25" s="1">
        <v>3</v>
      </c>
      <c r="Q25" s="1">
        <v>13</v>
      </c>
      <c r="R25" s="19">
        <v>0.23080000000000001</v>
      </c>
      <c r="S25" s="19">
        <f t="shared" si="0"/>
        <v>0.3</v>
      </c>
      <c r="T25" s="1">
        <v>3.4461708068847701</v>
      </c>
      <c r="U25" s="1">
        <v>3.10820341110229</v>
      </c>
      <c r="V25" s="1">
        <v>2.8983116149902299</v>
      </c>
      <c r="W25" s="12">
        <v>0.20989179611205999</v>
      </c>
      <c r="X25" s="1">
        <v>0.54785919189453103</v>
      </c>
      <c r="Y25" s="1">
        <v>0.54785919189453103</v>
      </c>
      <c r="Z25" s="1">
        <v>0.3</v>
      </c>
      <c r="AA25" s="1">
        <v>1</v>
      </c>
      <c r="AB25" s="1">
        <v>0.76923076923076905</v>
      </c>
      <c r="AC25" s="1">
        <v>0.86956521739130399</v>
      </c>
      <c r="AD25" s="1">
        <v>0</v>
      </c>
      <c r="AE25" s="1">
        <v>0.7</v>
      </c>
    </row>
    <row r="26" spans="1:31" x14ac:dyDescent="0.15">
      <c r="A26" s="6">
        <v>474</v>
      </c>
      <c r="B26">
        <v>13</v>
      </c>
      <c r="C26">
        <v>7</v>
      </c>
      <c r="D26">
        <v>10</v>
      </c>
      <c r="E26">
        <v>10</v>
      </c>
      <c r="F26">
        <v>9</v>
      </c>
      <c r="G26">
        <v>1</v>
      </c>
      <c r="H26">
        <v>4</v>
      </c>
      <c r="I26">
        <v>6</v>
      </c>
      <c r="J26">
        <v>0.65</v>
      </c>
      <c r="K26" s="3">
        <v>7.8971233367919904</v>
      </c>
      <c r="L26" s="10">
        <v>3.4597053527832</v>
      </c>
      <c r="M26">
        <v>0.61443710327148404</v>
      </c>
      <c r="N26">
        <v>6.3514308929443404</v>
      </c>
      <c r="O26">
        <v>3</v>
      </c>
      <c r="P26">
        <v>3</v>
      </c>
      <c r="Q26">
        <v>11</v>
      </c>
      <c r="R26" s="16">
        <v>0.2727</v>
      </c>
      <c r="S26" s="16">
        <f t="shared" si="0"/>
        <v>0.3</v>
      </c>
      <c r="T26">
        <v>2.9463424682617201</v>
      </c>
      <c r="U26">
        <v>2.5359339714050302</v>
      </c>
      <c r="V26">
        <v>2.52812623977661</v>
      </c>
      <c r="W26" s="17">
        <v>7.8077316284179696E-3</v>
      </c>
      <c r="X26">
        <v>0.41821622848510698</v>
      </c>
      <c r="Y26">
        <v>0.41821622848510698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6">
        <v>42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8.3586750030517596</v>
      </c>
      <c r="L27" s="10">
        <v>3.4387035369872998</v>
      </c>
      <c r="M27">
        <v>0.42399215698242199</v>
      </c>
      <c r="N27">
        <v>7.2754058837890598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3.5587501525878902</v>
      </c>
      <c r="U27">
        <v>3.07724857330322</v>
      </c>
      <c r="V27">
        <v>2.9885916709899898</v>
      </c>
      <c r="W27" s="17">
        <v>8.8656902313232394E-2</v>
      </c>
      <c r="X27">
        <v>0.57015848159789995</v>
      </c>
      <c r="Y27">
        <v>0.57015848159789995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728</v>
      </c>
      <c r="B28">
        <v>14</v>
      </c>
      <c r="C28">
        <v>6</v>
      </c>
      <c r="D28">
        <v>10</v>
      </c>
      <c r="E28">
        <v>10</v>
      </c>
      <c r="F28">
        <v>9</v>
      </c>
      <c r="G28">
        <v>1</v>
      </c>
      <c r="H28">
        <v>5</v>
      </c>
      <c r="I28">
        <v>5</v>
      </c>
      <c r="J28">
        <v>0.7</v>
      </c>
      <c r="K28" s="3">
        <v>8.311279296875</v>
      </c>
      <c r="L28" s="10">
        <v>3.40718269348144</v>
      </c>
      <c r="M28">
        <v>1.7891731262207</v>
      </c>
      <c r="N28">
        <v>6.5721664428710902</v>
      </c>
      <c r="O28">
        <v>5</v>
      </c>
      <c r="P28">
        <v>5</v>
      </c>
      <c r="Q28">
        <v>14</v>
      </c>
      <c r="R28" s="16">
        <v>0.35709999999999997</v>
      </c>
      <c r="S28" s="16">
        <f t="shared" si="0"/>
        <v>0.5</v>
      </c>
      <c r="T28">
        <v>2.6091175079345699</v>
      </c>
      <c r="U28">
        <v>2.2884228229522701</v>
      </c>
      <c r="V28">
        <v>2.1918892860412602</v>
      </c>
      <c r="W28" s="17">
        <v>9.6533536911010701E-2</v>
      </c>
      <c r="X28">
        <v>0.41722822189330999</v>
      </c>
      <c r="Y28">
        <v>0.41722822189330999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30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7.8907737731933603</v>
      </c>
      <c r="L29" s="10">
        <v>3.5076599121093701</v>
      </c>
      <c r="M29">
        <v>0.99642562866210904</v>
      </c>
      <c r="N29">
        <v>6.7723903656005904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2.8835430145263699</v>
      </c>
      <c r="U29">
        <v>2.49128293991089</v>
      </c>
      <c r="V29">
        <v>2.38577508926392</v>
      </c>
      <c r="W29" s="17">
        <v>0.105507850646973</v>
      </c>
      <c r="X29">
        <v>0.49776792526245101</v>
      </c>
      <c r="Y29">
        <v>0.49776792526245101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122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 s="3">
        <v>7.3813495635986301</v>
      </c>
      <c r="L30" s="10">
        <v>3.4230537414550799</v>
      </c>
      <c r="M30">
        <v>0.89295578002929699</v>
      </c>
      <c r="N30">
        <v>5.6789245605468697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2.9774074554443399</v>
      </c>
      <c r="U30">
        <v>2.6132168769836399</v>
      </c>
      <c r="V30">
        <v>2.4931561946868901</v>
      </c>
      <c r="W30" s="17">
        <v>0.120060682296753</v>
      </c>
      <c r="X30">
        <v>0.48425126075744601</v>
      </c>
      <c r="Y30">
        <v>0.48425126075744601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333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8.0957393646240199</v>
      </c>
      <c r="L31" s="10">
        <v>3.4925460815429701</v>
      </c>
      <c r="M31">
        <v>1.79521560668945</v>
      </c>
      <c r="N31">
        <v>5.81172752380371</v>
      </c>
      <c r="O31">
        <v>3</v>
      </c>
      <c r="P31">
        <v>3</v>
      </c>
      <c r="Q31">
        <v>12</v>
      </c>
      <c r="R31" s="16">
        <v>0.25</v>
      </c>
      <c r="S31" s="16">
        <f t="shared" ref="S31:S54" si="1">O31/E31</f>
        <v>0.3</v>
      </c>
      <c r="T31">
        <v>2.8281917572021502</v>
      </c>
      <c r="U31">
        <v>2.55274534225464</v>
      </c>
      <c r="V31">
        <v>2.3588681221008301</v>
      </c>
      <c r="W31" s="17">
        <v>0.19387722015380901</v>
      </c>
      <c r="X31">
        <v>0.46932363510131803</v>
      </c>
      <c r="Y31">
        <v>0.46932363510131803</v>
      </c>
      <c r="Z31">
        <v>0.3</v>
      </c>
      <c r="AA31">
        <v>0.9</v>
      </c>
      <c r="AB31">
        <v>0.75</v>
      </c>
      <c r="AC31">
        <v>0.81818181818181801</v>
      </c>
      <c r="AD31">
        <v>0.1</v>
      </c>
      <c r="AE31">
        <v>0.6</v>
      </c>
    </row>
    <row r="32" spans="1:31" x14ac:dyDescent="0.15">
      <c r="A32" s="6">
        <v>22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7.8447742462158203</v>
      </c>
      <c r="L32" s="10">
        <v>3.5581932067871098</v>
      </c>
      <c r="M32">
        <v>1.8253154754638701</v>
      </c>
      <c r="N32">
        <v>5.1074123382568404</v>
      </c>
      <c r="O32">
        <v>3</v>
      </c>
      <c r="P32">
        <v>3</v>
      </c>
      <c r="Q32">
        <v>12</v>
      </c>
      <c r="R32" s="16">
        <v>0.25</v>
      </c>
      <c r="S32" s="16">
        <f t="shared" si="1"/>
        <v>0.3</v>
      </c>
      <c r="T32">
        <v>3.2751617431640598</v>
      </c>
      <c r="U32">
        <v>2.9962241649627699</v>
      </c>
      <c r="V32">
        <v>2.7968080043792698</v>
      </c>
      <c r="W32" s="17">
        <v>0.19941616058349601</v>
      </c>
      <c r="X32">
        <v>0.47835373878478998</v>
      </c>
      <c r="Y32">
        <v>0.47835373878478998</v>
      </c>
      <c r="Z32">
        <v>0.3</v>
      </c>
      <c r="AA32">
        <v>0.9</v>
      </c>
      <c r="AB32">
        <v>0.75</v>
      </c>
      <c r="AC32">
        <v>0.81818181818181801</v>
      </c>
      <c r="AD32">
        <v>0.1</v>
      </c>
      <c r="AE32">
        <v>0.6</v>
      </c>
    </row>
    <row r="33" spans="1:31" x14ac:dyDescent="0.15">
      <c r="A33" s="6">
        <v>627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9.0328903198242205</v>
      </c>
      <c r="L33" s="3">
        <v>3.56332206726074</v>
      </c>
      <c r="M33">
        <v>1.3673553466796899</v>
      </c>
      <c r="N33">
        <v>6.5472145080566397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2.9811477661132799</v>
      </c>
      <c r="U33">
        <v>2.66263651847839</v>
      </c>
      <c r="V33">
        <v>2.4581284523010201</v>
      </c>
      <c r="W33" s="3">
        <v>0.204508066177368</v>
      </c>
      <c r="X33">
        <v>0.52301931381225597</v>
      </c>
      <c r="Y33">
        <v>0.52301931381225597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645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8.6603298187255895</v>
      </c>
      <c r="L34" s="10">
        <v>3.4367218017578098</v>
      </c>
      <c r="M34">
        <v>1.40293121337891</v>
      </c>
      <c r="N34">
        <v>6.3796310424804696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3.54470634460449</v>
      </c>
      <c r="U34">
        <v>3.18924832344055</v>
      </c>
      <c r="V34">
        <v>2.9831023216247599</v>
      </c>
      <c r="W34" s="17">
        <v>0.20614600181579601</v>
      </c>
      <c r="X34">
        <v>0.561604022979736</v>
      </c>
      <c r="Y34">
        <v>0.561604022979736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706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8.3719978332519496</v>
      </c>
      <c r="L35" s="10">
        <v>3.50216865539551</v>
      </c>
      <c r="M35">
        <v>1.48310470581055</v>
      </c>
      <c r="N35">
        <v>5.7015380859375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3.6610755920410201</v>
      </c>
      <c r="U35">
        <v>3.3353500366210902</v>
      </c>
      <c r="V35">
        <v>3.1281661987304701</v>
      </c>
      <c r="W35" s="17">
        <v>0.207183837890625</v>
      </c>
      <c r="X35">
        <v>0.53290939331054699</v>
      </c>
      <c r="Y35">
        <v>0.53290939331054699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135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8.6782855987548793</v>
      </c>
      <c r="L36" s="10">
        <v>3.5440158843994101</v>
      </c>
      <c r="M36">
        <v>1.6060638427734399</v>
      </c>
      <c r="N36">
        <v>6.3926277160644496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3.3585205078125</v>
      </c>
      <c r="U36">
        <v>3.0213584899902299</v>
      </c>
      <c r="V36">
        <v>2.8138573169708301</v>
      </c>
      <c r="W36" s="17">
        <v>0.20750117301940901</v>
      </c>
      <c r="X36">
        <v>0.54466319084167503</v>
      </c>
      <c r="Y36">
        <v>0.54466319084167503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s="1" customFormat="1" x14ac:dyDescent="0.15">
      <c r="A37" s="8">
        <v>180</v>
      </c>
      <c r="B37" s="1">
        <v>15</v>
      </c>
      <c r="C37" s="1">
        <v>5</v>
      </c>
      <c r="D37" s="1">
        <v>10</v>
      </c>
      <c r="E37" s="1">
        <v>10</v>
      </c>
      <c r="F37" s="1">
        <v>10</v>
      </c>
      <c r="G37" s="1">
        <v>0</v>
      </c>
      <c r="H37" s="1">
        <v>5</v>
      </c>
      <c r="I37" s="1">
        <v>5</v>
      </c>
      <c r="J37" s="1">
        <v>0.75</v>
      </c>
      <c r="K37" s="12">
        <v>8.6510353088378906</v>
      </c>
      <c r="L37" s="12">
        <v>3.5153141021728498</v>
      </c>
      <c r="M37" s="1">
        <v>1.5819053649902299</v>
      </c>
      <c r="N37" s="1">
        <v>6.4046325683593697</v>
      </c>
      <c r="O37" s="1">
        <v>3</v>
      </c>
      <c r="P37" s="1">
        <v>3</v>
      </c>
      <c r="Q37" s="1">
        <v>13</v>
      </c>
      <c r="R37" s="19">
        <v>0.23080000000000001</v>
      </c>
      <c r="S37" s="19">
        <f t="shared" si="1"/>
        <v>0.3</v>
      </c>
      <c r="T37" s="1">
        <v>3.3307437896728498</v>
      </c>
      <c r="U37" s="1">
        <v>2.9684205055236799</v>
      </c>
      <c r="V37" s="1">
        <v>2.7608375549316402</v>
      </c>
      <c r="W37" s="12">
        <v>0.20758295059204099</v>
      </c>
      <c r="X37" s="1">
        <v>0.56990623474121105</v>
      </c>
      <c r="Y37" s="1">
        <v>0.56990623474121105</v>
      </c>
      <c r="Z37" s="1">
        <v>0.3</v>
      </c>
      <c r="AA37" s="1">
        <v>1</v>
      </c>
      <c r="AB37" s="1">
        <v>0.76923076923076905</v>
      </c>
      <c r="AC37" s="1">
        <v>0.86956521739130399</v>
      </c>
      <c r="AD37" s="1">
        <v>0</v>
      </c>
      <c r="AE37" s="1">
        <v>0.7</v>
      </c>
    </row>
    <row r="38" spans="1:31" x14ac:dyDescent="0.15">
      <c r="A38" s="6">
        <v>926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8.3006877899169904</v>
      </c>
      <c r="L38" s="10">
        <v>3.6109352111816402</v>
      </c>
      <c r="M38">
        <v>0.69366455078125</v>
      </c>
      <c r="N38">
        <v>6.8622627258300799</v>
      </c>
      <c r="O38">
        <v>3</v>
      </c>
      <c r="P38">
        <v>3</v>
      </c>
      <c r="Q38">
        <v>13</v>
      </c>
      <c r="R38" s="16">
        <v>0.23080000000000001</v>
      </c>
      <c r="S38" s="16">
        <f t="shared" si="1"/>
        <v>0.3</v>
      </c>
      <c r="T38">
        <v>3.5491771697997998</v>
      </c>
      <c r="U38">
        <v>3.0837340354919398</v>
      </c>
      <c r="V38">
        <v>2.9655303955078098</v>
      </c>
      <c r="W38" s="17">
        <v>0.118203639984131</v>
      </c>
      <c r="X38">
        <v>0.58364677429199197</v>
      </c>
      <c r="Y38">
        <v>0.58364677429199197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345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7.1087226867675799</v>
      </c>
      <c r="L39" s="10">
        <v>3.5736541748046902</v>
      </c>
      <c r="M39">
        <v>1.87067222595215</v>
      </c>
      <c r="N39">
        <v>5.9993782043456996</v>
      </c>
      <c r="O39">
        <v>3</v>
      </c>
      <c r="P39">
        <v>3</v>
      </c>
      <c r="Q39">
        <v>12</v>
      </c>
      <c r="R39" s="16">
        <v>0.25</v>
      </c>
      <c r="S39" s="16">
        <f t="shared" si="1"/>
        <v>0.3</v>
      </c>
      <c r="T39">
        <v>2.66177558898926</v>
      </c>
      <c r="U39">
        <v>2.3573517799377401</v>
      </c>
      <c r="V39">
        <v>2.2364528179168701</v>
      </c>
      <c r="W39" s="17">
        <v>0.120898962020874</v>
      </c>
      <c r="X39">
        <v>0.42532277107238797</v>
      </c>
      <c r="Y39">
        <v>0.42532277107238797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488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8.7065124511718697</v>
      </c>
      <c r="L40" s="10">
        <v>3.7315120697021502</v>
      </c>
      <c r="M40">
        <v>0.52762222290039096</v>
      </c>
      <c r="N40">
        <v>7.09767723083496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3.4826622009277299</v>
      </c>
      <c r="U40">
        <v>3.00195360183716</v>
      </c>
      <c r="V40">
        <v>2.87187671661377</v>
      </c>
      <c r="W40" s="17">
        <v>0.130076885223389</v>
      </c>
      <c r="X40">
        <v>0.61078548431396495</v>
      </c>
      <c r="Y40">
        <v>0.61078548431396495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298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8.3583869934081996</v>
      </c>
      <c r="L41" s="10">
        <v>3.7453994750976598</v>
      </c>
      <c r="M41">
        <v>0.74023818969726596</v>
      </c>
      <c r="N41">
        <v>6.5238609313964799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3.1620712280273402</v>
      </c>
      <c r="U41">
        <v>2.7424664497375502</v>
      </c>
      <c r="V41">
        <v>2.6085798740386998</v>
      </c>
      <c r="W41" s="17">
        <v>0.13388657569885301</v>
      </c>
      <c r="X41">
        <v>0.55349135398864702</v>
      </c>
      <c r="Y41">
        <v>0.55349135398864702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686</v>
      </c>
      <c r="B42">
        <v>14</v>
      </c>
      <c r="C42">
        <v>6</v>
      </c>
      <c r="D42">
        <v>10</v>
      </c>
      <c r="E42">
        <v>10</v>
      </c>
      <c r="F42">
        <v>9</v>
      </c>
      <c r="G42">
        <v>1</v>
      </c>
      <c r="H42">
        <v>5</v>
      </c>
      <c r="I42">
        <v>5</v>
      </c>
      <c r="J42">
        <v>0.7</v>
      </c>
      <c r="K42" s="3">
        <v>8.5101070404052699</v>
      </c>
      <c r="L42" s="10">
        <v>3.6526260375976598</v>
      </c>
      <c r="M42">
        <v>1.3950080871582</v>
      </c>
      <c r="N42">
        <v>5.1997261047363299</v>
      </c>
      <c r="O42">
        <v>3</v>
      </c>
      <c r="P42">
        <v>3</v>
      </c>
      <c r="Q42">
        <v>12</v>
      </c>
      <c r="R42" s="16">
        <v>0.25</v>
      </c>
      <c r="S42" s="16">
        <f t="shared" si="1"/>
        <v>0.3</v>
      </c>
      <c r="T42">
        <v>2.9942722320556601</v>
      </c>
      <c r="U42">
        <v>2.6814846992492698</v>
      </c>
      <c r="V42">
        <v>2.5469164848327601</v>
      </c>
      <c r="W42" s="17">
        <v>0.13456821441650399</v>
      </c>
      <c r="X42">
        <v>0.4473557472229</v>
      </c>
      <c r="Y42">
        <v>0.4473557472229</v>
      </c>
      <c r="Z42">
        <v>0.3</v>
      </c>
      <c r="AA42">
        <v>0.9</v>
      </c>
      <c r="AB42">
        <v>0.75</v>
      </c>
      <c r="AC42">
        <v>0.81818181818181801</v>
      </c>
      <c r="AD42">
        <v>0.1</v>
      </c>
      <c r="AE42">
        <v>0.6</v>
      </c>
    </row>
    <row r="43" spans="1:31" x14ac:dyDescent="0.15">
      <c r="A43" s="6">
        <v>307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9.3736190795898402</v>
      </c>
      <c r="L43" s="10">
        <v>3.7410240173339799</v>
      </c>
      <c r="M43">
        <v>1.3989906311035201</v>
      </c>
      <c r="N43">
        <v>6.5811119079589799</v>
      </c>
      <c r="O43">
        <v>3</v>
      </c>
      <c r="P43">
        <v>3</v>
      </c>
      <c r="Q43">
        <v>13</v>
      </c>
      <c r="R43" s="16">
        <v>0.23080000000000001</v>
      </c>
      <c r="S43" s="16">
        <f t="shared" si="1"/>
        <v>0.3</v>
      </c>
      <c r="T43">
        <v>3.00582695007324</v>
      </c>
      <c r="U43">
        <v>2.6883513927459699</v>
      </c>
      <c r="V43">
        <v>2.46584868431091</v>
      </c>
      <c r="W43" s="17">
        <v>0.22250270843505901</v>
      </c>
      <c r="X43">
        <v>0.53997826576232899</v>
      </c>
      <c r="Y43">
        <v>0.53997826576232899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68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8.9207992553710902</v>
      </c>
      <c r="L44" s="10">
        <v>3.6267127990722701</v>
      </c>
      <c r="M44">
        <v>1.4827880859375</v>
      </c>
      <c r="N44">
        <v>6.3003005981445304</v>
      </c>
      <c r="O44">
        <v>3</v>
      </c>
      <c r="P44">
        <v>3</v>
      </c>
      <c r="Q44">
        <v>13</v>
      </c>
      <c r="R44" s="16">
        <v>0.23080000000000001</v>
      </c>
      <c r="S44" s="16">
        <f t="shared" si="1"/>
        <v>0.3</v>
      </c>
      <c r="T44">
        <v>3.2321224212646502</v>
      </c>
      <c r="U44">
        <v>2.8975479602813698</v>
      </c>
      <c r="V44">
        <v>2.66992235183716</v>
      </c>
      <c r="W44" s="17">
        <v>0.22762560844421401</v>
      </c>
      <c r="X44">
        <v>0.56220006942749001</v>
      </c>
      <c r="Y44">
        <v>0.56220006942749001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410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9.2018623352050799</v>
      </c>
      <c r="L45" s="10">
        <v>3.75082588195801</v>
      </c>
      <c r="M45">
        <v>1.63460540771484</v>
      </c>
      <c r="N45">
        <v>6.6696300506591797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3.9823360443115199</v>
      </c>
      <c r="U45">
        <v>3.6126582622528098</v>
      </c>
      <c r="V45">
        <v>3.3846099376678498</v>
      </c>
      <c r="W45" s="17">
        <v>0.22804832458496099</v>
      </c>
      <c r="X45">
        <v>0.59772610664367698</v>
      </c>
      <c r="Y45">
        <v>0.59772610664367698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717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8.2835903167724592</v>
      </c>
      <c r="L46" s="10">
        <v>3.7286453247070299</v>
      </c>
      <c r="M46">
        <v>1.9377021789550799</v>
      </c>
      <c r="N46">
        <v>5.5280113220214799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2.8681507110595699</v>
      </c>
      <c r="U46">
        <v>2.60428667068481</v>
      </c>
      <c r="V46">
        <v>2.3725152015686</v>
      </c>
      <c r="W46" s="17">
        <v>0.23177146911621099</v>
      </c>
      <c r="X46">
        <v>0.49563550949096702</v>
      </c>
      <c r="Y46">
        <v>0.49563550949096702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s="1" customFormat="1" x14ac:dyDescent="0.15">
      <c r="A47" s="8">
        <v>946</v>
      </c>
      <c r="B47" s="1">
        <v>15</v>
      </c>
      <c r="C47" s="1">
        <v>5</v>
      </c>
      <c r="D47" s="1">
        <v>10</v>
      </c>
      <c r="E47" s="1">
        <v>10</v>
      </c>
      <c r="F47" s="1">
        <v>10</v>
      </c>
      <c r="G47" s="1">
        <v>0</v>
      </c>
      <c r="H47" s="1">
        <v>5</v>
      </c>
      <c r="I47" s="1">
        <v>5</v>
      </c>
      <c r="J47" s="1">
        <v>0.75</v>
      </c>
      <c r="K47" s="12">
        <v>8.4956932067871094</v>
      </c>
      <c r="L47" s="12">
        <v>3.5684661865234402</v>
      </c>
      <c r="M47" s="1">
        <v>1.34145355224609</v>
      </c>
      <c r="N47" s="1">
        <v>5.4004249572753897</v>
      </c>
      <c r="O47" s="1">
        <v>3</v>
      </c>
      <c r="P47" s="1">
        <v>3</v>
      </c>
      <c r="Q47" s="1">
        <v>13</v>
      </c>
      <c r="R47" s="19">
        <v>0.23080000000000001</v>
      </c>
      <c r="S47" s="19">
        <f t="shared" si="1"/>
        <v>0.3</v>
      </c>
      <c r="T47" s="1">
        <v>3.4875831604003902</v>
      </c>
      <c r="U47" s="1">
        <v>3.16335153579712</v>
      </c>
      <c r="V47" s="1">
        <v>2.9216866493225102</v>
      </c>
      <c r="W47" s="12">
        <v>0.24166488647460899</v>
      </c>
      <c r="X47" s="1">
        <v>0.56589651107788097</v>
      </c>
      <c r="Y47" s="1">
        <v>0.56589651107788097</v>
      </c>
      <c r="Z47" s="1">
        <v>0.3</v>
      </c>
      <c r="AA47" s="1">
        <v>1</v>
      </c>
      <c r="AB47" s="1">
        <v>0.76923076923076905</v>
      </c>
      <c r="AC47" s="1">
        <v>0.86956521739130399</v>
      </c>
      <c r="AD47" s="1">
        <v>0</v>
      </c>
      <c r="AE47" s="1">
        <v>0.7</v>
      </c>
    </row>
    <row r="48" spans="1:31" x14ac:dyDescent="0.15">
      <c r="A48" s="6">
        <v>588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9.0789337158203107</v>
      </c>
      <c r="L48" s="10">
        <v>3.9120616912841801</v>
      </c>
      <c r="M48">
        <v>0.77730941772460904</v>
      </c>
      <c r="N48">
        <v>7.6925945281982404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2.72343826293945</v>
      </c>
      <c r="U48">
        <v>2.3298029899597199</v>
      </c>
      <c r="V48">
        <v>2.21990990638733</v>
      </c>
      <c r="W48" s="17">
        <v>0.109893083572388</v>
      </c>
      <c r="X48">
        <v>0.50352835655212402</v>
      </c>
      <c r="Y48">
        <v>0.50352835655212402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322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8.9093532562255895</v>
      </c>
      <c r="L49" s="10">
        <v>3.8602981567382799</v>
      </c>
      <c r="M49">
        <v>0.63604736328125</v>
      </c>
      <c r="N49">
        <v>7.2488880157470703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3.1806716918945299</v>
      </c>
      <c r="U49">
        <v>2.7318964004516602</v>
      </c>
      <c r="V49">
        <v>2.59745168685913</v>
      </c>
      <c r="W49" s="17">
        <v>0.13444471359252899</v>
      </c>
      <c r="X49">
        <v>0.58322000503539995</v>
      </c>
      <c r="Y49">
        <v>0.58322000503539995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943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7.1337642669677699</v>
      </c>
      <c r="L50" s="10">
        <v>3.93759346008301</v>
      </c>
      <c r="M50">
        <v>2.2982063293457</v>
      </c>
      <c r="N50">
        <v>5.2581138610839799</v>
      </c>
      <c r="O50">
        <v>2</v>
      </c>
      <c r="P50">
        <v>2</v>
      </c>
      <c r="Q50">
        <v>11</v>
      </c>
      <c r="R50" s="16">
        <v>0.18179999999999999</v>
      </c>
      <c r="S50" s="16">
        <f t="shared" si="1"/>
        <v>0.2</v>
      </c>
      <c r="T50">
        <v>2.81827735900879</v>
      </c>
      <c r="U50">
        <v>2.5575652122497599</v>
      </c>
      <c r="V50">
        <v>2.3670539855957</v>
      </c>
      <c r="W50" s="17">
        <v>0.19051122665405301</v>
      </c>
      <c r="X50">
        <v>0.45122337341308599</v>
      </c>
      <c r="Y50">
        <v>0.45122337341308599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6">
        <v>444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7.5370140075683603</v>
      </c>
      <c r="L51" s="10">
        <v>3.9338493347168</v>
      </c>
      <c r="M51">
        <v>1.3349761962890601</v>
      </c>
      <c r="N51">
        <v>4.6764469146728498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3.0100288391113299</v>
      </c>
      <c r="U51">
        <v>2.7005419731140101</v>
      </c>
      <c r="V51">
        <v>2.5030605792999299</v>
      </c>
      <c r="W51" s="17">
        <v>0.197481393814087</v>
      </c>
      <c r="X51">
        <v>0.50696825981140103</v>
      </c>
      <c r="Y51">
        <v>0.50696825981140103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844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8.1973381042480504</v>
      </c>
      <c r="L52" s="10">
        <v>3.8387813568115199</v>
      </c>
      <c r="M52">
        <v>2.3790664672851598</v>
      </c>
      <c r="N52">
        <v>5.7976837158203098</v>
      </c>
      <c r="O52">
        <v>5</v>
      </c>
      <c r="P52">
        <v>5</v>
      </c>
      <c r="Q52">
        <v>15</v>
      </c>
      <c r="R52" s="16">
        <v>0.33329999999999999</v>
      </c>
      <c r="S52" s="16">
        <f t="shared" si="1"/>
        <v>0.5</v>
      </c>
      <c r="T52">
        <v>3.4687232971191402</v>
      </c>
      <c r="U52">
        <v>3.1506812572479199</v>
      </c>
      <c r="V52">
        <v>2.91512227058411</v>
      </c>
      <c r="W52" s="17">
        <v>0.235558986663818</v>
      </c>
      <c r="X52">
        <v>0.55360102653503396</v>
      </c>
      <c r="Y52">
        <v>0.55360102653503396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566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8.6669692993164098</v>
      </c>
      <c r="L53" s="10">
        <v>3.7744369506835902</v>
      </c>
      <c r="M53">
        <v>1.73469161987305</v>
      </c>
      <c r="N53">
        <v>5.7055931091308603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3.7712020874023402</v>
      </c>
      <c r="U53">
        <v>3.4261507987976101</v>
      </c>
      <c r="V53">
        <v>3.1825811862945601</v>
      </c>
      <c r="W53" s="17">
        <v>0.24356961250305201</v>
      </c>
      <c r="X53">
        <v>0.58862090110778797</v>
      </c>
      <c r="Y53">
        <v>0.58862090110778797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s="1" customFormat="1" x14ac:dyDescent="0.15">
      <c r="A54" s="8">
        <v>790</v>
      </c>
      <c r="B54" s="1">
        <v>15</v>
      </c>
      <c r="C54" s="1">
        <v>5</v>
      </c>
      <c r="D54" s="1">
        <v>10</v>
      </c>
      <c r="E54" s="1">
        <v>10</v>
      </c>
      <c r="F54" s="1">
        <v>10</v>
      </c>
      <c r="G54" s="1">
        <v>0</v>
      </c>
      <c r="H54" s="1">
        <v>5</v>
      </c>
      <c r="I54" s="1">
        <v>5</v>
      </c>
      <c r="J54" s="1">
        <v>0.75</v>
      </c>
      <c r="K54" s="12">
        <v>7.8992595672607404</v>
      </c>
      <c r="L54" s="12">
        <v>3.8090572357177699</v>
      </c>
      <c r="M54" s="1">
        <v>2.19724845886231</v>
      </c>
      <c r="N54" s="1">
        <v>4.956787109375</v>
      </c>
      <c r="O54" s="1">
        <v>2</v>
      </c>
      <c r="P54" s="1">
        <v>2</v>
      </c>
      <c r="Q54" s="1">
        <v>12</v>
      </c>
      <c r="R54" s="19">
        <v>0.16669999999999999</v>
      </c>
      <c r="S54" s="19">
        <f t="shared" si="1"/>
        <v>0.2</v>
      </c>
      <c r="T54" s="1">
        <v>3.1211853027343701</v>
      </c>
      <c r="U54" s="1">
        <v>2.8832976818084699</v>
      </c>
      <c r="V54" s="1">
        <v>2.6344661712646502</v>
      </c>
      <c r="W54" s="12">
        <v>0.24883151054382299</v>
      </c>
      <c r="X54" s="1">
        <v>0.48671913146972701</v>
      </c>
      <c r="Y54" s="1">
        <v>0.48671913146972701</v>
      </c>
      <c r="Z54" s="1">
        <v>0.2</v>
      </c>
      <c r="AA54" s="1">
        <v>1</v>
      </c>
      <c r="AB54" s="1">
        <v>0.83333333333333304</v>
      </c>
      <c r="AC54" s="1">
        <v>0.90909090909090895</v>
      </c>
      <c r="AD54" s="1">
        <v>0</v>
      </c>
      <c r="AE54" s="1">
        <v>0.8</v>
      </c>
    </row>
    <row r="55" spans="1:31" x14ac:dyDescent="0.15">
      <c r="A55" s="6">
        <v>675</v>
      </c>
      <c r="B55">
        <v>15</v>
      </c>
      <c r="C55">
        <v>5</v>
      </c>
      <c r="D55">
        <v>10</v>
      </c>
      <c r="E55">
        <v>10</v>
      </c>
      <c r="F55">
        <v>9</v>
      </c>
      <c r="G55">
        <v>1</v>
      </c>
      <c r="H55">
        <v>6</v>
      </c>
      <c r="I55">
        <v>4</v>
      </c>
      <c r="J55">
        <v>0.75</v>
      </c>
      <c r="K55" s="3">
        <v>8.2255935668945295</v>
      </c>
      <c r="L55" s="10">
        <v>4.04166603088379</v>
      </c>
      <c r="M55">
        <v>2.92131423950195</v>
      </c>
      <c r="N55">
        <v>4.1723251342773402</v>
      </c>
      <c r="O55">
        <v>2</v>
      </c>
      <c r="P55">
        <v>2</v>
      </c>
      <c r="Q55">
        <v>11</v>
      </c>
      <c r="R55" s="16">
        <v>0.18179999999999999</v>
      </c>
      <c r="S55" s="16">
        <f t="shared" ref="S55:S61" si="2">O55/E55</f>
        <v>0.2</v>
      </c>
      <c r="T55">
        <v>2.9559211730957</v>
      </c>
      <c r="U55">
        <v>2.7484648227691602</v>
      </c>
      <c r="V55">
        <v>2.5043489933013898</v>
      </c>
      <c r="W55" s="17">
        <v>0.24411582946777299</v>
      </c>
      <c r="X55">
        <v>0.45157217979431202</v>
      </c>
      <c r="Y55">
        <v>0.45157217979431202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6">
        <v>12</v>
      </c>
      <c r="B56">
        <v>17</v>
      </c>
      <c r="C56">
        <v>3</v>
      </c>
      <c r="D56">
        <v>10</v>
      </c>
      <c r="E56">
        <v>10</v>
      </c>
      <c r="F56">
        <v>9</v>
      </c>
      <c r="G56">
        <v>1</v>
      </c>
      <c r="H56">
        <v>8</v>
      </c>
      <c r="I56">
        <v>2</v>
      </c>
      <c r="J56">
        <v>0.85</v>
      </c>
      <c r="K56" s="3">
        <v>10.4470520019531</v>
      </c>
      <c r="L56" s="10">
        <v>4.0611419677734402</v>
      </c>
      <c r="M56">
        <v>3.76419258117676</v>
      </c>
      <c r="N56">
        <v>6.4976348876953098</v>
      </c>
      <c r="O56">
        <v>5</v>
      </c>
      <c r="P56">
        <v>5</v>
      </c>
      <c r="Q56">
        <v>14</v>
      </c>
      <c r="R56" s="16">
        <v>0.35709999999999997</v>
      </c>
      <c r="S56" s="16">
        <f t="shared" si="2"/>
        <v>0.5</v>
      </c>
      <c r="T56">
        <v>3.5423564910888699</v>
      </c>
      <c r="U56">
        <v>3.3094801902771001</v>
      </c>
      <c r="V56">
        <v>3.0622403621673602</v>
      </c>
      <c r="W56" s="17">
        <v>0.24723982810974099</v>
      </c>
      <c r="X56">
        <v>0.48011612892150901</v>
      </c>
      <c r="Y56">
        <v>0.48011612892150901</v>
      </c>
      <c r="Z56">
        <v>0.5</v>
      </c>
      <c r="AA56">
        <v>0.9</v>
      </c>
      <c r="AB56">
        <v>0.64285714285714302</v>
      </c>
      <c r="AC56">
        <v>0.75</v>
      </c>
      <c r="AD56">
        <v>0.1</v>
      </c>
      <c r="AE56">
        <v>0.4</v>
      </c>
    </row>
    <row r="57" spans="1:31" x14ac:dyDescent="0.15">
      <c r="A57" s="6">
        <v>64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9.8531608581543004</v>
      </c>
      <c r="L57" s="10">
        <v>4.08819580078125</v>
      </c>
      <c r="M57">
        <v>1.76303291320801</v>
      </c>
      <c r="N57">
        <v>6.8796043395996103</v>
      </c>
      <c r="O57">
        <v>3</v>
      </c>
      <c r="P57">
        <v>3</v>
      </c>
      <c r="Q57">
        <v>13</v>
      </c>
      <c r="R57" s="16">
        <v>0.23080000000000001</v>
      </c>
      <c r="S57" s="16">
        <f t="shared" si="2"/>
        <v>0.3</v>
      </c>
      <c r="T57">
        <v>2.8229064941406201</v>
      </c>
      <c r="U57">
        <v>2.54871702194214</v>
      </c>
      <c r="V57">
        <v>2.2905220985412602</v>
      </c>
      <c r="W57" s="17">
        <v>0.25819492340087902</v>
      </c>
      <c r="X57">
        <v>0.53238439559936501</v>
      </c>
      <c r="Y57">
        <v>0.53238439559936501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398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 s="3">
        <v>8.1381702423095703</v>
      </c>
      <c r="L58" s="10">
        <v>4.1253604888915998</v>
      </c>
      <c r="M58">
        <v>2.6507339477539098</v>
      </c>
      <c r="N58">
        <v>5.0763721466064498</v>
      </c>
      <c r="O58">
        <v>2</v>
      </c>
      <c r="P58">
        <v>2</v>
      </c>
      <c r="Q58">
        <v>12</v>
      </c>
      <c r="R58" s="16">
        <v>0.16669999999999999</v>
      </c>
      <c r="S58" s="16">
        <f t="shared" si="2"/>
        <v>0.2</v>
      </c>
      <c r="T58">
        <v>3.2886447906494101</v>
      </c>
      <c r="U58">
        <v>3.0384707450866699</v>
      </c>
      <c r="V58">
        <v>2.7574930191039999</v>
      </c>
      <c r="W58" s="17">
        <v>0.28097772598266602</v>
      </c>
      <c r="X58">
        <v>0.53115177154541005</v>
      </c>
      <c r="Y58">
        <v>0.53115177154541005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s="1" customFormat="1" x14ac:dyDescent="0.15">
      <c r="A59" s="8">
        <v>657</v>
      </c>
      <c r="B59" s="1">
        <v>15</v>
      </c>
      <c r="C59" s="1">
        <v>5</v>
      </c>
      <c r="D59" s="1">
        <v>10</v>
      </c>
      <c r="E59" s="1">
        <v>10</v>
      </c>
      <c r="F59" s="1">
        <v>10</v>
      </c>
      <c r="G59" s="1">
        <v>0</v>
      </c>
      <c r="H59" s="1">
        <v>5</v>
      </c>
      <c r="I59" s="1">
        <v>5</v>
      </c>
      <c r="J59" s="1">
        <v>0.75</v>
      </c>
      <c r="K59" s="12">
        <v>7.6539688110351598</v>
      </c>
      <c r="L59" s="12">
        <v>4.0388374328613299</v>
      </c>
      <c r="M59" s="1">
        <v>2.3485240936279301</v>
      </c>
      <c r="N59" s="1">
        <v>3.8496398925781201</v>
      </c>
      <c r="O59" s="1">
        <v>2</v>
      </c>
      <c r="P59" s="1">
        <v>2</v>
      </c>
      <c r="Q59" s="1">
        <v>12</v>
      </c>
      <c r="R59" s="19">
        <v>0.16669999999999999</v>
      </c>
      <c r="S59" s="19">
        <f t="shared" si="2"/>
        <v>0.2</v>
      </c>
      <c r="T59" s="1">
        <v>3.14459228515625</v>
      </c>
      <c r="U59" s="1">
        <v>2.9365990161895801</v>
      </c>
      <c r="V59" s="1">
        <v>2.6473927497863801</v>
      </c>
      <c r="W59" s="12">
        <v>0.28920626640319802</v>
      </c>
      <c r="X59" s="1">
        <v>0.49719953536987299</v>
      </c>
      <c r="Y59" s="1">
        <v>0.49719953536987299</v>
      </c>
      <c r="Z59" s="1">
        <v>0.2</v>
      </c>
      <c r="AA59" s="1">
        <v>1</v>
      </c>
      <c r="AB59" s="1">
        <v>0.83333333333333304</v>
      </c>
      <c r="AC59" s="1">
        <v>0.90909090909090895</v>
      </c>
      <c r="AD59" s="1">
        <v>0</v>
      </c>
      <c r="AE59" s="1">
        <v>0.8</v>
      </c>
    </row>
    <row r="60" spans="1:31" x14ac:dyDescent="0.15">
      <c r="A60" s="6">
        <v>950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 s="3">
        <v>8.6675167083740199</v>
      </c>
      <c r="L60" s="10">
        <v>4.2599201202392596</v>
      </c>
      <c r="M60">
        <v>0.141372680664062</v>
      </c>
      <c r="N60">
        <v>8.8083477020263707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2.8101425170898402</v>
      </c>
      <c r="U60">
        <v>2.26533007621765</v>
      </c>
      <c r="V60">
        <v>2.2691600322723402</v>
      </c>
      <c r="W60" s="17">
        <v>3.8299560546875E-3</v>
      </c>
      <c r="X60">
        <v>0.54098248481750499</v>
      </c>
      <c r="Y60">
        <v>0.54098248481750499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934</v>
      </c>
      <c r="B61">
        <v>13</v>
      </c>
      <c r="C61">
        <v>7</v>
      </c>
      <c r="D61">
        <v>10</v>
      </c>
      <c r="E61">
        <v>10</v>
      </c>
      <c r="F61">
        <v>10</v>
      </c>
      <c r="G61">
        <v>0</v>
      </c>
      <c r="H61">
        <v>3</v>
      </c>
      <c r="I61">
        <v>7</v>
      </c>
      <c r="J61">
        <v>0.65</v>
      </c>
      <c r="K61" s="3">
        <v>8.6188640594482404</v>
      </c>
      <c r="L61" s="10">
        <v>4.1744632720947301</v>
      </c>
      <c r="M61">
        <v>0.104656219482422</v>
      </c>
      <c r="N61">
        <v>9.0006752014160192</v>
      </c>
      <c r="O61">
        <v>3</v>
      </c>
      <c r="P61">
        <v>3</v>
      </c>
      <c r="Q61">
        <v>13</v>
      </c>
      <c r="R61" s="16">
        <v>0.23080000000000001</v>
      </c>
      <c r="S61" s="16">
        <f t="shared" si="2"/>
        <v>0.3</v>
      </c>
      <c r="T61">
        <v>2.9652175903320299</v>
      </c>
      <c r="U61">
        <v>2.3937900066375701</v>
      </c>
      <c r="V61">
        <v>2.41355681419373</v>
      </c>
      <c r="W61" s="17">
        <v>1.9766807556152299E-2</v>
      </c>
      <c r="X61">
        <v>0.551660776138306</v>
      </c>
      <c r="Y61">
        <v>0.551660776138306</v>
      </c>
      <c r="Z61">
        <v>0.3</v>
      </c>
      <c r="AA61">
        <v>1</v>
      </c>
      <c r="AB61">
        <v>0.76923076923076905</v>
      </c>
      <c r="AC61">
        <v>0.86956521739130399</v>
      </c>
      <c r="AD61">
        <v>0</v>
      </c>
      <c r="AE61">
        <v>0.7</v>
      </c>
    </row>
    <row r="62" spans="1:31" s="3" customFormat="1" x14ac:dyDescent="0.15">
      <c r="K62" s="13" t="s">
        <v>29</v>
      </c>
      <c r="L62" s="10">
        <f>AVERAGE(L2:L61)</f>
        <v>3.4734568913777673</v>
      </c>
      <c r="W62" s="17">
        <f t="shared" ref="W62:AE62" si="3">AVERAGE(W2:W61)</f>
        <v>0.1552133321762085</v>
      </c>
      <c r="Z62" s="3">
        <f t="shared" si="3"/>
        <v>0.33666666666666689</v>
      </c>
      <c r="AA62" s="3">
        <f t="shared" si="3"/>
        <v>0.96833333333333316</v>
      </c>
      <c r="AB62" s="3">
        <f t="shared" si="3"/>
        <v>0.7441433566433564</v>
      </c>
      <c r="AC62" s="3">
        <f t="shared" si="3"/>
        <v>0.84057563209737096</v>
      </c>
      <c r="AD62" s="3">
        <f t="shared" si="3"/>
        <v>3.1666666666666683E-2</v>
      </c>
      <c r="AE62" s="3">
        <f t="shared" si="3"/>
        <v>0.63166666666666649</v>
      </c>
    </row>
    <row r="63" spans="1:31" s="3" customFormat="1" x14ac:dyDescent="0.15">
      <c r="K63" s="14" t="s">
        <v>30</v>
      </c>
      <c r="L63" s="10">
        <f>MAX(L2:L61)</f>
        <v>4.2599201202392596</v>
      </c>
      <c r="W63" s="17">
        <f t="shared" ref="W63:AE63" si="4">MAX(W2:W61)</f>
        <v>0.28920626640319802</v>
      </c>
      <c r="Z63" s="3">
        <f t="shared" si="4"/>
        <v>0.5</v>
      </c>
      <c r="AA63" s="3">
        <f t="shared" si="4"/>
        <v>1</v>
      </c>
      <c r="AB63" s="3">
        <f t="shared" si="4"/>
        <v>0.83333333333333304</v>
      </c>
      <c r="AC63" s="3">
        <f t="shared" si="4"/>
        <v>0.90909090909090895</v>
      </c>
      <c r="AD63" s="3">
        <f t="shared" si="4"/>
        <v>0.2</v>
      </c>
      <c r="AE63" s="3">
        <f t="shared" si="4"/>
        <v>0.8</v>
      </c>
    </row>
    <row r="64" spans="1:31" s="3" customFormat="1" x14ac:dyDescent="0.15">
      <c r="L64" s="10">
        <f>MIN(L2:L61)</f>
        <v>2.5968551635742201</v>
      </c>
      <c r="W64" s="17">
        <f t="shared" ref="W64:AE64" si="5">MIN(W2:W61)</f>
        <v>1.5685558319091799E-3</v>
      </c>
      <c r="Z64" s="3">
        <f t="shared" si="5"/>
        <v>0.2</v>
      </c>
      <c r="AA64" s="3">
        <f t="shared" si="5"/>
        <v>0.8</v>
      </c>
      <c r="AB64" s="3">
        <f t="shared" si="5"/>
        <v>0.64285714285714302</v>
      </c>
      <c r="AC64" s="3">
        <f t="shared" si="5"/>
        <v>0.75</v>
      </c>
      <c r="AD64" s="3">
        <f t="shared" si="5"/>
        <v>0</v>
      </c>
      <c r="AE64" s="3">
        <f t="shared" si="5"/>
        <v>0.4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O70" s="3" t="s">
        <v>97</v>
      </c>
      <c r="P70" s="3"/>
      <c r="Q70" s="3"/>
      <c r="R70" s="3"/>
      <c r="W70" s="17"/>
    </row>
    <row r="71" spans="11:23" x14ac:dyDescent="0.15">
      <c r="K71" s="3" t="s">
        <v>31</v>
      </c>
      <c r="L71" s="3" t="s">
        <v>32</v>
      </c>
      <c r="O71" s="3">
        <v>0.2</v>
      </c>
      <c r="P71" s="3">
        <v>-400</v>
      </c>
      <c r="Q71" s="3">
        <v>1600</v>
      </c>
      <c r="R71" s="3">
        <v>80</v>
      </c>
      <c r="W71" s="17"/>
    </row>
    <row r="72" spans="11:23" x14ac:dyDescent="0.15">
      <c r="K72" s="3"/>
      <c r="L72" s="3"/>
      <c r="O72" s="3">
        <v>0.4</v>
      </c>
      <c r="P72" s="3">
        <v>-800</v>
      </c>
      <c r="Q72" s="3">
        <v>1200</v>
      </c>
      <c r="R72" s="3">
        <v>60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O73" s="3">
        <v>0.45</v>
      </c>
      <c r="P73" s="3">
        <v>-900</v>
      </c>
      <c r="Q73" s="3">
        <v>1100</v>
      </c>
      <c r="R73" s="3">
        <v>55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O74" s="3">
        <v>0.49</v>
      </c>
      <c r="P74" s="3">
        <v>-980</v>
      </c>
      <c r="Q74" s="3">
        <v>1020</v>
      </c>
      <c r="R74" s="3">
        <v>51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22" customFormat="1" x14ac:dyDescent="0.15">
      <c r="K83" s="24" t="s">
        <v>75</v>
      </c>
      <c r="L83" s="24">
        <f>COUNTIF(L2:L61,"&lt;2.593")-COUNTIF(L2:L61,"&lt;2.398")</f>
        <v>0</v>
      </c>
      <c r="M83" s="20">
        <v>3</v>
      </c>
      <c r="N83" s="20">
        <v>2</v>
      </c>
      <c r="W83" s="24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x14ac:dyDescent="0.15">
      <c r="K85" s="3" t="s">
        <v>77</v>
      </c>
      <c r="L85" s="3">
        <f>COUNTIF(L2:L61,"&lt;2.983")-COUNTIF(L2:L61,"&lt;2.788")</f>
        <v>5</v>
      </c>
      <c r="M85" s="3">
        <v>8</v>
      </c>
      <c r="N85" s="3">
        <v>6</v>
      </c>
      <c r="O85" s="3">
        <v>5</v>
      </c>
      <c r="W85" s="17"/>
    </row>
    <row r="86" spans="11:23" x14ac:dyDescent="0.15">
      <c r="K86" s="3" t="s">
        <v>78</v>
      </c>
      <c r="L86" s="3">
        <f>COUNTIF(L2:L61,"&lt;3.178")-COUNTIF(L2:L61,"&lt;2.983")</f>
        <v>7</v>
      </c>
      <c r="M86" s="3">
        <v>11</v>
      </c>
      <c r="N86" s="3">
        <v>9</v>
      </c>
      <c r="O86" s="3">
        <v>7</v>
      </c>
      <c r="W86" s="17"/>
    </row>
    <row r="87" spans="11:23" x14ac:dyDescent="0.15">
      <c r="K87" s="3" t="s">
        <v>79</v>
      </c>
      <c r="L87" s="3">
        <f>COUNTIF(L2:L61,"&lt;3.373")-COUNTIF(L2:L61,"&lt;3.178")</f>
        <v>10</v>
      </c>
      <c r="M87" s="3">
        <v>14</v>
      </c>
      <c r="N87" s="3">
        <v>12</v>
      </c>
      <c r="O87" s="3">
        <v>10</v>
      </c>
      <c r="W87" s="17"/>
    </row>
    <row r="88" spans="11:23" s="36" customFormat="1" ht="14.25" x14ac:dyDescent="0.15">
      <c r="K88" s="37" t="s">
        <v>80</v>
      </c>
      <c r="L88" s="37">
        <f>COUNTIF(L2:L61,"&lt;3.568")-COUNTIF(L2:L61,"&lt;3.373")</f>
        <v>12</v>
      </c>
      <c r="M88" s="21">
        <v>16</v>
      </c>
      <c r="N88" s="21">
        <v>14</v>
      </c>
      <c r="O88" s="21">
        <v>12</v>
      </c>
      <c r="W88" s="37"/>
    </row>
    <row r="89" spans="11:23" x14ac:dyDescent="0.15">
      <c r="K89" s="3" t="s">
        <v>81</v>
      </c>
      <c r="L89" s="3">
        <f>COUNTIF(L2:L61,"&lt;3.763")-COUNTIF(L2:L61,"&lt;3.568")</f>
        <v>10</v>
      </c>
      <c r="M89" s="3">
        <v>14</v>
      </c>
      <c r="N89" s="3">
        <v>12</v>
      </c>
      <c r="O89" s="3">
        <v>10</v>
      </c>
      <c r="W89" s="17"/>
    </row>
    <row r="90" spans="11:23" x14ac:dyDescent="0.15">
      <c r="K90" s="3" t="s">
        <v>82</v>
      </c>
      <c r="L90" s="3">
        <f>COUNTIF(L2:L61,"&lt;3.958")-COUNTIF(L2:L61,"&lt;3.763")</f>
        <v>7</v>
      </c>
      <c r="M90" s="3">
        <v>11</v>
      </c>
      <c r="N90" s="3">
        <v>9</v>
      </c>
      <c r="O90" s="3">
        <v>7</v>
      </c>
      <c r="W90" s="17"/>
    </row>
    <row r="91" spans="11:23" x14ac:dyDescent="0.15">
      <c r="K91" s="3" t="s">
        <v>83</v>
      </c>
      <c r="L91" s="3">
        <f>COUNTIF(L2:L61,"&lt;4.153")-COUNTIF(L2:L61,"&lt;3.958")</f>
        <v>5</v>
      </c>
      <c r="M91" s="3">
        <v>8</v>
      </c>
      <c r="N91" s="3">
        <v>6</v>
      </c>
      <c r="O91" s="3">
        <v>5</v>
      </c>
      <c r="W91" s="3"/>
    </row>
    <row r="92" spans="11:23" x14ac:dyDescent="0.15">
      <c r="K92" s="3" t="s">
        <v>84</v>
      </c>
      <c r="L92" s="3">
        <f>COUNTIF(L2:L61,"&lt;4.348")-COUNTIF(L2:L61,"&lt;4.153")</f>
        <v>2</v>
      </c>
      <c r="M92" s="3">
        <v>6</v>
      </c>
      <c r="N92" s="3">
        <v>4</v>
      </c>
      <c r="O92" s="3">
        <v>2</v>
      </c>
      <c r="W92" s="17"/>
    </row>
    <row r="93" spans="11:23" s="22" customFormat="1" x14ac:dyDescent="0.15">
      <c r="K93" s="24" t="s">
        <v>85</v>
      </c>
      <c r="L93" s="24">
        <f>COUNTIF(L2:L61,"&lt;4.543")-COUNTIF(L2:L61,"&lt;4.348")</f>
        <v>0</v>
      </c>
      <c r="M93" s="20">
        <v>3</v>
      </c>
      <c r="N93" s="20">
        <v>2</v>
      </c>
      <c r="W93" s="24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N97">
        <v>1.9079999999999999</v>
      </c>
      <c r="O97">
        <v>0.155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N98">
        <v>2.5009999999999999</v>
      </c>
      <c r="O98">
        <v>0.21299999999999999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3.472</v>
      </c>
      <c r="O99">
        <v>0.29099999999999998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E99"/>
  <sheetViews>
    <sheetView topLeftCell="F64" workbookViewId="0">
      <selection activeCell="P79" sqref="P79:P87"/>
    </sheetView>
  </sheetViews>
  <sheetFormatPr defaultColWidth="8.875" defaultRowHeight="13.5" x14ac:dyDescent="0.15"/>
  <cols>
    <col min="11" max="12" width="17.625" customWidth="1"/>
    <col min="13" max="14" width="12.875"/>
    <col min="20" max="22" width="12.875"/>
    <col min="23" max="23" width="19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27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s="2" customFormat="1" x14ac:dyDescent="0.15">
      <c r="A3" s="7">
        <v>24</v>
      </c>
      <c r="B3" s="2">
        <v>15</v>
      </c>
      <c r="C3" s="2">
        <v>5</v>
      </c>
      <c r="D3" s="2">
        <v>10</v>
      </c>
      <c r="E3" s="2">
        <v>10</v>
      </c>
      <c r="F3" s="2">
        <v>9</v>
      </c>
      <c r="G3" s="2">
        <v>1</v>
      </c>
      <c r="H3" s="2">
        <v>6</v>
      </c>
      <c r="I3" s="2">
        <v>4</v>
      </c>
      <c r="J3" s="2">
        <v>0.75</v>
      </c>
      <c r="K3" s="11">
        <v>8.3411636352539098</v>
      </c>
      <c r="L3" s="11">
        <v>2.5968551635742201</v>
      </c>
      <c r="M3" s="2">
        <v>1.41201019287109</v>
      </c>
      <c r="N3" s="2">
        <v>6.6117286682128897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3.4026832580566402</v>
      </c>
      <c r="U3" s="2">
        <v>3.0136945247650102</v>
      </c>
      <c r="V3" s="2">
        <v>2.94060087203979</v>
      </c>
      <c r="W3" s="11">
        <v>7.3093652725219699E-2</v>
      </c>
      <c r="X3" s="2">
        <v>0.46208238601684598</v>
      </c>
      <c r="Y3" s="2">
        <v>0.46208238601684598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365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7.97296142578125</v>
      </c>
      <c r="L4" s="10">
        <v>2.8002986907959002</v>
      </c>
      <c r="M4">
        <v>0.1246337890625</v>
      </c>
      <c r="N4">
        <v>8.4722270965576207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3.2654514312744101</v>
      </c>
      <c r="U4">
        <v>2.70167112350464</v>
      </c>
      <c r="V4">
        <v>2.73349809646606</v>
      </c>
      <c r="W4" s="17">
        <v>3.1826972961425802E-2</v>
      </c>
      <c r="X4">
        <v>0.53195333480835005</v>
      </c>
      <c r="Y4">
        <v>0.53195333480835005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2" customFormat="1" x14ac:dyDescent="0.15">
      <c r="A7" s="7">
        <v>86</v>
      </c>
      <c r="B7" s="2">
        <v>15</v>
      </c>
      <c r="C7" s="2">
        <v>5</v>
      </c>
      <c r="D7" s="2">
        <v>10</v>
      </c>
      <c r="E7" s="2">
        <v>10</v>
      </c>
      <c r="F7" s="2">
        <v>10</v>
      </c>
      <c r="G7" s="2">
        <v>0</v>
      </c>
      <c r="H7" s="2">
        <v>5</v>
      </c>
      <c r="I7" s="2">
        <v>5</v>
      </c>
      <c r="J7" s="2">
        <v>0.75</v>
      </c>
      <c r="K7" s="11">
        <v>8.3743400573730504</v>
      </c>
      <c r="L7" s="11">
        <v>2.8474159240722701</v>
      </c>
      <c r="M7" s="2">
        <v>0.84817123413085904</v>
      </c>
      <c r="N7" s="2">
        <v>7.0553627014160201</v>
      </c>
      <c r="O7" s="2">
        <v>5</v>
      </c>
      <c r="P7" s="2">
        <v>5</v>
      </c>
      <c r="Q7" s="2">
        <v>15</v>
      </c>
      <c r="R7" s="18">
        <v>0.33329999999999999</v>
      </c>
      <c r="S7" s="18">
        <f t="shared" si="0"/>
        <v>0.5</v>
      </c>
      <c r="T7" s="2">
        <v>3.4937095642089799</v>
      </c>
      <c r="U7" s="2">
        <v>3.0568745136261</v>
      </c>
      <c r="V7" s="2">
        <v>2.9398140907287602</v>
      </c>
      <c r="W7" s="11">
        <v>0.11706042289733901</v>
      </c>
      <c r="X7" s="2">
        <v>0.55389547348022505</v>
      </c>
      <c r="Y7" s="2">
        <v>0.55389547348022505</v>
      </c>
      <c r="Z7" s="2">
        <v>0.5</v>
      </c>
      <c r="AA7" s="2">
        <v>1</v>
      </c>
      <c r="AB7" s="2">
        <v>0.66666666666666696</v>
      </c>
      <c r="AC7" s="2">
        <v>0.8</v>
      </c>
      <c r="AD7" s="2">
        <v>0</v>
      </c>
      <c r="AE7" s="2">
        <v>0.5</v>
      </c>
    </row>
    <row r="8" spans="1:31" x14ac:dyDescent="0.15">
      <c r="A8" s="6">
        <v>139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7.91512107849121</v>
      </c>
      <c r="L8" s="10">
        <v>3.0504188537597701</v>
      </c>
      <c r="M8">
        <v>0.32053756713867199</v>
      </c>
      <c r="N8">
        <v>7.6119632720947301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3.1472129821777299</v>
      </c>
      <c r="U8">
        <v>2.64344978332519</v>
      </c>
      <c r="V8">
        <v>2.6132624149322501</v>
      </c>
      <c r="W8" s="17">
        <v>3.0187368392944301E-2</v>
      </c>
      <c r="X8">
        <v>0.53395056724548295</v>
      </c>
      <c r="Y8">
        <v>0.53395056724548295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7.8317146301269496</v>
      </c>
      <c r="L9" s="10">
        <v>3.0649051666259801</v>
      </c>
      <c r="M9">
        <v>0.44335174560546903</v>
      </c>
      <c r="N9">
        <v>7.5477924346923801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3.2726955413818399</v>
      </c>
      <c r="U9">
        <v>2.7893033027648899</v>
      </c>
      <c r="V9">
        <v>2.7581441402435298</v>
      </c>
      <c r="W9" s="17">
        <v>3.1159162521362301E-2</v>
      </c>
      <c r="X9">
        <v>0.514551401138306</v>
      </c>
      <c r="Y9">
        <v>0.514551401138306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124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7.3410587310790998</v>
      </c>
      <c r="L10" s="10">
        <v>3.0933818817138699</v>
      </c>
      <c r="M10">
        <v>0.57393264770507801</v>
      </c>
      <c r="N10">
        <v>6.4201107025146502</v>
      </c>
      <c r="O10">
        <v>3</v>
      </c>
      <c r="P10">
        <v>3</v>
      </c>
      <c r="Q10">
        <v>11</v>
      </c>
      <c r="R10" s="16">
        <v>0.2727</v>
      </c>
      <c r="S10" s="16">
        <f t="shared" si="0"/>
        <v>0.3</v>
      </c>
      <c r="T10">
        <v>2.9213008880615199</v>
      </c>
      <c r="U10">
        <v>2.5082163810729998</v>
      </c>
      <c r="V10">
        <v>2.4388997554778999</v>
      </c>
      <c r="W10" s="17">
        <v>6.9316625595092801E-2</v>
      </c>
      <c r="X10">
        <v>0.482401132583618</v>
      </c>
      <c r="Y10">
        <v>0.482401132583618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6">
        <v>375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8.2417392730712908</v>
      </c>
      <c r="L11" s="10">
        <v>2.9888610839843701</v>
      </c>
      <c r="M11">
        <v>1.03568267822266</v>
      </c>
      <c r="N11">
        <v>6.5994071960449201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3.4292221069335902</v>
      </c>
      <c r="U11">
        <v>3.0179691314697301</v>
      </c>
      <c r="V11">
        <v>2.8843188285827601</v>
      </c>
      <c r="W11" s="17">
        <v>0.133650302886963</v>
      </c>
      <c r="X11">
        <v>0.54490327835082997</v>
      </c>
      <c r="Y11">
        <v>0.54490327835082997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872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7.7024211883544904</v>
      </c>
      <c r="L12" s="10">
        <v>3.0466976165771502</v>
      </c>
      <c r="M12">
        <v>1.49460601806641</v>
      </c>
      <c r="N12">
        <v>6.2072620391845703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2.7578697204589799</v>
      </c>
      <c r="U12">
        <v>2.4421029090881401</v>
      </c>
      <c r="V12">
        <v>2.3006236553192099</v>
      </c>
      <c r="W12" s="17">
        <v>0.14147925376892101</v>
      </c>
      <c r="X12">
        <v>0.45724606513977101</v>
      </c>
      <c r="Y12">
        <v>0.45724606513977101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x14ac:dyDescent="0.15">
      <c r="A13" s="6">
        <v>520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7.6624507904052699</v>
      </c>
      <c r="L13" s="10">
        <v>3.14229393005371</v>
      </c>
      <c r="M13">
        <v>1.2149906158447299</v>
      </c>
      <c r="N13">
        <v>5.1857070922851598</v>
      </c>
      <c r="O13">
        <v>3</v>
      </c>
      <c r="P13">
        <v>3</v>
      </c>
      <c r="Q13">
        <v>12</v>
      </c>
      <c r="R13" s="16">
        <v>0.25</v>
      </c>
      <c r="S13" s="16">
        <f t="shared" si="0"/>
        <v>0.3</v>
      </c>
      <c r="T13">
        <v>3.0483531951904301</v>
      </c>
      <c r="U13">
        <v>2.7497973442077601</v>
      </c>
      <c r="V13">
        <v>2.5647993087768501</v>
      </c>
      <c r="W13" s="17">
        <v>0.18499803543090801</v>
      </c>
      <c r="X13">
        <v>0.483553886413574</v>
      </c>
      <c r="Y13">
        <v>0.483553886413574</v>
      </c>
      <c r="Z13">
        <v>0.3</v>
      </c>
      <c r="AA13">
        <v>0.9</v>
      </c>
      <c r="AB13">
        <v>0.75</v>
      </c>
      <c r="AC13">
        <v>0.81818181818181801</v>
      </c>
      <c r="AD13">
        <v>0.1</v>
      </c>
      <c r="AE13">
        <v>0.6</v>
      </c>
    </row>
    <row r="14" spans="1:31" s="1" customFormat="1" x14ac:dyDescent="0.15">
      <c r="A14" s="8">
        <v>481</v>
      </c>
      <c r="B14" s="1">
        <v>15</v>
      </c>
      <c r="C14" s="1">
        <v>5</v>
      </c>
      <c r="D14" s="1">
        <v>10</v>
      </c>
      <c r="E14" s="1">
        <v>10</v>
      </c>
      <c r="F14" s="1">
        <v>10</v>
      </c>
      <c r="G14" s="1">
        <v>0</v>
      </c>
      <c r="H14" s="1">
        <v>5</v>
      </c>
      <c r="I14" s="1">
        <v>5</v>
      </c>
      <c r="J14" s="1">
        <v>0.75</v>
      </c>
      <c r="K14" s="12">
        <v>8.1056041717529297</v>
      </c>
      <c r="L14" s="12">
        <v>3.1623420715332</v>
      </c>
      <c r="M14" s="1">
        <v>1.04994964599609</v>
      </c>
      <c r="N14" s="1">
        <v>5.6617298126220703</v>
      </c>
      <c r="O14" s="1">
        <v>3</v>
      </c>
      <c r="P14" s="1">
        <v>3</v>
      </c>
      <c r="Q14" s="1">
        <v>13</v>
      </c>
      <c r="R14" s="19">
        <v>0.23080000000000001</v>
      </c>
      <c r="S14" s="19">
        <f t="shared" si="0"/>
        <v>0.3</v>
      </c>
      <c r="T14" s="1">
        <v>3.3350791931152299</v>
      </c>
      <c r="U14" s="1">
        <v>2.9898269176483101</v>
      </c>
      <c r="V14" s="1">
        <v>2.7972979545593302</v>
      </c>
      <c r="W14" s="12">
        <v>0.19252896308898901</v>
      </c>
      <c r="X14" s="1">
        <v>0.53778123855590798</v>
      </c>
      <c r="Y14" s="1">
        <v>0.53778123855590798</v>
      </c>
      <c r="Z14" s="1">
        <v>0.3</v>
      </c>
      <c r="AA14" s="1">
        <v>1</v>
      </c>
      <c r="AB14" s="1">
        <v>0.76923076923076905</v>
      </c>
      <c r="AC14" s="1">
        <v>0.86956521739130399</v>
      </c>
      <c r="AD14" s="1">
        <v>0</v>
      </c>
      <c r="AE14" s="1">
        <v>0.7</v>
      </c>
    </row>
    <row r="15" spans="1:31" x14ac:dyDescent="0.15">
      <c r="A15" s="6">
        <v>194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8.7540836334228498</v>
      </c>
      <c r="L15" s="10">
        <v>3.1999416351318399</v>
      </c>
      <c r="M15">
        <v>0.15018081665039101</v>
      </c>
      <c r="N15">
        <v>8.8024158477783203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3.3016281127929701</v>
      </c>
      <c r="U15">
        <v>2.7430267333984402</v>
      </c>
      <c r="V15">
        <v>2.7414581775665301</v>
      </c>
      <c r="W15" s="17">
        <v>1.5685558319091799E-3</v>
      </c>
      <c r="X15">
        <v>0.56016993522643999</v>
      </c>
      <c r="Y15">
        <v>0.56016993522643999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826</v>
      </c>
      <c r="B16">
        <v>13</v>
      </c>
      <c r="C16">
        <v>7</v>
      </c>
      <c r="D16">
        <v>10</v>
      </c>
      <c r="E16">
        <v>10</v>
      </c>
      <c r="F16">
        <v>9</v>
      </c>
      <c r="G16">
        <v>1</v>
      </c>
      <c r="H16">
        <v>4</v>
      </c>
      <c r="I16">
        <v>6</v>
      </c>
      <c r="J16">
        <v>0.65</v>
      </c>
      <c r="K16" s="3">
        <v>7.3606605529785201</v>
      </c>
      <c r="L16" s="10">
        <v>3.1785659790039098</v>
      </c>
      <c r="M16">
        <v>0.79636383056640603</v>
      </c>
      <c r="N16">
        <v>6.4848976135253897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2.875732421875</v>
      </c>
      <c r="U16">
        <v>2.5069985389709499</v>
      </c>
      <c r="V16">
        <v>2.48158931732178</v>
      </c>
      <c r="W16" s="17">
        <v>2.5409221649169901E-2</v>
      </c>
      <c r="X16">
        <v>0.39414310455322299</v>
      </c>
      <c r="Y16">
        <v>0.39414310455322299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73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7.2695007324218697</v>
      </c>
      <c r="L17" s="10">
        <v>3.22128105163574</v>
      </c>
      <c r="M17">
        <v>1.70132255554199</v>
      </c>
      <c r="N17">
        <v>5.0565223693847701</v>
      </c>
      <c r="O17">
        <v>3</v>
      </c>
      <c r="P17">
        <v>3</v>
      </c>
      <c r="Q17">
        <v>13</v>
      </c>
      <c r="R17" s="16">
        <v>0.23080000000000001</v>
      </c>
      <c r="S17" s="16">
        <f t="shared" si="0"/>
        <v>0.3</v>
      </c>
      <c r="T17">
        <v>2.8403358459472701</v>
      </c>
      <c r="U17">
        <v>2.5804290771484402</v>
      </c>
      <c r="V17">
        <v>2.38827300071716</v>
      </c>
      <c r="W17" s="17">
        <v>0.192156076431274</v>
      </c>
      <c r="X17">
        <v>0.45206284523010198</v>
      </c>
      <c r="Y17">
        <v>0.45206284523010198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x14ac:dyDescent="0.15">
      <c r="A18" s="6">
        <v>198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8.7684097290039098</v>
      </c>
      <c r="L18" s="10">
        <v>3.3038673400878902</v>
      </c>
      <c r="M18">
        <v>1.0797042846679701</v>
      </c>
      <c r="N18">
        <v>6.4807567596435502</v>
      </c>
      <c r="O18">
        <v>3</v>
      </c>
      <c r="P18">
        <v>3</v>
      </c>
      <c r="Q18">
        <v>13</v>
      </c>
      <c r="R18" s="16">
        <v>0.23080000000000001</v>
      </c>
      <c r="S18" s="16">
        <f t="shared" si="0"/>
        <v>0.3</v>
      </c>
      <c r="T18">
        <v>3.76474952697754</v>
      </c>
      <c r="U18">
        <v>3.3759093284606898</v>
      </c>
      <c r="V18">
        <v>3.1784703731536901</v>
      </c>
      <c r="W18" s="17">
        <v>0.197438955307007</v>
      </c>
      <c r="X18">
        <v>0.58627915382385298</v>
      </c>
      <c r="Y18">
        <v>0.58627915382385298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6">
        <v>493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7.8912525177001998</v>
      </c>
      <c r="L19" s="10">
        <v>3.30648612976074</v>
      </c>
      <c r="M19">
        <v>1.63422775268555</v>
      </c>
      <c r="N19">
        <v>5.8250179290771502</v>
      </c>
      <c r="O19">
        <v>3</v>
      </c>
      <c r="P19">
        <v>3</v>
      </c>
      <c r="Q19">
        <v>13</v>
      </c>
      <c r="R19" s="16">
        <v>0.23080000000000001</v>
      </c>
      <c r="S19" s="16">
        <f t="shared" si="0"/>
        <v>0.3</v>
      </c>
      <c r="T19">
        <v>3.1980972290039098</v>
      </c>
      <c r="U19">
        <v>2.8720688819885201</v>
      </c>
      <c r="V19">
        <v>2.6721639633178702</v>
      </c>
      <c r="W19" s="17">
        <v>0.19990491867065399</v>
      </c>
      <c r="X19">
        <v>0.52593326568603505</v>
      </c>
      <c r="Y19">
        <v>0.52593326568603505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695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9.0404605865478498</v>
      </c>
      <c r="L20" s="10">
        <v>3.3712730407714799</v>
      </c>
      <c r="M20">
        <v>0.99119949340820301</v>
      </c>
      <c r="N20">
        <v>6.5782318115234402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3.35915184020996</v>
      </c>
      <c r="U20">
        <v>2.9874114990234402</v>
      </c>
      <c r="V20">
        <v>2.7862920761108398</v>
      </c>
      <c r="W20" s="17">
        <v>0.20111942291259799</v>
      </c>
      <c r="X20">
        <v>0.57285976409912098</v>
      </c>
      <c r="Y20">
        <v>0.57285976409912098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972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8.7476921081543004</v>
      </c>
      <c r="L21" s="10">
        <v>3.3254051208496098</v>
      </c>
      <c r="M21">
        <v>1.0290336608886701</v>
      </c>
      <c r="N21">
        <v>6.2518539428710902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3.6679019927978498</v>
      </c>
      <c r="U21">
        <v>3.2828700542449898</v>
      </c>
      <c r="V21">
        <v>3.07742547988892</v>
      </c>
      <c r="W21" s="17">
        <v>0.20544457435607899</v>
      </c>
      <c r="X21">
        <v>0.59047651290893599</v>
      </c>
      <c r="Y21">
        <v>0.59047651290893599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407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8.1172351837158203</v>
      </c>
      <c r="L22" s="10">
        <v>3.2850189208984402</v>
      </c>
      <c r="M22">
        <v>1.2537155151367201</v>
      </c>
      <c r="N22">
        <v>5.6018428802490199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3.54386329650879</v>
      </c>
      <c r="U22">
        <v>3.1897933483123802</v>
      </c>
      <c r="V22">
        <v>2.98428535461426</v>
      </c>
      <c r="W22" s="17">
        <v>0.20550799369812001</v>
      </c>
      <c r="X22">
        <v>0.55957794189453103</v>
      </c>
      <c r="Y22">
        <v>0.55957794189453103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s="1" customFormat="1" x14ac:dyDescent="0.15">
      <c r="A23" s="8">
        <v>745</v>
      </c>
      <c r="B23" s="1">
        <v>15</v>
      </c>
      <c r="C23" s="1">
        <v>5</v>
      </c>
      <c r="D23" s="1">
        <v>10</v>
      </c>
      <c r="E23" s="1">
        <v>10</v>
      </c>
      <c r="F23" s="1">
        <v>10</v>
      </c>
      <c r="G23" s="1">
        <v>0</v>
      </c>
      <c r="H23" s="1">
        <v>5</v>
      </c>
      <c r="I23" s="1">
        <v>5</v>
      </c>
      <c r="J23" s="1">
        <v>0.75</v>
      </c>
      <c r="K23" s="12">
        <v>8.3796195983886701</v>
      </c>
      <c r="L23" s="12">
        <v>3.3549060821533199</v>
      </c>
      <c r="M23" s="1">
        <v>1.17251205444336</v>
      </c>
      <c r="N23" s="1">
        <v>5.6846427917480504</v>
      </c>
      <c r="O23" s="1">
        <v>3</v>
      </c>
      <c r="P23" s="1">
        <v>3</v>
      </c>
      <c r="Q23" s="1">
        <v>13</v>
      </c>
      <c r="R23" s="19">
        <v>0.23080000000000001</v>
      </c>
      <c r="S23" s="19">
        <f t="shared" si="0"/>
        <v>0.3</v>
      </c>
      <c r="T23" s="1">
        <v>3.4461708068847701</v>
      </c>
      <c r="U23" s="1">
        <v>3.10820341110229</v>
      </c>
      <c r="V23" s="1">
        <v>2.8983116149902299</v>
      </c>
      <c r="W23" s="12">
        <v>0.20989179611205999</v>
      </c>
      <c r="X23" s="1">
        <v>0.54785919189453103</v>
      </c>
      <c r="Y23" s="1">
        <v>0.54785919189453103</v>
      </c>
      <c r="Z23" s="1">
        <v>0.3</v>
      </c>
      <c r="AA23" s="1">
        <v>1</v>
      </c>
      <c r="AB23" s="1">
        <v>0.76923076923076905</v>
      </c>
      <c r="AC23" s="1">
        <v>0.86956521739130399</v>
      </c>
      <c r="AD23" s="1">
        <v>0</v>
      </c>
      <c r="AE23" s="1">
        <v>0.7</v>
      </c>
    </row>
    <row r="24" spans="1:31" x14ac:dyDescent="0.15">
      <c r="A24" s="6">
        <v>474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7.8971233367919904</v>
      </c>
      <c r="L24" s="10">
        <v>3.4597053527832</v>
      </c>
      <c r="M24">
        <v>0.61443710327148404</v>
      </c>
      <c r="N24">
        <v>6.3514308929443404</v>
      </c>
      <c r="O24">
        <v>3</v>
      </c>
      <c r="P24">
        <v>3</v>
      </c>
      <c r="Q24">
        <v>11</v>
      </c>
      <c r="R24" s="16">
        <v>0.2727</v>
      </c>
      <c r="S24" s="16">
        <f t="shared" si="0"/>
        <v>0.3</v>
      </c>
      <c r="T24">
        <v>2.9463424682617201</v>
      </c>
      <c r="U24">
        <v>2.5359339714050302</v>
      </c>
      <c r="V24">
        <v>2.52812623977661</v>
      </c>
      <c r="W24" s="17">
        <v>7.8077316284179696E-3</v>
      </c>
      <c r="X24">
        <v>0.41821622848510698</v>
      </c>
      <c r="Y24">
        <v>0.41821622848510698</v>
      </c>
      <c r="Z24">
        <v>0.3</v>
      </c>
      <c r="AA24">
        <v>0.8</v>
      </c>
      <c r="AB24">
        <v>0.72727272727272696</v>
      </c>
      <c r="AC24">
        <v>0.76190476190476197</v>
      </c>
      <c r="AD24">
        <v>0.2</v>
      </c>
      <c r="AE24">
        <v>0.5</v>
      </c>
    </row>
    <row r="25" spans="1:31" x14ac:dyDescent="0.15">
      <c r="A25" s="6">
        <v>42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8.3586750030517596</v>
      </c>
      <c r="L25" s="10">
        <v>3.4387035369872998</v>
      </c>
      <c r="M25">
        <v>0.42399215698242199</v>
      </c>
      <c r="N25">
        <v>7.2754058837890598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3.5587501525878902</v>
      </c>
      <c r="U25">
        <v>3.07724857330322</v>
      </c>
      <c r="V25">
        <v>2.9885916709899898</v>
      </c>
      <c r="W25" s="17">
        <v>8.8656902313232394E-2</v>
      </c>
      <c r="X25">
        <v>0.57015848159789995</v>
      </c>
      <c r="Y25">
        <v>0.57015848159789995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728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8.311279296875</v>
      </c>
      <c r="L26" s="10">
        <v>3.40718269348144</v>
      </c>
      <c r="M26">
        <v>1.7891731262207</v>
      </c>
      <c r="N26">
        <v>6.5721664428710902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2.6091175079345699</v>
      </c>
      <c r="U26">
        <v>2.2884228229522701</v>
      </c>
      <c r="V26">
        <v>2.1918892860412602</v>
      </c>
      <c r="W26" s="17">
        <v>9.6533536911010701E-2</v>
      </c>
      <c r="X26">
        <v>0.41722822189330999</v>
      </c>
      <c r="Y26">
        <v>0.41722822189330999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30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7.8907737731933603</v>
      </c>
      <c r="L27" s="10">
        <v>3.5076599121093701</v>
      </c>
      <c r="M27">
        <v>0.99642562866210904</v>
      </c>
      <c r="N27">
        <v>6.7723903656005904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2.8835430145263699</v>
      </c>
      <c r="U27">
        <v>2.49128293991089</v>
      </c>
      <c r="V27">
        <v>2.38577508926392</v>
      </c>
      <c r="W27" s="17">
        <v>0.105507850646973</v>
      </c>
      <c r="X27">
        <v>0.49776792526245101</v>
      </c>
      <c r="Y27">
        <v>0.49776792526245101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333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8.0957393646240199</v>
      </c>
      <c r="L28" s="10">
        <v>3.4925460815429701</v>
      </c>
      <c r="M28">
        <v>1.79521560668945</v>
      </c>
      <c r="N28">
        <v>5.81172752380371</v>
      </c>
      <c r="O28">
        <v>3</v>
      </c>
      <c r="P28">
        <v>3</v>
      </c>
      <c r="Q28">
        <v>12</v>
      </c>
      <c r="R28" s="16">
        <v>0.25</v>
      </c>
      <c r="S28" s="16">
        <f t="shared" ref="S28:S56" si="1">O28/E28</f>
        <v>0.3</v>
      </c>
      <c r="T28">
        <v>2.8281917572021502</v>
      </c>
      <c r="U28">
        <v>2.55274534225464</v>
      </c>
      <c r="V28">
        <v>2.3588681221008301</v>
      </c>
      <c r="W28" s="17">
        <v>0.19387722015380901</v>
      </c>
      <c r="X28">
        <v>0.46932363510131803</v>
      </c>
      <c r="Y28">
        <v>0.46932363510131803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6">
        <v>22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7.8447742462158203</v>
      </c>
      <c r="L29" s="10">
        <v>3.5581932067871098</v>
      </c>
      <c r="M29">
        <v>1.8253154754638701</v>
      </c>
      <c r="N29">
        <v>5.1074123382568404</v>
      </c>
      <c r="O29">
        <v>3</v>
      </c>
      <c r="P29">
        <v>3</v>
      </c>
      <c r="Q29">
        <v>12</v>
      </c>
      <c r="R29" s="16">
        <v>0.25</v>
      </c>
      <c r="S29" s="16">
        <f t="shared" si="1"/>
        <v>0.3</v>
      </c>
      <c r="T29">
        <v>3.2751617431640598</v>
      </c>
      <c r="U29">
        <v>2.9962241649627699</v>
      </c>
      <c r="V29">
        <v>2.7968080043792698</v>
      </c>
      <c r="W29" s="17">
        <v>0.19941616058349601</v>
      </c>
      <c r="X29">
        <v>0.47835373878478998</v>
      </c>
      <c r="Y29">
        <v>0.47835373878478998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627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9.0328903198242205</v>
      </c>
      <c r="L30" s="3">
        <v>3.56332206726074</v>
      </c>
      <c r="M30">
        <v>1.3673553466796899</v>
      </c>
      <c r="N30">
        <v>6.5472145080566397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2.9811477661132799</v>
      </c>
      <c r="U30">
        <v>2.66263651847839</v>
      </c>
      <c r="V30">
        <v>2.4581284523010201</v>
      </c>
      <c r="W30" s="3">
        <v>0.204508066177368</v>
      </c>
      <c r="X30">
        <v>0.52301931381225597</v>
      </c>
      <c r="Y30">
        <v>0.52301931381225597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645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8.6603298187255895</v>
      </c>
      <c r="L31" s="10">
        <v>3.4367218017578098</v>
      </c>
      <c r="M31">
        <v>1.40293121337891</v>
      </c>
      <c r="N31">
        <v>6.3796310424804696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3.54470634460449</v>
      </c>
      <c r="U31">
        <v>3.18924832344055</v>
      </c>
      <c r="V31">
        <v>2.9831023216247599</v>
      </c>
      <c r="W31" s="17">
        <v>0.20614600181579601</v>
      </c>
      <c r="X31">
        <v>0.561604022979736</v>
      </c>
      <c r="Y31">
        <v>0.561604022979736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706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8.3719978332519496</v>
      </c>
      <c r="L32" s="10">
        <v>3.50216865539551</v>
      </c>
      <c r="M32">
        <v>1.48310470581055</v>
      </c>
      <c r="N32">
        <v>5.7015380859375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3.6610755920410201</v>
      </c>
      <c r="U32">
        <v>3.3353500366210902</v>
      </c>
      <c r="V32">
        <v>3.1281661987304701</v>
      </c>
      <c r="W32" s="17">
        <v>0.207183837890625</v>
      </c>
      <c r="X32">
        <v>0.53290939331054699</v>
      </c>
      <c r="Y32">
        <v>0.53290939331054699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135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8.6782855987548793</v>
      </c>
      <c r="L33" s="10">
        <v>3.5440158843994101</v>
      </c>
      <c r="M33">
        <v>1.6060638427734399</v>
      </c>
      <c r="N33">
        <v>6.3926277160644496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3.3585205078125</v>
      </c>
      <c r="U33">
        <v>3.0213584899902299</v>
      </c>
      <c r="V33">
        <v>2.8138573169708301</v>
      </c>
      <c r="W33" s="17">
        <v>0.20750117301940901</v>
      </c>
      <c r="X33">
        <v>0.54466319084167503</v>
      </c>
      <c r="Y33">
        <v>0.54466319084167503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1" customFormat="1" x14ac:dyDescent="0.15">
      <c r="A34" s="8">
        <v>180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8.6510353088378906</v>
      </c>
      <c r="L34" s="12">
        <v>3.5153141021728498</v>
      </c>
      <c r="M34" s="1">
        <v>1.5819053649902299</v>
      </c>
      <c r="N34" s="1">
        <v>6.4046325683593697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1"/>
        <v>0.3</v>
      </c>
      <c r="T34" s="1">
        <v>3.3307437896728498</v>
      </c>
      <c r="U34" s="1">
        <v>2.9684205055236799</v>
      </c>
      <c r="V34" s="1">
        <v>2.7608375549316402</v>
      </c>
      <c r="W34" s="12">
        <v>0.20758295059204099</v>
      </c>
      <c r="X34" s="1">
        <v>0.56990623474121105</v>
      </c>
      <c r="Y34" s="1">
        <v>0.56990623474121105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926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8.3006877899169904</v>
      </c>
      <c r="L35" s="10">
        <v>3.6109352111816402</v>
      </c>
      <c r="M35">
        <v>0.69366455078125</v>
      </c>
      <c r="N35">
        <v>6.8622627258300799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3.5491771697997998</v>
      </c>
      <c r="U35">
        <v>3.0837340354919398</v>
      </c>
      <c r="V35">
        <v>2.9655303955078098</v>
      </c>
      <c r="W35" s="17">
        <v>0.118203639984131</v>
      </c>
      <c r="X35">
        <v>0.58364677429199197</v>
      </c>
      <c r="Y35">
        <v>0.58364677429199197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345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7.1087226867675799</v>
      </c>
      <c r="L36" s="10">
        <v>3.5736541748046902</v>
      </c>
      <c r="M36">
        <v>1.87067222595215</v>
      </c>
      <c r="N36">
        <v>5.9993782043456996</v>
      </c>
      <c r="O36">
        <v>3</v>
      </c>
      <c r="P36">
        <v>3</v>
      </c>
      <c r="Q36">
        <v>12</v>
      </c>
      <c r="R36" s="16">
        <v>0.25</v>
      </c>
      <c r="S36" s="16">
        <f t="shared" si="1"/>
        <v>0.3</v>
      </c>
      <c r="T36">
        <v>2.66177558898926</v>
      </c>
      <c r="U36">
        <v>2.3573517799377401</v>
      </c>
      <c r="V36">
        <v>2.2364528179168701</v>
      </c>
      <c r="W36" s="17">
        <v>0.120898962020874</v>
      </c>
      <c r="X36">
        <v>0.42532277107238797</v>
      </c>
      <c r="Y36">
        <v>0.42532277107238797</v>
      </c>
      <c r="Z36">
        <v>0.3</v>
      </c>
      <c r="AA36">
        <v>0.9</v>
      </c>
      <c r="AB36">
        <v>0.75</v>
      </c>
      <c r="AC36">
        <v>0.81818181818181801</v>
      </c>
      <c r="AD36">
        <v>0.1</v>
      </c>
      <c r="AE36">
        <v>0.6</v>
      </c>
    </row>
    <row r="37" spans="1:31" x14ac:dyDescent="0.15">
      <c r="A37" s="6">
        <v>488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8.7065124511718697</v>
      </c>
      <c r="L37" s="10">
        <v>3.7315120697021502</v>
      </c>
      <c r="M37">
        <v>0.52762222290039096</v>
      </c>
      <c r="N37">
        <v>7.09767723083496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3.4826622009277299</v>
      </c>
      <c r="U37">
        <v>3.00195360183716</v>
      </c>
      <c r="V37">
        <v>2.87187671661377</v>
      </c>
      <c r="W37" s="17">
        <v>0.130076885223389</v>
      </c>
      <c r="X37">
        <v>0.61078548431396495</v>
      </c>
      <c r="Y37">
        <v>0.61078548431396495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298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8.3583869934081996</v>
      </c>
      <c r="L38" s="10">
        <v>3.7453994750976598</v>
      </c>
      <c r="M38">
        <v>0.74023818969726596</v>
      </c>
      <c r="N38">
        <v>6.5238609313964799</v>
      </c>
      <c r="O38">
        <v>3</v>
      </c>
      <c r="P38">
        <v>3</v>
      </c>
      <c r="Q38">
        <v>13</v>
      </c>
      <c r="R38" s="16">
        <v>0.23080000000000001</v>
      </c>
      <c r="S38" s="16">
        <f t="shared" si="1"/>
        <v>0.3</v>
      </c>
      <c r="T38">
        <v>3.1620712280273402</v>
      </c>
      <c r="U38">
        <v>2.7424664497375502</v>
      </c>
      <c r="V38">
        <v>2.6085798740386998</v>
      </c>
      <c r="W38" s="17">
        <v>0.13388657569885301</v>
      </c>
      <c r="X38">
        <v>0.55349135398864702</v>
      </c>
      <c r="Y38">
        <v>0.55349135398864702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307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9.3736190795898402</v>
      </c>
      <c r="L39" s="10">
        <v>3.7410240173339799</v>
      </c>
      <c r="M39">
        <v>1.3989906311035201</v>
      </c>
      <c r="N39">
        <v>6.5811119079589799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3.00582695007324</v>
      </c>
      <c r="U39">
        <v>2.6883513927459699</v>
      </c>
      <c r="V39">
        <v>2.46584868431091</v>
      </c>
      <c r="W39" s="17">
        <v>0.22250270843505901</v>
      </c>
      <c r="X39">
        <v>0.53997826576232899</v>
      </c>
      <c r="Y39">
        <v>0.53997826576232899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68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8.9207992553710902</v>
      </c>
      <c r="L40" s="10">
        <v>3.6267127990722701</v>
      </c>
      <c r="M40">
        <v>1.4827880859375</v>
      </c>
      <c r="N40">
        <v>6.3003005981445304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3.2321224212646502</v>
      </c>
      <c r="U40">
        <v>2.8975479602813698</v>
      </c>
      <c r="V40">
        <v>2.66992235183716</v>
      </c>
      <c r="W40" s="17">
        <v>0.22762560844421401</v>
      </c>
      <c r="X40">
        <v>0.56220006942749001</v>
      </c>
      <c r="Y40">
        <v>0.56220006942749001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410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9.2018623352050799</v>
      </c>
      <c r="L41" s="10">
        <v>3.75082588195801</v>
      </c>
      <c r="M41">
        <v>1.63460540771484</v>
      </c>
      <c r="N41">
        <v>6.6696300506591797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3.9823360443115199</v>
      </c>
      <c r="U41">
        <v>3.6126582622528098</v>
      </c>
      <c r="V41">
        <v>3.3846099376678498</v>
      </c>
      <c r="W41" s="17">
        <v>0.22804832458496099</v>
      </c>
      <c r="X41">
        <v>0.59772610664367698</v>
      </c>
      <c r="Y41">
        <v>0.59772610664367698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717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8.2835903167724592</v>
      </c>
      <c r="L42" s="10">
        <v>3.7286453247070299</v>
      </c>
      <c r="M42">
        <v>1.9377021789550799</v>
      </c>
      <c r="N42">
        <v>5.5280113220214799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2.8681507110595699</v>
      </c>
      <c r="U42">
        <v>2.60428667068481</v>
      </c>
      <c r="V42">
        <v>2.3725152015686</v>
      </c>
      <c r="W42" s="17">
        <v>0.23177146911621099</v>
      </c>
      <c r="X42">
        <v>0.49563550949096702</v>
      </c>
      <c r="Y42">
        <v>0.49563550949096702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s="1" customFormat="1" x14ac:dyDescent="0.15">
      <c r="A43" s="8">
        <v>946</v>
      </c>
      <c r="B43" s="1">
        <v>15</v>
      </c>
      <c r="C43" s="1">
        <v>5</v>
      </c>
      <c r="D43" s="1">
        <v>10</v>
      </c>
      <c r="E43" s="1">
        <v>10</v>
      </c>
      <c r="F43" s="1">
        <v>10</v>
      </c>
      <c r="G43" s="1">
        <v>0</v>
      </c>
      <c r="H43" s="1">
        <v>5</v>
      </c>
      <c r="I43" s="1">
        <v>5</v>
      </c>
      <c r="J43" s="1">
        <v>0.75</v>
      </c>
      <c r="K43" s="12">
        <v>8.4956932067871094</v>
      </c>
      <c r="L43" s="12">
        <v>3.5684661865234402</v>
      </c>
      <c r="M43" s="1">
        <v>1.34145355224609</v>
      </c>
      <c r="N43" s="1">
        <v>5.4004249572753897</v>
      </c>
      <c r="O43" s="1">
        <v>3</v>
      </c>
      <c r="P43" s="1">
        <v>3</v>
      </c>
      <c r="Q43" s="1">
        <v>13</v>
      </c>
      <c r="R43" s="19">
        <v>0.23080000000000001</v>
      </c>
      <c r="S43" s="19">
        <f t="shared" si="1"/>
        <v>0.3</v>
      </c>
      <c r="T43" s="1">
        <v>3.4875831604003902</v>
      </c>
      <c r="U43" s="1">
        <v>3.16335153579712</v>
      </c>
      <c r="V43" s="1">
        <v>2.9216866493225102</v>
      </c>
      <c r="W43" s="12">
        <v>0.24166488647460899</v>
      </c>
      <c r="X43" s="1">
        <v>0.56589651107788097</v>
      </c>
      <c r="Y43" s="1">
        <v>0.56589651107788097</v>
      </c>
      <c r="Z43" s="1">
        <v>0.3</v>
      </c>
      <c r="AA43" s="1">
        <v>1</v>
      </c>
      <c r="AB43" s="1">
        <v>0.76923076923076905</v>
      </c>
      <c r="AC43" s="1">
        <v>0.86956521739130399</v>
      </c>
      <c r="AD43" s="1">
        <v>0</v>
      </c>
      <c r="AE43" s="1">
        <v>0.7</v>
      </c>
    </row>
    <row r="44" spans="1:31" x14ac:dyDescent="0.15">
      <c r="A44" s="6">
        <v>588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9.0789337158203107</v>
      </c>
      <c r="L44" s="10">
        <v>3.9120616912841801</v>
      </c>
      <c r="M44">
        <v>0.77730941772460904</v>
      </c>
      <c r="N44">
        <v>7.6925945281982404</v>
      </c>
      <c r="O44">
        <v>3</v>
      </c>
      <c r="P44">
        <v>3</v>
      </c>
      <c r="Q44">
        <v>13</v>
      </c>
      <c r="R44" s="16">
        <v>0.23080000000000001</v>
      </c>
      <c r="S44" s="16">
        <f t="shared" si="1"/>
        <v>0.3</v>
      </c>
      <c r="T44">
        <v>2.72343826293945</v>
      </c>
      <c r="U44">
        <v>2.3298029899597199</v>
      </c>
      <c r="V44">
        <v>2.21990990638733</v>
      </c>
      <c r="W44" s="17">
        <v>0.109893083572388</v>
      </c>
      <c r="X44">
        <v>0.50352835655212402</v>
      </c>
      <c r="Y44">
        <v>0.50352835655212402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322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8.9093532562255895</v>
      </c>
      <c r="L45" s="10">
        <v>3.8602981567382799</v>
      </c>
      <c r="M45">
        <v>0.63604736328125</v>
      </c>
      <c r="N45">
        <v>7.2488880157470703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3.1806716918945299</v>
      </c>
      <c r="U45">
        <v>2.7318964004516602</v>
      </c>
      <c r="V45">
        <v>2.59745168685913</v>
      </c>
      <c r="W45" s="17">
        <v>0.13444471359252899</v>
      </c>
      <c r="X45">
        <v>0.58322000503539995</v>
      </c>
      <c r="Y45">
        <v>0.58322000503539995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943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7.1337642669677699</v>
      </c>
      <c r="L46" s="10">
        <v>3.93759346008301</v>
      </c>
      <c r="M46">
        <v>2.2982063293457</v>
      </c>
      <c r="N46">
        <v>5.2581138610839799</v>
      </c>
      <c r="O46">
        <v>2</v>
      </c>
      <c r="P46">
        <v>2</v>
      </c>
      <c r="Q46">
        <v>11</v>
      </c>
      <c r="R46" s="16">
        <v>0.18179999999999999</v>
      </c>
      <c r="S46" s="16">
        <f t="shared" si="1"/>
        <v>0.2</v>
      </c>
      <c r="T46">
        <v>2.81827735900879</v>
      </c>
      <c r="U46">
        <v>2.5575652122497599</v>
      </c>
      <c r="V46">
        <v>2.3670539855957</v>
      </c>
      <c r="W46" s="17">
        <v>0.19051122665405301</v>
      </c>
      <c r="X46">
        <v>0.45122337341308599</v>
      </c>
      <c r="Y46">
        <v>0.45122337341308599</v>
      </c>
      <c r="Z46">
        <v>0.2</v>
      </c>
      <c r="AA46">
        <v>0.9</v>
      </c>
      <c r="AB46">
        <v>0.81818181818181801</v>
      </c>
      <c r="AC46">
        <v>0.85714285714285698</v>
      </c>
      <c r="AD46">
        <v>0.1</v>
      </c>
      <c r="AE46">
        <v>0.7</v>
      </c>
    </row>
    <row r="47" spans="1:31" x14ac:dyDescent="0.15">
      <c r="A47" s="6">
        <v>444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7.5370140075683603</v>
      </c>
      <c r="L47" s="10">
        <v>3.9338493347168</v>
      </c>
      <c r="M47">
        <v>1.3349761962890601</v>
      </c>
      <c r="N47">
        <v>4.6764469146728498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3.0100288391113299</v>
      </c>
      <c r="U47">
        <v>2.7005419731140101</v>
      </c>
      <c r="V47">
        <v>2.5030605792999299</v>
      </c>
      <c r="W47" s="17">
        <v>0.197481393814087</v>
      </c>
      <c r="X47">
        <v>0.50696825981140103</v>
      </c>
      <c r="Y47">
        <v>0.50696825981140103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844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8.1973381042480504</v>
      </c>
      <c r="L48" s="10">
        <v>3.8387813568115199</v>
      </c>
      <c r="M48">
        <v>2.3790664672851598</v>
      </c>
      <c r="N48">
        <v>5.7976837158203098</v>
      </c>
      <c r="O48">
        <v>5</v>
      </c>
      <c r="P48">
        <v>5</v>
      </c>
      <c r="Q48">
        <v>15</v>
      </c>
      <c r="R48" s="16">
        <v>0.33329999999999999</v>
      </c>
      <c r="S48" s="16">
        <f t="shared" si="1"/>
        <v>0.5</v>
      </c>
      <c r="T48">
        <v>3.4687232971191402</v>
      </c>
      <c r="U48">
        <v>3.1506812572479199</v>
      </c>
      <c r="V48">
        <v>2.91512227058411</v>
      </c>
      <c r="W48" s="17">
        <v>0.235558986663818</v>
      </c>
      <c r="X48">
        <v>0.55360102653503396</v>
      </c>
      <c r="Y48">
        <v>0.55360102653503396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566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8.6669692993164098</v>
      </c>
      <c r="L49" s="10">
        <v>3.7744369506835902</v>
      </c>
      <c r="M49">
        <v>1.73469161987305</v>
      </c>
      <c r="N49">
        <v>5.7055931091308603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3.7712020874023402</v>
      </c>
      <c r="U49">
        <v>3.4261507987976101</v>
      </c>
      <c r="V49">
        <v>3.1825811862945601</v>
      </c>
      <c r="W49" s="17">
        <v>0.24356961250305201</v>
      </c>
      <c r="X49">
        <v>0.58862090110778797</v>
      </c>
      <c r="Y49">
        <v>0.58862090110778797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s="1" customFormat="1" x14ac:dyDescent="0.15">
      <c r="A50" s="8">
        <v>790</v>
      </c>
      <c r="B50" s="1">
        <v>15</v>
      </c>
      <c r="C50" s="1">
        <v>5</v>
      </c>
      <c r="D50" s="1">
        <v>10</v>
      </c>
      <c r="E50" s="1">
        <v>10</v>
      </c>
      <c r="F50" s="1">
        <v>10</v>
      </c>
      <c r="G50" s="1">
        <v>0</v>
      </c>
      <c r="H50" s="1">
        <v>5</v>
      </c>
      <c r="I50" s="1">
        <v>5</v>
      </c>
      <c r="J50" s="1">
        <v>0.75</v>
      </c>
      <c r="K50" s="12">
        <v>7.8992595672607404</v>
      </c>
      <c r="L50" s="12">
        <v>3.8090572357177699</v>
      </c>
      <c r="M50" s="1">
        <v>2.19724845886231</v>
      </c>
      <c r="N50" s="1">
        <v>4.956787109375</v>
      </c>
      <c r="O50" s="1">
        <v>2</v>
      </c>
      <c r="P50" s="1">
        <v>2</v>
      </c>
      <c r="Q50" s="1">
        <v>12</v>
      </c>
      <c r="R50" s="19">
        <v>0.16669999999999999</v>
      </c>
      <c r="S50" s="19">
        <f t="shared" si="1"/>
        <v>0.2</v>
      </c>
      <c r="T50" s="1">
        <v>3.1211853027343701</v>
      </c>
      <c r="U50" s="1">
        <v>2.8832976818084699</v>
      </c>
      <c r="V50" s="1">
        <v>2.6344661712646502</v>
      </c>
      <c r="W50" s="12">
        <v>0.24883151054382299</v>
      </c>
      <c r="X50" s="1">
        <v>0.48671913146972701</v>
      </c>
      <c r="Y50" s="1">
        <v>0.48671913146972701</v>
      </c>
      <c r="Z50" s="1">
        <v>0.2</v>
      </c>
      <c r="AA50" s="1">
        <v>1</v>
      </c>
      <c r="AB50" s="1">
        <v>0.83333333333333304</v>
      </c>
      <c r="AC50" s="1">
        <v>0.90909090909090895</v>
      </c>
      <c r="AD50" s="1">
        <v>0</v>
      </c>
      <c r="AE50" s="1">
        <v>0.8</v>
      </c>
    </row>
    <row r="51" spans="1:31" x14ac:dyDescent="0.15">
      <c r="A51" s="6">
        <v>12</v>
      </c>
      <c r="B51">
        <v>17</v>
      </c>
      <c r="C51">
        <v>3</v>
      </c>
      <c r="D51">
        <v>10</v>
      </c>
      <c r="E51">
        <v>10</v>
      </c>
      <c r="F51">
        <v>9</v>
      </c>
      <c r="G51">
        <v>1</v>
      </c>
      <c r="H51">
        <v>8</v>
      </c>
      <c r="I51">
        <v>2</v>
      </c>
      <c r="J51">
        <v>0.85</v>
      </c>
      <c r="K51" s="3">
        <v>10.4470520019531</v>
      </c>
      <c r="L51" s="10">
        <v>4.0611419677734402</v>
      </c>
      <c r="M51">
        <v>3.76419258117676</v>
      </c>
      <c r="N51">
        <v>6.4976348876953098</v>
      </c>
      <c r="O51">
        <v>5</v>
      </c>
      <c r="P51">
        <v>5</v>
      </c>
      <c r="Q51">
        <v>14</v>
      </c>
      <c r="R51" s="16">
        <v>0.35709999999999997</v>
      </c>
      <c r="S51" s="16">
        <f t="shared" si="1"/>
        <v>0.5</v>
      </c>
      <c r="T51">
        <v>3.5423564910888699</v>
      </c>
      <c r="U51">
        <v>3.3094801902771001</v>
      </c>
      <c r="V51">
        <v>3.0622403621673602</v>
      </c>
      <c r="W51" s="17">
        <v>0.24723982810974099</v>
      </c>
      <c r="X51">
        <v>0.48011612892150901</v>
      </c>
      <c r="Y51">
        <v>0.48011612892150901</v>
      </c>
      <c r="Z51">
        <v>0.5</v>
      </c>
      <c r="AA51">
        <v>0.9</v>
      </c>
      <c r="AB51">
        <v>0.64285714285714302</v>
      </c>
      <c r="AC51">
        <v>0.75</v>
      </c>
      <c r="AD51">
        <v>0.1</v>
      </c>
      <c r="AE51">
        <v>0.4</v>
      </c>
    </row>
    <row r="52" spans="1:31" x14ac:dyDescent="0.15">
      <c r="A52" s="6">
        <v>64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9.8531608581543004</v>
      </c>
      <c r="L52" s="10">
        <v>4.08819580078125</v>
      </c>
      <c r="M52">
        <v>1.76303291320801</v>
      </c>
      <c r="N52">
        <v>6.8796043395996103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2.8229064941406201</v>
      </c>
      <c r="U52">
        <v>2.54871702194214</v>
      </c>
      <c r="V52">
        <v>2.2905220985412602</v>
      </c>
      <c r="W52" s="17">
        <v>0.25819492340087902</v>
      </c>
      <c r="X52">
        <v>0.53238439559936501</v>
      </c>
      <c r="Y52">
        <v>0.53238439559936501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398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8.1381702423095703</v>
      </c>
      <c r="L53" s="10">
        <v>4.1253604888915998</v>
      </c>
      <c r="M53">
        <v>2.6507339477539098</v>
      </c>
      <c r="N53">
        <v>5.0763721466064498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3.2886447906494101</v>
      </c>
      <c r="U53">
        <v>3.0384707450866699</v>
      </c>
      <c r="V53">
        <v>2.7574930191039999</v>
      </c>
      <c r="W53" s="17">
        <v>0.28097772598266602</v>
      </c>
      <c r="X53">
        <v>0.53115177154541005</v>
      </c>
      <c r="Y53">
        <v>0.53115177154541005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s="1" customFormat="1" x14ac:dyDescent="0.15">
      <c r="A54" s="8">
        <v>657</v>
      </c>
      <c r="B54" s="1">
        <v>15</v>
      </c>
      <c r="C54" s="1">
        <v>5</v>
      </c>
      <c r="D54" s="1">
        <v>10</v>
      </c>
      <c r="E54" s="1">
        <v>10</v>
      </c>
      <c r="F54" s="1">
        <v>10</v>
      </c>
      <c r="G54" s="1">
        <v>0</v>
      </c>
      <c r="H54" s="1">
        <v>5</v>
      </c>
      <c r="I54" s="1">
        <v>5</v>
      </c>
      <c r="J54" s="1">
        <v>0.75</v>
      </c>
      <c r="K54" s="12">
        <v>7.6539688110351598</v>
      </c>
      <c r="L54" s="12">
        <v>4.0388374328613299</v>
      </c>
      <c r="M54" s="1">
        <v>2.3485240936279301</v>
      </c>
      <c r="N54" s="1">
        <v>3.8496398925781201</v>
      </c>
      <c r="O54" s="1">
        <v>2</v>
      </c>
      <c r="P54" s="1">
        <v>2</v>
      </c>
      <c r="Q54" s="1">
        <v>12</v>
      </c>
      <c r="R54" s="19">
        <v>0.16669999999999999</v>
      </c>
      <c r="S54" s="19">
        <f t="shared" si="1"/>
        <v>0.2</v>
      </c>
      <c r="T54" s="1">
        <v>3.14459228515625</v>
      </c>
      <c r="U54" s="1">
        <v>2.9365990161895801</v>
      </c>
      <c r="V54" s="1">
        <v>2.6473927497863801</v>
      </c>
      <c r="W54" s="12">
        <v>0.28920626640319802</v>
      </c>
      <c r="X54" s="1">
        <v>0.49719953536987299</v>
      </c>
      <c r="Y54" s="1">
        <v>0.49719953536987299</v>
      </c>
      <c r="Z54" s="1">
        <v>0.2</v>
      </c>
      <c r="AA54" s="1">
        <v>1</v>
      </c>
      <c r="AB54" s="1">
        <v>0.83333333333333304</v>
      </c>
      <c r="AC54" s="1">
        <v>0.90909090909090895</v>
      </c>
      <c r="AD54" s="1">
        <v>0</v>
      </c>
      <c r="AE54" s="1">
        <v>0.8</v>
      </c>
    </row>
    <row r="55" spans="1:31" x14ac:dyDescent="0.15">
      <c r="A55" s="6">
        <v>950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 s="3">
        <v>8.6675167083740199</v>
      </c>
      <c r="L55" s="10">
        <v>4.2599201202392596</v>
      </c>
      <c r="M55">
        <v>0.141372680664062</v>
      </c>
      <c r="N55">
        <v>8.8083477020263707</v>
      </c>
      <c r="O55">
        <v>3</v>
      </c>
      <c r="P55">
        <v>3</v>
      </c>
      <c r="Q55">
        <v>13</v>
      </c>
      <c r="R55" s="16">
        <v>0.23080000000000001</v>
      </c>
      <c r="S55" s="16">
        <f t="shared" si="1"/>
        <v>0.3</v>
      </c>
      <c r="T55">
        <v>2.8101425170898402</v>
      </c>
      <c r="U55">
        <v>2.26533007621765</v>
      </c>
      <c r="V55">
        <v>2.2691600322723402</v>
      </c>
      <c r="W55" s="17">
        <v>3.8299560546875E-3</v>
      </c>
      <c r="X55">
        <v>0.54098248481750499</v>
      </c>
      <c r="Y55">
        <v>0.54098248481750499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934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 s="3">
        <v>8.6188640594482404</v>
      </c>
      <c r="L56" s="10">
        <v>4.1744632720947301</v>
      </c>
      <c r="M56">
        <v>0.104656219482422</v>
      </c>
      <c r="N56">
        <v>9.0006752014160192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2.9652175903320299</v>
      </c>
      <c r="U56">
        <v>2.3937900066375701</v>
      </c>
      <c r="V56">
        <v>2.41355681419373</v>
      </c>
      <c r="W56" s="17">
        <v>1.9766807556152299E-2</v>
      </c>
      <c r="X56">
        <v>0.551660776138306</v>
      </c>
      <c r="Y56">
        <v>0.551660776138306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s="3" customFormat="1" x14ac:dyDescent="0.15">
      <c r="K57" s="13" t="s">
        <v>29</v>
      </c>
      <c r="L57" s="10">
        <f>AVERAGE(L2:L56)</f>
        <v>3.4754997946999295</v>
      </c>
      <c r="W57" s="17">
        <f t="shared" ref="W57:AE57" si="2">AVERAGE(W2:W56)</f>
        <v>0.15482979254289106</v>
      </c>
      <c r="Z57" s="3">
        <f t="shared" si="2"/>
        <v>0.33818181818181847</v>
      </c>
      <c r="AA57" s="3">
        <f t="shared" si="2"/>
        <v>0.97090909090909083</v>
      </c>
      <c r="AB57" s="3">
        <f t="shared" si="2"/>
        <v>0.74362001634728914</v>
      </c>
      <c r="AC57" s="3">
        <f t="shared" si="2"/>
        <v>0.84127423301336313</v>
      </c>
      <c r="AD57" s="3">
        <f t="shared" si="2"/>
        <v>2.9090909090909101E-2</v>
      </c>
      <c r="AE57" s="3">
        <f t="shared" si="2"/>
        <v>0.63272727272727258</v>
      </c>
    </row>
    <row r="58" spans="1:31" s="3" customFormat="1" x14ac:dyDescent="0.15">
      <c r="K58" s="14" t="s">
        <v>30</v>
      </c>
      <c r="L58" s="10">
        <f>MAX(L2:L56)</f>
        <v>4.2599201202392596</v>
      </c>
      <c r="W58" s="17">
        <f t="shared" ref="W58:AE58" si="3">MAX(W2:W56)</f>
        <v>0.28920626640319802</v>
      </c>
      <c r="Z58" s="3">
        <f t="shared" si="3"/>
        <v>0.5</v>
      </c>
      <c r="AA58" s="3">
        <f t="shared" si="3"/>
        <v>1</v>
      </c>
      <c r="AB58" s="3">
        <f t="shared" si="3"/>
        <v>0.83333333333333304</v>
      </c>
      <c r="AC58" s="3">
        <f t="shared" si="3"/>
        <v>0.90909090909090895</v>
      </c>
      <c r="AD58" s="3">
        <f t="shared" si="3"/>
        <v>0.2</v>
      </c>
      <c r="AE58" s="3">
        <f t="shared" si="3"/>
        <v>0.8</v>
      </c>
    </row>
    <row r="59" spans="1:31" s="3" customFormat="1" x14ac:dyDescent="0.15">
      <c r="L59" s="10">
        <f>MIN(L2:L56)</f>
        <v>2.5968551635742201</v>
      </c>
      <c r="W59" s="17">
        <f t="shared" ref="W59:AE59" si="4">MIN(W2:W56)</f>
        <v>1.5685558319091799E-3</v>
      </c>
      <c r="Z59" s="3">
        <f t="shared" si="4"/>
        <v>0.2</v>
      </c>
      <c r="AA59" s="3">
        <f t="shared" si="4"/>
        <v>0.8</v>
      </c>
      <c r="AB59" s="3">
        <f t="shared" si="4"/>
        <v>0.64285714285714302</v>
      </c>
      <c r="AC59" s="3">
        <f t="shared" si="4"/>
        <v>0.75</v>
      </c>
      <c r="AD59" s="3">
        <f t="shared" si="4"/>
        <v>0</v>
      </c>
      <c r="AE59" s="3">
        <f t="shared" si="4"/>
        <v>0.4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O65" s="3" t="s">
        <v>97</v>
      </c>
      <c r="P65" s="3"/>
      <c r="Q65" s="3"/>
      <c r="R65" s="3"/>
      <c r="W65" s="17"/>
    </row>
    <row r="66" spans="11:23" x14ac:dyDescent="0.15">
      <c r="K66" s="3" t="s">
        <v>31</v>
      </c>
      <c r="L66" s="3" t="s">
        <v>32</v>
      </c>
      <c r="O66" s="3">
        <v>0.2</v>
      </c>
      <c r="P66" s="3">
        <v>-400</v>
      </c>
      <c r="Q66" s="3">
        <v>1600</v>
      </c>
      <c r="R66" s="3">
        <v>80</v>
      </c>
      <c r="W66" s="17"/>
    </row>
    <row r="67" spans="11:23" x14ac:dyDescent="0.15">
      <c r="K67" s="3"/>
      <c r="L67" s="3"/>
      <c r="O67" s="3">
        <v>0.4</v>
      </c>
      <c r="P67" s="3">
        <v>-800</v>
      </c>
      <c r="Q67" s="3">
        <v>1200</v>
      </c>
      <c r="R67" s="3">
        <v>60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O68" s="3">
        <v>0.45</v>
      </c>
      <c r="P68" s="3">
        <v>-900</v>
      </c>
      <c r="Q68" s="3">
        <v>1100</v>
      </c>
      <c r="R68" s="3">
        <v>55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O69" s="3">
        <v>0.49</v>
      </c>
      <c r="P69" s="3">
        <v>-980</v>
      </c>
      <c r="Q69" s="3">
        <v>1020</v>
      </c>
      <c r="R69" s="3">
        <v>51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W77" s="17"/>
    </row>
    <row r="78" spans="11:23" s="22" customFormat="1" x14ac:dyDescent="0.15">
      <c r="K78" s="24" t="s">
        <v>75</v>
      </c>
      <c r="L78" s="24">
        <f>COUNTIF(L2:L56,"&lt;2.593")-COUNTIF(L2:L56,"&lt;2.398")</f>
        <v>0</v>
      </c>
      <c r="M78" s="20">
        <v>3</v>
      </c>
      <c r="N78" s="20">
        <v>2</v>
      </c>
      <c r="W78" s="24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x14ac:dyDescent="0.15">
      <c r="K80" s="3" t="s">
        <v>77</v>
      </c>
      <c r="L80" s="3">
        <f>COUNTIF(L2:L56,"&lt;2.983")-COUNTIF(L2:L56,"&lt;2.788")</f>
        <v>4</v>
      </c>
      <c r="M80" s="3">
        <v>8</v>
      </c>
      <c r="N80" s="3">
        <v>6</v>
      </c>
      <c r="O80" s="3">
        <v>5</v>
      </c>
      <c r="P80" s="3">
        <v>4</v>
      </c>
      <c r="W80" s="17"/>
    </row>
    <row r="81" spans="11:23" x14ac:dyDescent="0.15">
      <c r="K81" s="3" t="s">
        <v>78</v>
      </c>
      <c r="L81" s="3">
        <f>COUNTIF(L2:L56,"&lt;3.178")-COUNTIF(L2:L56,"&lt;2.983")</f>
        <v>7</v>
      </c>
      <c r="M81" s="3">
        <v>11</v>
      </c>
      <c r="N81" s="3">
        <v>9</v>
      </c>
      <c r="O81" s="3">
        <v>7</v>
      </c>
      <c r="P81" s="3">
        <v>7</v>
      </c>
      <c r="W81" s="17"/>
    </row>
    <row r="82" spans="11:23" x14ac:dyDescent="0.15">
      <c r="K82" s="3" t="s">
        <v>79</v>
      </c>
      <c r="L82" s="3">
        <f>COUNTIF(L2:L56,"&lt;3.373")-COUNTIF(L2:L56,"&lt;3.178")</f>
        <v>9</v>
      </c>
      <c r="M82" s="3">
        <v>14</v>
      </c>
      <c r="N82" s="3">
        <v>12</v>
      </c>
      <c r="O82" s="3">
        <v>10</v>
      </c>
      <c r="P82" s="3">
        <v>9</v>
      </c>
      <c r="W82" s="17"/>
    </row>
    <row r="83" spans="11:23" s="36" customFormat="1" ht="14.25" x14ac:dyDescent="0.15">
      <c r="K83" s="37" t="s">
        <v>80</v>
      </c>
      <c r="L83" s="37">
        <f>COUNTIF(L2:L56,"&lt;3.568")-COUNTIF(L2:L56,"&lt;3.373")</f>
        <v>11</v>
      </c>
      <c r="M83" s="21">
        <v>16</v>
      </c>
      <c r="N83" s="21">
        <v>14</v>
      </c>
      <c r="O83" s="21">
        <v>12</v>
      </c>
      <c r="P83" s="21">
        <v>11</v>
      </c>
      <c r="W83" s="37"/>
    </row>
    <row r="84" spans="11:23" x14ac:dyDescent="0.15">
      <c r="K84" s="3" t="s">
        <v>81</v>
      </c>
      <c r="L84" s="3">
        <f>COUNTIF(L2:L56,"&lt;3.763")-COUNTIF(L2:L56,"&lt;3.568")</f>
        <v>9</v>
      </c>
      <c r="M84" s="3">
        <v>14</v>
      </c>
      <c r="N84" s="3">
        <v>12</v>
      </c>
      <c r="O84" s="3">
        <v>10</v>
      </c>
      <c r="P84" s="3">
        <v>9</v>
      </c>
      <c r="W84" s="17"/>
    </row>
    <row r="85" spans="11:23" x14ac:dyDescent="0.15">
      <c r="K85" s="3" t="s">
        <v>82</v>
      </c>
      <c r="L85" s="3">
        <f>COUNTIF(L2:L56,"&lt;3.958")-COUNTIF(L2:L56,"&lt;3.763")</f>
        <v>7</v>
      </c>
      <c r="M85" s="3">
        <v>11</v>
      </c>
      <c r="N85" s="3">
        <v>9</v>
      </c>
      <c r="O85" s="3">
        <v>7</v>
      </c>
      <c r="P85" s="3">
        <v>7</v>
      </c>
      <c r="W85" s="17"/>
    </row>
    <row r="86" spans="11:23" x14ac:dyDescent="0.15">
      <c r="K86" s="3" t="s">
        <v>83</v>
      </c>
      <c r="L86" s="3">
        <f>COUNTIF(L2:L56,"&lt;4.153")-COUNTIF(L2:L56,"&lt;3.958")</f>
        <v>4</v>
      </c>
      <c r="M86" s="3">
        <v>8</v>
      </c>
      <c r="N86" s="3">
        <v>6</v>
      </c>
      <c r="O86" s="3">
        <v>5</v>
      </c>
      <c r="P86" s="3">
        <v>4</v>
      </c>
      <c r="W86" s="3"/>
    </row>
    <row r="87" spans="11:23" x14ac:dyDescent="0.15">
      <c r="K87" s="3" t="s">
        <v>84</v>
      </c>
      <c r="L87" s="3">
        <f>COUNTIF(L2:L56,"&lt;4.348")-COUNTIF(L2:L56,"&lt;4.153")</f>
        <v>2</v>
      </c>
      <c r="M87" s="3">
        <v>6</v>
      </c>
      <c r="N87" s="3">
        <v>4</v>
      </c>
      <c r="O87" s="3">
        <v>2</v>
      </c>
      <c r="P87" s="3">
        <v>2</v>
      </c>
      <c r="W87" s="17"/>
    </row>
    <row r="88" spans="11:23" s="22" customFormat="1" x14ac:dyDescent="0.15">
      <c r="K88" s="24" t="s">
        <v>85</v>
      </c>
      <c r="L88" s="24">
        <f>COUNTIF(L2:L56,"&lt;4.543")-COUNTIF(L2:L56,"&lt;4.348")</f>
        <v>0</v>
      </c>
      <c r="M88" s="20">
        <v>3</v>
      </c>
      <c r="N88" s="20">
        <v>2</v>
      </c>
      <c r="W88" s="24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E95"/>
  <sheetViews>
    <sheetView topLeftCell="H58" workbookViewId="0">
      <selection activeCell="Q75" sqref="Q75:Q83"/>
    </sheetView>
  </sheetViews>
  <sheetFormatPr defaultColWidth="8.875" defaultRowHeight="13.5" x14ac:dyDescent="0.15"/>
  <cols>
    <col min="11" max="12" width="19" customWidth="1"/>
    <col min="13" max="14" width="12.875"/>
    <col min="20" max="22" width="12.875"/>
    <col min="23" max="23" width="22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15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s="2" customFormat="1" x14ac:dyDescent="0.15">
      <c r="A3" s="7">
        <v>24</v>
      </c>
      <c r="B3" s="2">
        <v>15</v>
      </c>
      <c r="C3" s="2">
        <v>5</v>
      </c>
      <c r="D3" s="2">
        <v>10</v>
      </c>
      <c r="E3" s="2">
        <v>10</v>
      </c>
      <c r="F3" s="2">
        <v>9</v>
      </c>
      <c r="G3" s="2">
        <v>1</v>
      </c>
      <c r="H3" s="2">
        <v>6</v>
      </c>
      <c r="I3" s="2">
        <v>4</v>
      </c>
      <c r="J3" s="2">
        <v>0.75</v>
      </c>
      <c r="K3" s="11">
        <v>8.3411636352539098</v>
      </c>
      <c r="L3" s="11">
        <v>2.5968551635742201</v>
      </c>
      <c r="M3" s="2">
        <v>1.41201019287109</v>
      </c>
      <c r="N3" s="2">
        <v>6.6117286682128897</v>
      </c>
      <c r="O3" s="2">
        <v>5</v>
      </c>
      <c r="P3" s="2">
        <v>5</v>
      </c>
      <c r="Q3" s="2">
        <v>14</v>
      </c>
      <c r="R3" s="18">
        <v>0.35709999999999997</v>
      </c>
      <c r="S3" s="18">
        <f t="shared" si="0"/>
        <v>0.5</v>
      </c>
      <c r="T3" s="2">
        <v>3.4026832580566402</v>
      </c>
      <c r="U3" s="2">
        <v>3.0136945247650102</v>
      </c>
      <c r="V3" s="2">
        <v>2.94060087203979</v>
      </c>
      <c r="W3" s="11">
        <v>7.3093652725219699E-2</v>
      </c>
      <c r="X3" s="2">
        <v>0.46208238601684598</v>
      </c>
      <c r="Y3" s="2">
        <v>0.46208238601684598</v>
      </c>
      <c r="Z3" s="2">
        <v>0.5</v>
      </c>
      <c r="AA3" s="2">
        <v>0.9</v>
      </c>
      <c r="AB3" s="2">
        <v>0.64285714285714302</v>
      </c>
      <c r="AC3" s="2">
        <v>0.75</v>
      </c>
      <c r="AD3" s="2">
        <v>0.1</v>
      </c>
      <c r="AE3" s="2">
        <v>0.4</v>
      </c>
    </row>
    <row r="4" spans="1:31" x14ac:dyDescent="0.15">
      <c r="A4" s="6">
        <v>365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7.97296142578125</v>
      </c>
      <c r="L4" s="10">
        <v>2.8002986907959002</v>
      </c>
      <c r="M4">
        <v>0.1246337890625</v>
      </c>
      <c r="N4">
        <v>8.4722270965576207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3.2654514312744101</v>
      </c>
      <c r="U4">
        <v>2.70167112350464</v>
      </c>
      <c r="V4">
        <v>2.73349809646606</v>
      </c>
      <c r="W4" s="17">
        <v>3.1826972961425802E-2</v>
      </c>
      <c r="X4">
        <v>0.53195333480835005</v>
      </c>
      <c r="Y4">
        <v>0.53195333480835005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2" customFormat="1" x14ac:dyDescent="0.15">
      <c r="A7" s="7">
        <v>86</v>
      </c>
      <c r="B7" s="2">
        <v>15</v>
      </c>
      <c r="C7" s="2">
        <v>5</v>
      </c>
      <c r="D7" s="2">
        <v>10</v>
      </c>
      <c r="E7" s="2">
        <v>10</v>
      </c>
      <c r="F7" s="2">
        <v>10</v>
      </c>
      <c r="G7" s="2">
        <v>0</v>
      </c>
      <c r="H7" s="2">
        <v>5</v>
      </c>
      <c r="I7" s="2">
        <v>5</v>
      </c>
      <c r="J7" s="2">
        <v>0.75</v>
      </c>
      <c r="K7" s="11">
        <v>8.3743400573730504</v>
      </c>
      <c r="L7" s="11">
        <v>2.8474159240722701</v>
      </c>
      <c r="M7" s="2">
        <v>0.84817123413085904</v>
      </c>
      <c r="N7" s="2">
        <v>7.0553627014160201</v>
      </c>
      <c r="O7" s="2">
        <v>5</v>
      </c>
      <c r="P7" s="2">
        <v>5</v>
      </c>
      <c r="Q7" s="2">
        <v>15</v>
      </c>
      <c r="R7" s="18">
        <v>0.33329999999999999</v>
      </c>
      <c r="S7" s="18">
        <f t="shared" si="0"/>
        <v>0.5</v>
      </c>
      <c r="T7" s="2">
        <v>3.4937095642089799</v>
      </c>
      <c r="U7" s="2">
        <v>3.0568745136261</v>
      </c>
      <c r="V7" s="2">
        <v>2.9398140907287602</v>
      </c>
      <c r="W7" s="11">
        <v>0.11706042289733901</v>
      </c>
      <c r="X7" s="2">
        <v>0.55389547348022505</v>
      </c>
      <c r="Y7" s="2">
        <v>0.55389547348022505</v>
      </c>
      <c r="Z7" s="2">
        <v>0.5</v>
      </c>
      <c r="AA7" s="2">
        <v>1</v>
      </c>
      <c r="AB7" s="2">
        <v>0.66666666666666696</v>
      </c>
      <c r="AC7" s="2">
        <v>0.8</v>
      </c>
      <c r="AD7" s="2">
        <v>0</v>
      </c>
      <c r="AE7" s="2">
        <v>0.5</v>
      </c>
    </row>
    <row r="8" spans="1:31" x14ac:dyDescent="0.15">
      <c r="A8" s="6">
        <v>139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7.91512107849121</v>
      </c>
      <c r="L8" s="10">
        <v>3.0504188537597701</v>
      </c>
      <c r="M8">
        <v>0.32053756713867199</v>
      </c>
      <c r="N8">
        <v>7.6119632720947301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3.1472129821777299</v>
      </c>
      <c r="U8">
        <v>2.64344978332519</v>
      </c>
      <c r="V8">
        <v>2.6132624149322501</v>
      </c>
      <c r="W8" s="17">
        <v>3.0187368392944301E-2</v>
      </c>
      <c r="X8">
        <v>0.53395056724548295</v>
      </c>
      <c r="Y8">
        <v>0.53395056724548295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7.8317146301269496</v>
      </c>
      <c r="L9" s="10">
        <v>3.0649051666259801</v>
      </c>
      <c r="M9">
        <v>0.44335174560546903</v>
      </c>
      <c r="N9">
        <v>7.5477924346923801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3.2726955413818399</v>
      </c>
      <c r="U9">
        <v>2.7893033027648899</v>
      </c>
      <c r="V9">
        <v>2.7581441402435298</v>
      </c>
      <c r="W9" s="17">
        <v>3.1159162521362301E-2</v>
      </c>
      <c r="X9">
        <v>0.514551401138306</v>
      </c>
      <c r="Y9">
        <v>0.514551401138306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124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7.3410587310790998</v>
      </c>
      <c r="L10" s="10">
        <v>3.0933818817138699</v>
      </c>
      <c r="M10">
        <v>0.57393264770507801</v>
      </c>
      <c r="N10">
        <v>6.4201107025146502</v>
      </c>
      <c r="O10">
        <v>3</v>
      </c>
      <c r="P10">
        <v>3</v>
      </c>
      <c r="Q10">
        <v>11</v>
      </c>
      <c r="R10" s="16">
        <v>0.2727</v>
      </c>
      <c r="S10" s="16">
        <f t="shared" si="0"/>
        <v>0.3</v>
      </c>
      <c r="T10">
        <v>2.9213008880615199</v>
      </c>
      <c r="U10">
        <v>2.5082163810729998</v>
      </c>
      <c r="V10">
        <v>2.4388997554778999</v>
      </c>
      <c r="W10" s="17">
        <v>6.9316625595092801E-2</v>
      </c>
      <c r="X10">
        <v>0.482401132583618</v>
      </c>
      <c r="Y10">
        <v>0.482401132583618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6">
        <v>375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8.2417392730712908</v>
      </c>
      <c r="L11" s="10">
        <v>2.9888610839843701</v>
      </c>
      <c r="M11">
        <v>1.03568267822266</v>
      </c>
      <c r="N11">
        <v>6.5994071960449201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3.4292221069335902</v>
      </c>
      <c r="U11">
        <v>3.0179691314697301</v>
      </c>
      <c r="V11">
        <v>2.8843188285827601</v>
      </c>
      <c r="W11" s="17">
        <v>0.133650302886963</v>
      </c>
      <c r="X11">
        <v>0.54490327835082997</v>
      </c>
      <c r="Y11">
        <v>0.54490327835082997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520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7.6624507904052699</v>
      </c>
      <c r="L12" s="10">
        <v>3.14229393005371</v>
      </c>
      <c r="M12">
        <v>1.2149906158447299</v>
      </c>
      <c r="N12">
        <v>5.1857070922851598</v>
      </c>
      <c r="O12">
        <v>3</v>
      </c>
      <c r="P12">
        <v>3</v>
      </c>
      <c r="Q12">
        <v>12</v>
      </c>
      <c r="R12" s="16">
        <v>0.25</v>
      </c>
      <c r="S12" s="16">
        <f t="shared" si="0"/>
        <v>0.3</v>
      </c>
      <c r="T12">
        <v>3.0483531951904301</v>
      </c>
      <c r="U12">
        <v>2.7497973442077601</v>
      </c>
      <c r="V12">
        <v>2.5647993087768501</v>
      </c>
      <c r="W12" s="17">
        <v>0.18499803543090801</v>
      </c>
      <c r="X12">
        <v>0.483553886413574</v>
      </c>
      <c r="Y12">
        <v>0.483553886413574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s="1" customFormat="1" x14ac:dyDescent="0.15">
      <c r="A13" s="8">
        <v>481</v>
      </c>
      <c r="B13" s="1">
        <v>15</v>
      </c>
      <c r="C13" s="1">
        <v>5</v>
      </c>
      <c r="D13" s="1">
        <v>10</v>
      </c>
      <c r="E13" s="1">
        <v>10</v>
      </c>
      <c r="F13" s="1">
        <v>10</v>
      </c>
      <c r="G13" s="1">
        <v>0</v>
      </c>
      <c r="H13" s="1">
        <v>5</v>
      </c>
      <c r="I13" s="1">
        <v>5</v>
      </c>
      <c r="J13" s="1">
        <v>0.75</v>
      </c>
      <c r="K13" s="12">
        <v>8.1056041717529297</v>
      </c>
      <c r="L13" s="12">
        <v>3.1623420715332</v>
      </c>
      <c r="M13" s="1">
        <v>1.04994964599609</v>
      </c>
      <c r="N13" s="1">
        <v>5.6617298126220703</v>
      </c>
      <c r="O13" s="1">
        <v>3</v>
      </c>
      <c r="P13" s="1">
        <v>3</v>
      </c>
      <c r="Q13" s="1">
        <v>13</v>
      </c>
      <c r="R13" s="19">
        <v>0.23080000000000001</v>
      </c>
      <c r="S13" s="19">
        <f t="shared" si="0"/>
        <v>0.3</v>
      </c>
      <c r="T13" s="1">
        <v>3.3350791931152299</v>
      </c>
      <c r="U13" s="1">
        <v>2.9898269176483101</v>
      </c>
      <c r="V13" s="1">
        <v>2.7972979545593302</v>
      </c>
      <c r="W13" s="12">
        <v>0.19252896308898901</v>
      </c>
      <c r="X13" s="1">
        <v>0.53778123855590798</v>
      </c>
      <c r="Y13" s="1">
        <v>0.53778123855590798</v>
      </c>
      <c r="Z13" s="1">
        <v>0.3</v>
      </c>
      <c r="AA13" s="1">
        <v>1</v>
      </c>
      <c r="AB13" s="1">
        <v>0.76923076923076905</v>
      </c>
      <c r="AC13" s="1">
        <v>0.86956521739130399</v>
      </c>
      <c r="AD13" s="1">
        <v>0</v>
      </c>
      <c r="AE13" s="1">
        <v>0.7</v>
      </c>
    </row>
    <row r="14" spans="1:31" x14ac:dyDescent="0.15">
      <c r="A14" s="6">
        <v>194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8.7540836334228498</v>
      </c>
      <c r="L14" s="10">
        <v>3.1999416351318399</v>
      </c>
      <c r="M14">
        <v>0.15018081665039101</v>
      </c>
      <c r="N14">
        <v>8.8024158477783203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3.3016281127929701</v>
      </c>
      <c r="U14">
        <v>2.7430267333984402</v>
      </c>
      <c r="V14">
        <v>2.7414581775665301</v>
      </c>
      <c r="W14" s="17">
        <v>1.5685558319091799E-3</v>
      </c>
      <c r="X14">
        <v>0.56016993522643999</v>
      </c>
      <c r="Y14">
        <v>0.56016993522643999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826</v>
      </c>
      <c r="B15">
        <v>13</v>
      </c>
      <c r="C15">
        <v>7</v>
      </c>
      <c r="D15">
        <v>10</v>
      </c>
      <c r="E15">
        <v>10</v>
      </c>
      <c r="F15">
        <v>9</v>
      </c>
      <c r="G15">
        <v>1</v>
      </c>
      <c r="H15">
        <v>4</v>
      </c>
      <c r="I15">
        <v>6</v>
      </c>
      <c r="J15">
        <v>0.65</v>
      </c>
      <c r="K15" s="3">
        <v>7.3606605529785201</v>
      </c>
      <c r="L15" s="10">
        <v>3.1785659790039098</v>
      </c>
      <c r="M15">
        <v>0.79636383056640603</v>
      </c>
      <c r="N15">
        <v>6.4848976135253897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2.875732421875</v>
      </c>
      <c r="U15">
        <v>2.5069985389709499</v>
      </c>
      <c r="V15">
        <v>2.48158931732178</v>
      </c>
      <c r="W15" s="17">
        <v>2.5409221649169901E-2</v>
      </c>
      <c r="X15">
        <v>0.39414310455322299</v>
      </c>
      <c r="Y15">
        <v>0.39414310455322299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198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8.7684097290039098</v>
      </c>
      <c r="L16" s="10">
        <v>3.3038673400878902</v>
      </c>
      <c r="M16">
        <v>1.0797042846679701</v>
      </c>
      <c r="N16">
        <v>6.4807567596435502</v>
      </c>
      <c r="O16">
        <v>3</v>
      </c>
      <c r="P16">
        <v>3</v>
      </c>
      <c r="Q16">
        <v>13</v>
      </c>
      <c r="R16" s="16">
        <v>0.23080000000000001</v>
      </c>
      <c r="S16" s="16">
        <f t="shared" ref="S16:S52" si="1">O16/E16</f>
        <v>0.3</v>
      </c>
      <c r="T16">
        <v>3.76474952697754</v>
      </c>
      <c r="U16">
        <v>3.3759093284606898</v>
      </c>
      <c r="V16">
        <v>3.1784703731536901</v>
      </c>
      <c r="W16" s="17">
        <v>0.197438955307007</v>
      </c>
      <c r="X16">
        <v>0.58627915382385298</v>
      </c>
      <c r="Y16">
        <v>0.58627915382385298</v>
      </c>
      <c r="Z16">
        <v>0.3</v>
      </c>
      <c r="AA16">
        <v>1</v>
      </c>
      <c r="AB16">
        <v>0.76923076923076905</v>
      </c>
      <c r="AC16">
        <v>0.86956521739130399</v>
      </c>
      <c r="AD16">
        <v>0</v>
      </c>
      <c r="AE16">
        <v>0.7</v>
      </c>
    </row>
    <row r="17" spans="1:31" x14ac:dyDescent="0.15">
      <c r="A17" s="6">
        <v>493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7.8912525177001998</v>
      </c>
      <c r="L17" s="10">
        <v>3.30648612976074</v>
      </c>
      <c r="M17">
        <v>1.63422775268555</v>
      </c>
      <c r="N17">
        <v>5.8250179290771502</v>
      </c>
      <c r="O17">
        <v>3</v>
      </c>
      <c r="P17">
        <v>3</v>
      </c>
      <c r="Q17">
        <v>13</v>
      </c>
      <c r="R17" s="16">
        <v>0.23080000000000001</v>
      </c>
      <c r="S17" s="16">
        <f t="shared" si="1"/>
        <v>0.3</v>
      </c>
      <c r="T17">
        <v>3.1980972290039098</v>
      </c>
      <c r="U17">
        <v>2.8720688819885201</v>
      </c>
      <c r="V17">
        <v>2.6721639633178702</v>
      </c>
      <c r="W17" s="17">
        <v>0.19990491867065399</v>
      </c>
      <c r="X17">
        <v>0.52593326568603505</v>
      </c>
      <c r="Y17">
        <v>0.52593326568603505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x14ac:dyDescent="0.15">
      <c r="A18" s="6">
        <v>695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9.0404605865478498</v>
      </c>
      <c r="L18" s="10">
        <v>3.3712730407714799</v>
      </c>
      <c r="M18">
        <v>0.99119949340820301</v>
      </c>
      <c r="N18">
        <v>6.5782318115234402</v>
      </c>
      <c r="O18">
        <v>3</v>
      </c>
      <c r="P18">
        <v>3</v>
      </c>
      <c r="Q18">
        <v>13</v>
      </c>
      <c r="R18" s="16">
        <v>0.23080000000000001</v>
      </c>
      <c r="S18" s="16">
        <f t="shared" si="1"/>
        <v>0.3</v>
      </c>
      <c r="T18">
        <v>3.35915184020996</v>
      </c>
      <c r="U18">
        <v>2.9874114990234402</v>
      </c>
      <c r="V18">
        <v>2.7862920761108398</v>
      </c>
      <c r="W18" s="17">
        <v>0.20111942291259799</v>
      </c>
      <c r="X18">
        <v>0.57285976409912098</v>
      </c>
      <c r="Y18">
        <v>0.57285976409912098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6">
        <v>972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8.7476921081543004</v>
      </c>
      <c r="L19" s="10">
        <v>3.3254051208496098</v>
      </c>
      <c r="M19">
        <v>1.0290336608886701</v>
      </c>
      <c r="N19">
        <v>6.2518539428710902</v>
      </c>
      <c r="O19">
        <v>3</v>
      </c>
      <c r="P19">
        <v>3</v>
      </c>
      <c r="Q19">
        <v>13</v>
      </c>
      <c r="R19" s="16">
        <v>0.23080000000000001</v>
      </c>
      <c r="S19" s="16">
        <f t="shared" si="1"/>
        <v>0.3</v>
      </c>
      <c r="T19">
        <v>3.6679019927978498</v>
      </c>
      <c r="U19">
        <v>3.2828700542449898</v>
      </c>
      <c r="V19">
        <v>3.07742547988892</v>
      </c>
      <c r="W19" s="17">
        <v>0.20544457435607899</v>
      </c>
      <c r="X19">
        <v>0.59047651290893599</v>
      </c>
      <c r="Y19">
        <v>0.59047651290893599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407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8.1172351837158203</v>
      </c>
      <c r="L20" s="10">
        <v>3.2850189208984402</v>
      </c>
      <c r="M20">
        <v>1.2537155151367201</v>
      </c>
      <c r="N20">
        <v>5.6018428802490199</v>
      </c>
      <c r="O20">
        <v>4</v>
      </c>
      <c r="P20">
        <v>4</v>
      </c>
      <c r="Q20">
        <v>14</v>
      </c>
      <c r="R20" s="16">
        <v>0.28570000000000001</v>
      </c>
      <c r="S20" s="16">
        <f t="shared" si="1"/>
        <v>0.4</v>
      </c>
      <c r="T20">
        <v>3.54386329650879</v>
      </c>
      <c r="U20">
        <v>3.1897933483123802</v>
      </c>
      <c r="V20">
        <v>2.98428535461426</v>
      </c>
      <c r="W20" s="17">
        <v>0.20550799369812001</v>
      </c>
      <c r="X20">
        <v>0.55957794189453103</v>
      </c>
      <c r="Y20">
        <v>0.55957794189453103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745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8.3796195983886701</v>
      </c>
      <c r="L21" s="12">
        <v>3.3549060821533199</v>
      </c>
      <c r="M21" s="1">
        <v>1.17251205444336</v>
      </c>
      <c r="N21" s="1">
        <v>5.6846427917480504</v>
      </c>
      <c r="O21" s="1">
        <v>3</v>
      </c>
      <c r="P21" s="1">
        <v>3</v>
      </c>
      <c r="Q21" s="1">
        <v>13</v>
      </c>
      <c r="R21" s="19">
        <v>0.23080000000000001</v>
      </c>
      <c r="S21" s="19">
        <f t="shared" si="1"/>
        <v>0.3</v>
      </c>
      <c r="T21" s="1">
        <v>3.4461708068847701</v>
      </c>
      <c r="U21" s="1">
        <v>3.10820341110229</v>
      </c>
      <c r="V21" s="1">
        <v>2.8983116149902299</v>
      </c>
      <c r="W21" s="12">
        <v>0.20989179611205999</v>
      </c>
      <c r="X21" s="1">
        <v>0.54785919189453103</v>
      </c>
      <c r="Y21" s="1">
        <v>0.54785919189453103</v>
      </c>
      <c r="Z21" s="1">
        <v>0.3</v>
      </c>
      <c r="AA21" s="1">
        <v>1</v>
      </c>
      <c r="AB21" s="1">
        <v>0.76923076923076905</v>
      </c>
      <c r="AC21" s="1">
        <v>0.86956521739130399</v>
      </c>
      <c r="AD21" s="1">
        <v>0</v>
      </c>
      <c r="AE21" s="1">
        <v>0.7</v>
      </c>
    </row>
    <row r="22" spans="1:31" x14ac:dyDescent="0.15">
      <c r="A22" s="6">
        <v>474</v>
      </c>
      <c r="B22">
        <v>13</v>
      </c>
      <c r="C22">
        <v>7</v>
      </c>
      <c r="D22">
        <v>10</v>
      </c>
      <c r="E22">
        <v>10</v>
      </c>
      <c r="F22">
        <v>9</v>
      </c>
      <c r="G22">
        <v>1</v>
      </c>
      <c r="H22">
        <v>4</v>
      </c>
      <c r="I22">
        <v>6</v>
      </c>
      <c r="J22">
        <v>0.65</v>
      </c>
      <c r="K22" s="3">
        <v>7.8971233367919904</v>
      </c>
      <c r="L22" s="10">
        <v>3.4597053527832</v>
      </c>
      <c r="M22">
        <v>0.61443710327148404</v>
      </c>
      <c r="N22">
        <v>6.3514308929443404</v>
      </c>
      <c r="O22">
        <v>3</v>
      </c>
      <c r="P22">
        <v>3</v>
      </c>
      <c r="Q22">
        <v>11</v>
      </c>
      <c r="R22" s="16">
        <v>0.2727</v>
      </c>
      <c r="S22" s="16">
        <f t="shared" si="1"/>
        <v>0.3</v>
      </c>
      <c r="T22">
        <v>2.9463424682617201</v>
      </c>
      <c r="U22">
        <v>2.5359339714050302</v>
      </c>
      <c r="V22">
        <v>2.52812623977661</v>
      </c>
      <c r="W22" s="17">
        <v>7.8077316284179696E-3</v>
      </c>
      <c r="X22">
        <v>0.41821622848510698</v>
      </c>
      <c r="Y22">
        <v>0.41821622848510698</v>
      </c>
      <c r="Z22">
        <v>0.3</v>
      </c>
      <c r="AA22">
        <v>0.8</v>
      </c>
      <c r="AB22">
        <v>0.72727272727272696</v>
      </c>
      <c r="AC22">
        <v>0.76190476190476197</v>
      </c>
      <c r="AD22">
        <v>0.2</v>
      </c>
      <c r="AE22">
        <v>0.5</v>
      </c>
    </row>
    <row r="23" spans="1:31" x14ac:dyDescent="0.15">
      <c r="A23" s="6">
        <v>42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8.3586750030517596</v>
      </c>
      <c r="L23" s="10">
        <v>3.4387035369872998</v>
      </c>
      <c r="M23">
        <v>0.42399215698242199</v>
      </c>
      <c r="N23">
        <v>7.2754058837890598</v>
      </c>
      <c r="O23">
        <v>3</v>
      </c>
      <c r="P23">
        <v>3</v>
      </c>
      <c r="Q23">
        <v>13</v>
      </c>
      <c r="R23" s="16">
        <v>0.23080000000000001</v>
      </c>
      <c r="S23" s="16">
        <f t="shared" si="1"/>
        <v>0.3</v>
      </c>
      <c r="T23">
        <v>3.5587501525878902</v>
      </c>
      <c r="U23">
        <v>3.07724857330322</v>
      </c>
      <c r="V23">
        <v>2.9885916709899898</v>
      </c>
      <c r="W23" s="17">
        <v>8.8656902313232394E-2</v>
      </c>
      <c r="X23">
        <v>0.57015848159789995</v>
      </c>
      <c r="Y23">
        <v>0.57015848159789995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728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 s="3">
        <v>8.311279296875</v>
      </c>
      <c r="L24" s="10">
        <v>3.40718269348144</v>
      </c>
      <c r="M24">
        <v>1.7891731262207</v>
      </c>
      <c r="N24">
        <v>6.5721664428710902</v>
      </c>
      <c r="O24">
        <v>5</v>
      </c>
      <c r="P24">
        <v>5</v>
      </c>
      <c r="Q24">
        <v>14</v>
      </c>
      <c r="R24" s="16">
        <v>0.35709999999999997</v>
      </c>
      <c r="S24" s="16">
        <f t="shared" si="1"/>
        <v>0.5</v>
      </c>
      <c r="T24">
        <v>2.6091175079345699</v>
      </c>
      <c r="U24">
        <v>2.2884228229522701</v>
      </c>
      <c r="V24">
        <v>2.1918892860412602</v>
      </c>
      <c r="W24" s="17">
        <v>9.6533536911010701E-2</v>
      </c>
      <c r="X24">
        <v>0.41722822189330999</v>
      </c>
      <c r="Y24">
        <v>0.41722822189330999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30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7.8907737731933603</v>
      </c>
      <c r="L25" s="10">
        <v>3.5076599121093701</v>
      </c>
      <c r="M25">
        <v>0.99642562866210904</v>
      </c>
      <c r="N25">
        <v>6.7723903656005904</v>
      </c>
      <c r="O25">
        <v>4</v>
      </c>
      <c r="P25">
        <v>4</v>
      </c>
      <c r="Q25">
        <v>14</v>
      </c>
      <c r="R25" s="16">
        <v>0.28570000000000001</v>
      </c>
      <c r="S25" s="16">
        <f t="shared" si="1"/>
        <v>0.4</v>
      </c>
      <c r="T25">
        <v>2.8835430145263699</v>
      </c>
      <c r="U25">
        <v>2.49128293991089</v>
      </c>
      <c r="V25">
        <v>2.38577508926392</v>
      </c>
      <c r="W25" s="17">
        <v>0.105507850646973</v>
      </c>
      <c r="X25">
        <v>0.49776792526245101</v>
      </c>
      <c r="Y25">
        <v>0.49776792526245101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333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8.0957393646240199</v>
      </c>
      <c r="L26" s="10">
        <v>3.4925460815429701</v>
      </c>
      <c r="M26">
        <v>1.79521560668945</v>
      </c>
      <c r="N26">
        <v>5.81172752380371</v>
      </c>
      <c r="O26">
        <v>3</v>
      </c>
      <c r="P26">
        <v>3</v>
      </c>
      <c r="Q26">
        <v>12</v>
      </c>
      <c r="R26" s="16">
        <v>0.25</v>
      </c>
      <c r="S26" s="16">
        <f t="shared" si="1"/>
        <v>0.3</v>
      </c>
      <c r="T26">
        <v>2.8281917572021502</v>
      </c>
      <c r="U26">
        <v>2.55274534225464</v>
      </c>
      <c r="V26">
        <v>2.3588681221008301</v>
      </c>
      <c r="W26" s="17">
        <v>0.19387722015380901</v>
      </c>
      <c r="X26">
        <v>0.46932363510131803</v>
      </c>
      <c r="Y26">
        <v>0.46932363510131803</v>
      </c>
      <c r="Z26">
        <v>0.3</v>
      </c>
      <c r="AA26">
        <v>0.9</v>
      </c>
      <c r="AB26">
        <v>0.75</v>
      </c>
      <c r="AC26">
        <v>0.81818181818181801</v>
      </c>
      <c r="AD26">
        <v>0.1</v>
      </c>
      <c r="AE26">
        <v>0.6</v>
      </c>
    </row>
    <row r="27" spans="1:31" x14ac:dyDescent="0.15">
      <c r="A27" s="6">
        <v>22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7.8447742462158203</v>
      </c>
      <c r="L27" s="10">
        <v>3.5581932067871098</v>
      </c>
      <c r="M27">
        <v>1.8253154754638701</v>
      </c>
      <c r="N27">
        <v>5.1074123382568404</v>
      </c>
      <c r="O27">
        <v>3</v>
      </c>
      <c r="P27">
        <v>3</v>
      </c>
      <c r="Q27">
        <v>12</v>
      </c>
      <c r="R27" s="16">
        <v>0.25</v>
      </c>
      <c r="S27" s="16">
        <f t="shared" si="1"/>
        <v>0.3</v>
      </c>
      <c r="T27">
        <v>3.2751617431640598</v>
      </c>
      <c r="U27">
        <v>2.9962241649627699</v>
      </c>
      <c r="V27">
        <v>2.7968080043792698</v>
      </c>
      <c r="W27" s="17">
        <v>0.19941616058349601</v>
      </c>
      <c r="X27">
        <v>0.47835373878478998</v>
      </c>
      <c r="Y27">
        <v>0.47835373878478998</v>
      </c>
      <c r="Z27">
        <v>0.3</v>
      </c>
      <c r="AA27">
        <v>0.9</v>
      </c>
      <c r="AB27">
        <v>0.75</v>
      </c>
      <c r="AC27">
        <v>0.81818181818181801</v>
      </c>
      <c r="AD27">
        <v>0.1</v>
      </c>
      <c r="AE27">
        <v>0.6</v>
      </c>
    </row>
    <row r="28" spans="1:31" x14ac:dyDescent="0.15">
      <c r="A28" s="6">
        <v>627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9.0328903198242205</v>
      </c>
      <c r="L28" s="3">
        <v>3.56332206726074</v>
      </c>
      <c r="M28">
        <v>1.3673553466796899</v>
      </c>
      <c r="N28">
        <v>6.5472145080566397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2.9811477661132799</v>
      </c>
      <c r="U28">
        <v>2.66263651847839</v>
      </c>
      <c r="V28">
        <v>2.4581284523010201</v>
      </c>
      <c r="W28" s="3">
        <v>0.204508066177368</v>
      </c>
      <c r="X28">
        <v>0.52301931381225597</v>
      </c>
      <c r="Y28">
        <v>0.52301931381225597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645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8.6603298187255895</v>
      </c>
      <c r="L29" s="10">
        <v>3.4367218017578098</v>
      </c>
      <c r="M29">
        <v>1.40293121337891</v>
      </c>
      <c r="N29">
        <v>6.3796310424804696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3.54470634460449</v>
      </c>
      <c r="U29">
        <v>3.18924832344055</v>
      </c>
      <c r="V29">
        <v>2.9831023216247599</v>
      </c>
      <c r="W29" s="17">
        <v>0.20614600181579601</v>
      </c>
      <c r="X29">
        <v>0.561604022979736</v>
      </c>
      <c r="Y29">
        <v>0.561604022979736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706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8.3719978332519496</v>
      </c>
      <c r="L30" s="10">
        <v>3.50216865539551</v>
      </c>
      <c r="M30">
        <v>1.48310470581055</v>
      </c>
      <c r="N30">
        <v>5.7015380859375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3.6610755920410201</v>
      </c>
      <c r="U30">
        <v>3.3353500366210902</v>
      </c>
      <c r="V30">
        <v>3.1281661987304701</v>
      </c>
      <c r="W30" s="17">
        <v>0.207183837890625</v>
      </c>
      <c r="X30">
        <v>0.53290939331054699</v>
      </c>
      <c r="Y30">
        <v>0.53290939331054699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135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8.6782855987548793</v>
      </c>
      <c r="L31" s="10">
        <v>3.5440158843994101</v>
      </c>
      <c r="M31">
        <v>1.6060638427734399</v>
      </c>
      <c r="N31">
        <v>6.3926277160644496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3.3585205078125</v>
      </c>
      <c r="U31">
        <v>3.0213584899902299</v>
      </c>
      <c r="V31">
        <v>2.8138573169708301</v>
      </c>
      <c r="W31" s="17">
        <v>0.20750117301940901</v>
      </c>
      <c r="X31">
        <v>0.54466319084167503</v>
      </c>
      <c r="Y31">
        <v>0.54466319084167503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s="1" customFormat="1" x14ac:dyDescent="0.15">
      <c r="A32" s="8">
        <v>180</v>
      </c>
      <c r="B32" s="1">
        <v>15</v>
      </c>
      <c r="C32" s="1">
        <v>5</v>
      </c>
      <c r="D32" s="1">
        <v>10</v>
      </c>
      <c r="E32" s="1">
        <v>10</v>
      </c>
      <c r="F32" s="1">
        <v>10</v>
      </c>
      <c r="G32" s="1">
        <v>0</v>
      </c>
      <c r="H32" s="1">
        <v>5</v>
      </c>
      <c r="I32" s="1">
        <v>5</v>
      </c>
      <c r="J32" s="1">
        <v>0.75</v>
      </c>
      <c r="K32" s="12">
        <v>8.6510353088378906</v>
      </c>
      <c r="L32" s="12">
        <v>3.5153141021728498</v>
      </c>
      <c r="M32" s="1">
        <v>1.5819053649902299</v>
      </c>
      <c r="N32" s="1">
        <v>6.4046325683593697</v>
      </c>
      <c r="O32" s="1">
        <v>3</v>
      </c>
      <c r="P32" s="1">
        <v>3</v>
      </c>
      <c r="Q32" s="1">
        <v>13</v>
      </c>
      <c r="R32" s="19">
        <v>0.23080000000000001</v>
      </c>
      <c r="S32" s="19">
        <f t="shared" si="1"/>
        <v>0.3</v>
      </c>
      <c r="T32" s="1">
        <v>3.3307437896728498</v>
      </c>
      <c r="U32" s="1">
        <v>2.9684205055236799</v>
      </c>
      <c r="V32" s="1">
        <v>2.7608375549316402</v>
      </c>
      <c r="W32" s="12">
        <v>0.20758295059204099</v>
      </c>
      <c r="X32" s="1">
        <v>0.56990623474121105</v>
      </c>
      <c r="Y32" s="1">
        <v>0.56990623474121105</v>
      </c>
      <c r="Z32" s="1">
        <v>0.3</v>
      </c>
      <c r="AA32" s="1">
        <v>1</v>
      </c>
      <c r="AB32" s="1">
        <v>0.76923076923076905</v>
      </c>
      <c r="AC32" s="1">
        <v>0.86956521739130399</v>
      </c>
      <c r="AD32" s="1">
        <v>0</v>
      </c>
      <c r="AE32" s="1">
        <v>0.7</v>
      </c>
    </row>
    <row r="33" spans="1:31" x14ac:dyDescent="0.15">
      <c r="A33" s="6">
        <v>926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8.3006877899169904</v>
      </c>
      <c r="L33" s="10">
        <v>3.6109352111816402</v>
      </c>
      <c r="M33">
        <v>0.69366455078125</v>
      </c>
      <c r="N33">
        <v>6.8622627258300799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3.5491771697997998</v>
      </c>
      <c r="U33">
        <v>3.0837340354919398</v>
      </c>
      <c r="V33">
        <v>2.9655303955078098</v>
      </c>
      <c r="W33" s="17">
        <v>0.118203639984131</v>
      </c>
      <c r="X33">
        <v>0.58364677429199197</v>
      </c>
      <c r="Y33">
        <v>0.58364677429199197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345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7.1087226867675799</v>
      </c>
      <c r="L34" s="10">
        <v>3.5736541748046902</v>
      </c>
      <c r="M34">
        <v>1.87067222595215</v>
      </c>
      <c r="N34">
        <v>5.9993782043456996</v>
      </c>
      <c r="O34">
        <v>3</v>
      </c>
      <c r="P34">
        <v>3</v>
      </c>
      <c r="Q34">
        <v>12</v>
      </c>
      <c r="R34" s="16">
        <v>0.25</v>
      </c>
      <c r="S34" s="16">
        <f t="shared" si="1"/>
        <v>0.3</v>
      </c>
      <c r="T34">
        <v>2.66177558898926</v>
      </c>
      <c r="U34">
        <v>2.3573517799377401</v>
      </c>
      <c r="V34">
        <v>2.2364528179168701</v>
      </c>
      <c r="W34" s="17">
        <v>0.120898962020874</v>
      </c>
      <c r="X34">
        <v>0.42532277107238797</v>
      </c>
      <c r="Y34">
        <v>0.42532277107238797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488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8.7065124511718697</v>
      </c>
      <c r="L35" s="10">
        <v>3.7315120697021502</v>
      </c>
      <c r="M35">
        <v>0.52762222290039096</v>
      </c>
      <c r="N35">
        <v>7.09767723083496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3.4826622009277299</v>
      </c>
      <c r="U35">
        <v>3.00195360183716</v>
      </c>
      <c r="V35">
        <v>2.87187671661377</v>
      </c>
      <c r="W35" s="17">
        <v>0.130076885223389</v>
      </c>
      <c r="X35">
        <v>0.61078548431396495</v>
      </c>
      <c r="Y35">
        <v>0.61078548431396495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307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9.3736190795898402</v>
      </c>
      <c r="L36" s="10">
        <v>3.7410240173339799</v>
      </c>
      <c r="M36">
        <v>1.3989906311035201</v>
      </c>
      <c r="N36">
        <v>6.5811119079589799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3.00582695007324</v>
      </c>
      <c r="U36">
        <v>2.6883513927459699</v>
      </c>
      <c r="V36">
        <v>2.46584868431091</v>
      </c>
      <c r="W36" s="17">
        <v>0.22250270843505901</v>
      </c>
      <c r="X36">
        <v>0.53997826576232899</v>
      </c>
      <c r="Y36">
        <v>0.53997826576232899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68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8.9207992553710902</v>
      </c>
      <c r="L37" s="10">
        <v>3.6267127990722701</v>
      </c>
      <c r="M37">
        <v>1.4827880859375</v>
      </c>
      <c r="N37">
        <v>6.3003005981445304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3.2321224212646502</v>
      </c>
      <c r="U37">
        <v>2.8975479602813698</v>
      </c>
      <c r="V37">
        <v>2.66992235183716</v>
      </c>
      <c r="W37" s="17">
        <v>0.22762560844421401</v>
      </c>
      <c r="X37">
        <v>0.56220006942749001</v>
      </c>
      <c r="Y37">
        <v>0.56220006942749001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410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9.2018623352050799</v>
      </c>
      <c r="L38" s="10">
        <v>3.75082588195801</v>
      </c>
      <c r="M38">
        <v>1.63460540771484</v>
      </c>
      <c r="N38">
        <v>6.6696300506591797</v>
      </c>
      <c r="O38">
        <v>3</v>
      </c>
      <c r="P38">
        <v>3</v>
      </c>
      <c r="Q38">
        <v>13</v>
      </c>
      <c r="R38" s="16">
        <v>0.23080000000000001</v>
      </c>
      <c r="S38" s="16">
        <f t="shared" si="1"/>
        <v>0.3</v>
      </c>
      <c r="T38">
        <v>3.9823360443115199</v>
      </c>
      <c r="U38">
        <v>3.6126582622528098</v>
      </c>
      <c r="V38">
        <v>3.3846099376678498</v>
      </c>
      <c r="W38" s="17">
        <v>0.22804832458496099</v>
      </c>
      <c r="X38">
        <v>0.59772610664367698</v>
      </c>
      <c r="Y38">
        <v>0.59772610664367698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717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8.2835903167724592</v>
      </c>
      <c r="L39" s="10">
        <v>3.7286453247070299</v>
      </c>
      <c r="M39">
        <v>1.9377021789550799</v>
      </c>
      <c r="N39">
        <v>5.5280113220214799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2.8681507110595699</v>
      </c>
      <c r="U39">
        <v>2.60428667068481</v>
      </c>
      <c r="V39">
        <v>2.3725152015686</v>
      </c>
      <c r="W39" s="17">
        <v>0.23177146911621099</v>
      </c>
      <c r="X39">
        <v>0.49563550949096702</v>
      </c>
      <c r="Y39">
        <v>0.49563550949096702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s="1" customFormat="1" x14ac:dyDescent="0.15">
      <c r="A40" s="8">
        <v>946</v>
      </c>
      <c r="B40" s="1">
        <v>15</v>
      </c>
      <c r="C40" s="1">
        <v>5</v>
      </c>
      <c r="D40" s="1">
        <v>10</v>
      </c>
      <c r="E40" s="1">
        <v>10</v>
      </c>
      <c r="F40" s="1">
        <v>10</v>
      </c>
      <c r="G40" s="1">
        <v>0</v>
      </c>
      <c r="H40" s="1">
        <v>5</v>
      </c>
      <c r="I40" s="1">
        <v>5</v>
      </c>
      <c r="J40" s="1">
        <v>0.75</v>
      </c>
      <c r="K40" s="12">
        <v>8.4956932067871094</v>
      </c>
      <c r="L40" s="12">
        <v>3.5684661865234402</v>
      </c>
      <c r="M40" s="1">
        <v>1.34145355224609</v>
      </c>
      <c r="N40" s="1">
        <v>5.4004249572753897</v>
      </c>
      <c r="O40" s="1">
        <v>3</v>
      </c>
      <c r="P40" s="1">
        <v>3</v>
      </c>
      <c r="Q40" s="1">
        <v>13</v>
      </c>
      <c r="R40" s="19">
        <v>0.23080000000000001</v>
      </c>
      <c r="S40" s="19">
        <f t="shared" si="1"/>
        <v>0.3</v>
      </c>
      <c r="T40" s="1">
        <v>3.4875831604003902</v>
      </c>
      <c r="U40" s="1">
        <v>3.16335153579712</v>
      </c>
      <c r="V40" s="1">
        <v>2.9216866493225102</v>
      </c>
      <c r="W40" s="12">
        <v>0.24166488647460899</v>
      </c>
      <c r="X40" s="1">
        <v>0.56589651107788097</v>
      </c>
      <c r="Y40" s="1">
        <v>0.56589651107788097</v>
      </c>
      <c r="Z40" s="1">
        <v>0.3</v>
      </c>
      <c r="AA40" s="1">
        <v>1</v>
      </c>
      <c r="AB40" s="1">
        <v>0.76923076923076905</v>
      </c>
      <c r="AC40" s="1">
        <v>0.86956521739130399</v>
      </c>
      <c r="AD40" s="1">
        <v>0</v>
      </c>
      <c r="AE40" s="1">
        <v>0.7</v>
      </c>
    </row>
    <row r="41" spans="1:31" x14ac:dyDescent="0.15">
      <c r="A41" s="6">
        <v>588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9.0789337158203107</v>
      </c>
      <c r="L41" s="10">
        <v>3.9120616912841801</v>
      </c>
      <c r="M41">
        <v>0.77730941772460904</v>
      </c>
      <c r="N41">
        <v>7.6925945281982404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2.72343826293945</v>
      </c>
      <c r="U41">
        <v>2.3298029899597199</v>
      </c>
      <c r="V41">
        <v>2.21990990638733</v>
      </c>
      <c r="W41" s="17">
        <v>0.109893083572388</v>
      </c>
      <c r="X41">
        <v>0.50352835655212402</v>
      </c>
      <c r="Y41">
        <v>0.50352835655212402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943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7.1337642669677699</v>
      </c>
      <c r="L42" s="10">
        <v>3.93759346008301</v>
      </c>
      <c r="M42">
        <v>2.2982063293457</v>
      </c>
      <c r="N42">
        <v>5.2581138610839799</v>
      </c>
      <c r="O42">
        <v>2</v>
      </c>
      <c r="P42">
        <v>2</v>
      </c>
      <c r="Q42">
        <v>11</v>
      </c>
      <c r="R42" s="16">
        <v>0.18179999999999999</v>
      </c>
      <c r="S42" s="16">
        <f t="shared" si="1"/>
        <v>0.2</v>
      </c>
      <c r="T42">
        <v>2.81827735900879</v>
      </c>
      <c r="U42">
        <v>2.5575652122497599</v>
      </c>
      <c r="V42">
        <v>2.3670539855957</v>
      </c>
      <c r="W42" s="17">
        <v>0.19051122665405301</v>
      </c>
      <c r="X42">
        <v>0.45122337341308599</v>
      </c>
      <c r="Y42">
        <v>0.45122337341308599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6">
        <v>444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7.5370140075683603</v>
      </c>
      <c r="L43" s="10">
        <v>3.9338493347168</v>
      </c>
      <c r="M43">
        <v>1.3349761962890601</v>
      </c>
      <c r="N43">
        <v>4.6764469146728498</v>
      </c>
      <c r="O43">
        <v>3</v>
      </c>
      <c r="P43">
        <v>3</v>
      </c>
      <c r="Q43">
        <v>13</v>
      </c>
      <c r="R43" s="16">
        <v>0.23080000000000001</v>
      </c>
      <c r="S43" s="16">
        <f t="shared" si="1"/>
        <v>0.3</v>
      </c>
      <c r="T43">
        <v>3.0100288391113299</v>
      </c>
      <c r="U43">
        <v>2.7005419731140101</v>
      </c>
      <c r="V43">
        <v>2.5030605792999299</v>
      </c>
      <c r="W43" s="17">
        <v>0.197481393814087</v>
      </c>
      <c r="X43">
        <v>0.50696825981140103</v>
      </c>
      <c r="Y43">
        <v>0.50696825981140103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844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8.1973381042480504</v>
      </c>
      <c r="L44" s="10">
        <v>3.8387813568115199</v>
      </c>
      <c r="M44">
        <v>2.3790664672851598</v>
      </c>
      <c r="N44">
        <v>5.7976837158203098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3.4687232971191402</v>
      </c>
      <c r="U44">
        <v>3.1506812572479199</v>
      </c>
      <c r="V44">
        <v>2.91512227058411</v>
      </c>
      <c r="W44" s="17">
        <v>0.235558986663818</v>
      </c>
      <c r="X44">
        <v>0.55360102653503396</v>
      </c>
      <c r="Y44">
        <v>0.55360102653503396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566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8.6669692993164098</v>
      </c>
      <c r="L45" s="10">
        <v>3.7744369506835902</v>
      </c>
      <c r="M45">
        <v>1.73469161987305</v>
      </c>
      <c r="N45">
        <v>5.7055931091308603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3.7712020874023402</v>
      </c>
      <c r="U45">
        <v>3.4261507987976101</v>
      </c>
      <c r="V45">
        <v>3.1825811862945601</v>
      </c>
      <c r="W45" s="17">
        <v>0.24356961250305201</v>
      </c>
      <c r="X45">
        <v>0.58862090110778797</v>
      </c>
      <c r="Y45">
        <v>0.58862090110778797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s="1" customFormat="1" x14ac:dyDescent="0.15">
      <c r="A46" s="8">
        <v>790</v>
      </c>
      <c r="B46" s="1">
        <v>15</v>
      </c>
      <c r="C46" s="1">
        <v>5</v>
      </c>
      <c r="D46" s="1">
        <v>10</v>
      </c>
      <c r="E46" s="1">
        <v>10</v>
      </c>
      <c r="F46" s="1">
        <v>10</v>
      </c>
      <c r="G46" s="1">
        <v>0</v>
      </c>
      <c r="H46" s="1">
        <v>5</v>
      </c>
      <c r="I46" s="1">
        <v>5</v>
      </c>
      <c r="J46" s="1">
        <v>0.75</v>
      </c>
      <c r="K46" s="12">
        <v>7.8992595672607404</v>
      </c>
      <c r="L46" s="12">
        <v>3.8090572357177699</v>
      </c>
      <c r="M46" s="1">
        <v>2.19724845886231</v>
      </c>
      <c r="N46" s="1">
        <v>4.956787109375</v>
      </c>
      <c r="O46" s="1">
        <v>2</v>
      </c>
      <c r="P46" s="1">
        <v>2</v>
      </c>
      <c r="Q46" s="1">
        <v>12</v>
      </c>
      <c r="R46" s="19">
        <v>0.16669999999999999</v>
      </c>
      <c r="S46" s="19">
        <f t="shared" si="1"/>
        <v>0.2</v>
      </c>
      <c r="T46" s="1">
        <v>3.1211853027343701</v>
      </c>
      <c r="U46" s="1">
        <v>2.8832976818084699</v>
      </c>
      <c r="V46" s="1">
        <v>2.6344661712646502</v>
      </c>
      <c r="W46" s="12">
        <v>0.24883151054382299</v>
      </c>
      <c r="X46" s="1">
        <v>0.48671913146972701</v>
      </c>
      <c r="Y46" s="1">
        <v>0.48671913146972701</v>
      </c>
      <c r="Z46" s="1">
        <v>0.2</v>
      </c>
      <c r="AA46" s="1">
        <v>1</v>
      </c>
      <c r="AB46" s="1">
        <v>0.83333333333333304</v>
      </c>
      <c r="AC46" s="1">
        <v>0.90909090909090895</v>
      </c>
      <c r="AD46" s="1">
        <v>0</v>
      </c>
      <c r="AE46" s="1">
        <v>0.8</v>
      </c>
    </row>
    <row r="47" spans="1:31" x14ac:dyDescent="0.15">
      <c r="A47" s="6">
        <v>12</v>
      </c>
      <c r="B47">
        <v>17</v>
      </c>
      <c r="C47">
        <v>3</v>
      </c>
      <c r="D47">
        <v>10</v>
      </c>
      <c r="E47">
        <v>10</v>
      </c>
      <c r="F47">
        <v>9</v>
      </c>
      <c r="G47">
        <v>1</v>
      </c>
      <c r="H47">
        <v>8</v>
      </c>
      <c r="I47">
        <v>2</v>
      </c>
      <c r="J47">
        <v>0.85</v>
      </c>
      <c r="K47" s="3">
        <v>10.4470520019531</v>
      </c>
      <c r="L47" s="10">
        <v>4.0611419677734402</v>
      </c>
      <c r="M47">
        <v>3.76419258117676</v>
      </c>
      <c r="N47">
        <v>6.4976348876953098</v>
      </c>
      <c r="O47">
        <v>5</v>
      </c>
      <c r="P47">
        <v>5</v>
      </c>
      <c r="Q47">
        <v>14</v>
      </c>
      <c r="R47" s="16">
        <v>0.35709999999999997</v>
      </c>
      <c r="S47" s="16">
        <f t="shared" si="1"/>
        <v>0.5</v>
      </c>
      <c r="T47">
        <v>3.5423564910888699</v>
      </c>
      <c r="U47">
        <v>3.3094801902771001</v>
      </c>
      <c r="V47">
        <v>3.0622403621673602</v>
      </c>
      <c r="W47" s="17">
        <v>0.24723982810974099</v>
      </c>
      <c r="X47">
        <v>0.48011612892150901</v>
      </c>
      <c r="Y47">
        <v>0.48011612892150901</v>
      </c>
      <c r="Z47">
        <v>0.5</v>
      </c>
      <c r="AA47">
        <v>0.9</v>
      </c>
      <c r="AB47">
        <v>0.64285714285714302</v>
      </c>
      <c r="AC47">
        <v>0.75</v>
      </c>
      <c r="AD47">
        <v>0.1</v>
      </c>
      <c r="AE47">
        <v>0.4</v>
      </c>
    </row>
    <row r="48" spans="1:31" x14ac:dyDescent="0.15">
      <c r="A48" s="6">
        <v>64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9.8531608581543004</v>
      </c>
      <c r="L48" s="10">
        <v>4.08819580078125</v>
      </c>
      <c r="M48">
        <v>1.76303291320801</v>
      </c>
      <c r="N48">
        <v>6.8796043395996103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2.8229064941406201</v>
      </c>
      <c r="U48">
        <v>2.54871702194214</v>
      </c>
      <c r="V48">
        <v>2.2905220985412602</v>
      </c>
      <c r="W48" s="17">
        <v>0.25819492340087902</v>
      </c>
      <c r="X48">
        <v>0.53238439559936501</v>
      </c>
      <c r="Y48">
        <v>0.53238439559936501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398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8.1381702423095703</v>
      </c>
      <c r="L49" s="10">
        <v>4.1253604888915998</v>
      </c>
      <c r="M49">
        <v>2.6507339477539098</v>
      </c>
      <c r="N49">
        <v>5.0763721466064498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3.2886447906494101</v>
      </c>
      <c r="U49">
        <v>3.0384707450866699</v>
      </c>
      <c r="V49">
        <v>2.7574930191039999</v>
      </c>
      <c r="W49" s="17">
        <v>0.28097772598266602</v>
      </c>
      <c r="X49">
        <v>0.53115177154541005</v>
      </c>
      <c r="Y49">
        <v>0.53115177154541005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s="1" customFormat="1" x14ac:dyDescent="0.15">
      <c r="A50" s="8">
        <v>657</v>
      </c>
      <c r="B50" s="1">
        <v>15</v>
      </c>
      <c r="C50" s="1">
        <v>5</v>
      </c>
      <c r="D50" s="1">
        <v>10</v>
      </c>
      <c r="E50" s="1">
        <v>10</v>
      </c>
      <c r="F50" s="1">
        <v>10</v>
      </c>
      <c r="G50" s="1">
        <v>0</v>
      </c>
      <c r="H50" s="1">
        <v>5</v>
      </c>
      <c r="I50" s="1">
        <v>5</v>
      </c>
      <c r="J50" s="1">
        <v>0.75</v>
      </c>
      <c r="K50" s="12">
        <v>7.6539688110351598</v>
      </c>
      <c r="L50" s="12">
        <v>4.0388374328613299</v>
      </c>
      <c r="M50" s="1">
        <v>2.3485240936279301</v>
      </c>
      <c r="N50" s="1">
        <v>3.8496398925781201</v>
      </c>
      <c r="O50" s="1">
        <v>2</v>
      </c>
      <c r="P50" s="1">
        <v>2</v>
      </c>
      <c r="Q50" s="1">
        <v>12</v>
      </c>
      <c r="R50" s="19">
        <v>0.16669999999999999</v>
      </c>
      <c r="S50" s="19">
        <f t="shared" si="1"/>
        <v>0.2</v>
      </c>
      <c r="T50" s="1">
        <v>3.14459228515625</v>
      </c>
      <c r="U50" s="1">
        <v>2.9365990161895801</v>
      </c>
      <c r="V50" s="1">
        <v>2.6473927497863801</v>
      </c>
      <c r="W50" s="12">
        <v>0.28920626640319802</v>
      </c>
      <c r="X50" s="1">
        <v>0.49719953536987299</v>
      </c>
      <c r="Y50" s="1">
        <v>0.49719953536987299</v>
      </c>
      <c r="Z50" s="1">
        <v>0.2</v>
      </c>
      <c r="AA50" s="1">
        <v>1</v>
      </c>
      <c r="AB50" s="1">
        <v>0.83333333333333304</v>
      </c>
      <c r="AC50" s="1">
        <v>0.90909090909090895</v>
      </c>
      <c r="AD50" s="1">
        <v>0</v>
      </c>
      <c r="AE50" s="1">
        <v>0.8</v>
      </c>
    </row>
    <row r="51" spans="1:31" x14ac:dyDescent="0.15">
      <c r="A51" s="6">
        <v>950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 s="3">
        <v>8.6675167083740199</v>
      </c>
      <c r="L51" s="10">
        <v>4.2599201202392596</v>
      </c>
      <c r="M51">
        <v>0.141372680664062</v>
      </c>
      <c r="N51">
        <v>8.8083477020263707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2.8101425170898402</v>
      </c>
      <c r="U51">
        <v>2.26533007621765</v>
      </c>
      <c r="V51">
        <v>2.2691600322723402</v>
      </c>
      <c r="W51" s="17">
        <v>3.8299560546875E-3</v>
      </c>
      <c r="X51">
        <v>0.54098248481750499</v>
      </c>
      <c r="Y51">
        <v>0.54098248481750499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934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 s="3">
        <v>8.6188640594482404</v>
      </c>
      <c r="L52" s="10">
        <v>4.1744632720947301</v>
      </c>
      <c r="M52">
        <v>0.104656219482422</v>
      </c>
      <c r="N52">
        <v>9.0006752014160192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2.9652175903320299</v>
      </c>
      <c r="U52">
        <v>2.3937900066375701</v>
      </c>
      <c r="V52">
        <v>2.41355681419373</v>
      </c>
      <c r="W52" s="17">
        <v>1.9766807556152299E-2</v>
      </c>
      <c r="X52">
        <v>0.551660776138306</v>
      </c>
      <c r="Y52">
        <v>0.551660776138306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s="3" customFormat="1" x14ac:dyDescent="0.15">
      <c r="K53" s="13" t="s">
        <v>29</v>
      </c>
      <c r="L53" s="10">
        <f>AVERAGE(L2:L52)</f>
        <v>3.4760551452636719</v>
      </c>
      <c r="W53" s="17">
        <f t="shared" ref="W53:AE53" si="2">AVERAGE(W2:W52)</f>
        <v>0.15517003863465553</v>
      </c>
      <c r="Z53" s="3">
        <f t="shared" si="2"/>
        <v>0.33921568627451004</v>
      </c>
      <c r="AA53" s="3">
        <f t="shared" si="2"/>
        <v>0.97058823529411753</v>
      </c>
      <c r="AB53" s="3">
        <f t="shared" si="2"/>
        <v>0.74311962547256671</v>
      </c>
      <c r="AC53" s="3">
        <f t="shared" si="2"/>
        <v>0.84076036211586058</v>
      </c>
      <c r="AD53" s="3">
        <f t="shared" si="2"/>
        <v>2.9411764705882356E-2</v>
      </c>
      <c r="AE53" s="3">
        <f t="shared" si="2"/>
        <v>0.6313725490196076</v>
      </c>
    </row>
    <row r="54" spans="1:31" s="3" customFormat="1" x14ac:dyDescent="0.15">
      <c r="K54" s="14" t="s">
        <v>30</v>
      </c>
      <c r="L54" s="10">
        <f>MAX(L2:L52)</f>
        <v>4.2599201202392596</v>
      </c>
      <c r="W54" s="17">
        <f t="shared" ref="W54:AE54" si="3">MAX(W2:W52)</f>
        <v>0.28920626640319802</v>
      </c>
      <c r="Z54" s="3">
        <f t="shared" si="3"/>
        <v>0.5</v>
      </c>
      <c r="AA54" s="3">
        <f t="shared" si="3"/>
        <v>1</v>
      </c>
      <c r="AB54" s="3">
        <f t="shared" si="3"/>
        <v>0.83333333333333304</v>
      </c>
      <c r="AC54" s="3">
        <f t="shared" si="3"/>
        <v>0.90909090909090895</v>
      </c>
      <c r="AD54" s="3">
        <f t="shared" si="3"/>
        <v>0.2</v>
      </c>
      <c r="AE54" s="3">
        <f t="shared" si="3"/>
        <v>0.8</v>
      </c>
    </row>
    <row r="55" spans="1:31" s="3" customFormat="1" x14ac:dyDescent="0.15">
      <c r="L55" s="10">
        <f>MIN(L2:L52)</f>
        <v>2.5968551635742201</v>
      </c>
      <c r="W55" s="17">
        <f t="shared" ref="W55:AE55" si="4">MIN(W2:W52)</f>
        <v>1.5685558319091799E-3</v>
      </c>
      <c r="Z55" s="3">
        <f t="shared" si="4"/>
        <v>0.2</v>
      </c>
      <c r="AA55" s="3">
        <f t="shared" si="4"/>
        <v>0.8</v>
      </c>
      <c r="AB55" s="3">
        <f t="shared" si="4"/>
        <v>0.64285714285714302</v>
      </c>
      <c r="AC55" s="3">
        <f t="shared" si="4"/>
        <v>0.75</v>
      </c>
      <c r="AD55" s="3">
        <f t="shared" si="4"/>
        <v>0</v>
      </c>
      <c r="AE55" s="3">
        <f t="shared" si="4"/>
        <v>0.4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O61" s="3" t="s">
        <v>97</v>
      </c>
      <c r="P61" s="3"/>
      <c r="Q61" s="3"/>
      <c r="R61" s="3"/>
      <c r="W61" s="17"/>
    </row>
    <row r="62" spans="1:31" x14ac:dyDescent="0.15">
      <c r="K62" s="3" t="s">
        <v>31</v>
      </c>
      <c r="L62" s="3" t="s">
        <v>32</v>
      </c>
      <c r="O62" s="3">
        <v>0.2</v>
      </c>
      <c r="P62" s="3">
        <v>-400</v>
      </c>
      <c r="Q62" s="3">
        <v>1600</v>
      </c>
      <c r="R62" s="3">
        <v>80</v>
      </c>
      <c r="W62" s="17"/>
    </row>
    <row r="63" spans="1:31" x14ac:dyDescent="0.15">
      <c r="K63" s="3"/>
      <c r="L63" s="3"/>
      <c r="O63" s="3">
        <v>0.4</v>
      </c>
      <c r="P63" s="3">
        <v>-800</v>
      </c>
      <c r="Q63" s="3">
        <v>1200</v>
      </c>
      <c r="R63" s="3">
        <v>60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0.45</v>
      </c>
      <c r="P64" s="3">
        <v>-900</v>
      </c>
      <c r="Q64" s="3">
        <v>1100</v>
      </c>
      <c r="R64" s="3">
        <v>55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0.49</v>
      </c>
      <c r="P65" s="3">
        <v>-980</v>
      </c>
      <c r="Q65" s="3">
        <v>1020</v>
      </c>
      <c r="R65" s="3">
        <v>51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W71" s="17"/>
    </row>
    <row r="72" spans="11:23" x14ac:dyDescent="0.15">
      <c r="K72" s="3" t="s">
        <v>73</v>
      </c>
      <c r="L72" s="3">
        <f>COUNTIF(L2:L52,"&lt;2.203")-COUNTIF(L2:L52,"&lt;2.008")</f>
        <v>0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W73" s="17"/>
    </row>
    <row r="74" spans="11:23" s="22" customFormat="1" x14ac:dyDescent="0.15">
      <c r="K74" s="24" t="s">
        <v>75</v>
      </c>
      <c r="L74" s="24">
        <f>COUNTIF(L2:L52,"&lt;2.593")-COUNTIF(L2:L52,"&lt;2.398")</f>
        <v>0</v>
      </c>
      <c r="M74" s="20">
        <v>3</v>
      </c>
      <c r="N74" s="20">
        <v>2</v>
      </c>
      <c r="W74" s="24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x14ac:dyDescent="0.15">
      <c r="K76" s="3" t="s">
        <v>77</v>
      </c>
      <c r="L76" s="3">
        <f>COUNTIF(L2:L52,"&lt;2.983")-COUNTIF(L2:L52,"&lt;2.788")</f>
        <v>4</v>
      </c>
      <c r="M76" s="3">
        <v>8</v>
      </c>
      <c r="N76" s="3">
        <v>6</v>
      </c>
      <c r="O76" s="3">
        <v>5</v>
      </c>
      <c r="P76" s="3">
        <v>4</v>
      </c>
      <c r="Q76" s="3">
        <v>4</v>
      </c>
      <c r="W76" s="17"/>
    </row>
    <row r="77" spans="11:23" x14ac:dyDescent="0.15">
      <c r="K77" s="3" t="s">
        <v>78</v>
      </c>
      <c r="L77" s="3">
        <f>COUNTIF(L2:L52,"&lt;3.178")-COUNTIF(L2:L52,"&lt;2.983")</f>
        <v>6</v>
      </c>
      <c r="M77" s="3">
        <v>11</v>
      </c>
      <c r="N77" s="3">
        <v>9</v>
      </c>
      <c r="O77" s="3">
        <v>7</v>
      </c>
      <c r="P77" s="3">
        <v>7</v>
      </c>
      <c r="Q77" s="3">
        <v>6</v>
      </c>
      <c r="W77" s="17"/>
    </row>
    <row r="78" spans="11:23" x14ac:dyDescent="0.15">
      <c r="K78" s="3" t="s">
        <v>79</v>
      </c>
      <c r="L78" s="3">
        <f>COUNTIF(L2:L52,"&lt;3.373")-COUNTIF(L2:L52,"&lt;3.178")</f>
        <v>8</v>
      </c>
      <c r="M78" s="3">
        <v>14</v>
      </c>
      <c r="N78" s="3">
        <v>12</v>
      </c>
      <c r="O78" s="3">
        <v>10</v>
      </c>
      <c r="P78" s="3">
        <v>9</v>
      </c>
      <c r="Q78" s="3">
        <v>8</v>
      </c>
      <c r="W78" s="17"/>
    </row>
    <row r="79" spans="11:23" s="36" customFormat="1" ht="14.25" x14ac:dyDescent="0.15">
      <c r="K79" s="37" t="s">
        <v>80</v>
      </c>
      <c r="L79" s="37">
        <f>COUNTIF(L2:L52,"&lt;3.568")-COUNTIF(L2:L52,"&lt;3.373")</f>
        <v>11</v>
      </c>
      <c r="M79" s="21">
        <v>16</v>
      </c>
      <c r="N79" s="21">
        <v>14</v>
      </c>
      <c r="O79" s="21">
        <v>12</v>
      </c>
      <c r="P79" s="21">
        <v>11</v>
      </c>
      <c r="Q79" s="21">
        <v>11</v>
      </c>
      <c r="W79" s="37"/>
    </row>
    <row r="80" spans="11:23" x14ac:dyDescent="0.15">
      <c r="K80" s="3" t="s">
        <v>81</v>
      </c>
      <c r="L80" s="3">
        <f>COUNTIF(L2:L52,"&lt;3.763")-COUNTIF(L2:L52,"&lt;3.568")</f>
        <v>8</v>
      </c>
      <c r="M80" s="3">
        <v>14</v>
      </c>
      <c r="N80" s="3">
        <v>12</v>
      </c>
      <c r="O80" s="3">
        <v>10</v>
      </c>
      <c r="P80" s="3">
        <v>9</v>
      </c>
      <c r="Q80" s="3">
        <v>8</v>
      </c>
      <c r="W80" s="17"/>
    </row>
    <row r="81" spans="11:23" x14ac:dyDescent="0.15">
      <c r="K81" s="3" t="s">
        <v>82</v>
      </c>
      <c r="L81" s="3">
        <f>COUNTIF(L2:L52,"&lt;3.958")-COUNTIF(L2:L52,"&lt;3.763")</f>
        <v>6</v>
      </c>
      <c r="M81" s="3">
        <v>11</v>
      </c>
      <c r="N81" s="3">
        <v>9</v>
      </c>
      <c r="O81" s="3">
        <v>7</v>
      </c>
      <c r="P81" s="3">
        <v>7</v>
      </c>
      <c r="Q81" s="3">
        <v>6</v>
      </c>
      <c r="W81" s="17"/>
    </row>
    <row r="82" spans="11:23" x14ac:dyDescent="0.15">
      <c r="K82" s="3" t="s">
        <v>83</v>
      </c>
      <c r="L82" s="3">
        <f>COUNTIF(L2:L52,"&lt;4.153")-COUNTIF(L2:L52,"&lt;3.958")</f>
        <v>4</v>
      </c>
      <c r="M82" s="3">
        <v>8</v>
      </c>
      <c r="N82" s="3">
        <v>6</v>
      </c>
      <c r="O82" s="3">
        <v>5</v>
      </c>
      <c r="P82" s="3">
        <v>4</v>
      </c>
      <c r="Q82" s="3">
        <v>4</v>
      </c>
      <c r="W82" s="3"/>
    </row>
    <row r="83" spans="11:23" x14ac:dyDescent="0.15">
      <c r="K83" s="3" t="s">
        <v>84</v>
      </c>
      <c r="L83" s="3">
        <f>COUNTIF(L2:L52,"&lt;4.348")-COUNTIF(L2:L52,"&lt;4.153")</f>
        <v>2</v>
      </c>
      <c r="M83" s="3">
        <v>6</v>
      </c>
      <c r="N83" s="3">
        <v>4</v>
      </c>
      <c r="O83" s="3">
        <v>2</v>
      </c>
      <c r="P83" s="3">
        <v>2</v>
      </c>
      <c r="Q83" s="3">
        <v>2</v>
      </c>
      <c r="W83" s="17"/>
    </row>
    <row r="84" spans="11:23" s="22" customFormat="1" x14ac:dyDescent="0.15">
      <c r="K84" s="24" t="s">
        <v>85</v>
      </c>
      <c r="L84" s="24">
        <f>COUNTIF(L2:L52,"&lt;4.543")-COUNTIF(L2:L52,"&lt;4.348")</f>
        <v>0</v>
      </c>
      <c r="M84" s="20">
        <v>3</v>
      </c>
      <c r="N84" s="20">
        <v>2</v>
      </c>
      <c r="W84" s="24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1.9079999999999999</v>
      </c>
      <c r="O88">
        <v>0.155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N89">
        <v>2.5009999999999999</v>
      </c>
      <c r="O89">
        <v>0.21299999999999999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3.472</v>
      </c>
      <c r="O90">
        <v>0.29099999999999998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E124"/>
  <sheetViews>
    <sheetView topLeftCell="G94" workbookViewId="0">
      <selection activeCell="N103" sqref="N103:N113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21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811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 s="3">
        <v>7.9958915710449201</v>
      </c>
      <c r="L2" s="10">
        <v>2.4192810058593701</v>
      </c>
      <c r="M2">
        <v>0.42259979248046903</v>
      </c>
      <c r="N2">
        <v>7.1598644256591797</v>
      </c>
      <c r="O2">
        <v>4</v>
      </c>
      <c r="P2">
        <v>4</v>
      </c>
      <c r="Q2">
        <v>14</v>
      </c>
      <c r="R2" s="16">
        <v>0.28570000000000001</v>
      </c>
      <c r="S2" s="16">
        <f t="shared" ref="S2:S29" si="0">O2/E2</f>
        <v>0.4</v>
      </c>
      <c r="T2">
        <v>3.1425418853759801</v>
      </c>
      <c r="U2">
        <v>2.70858955383301</v>
      </c>
      <c r="V2">
        <v>2.6420795917511</v>
      </c>
      <c r="W2" s="17">
        <v>6.6509962081909194E-2</v>
      </c>
      <c r="X2">
        <v>0.50046229362487804</v>
      </c>
      <c r="Y2">
        <v>0.50046229362487804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1" customFormat="1" x14ac:dyDescent="0.15">
      <c r="A3" s="8">
        <v>970</v>
      </c>
      <c r="B3" s="1">
        <v>15</v>
      </c>
      <c r="C3" s="1">
        <v>5</v>
      </c>
      <c r="D3" s="1">
        <v>10</v>
      </c>
      <c r="E3" s="1">
        <v>10</v>
      </c>
      <c r="F3" s="1">
        <v>10</v>
      </c>
      <c r="G3" s="1">
        <v>0</v>
      </c>
      <c r="H3" s="1">
        <v>5</v>
      </c>
      <c r="I3" s="1">
        <v>5</v>
      </c>
      <c r="J3" s="1">
        <v>0.75</v>
      </c>
      <c r="K3" s="12">
        <v>8.1123428344726598</v>
      </c>
      <c r="L3" s="12">
        <v>2.4769401550293</v>
      </c>
      <c r="M3" s="1">
        <v>0.43460464477539101</v>
      </c>
      <c r="N3" s="1">
        <v>7.18613624572754</v>
      </c>
      <c r="O3" s="1">
        <v>4</v>
      </c>
      <c r="P3" s="1">
        <v>4</v>
      </c>
      <c r="Q3" s="1">
        <v>14</v>
      </c>
      <c r="R3" s="19">
        <v>0.28570000000000001</v>
      </c>
      <c r="S3" s="19">
        <f t="shared" si="0"/>
        <v>0.4</v>
      </c>
      <c r="T3" s="1">
        <v>3.5408668518066402</v>
      </c>
      <c r="U3" s="1">
        <v>3.0644097328186</v>
      </c>
      <c r="V3" s="1">
        <v>2.9869301319122301</v>
      </c>
      <c r="W3" s="12">
        <v>7.7479600906372098E-2</v>
      </c>
      <c r="X3" s="1">
        <v>0.55393671989440896</v>
      </c>
      <c r="Y3" s="1">
        <v>0.55393671989440896</v>
      </c>
      <c r="Z3" s="1">
        <v>0.4</v>
      </c>
      <c r="AA3" s="1">
        <v>1</v>
      </c>
      <c r="AB3" s="1">
        <v>0.71428571428571397</v>
      </c>
      <c r="AC3" s="1">
        <v>0.83333333333333304</v>
      </c>
      <c r="AD3" s="1">
        <v>0</v>
      </c>
      <c r="AE3" s="1">
        <v>0.6</v>
      </c>
    </row>
    <row r="4" spans="1:31" x14ac:dyDescent="0.15">
      <c r="A4" s="6">
        <v>147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7.5927104949951199</v>
      </c>
      <c r="L4" s="10">
        <v>2.7144756317138699</v>
      </c>
      <c r="M4">
        <v>0.28372955322265597</v>
      </c>
      <c r="N4">
        <v>8.1443538665771502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3.4357986450195299</v>
      </c>
      <c r="U4">
        <v>2.9036130905151398</v>
      </c>
      <c r="V4">
        <v>2.9277539253234899</v>
      </c>
      <c r="W4" s="17">
        <v>2.4140834808349599E-2</v>
      </c>
      <c r="X4">
        <v>0.50804471969604503</v>
      </c>
      <c r="Y4">
        <v>0.50804471969604503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24</v>
      </c>
      <c r="B5">
        <v>15</v>
      </c>
      <c r="C5">
        <v>5</v>
      </c>
      <c r="D5">
        <v>10</v>
      </c>
      <c r="E5">
        <v>10</v>
      </c>
      <c r="F5">
        <v>9</v>
      </c>
      <c r="G5">
        <v>1</v>
      </c>
      <c r="H5">
        <v>6</v>
      </c>
      <c r="I5">
        <v>4</v>
      </c>
      <c r="J5">
        <v>0.75</v>
      </c>
      <c r="K5" s="3">
        <v>8.3411636352539098</v>
      </c>
      <c r="L5" s="10">
        <v>2.5968551635742201</v>
      </c>
      <c r="M5">
        <v>1.41201019287109</v>
      </c>
      <c r="N5">
        <v>6.6117286682128897</v>
      </c>
      <c r="O5">
        <v>5</v>
      </c>
      <c r="P5">
        <v>5</v>
      </c>
      <c r="Q5">
        <v>14</v>
      </c>
      <c r="R5" s="16">
        <v>0.35709999999999997</v>
      </c>
      <c r="S5" s="16">
        <f t="shared" si="0"/>
        <v>0.5</v>
      </c>
      <c r="T5">
        <v>3.4026832580566402</v>
      </c>
      <c r="U5">
        <v>3.0136945247650102</v>
      </c>
      <c r="V5">
        <v>2.94060087203979</v>
      </c>
      <c r="W5" s="17">
        <v>7.3093652725219699E-2</v>
      </c>
      <c r="X5">
        <v>0.46208238601684598</v>
      </c>
      <c r="Y5">
        <v>0.46208238601684598</v>
      </c>
      <c r="Z5">
        <v>0.5</v>
      </c>
      <c r="AA5">
        <v>0.9</v>
      </c>
      <c r="AB5">
        <v>0.64285714285714302</v>
      </c>
      <c r="AC5">
        <v>0.75</v>
      </c>
      <c r="AD5">
        <v>0.1</v>
      </c>
      <c r="AE5">
        <v>0.4</v>
      </c>
    </row>
    <row r="6" spans="1:31" x14ac:dyDescent="0.15">
      <c r="A6" s="6">
        <v>473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7.9275894165039098</v>
      </c>
      <c r="L6" s="10">
        <v>2.6483669281005899</v>
      </c>
      <c r="M6">
        <v>0.66130828857421897</v>
      </c>
      <c r="N6">
        <v>6.5843334197998002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3.7051258087158199</v>
      </c>
      <c r="U6">
        <v>3.2515168190002401</v>
      </c>
      <c r="V6">
        <v>3.1500170230865501</v>
      </c>
      <c r="W6" s="17">
        <v>0.101499795913696</v>
      </c>
      <c r="X6">
        <v>0.55510878562927202</v>
      </c>
      <c r="Y6">
        <v>0.55510878562927202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s="2" customFormat="1" x14ac:dyDescent="0.15">
      <c r="A7" s="7">
        <v>465</v>
      </c>
      <c r="B7" s="2">
        <v>15</v>
      </c>
      <c r="C7" s="2">
        <v>5</v>
      </c>
      <c r="D7" s="2">
        <v>10</v>
      </c>
      <c r="E7" s="2">
        <v>10</v>
      </c>
      <c r="F7" s="2">
        <v>10</v>
      </c>
      <c r="G7" s="2">
        <v>0</v>
      </c>
      <c r="H7" s="2">
        <v>5</v>
      </c>
      <c r="I7" s="2">
        <v>5</v>
      </c>
      <c r="J7" s="2">
        <v>0.75</v>
      </c>
      <c r="K7" s="11">
        <v>7.2475414276123002</v>
      </c>
      <c r="L7" s="11">
        <v>2.6715660095214799</v>
      </c>
      <c r="M7" s="2">
        <v>1.10940933227539</v>
      </c>
      <c r="N7" s="2">
        <v>6.0276374816894496</v>
      </c>
      <c r="O7" s="2">
        <v>3</v>
      </c>
      <c r="P7" s="2">
        <v>3</v>
      </c>
      <c r="Q7" s="2">
        <v>11</v>
      </c>
      <c r="R7" s="18">
        <v>0.2727</v>
      </c>
      <c r="S7" s="18">
        <f t="shared" si="0"/>
        <v>0.3</v>
      </c>
      <c r="T7" s="2">
        <v>3.08828544616699</v>
      </c>
      <c r="U7" s="2">
        <v>2.7331199645996098</v>
      </c>
      <c r="V7" s="2">
        <v>2.6300811767578098</v>
      </c>
      <c r="W7" s="11">
        <v>0.103038787841797</v>
      </c>
      <c r="X7" s="2">
        <v>0.45820426940918002</v>
      </c>
      <c r="Y7" s="2">
        <v>0.45820426940918002</v>
      </c>
      <c r="Z7" s="2">
        <v>0.3</v>
      </c>
      <c r="AA7" s="2">
        <v>0.8</v>
      </c>
      <c r="AB7" s="2">
        <v>0.72727272727272696</v>
      </c>
      <c r="AC7" s="2">
        <v>0.76190476190476197</v>
      </c>
      <c r="AD7" s="2">
        <v>0.2</v>
      </c>
      <c r="AE7" s="2">
        <v>0.5</v>
      </c>
    </row>
    <row r="8" spans="1:31" x14ac:dyDescent="0.15">
      <c r="A8" s="6">
        <v>365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7.97296142578125</v>
      </c>
      <c r="L8" s="10">
        <v>2.8002986907959002</v>
      </c>
      <c r="M8">
        <v>0.1246337890625</v>
      </c>
      <c r="N8">
        <v>8.4722270965576207</v>
      </c>
      <c r="O8">
        <v>4</v>
      </c>
      <c r="P8">
        <v>4</v>
      </c>
      <c r="Q8">
        <v>13</v>
      </c>
      <c r="R8" s="16">
        <v>0.30769999999999997</v>
      </c>
      <c r="S8" s="16">
        <f t="shared" si="0"/>
        <v>0.4</v>
      </c>
      <c r="T8">
        <v>3.2654514312744101</v>
      </c>
      <c r="U8">
        <v>2.70167112350464</v>
      </c>
      <c r="V8">
        <v>2.73349809646606</v>
      </c>
      <c r="W8" s="17">
        <v>3.1826972961425802E-2</v>
      </c>
      <c r="X8">
        <v>0.53195333480835005</v>
      </c>
      <c r="Y8">
        <v>0.53195333480835005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6">
        <v>625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9.2096900939941406</v>
      </c>
      <c r="L9" s="10">
        <v>2.85905838012695</v>
      </c>
      <c r="M9">
        <v>0.52288818359375</v>
      </c>
      <c r="N9">
        <v>8.0289115905761701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3.3103942871093701</v>
      </c>
      <c r="U9">
        <v>2.8554091453552202</v>
      </c>
      <c r="V9">
        <v>2.7563230991363499</v>
      </c>
      <c r="W9" s="17">
        <v>9.9086046218872098E-2</v>
      </c>
      <c r="X9">
        <v>0.55407118797302202</v>
      </c>
      <c r="Y9">
        <v>0.55407118797302202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904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9.0766181945800799</v>
      </c>
      <c r="L10" s="10">
        <v>2.9220333099365199</v>
      </c>
      <c r="M10">
        <v>0.669952392578125</v>
      </c>
      <c r="N10">
        <v>7.8049945831298801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3.79270362854004</v>
      </c>
      <c r="U10">
        <v>3.2864410877227801</v>
      </c>
      <c r="V10">
        <v>3.1766781806945801</v>
      </c>
      <c r="W10" s="17">
        <v>0.10976290702819801</v>
      </c>
      <c r="X10">
        <v>0.61602544784545898</v>
      </c>
      <c r="Y10">
        <v>0.61602544784545898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523</v>
      </c>
      <c r="B11">
        <v>15</v>
      </c>
      <c r="C11">
        <v>5</v>
      </c>
      <c r="D11">
        <v>10</v>
      </c>
      <c r="E11">
        <v>10</v>
      </c>
      <c r="F11">
        <v>9</v>
      </c>
      <c r="G11">
        <v>1</v>
      </c>
      <c r="H11">
        <v>6</v>
      </c>
      <c r="I11">
        <v>4</v>
      </c>
      <c r="J11">
        <v>0.75</v>
      </c>
      <c r="K11" s="3">
        <v>7.95646095275879</v>
      </c>
      <c r="L11" s="10">
        <v>2.79928779602051</v>
      </c>
      <c r="M11">
        <v>1.62091064453125</v>
      </c>
      <c r="N11">
        <v>5.6493225097656197</v>
      </c>
      <c r="O11">
        <v>5</v>
      </c>
      <c r="P11">
        <v>5</v>
      </c>
      <c r="Q11">
        <v>14</v>
      </c>
      <c r="R11" s="16">
        <v>0.35709999999999997</v>
      </c>
      <c r="S11" s="16">
        <f t="shared" si="0"/>
        <v>0.5</v>
      </c>
      <c r="T11">
        <v>3.3187294006347701</v>
      </c>
      <c r="U11">
        <v>3.0012328624725302</v>
      </c>
      <c r="V11">
        <v>2.8874719142913801</v>
      </c>
      <c r="W11" s="17">
        <v>0.113760948181152</v>
      </c>
      <c r="X11">
        <v>0.43125748634338401</v>
      </c>
      <c r="Y11">
        <v>0.43125748634338401</v>
      </c>
      <c r="Z11">
        <v>0.5</v>
      </c>
      <c r="AA11">
        <v>0.9</v>
      </c>
      <c r="AB11">
        <v>0.64285714285714302</v>
      </c>
      <c r="AC11">
        <v>0.75</v>
      </c>
      <c r="AD11">
        <v>0.1</v>
      </c>
      <c r="AE11">
        <v>0.4</v>
      </c>
    </row>
    <row r="12" spans="1:31" x14ac:dyDescent="0.15">
      <c r="A12" s="6">
        <v>86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8.3743400573730504</v>
      </c>
      <c r="L12" s="10">
        <v>2.8474159240722701</v>
      </c>
      <c r="M12">
        <v>0.84817123413085904</v>
      </c>
      <c r="N12">
        <v>7.0553627014160201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3.4937095642089799</v>
      </c>
      <c r="U12">
        <v>3.0568745136261</v>
      </c>
      <c r="V12">
        <v>2.9398140907287602</v>
      </c>
      <c r="W12" s="17">
        <v>0.11706042289733901</v>
      </c>
      <c r="X12">
        <v>0.55389547348022505</v>
      </c>
      <c r="Y12">
        <v>0.55389547348022505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s="2" customFormat="1" x14ac:dyDescent="0.15">
      <c r="A13" s="7">
        <v>871</v>
      </c>
      <c r="B13" s="2">
        <v>16</v>
      </c>
      <c r="C13" s="2">
        <v>4</v>
      </c>
      <c r="D13" s="2">
        <v>10</v>
      </c>
      <c r="E13" s="2">
        <v>10</v>
      </c>
      <c r="F13" s="2">
        <v>10</v>
      </c>
      <c r="G13" s="2">
        <v>0</v>
      </c>
      <c r="H13" s="2">
        <v>6</v>
      </c>
      <c r="I13" s="2">
        <v>4</v>
      </c>
      <c r="J13" s="2">
        <v>0.8</v>
      </c>
      <c r="K13" s="11">
        <v>7.9087219238281197</v>
      </c>
      <c r="L13" s="11">
        <v>2.8474178314209002</v>
      </c>
      <c r="M13" s="2">
        <v>2.1939430236816402</v>
      </c>
      <c r="N13" s="2">
        <v>6.80181884765625</v>
      </c>
      <c r="O13" s="2">
        <v>6</v>
      </c>
      <c r="P13" s="2">
        <v>6</v>
      </c>
      <c r="Q13" s="2">
        <v>16</v>
      </c>
      <c r="R13" s="18">
        <v>0.375</v>
      </c>
      <c r="S13" s="18">
        <f t="shared" si="0"/>
        <v>0.6</v>
      </c>
      <c r="T13" s="2">
        <v>3.80978584289551</v>
      </c>
      <c r="U13" s="2">
        <v>3.40479636192322</v>
      </c>
      <c r="V13" s="2">
        <v>3.2825675010681099</v>
      </c>
      <c r="W13" s="11">
        <v>0.122228860855102</v>
      </c>
      <c r="X13" s="2">
        <v>0.52721834182739302</v>
      </c>
      <c r="Y13" s="2">
        <v>0.52721834182739302</v>
      </c>
      <c r="Z13" s="2">
        <v>0.6</v>
      </c>
      <c r="AA13" s="2">
        <v>1</v>
      </c>
      <c r="AB13" s="2">
        <v>0.625</v>
      </c>
      <c r="AC13" s="2">
        <v>0.76923076923076905</v>
      </c>
      <c r="AD13" s="2">
        <v>0</v>
      </c>
      <c r="AE13" s="2">
        <v>0.4</v>
      </c>
    </row>
    <row r="14" spans="1:31" x14ac:dyDescent="0.15">
      <c r="A14" s="6">
        <v>139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7.91512107849121</v>
      </c>
      <c r="L14" s="10">
        <v>3.0504188537597701</v>
      </c>
      <c r="M14">
        <v>0.32053756713867199</v>
      </c>
      <c r="N14">
        <v>7.6119632720947301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3.1472129821777299</v>
      </c>
      <c r="U14">
        <v>2.64344978332519</v>
      </c>
      <c r="V14">
        <v>2.6132624149322501</v>
      </c>
      <c r="W14" s="17">
        <v>3.0187368392944301E-2</v>
      </c>
      <c r="X14">
        <v>0.53395056724548295</v>
      </c>
      <c r="Y14">
        <v>0.53395056724548295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26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7.8317146301269496</v>
      </c>
      <c r="L15" s="10">
        <v>3.0649051666259801</v>
      </c>
      <c r="M15">
        <v>0.44335174560546903</v>
      </c>
      <c r="N15">
        <v>7.5477924346923801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3.2726955413818399</v>
      </c>
      <c r="U15">
        <v>2.7893033027648899</v>
      </c>
      <c r="V15">
        <v>2.7581441402435298</v>
      </c>
      <c r="W15" s="17">
        <v>3.1159162521362301E-2</v>
      </c>
      <c r="X15">
        <v>0.514551401138306</v>
      </c>
      <c r="Y15">
        <v>0.514551401138306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124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7.3410587310790998</v>
      </c>
      <c r="L16" s="10">
        <v>3.0933818817138699</v>
      </c>
      <c r="M16">
        <v>0.57393264770507801</v>
      </c>
      <c r="N16">
        <v>6.4201107025146502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2.9213008880615199</v>
      </c>
      <c r="U16">
        <v>2.5082163810729998</v>
      </c>
      <c r="V16">
        <v>2.4388997554778999</v>
      </c>
      <c r="W16" s="17">
        <v>6.9316625595092801E-2</v>
      </c>
      <c r="X16">
        <v>0.482401132583618</v>
      </c>
      <c r="Y16">
        <v>0.482401132583618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375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8.2417392730712908</v>
      </c>
      <c r="L17" s="10">
        <v>2.9888610839843701</v>
      </c>
      <c r="M17">
        <v>1.03568267822266</v>
      </c>
      <c r="N17">
        <v>6.5994071960449201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3.4292221069335902</v>
      </c>
      <c r="U17">
        <v>3.0179691314697301</v>
      </c>
      <c r="V17">
        <v>2.8843188285827601</v>
      </c>
      <c r="W17" s="17">
        <v>0.133650302886963</v>
      </c>
      <c r="X17">
        <v>0.54490327835082997</v>
      </c>
      <c r="Y17">
        <v>0.54490327835082997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872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7.7024211883544904</v>
      </c>
      <c r="L18" s="10">
        <v>3.0466976165771502</v>
      </c>
      <c r="M18">
        <v>1.49460601806641</v>
      </c>
      <c r="N18">
        <v>6.2072620391845703</v>
      </c>
      <c r="O18">
        <v>4</v>
      </c>
      <c r="P18">
        <v>4</v>
      </c>
      <c r="Q18">
        <v>13</v>
      </c>
      <c r="R18" s="16">
        <v>0.30769999999999997</v>
      </c>
      <c r="S18" s="16">
        <f t="shared" si="0"/>
        <v>0.4</v>
      </c>
      <c r="T18">
        <v>2.7578697204589799</v>
      </c>
      <c r="U18">
        <v>2.4421029090881401</v>
      </c>
      <c r="V18">
        <v>2.3006236553192099</v>
      </c>
      <c r="W18" s="17">
        <v>0.14147925376892101</v>
      </c>
      <c r="X18">
        <v>0.45724606513977101</v>
      </c>
      <c r="Y18">
        <v>0.45724606513977101</v>
      </c>
      <c r="Z18">
        <v>0.4</v>
      </c>
      <c r="AA18">
        <v>0.9</v>
      </c>
      <c r="AB18">
        <v>0.69230769230769196</v>
      </c>
      <c r="AC18">
        <v>0.78260869565217395</v>
      </c>
      <c r="AD18">
        <v>0.1</v>
      </c>
      <c r="AE18">
        <v>0.5</v>
      </c>
    </row>
    <row r="19" spans="1:31" x14ac:dyDescent="0.15">
      <c r="A19" s="6">
        <v>81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9.0150375366210902</v>
      </c>
      <c r="L19" s="10">
        <v>3.1596374511718701</v>
      </c>
      <c r="M19">
        <v>0.88665771484375</v>
      </c>
      <c r="N19">
        <v>7.1648426055908203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3.8138198852539098</v>
      </c>
      <c r="U19">
        <v>3.3624386787414502</v>
      </c>
      <c r="V19">
        <v>3.2055625915527299</v>
      </c>
      <c r="W19" s="17">
        <v>0.15687608718872101</v>
      </c>
      <c r="X19">
        <v>0.60825729370117199</v>
      </c>
      <c r="Y19">
        <v>0.60825729370117199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258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8.7935047149658203</v>
      </c>
      <c r="L20" s="10">
        <v>3.0823822021484402</v>
      </c>
      <c r="M20">
        <v>0.86180114746093694</v>
      </c>
      <c r="N20">
        <v>6.9810791015625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4.00844383239746</v>
      </c>
      <c r="U20">
        <v>3.5459938049316402</v>
      </c>
      <c r="V20">
        <v>3.3885917663574201</v>
      </c>
      <c r="W20" s="17">
        <v>0.157402038574219</v>
      </c>
      <c r="X20">
        <v>0.61985206604003895</v>
      </c>
      <c r="Y20">
        <v>0.61985206604003895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791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7.8393573760986301</v>
      </c>
      <c r="L21" s="10">
        <v>3.1168403625488299</v>
      </c>
      <c r="M21">
        <v>1.3087272644043</v>
      </c>
      <c r="N21">
        <v>5.8287982940673801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3.4938983917236301</v>
      </c>
      <c r="U21">
        <v>3.1642193794250502</v>
      </c>
      <c r="V21">
        <v>2.9954962730407702</v>
      </c>
      <c r="W21" s="17">
        <v>0.16872310638427701</v>
      </c>
      <c r="X21">
        <v>0.498402118682861</v>
      </c>
      <c r="Y21">
        <v>0.498402118682861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s="2" customFormat="1" x14ac:dyDescent="0.15">
      <c r="A22" s="7">
        <v>922</v>
      </c>
      <c r="B22" s="2">
        <v>15</v>
      </c>
      <c r="C22" s="2">
        <v>5</v>
      </c>
      <c r="D22" s="2">
        <v>10</v>
      </c>
      <c r="E22" s="2">
        <v>10</v>
      </c>
      <c r="F22" s="2">
        <v>10</v>
      </c>
      <c r="G22" s="2">
        <v>0</v>
      </c>
      <c r="H22" s="2">
        <v>5</v>
      </c>
      <c r="I22" s="2">
        <v>5</v>
      </c>
      <c r="J22" s="2">
        <v>0.75</v>
      </c>
      <c r="K22" s="11">
        <v>7.8804130554199201</v>
      </c>
      <c r="L22" s="11">
        <v>2.9914131164550799</v>
      </c>
      <c r="M22" s="2">
        <v>0.9757080078125</v>
      </c>
      <c r="N22" s="2">
        <v>5.7465782165527299</v>
      </c>
      <c r="O22" s="2">
        <v>3</v>
      </c>
      <c r="P22" s="2">
        <v>3</v>
      </c>
      <c r="Q22" s="2">
        <v>13</v>
      </c>
      <c r="R22" s="18">
        <v>0.23080000000000001</v>
      </c>
      <c r="S22" s="18">
        <f t="shared" si="0"/>
        <v>0.3</v>
      </c>
      <c r="T22" s="2">
        <v>3.1835079193115199</v>
      </c>
      <c r="U22" s="2">
        <v>2.84702444076538</v>
      </c>
      <c r="V22" s="2">
        <v>2.6770071983337398</v>
      </c>
      <c r="W22" s="11">
        <v>0.17001724243164101</v>
      </c>
      <c r="X22" s="2">
        <v>0.50650072097778298</v>
      </c>
      <c r="Y22" s="2">
        <v>0.50650072097778298</v>
      </c>
      <c r="Z22" s="2">
        <v>0.3</v>
      </c>
      <c r="AA22" s="2">
        <v>1</v>
      </c>
      <c r="AB22" s="2">
        <v>0.76923076923076905</v>
      </c>
      <c r="AC22" s="2">
        <v>0.86956521739130399</v>
      </c>
      <c r="AD22" s="2">
        <v>0</v>
      </c>
      <c r="AE22" s="2">
        <v>0.7</v>
      </c>
    </row>
    <row r="23" spans="1:31" x14ac:dyDescent="0.15">
      <c r="A23" s="6">
        <v>194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8.7540836334228498</v>
      </c>
      <c r="L23" s="10">
        <v>3.1999416351318399</v>
      </c>
      <c r="M23">
        <v>0.15018081665039101</v>
      </c>
      <c r="N23">
        <v>8.8024158477783203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3.3016281127929701</v>
      </c>
      <c r="U23">
        <v>2.7430267333984402</v>
      </c>
      <c r="V23">
        <v>2.7414581775665301</v>
      </c>
      <c r="W23" s="17">
        <v>1.5685558319091799E-3</v>
      </c>
      <c r="X23">
        <v>0.56016993522643999</v>
      </c>
      <c r="Y23">
        <v>0.56016993522643999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826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7.3606605529785201</v>
      </c>
      <c r="L24" s="10">
        <v>3.1785659790039098</v>
      </c>
      <c r="M24">
        <v>0.79636383056640603</v>
      </c>
      <c r="N24">
        <v>6.4848976135253897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2.875732421875</v>
      </c>
      <c r="U24">
        <v>2.5069985389709499</v>
      </c>
      <c r="V24">
        <v>2.48158931732178</v>
      </c>
      <c r="W24" s="17">
        <v>2.5409221649169901E-2</v>
      </c>
      <c r="X24">
        <v>0.39414310455322299</v>
      </c>
      <c r="Y24">
        <v>0.39414310455322299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267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7.2348403930664098</v>
      </c>
      <c r="L25" s="10">
        <v>3.2259273529052699</v>
      </c>
      <c r="M25">
        <v>1.8032188415527299</v>
      </c>
      <c r="N25">
        <v>5.1724166870117196</v>
      </c>
      <c r="O25">
        <v>3</v>
      </c>
      <c r="P25">
        <v>3</v>
      </c>
      <c r="Q25">
        <v>12</v>
      </c>
      <c r="R25" s="16">
        <v>0.25</v>
      </c>
      <c r="S25" s="16">
        <f t="shared" si="0"/>
        <v>0.3</v>
      </c>
      <c r="T25">
        <v>3.08205986022949</v>
      </c>
      <c r="U25">
        <v>2.7949919700622599</v>
      </c>
      <c r="V25">
        <v>2.6184489727020299</v>
      </c>
      <c r="W25" s="17">
        <v>0.17654299736022899</v>
      </c>
      <c r="X25">
        <v>0.46361088752746599</v>
      </c>
      <c r="Y25">
        <v>0.46361088752746599</v>
      </c>
      <c r="Z25">
        <v>0.3</v>
      </c>
      <c r="AA25">
        <v>0.9</v>
      </c>
      <c r="AB25">
        <v>0.75</v>
      </c>
      <c r="AC25">
        <v>0.81818181818181801</v>
      </c>
      <c r="AD25">
        <v>0.1</v>
      </c>
      <c r="AE25">
        <v>0.6</v>
      </c>
    </row>
    <row r="26" spans="1:31" x14ac:dyDescent="0.15">
      <c r="A26" s="6">
        <v>507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8.0761833190918004</v>
      </c>
      <c r="L26" s="10">
        <v>3.2535152435302699</v>
      </c>
      <c r="M26">
        <v>1.4528160095214799</v>
      </c>
      <c r="N26">
        <v>6.0439472198486301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3.1535835266113299</v>
      </c>
      <c r="U26">
        <v>2.8117747306823699</v>
      </c>
      <c r="V26">
        <v>2.6275200843811</v>
      </c>
      <c r="W26" s="17">
        <v>0.18425464630127</v>
      </c>
      <c r="X26">
        <v>0.52606344223022505</v>
      </c>
      <c r="Y26">
        <v>0.52606344223022505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341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9.2915840148925799</v>
      </c>
      <c r="L27" s="10">
        <v>3.3382911682128902</v>
      </c>
      <c r="M27">
        <v>0.891143798828125</v>
      </c>
      <c r="N27">
        <v>7.0122776031494096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3.8982982635497998</v>
      </c>
      <c r="U27">
        <v>3.49162745475769</v>
      </c>
      <c r="V27">
        <v>3.3069717884063698</v>
      </c>
      <c r="W27" s="17">
        <v>0.184655666351318</v>
      </c>
      <c r="X27">
        <v>0.59132647514343295</v>
      </c>
      <c r="Y27">
        <v>0.59132647514343295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891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8.3051776885986293</v>
      </c>
      <c r="L28" s="10">
        <v>3.3090267181396502</v>
      </c>
      <c r="M28">
        <v>1.3753700256347701</v>
      </c>
      <c r="N28">
        <v>6.1249771118164098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3.6405735015869101</v>
      </c>
      <c r="U28">
        <v>3.2544918060302699</v>
      </c>
      <c r="V28">
        <v>3.0638194084167498</v>
      </c>
      <c r="W28" s="17">
        <v>0.190672397613525</v>
      </c>
      <c r="X28">
        <v>0.57675409317016602</v>
      </c>
      <c r="Y28">
        <v>0.57675409317016602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5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7.8808155059814498</v>
      </c>
      <c r="L29" s="10">
        <v>3.2260665893554701</v>
      </c>
      <c r="M29">
        <v>1.3720741271972701</v>
      </c>
      <c r="N29">
        <v>5.6015110015869096</v>
      </c>
      <c r="O29">
        <v>3</v>
      </c>
      <c r="P29">
        <v>3</v>
      </c>
      <c r="Q29">
        <v>13</v>
      </c>
      <c r="R29" s="16">
        <v>0.23080000000000001</v>
      </c>
      <c r="S29" s="16">
        <f t="shared" si="0"/>
        <v>0.3</v>
      </c>
      <c r="T29">
        <v>3.0997753143310498</v>
      </c>
      <c r="U29">
        <v>2.7902081012725799</v>
      </c>
      <c r="V29">
        <v>2.5988922119140598</v>
      </c>
      <c r="W29" s="17">
        <v>0.19131588935852101</v>
      </c>
      <c r="X29">
        <v>0.50088310241699197</v>
      </c>
      <c r="Y29">
        <v>0.50088310241699197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73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7.2695007324218697</v>
      </c>
      <c r="L30" s="10">
        <v>3.22128105163574</v>
      </c>
      <c r="M30">
        <v>1.70132255554199</v>
      </c>
      <c r="N30">
        <v>5.0565223693847701</v>
      </c>
      <c r="O30">
        <v>3</v>
      </c>
      <c r="P30">
        <v>3</v>
      </c>
      <c r="Q30">
        <v>13</v>
      </c>
      <c r="R30" s="16">
        <v>0.23080000000000001</v>
      </c>
      <c r="S30" s="16">
        <f t="shared" ref="S30:S40" si="1">O30/E30</f>
        <v>0.3</v>
      </c>
      <c r="T30">
        <v>2.8403358459472701</v>
      </c>
      <c r="U30">
        <v>2.5804290771484402</v>
      </c>
      <c r="V30">
        <v>2.38827300071716</v>
      </c>
      <c r="W30" s="17">
        <v>0.192156076431274</v>
      </c>
      <c r="X30">
        <v>0.45206284523010198</v>
      </c>
      <c r="Y30">
        <v>0.45206284523010198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198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8.7684097290039098</v>
      </c>
      <c r="L31" s="10">
        <v>3.3038673400878902</v>
      </c>
      <c r="M31">
        <v>1.0797042846679701</v>
      </c>
      <c r="N31">
        <v>6.4807567596435502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3.76474952697754</v>
      </c>
      <c r="U31">
        <v>3.3759093284606898</v>
      </c>
      <c r="V31">
        <v>3.1784703731536901</v>
      </c>
      <c r="W31" s="17">
        <v>0.197438955307007</v>
      </c>
      <c r="X31">
        <v>0.58627915382385298</v>
      </c>
      <c r="Y31">
        <v>0.58627915382385298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493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7.8912525177001998</v>
      </c>
      <c r="L32" s="10">
        <v>3.30648612976074</v>
      </c>
      <c r="M32">
        <v>1.63422775268555</v>
      </c>
      <c r="N32">
        <v>5.8250179290771502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3.1980972290039098</v>
      </c>
      <c r="U32">
        <v>2.8720688819885201</v>
      </c>
      <c r="V32">
        <v>2.6721639633178702</v>
      </c>
      <c r="W32" s="17">
        <v>0.19990491867065399</v>
      </c>
      <c r="X32">
        <v>0.52593326568603505</v>
      </c>
      <c r="Y32">
        <v>0.52593326568603505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407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8.1172351837158203</v>
      </c>
      <c r="L33" s="10">
        <v>3.2850189208984402</v>
      </c>
      <c r="M33">
        <v>1.2537155151367201</v>
      </c>
      <c r="N33">
        <v>5.6018428802490199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3.54386329650879</v>
      </c>
      <c r="U33">
        <v>3.1897933483123802</v>
      </c>
      <c r="V33">
        <v>2.98428535461426</v>
      </c>
      <c r="W33" s="17">
        <v>0.20550799369812001</v>
      </c>
      <c r="X33">
        <v>0.55957794189453103</v>
      </c>
      <c r="Y33">
        <v>0.55957794189453103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745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8.3796195983886701</v>
      </c>
      <c r="L34" s="12">
        <v>3.3549060821533199</v>
      </c>
      <c r="M34" s="1">
        <v>1.17251205444336</v>
      </c>
      <c r="N34" s="1">
        <v>5.6846427917480504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1"/>
        <v>0.3</v>
      </c>
      <c r="T34" s="1">
        <v>3.4461708068847701</v>
      </c>
      <c r="U34" s="1">
        <v>3.10820341110229</v>
      </c>
      <c r="V34" s="1">
        <v>2.8983116149902299</v>
      </c>
      <c r="W34" s="12">
        <v>0.20989179611205999</v>
      </c>
      <c r="X34" s="1">
        <v>0.54785919189453103</v>
      </c>
      <c r="Y34" s="1">
        <v>0.54785919189453103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978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8.0302028656005895</v>
      </c>
      <c r="L35" s="10">
        <v>3.4539566040039098</v>
      </c>
      <c r="M35">
        <v>1.43990325927734</v>
      </c>
      <c r="N35">
        <v>5.1243820190429696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3.44681739807129</v>
      </c>
      <c r="U35">
        <v>3.1195037364959699</v>
      </c>
      <c r="V35">
        <v>2.88304495811462</v>
      </c>
      <c r="W35" s="17">
        <v>0.23645877838134799</v>
      </c>
      <c r="X35">
        <v>0.56377243995666504</v>
      </c>
      <c r="Y35">
        <v>0.56377243995666504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42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8.3586750030517596</v>
      </c>
      <c r="L36" s="10">
        <v>3.4387035369872998</v>
      </c>
      <c r="M36">
        <v>0.42399215698242199</v>
      </c>
      <c r="N36">
        <v>7.2754058837890598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3.5587501525878902</v>
      </c>
      <c r="U36">
        <v>3.07724857330322</v>
      </c>
      <c r="V36">
        <v>2.9885916709899898</v>
      </c>
      <c r="W36" s="17">
        <v>8.8656902313232394E-2</v>
      </c>
      <c r="X36">
        <v>0.57015848159789995</v>
      </c>
      <c r="Y36">
        <v>0.57015848159789995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728</v>
      </c>
      <c r="B37">
        <v>14</v>
      </c>
      <c r="C37">
        <v>6</v>
      </c>
      <c r="D37">
        <v>10</v>
      </c>
      <c r="E37">
        <v>10</v>
      </c>
      <c r="F37">
        <v>9</v>
      </c>
      <c r="G37">
        <v>1</v>
      </c>
      <c r="H37">
        <v>5</v>
      </c>
      <c r="I37">
        <v>5</v>
      </c>
      <c r="J37">
        <v>0.7</v>
      </c>
      <c r="K37" s="3">
        <v>8.311279296875</v>
      </c>
      <c r="L37" s="10">
        <v>3.40718269348144</v>
      </c>
      <c r="M37">
        <v>1.7891731262207</v>
      </c>
      <c r="N37">
        <v>6.5721664428710902</v>
      </c>
      <c r="O37">
        <v>5</v>
      </c>
      <c r="P37">
        <v>5</v>
      </c>
      <c r="Q37">
        <v>14</v>
      </c>
      <c r="R37" s="16">
        <v>0.35709999999999997</v>
      </c>
      <c r="S37" s="16">
        <f t="shared" si="1"/>
        <v>0.5</v>
      </c>
      <c r="T37">
        <v>2.6091175079345699</v>
      </c>
      <c r="U37">
        <v>2.2884228229522701</v>
      </c>
      <c r="V37">
        <v>2.1918892860412602</v>
      </c>
      <c r="W37" s="17">
        <v>9.6533536911010701E-2</v>
      </c>
      <c r="X37">
        <v>0.41722822189330999</v>
      </c>
      <c r="Y37">
        <v>0.41722822189330999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30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7.8907737731933603</v>
      </c>
      <c r="L38" s="10">
        <v>3.5076599121093701</v>
      </c>
      <c r="M38">
        <v>0.99642562866210904</v>
      </c>
      <c r="N38">
        <v>6.7723903656005904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2.8835430145263699</v>
      </c>
      <c r="U38">
        <v>2.49128293991089</v>
      </c>
      <c r="V38">
        <v>2.38577508926392</v>
      </c>
      <c r="W38" s="17">
        <v>0.105507850646973</v>
      </c>
      <c r="X38">
        <v>0.49776792526245101</v>
      </c>
      <c r="Y38">
        <v>0.49776792526245101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122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7.3813495635986301</v>
      </c>
      <c r="L39" s="10">
        <v>3.4230537414550799</v>
      </c>
      <c r="M39">
        <v>0.89295578002929699</v>
      </c>
      <c r="N39">
        <v>5.6789245605468697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2.9774074554443399</v>
      </c>
      <c r="U39">
        <v>2.6132168769836399</v>
      </c>
      <c r="V39">
        <v>2.4931561946868901</v>
      </c>
      <c r="W39" s="17">
        <v>0.120060682296753</v>
      </c>
      <c r="X39">
        <v>0.48425126075744601</v>
      </c>
      <c r="Y39">
        <v>0.48425126075744601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557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8.6429004669189506</v>
      </c>
      <c r="L40" s="10">
        <v>3.4898815155029301</v>
      </c>
      <c r="M40">
        <v>3.3616695404052699</v>
      </c>
      <c r="N40">
        <v>6.9340877532959002</v>
      </c>
      <c r="O40">
        <v>6</v>
      </c>
      <c r="P40">
        <v>6</v>
      </c>
      <c r="Q40">
        <v>15</v>
      </c>
      <c r="R40" s="16">
        <v>0.4</v>
      </c>
      <c r="S40" s="16">
        <f t="shared" si="1"/>
        <v>0.6</v>
      </c>
      <c r="T40">
        <v>3.9486217498779301</v>
      </c>
      <c r="U40">
        <v>3.5956997871398899</v>
      </c>
      <c r="V40">
        <v>3.4285111427307098</v>
      </c>
      <c r="W40" s="17">
        <v>0.16718864440917999</v>
      </c>
      <c r="X40">
        <v>0.52011060714721702</v>
      </c>
      <c r="Y40">
        <v>0.52011060714721702</v>
      </c>
      <c r="Z40">
        <v>0.6</v>
      </c>
      <c r="AA40">
        <v>0.9</v>
      </c>
      <c r="AB40">
        <v>0.6</v>
      </c>
      <c r="AC40">
        <v>0.72</v>
      </c>
      <c r="AD40">
        <v>0.1</v>
      </c>
      <c r="AE40">
        <v>0.3</v>
      </c>
    </row>
    <row r="41" spans="1:31" x14ac:dyDescent="0.15">
      <c r="A41" s="6">
        <v>895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7.3979415893554696</v>
      </c>
      <c r="L41" s="10">
        <v>3.4750308990478498</v>
      </c>
      <c r="M41">
        <v>2.0966644287109402</v>
      </c>
      <c r="N41">
        <v>5.08909034729004</v>
      </c>
      <c r="O41">
        <v>4</v>
      </c>
      <c r="P41">
        <v>4</v>
      </c>
      <c r="Q41">
        <v>14</v>
      </c>
      <c r="R41" s="16">
        <v>0.28570000000000001</v>
      </c>
      <c r="S41" s="16">
        <f t="shared" ref="S41:S60" si="2">O41/E41</f>
        <v>0.4</v>
      </c>
      <c r="T41">
        <v>3.2392559051513699</v>
      </c>
      <c r="U41">
        <v>2.9665412902832</v>
      </c>
      <c r="V41">
        <v>2.7843761444091801</v>
      </c>
      <c r="W41" s="17">
        <v>0.18216514587402299</v>
      </c>
      <c r="X41">
        <v>0.454879760742187</v>
      </c>
      <c r="Y41">
        <v>0.454879760742187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333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8.0957393646240199</v>
      </c>
      <c r="L42" s="10">
        <v>3.4925460815429701</v>
      </c>
      <c r="M42">
        <v>1.79521560668945</v>
      </c>
      <c r="N42">
        <v>5.81172752380371</v>
      </c>
      <c r="O42">
        <v>3</v>
      </c>
      <c r="P42">
        <v>3</v>
      </c>
      <c r="Q42">
        <v>12</v>
      </c>
      <c r="R42" s="16">
        <v>0.25</v>
      </c>
      <c r="S42" s="16">
        <f t="shared" si="2"/>
        <v>0.3</v>
      </c>
      <c r="T42">
        <v>2.8281917572021502</v>
      </c>
      <c r="U42">
        <v>2.55274534225464</v>
      </c>
      <c r="V42">
        <v>2.3588681221008301</v>
      </c>
      <c r="W42" s="17">
        <v>0.19387722015380901</v>
      </c>
      <c r="X42">
        <v>0.46932363510131803</v>
      </c>
      <c r="Y42">
        <v>0.46932363510131803</v>
      </c>
      <c r="Z42">
        <v>0.3</v>
      </c>
      <c r="AA42">
        <v>0.9</v>
      </c>
      <c r="AB42">
        <v>0.75</v>
      </c>
      <c r="AC42">
        <v>0.81818181818181801</v>
      </c>
      <c r="AD42">
        <v>0.1</v>
      </c>
      <c r="AE42">
        <v>0.6</v>
      </c>
    </row>
    <row r="43" spans="1:31" x14ac:dyDescent="0.15">
      <c r="A43" s="6">
        <v>22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7.8447742462158203</v>
      </c>
      <c r="L43" s="10">
        <v>3.5581932067871098</v>
      </c>
      <c r="M43">
        <v>1.8253154754638701</v>
      </c>
      <c r="N43">
        <v>5.1074123382568404</v>
      </c>
      <c r="O43">
        <v>3</v>
      </c>
      <c r="P43">
        <v>3</v>
      </c>
      <c r="Q43">
        <v>12</v>
      </c>
      <c r="R43" s="16">
        <v>0.25</v>
      </c>
      <c r="S43" s="16">
        <f t="shared" si="2"/>
        <v>0.3</v>
      </c>
      <c r="T43">
        <v>3.2751617431640598</v>
      </c>
      <c r="U43">
        <v>2.9962241649627699</v>
      </c>
      <c r="V43">
        <v>2.7968080043792698</v>
      </c>
      <c r="W43" s="17">
        <v>0.19941616058349601</v>
      </c>
      <c r="X43">
        <v>0.47835373878478998</v>
      </c>
      <c r="Y43">
        <v>0.47835373878478998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627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9.0328903198242205</v>
      </c>
      <c r="L44" s="3">
        <v>3.56332206726074</v>
      </c>
      <c r="M44">
        <v>1.3673553466796899</v>
      </c>
      <c r="N44">
        <v>6.5472145080566397</v>
      </c>
      <c r="O44">
        <v>4</v>
      </c>
      <c r="P44">
        <v>4</v>
      </c>
      <c r="Q44">
        <v>14</v>
      </c>
      <c r="R44" s="16">
        <v>0.28570000000000001</v>
      </c>
      <c r="S44" s="16">
        <f t="shared" si="2"/>
        <v>0.4</v>
      </c>
      <c r="T44">
        <v>2.9811477661132799</v>
      </c>
      <c r="U44">
        <v>2.66263651847839</v>
      </c>
      <c r="V44">
        <v>2.4581284523010201</v>
      </c>
      <c r="W44" s="3">
        <v>0.204508066177368</v>
      </c>
      <c r="X44">
        <v>0.52301931381225597</v>
      </c>
      <c r="Y44">
        <v>0.52301931381225597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645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8.6603298187255895</v>
      </c>
      <c r="L45" s="10">
        <v>3.4367218017578098</v>
      </c>
      <c r="M45">
        <v>1.40293121337891</v>
      </c>
      <c r="N45">
        <v>6.3796310424804696</v>
      </c>
      <c r="O45">
        <v>3</v>
      </c>
      <c r="P45">
        <v>3</v>
      </c>
      <c r="Q45">
        <v>13</v>
      </c>
      <c r="R45" s="16">
        <v>0.23080000000000001</v>
      </c>
      <c r="S45" s="16">
        <f t="shared" si="2"/>
        <v>0.3</v>
      </c>
      <c r="T45">
        <v>3.54470634460449</v>
      </c>
      <c r="U45">
        <v>3.18924832344055</v>
      </c>
      <c r="V45">
        <v>2.9831023216247599</v>
      </c>
      <c r="W45" s="17">
        <v>0.20614600181579601</v>
      </c>
      <c r="X45">
        <v>0.561604022979736</v>
      </c>
      <c r="Y45">
        <v>0.561604022979736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706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8.3719978332519496</v>
      </c>
      <c r="L46" s="10">
        <v>3.50216865539551</v>
      </c>
      <c r="M46">
        <v>1.48310470581055</v>
      </c>
      <c r="N46">
        <v>5.7015380859375</v>
      </c>
      <c r="O46">
        <v>3</v>
      </c>
      <c r="P46">
        <v>3</v>
      </c>
      <c r="Q46">
        <v>13</v>
      </c>
      <c r="R46" s="16">
        <v>0.23080000000000001</v>
      </c>
      <c r="S46" s="16">
        <f t="shared" si="2"/>
        <v>0.3</v>
      </c>
      <c r="T46">
        <v>3.6610755920410201</v>
      </c>
      <c r="U46">
        <v>3.3353500366210902</v>
      </c>
      <c r="V46">
        <v>3.1281661987304701</v>
      </c>
      <c r="W46" s="17">
        <v>0.207183837890625</v>
      </c>
      <c r="X46">
        <v>0.53290939331054699</v>
      </c>
      <c r="Y46">
        <v>0.53290939331054699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135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8.6782855987548793</v>
      </c>
      <c r="L47" s="10">
        <v>3.5440158843994101</v>
      </c>
      <c r="M47">
        <v>1.6060638427734399</v>
      </c>
      <c r="N47">
        <v>6.3926277160644496</v>
      </c>
      <c r="O47">
        <v>3</v>
      </c>
      <c r="P47">
        <v>3</v>
      </c>
      <c r="Q47">
        <v>13</v>
      </c>
      <c r="R47" s="16">
        <v>0.23080000000000001</v>
      </c>
      <c r="S47" s="16">
        <f t="shared" si="2"/>
        <v>0.3</v>
      </c>
      <c r="T47">
        <v>3.3585205078125</v>
      </c>
      <c r="U47">
        <v>3.0213584899902299</v>
      </c>
      <c r="V47">
        <v>2.8138573169708301</v>
      </c>
      <c r="W47" s="17">
        <v>0.20750117301940901</v>
      </c>
      <c r="X47">
        <v>0.54466319084167503</v>
      </c>
      <c r="Y47">
        <v>0.54466319084167503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s="1" customFormat="1" x14ac:dyDescent="0.15">
      <c r="A48" s="8">
        <v>180</v>
      </c>
      <c r="B48" s="1">
        <v>15</v>
      </c>
      <c r="C48" s="1">
        <v>5</v>
      </c>
      <c r="D48" s="1">
        <v>10</v>
      </c>
      <c r="E48" s="1">
        <v>10</v>
      </c>
      <c r="F48" s="1">
        <v>10</v>
      </c>
      <c r="G48" s="1">
        <v>0</v>
      </c>
      <c r="H48" s="1">
        <v>5</v>
      </c>
      <c r="I48" s="1">
        <v>5</v>
      </c>
      <c r="J48" s="1">
        <v>0.75</v>
      </c>
      <c r="K48" s="12">
        <v>8.6510353088378906</v>
      </c>
      <c r="L48" s="12">
        <v>3.5153141021728498</v>
      </c>
      <c r="M48" s="1">
        <v>1.5819053649902299</v>
      </c>
      <c r="N48" s="1">
        <v>6.4046325683593697</v>
      </c>
      <c r="O48" s="1">
        <v>3</v>
      </c>
      <c r="P48" s="1">
        <v>3</v>
      </c>
      <c r="Q48" s="1">
        <v>13</v>
      </c>
      <c r="R48" s="19">
        <v>0.23080000000000001</v>
      </c>
      <c r="S48" s="19">
        <f t="shared" si="2"/>
        <v>0.3</v>
      </c>
      <c r="T48" s="1">
        <v>3.3307437896728498</v>
      </c>
      <c r="U48" s="1">
        <v>2.9684205055236799</v>
      </c>
      <c r="V48" s="1">
        <v>2.7608375549316402</v>
      </c>
      <c r="W48" s="12">
        <v>0.20758295059204099</v>
      </c>
      <c r="X48" s="1">
        <v>0.56990623474121105</v>
      </c>
      <c r="Y48" s="1">
        <v>0.56990623474121105</v>
      </c>
      <c r="Z48" s="1">
        <v>0.3</v>
      </c>
      <c r="AA48" s="1">
        <v>1</v>
      </c>
      <c r="AB48" s="1">
        <v>0.76923076923076905</v>
      </c>
      <c r="AC48" s="1">
        <v>0.86956521739130399</v>
      </c>
      <c r="AD48" s="1">
        <v>0</v>
      </c>
      <c r="AE48" s="1">
        <v>0.7</v>
      </c>
    </row>
    <row r="49" spans="1:31" x14ac:dyDescent="0.15">
      <c r="A49" s="6">
        <v>345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7.1087226867675799</v>
      </c>
      <c r="L49" s="10">
        <v>3.5736541748046902</v>
      </c>
      <c r="M49">
        <v>1.87067222595215</v>
      </c>
      <c r="N49">
        <v>5.9993782043456996</v>
      </c>
      <c r="O49">
        <v>3</v>
      </c>
      <c r="P49">
        <v>3</v>
      </c>
      <c r="Q49">
        <v>12</v>
      </c>
      <c r="R49" s="16">
        <v>0.25</v>
      </c>
      <c r="S49" s="16">
        <f t="shared" si="2"/>
        <v>0.3</v>
      </c>
      <c r="T49">
        <v>2.66177558898926</v>
      </c>
      <c r="U49">
        <v>2.3573517799377401</v>
      </c>
      <c r="V49">
        <v>2.2364528179168701</v>
      </c>
      <c r="W49" s="17">
        <v>0.120898962020874</v>
      </c>
      <c r="X49">
        <v>0.42532277107238797</v>
      </c>
      <c r="Y49">
        <v>0.42532277107238797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7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9.7504291534423793</v>
      </c>
      <c r="L50" s="10">
        <v>3.6274681091308598</v>
      </c>
      <c r="M50">
        <v>3.2106761932372998</v>
      </c>
      <c r="N50">
        <v>5.56974220275879</v>
      </c>
      <c r="O50">
        <v>2</v>
      </c>
      <c r="P50">
        <v>2</v>
      </c>
      <c r="Q50">
        <v>12</v>
      </c>
      <c r="R50" s="16">
        <v>0.16669999999999999</v>
      </c>
      <c r="S50" s="16">
        <f t="shared" si="2"/>
        <v>0.2</v>
      </c>
      <c r="T50">
        <v>3.89222908020019</v>
      </c>
      <c r="U50">
        <v>3.7008795738220202</v>
      </c>
      <c r="V50">
        <v>3.3142113685607901</v>
      </c>
      <c r="W50" s="17">
        <v>0.38666820526123102</v>
      </c>
      <c r="X50">
        <v>0.57801771163940396</v>
      </c>
      <c r="Y50">
        <v>0.57801771163940396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926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8.3006877899169904</v>
      </c>
      <c r="L51" s="10">
        <v>3.6109352111816402</v>
      </c>
      <c r="M51">
        <v>0.69366455078125</v>
      </c>
      <c r="N51">
        <v>6.8622627258300799</v>
      </c>
      <c r="O51">
        <v>3</v>
      </c>
      <c r="P51">
        <v>3</v>
      </c>
      <c r="Q51">
        <v>13</v>
      </c>
      <c r="R51" s="16">
        <v>0.23080000000000001</v>
      </c>
      <c r="S51" s="16">
        <f t="shared" si="2"/>
        <v>0.3</v>
      </c>
      <c r="T51">
        <v>3.5491771697997998</v>
      </c>
      <c r="U51">
        <v>3.0837340354919398</v>
      </c>
      <c r="V51">
        <v>2.9655303955078098</v>
      </c>
      <c r="W51" s="17">
        <v>0.118203639984131</v>
      </c>
      <c r="X51">
        <v>0.58364677429199197</v>
      </c>
      <c r="Y51">
        <v>0.58364677429199197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804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9.2121372222900408</v>
      </c>
      <c r="L52" s="10">
        <v>3.6844596862793</v>
      </c>
      <c r="M52">
        <v>2.8261775970459002</v>
      </c>
      <c r="N52">
        <v>5.0357398986816397</v>
      </c>
      <c r="O52">
        <v>4</v>
      </c>
      <c r="P52">
        <v>4</v>
      </c>
      <c r="Q52">
        <v>14</v>
      </c>
      <c r="R52" s="16">
        <v>0.28570000000000001</v>
      </c>
      <c r="S52" s="16">
        <f t="shared" si="2"/>
        <v>0.4</v>
      </c>
      <c r="T52">
        <v>3.9346790313720699</v>
      </c>
      <c r="U52">
        <v>3.6910636425018302</v>
      </c>
      <c r="V52">
        <v>3.3227219581603999</v>
      </c>
      <c r="W52" s="17">
        <v>0.368341684341431</v>
      </c>
      <c r="X52">
        <v>0.61195707321167003</v>
      </c>
      <c r="Y52">
        <v>0.61195707321167003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336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8.10992431640625</v>
      </c>
      <c r="L53" s="10">
        <v>3.7348098754882799</v>
      </c>
      <c r="M53">
        <v>0.77038192749023404</v>
      </c>
      <c r="N53">
        <v>5.9970664978027299</v>
      </c>
      <c r="O53">
        <v>3</v>
      </c>
      <c r="P53">
        <v>3</v>
      </c>
      <c r="Q53">
        <v>13</v>
      </c>
      <c r="R53" s="16">
        <v>0.23080000000000001</v>
      </c>
      <c r="S53" s="16">
        <f t="shared" si="2"/>
        <v>0.3</v>
      </c>
      <c r="T53">
        <v>3.34078788757324</v>
      </c>
      <c r="U53">
        <v>2.9262900352478001</v>
      </c>
      <c r="V53">
        <v>2.7806494235992401</v>
      </c>
      <c r="W53" s="17">
        <v>0.14564061164855999</v>
      </c>
      <c r="X53">
        <v>0.56013846397399902</v>
      </c>
      <c r="Y53">
        <v>0.56013846397399902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686</v>
      </c>
      <c r="B54">
        <v>14</v>
      </c>
      <c r="C54">
        <v>6</v>
      </c>
      <c r="D54">
        <v>10</v>
      </c>
      <c r="E54">
        <v>10</v>
      </c>
      <c r="F54">
        <v>9</v>
      </c>
      <c r="G54">
        <v>1</v>
      </c>
      <c r="H54">
        <v>5</v>
      </c>
      <c r="I54">
        <v>5</v>
      </c>
      <c r="J54">
        <v>0.7</v>
      </c>
      <c r="K54" s="3">
        <v>8.5101070404052699</v>
      </c>
      <c r="L54" s="10">
        <v>3.6526260375976598</v>
      </c>
      <c r="M54">
        <v>1.3950080871582</v>
      </c>
      <c r="N54">
        <v>5.1997261047363299</v>
      </c>
      <c r="O54">
        <v>3</v>
      </c>
      <c r="P54">
        <v>3</v>
      </c>
      <c r="Q54">
        <v>12</v>
      </c>
      <c r="R54" s="16">
        <v>0.25</v>
      </c>
      <c r="S54" s="16">
        <f t="shared" si="2"/>
        <v>0.3</v>
      </c>
      <c r="T54">
        <v>2.9942722320556601</v>
      </c>
      <c r="U54">
        <v>2.6814846992492698</v>
      </c>
      <c r="V54">
        <v>2.5469164848327601</v>
      </c>
      <c r="W54" s="17">
        <v>0.13456821441650399</v>
      </c>
      <c r="X54">
        <v>0.4473557472229</v>
      </c>
      <c r="Y54">
        <v>0.4473557472229</v>
      </c>
      <c r="Z54">
        <v>0.3</v>
      </c>
      <c r="AA54">
        <v>0.9</v>
      </c>
      <c r="AB54">
        <v>0.75</v>
      </c>
      <c r="AC54">
        <v>0.81818181818181801</v>
      </c>
      <c r="AD54">
        <v>0.1</v>
      </c>
      <c r="AE54">
        <v>0.6</v>
      </c>
    </row>
    <row r="55" spans="1:31" x14ac:dyDescent="0.15">
      <c r="A55" s="6">
        <v>287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8.0243225097656197</v>
      </c>
      <c r="L55" s="3">
        <v>3.7559452056884801</v>
      </c>
      <c r="M55">
        <v>2.51016426086426</v>
      </c>
      <c r="N55">
        <v>3.9995098114013699</v>
      </c>
      <c r="O55">
        <v>2</v>
      </c>
      <c r="P55">
        <v>2</v>
      </c>
      <c r="Q55">
        <v>11</v>
      </c>
      <c r="R55" s="16">
        <v>0.18179999999999999</v>
      </c>
      <c r="S55" s="16">
        <f t="shared" si="2"/>
        <v>0.2</v>
      </c>
      <c r="T55">
        <v>3.2217845916747998</v>
      </c>
      <c r="U55">
        <v>3.0187540054321298</v>
      </c>
      <c r="V55">
        <v>2.7104396820068399</v>
      </c>
      <c r="W55" s="3">
        <v>0.30831432342529302</v>
      </c>
      <c r="X55">
        <v>0.51134490966796897</v>
      </c>
      <c r="Y55">
        <v>0.51134490966796897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6">
        <v>199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7.9574508666992196</v>
      </c>
      <c r="L56" s="10">
        <v>3.5844383239746098</v>
      </c>
      <c r="M56">
        <v>2.3754787445068399</v>
      </c>
      <c r="N56">
        <v>4.2659530639648402</v>
      </c>
      <c r="O56">
        <v>2</v>
      </c>
      <c r="P56">
        <v>2</v>
      </c>
      <c r="Q56">
        <v>11</v>
      </c>
      <c r="R56" s="16">
        <v>0.18179999999999999</v>
      </c>
      <c r="S56" s="16">
        <f t="shared" si="2"/>
        <v>0.2</v>
      </c>
      <c r="T56">
        <v>3.0793838500976598</v>
      </c>
      <c r="U56">
        <v>2.87855720520019</v>
      </c>
      <c r="V56">
        <v>2.57972311973572</v>
      </c>
      <c r="W56" s="17">
        <v>0.29883408546447698</v>
      </c>
      <c r="X56">
        <v>0.49966073036193798</v>
      </c>
      <c r="Y56">
        <v>0.49966073036193798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6">
        <v>909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9.4390964508056605</v>
      </c>
      <c r="L57" s="10">
        <v>3.6817817687988299</v>
      </c>
      <c r="M57">
        <v>2.35576248168945</v>
      </c>
      <c r="N57">
        <v>6.2804756164550799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3.6427536010742201</v>
      </c>
      <c r="U57">
        <v>3.3378839492797798</v>
      </c>
      <c r="V57">
        <v>3.0499641895294198</v>
      </c>
      <c r="W57" s="17">
        <v>0.28791975975036599</v>
      </c>
      <c r="X57">
        <v>0.59278941154480003</v>
      </c>
      <c r="Y57">
        <v>0.59278941154480003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832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8.1481857299804705</v>
      </c>
      <c r="L58" s="10">
        <v>3.6342067718505899</v>
      </c>
      <c r="M58">
        <v>2.5873832702636701</v>
      </c>
      <c r="N58">
        <v>4.9062271118164098</v>
      </c>
      <c r="O58">
        <v>2</v>
      </c>
      <c r="P58">
        <v>2</v>
      </c>
      <c r="Q58">
        <v>11</v>
      </c>
      <c r="R58" s="16">
        <v>0.18179999999999999</v>
      </c>
      <c r="S58" s="16">
        <f t="shared" si="2"/>
        <v>0.2</v>
      </c>
      <c r="T58">
        <v>3.1466770172119101</v>
      </c>
      <c r="U58">
        <v>2.9410047531127899</v>
      </c>
      <c r="V58">
        <v>2.6656045913696298</v>
      </c>
      <c r="W58" s="17">
        <v>0.27540016174316401</v>
      </c>
      <c r="X58">
        <v>0.48107242584228499</v>
      </c>
      <c r="Y58">
        <v>0.48107242584228499</v>
      </c>
      <c r="Z58">
        <v>0.2</v>
      </c>
      <c r="AA58">
        <v>0.9</v>
      </c>
      <c r="AB58">
        <v>0.81818181818181801</v>
      </c>
      <c r="AC58">
        <v>0.85714285714285698</v>
      </c>
      <c r="AD58">
        <v>0.1</v>
      </c>
      <c r="AE58">
        <v>0.7</v>
      </c>
    </row>
    <row r="59" spans="1:31" x14ac:dyDescent="0.15">
      <c r="A59" s="6">
        <v>280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9.9044857025146502</v>
      </c>
      <c r="L59" s="10">
        <v>3.6474914550781201</v>
      </c>
      <c r="M59">
        <v>2.3194427490234402</v>
      </c>
      <c r="N59">
        <v>7.1081981658935502</v>
      </c>
      <c r="O59">
        <v>4</v>
      </c>
      <c r="P59">
        <v>4</v>
      </c>
      <c r="Q59">
        <v>14</v>
      </c>
      <c r="R59" s="16">
        <v>0.28570000000000001</v>
      </c>
      <c r="S59" s="16">
        <f t="shared" si="2"/>
        <v>0.4</v>
      </c>
      <c r="T59">
        <v>3.4641170501709002</v>
      </c>
      <c r="U59">
        <v>3.14463591575623</v>
      </c>
      <c r="V59">
        <v>2.87735867500305</v>
      </c>
      <c r="W59" s="17">
        <v>0.26727724075317399</v>
      </c>
      <c r="X59">
        <v>0.58675837516784701</v>
      </c>
      <c r="Y59">
        <v>0.58675837516784701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s="1" customFormat="1" x14ac:dyDescent="0.15">
      <c r="A60" s="8">
        <v>410</v>
      </c>
      <c r="B60" s="1">
        <v>15</v>
      </c>
      <c r="C60" s="1">
        <v>5</v>
      </c>
      <c r="D60" s="1">
        <v>10</v>
      </c>
      <c r="E60" s="1">
        <v>10</v>
      </c>
      <c r="F60" s="1">
        <v>10</v>
      </c>
      <c r="G60" s="1">
        <v>0</v>
      </c>
      <c r="H60" s="1">
        <v>5</v>
      </c>
      <c r="I60" s="1">
        <v>5</v>
      </c>
      <c r="J60" s="1">
        <v>0.75</v>
      </c>
      <c r="K60" s="12">
        <v>9.2018623352050799</v>
      </c>
      <c r="L60" s="12">
        <v>3.75082588195801</v>
      </c>
      <c r="M60" s="1">
        <v>1.63460540771484</v>
      </c>
      <c r="N60" s="1">
        <v>6.6696300506591797</v>
      </c>
      <c r="O60" s="1">
        <v>3</v>
      </c>
      <c r="P60" s="1">
        <v>3</v>
      </c>
      <c r="Q60" s="1">
        <v>13</v>
      </c>
      <c r="R60" s="19">
        <v>0.23080000000000001</v>
      </c>
      <c r="S60" s="19">
        <f t="shared" si="2"/>
        <v>0.3</v>
      </c>
      <c r="T60" s="1">
        <v>3.9823360443115199</v>
      </c>
      <c r="U60" s="1">
        <v>3.6126582622528098</v>
      </c>
      <c r="V60" s="1">
        <v>3.3846099376678498</v>
      </c>
      <c r="W60" s="12">
        <v>0.22804832458496099</v>
      </c>
      <c r="X60" s="1">
        <v>0.59772610664367698</v>
      </c>
      <c r="Y60" s="1">
        <v>0.59772610664367698</v>
      </c>
      <c r="Z60" s="1">
        <v>0.3</v>
      </c>
      <c r="AA60" s="1">
        <v>1</v>
      </c>
      <c r="AB60" s="1">
        <v>0.76923076923076905</v>
      </c>
      <c r="AC60" s="1">
        <v>0.86956521739130399</v>
      </c>
      <c r="AD60" s="1">
        <v>0</v>
      </c>
      <c r="AE60" s="1">
        <v>0.7</v>
      </c>
    </row>
    <row r="61" spans="1:31" x14ac:dyDescent="0.15">
      <c r="A61" s="6">
        <v>977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 s="3">
        <v>10.467790603637701</v>
      </c>
      <c r="L61" s="10">
        <v>3.95425605773926</v>
      </c>
      <c r="M61">
        <v>3.54449462890625</v>
      </c>
      <c r="N61">
        <v>6.0931262969970703</v>
      </c>
      <c r="O61">
        <v>3</v>
      </c>
      <c r="P61">
        <v>3</v>
      </c>
      <c r="Q61">
        <v>13</v>
      </c>
      <c r="R61" s="16">
        <v>0.23080000000000001</v>
      </c>
      <c r="S61" s="16">
        <f t="shared" ref="S61:S69" si="3">O61/E61</f>
        <v>0.3</v>
      </c>
      <c r="T61">
        <v>4.0049190521240199</v>
      </c>
      <c r="U61">
        <v>3.8048429489135702</v>
      </c>
      <c r="V61">
        <v>3.3979873657226598</v>
      </c>
      <c r="W61" s="17">
        <v>0.40685558319091802</v>
      </c>
      <c r="X61">
        <v>0.60693168640136697</v>
      </c>
      <c r="Y61">
        <v>0.60693168640136697</v>
      </c>
      <c r="Z61">
        <v>0.3</v>
      </c>
      <c r="AA61">
        <v>1</v>
      </c>
      <c r="AB61">
        <v>0.76923076923076905</v>
      </c>
      <c r="AC61">
        <v>0.86956521739130399</v>
      </c>
      <c r="AD61">
        <v>0</v>
      </c>
      <c r="AE61">
        <v>0.7</v>
      </c>
    </row>
    <row r="62" spans="1:31" x14ac:dyDescent="0.15">
      <c r="A62" s="6">
        <v>116</v>
      </c>
      <c r="B62">
        <v>18</v>
      </c>
      <c r="C62">
        <v>2</v>
      </c>
      <c r="D62">
        <v>10</v>
      </c>
      <c r="E62">
        <v>10</v>
      </c>
      <c r="F62">
        <v>10</v>
      </c>
      <c r="G62">
        <v>0</v>
      </c>
      <c r="H62">
        <v>8</v>
      </c>
      <c r="I62">
        <v>2</v>
      </c>
      <c r="J62">
        <v>0.9</v>
      </c>
      <c r="K62" s="3">
        <v>10.695125579834</v>
      </c>
      <c r="L62" s="10">
        <v>3.86113357543945</v>
      </c>
      <c r="M62">
        <v>3.4150371551513699</v>
      </c>
      <c r="N62">
        <v>6.3120250701904297</v>
      </c>
      <c r="O62">
        <v>3</v>
      </c>
      <c r="P62">
        <v>3</v>
      </c>
      <c r="Q62">
        <v>13</v>
      </c>
      <c r="R62" s="16">
        <v>0.23080000000000001</v>
      </c>
      <c r="S62" s="16">
        <f t="shared" si="3"/>
        <v>0.3</v>
      </c>
      <c r="T62">
        <v>4.1133708953857404</v>
      </c>
      <c r="U62">
        <v>3.9187879562377899</v>
      </c>
      <c r="V62">
        <v>3.5277342796325701</v>
      </c>
      <c r="W62" s="17">
        <v>0.391053676605225</v>
      </c>
      <c r="X62">
        <v>0.58563661575317405</v>
      </c>
      <c r="Y62">
        <v>0.58563661575317405</v>
      </c>
      <c r="Z62">
        <v>0.3</v>
      </c>
      <c r="AA62">
        <v>1</v>
      </c>
      <c r="AB62">
        <v>0.76923076923076905</v>
      </c>
      <c r="AC62">
        <v>0.86956521739130399</v>
      </c>
      <c r="AD62">
        <v>0</v>
      </c>
      <c r="AE62">
        <v>0.7</v>
      </c>
    </row>
    <row r="63" spans="1:31" x14ac:dyDescent="0.15">
      <c r="A63" s="6">
        <v>887</v>
      </c>
      <c r="B63">
        <v>18</v>
      </c>
      <c r="C63">
        <v>2</v>
      </c>
      <c r="D63">
        <v>10</v>
      </c>
      <c r="E63">
        <v>10</v>
      </c>
      <c r="F63">
        <v>10</v>
      </c>
      <c r="G63">
        <v>0</v>
      </c>
      <c r="H63">
        <v>8</v>
      </c>
      <c r="I63">
        <v>2</v>
      </c>
      <c r="J63">
        <v>0.9</v>
      </c>
      <c r="K63" s="3">
        <v>10.2275581359863</v>
      </c>
      <c r="L63" s="10">
        <v>3.8743839263915998</v>
      </c>
      <c r="M63">
        <v>3.3857994079589799</v>
      </c>
      <c r="N63">
        <v>5.4985122680664098</v>
      </c>
      <c r="O63">
        <v>4</v>
      </c>
      <c r="P63">
        <v>4</v>
      </c>
      <c r="Q63">
        <v>14</v>
      </c>
      <c r="R63" s="16">
        <v>0.28570000000000001</v>
      </c>
      <c r="S63" s="16">
        <f t="shared" si="3"/>
        <v>0.4</v>
      </c>
      <c r="T63">
        <v>4.1704597473144496</v>
      </c>
      <c r="U63">
        <v>3.9681935310363801</v>
      </c>
      <c r="V63">
        <v>3.58179712295532</v>
      </c>
      <c r="W63" s="17">
        <v>0.38639640808105502</v>
      </c>
      <c r="X63">
        <v>0.58866262435913097</v>
      </c>
      <c r="Y63">
        <v>0.58866262435913097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774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9.9837837219238299</v>
      </c>
      <c r="L64" s="10">
        <v>3.8917007446289098</v>
      </c>
      <c r="M64">
        <v>3.5301170349121098</v>
      </c>
      <c r="N64">
        <v>5.8071537017822301</v>
      </c>
      <c r="O64">
        <v>2</v>
      </c>
      <c r="P64">
        <v>2</v>
      </c>
      <c r="Q64">
        <v>12</v>
      </c>
      <c r="R64" s="16">
        <v>0.16669999999999999</v>
      </c>
      <c r="S64" s="16">
        <f t="shared" si="3"/>
        <v>0.2</v>
      </c>
      <c r="T64">
        <v>3.93145751953125</v>
      </c>
      <c r="U64">
        <v>3.73478102684021</v>
      </c>
      <c r="V64">
        <v>3.3527534008026101</v>
      </c>
      <c r="W64" s="17">
        <v>0.38202762603759799</v>
      </c>
      <c r="X64">
        <v>0.57870411872863803</v>
      </c>
      <c r="Y64">
        <v>0.57870411872863803</v>
      </c>
      <c r="Z64">
        <v>0.2</v>
      </c>
      <c r="AA64">
        <v>1</v>
      </c>
      <c r="AB64">
        <v>0.83333333333333304</v>
      </c>
      <c r="AC64">
        <v>0.90909090909090895</v>
      </c>
      <c r="AD64">
        <v>0</v>
      </c>
      <c r="AE64">
        <v>0.8</v>
      </c>
    </row>
    <row r="65" spans="1:31" x14ac:dyDescent="0.15">
      <c r="A65" s="6">
        <v>814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 s="3">
        <v>8.7280445098877006</v>
      </c>
      <c r="L65" s="10">
        <v>3.9425106048584002</v>
      </c>
      <c r="M65">
        <v>3.1601314544677699</v>
      </c>
      <c r="N65">
        <v>4.2285442352294904</v>
      </c>
      <c r="O65">
        <v>2</v>
      </c>
      <c r="P65">
        <v>2</v>
      </c>
      <c r="Q65">
        <v>12</v>
      </c>
      <c r="R65" s="16">
        <v>0.16669999999999999</v>
      </c>
      <c r="S65" s="16">
        <f t="shared" si="3"/>
        <v>0.2</v>
      </c>
      <c r="T65">
        <v>3.6649322509765598</v>
      </c>
      <c r="U65">
        <v>3.4909923076629599</v>
      </c>
      <c r="V65">
        <v>3.1285991668701199</v>
      </c>
      <c r="W65" s="17">
        <v>0.36239314079284701</v>
      </c>
      <c r="X65">
        <v>0.53633308410644498</v>
      </c>
      <c r="Y65">
        <v>0.53633308410644498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377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 s="3">
        <v>8.2505340576171893</v>
      </c>
      <c r="L66" s="10">
        <v>3.88496971130371</v>
      </c>
      <c r="M66">
        <v>2.65253829956055</v>
      </c>
      <c r="N66">
        <v>4.1948738098144496</v>
      </c>
      <c r="O66">
        <v>2</v>
      </c>
      <c r="P66">
        <v>2</v>
      </c>
      <c r="Q66">
        <v>12</v>
      </c>
      <c r="R66" s="16">
        <v>0.16669999999999999</v>
      </c>
      <c r="S66" s="16">
        <f t="shared" si="3"/>
        <v>0.2</v>
      </c>
      <c r="T66">
        <v>3.1810302734375</v>
      </c>
      <c r="U66">
        <v>2.9841549396514901</v>
      </c>
      <c r="V66">
        <v>2.6513941287994398</v>
      </c>
      <c r="W66" s="17">
        <v>0.332760810852051</v>
      </c>
      <c r="X66">
        <v>0.52963614463806197</v>
      </c>
      <c r="Y66">
        <v>0.52963614463806197</v>
      </c>
      <c r="Z66">
        <v>0.2</v>
      </c>
      <c r="AA66">
        <v>1</v>
      </c>
      <c r="AB66">
        <v>0.83333333333333304</v>
      </c>
      <c r="AC66">
        <v>0.90909090909090895</v>
      </c>
      <c r="AD66">
        <v>0</v>
      </c>
      <c r="AE66">
        <v>0.8</v>
      </c>
    </row>
    <row r="67" spans="1:31" x14ac:dyDescent="0.15">
      <c r="A67" s="6">
        <v>715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 s="3">
        <v>9.5674629211425799</v>
      </c>
      <c r="L67" s="10">
        <v>3.8139095306396502</v>
      </c>
      <c r="M67">
        <v>3.18080329895019</v>
      </c>
      <c r="N67">
        <v>6.1090106964111301</v>
      </c>
      <c r="O67">
        <v>3</v>
      </c>
      <c r="P67">
        <v>3</v>
      </c>
      <c r="Q67">
        <v>13</v>
      </c>
      <c r="R67" s="16">
        <v>0.23080000000000001</v>
      </c>
      <c r="S67" s="16">
        <f t="shared" si="3"/>
        <v>0.3</v>
      </c>
      <c r="T67">
        <v>3.7163944244384801</v>
      </c>
      <c r="U67">
        <v>3.4742794036865199</v>
      </c>
      <c r="V67">
        <v>3.1432590484619101</v>
      </c>
      <c r="W67" s="17">
        <v>0.33102035522460899</v>
      </c>
      <c r="X67">
        <v>0.57313537597656194</v>
      </c>
      <c r="Y67">
        <v>0.57313537597656194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983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8.7455501556396502</v>
      </c>
      <c r="L68" s="10">
        <v>3.78288650512695</v>
      </c>
      <c r="M68">
        <v>3.1829414367675799</v>
      </c>
      <c r="N68">
        <v>5.0897140502929696</v>
      </c>
      <c r="O68">
        <v>3</v>
      </c>
      <c r="P68">
        <v>3</v>
      </c>
      <c r="Q68">
        <v>12</v>
      </c>
      <c r="R68" s="16">
        <v>0.25</v>
      </c>
      <c r="S68" s="16">
        <f t="shared" si="3"/>
        <v>0.3</v>
      </c>
      <c r="T68">
        <v>3.2847099304199201</v>
      </c>
      <c r="U68">
        <v>3.0971987247467001</v>
      </c>
      <c r="V68">
        <v>2.77226638793945</v>
      </c>
      <c r="W68" s="17">
        <v>0.32493233680725098</v>
      </c>
      <c r="X68">
        <v>0.51244354248046897</v>
      </c>
      <c r="Y68">
        <v>0.51244354248046897</v>
      </c>
      <c r="Z68">
        <v>0.3</v>
      </c>
      <c r="AA68">
        <v>0.9</v>
      </c>
      <c r="AB68">
        <v>0.75</v>
      </c>
      <c r="AC68">
        <v>0.81818181818181801</v>
      </c>
      <c r="AD68">
        <v>0.1</v>
      </c>
      <c r="AE68">
        <v>0.6</v>
      </c>
    </row>
    <row r="69" spans="1:31" s="2" customFormat="1" x14ac:dyDescent="0.15">
      <c r="A69" s="7">
        <v>455</v>
      </c>
      <c r="B69" s="2">
        <v>16</v>
      </c>
      <c r="C69" s="2">
        <v>4</v>
      </c>
      <c r="D69" s="2">
        <v>10</v>
      </c>
      <c r="E69" s="2">
        <v>10</v>
      </c>
      <c r="F69" s="2">
        <v>10</v>
      </c>
      <c r="G69" s="2">
        <v>0</v>
      </c>
      <c r="H69" s="2">
        <v>6</v>
      </c>
      <c r="I69" s="2">
        <v>4</v>
      </c>
      <c r="J69" s="2">
        <v>0.8</v>
      </c>
      <c r="K69" s="11">
        <v>9.2230758666992205</v>
      </c>
      <c r="L69" s="11">
        <v>3.8256053924560498</v>
      </c>
      <c r="M69" s="2">
        <v>2.5362300872802699</v>
      </c>
      <c r="N69" s="2">
        <v>5.7723388671875</v>
      </c>
      <c r="O69" s="2">
        <v>2</v>
      </c>
      <c r="P69" s="2">
        <v>2</v>
      </c>
      <c r="Q69" s="2">
        <v>12</v>
      </c>
      <c r="R69" s="18">
        <v>0.16669999999999999</v>
      </c>
      <c r="S69" s="18">
        <f t="shared" si="3"/>
        <v>0.2</v>
      </c>
      <c r="T69" s="2">
        <v>3.05283546447754</v>
      </c>
      <c r="U69" s="2">
        <v>2.84326076507568</v>
      </c>
      <c r="V69" s="2">
        <v>2.5214476585388201</v>
      </c>
      <c r="W69" s="11">
        <v>0.32181310653686501</v>
      </c>
      <c r="X69" s="2">
        <v>0.53138780593872104</v>
      </c>
      <c r="Y69" s="2">
        <v>0.53138780593872104</v>
      </c>
      <c r="Z69" s="2">
        <v>0.2</v>
      </c>
      <c r="AA69" s="2">
        <v>1</v>
      </c>
      <c r="AB69" s="2">
        <v>0.83333333333333304</v>
      </c>
      <c r="AC69" s="2">
        <v>0.90909090909090895</v>
      </c>
      <c r="AD69" s="2">
        <v>0</v>
      </c>
      <c r="AE69" s="2">
        <v>0.8</v>
      </c>
    </row>
    <row r="70" spans="1:31" x14ac:dyDescent="0.15">
      <c r="A70" s="6">
        <v>738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10.526350021362299</v>
      </c>
      <c r="L70" s="10">
        <v>4.0360393524169904</v>
      </c>
      <c r="M70">
        <v>3.4618988037109402</v>
      </c>
      <c r="N70">
        <v>5.2421836853027299</v>
      </c>
      <c r="O70">
        <v>2</v>
      </c>
      <c r="P70">
        <v>2</v>
      </c>
      <c r="Q70">
        <v>12</v>
      </c>
      <c r="R70" s="16">
        <v>0.16669999999999999</v>
      </c>
      <c r="S70" s="16">
        <f t="shared" ref="S70:S73" si="4">O70/E70</f>
        <v>0.2</v>
      </c>
      <c r="T70">
        <v>4.0297908782959002</v>
      </c>
      <c r="U70">
        <v>3.87283563613892</v>
      </c>
      <c r="V70">
        <v>3.4242961406707799</v>
      </c>
      <c r="W70" s="17">
        <v>0.44853949546813998</v>
      </c>
      <c r="X70">
        <v>0.60549473762512196</v>
      </c>
      <c r="Y70">
        <v>0.60549473762512196</v>
      </c>
      <c r="Z70">
        <v>0.2</v>
      </c>
      <c r="AA70">
        <v>1</v>
      </c>
      <c r="AB70">
        <v>0.83333333333333304</v>
      </c>
      <c r="AC70">
        <v>0.90909090909090895</v>
      </c>
      <c r="AD70">
        <v>0</v>
      </c>
      <c r="AE70">
        <v>0.8</v>
      </c>
    </row>
    <row r="71" spans="1:31" x14ac:dyDescent="0.15">
      <c r="A71" s="6">
        <v>98</v>
      </c>
      <c r="B71">
        <v>18</v>
      </c>
      <c r="C71">
        <v>2</v>
      </c>
      <c r="D71">
        <v>10</v>
      </c>
      <c r="E71">
        <v>10</v>
      </c>
      <c r="F71">
        <v>10</v>
      </c>
      <c r="G71">
        <v>0</v>
      </c>
      <c r="H71">
        <v>8</v>
      </c>
      <c r="I71">
        <v>2</v>
      </c>
      <c r="J71">
        <v>0.9</v>
      </c>
      <c r="K71" s="3">
        <v>9.8297519683837908</v>
      </c>
      <c r="L71" s="10">
        <v>4.0625991821289098</v>
      </c>
      <c r="M71">
        <v>3.78593826293945</v>
      </c>
      <c r="N71">
        <v>5.8256168365478498</v>
      </c>
      <c r="O71">
        <v>3</v>
      </c>
      <c r="P71">
        <v>3</v>
      </c>
      <c r="Q71">
        <v>13</v>
      </c>
      <c r="R71" s="16">
        <v>0.23080000000000001</v>
      </c>
      <c r="S71" s="16">
        <f t="shared" si="4"/>
        <v>0.3</v>
      </c>
      <c r="T71">
        <v>3.76481056213379</v>
      </c>
      <c r="U71">
        <v>3.5798575878143302</v>
      </c>
      <c r="V71">
        <v>3.2034485340118399</v>
      </c>
      <c r="W71" s="17">
        <v>0.37640905380249001</v>
      </c>
      <c r="X71">
        <v>0.56136202812194802</v>
      </c>
      <c r="Y71">
        <v>0.56136202812194802</v>
      </c>
      <c r="Z71">
        <v>0.3</v>
      </c>
      <c r="AA71">
        <v>1</v>
      </c>
      <c r="AB71">
        <v>0.76923076923076905</v>
      </c>
      <c r="AC71">
        <v>0.86956521739130399</v>
      </c>
      <c r="AD71">
        <v>0</v>
      </c>
      <c r="AE71">
        <v>0.7</v>
      </c>
    </row>
    <row r="72" spans="1:31" x14ac:dyDescent="0.15">
      <c r="A72" s="6">
        <v>975</v>
      </c>
      <c r="B72">
        <v>17</v>
      </c>
      <c r="C72">
        <v>3</v>
      </c>
      <c r="D72">
        <v>10</v>
      </c>
      <c r="E72">
        <v>10</v>
      </c>
      <c r="F72">
        <v>10</v>
      </c>
      <c r="G72">
        <v>0</v>
      </c>
      <c r="H72">
        <v>7</v>
      </c>
      <c r="I72">
        <v>3</v>
      </c>
      <c r="J72">
        <v>0.85</v>
      </c>
      <c r="K72" s="3">
        <v>8.6650199890136701</v>
      </c>
      <c r="L72" s="10">
        <v>4.0209655761718697</v>
      </c>
      <c r="M72">
        <v>3.30251884460449</v>
      </c>
      <c r="N72">
        <v>4.23954200744629</v>
      </c>
      <c r="O72">
        <v>2</v>
      </c>
      <c r="P72">
        <v>2</v>
      </c>
      <c r="Q72">
        <v>12</v>
      </c>
      <c r="R72" s="16">
        <v>0.16669999999999999</v>
      </c>
      <c r="S72" s="16">
        <f t="shared" si="4"/>
        <v>0.2</v>
      </c>
      <c r="T72">
        <v>3.4661102294921902</v>
      </c>
      <c r="U72">
        <v>3.2868278026580802</v>
      </c>
      <c r="V72">
        <v>2.9198410511016801</v>
      </c>
      <c r="W72" s="17">
        <v>0.36698675155639598</v>
      </c>
      <c r="X72">
        <v>0.54626917839050304</v>
      </c>
      <c r="Y72">
        <v>0.54626917839050304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800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 s="3">
        <v>8.5728530883789098</v>
      </c>
      <c r="L73" s="10">
        <v>4.1208076477050799</v>
      </c>
      <c r="M73">
        <v>2.9443874359130899</v>
      </c>
      <c r="N73">
        <v>4.4790267944335902</v>
      </c>
      <c r="O73">
        <v>2</v>
      </c>
      <c r="P73">
        <v>2</v>
      </c>
      <c r="Q73">
        <v>11</v>
      </c>
      <c r="R73" s="16">
        <v>0.18179999999999999</v>
      </c>
      <c r="S73" s="16">
        <f t="shared" si="4"/>
        <v>0.2</v>
      </c>
      <c r="T73">
        <v>2.8625373840332</v>
      </c>
      <c r="U73">
        <v>2.7045533657074001</v>
      </c>
      <c r="V73">
        <v>2.3683044910430899</v>
      </c>
      <c r="W73" s="17">
        <v>0.33624887466430697</v>
      </c>
      <c r="X73">
        <v>0.49423289299011203</v>
      </c>
      <c r="Y73">
        <v>0.49423289299011203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x14ac:dyDescent="0.15">
      <c r="A74" s="6">
        <v>447</v>
      </c>
      <c r="B74">
        <v>17</v>
      </c>
      <c r="C74">
        <v>3</v>
      </c>
      <c r="D74">
        <v>10</v>
      </c>
      <c r="E74">
        <v>10</v>
      </c>
      <c r="F74">
        <v>10</v>
      </c>
      <c r="G74">
        <v>0</v>
      </c>
      <c r="H74">
        <v>7</v>
      </c>
      <c r="I74">
        <v>3</v>
      </c>
      <c r="J74">
        <v>0.85</v>
      </c>
      <c r="K74" s="3">
        <v>9.1051177978515607</v>
      </c>
      <c r="L74" s="10">
        <v>4.0541019439697301</v>
      </c>
      <c r="M74">
        <v>3.3755970001220699</v>
      </c>
      <c r="N74">
        <v>4.9540519714355504</v>
      </c>
      <c r="O74">
        <v>2</v>
      </c>
      <c r="P74">
        <v>2</v>
      </c>
      <c r="Q74">
        <v>11</v>
      </c>
      <c r="R74" s="16">
        <v>0.18179999999999999</v>
      </c>
      <c r="S74" s="16">
        <f t="shared" ref="S74:S81" si="5">O74/E74</f>
        <v>0.2</v>
      </c>
      <c r="T74">
        <v>3.4527492523193399</v>
      </c>
      <c r="U74">
        <v>3.28089499473572</v>
      </c>
      <c r="V74">
        <v>2.9209547042846702</v>
      </c>
      <c r="W74" s="17">
        <v>0.35994029045105003</v>
      </c>
      <c r="X74">
        <v>0.53179454803466797</v>
      </c>
      <c r="Y74">
        <v>0.53179454803466797</v>
      </c>
      <c r="Z74">
        <v>0.2</v>
      </c>
      <c r="AA74">
        <v>0.9</v>
      </c>
      <c r="AB74">
        <v>0.81818181818181801</v>
      </c>
      <c r="AC74">
        <v>0.85714285714285698</v>
      </c>
      <c r="AD74">
        <v>0.1</v>
      </c>
      <c r="AE74">
        <v>0.7</v>
      </c>
    </row>
    <row r="75" spans="1:31" s="2" customFormat="1" x14ac:dyDescent="0.15">
      <c r="A75" s="7">
        <v>552</v>
      </c>
      <c r="B75" s="2">
        <v>16</v>
      </c>
      <c r="C75" s="2">
        <v>4</v>
      </c>
      <c r="D75" s="2">
        <v>10</v>
      </c>
      <c r="E75" s="2">
        <v>10</v>
      </c>
      <c r="F75" s="2">
        <v>10</v>
      </c>
      <c r="G75" s="2">
        <v>0</v>
      </c>
      <c r="H75" s="2">
        <v>6</v>
      </c>
      <c r="I75" s="2">
        <v>4</v>
      </c>
      <c r="J75" s="2">
        <v>0.8</v>
      </c>
      <c r="K75" s="11">
        <v>9.2559547424316406</v>
      </c>
      <c r="L75" s="11">
        <v>4.1378879547119096</v>
      </c>
      <c r="M75" s="2">
        <v>2.82206153869629</v>
      </c>
      <c r="N75" s="2">
        <v>5.2405490875244096</v>
      </c>
      <c r="O75" s="2">
        <v>3</v>
      </c>
      <c r="P75" s="2">
        <v>3</v>
      </c>
      <c r="Q75" s="2">
        <v>13</v>
      </c>
      <c r="R75" s="18">
        <v>0.23080000000000001</v>
      </c>
      <c r="S75" s="18">
        <f t="shared" si="5"/>
        <v>0.3</v>
      </c>
      <c r="T75" s="2">
        <v>3.5596675872802699</v>
      </c>
      <c r="U75" s="2">
        <v>3.3212480545043901</v>
      </c>
      <c r="V75" s="2">
        <v>2.9677696228027299</v>
      </c>
      <c r="W75" s="11">
        <v>0.35347843170165999</v>
      </c>
      <c r="X75" s="2">
        <v>0.59189796447753895</v>
      </c>
      <c r="Y75" s="2">
        <v>0.59189796447753895</v>
      </c>
      <c r="Z75" s="2">
        <v>0.3</v>
      </c>
      <c r="AA75" s="2">
        <v>1</v>
      </c>
      <c r="AB75" s="2">
        <v>0.76923076923076905</v>
      </c>
      <c r="AC75" s="2">
        <v>0.86956521739130399</v>
      </c>
      <c r="AD75" s="2">
        <v>0</v>
      </c>
      <c r="AE75" s="2">
        <v>0.7</v>
      </c>
    </row>
    <row r="76" spans="1:31" x14ac:dyDescent="0.15">
      <c r="A76" s="6">
        <v>282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 s="3">
        <v>9.8995666503906197</v>
      </c>
      <c r="L76" s="10">
        <v>4.2879219055175799</v>
      </c>
      <c r="M76">
        <v>2.7621402740478498</v>
      </c>
      <c r="N76">
        <v>5.5382747650146502</v>
      </c>
      <c r="O76">
        <v>3</v>
      </c>
      <c r="P76">
        <v>3</v>
      </c>
      <c r="Q76">
        <v>13</v>
      </c>
      <c r="R76" s="16">
        <v>0.23080000000000001</v>
      </c>
      <c r="S76" s="16">
        <f t="shared" si="5"/>
        <v>0.3</v>
      </c>
      <c r="T76">
        <v>3.1876335144043</v>
      </c>
      <c r="U76">
        <v>3.00083351135254</v>
      </c>
      <c r="V76">
        <v>2.6199593544006401</v>
      </c>
      <c r="W76" s="17">
        <v>0.38087415695190402</v>
      </c>
      <c r="X76">
        <v>0.567674160003662</v>
      </c>
      <c r="Y76">
        <v>0.567674160003662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420</v>
      </c>
      <c r="B77">
        <v>16</v>
      </c>
      <c r="C77">
        <v>4</v>
      </c>
      <c r="D77">
        <v>10</v>
      </c>
      <c r="E77">
        <v>10</v>
      </c>
      <c r="F77">
        <v>10</v>
      </c>
      <c r="G77">
        <v>0</v>
      </c>
      <c r="H77">
        <v>6</v>
      </c>
      <c r="I77">
        <v>4</v>
      </c>
      <c r="J77">
        <v>0.8</v>
      </c>
      <c r="K77" s="3">
        <v>8.9019279479980504</v>
      </c>
      <c r="L77" s="10">
        <v>4.2809696197509801</v>
      </c>
      <c r="M77">
        <v>3.0007476806640598</v>
      </c>
      <c r="N77">
        <v>4.5010414123535201</v>
      </c>
      <c r="O77">
        <v>2</v>
      </c>
      <c r="P77">
        <v>2</v>
      </c>
      <c r="Q77">
        <v>12</v>
      </c>
      <c r="R77" s="16">
        <v>0.16669999999999999</v>
      </c>
      <c r="S77" s="16">
        <f t="shared" si="5"/>
        <v>0.2</v>
      </c>
      <c r="T77">
        <v>3.5607547760009801</v>
      </c>
      <c r="U77">
        <v>3.3618261814117401</v>
      </c>
      <c r="V77">
        <v>2.9829249382018999</v>
      </c>
      <c r="W77" s="17">
        <v>0.37890124320983898</v>
      </c>
      <c r="X77">
        <v>0.57782983779907204</v>
      </c>
      <c r="Y77">
        <v>0.57782983779907204</v>
      </c>
      <c r="Z77">
        <v>0.2</v>
      </c>
      <c r="AA77">
        <v>1</v>
      </c>
      <c r="AB77">
        <v>0.83333333333333304</v>
      </c>
      <c r="AC77">
        <v>0.90909090909090895</v>
      </c>
      <c r="AD77">
        <v>0</v>
      </c>
      <c r="AE77">
        <v>0.8</v>
      </c>
    </row>
    <row r="78" spans="1:31" x14ac:dyDescent="0.15">
      <c r="A78" s="6">
        <v>323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8.9355392456054705</v>
      </c>
      <c r="L78" s="10">
        <v>4.3077869415283203</v>
      </c>
      <c r="M78">
        <v>3.3626632690429701</v>
      </c>
      <c r="N78">
        <v>5.3501167297363299</v>
      </c>
      <c r="O78">
        <v>4</v>
      </c>
      <c r="P78">
        <v>4</v>
      </c>
      <c r="Q78">
        <v>14</v>
      </c>
      <c r="R78" s="16">
        <v>0.28570000000000001</v>
      </c>
      <c r="S78" s="16">
        <f t="shared" si="5"/>
        <v>0.4</v>
      </c>
      <c r="T78">
        <v>3.2811317443847701</v>
      </c>
      <c r="U78">
        <v>3.0644016265869101</v>
      </c>
      <c r="V78">
        <v>2.7282443046569802</v>
      </c>
      <c r="W78" s="17">
        <v>0.33615732192993197</v>
      </c>
      <c r="X78">
        <v>0.55288743972778298</v>
      </c>
      <c r="Y78">
        <v>0.55288743972778298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s="1" customFormat="1" x14ac:dyDescent="0.15">
      <c r="A79" s="8">
        <v>822</v>
      </c>
      <c r="B79" s="1">
        <v>15</v>
      </c>
      <c r="C79" s="1">
        <v>5</v>
      </c>
      <c r="D79" s="1">
        <v>10</v>
      </c>
      <c r="E79" s="1">
        <v>10</v>
      </c>
      <c r="F79" s="1">
        <v>10</v>
      </c>
      <c r="G79" s="1">
        <v>0</v>
      </c>
      <c r="H79" s="1">
        <v>5</v>
      </c>
      <c r="I79" s="1">
        <v>5</v>
      </c>
      <c r="J79" s="1">
        <v>0.75</v>
      </c>
      <c r="K79" s="12">
        <v>8.2530250549316406</v>
      </c>
      <c r="L79" s="12">
        <v>4.3463859558105504</v>
      </c>
      <c r="M79" s="1">
        <v>2.55922508239746</v>
      </c>
      <c r="N79" s="1">
        <v>4.2389411926269496</v>
      </c>
      <c r="O79" s="1">
        <v>2</v>
      </c>
      <c r="P79" s="1">
        <v>2</v>
      </c>
      <c r="Q79" s="1">
        <v>12</v>
      </c>
      <c r="R79" s="19">
        <v>0.16669999999999999</v>
      </c>
      <c r="S79" s="19">
        <f t="shared" si="5"/>
        <v>0.2</v>
      </c>
      <c r="T79" s="1">
        <v>3.3994121551513699</v>
      </c>
      <c r="U79" s="1">
        <v>3.1726322174072301</v>
      </c>
      <c r="V79" s="1">
        <v>2.8410837650299099</v>
      </c>
      <c r="W79" s="12">
        <v>0.331548452377319</v>
      </c>
      <c r="X79" s="1">
        <v>0.55832839012145996</v>
      </c>
      <c r="Y79" s="1">
        <v>0.55832839012145996</v>
      </c>
      <c r="Z79" s="1">
        <v>0.2</v>
      </c>
      <c r="AA79" s="1">
        <v>1</v>
      </c>
      <c r="AB79" s="1">
        <v>0.83333333333333304</v>
      </c>
      <c r="AC79" s="1">
        <v>0.90909090909090895</v>
      </c>
      <c r="AD79" s="1">
        <v>0</v>
      </c>
      <c r="AE79" s="1">
        <v>0.8</v>
      </c>
    </row>
    <row r="80" spans="1:31" x14ac:dyDescent="0.15">
      <c r="A80" s="6">
        <v>70</v>
      </c>
      <c r="B80">
        <v>16</v>
      </c>
      <c r="C80">
        <v>4</v>
      </c>
      <c r="D80">
        <v>10</v>
      </c>
      <c r="E80">
        <v>10</v>
      </c>
      <c r="F80">
        <v>10</v>
      </c>
      <c r="G80">
        <v>0</v>
      </c>
      <c r="H80">
        <v>6</v>
      </c>
      <c r="I80">
        <v>4</v>
      </c>
      <c r="J80">
        <v>0.8</v>
      </c>
      <c r="K80" s="3">
        <v>9.0762062072753906</v>
      </c>
      <c r="L80" s="10">
        <v>4.4665241241455096</v>
      </c>
      <c r="M80">
        <v>3.2010879516601598</v>
      </c>
      <c r="N80">
        <v>4.5192203521728498</v>
      </c>
      <c r="O80">
        <v>2</v>
      </c>
      <c r="P80">
        <v>2</v>
      </c>
      <c r="Q80">
        <v>12</v>
      </c>
      <c r="R80" s="16">
        <v>0.16669999999999999</v>
      </c>
      <c r="S80" s="16">
        <f t="shared" si="5"/>
        <v>0.2</v>
      </c>
      <c r="T80">
        <v>3.2431716918945299</v>
      </c>
      <c r="U80">
        <v>3.0643384456634499</v>
      </c>
      <c r="V80">
        <v>2.6821017265319802</v>
      </c>
      <c r="W80" s="17">
        <v>0.38223671913147</v>
      </c>
      <c r="X80">
        <v>0.56106996536254905</v>
      </c>
      <c r="Y80">
        <v>0.56106996536254905</v>
      </c>
      <c r="Z80">
        <v>0.2</v>
      </c>
      <c r="AA80">
        <v>1</v>
      </c>
      <c r="AB80">
        <v>0.83333333333333304</v>
      </c>
      <c r="AC80">
        <v>0.90909090909090895</v>
      </c>
      <c r="AD80">
        <v>0</v>
      </c>
      <c r="AE80">
        <v>0.8</v>
      </c>
    </row>
    <row r="81" spans="1:31" s="1" customFormat="1" x14ac:dyDescent="0.15">
      <c r="A81" s="8">
        <v>612</v>
      </c>
      <c r="B81" s="1">
        <v>15</v>
      </c>
      <c r="C81" s="1">
        <v>5</v>
      </c>
      <c r="D81" s="1">
        <v>10</v>
      </c>
      <c r="E81" s="1">
        <v>10</v>
      </c>
      <c r="F81" s="1">
        <v>10</v>
      </c>
      <c r="G81" s="1">
        <v>0</v>
      </c>
      <c r="H81" s="1">
        <v>5</v>
      </c>
      <c r="I81" s="1">
        <v>5</v>
      </c>
      <c r="J81" s="1">
        <v>0.75</v>
      </c>
      <c r="K81" s="12">
        <v>7.8333072662353498</v>
      </c>
      <c r="L81" s="12">
        <v>4.5414981842040998</v>
      </c>
      <c r="M81" s="1">
        <v>3.2815036773681601</v>
      </c>
      <c r="N81" s="1">
        <v>4.0636501312255904</v>
      </c>
      <c r="O81" s="1">
        <v>1</v>
      </c>
      <c r="P81" s="1">
        <v>1</v>
      </c>
      <c r="Q81" s="1">
        <v>11</v>
      </c>
      <c r="R81" s="19">
        <v>9.0899999999999995E-2</v>
      </c>
      <c r="S81" s="19">
        <f t="shared" si="5"/>
        <v>0.1</v>
      </c>
      <c r="T81" s="1">
        <v>2.71305274963379</v>
      </c>
      <c r="U81" s="1">
        <v>2.56166648864746</v>
      </c>
      <c r="V81" s="1">
        <v>2.2400808334350599</v>
      </c>
      <c r="W81" s="12">
        <v>0.32158565521240201</v>
      </c>
      <c r="X81" s="1">
        <v>0.47297191619873102</v>
      </c>
      <c r="Y81" s="1">
        <v>0.47297191619873102</v>
      </c>
      <c r="Z81" s="1">
        <v>0.1</v>
      </c>
      <c r="AA81" s="1">
        <v>1</v>
      </c>
      <c r="AB81" s="1">
        <v>0.90909090909090895</v>
      </c>
      <c r="AC81" s="1">
        <v>0.952380952380952</v>
      </c>
      <c r="AD81" s="1">
        <v>0</v>
      </c>
      <c r="AE81" s="1">
        <v>0.9</v>
      </c>
    </row>
    <row r="82" spans="1:31" s="3" customFormat="1" x14ac:dyDescent="0.15">
      <c r="K82" s="13" t="s">
        <v>29</v>
      </c>
      <c r="L82" s="10">
        <f>AVERAGE(L2:L81)</f>
        <v>3.4705208301544195</v>
      </c>
      <c r="W82" s="17">
        <f t="shared" ref="W82:AE82" si="6">AVERAGE(W2:W81)</f>
        <v>0.21290850937366482</v>
      </c>
      <c r="Z82" s="3">
        <f t="shared" si="6"/>
        <v>0.33125000000000004</v>
      </c>
      <c r="AA82" s="3">
        <f t="shared" si="6"/>
        <v>0.97125000000000006</v>
      </c>
      <c r="AB82" s="3">
        <f t="shared" si="6"/>
        <v>0.74938259657009676</v>
      </c>
      <c r="AC82" s="3">
        <f t="shared" si="6"/>
        <v>0.84456129558846915</v>
      </c>
      <c r="AD82" s="3">
        <f t="shared" si="6"/>
        <v>2.8750000000000015E-2</v>
      </c>
      <c r="AE82" s="3">
        <f t="shared" si="6"/>
        <v>0.64000000000000012</v>
      </c>
    </row>
    <row r="83" spans="1:31" s="3" customFormat="1" x14ac:dyDescent="0.15">
      <c r="K83" s="14" t="s">
        <v>30</v>
      </c>
      <c r="L83" s="10">
        <f>MAX(L2:L81)</f>
        <v>4.5414981842040998</v>
      </c>
      <c r="W83" s="17">
        <f t="shared" ref="W83:AE83" si="7">MAX(W2:W81)</f>
        <v>0.44853949546813998</v>
      </c>
      <c r="Z83" s="3">
        <f t="shared" si="7"/>
        <v>0.6</v>
      </c>
      <c r="AA83" s="3">
        <f t="shared" si="7"/>
        <v>1</v>
      </c>
      <c r="AB83" s="3">
        <f t="shared" si="7"/>
        <v>0.90909090909090895</v>
      </c>
      <c r="AC83" s="3">
        <f t="shared" si="7"/>
        <v>0.952380952380952</v>
      </c>
      <c r="AD83" s="3">
        <f t="shared" si="7"/>
        <v>0.2</v>
      </c>
      <c r="AE83" s="3">
        <f t="shared" si="7"/>
        <v>0.9</v>
      </c>
    </row>
    <row r="84" spans="1:31" s="3" customFormat="1" x14ac:dyDescent="0.15">
      <c r="L84" s="10">
        <f>MIN(L2:L81)</f>
        <v>2.4192810058593701</v>
      </c>
      <c r="W84" s="17">
        <f t="shared" ref="W84:AE84" si="8">MIN(W2:W81)</f>
        <v>1.5685558319091799E-3</v>
      </c>
      <c r="Z84" s="3">
        <f t="shared" si="8"/>
        <v>0.1</v>
      </c>
      <c r="AA84" s="3">
        <f t="shared" si="8"/>
        <v>0.8</v>
      </c>
      <c r="AB84" s="3">
        <f t="shared" si="8"/>
        <v>0.6</v>
      </c>
      <c r="AC84" s="3">
        <f t="shared" si="8"/>
        <v>0.72</v>
      </c>
      <c r="AD84" s="3">
        <f t="shared" si="8"/>
        <v>0</v>
      </c>
      <c r="AE84" s="3">
        <f t="shared" si="8"/>
        <v>0.3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O91" s="3" t="s">
        <v>97</v>
      </c>
      <c r="P91" s="3"/>
      <c r="Q91" s="3"/>
      <c r="R91" s="3"/>
      <c r="W91" s="17"/>
    </row>
    <row r="92" spans="1:31" x14ac:dyDescent="0.15">
      <c r="K92" s="3"/>
      <c r="L92" s="3"/>
      <c r="O92" s="3">
        <v>0.2</v>
      </c>
      <c r="P92" s="3">
        <v>-400</v>
      </c>
      <c r="Q92" s="3">
        <v>1600</v>
      </c>
      <c r="R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O93" s="3">
        <v>0.4</v>
      </c>
      <c r="P93" s="3">
        <v>-800</v>
      </c>
      <c r="Q93" s="3">
        <v>1200</v>
      </c>
      <c r="R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O94" s="3">
        <v>0.45</v>
      </c>
      <c r="P94" s="3">
        <v>-900</v>
      </c>
      <c r="Q94" s="3">
        <v>1100</v>
      </c>
      <c r="R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O95" s="3">
        <v>0.49</v>
      </c>
      <c r="P95" s="3">
        <v>-980</v>
      </c>
      <c r="Q95" s="3">
        <v>1020</v>
      </c>
      <c r="R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22" customFormat="1" x14ac:dyDescent="0.15">
      <c r="K103" s="24" t="s">
        <v>75</v>
      </c>
      <c r="L103" s="24">
        <f>COUNTIF(L2:L81,"&lt;2.593")-COUNTIF(L2:L81,"&lt;2.398")</f>
        <v>2</v>
      </c>
      <c r="M103" s="20">
        <v>3</v>
      </c>
      <c r="N103" s="20">
        <v>2</v>
      </c>
      <c r="W103" s="24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x14ac:dyDescent="0.15">
      <c r="K105" s="3" t="s">
        <v>77</v>
      </c>
      <c r="L105" s="3">
        <f>COUNTIF(L2:L81,"&lt;2.983")-COUNTIF(L2:L81,"&lt;2.788")</f>
        <v>6</v>
      </c>
      <c r="M105" s="3">
        <v>8</v>
      </c>
      <c r="N105" s="3">
        <v>6</v>
      </c>
      <c r="W105" s="17"/>
    </row>
    <row r="106" spans="11:23" x14ac:dyDescent="0.15">
      <c r="K106" s="3" t="s">
        <v>78</v>
      </c>
      <c r="L106" s="3">
        <f>COUNTIF(L2:L81,"&lt;3.178")-COUNTIF(L2:L81,"&lt;2.983")</f>
        <v>9</v>
      </c>
      <c r="M106" s="3">
        <v>11</v>
      </c>
      <c r="N106" s="3">
        <v>9</v>
      </c>
      <c r="W106" s="17"/>
    </row>
    <row r="107" spans="11:23" x14ac:dyDescent="0.15">
      <c r="K107" s="3" t="s">
        <v>79</v>
      </c>
      <c r="L107" s="3">
        <f>COUNTIF(L2:L81,"&lt;3.373")-COUNTIF(L2:L81,"&lt;3.178")</f>
        <v>12</v>
      </c>
      <c r="M107" s="3">
        <v>14</v>
      </c>
      <c r="N107" s="3">
        <v>12</v>
      </c>
      <c r="W107" s="17"/>
    </row>
    <row r="108" spans="11:23" s="36" customFormat="1" ht="14.25" x14ac:dyDescent="0.15">
      <c r="K108" s="37" t="s">
        <v>80</v>
      </c>
      <c r="L108" s="37">
        <f>COUNTIF(L2:L81,"&lt;3.568")-COUNTIF(L2:L81,"&lt;3.373")</f>
        <v>14</v>
      </c>
      <c r="M108" s="21">
        <v>16</v>
      </c>
      <c r="N108" s="21">
        <v>14</v>
      </c>
      <c r="W108" s="37"/>
    </row>
    <row r="109" spans="11:23" x14ac:dyDescent="0.15">
      <c r="K109" s="3" t="s">
        <v>81</v>
      </c>
      <c r="L109" s="3">
        <f>COUNTIF(L2:L81,"&lt;3.763")-COUNTIF(L2:L81,"&lt;3.568")</f>
        <v>12</v>
      </c>
      <c r="M109" s="3">
        <v>14</v>
      </c>
      <c r="N109" s="3">
        <v>12</v>
      </c>
      <c r="W109" s="17"/>
    </row>
    <row r="110" spans="11:23" x14ac:dyDescent="0.15">
      <c r="K110" s="3" t="s">
        <v>82</v>
      </c>
      <c r="L110" s="3">
        <f>COUNTIF(L2:L81,"&lt;3.958")-COUNTIF(L2:L81,"&lt;3.763")</f>
        <v>9</v>
      </c>
      <c r="M110" s="3">
        <v>11</v>
      </c>
      <c r="N110" s="3">
        <v>9</v>
      </c>
      <c r="W110" s="17"/>
    </row>
    <row r="111" spans="11:23" x14ac:dyDescent="0.15">
      <c r="K111" s="3" t="s">
        <v>83</v>
      </c>
      <c r="L111" s="3">
        <f>COUNTIF(L2:L81,"&lt;4.153")-COUNTIF(L2:L81,"&lt;3.958")</f>
        <v>6</v>
      </c>
      <c r="M111" s="3">
        <v>8</v>
      </c>
      <c r="N111" s="3">
        <v>6</v>
      </c>
      <c r="W111" s="3"/>
    </row>
    <row r="112" spans="11:23" x14ac:dyDescent="0.15">
      <c r="K112" s="3" t="s">
        <v>84</v>
      </c>
      <c r="L112" s="3">
        <f>COUNTIF(L2:L81,"&lt;4.348")-COUNTIF(L2:L81,"&lt;4.153")</f>
        <v>4</v>
      </c>
      <c r="M112" s="3">
        <v>6</v>
      </c>
      <c r="N112" s="3">
        <v>4</v>
      </c>
      <c r="W112" s="17"/>
    </row>
    <row r="113" spans="11:23" s="22" customFormat="1" x14ac:dyDescent="0.15">
      <c r="K113" s="24" t="s">
        <v>85</v>
      </c>
      <c r="L113" s="24">
        <f>COUNTIF(L2:L81,"&lt;4.543")-COUNTIF(L2:L81,"&lt;4.348")</f>
        <v>2</v>
      </c>
      <c r="M113" s="20">
        <v>3</v>
      </c>
      <c r="N113" s="20">
        <v>2</v>
      </c>
      <c r="W113" s="24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N117">
        <v>1.9079999999999999</v>
      </c>
      <c r="O117">
        <v>0.155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N118">
        <v>2.5009999999999999</v>
      </c>
      <c r="O118">
        <v>0.21299999999999999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3.472</v>
      </c>
      <c r="O119">
        <v>0.29099999999999998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E104"/>
  <sheetViews>
    <sheetView topLeftCell="K73" workbookViewId="0">
      <selection activeCell="O84" sqref="O84:O92"/>
    </sheetView>
  </sheetViews>
  <sheetFormatPr defaultColWidth="8.875" defaultRowHeight="13.5" x14ac:dyDescent="0.15"/>
  <cols>
    <col min="11" max="12" width="20.5" customWidth="1"/>
    <col min="13" max="14" width="12.875"/>
    <col min="20" max="22" width="12.875"/>
    <col min="23" max="23" width="24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31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6">
        <v>24</v>
      </c>
      <c r="B3">
        <v>15</v>
      </c>
      <c r="C3">
        <v>5</v>
      </c>
      <c r="D3">
        <v>10</v>
      </c>
      <c r="E3">
        <v>10</v>
      </c>
      <c r="F3">
        <v>9</v>
      </c>
      <c r="G3">
        <v>1</v>
      </c>
      <c r="H3">
        <v>6</v>
      </c>
      <c r="I3">
        <v>4</v>
      </c>
      <c r="J3">
        <v>0.75</v>
      </c>
      <c r="K3" s="3">
        <v>8.3411636352539098</v>
      </c>
      <c r="L3" s="10">
        <v>2.5968551635742201</v>
      </c>
      <c r="M3">
        <v>1.41201019287109</v>
      </c>
      <c r="N3">
        <v>6.6117286682128897</v>
      </c>
      <c r="O3">
        <v>5</v>
      </c>
      <c r="P3">
        <v>5</v>
      </c>
      <c r="Q3">
        <v>14</v>
      </c>
      <c r="R3" s="16">
        <v>0.35709999999999997</v>
      </c>
      <c r="S3" s="16">
        <f t="shared" si="0"/>
        <v>0.5</v>
      </c>
      <c r="T3">
        <v>3.4026832580566402</v>
      </c>
      <c r="U3">
        <v>3.0136945247650102</v>
      </c>
      <c r="V3">
        <v>2.94060087203979</v>
      </c>
      <c r="W3" s="17">
        <v>7.3093652725219699E-2</v>
      </c>
      <c r="X3">
        <v>0.46208238601684598</v>
      </c>
      <c r="Y3">
        <v>0.46208238601684598</v>
      </c>
      <c r="Z3">
        <v>0.5</v>
      </c>
      <c r="AA3">
        <v>0.9</v>
      </c>
      <c r="AB3">
        <v>0.64285714285714302</v>
      </c>
      <c r="AC3">
        <v>0.75</v>
      </c>
      <c r="AD3">
        <v>0.1</v>
      </c>
      <c r="AE3">
        <v>0.4</v>
      </c>
    </row>
    <row r="4" spans="1:31" s="2" customFormat="1" x14ac:dyDescent="0.15">
      <c r="A4" s="7">
        <v>365</v>
      </c>
      <c r="B4" s="2">
        <v>14</v>
      </c>
      <c r="C4" s="2">
        <v>6</v>
      </c>
      <c r="D4" s="2">
        <v>10</v>
      </c>
      <c r="E4" s="2">
        <v>10</v>
      </c>
      <c r="F4" s="2">
        <v>10</v>
      </c>
      <c r="G4" s="2">
        <v>0</v>
      </c>
      <c r="H4" s="2">
        <v>4</v>
      </c>
      <c r="I4" s="2">
        <v>6</v>
      </c>
      <c r="J4" s="2">
        <v>0.7</v>
      </c>
      <c r="K4" s="11">
        <v>7.97296142578125</v>
      </c>
      <c r="L4" s="11">
        <v>2.8002986907959002</v>
      </c>
      <c r="M4" s="2">
        <v>0.1246337890625</v>
      </c>
      <c r="N4" s="2">
        <v>8.4722270965576207</v>
      </c>
      <c r="O4" s="2">
        <v>4</v>
      </c>
      <c r="P4" s="2">
        <v>4</v>
      </c>
      <c r="Q4" s="2">
        <v>13</v>
      </c>
      <c r="R4" s="18">
        <v>0.30769999999999997</v>
      </c>
      <c r="S4" s="18">
        <f t="shared" si="0"/>
        <v>0.4</v>
      </c>
      <c r="T4" s="2">
        <v>3.2654514312744101</v>
      </c>
      <c r="U4" s="2">
        <v>2.70167112350464</v>
      </c>
      <c r="V4" s="2">
        <v>2.73349809646606</v>
      </c>
      <c r="W4" s="11">
        <v>3.1826972961425802E-2</v>
      </c>
      <c r="X4" s="2">
        <v>0.53195333480835005</v>
      </c>
      <c r="Y4" s="2">
        <v>0.53195333480835005</v>
      </c>
      <c r="Z4" s="2">
        <v>0.4</v>
      </c>
      <c r="AA4" s="2">
        <v>0.9</v>
      </c>
      <c r="AB4" s="2">
        <v>0.69230769230769196</v>
      </c>
      <c r="AC4" s="2">
        <v>0.78260869565217395</v>
      </c>
      <c r="AD4" s="2">
        <v>0.1</v>
      </c>
      <c r="AE4" s="2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523</v>
      </c>
      <c r="B7">
        <v>15</v>
      </c>
      <c r="C7">
        <v>5</v>
      </c>
      <c r="D7">
        <v>10</v>
      </c>
      <c r="E7">
        <v>10</v>
      </c>
      <c r="F7">
        <v>9</v>
      </c>
      <c r="G7">
        <v>1</v>
      </c>
      <c r="H7">
        <v>6</v>
      </c>
      <c r="I7">
        <v>4</v>
      </c>
      <c r="J7">
        <v>0.75</v>
      </c>
      <c r="K7" s="3">
        <v>7.95646095275879</v>
      </c>
      <c r="L7" s="10">
        <v>2.79928779602051</v>
      </c>
      <c r="M7">
        <v>1.62091064453125</v>
      </c>
      <c r="N7">
        <v>5.6493225097656197</v>
      </c>
      <c r="O7">
        <v>5</v>
      </c>
      <c r="P7">
        <v>5</v>
      </c>
      <c r="Q7">
        <v>14</v>
      </c>
      <c r="R7" s="16">
        <v>0.35709999999999997</v>
      </c>
      <c r="S7" s="16">
        <f t="shared" si="0"/>
        <v>0.5</v>
      </c>
      <c r="T7">
        <v>3.3187294006347701</v>
      </c>
      <c r="U7">
        <v>3.0012328624725302</v>
      </c>
      <c r="V7">
        <v>2.8874719142913801</v>
      </c>
      <c r="W7" s="17">
        <v>0.113760948181152</v>
      </c>
      <c r="X7">
        <v>0.43125748634338401</v>
      </c>
      <c r="Y7">
        <v>0.43125748634338401</v>
      </c>
      <c r="Z7">
        <v>0.5</v>
      </c>
      <c r="AA7">
        <v>0.9</v>
      </c>
      <c r="AB7">
        <v>0.64285714285714302</v>
      </c>
      <c r="AC7">
        <v>0.75</v>
      </c>
      <c r="AD7">
        <v>0.1</v>
      </c>
      <c r="AE7">
        <v>0.4</v>
      </c>
    </row>
    <row r="8" spans="1:31" s="2" customFormat="1" x14ac:dyDescent="0.15">
      <c r="A8" s="7">
        <v>86</v>
      </c>
      <c r="B8" s="2">
        <v>15</v>
      </c>
      <c r="C8" s="2">
        <v>5</v>
      </c>
      <c r="D8" s="2">
        <v>10</v>
      </c>
      <c r="E8" s="2">
        <v>10</v>
      </c>
      <c r="F8" s="2">
        <v>10</v>
      </c>
      <c r="G8" s="2">
        <v>0</v>
      </c>
      <c r="H8" s="2">
        <v>5</v>
      </c>
      <c r="I8" s="2">
        <v>5</v>
      </c>
      <c r="J8" s="2">
        <v>0.75</v>
      </c>
      <c r="K8" s="11">
        <v>8.3743400573730504</v>
      </c>
      <c r="L8" s="11">
        <v>2.8474159240722701</v>
      </c>
      <c r="M8" s="2">
        <v>0.84817123413085904</v>
      </c>
      <c r="N8" s="2">
        <v>7.0553627014160201</v>
      </c>
      <c r="O8" s="2">
        <v>5</v>
      </c>
      <c r="P8" s="2">
        <v>5</v>
      </c>
      <c r="Q8" s="2">
        <v>15</v>
      </c>
      <c r="R8" s="18">
        <v>0.33329999999999999</v>
      </c>
      <c r="S8" s="18">
        <f t="shared" si="0"/>
        <v>0.5</v>
      </c>
      <c r="T8" s="2">
        <v>3.4937095642089799</v>
      </c>
      <c r="U8" s="2">
        <v>3.0568745136261</v>
      </c>
      <c r="V8" s="2">
        <v>2.9398140907287602</v>
      </c>
      <c r="W8" s="11">
        <v>0.11706042289733901</v>
      </c>
      <c r="X8" s="2">
        <v>0.55389547348022505</v>
      </c>
      <c r="Y8" s="2">
        <v>0.55389547348022505</v>
      </c>
      <c r="Z8" s="2">
        <v>0.5</v>
      </c>
      <c r="AA8" s="2">
        <v>1</v>
      </c>
      <c r="AB8" s="2">
        <v>0.66666666666666696</v>
      </c>
      <c r="AC8" s="2">
        <v>0.8</v>
      </c>
      <c r="AD8" s="2">
        <v>0</v>
      </c>
      <c r="AE8" s="2">
        <v>0.5</v>
      </c>
    </row>
    <row r="9" spans="1:31" x14ac:dyDescent="0.15">
      <c r="A9" s="6">
        <v>139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7.91512107849121</v>
      </c>
      <c r="L9" s="10">
        <v>3.0504188537597701</v>
      </c>
      <c r="M9">
        <v>0.32053756713867199</v>
      </c>
      <c r="N9">
        <v>7.6119632720947301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3.1472129821777299</v>
      </c>
      <c r="U9">
        <v>2.64344978332519</v>
      </c>
      <c r="V9">
        <v>2.6132624149322501</v>
      </c>
      <c r="W9" s="17">
        <v>3.0187368392944301E-2</v>
      </c>
      <c r="X9">
        <v>0.53395056724548295</v>
      </c>
      <c r="Y9">
        <v>0.53395056724548295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26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7.8317146301269496</v>
      </c>
      <c r="L10" s="10">
        <v>3.0649051666259801</v>
      </c>
      <c r="M10">
        <v>0.44335174560546903</v>
      </c>
      <c r="N10">
        <v>7.5477924346923801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3.2726955413818399</v>
      </c>
      <c r="U10">
        <v>2.7893033027648899</v>
      </c>
      <c r="V10">
        <v>2.7581441402435298</v>
      </c>
      <c r="W10" s="17">
        <v>3.1159162521362301E-2</v>
      </c>
      <c r="X10">
        <v>0.514551401138306</v>
      </c>
      <c r="Y10">
        <v>0.514551401138306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124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 s="3">
        <v>7.3410587310790998</v>
      </c>
      <c r="L11" s="10">
        <v>3.0933818817138699</v>
      </c>
      <c r="M11">
        <v>0.57393264770507801</v>
      </c>
      <c r="N11">
        <v>6.4201107025146502</v>
      </c>
      <c r="O11">
        <v>3</v>
      </c>
      <c r="P11">
        <v>3</v>
      </c>
      <c r="Q11">
        <v>11</v>
      </c>
      <c r="R11" s="16">
        <v>0.2727</v>
      </c>
      <c r="S11" s="16">
        <f t="shared" si="0"/>
        <v>0.3</v>
      </c>
      <c r="T11">
        <v>2.9213008880615199</v>
      </c>
      <c r="U11">
        <v>2.5082163810729998</v>
      </c>
      <c r="V11">
        <v>2.4388997554778999</v>
      </c>
      <c r="W11" s="17">
        <v>6.9316625595092801E-2</v>
      </c>
      <c r="X11">
        <v>0.482401132583618</v>
      </c>
      <c r="Y11">
        <v>0.482401132583618</v>
      </c>
      <c r="Z11">
        <v>0.3</v>
      </c>
      <c r="AA11">
        <v>0.8</v>
      </c>
      <c r="AB11">
        <v>0.72727272727272696</v>
      </c>
      <c r="AC11">
        <v>0.76190476190476197</v>
      </c>
      <c r="AD11">
        <v>0.2</v>
      </c>
      <c r="AE11">
        <v>0.5</v>
      </c>
    </row>
    <row r="12" spans="1:31" x14ac:dyDescent="0.15">
      <c r="A12" s="6">
        <v>375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8.2417392730712908</v>
      </c>
      <c r="L12" s="10">
        <v>2.9888610839843701</v>
      </c>
      <c r="M12">
        <v>1.03568267822266</v>
      </c>
      <c r="N12">
        <v>6.5994071960449201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3.4292221069335902</v>
      </c>
      <c r="U12">
        <v>3.0179691314697301</v>
      </c>
      <c r="V12">
        <v>2.8843188285827601</v>
      </c>
      <c r="W12" s="17">
        <v>0.133650302886963</v>
      </c>
      <c r="X12">
        <v>0.54490327835082997</v>
      </c>
      <c r="Y12">
        <v>0.54490327835082997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872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7.7024211883544904</v>
      </c>
      <c r="L13" s="10">
        <v>3.0466976165771502</v>
      </c>
      <c r="M13">
        <v>1.49460601806641</v>
      </c>
      <c r="N13">
        <v>6.2072620391845703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2.7578697204589799</v>
      </c>
      <c r="U13">
        <v>2.4421029090881401</v>
      </c>
      <c r="V13">
        <v>2.3006236553192099</v>
      </c>
      <c r="W13" s="17">
        <v>0.14147925376892101</v>
      </c>
      <c r="X13">
        <v>0.45724606513977101</v>
      </c>
      <c r="Y13">
        <v>0.45724606513977101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81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9.0150375366210902</v>
      </c>
      <c r="L14" s="10">
        <v>3.1596374511718701</v>
      </c>
      <c r="M14">
        <v>0.88665771484375</v>
      </c>
      <c r="N14">
        <v>7.1648426055908203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3.8138198852539098</v>
      </c>
      <c r="U14">
        <v>3.3624386787414502</v>
      </c>
      <c r="V14">
        <v>3.2055625915527299</v>
      </c>
      <c r="W14" s="17">
        <v>0.15687608718872101</v>
      </c>
      <c r="X14">
        <v>0.60825729370117199</v>
      </c>
      <c r="Y14">
        <v>0.60825729370117199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s="2" customFormat="1" x14ac:dyDescent="0.15">
      <c r="A15" s="7">
        <v>258</v>
      </c>
      <c r="B15" s="2">
        <v>15</v>
      </c>
      <c r="C15" s="2">
        <v>5</v>
      </c>
      <c r="D15" s="2">
        <v>10</v>
      </c>
      <c r="E15" s="2">
        <v>10</v>
      </c>
      <c r="F15" s="2">
        <v>10</v>
      </c>
      <c r="G15" s="2">
        <v>0</v>
      </c>
      <c r="H15" s="2">
        <v>5</v>
      </c>
      <c r="I15" s="2">
        <v>5</v>
      </c>
      <c r="J15" s="2">
        <v>0.75</v>
      </c>
      <c r="K15" s="11">
        <v>8.7935047149658203</v>
      </c>
      <c r="L15" s="11">
        <v>3.0823822021484402</v>
      </c>
      <c r="M15" s="2">
        <v>0.86180114746093694</v>
      </c>
      <c r="N15" s="2">
        <v>6.9810791015625</v>
      </c>
      <c r="O15" s="2">
        <v>4</v>
      </c>
      <c r="P15" s="2">
        <v>4</v>
      </c>
      <c r="Q15" s="2">
        <v>14</v>
      </c>
      <c r="R15" s="18">
        <v>0.28570000000000001</v>
      </c>
      <c r="S15" s="18">
        <f t="shared" si="0"/>
        <v>0.4</v>
      </c>
      <c r="T15" s="2">
        <v>4.00844383239746</v>
      </c>
      <c r="U15" s="2">
        <v>3.5459938049316402</v>
      </c>
      <c r="V15" s="2">
        <v>3.3885917663574201</v>
      </c>
      <c r="W15" s="11">
        <v>0.157402038574219</v>
      </c>
      <c r="X15" s="2">
        <v>0.61985206604003895</v>
      </c>
      <c r="Y15" s="2">
        <v>0.61985206604003895</v>
      </c>
      <c r="Z15" s="2">
        <v>0.4</v>
      </c>
      <c r="AA15" s="2">
        <v>1</v>
      </c>
      <c r="AB15" s="2">
        <v>0.71428571428571397</v>
      </c>
      <c r="AC15" s="2">
        <v>0.83333333333333304</v>
      </c>
      <c r="AD15" s="2">
        <v>0</v>
      </c>
      <c r="AE15" s="2">
        <v>0.6</v>
      </c>
    </row>
    <row r="16" spans="1:31" x14ac:dyDescent="0.15">
      <c r="A16" s="6">
        <v>194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8.7540836334228498</v>
      </c>
      <c r="L16" s="10">
        <v>3.1999416351318399</v>
      </c>
      <c r="M16">
        <v>0.15018081665039101</v>
      </c>
      <c r="N16">
        <v>8.8024158477783203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3.3016281127929701</v>
      </c>
      <c r="U16">
        <v>2.7430267333984402</v>
      </c>
      <c r="V16">
        <v>2.7414581775665301</v>
      </c>
      <c r="W16" s="17">
        <v>1.5685558319091799E-3</v>
      </c>
      <c r="X16">
        <v>0.56016993522643999</v>
      </c>
      <c r="Y16">
        <v>0.56016993522643999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826</v>
      </c>
      <c r="B17">
        <v>13</v>
      </c>
      <c r="C17">
        <v>7</v>
      </c>
      <c r="D17">
        <v>10</v>
      </c>
      <c r="E17">
        <v>10</v>
      </c>
      <c r="F17">
        <v>9</v>
      </c>
      <c r="G17">
        <v>1</v>
      </c>
      <c r="H17">
        <v>4</v>
      </c>
      <c r="I17">
        <v>6</v>
      </c>
      <c r="J17">
        <v>0.65</v>
      </c>
      <c r="K17" s="3">
        <v>7.3606605529785201</v>
      </c>
      <c r="L17" s="10">
        <v>3.1785659790039098</v>
      </c>
      <c r="M17">
        <v>0.79636383056640603</v>
      </c>
      <c r="N17">
        <v>6.4848976135253897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2.875732421875</v>
      </c>
      <c r="U17">
        <v>2.5069985389709499</v>
      </c>
      <c r="V17">
        <v>2.48158931732178</v>
      </c>
      <c r="W17" s="17">
        <v>2.5409221649169901E-2</v>
      </c>
      <c r="X17">
        <v>0.39414310455322299</v>
      </c>
      <c r="Y17">
        <v>0.39414310455322299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267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7.2348403930664098</v>
      </c>
      <c r="L18" s="10">
        <v>3.2259273529052699</v>
      </c>
      <c r="M18">
        <v>1.8032188415527299</v>
      </c>
      <c r="N18">
        <v>5.1724166870117196</v>
      </c>
      <c r="O18">
        <v>3</v>
      </c>
      <c r="P18">
        <v>3</v>
      </c>
      <c r="Q18">
        <v>12</v>
      </c>
      <c r="R18" s="16">
        <v>0.25</v>
      </c>
      <c r="S18" s="16">
        <f t="shared" si="0"/>
        <v>0.3</v>
      </c>
      <c r="T18">
        <v>3.08205986022949</v>
      </c>
      <c r="U18">
        <v>2.7949919700622599</v>
      </c>
      <c r="V18">
        <v>2.6184489727020299</v>
      </c>
      <c r="W18" s="17">
        <v>0.17654299736022899</v>
      </c>
      <c r="X18">
        <v>0.46361088752746599</v>
      </c>
      <c r="Y18">
        <v>0.46361088752746599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x14ac:dyDescent="0.15">
      <c r="A19" s="6">
        <v>507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8.0761833190918004</v>
      </c>
      <c r="L19" s="10">
        <v>3.2535152435302699</v>
      </c>
      <c r="M19">
        <v>1.4528160095214799</v>
      </c>
      <c r="N19">
        <v>6.0439472198486301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3.1535835266113299</v>
      </c>
      <c r="U19">
        <v>2.8117747306823699</v>
      </c>
      <c r="V19">
        <v>2.6275200843811</v>
      </c>
      <c r="W19" s="17">
        <v>0.18425464630127</v>
      </c>
      <c r="X19">
        <v>0.52606344223022505</v>
      </c>
      <c r="Y19">
        <v>0.52606344223022505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341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9.2915840148925799</v>
      </c>
      <c r="L20" s="10">
        <v>3.3382911682128902</v>
      </c>
      <c r="M20">
        <v>0.891143798828125</v>
      </c>
      <c r="N20">
        <v>7.0122776031494096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3.8982982635497998</v>
      </c>
      <c r="U20">
        <v>3.49162745475769</v>
      </c>
      <c r="V20">
        <v>3.3069717884063698</v>
      </c>
      <c r="W20" s="17">
        <v>0.184655666351318</v>
      </c>
      <c r="X20">
        <v>0.59132647514343295</v>
      </c>
      <c r="Y20">
        <v>0.59132647514343295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73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7.2695007324218697</v>
      </c>
      <c r="L21" s="10">
        <v>3.22128105163574</v>
      </c>
      <c r="M21">
        <v>1.70132255554199</v>
      </c>
      <c r="N21">
        <v>5.0565223693847701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2.8403358459472701</v>
      </c>
      <c r="U21">
        <v>2.5804290771484402</v>
      </c>
      <c r="V21">
        <v>2.38827300071716</v>
      </c>
      <c r="W21" s="17">
        <v>0.192156076431274</v>
      </c>
      <c r="X21">
        <v>0.45206284523010198</v>
      </c>
      <c r="Y21">
        <v>0.45206284523010198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198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8.7684097290039098</v>
      </c>
      <c r="L22" s="10">
        <v>3.3038673400878902</v>
      </c>
      <c r="M22">
        <v>1.0797042846679701</v>
      </c>
      <c r="N22">
        <v>6.4807567596435502</v>
      </c>
      <c r="O22">
        <v>3</v>
      </c>
      <c r="P22">
        <v>3</v>
      </c>
      <c r="Q22">
        <v>13</v>
      </c>
      <c r="R22" s="16">
        <v>0.23080000000000001</v>
      </c>
      <c r="S22" s="16">
        <f t="shared" si="0"/>
        <v>0.3</v>
      </c>
      <c r="T22">
        <v>3.76474952697754</v>
      </c>
      <c r="U22">
        <v>3.3759093284606898</v>
      </c>
      <c r="V22">
        <v>3.1784703731536901</v>
      </c>
      <c r="W22" s="17">
        <v>0.197438955307007</v>
      </c>
      <c r="X22">
        <v>0.58627915382385298</v>
      </c>
      <c r="Y22">
        <v>0.58627915382385298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493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 s="3">
        <v>7.8912525177001998</v>
      </c>
      <c r="L23" s="10">
        <v>3.30648612976074</v>
      </c>
      <c r="M23">
        <v>1.63422775268555</v>
      </c>
      <c r="N23">
        <v>5.8250179290771502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3.1980972290039098</v>
      </c>
      <c r="U23">
        <v>2.8720688819885201</v>
      </c>
      <c r="V23">
        <v>2.6721639633178702</v>
      </c>
      <c r="W23" s="17">
        <v>0.19990491867065399</v>
      </c>
      <c r="X23">
        <v>0.52593326568603505</v>
      </c>
      <c r="Y23">
        <v>0.52593326568603505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407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8.1172351837158203</v>
      </c>
      <c r="L24" s="10">
        <v>3.2850189208984402</v>
      </c>
      <c r="M24">
        <v>1.2537155151367201</v>
      </c>
      <c r="N24">
        <v>5.6018428802490199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3.54386329650879</v>
      </c>
      <c r="U24">
        <v>3.1897933483123802</v>
      </c>
      <c r="V24">
        <v>2.98428535461426</v>
      </c>
      <c r="W24" s="17">
        <v>0.20550799369812001</v>
      </c>
      <c r="X24">
        <v>0.55957794189453103</v>
      </c>
      <c r="Y24">
        <v>0.55957794189453103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s="1" customFormat="1" x14ac:dyDescent="0.15">
      <c r="A25" s="8">
        <v>745</v>
      </c>
      <c r="B25" s="1">
        <v>15</v>
      </c>
      <c r="C25" s="1">
        <v>5</v>
      </c>
      <c r="D25" s="1">
        <v>10</v>
      </c>
      <c r="E25" s="1">
        <v>10</v>
      </c>
      <c r="F25" s="1">
        <v>10</v>
      </c>
      <c r="G25" s="1">
        <v>0</v>
      </c>
      <c r="H25" s="1">
        <v>5</v>
      </c>
      <c r="I25" s="1">
        <v>5</v>
      </c>
      <c r="J25" s="1">
        <v>0.75</v>
      </c>
      <c r="K25" s="12">
        <v>8.3796195983886701</v>
      </c>
      <c r="L25" s="12">
        <v>3.3549060821533199</v>
      </c>
      <c r="M25" s="1">
        <v>1.17251205444336</v>
      </c>
      <c r="N25" s="1">
        <v>5.6846427917480504</v>
      </c>
      <c r="O25" s="1">
        <v>3</v>
      </c>
      <c r="P25" s="1">
        <v>3</v>
      </c>
      <c r="Q25" s="1">
        <v>13</v>
      </c>
      <c r="R25" s="19">
        <v>0.23080000000000001</v>
      </c>
      <c r="S25" s="19">
        <f t="shared" si="0"/>
        <v>0.3</v>
      </c>
      <c r="T25" s="1">
        <v>3.4461708068847701</v>
      </c>
      <c r="U25" s="1">
        <v>3.10820341110229</v>
      </c>
      <c r="V25" s="1">
        <v>2.8983116149902299</v>
      </c>
      <c r="W25" s="12">
        <v>0.20989179611205999</v>
      </c>
      <c r="X25" s="1">
        <v>0.54785919189453103</v>
      </c>
      <c r="Y25" s="1">
        <v>0.54785919189453103</v>
      </c>
      <c r="Z25" s="1">
        <v>0.3</v>
      </c>
      <c r="AA25" s="1">
        <v>1</v>
      </c>
      <c r="AB25" s="1">
        <v>0.76923076923076905</v>
      </c>
      <c r="AC25" s="1">
        <v>0.86956521739130399</v>
      </c>
      <c r="AD25" s="1">
        <v>0</v>
      </c>
      <c r="AE25" s="1">
        <v>0.7</v>
      </c>
    </row>
    <row r="26" spans="1:31" x14ac:dyDescent="0.15">
      <c r="A26" s="6">
        <v>978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8.0302028656005895</v>
      </c>
      <c r="L26" s="10">
        <v>3.4539566040039098</v>
      </c>
      <c r="M26">
        <v>1.43990325927734</v>
      </c>
      <c r="N26">
        <v>5.1243820190429696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3.44681739807129</v>
      </c>
      <c r="U26">
        <v>3.1195037364959699</v>
      </c>
      <c r="V26">
        <v>2.88304495811462</v>
      </c>
      <c r="W26" s="17">
        <v>0.23645877838134799</v>
      </c>
      <c r="X26">
        <v>0.56377243995666504</v>
      </c>
      <c r="Y26">
        <v>0.56377243995666504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42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8.3586750030517596</v>
      </c>
      <c r="L27" s="10">
        <v>3.4387035369872998</v>
      </c>
      <c r="M27">
        <v>0.42399215698242199</v>
      </c>
      <c r="N27">
        <v>7.2754058837890598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3.5587501525878902</v>
      </c>
      <c r="U27">
        <v>3.07724857330322</v>
      </c>
      <c r="V27">
        <v>2.9885916709899898</v>
      </c>
      <c r="W27" s="17">
        <v>8.8656902313232394E-2</v>
      </c>
      <c r="X27">
        <v>0.57015848159789995</v>
      </c>
      <c r="Y27">
        <v>0.57015848159789995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728</v>
      </c>
      <c r="B28">
        <v>14</v>
      </c>
      <c r="C28">
        <v>6</v>
      </c>
      <c r="D28">
        <v>10</v>
      </c>
      <c r="E28">
        <v>10</v>
      </c>
      <c r="F28">
        <v>9</v>
      </c>
      <c r="G28">
        <v>1</v>
      </c>
      <c r="H28">
        <v>5</v>
      </c>
      <c r="I28">
        <v>5</v>
      </c>
      <c r="J28">
        <v>0.7</v>
      </c>
      <c r="K28" s="3">
        <v>8.311279296875</v>
      </c>
      <c r="L28" s="10">
        <v>3.40718269348144</v>
      </c>
      <c r="M28">
        <v>1.7891731262207</v>
      </c>
      <c r="N28">
        <v>6.5721664428710902</v>
      </c>
      <c r="O28">
        <v>5</v>
      </c>
      <c r="P28">
        <v>5</v>
      </c>
      <c r="Q28">
        <v>14</v>
      </c>
      <c r="R28" s="16">
        <v>0.35709999999999997</v>
      </c>
      <c r="S28" s="16">
        <f t="shared" si="0"/>
        <v>0.5</v>
      </c>
      <c r="T28">
        <v>2.6091175079345699</v>
      </c>
      <c r="U28">
        <v>2.2884228229522701</v>
      </c>
      <c r="V28">
        <v>2.1918892860412602</v>
      </c>
      <c r="W28" s="17">
        <v>9.6533536911010701E-2</v>
      </c>
      <c r="X28">
        <v>0.41722822189330999</v>
      </c>
      <c r="Y28">
        <v>0.41722822189330999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30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7.8907737731933603</v>
      </c>
      <c r="L29" s="10">
        <v>3.5076599121093701</v>
      </c>
      <c r="M29">
        <v>0.99642562866210904</v>
      </c>
      <c r="N29">
        <v>6.7723903656005904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2.8835430145263699</v>
      </c>
      <c r="U29">
        <v>2.49128293991089</v>
      </c>
      <c r="V29">
        <v>2.38577508926392</v>
      </c>
      <c r="W29" s="17">
        <v>0.105507850646973</v>
      </c>
      <c r="X29">
        <v>0.49776792526245101</v>
      </c>
      <c r="Y29">
        <v>0.49776792526245101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557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8.6429004669189506</v>
      </c>
      <c r="L30" s="10">
        <v>3.4898815155029301</v>
      </c>
      <c r="M30">
        <v>3.3616695404052699</v>
      </c>
      <c r="N30">
        <v>6.9340877532959002</v>
      </c>
      <c r="O30">
        <v>6</v>
      </c>
      <c r="P30">
        <v>6</v>
      </c>
      <c r="Q30">
        <v>15</v>
      </c>
      <c r="R30" s="16">
        <v>0.4</v>
      </c>
      <c r="S30" s="16">
        <f t="shared" si="0"/>
        <v>0.6</v>
      </c>
      <c r="T30">
        <v>3.9486217498779301</v>
      </c>
      <c r="U30">
        <v>3.5956997871398899</v>
      </c>
      <c r="V30">
        <v>3.4285111427307098</v>
      </c>
      <c r="W30" s="17">
        <v>0.16718864440917999</v>
      </c>
      <c r="X30">
        <v>0.52011060714721702</v>
      </c>
      <c r="Y30">
        <v>0.52011060714721702</v>
      </c>
      <c r="Z30">
        <v>0.6</v>
      </c>
      <c r="AA30">
        <v>0.9</v>
      </c>
      <c r="AB30">
        <v>0.6</v>
      </c>
      <c r="AC30">
        <v>0.72</v>
      </c>
      <c r="AD30">
        <v>0.1</v>
      </c>
      <c r="AE30">
        <v>0.3</v>
      </c>
    </row>
    <row r="31" spans="1:31" x14ac:dyDescent="0.15">
      <c r="A31" s="6">
        <v>895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7.3979415893554696</v>
      </c>
      <c r="L31" s="10">
        <v>3.4750308990478498</v>
      </c>
      <c r="M31">
        <v>2.0966644287109402</v>
      </c>
      <c r="N31">
        <v>5.08909034729004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3.2392559051513699</v>
      </c>
      <c r="U31">
        <v>2.9665412902832</v>
      </c>
      <c r="V31">
        <v>2.7843761444091801</v>
      </c>
      <c r="W31" s="17">
        <v>0.18216514587402299</v>
      </c>
      <c r="X31">
        <v>0.454879760742187</v>
      </c>
      <c r="Y31">
        <v>0.454879760742187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22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7.8447742462158203</v>
      </c>
      <c r="L32" s="10">
        <v>3.5581932067871098</v>
      </c>
      <c r="M32">
        <v>1.8253154754638701</v>
      </c>
      <c r="N32">
        <v>5.1074123382568404</v>
      </c>
      <c r="O32">
        <v>3</v>
      </c>
      <c r="P32">
        <v>3</v>
      </c>
      <c r="Q32">
        <v>12</v>
      </c>
      <c r="R32" s="16">
        <v>0.25</v>
      </c>
      <c r="S32" s="16">
        <f t="shared" ref="S32:S57" si="1">O32/E32</f>
        <v>0.3</v>
      </c>
      <c r="T32">
        <v>3.2751617431640598</v>
      </c>
      <c r="U32">
        <v>2.9962241649627699</v>
      </c>
      <c r="V32">
        <v>2.7968080043792698</v>
      </c>
      <c r="W32" s="17">
        <v>0.19941616058349601</v>
      </c>
      <c r="X32">
        <v>0.47835373878478998</v>
      </c>
      <c r="Y32">
        <v>0.47835373878478998</v>
      </c>
      <c r="Z32">
        <v>0.3</v>
      </c>
      <c r="AA32">
        <v>0.9</v>
      </c>
      <c r="AB32">
        <v>0.75</v>
      </c>
      <c r="AC32">
        <v>0.81818181818181801</v>
      </c>
      <c r="AD32">
        <v>0.1</v>
      </c>
      <c r="AE32">
        <v>0.6</v>
      </c>
    </row>
    <row r="33" spans="1:31" x14ac:dyDescent="0.15">
      <c r="A33" s="6">
        <v>627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9.0328903198242205</v>
      </c>
      <c r="L33" s="3">
        <v>3.56332206726074</v>
      </c>
      <c r="M33">
        <v>1.3673553466796899</v>
      </c>
      <c r="N33">
        <v>6.5472145080566397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2.9811477661132799</v>
      </c>
      <c r="U33">
        <v>2.66263651847839</v>
      </c>
      <c r="V33">
        <v>2.4581284523010201</v>
      </c>
      <c r="W33" s="3">
        <v>0.204508066177368</v>
      </c>
      <c r="X33">
        <v>0.52301931381225597</v>
      </c>
      <c r="Y33">
        <v>0.52301931381225597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645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8.6603298187255895</v>
      </c>
      <c r="L34" s="10">
        <v>3.4367218017578098</v>
      </c>
      <c r="M34">
        <v>1.40293121337891</v>
      </c>
      <c r="N34">
        <v>6.3796310424804696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3.54470634460449</v>
      </c>
      <c r="U34">
        <v>3.18924832344055</v>
      </c>
      <c r="V34">
        <v>2.9831023216247599</v>
      </c>
      <c r="W34" s="17">
        <v>0.20614600181579601</v>
      </c>
      <c r="X34">
        <v>0.561604022979736</v>
      </c>
      <c r="Y34">
        <v>0.561604022979736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706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8.3719978332519496</v>
      </c>
      <c r="L35" s="10">
        <v>3.50216865539551</v>
      </c>
      <c r="M35">
        <v>1.48310470581055</v>
      </c>
      <c r="N35">
        <v>5.7015380859375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3.6610755920410201</v>
      </c>
      <c r="U35">
        <v>3.3353500366210902</v>
      </c>
      <c r="V35">
        <v>3.1281661987304701</v>
      </c>
      <c r="W35" s="17">
        <v>0.207183837890625</v>
      </c>
      <c r="X35">
        <v>0.53290939331054699</v>
      </c>
      <c r="Y35">
        <v>0.53290939331054699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135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8.6782855987548793</v>
      </c>
      <c r="L36" s="10">
        <v>3.5440158843994101</v>
      </c>
      <c r="M36">
        <v>1.6060638427734399</v>
      </c>
      <c r="N36">
        <v>6.3926277160644496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3.3585205078125</v>
      </c>
      <c r="U36">
        <v>3.0213584899902299</v>
      </c>
      <c r="V36">
        <v>2.8138573169708301</v>
      </c>
      <c r="W36" s="17">
        <v>0.20750117301940901</v>
      </c>
      <c r="X36">
        <v>0.54466319084167503</v>
      </c>
      <c r="Y36">
        <v>0.54466319084167503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s="1" customFormat="1" x14ac:dyDescent="0.15">
      <c r="A37" s="8">
        <v>180</v>
      </c>
      <c r="B37" s="1">
        <v>15</v>
      </c>
      <c r="C37" s="1">
        <v>5</v>
      </c>
      <c r="D37" s="1">
        <v>10</v>
      </c>
      <c r="E37" s="1">
        <v>10</v>
      </c>
      <c r="F37" s="1">
        <v>10</v>
      </c>
      <c r="G37" s="1">
        <v>0</v>
      </c>
      <c r="H37" s="1">
        <v>5</v>
      </c>
      <c r="I37" s="1">
        <v>5</v>
      </c>
      <c r="J37" s="1">
        <v>0.75</v>
      </c>
      <c r="K37" s="12">
        <v>8.6510353088378906</v>
      </c>
      <c r="L37" s="12">
        <v>3.5153141021728498</v>
      </c>
      <c r="M37" s="1">
        <v>1.5819053649902299</v>
      </c>
      <c r="N37" s="1">
        <v>6.4046325683593697</v>
      </c>
      <c r="O37" s="1">
        <v>3</v>
      </c>
      <c r="P37" s="1">
        <v>3</v>
      </c>
      <c r="Q37" s="1">
        <v>13</v>
      </c>
      <c r="R37" s="19">
        <v>0.23080000000000001</v>
      </c>
      <c r="S37" s="19">
        <f t="shared" si="1"/>
        <v>0.3</v>
      </c>
      <c r="T37" s="1">
        <v>3.3307437896728498</v>
      </c>
      <c r="U37" s="1">
        <v>2.9684205055236799</v>
      </c>
      <c r="V37" s="1">
        <v>2.7608375549316402</v>
      </c>
      <c r="W37" s="12">
        <v>0.20758295059204099</v>
      </c>
      <c r="X37" s="1">
        <v>0.56990623474121105</v>
      </c>
      <c r="Y37" s="1">
        <v>0.56990623474121105</v>
      </c>
      <c r="Z37" s="1">
        <v>0.3</v>
      </c>
      <c r="AA37" s="1">
        <v>1</v>
      </c>
      <c r="AB37" s="1">
        <v>0.76923076923076905</v>
      </c>
      <c r="AC37" s="1">
        <v>0.86956521739130399</v>
      </c>
      <c r="AD37" s="1">
        <v>0</v>
      </c>
      <c r="AE37" s="1">
        <v>0.7</v>
      </c>
    </row>
    <row r="38" spans="1:31" x14ac:dyDescent="0.15">
      <c r="A38" s="6">
        <v>345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7.1087226867675799</v>
      </c>
      <c r="L38" s="10">
        <v>3.5736541748046902</v>
      </c>
      <c r="M38">
        <v>1.87067222595215</v>
      </c>
      <c r="N38">
        <v>5.9993782043456996</v>
      </c>
      <c r="O38">
        <v>3</v>
      </c>
      <c r="P38">
        <v>3</v>
      </c>
      <c r="Q38">
        <v>12</v>
      </c>
      <c r="R38" s="16">
        <v>0.25</v>
      </c>
      <c r="S38" s="16">
        <f t="shared" si="1"/>
        <v>0.3</v>
      </c>
      <c r="T38">
        <v>2.66177558898926</v>
      </c>
      <c r="U38">
        <v>2.3573517799377401</v>
      </c>
      <c r="V38">
        <v>2.2364528179168701</v>
      </c>
      <c r="W38" s="17">
        <v>0.120898962020874</v>
      </c>
      <c r="X38">
        <v>0.42532277107238797</v>
      </c>
      <c r="Y38">
        <v>0.42532277107238797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7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9.7504291534423793</v>
      </c>
      <c r="L39" s="10">
        <v>3.6274681091308598</v>
      </c>
      <c r="M39">
        <v>3.2106761932372998</v>
      </c>
      <c r="N39">
        <v>5.56974220275879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3.89222908020019</v>
      </c>
      <c r="U39">
        <v>3.7008795738220202</v>
      </c>
      <c r="V39">
        <v>3.3142113685607901</v>
      </c>
      <c r="W39" s="17">
        <v>0.38666820526123102</v>
      </c>
      <c r="X39">
        <v>0.57801771163940396</v>
      </c>
      <c r="Y39">
        <v>0.57801771163940396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926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8.3006877899169904</v>
      </c>
      <c r="L40" s="10">
        <v>3.6109352111816402</v>
      </c>
      <c r="M40">
        <v>0.69366455078125</v>
      </c>
      <c r="N40">
        <v>6.8622627258300799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3.5491771697997998</v>
      </c>
      <c r="U40">
        <v>3.0837340354919398</v>
      </c>
      <c r="V40">
        <v>2.9655303955078098</v>
      </c>
      <c r="W40" s="17">
        <v>0.118203639984131</v>
      </c>
      <c r="X40">
        <v>0.58364677429199197</v>
      </c>
      <c r="Y40">
        <v>0.58364677429199197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804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9.2121372222900408</v>
      </c>
      <c r="L41" s="10">
        <v>3.6844596862793</v>
      </c>
      <c r="M41">
        <v>2.8261775970459002</v>
      </c>
      <c r="N41">
        <v>5.0357398986816397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3.9346790313720699</v>
      </c>
      <c r="U41">
        <v>3.6910636425018302</v>
      </c>
      <c r="V41">
        <v>3.3227219581603999</v>
      </c>
      <c r="W41" s="17">
        <v>0.368341684341431</v>
      </c>
      <c r="X41">
        <v>0.61195707321167003</v>
      </c>
      <c r="Y41">
        <v>0.61195707321167003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287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8.0243225097656197</v>
      </c>
      <c r="L42" s="3">
        <v>3.7559452056884801</v>
      </c>
      <c r="M42">
        <v>2.51016426086426</v>
      </c>
      <c r="N42">
        <v>3.9995098114013699</v>
      </c>
      <c r="O42">
        <v>2</v>
      </c>
      <c r="P42">
        <v>2</v>
      </c>
      <c r="Q42">
        <v>11</v>
      </c>
      <c r="R42" s="16">
        <v>0.18179999999999999</v>
      </c>
      <c r="S42" s="16">
        <f t="shared" si="1"/>
        <v>0.2</v>
      </c>
      <c r="T42">
        <v>3.2217845916747998</v>
      </c>
      <c r="U42">
        <v>3.0187540054321298</v>
      </c>
      <c r="V42">
        <v>2.7104396820068399</v>
      </c>
      <c r="W42" s="3">
        <v>0.30831432342529302</v>
      </c>
      <c r="X42">
        <v>0.51134490966796897</v>
      </c>
      <c r="Y42">
        <v>0.51134490966796897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6">
        <v>199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7.9574508666992196</v>
      </c>
      <c r="L43" s="10">
        <v>3.5844383239746098</v>
      </c>
      <c r="M43">
        <v>2.3754787445068399</v>
      </c>
      <c r="N43">
        <v>4.2659530639648402</v>
      </c>
      <c r="O43">
        <v>2</v>
      </c>
      <c r="P43">
        <v>2</v>
      </c>
      <c r="Q43">
        <v>11</v>
      </c>
      <c r="R43" s="16">
        <v>0.18179999999999999</v>
      </c>
      <c r="S43" s="16">
        <f t="shared" si="1"/>
        <v>0.2</v>
      </c>
      <c r="T43">
        <v>3.0793838500976598</v>
      </c>
      <c r="U43">
        <v>2.87855720520019</v>
      </c>
      <c r="V43">
        <v>2.57972311973572</v>
      </c>
      <c r="W43" s="17">
        <v>0.29883408546447698</v>
      </c>
      <c r="X43">
        <v>0.49966073036193798</v>
      </c>
      <c r="Y43">
        <v>0.49966073036193798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6">
        <v>909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9.4390964508056605</v>
      </c>
      <c r="L44" s="10">
        <v>3.6817817687988299</v>
      </c>
      <c r="M44">
        <v>2.35576248168945</v>
      </c>
      <c r="N44">
        <v>6.2804756164550799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3.6427536010742201</v>
      </c>
      <c r="U44">
        <v>3.3378839492797798</v>
      </c>
      <c r="V44">
        <v>3.0499641895294198</v>
      </c>
      <c r="W44" s="17">
        <v>0.28791975975036599</v>
      </c>
      <c r="X44">
        <v>0.59278941154480003</v>
      </c>
      <c r="Y44">
        <v>0.59278941154480003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832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8.1481857299804705</v>
      </c>
      <c r="L45" s="10">
        <v>3.6342067718505899</v>
      </c>
      <c r="M45">
        <v>2.5873832702636701</v>
      </c>
      <c r="N45">
        <v>4.9062271118164098</v>
      </c>
      <c r="O45">
        <v>2</v>
      </c>
      <c r="P45">
        <v>2</v>
      </c>
      <c r="Q45">
        <v>11</v>
      </c>
      <c r="R45" s="16">
        <v>0.18179999999999999</v>
      </c>
      <c r="S45" s="16">
        <f t="shared" si="1"/>
        <v>0.2</v>
      </c>
      <c r="T45">
        <v>3.1466770172119101</v>
      </c>
      <c r="U45">
        <v>2.9410047531127899</v>
      </c>
      <c r="V45">
        <v>2.6656045913696298</v>
      </c>
      <c r="W45" s="17">
        <v>0.27540016174316401</v>
      </c>
      <c r="X45">
        <v>0.48107242584228499</v>
      </c>
      <c r="Y45">
        <v>0.48107242584228499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6">
        <v>280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9.9044857025146502</v>
      </c>
      <c r="L46" s="10">
        <v>3.6474914550781201</v>
      </c>
      <c r="M46">
        <v>2.3194427490234402</v>
      </c>
      <c r="N46">
        <v>7.1081981658935502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3.4641170501709002</v>
      </c>
      <c r="U46">
        <v>3.14463591575623</v>
      </c>
      <c r="V46">
        <v>2.87735867500305</v>
      </c>
      <c r="W46" s="17">
        <v>0.26727724075317399</v>
      </c>
      <c r="X46">
        <v>0.58675837516784701</v>
      </c>
      <c r="Y46">
        <v>0.58675837516784701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s="1" customFormat="1" x14ac:dyDescent="0.15">
      <c r="A47" s="8">
        <v>410</v>
      </c>
      <c r="B47" s="1">
        <v>15</v>
      </c>
      <c r="C47" s="1">
        <v>5</v>
      </c>
      <c r="D47" s="1">
        <v>10</v>
      </c>
      <c r="E47" s="1">
        <v>10</v>
      </c>
      <c r="F47" s="1">
        <v>10</v>
      </c>
      <c r="G47" s="1">
        <v>0</v>
      </c>
      <c r="H47" s="1">
        <v>5</v>
      </c>
      <c r="I47" s="1">
        <v>5</v>
      </c>
      <c r="J47" s="1">
        <v>0.75</v>
      </c>
      <c r="K47" s="12">
        <v>9.2018623352050799</v>
      </c>
      <c r="L47" s="12">
        <v>3.75082588195801</v>
      </c>
      <c r="M47" s="1">
        <v>1.63460540771484</v>
      </c>
      <c r="N47" s="1">
        <v>6.6696300506591797</v>
      </c>
      <c r="O47" s="1">
        <v>3</v>
      </c>
      <c r="P47" s="1">
        <v>3</v>
      </c>
      <c r="Q47" s="1">
        <v>13</v>
      </c>
      <c r="R47" s="19">
        <v>0.23080000000000001</v>
      </c>
      <c r="S47" s="19">
        <f t="shared" si="1"/>
        <v>0.3</v>
      </c>
      <c r="T47" s="1">
        <v>3.9823360443115199</v>
      </c>
      <c r="U47" s="1">
        <v>3.6126582622528098</v>
      </c>
      <c r="V47" s="1">
        <v>3.3846099376678498</v>
      </c>
      <c r="W47" s="12">
        <v>0.22804832458496099</v>
      </c>
      <c r="X47" s="1">
        <v>0.59772610664367698</v>
      </c>
      <c r="Y47" s="1">
        <v>0.59772610664367698</v>
      </c>
      <c r="Z47" s="1">
        <v>0.3</v>
      </c>
      <c r="AA47" s="1">
        <v>1</v>
      </c>
      <c r="AB47" s="1">
        <v>0.76923076923076905</v>
      </c>
      <c r="AC47" s="1">
        <v>0.86956521739130399</v>
      </c>
      <c r="AD47" s="1">
        <v>0</v>
      </c>
      <c r="AE47" s="1">
        <v>0.7</v>
      </c>
    </row>
    <row r="48" spans="1:31" x14ac:dyDescent="0.15">
      <c r="A48" s="6">
        <v>977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10.467790603637701</v>
      </c>
      <c r="L48" s="10">
        <v>3.95425605773926</v>
      </c>
      <c r="M48">
        <v>3.54449462890625</v>
      </c>
      <c r="N48">
        <v>6.0931262969970703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4.0049190521240199</v>
      </c>
      <c r="U48">
        <v>3.8048429489135702</v>
      </c>
      <c r="V48">
        <v>3.3979873657226598</v>
      </c>
      <c r="W48" s="17">
        <v>0.40685558319091802</v>
      </c>
      <c r="X48">
        <v>0.60693168640136697</v>
      </c>
      <c r="Y48">
        <v>0.60693168640136697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116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10.695125579834</v>
      </c>
      <c r="L49" s="10">
        <v>3.86113357543945</v>
      </c>
      <c r="M49">
        <v>3.4150371551513699</v>
      </c>
      <c r="N49">
        <v>6.3120250701904297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4.1133708953857404</v>
      </c>
      <c r="U49">
        <v>3.9187879562377899</v>
      </c>
      <c r="V49">
        <v>3.5277342796325701</v>
      </c>
      <c r="W49" s="17">
        <v>0.391053676605225</v>
      </c>
      <c r="X49">
        <v>0.58563661575317405</v>
      </c>
      <c r="Y49">
        <v>0.58563661575317405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887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10.2275581359863</v>
      </c>
      <c r="L50" s="10">
        <v>3.8743839263915998</v>
      </c>
      <c r="M50">
        <v>3.3857994079589799</v>
      </c>
      <c r="N50">
        <v>5.4985122680664098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4.1704597473144496</v>
      </c>
      <c r="U50">
        <v>3.9681935310363801</v>
      </c>
      <c r="V50">
        <v>3.58179712295532</v>
      </c>
      <c r="W50" s="17">
        <v>0.38639640808105502</v>
      </c>
      <c r="X50">
        <v>0.58866262435913097</v>
      </c>
      <c r="Y50">
        <v>0.58866262435913097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774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9.9837837219238299</v>
      </c>
      <c r="L51" s="10">
        <v>3.8917007446289098</v>
      </c>
      <c r="M51">
        <v>3.5301170349121098</v>
      </c>
      <c r="N51">
        <v>5.8071537017822301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3.93145751953125</v>
      </c>
      <c r="U51">
        <v>3.73478102684021</v>
      </c>
      <c r="V51">
        <v>3.3527534008026101</v>
      </c>
      <c r="W51" s="17">
        <v>0.38202762603759799</v>
      </c>
      <c r="X51">
        <v>0.57870411872863803</v>
      </c>
      <c r="Y51">
        <v>0.57870411872863803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814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8.7280445098877006</v>
      </c>
      <c r="L52" s="10">
        <v>3.9425106048584002</v>
      </c>
      <c r="M52">
        <v>3.1601314544677699</v>
      </c>
      <c r="N52">
        <v>4.2285442352294904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3.6649322509765598</v>
      </c>
      <c r="U52">
        <v>3.4909923076629599</v>
      </c>
      <c r="V52">
        <v>3.1285991668701199</v>
      </c>
      <c r="W52" s="17">
        <v>0.36239314079284701</v>
      </c>
      <c r="X52">
        <v>0.53633308410644498</v>
      </c>
      <c r="Y52">
        <v>0.53633308410644498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377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8.2505340576171893</v>
      </c>
      <c r="L53" s="10">
        <v>3.88496971130371</v>
      </c>
      <c r="M53">
        <v>2.65253829956055</v>
      </c>
      <c r="N53">
        <v>4.1948738098144496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3.1810302734375</v>
      </c>
      <c r="U53">
        <v>2.9841549396514901</v>
      </c>
      <c r="V53">
        <v>2.6513941287994398</v>
      </c>
      <c r="W53" s="17">
        <v>0.332760810852051</v>
      </c>
      <c r="X53">
        <v>0.52963614463806197</v>
      </c>
      <c r="Y53">
        <v>0.52963614463806197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s="2" customFormat="1" x14ac:dyDescent="0.15">
      <c r="A54" s="7">
        <v>715</v>
      </c>
      <c r="B54" s="2">
        <v>17</v>
      </c>
      <c r="C54" s="2">
        <v>3</v>
      </c>
      <c r="D54" s="2">
        <v>10</v>
      </c>
      <c r="E54" s="2">
        <v>10</v>
      </c>
      <c r="F54" s="2">
        <v>10</v>
      </c>
      <c r="G54" s="2">
        <v>0</v>
      </c>
      <c r="H54" s="2">
        <v>7</v>
      </c>
      <c r="I54" s="2">
        <v>3</v>
      </c>
      <c r="J54" s="2">
        <v>0.85</v>
      </c>
      <c r="K54" s="11">
        <v>9.5674629211425799</v>
      </c>
      <c r="L54" s="11">
        <v>3.8139095306396502</v>
      </c>
      <c r="M54" s="2">
        <v>3.18080329895019</v>
      </c>
      <c r="N54" s="2">
        <v>6.1090106964111301</v>
      </c>
      <c r="O54" s="2">
        <v>3</v>
      </c>
      <c r="P54" s="2">
        <v>3</v>
      </c>
      <c r="Q54" s="2">
        <v>13</v>
      </c>
      <c r="R54" s="18">
        <v>0.23080000000000001</v>
      </c>
      <c r="S54" s="18">
        <f t="shared" si="1"/>
        <v>0.3</v>
      </c>
      <c r="T54" s="2">
        <v>3.7163944244384801</v>
      </c>
      <c r="U54" s="2">
        <v>3.4742794036865199</v>
      </c>
      <c r="V54" s="2">
        <v>3.1432590484619101</v>
      </c>
      <c r="W54" s="11">
        <v>0.33102035522460899</v>
      </c>
      <c r="X54" s="2">
        <v>0.57313537597656194</v>
      </c>
      <c r="Y54" s="2">
        <v>0.57313537597656194</v>
      </c>
      <c r="Z54" s="2">
        <v>0.3</v>
      </c>
      <c r="AA54" s="2">
        <v>1</v>
      </c>
      <c r="AB54" s="2">
        <v>0.76923076923076905</v>
      </c>
      <c r="AC54" s="2">
        <v>0.86956521739130399</v>
      </c>
      <c r="AD54" s="2">
        <v>0</v>
      </c>
      <c r="AE54" s="2">
        <v>0.7</v>
      </c>
    </row>
    <row r="55" spans="1:31" x14ac:dyDescent="0.15">
      <c r="A55" s="6">
        <v>738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10.526350021362299</v>
      </c>
      <c r="L55" s="10">
        <v>4.0360393524169904</v>
      </c>
      <c r="M55">
        <v>3.4618988037109402</v>
      </c>
      <c r="N55">
        <v>5.2421836853027299</v>
      </c>
      <c r="O55">
        <v>2</v>
      </c>
      <c r="P55">
        <v>2</v>
      </c>
      <c r="Q55">
        <v>12</v>
      </c>
      <c r="R55" s="16">
        <v>0.16669999999999999</v>
      </c>
      <c r="S55" s="16">
        <f t="shared" si="1"/>
        <v>0.2</v>
      </c>
      <c r="T55">
        <v>4.0297908782959002</v>
      </c>
      <c r="U55">
        <v>3.87283563613892</v>
      </c>
      <c r="V55">
        <v>3.4242961406707799</v>
      </c>
      <c r="W55" s="17">
        <v>0.44853949546813998</v>
      </c>
      <c r="X55">
        <v>0.60549473762512196</v>
      </c>
      <c r="Y55">
        <v>0.60549473762512196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6">
        <v>98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9.8297519683837908</v>
      </c>
      <c r="L56" s="10">
        <v>4.0625991821289098</v>
      </c>
      <c r="M56">
        <v>3.78593826293945</v>
      </c>
      <c r="N56">
        <v>5.8256168365478498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3.76481056213379</v>
      </c>
      <c r="U56">
        <v>3.5798575878143302</v>
      </c>
      <c r="V56">
        <v>3.2034485340118399</v>
      </c>
      <c r="W56" s="17">
        <v>0.37640905380249001</v>
      </c>
      <c r="X56">
        <v>0.56136202812194802</v>
      </c>
      <c r="Y56">
        <v>0.56136202812194802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975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8.6650199890136701</v>
      </c>
      <c r="L57" s="10">
        <v>4.0209655761718697</v>
      </c>
      <c r="M57">
        <v>3.30251884460449</v>
      </c>
      <c r="N57">
        <v>4.23954200744629</v>
      </c>
      <c r="O57">
        <v>2</v>
      </c>
      <c r="P57">
        <v>2</v>
      </c>
      <c r="Q57">
        <v>12</v>
      </c>
      <c r="R57" s="16">
        <v>0.16669999999999999</v>
      </c>
      <c r="S57" s="16">
        <f t="shared" si="1"/>
        <v>0.2</v>
      </c>
      <c r="T57">
        <v>3.4661102294921902</v>
      </c>
      <c r="U57">
        <v>3.2868278026580802</v>
      </c>
      <c r="V57">
        <v>2.9198410511016801</v>
      </c>
      <c r="W57" s="17">
        <v>0.36698675155639598</v>
      </c>
      <c r="X57">
        <v>0.54626917839050304</v>
      </c>
      <c r="Y57">
        <v>0.54626917839050304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447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9.1051177978515607</v>
      </c>
      <c r="L58" s="10">
        <v>4.0541019439697301</v>
      </c>
      <c r="M58">
        <v>3.3755970001220699</v>
      </c>
      <c r="N58">
        <v>4.9540519714355504</v>
      </c>
      <c r="O58">
        <v>2</v>
      </c>
      <c r="P58">
        <v>2</v>
      </c>
      <c r="Q58">
        <v>11</v>
      </c>
      <c r="R58" s="16">
        <v>0.18179999999999999</v>
      </c>
      <c r="S58" s="16">
        <f t="shared" ref="S58:S61" si="2">O58/E58</f>
        <v>0.2</v>
      </c>
      <c r="T58">
        <v>3.4527492523193399</v>
      </c>
      <c r="U58">
        <v>3.28089499473572</v>
      </c>
      <c r="V58">
        <v>2.9209547042846702</v>
      </c>
      <c r="W58" s="17">
        <v>0.35994029045105003</v>
      </c>
      <c r="X58">
        <v>0.53179454803466797</v>
      </c>
      <c r="Y58">
        <v>0.53179454803466797</v>
      </c>
      <c r="Z58">
        <v>0.2</v>
      </c>
      <c r="AA58">
        <v>0.9</v>
      </c>
      <c r="AB58">
        <v>0.81818181818181801</v>
      </c>
      <c r="AC58">
        <v>0.85714285714285698</v>
      </c>
      <c r="AD58">
        <v>0.1</v>
      </c>
      <c r="AE58">
        <v>0.7</v>
      </c>
    </row>
    <row r="59" spans="1:31" s="2" customFormat="1" x14ac:dyDescent="0.15">
      <c r="A59" s="7">
        <v>552</v>
      </c>
      <c r="B59" s="2">
        <v>16</v>
      </c>
      <c r="C59" s="2">
        <v>4</v>
      </c>
      <c r="D59" s="2">
        <v>10</v>
      </c>
      <c r="E59" s="2">
        <v>10</v>
      </c>
      <c r="F59" s="2">
        <v>10</v>
      </c>
      <c r="G59" s="2">
        <v>0</v>
      </c>
      <c r="H59" s="2">
        <v>6</v>
      </c>
      <c r="I59" s="2">
        <v>4</v>
      </c>
      <c r="J59" s="2">
        <v>0.8</v>
      </c>
      <c r="K59" s="11">
        <v>9.2559547424316406</v>
      </c>
      <c r="L59" s="11">
        <v>4.1378879547119096</v>
      </c>
      <c r="M59" s="2">
        <v>2.82206153869629</v>
      </c>
      <c r="N59" s="2">
        <v>5.2405490875244096</v>
      </c>
      <c r="O59" s="2">
        <v>3</v>
      </c>
      <c r="P59" s="2">
        <v>3</v>
      </c>
      <c r="Q59" s="2">
        <v>13</v>
      </c>
      <c r="R59" s="18">
        <v>0.23080000000000001</v>
      </c>
      <c r="S59" s="18">
        <f t="shared" si="2"/>
        <v>0.3</v>
      </c>
      <c r="T59" s="2">
        <v>3.5596675872802699</v>
      </c>
      <c r="U59" s="2">
        <v>3.3212480545043901</v>
      </c>
      <c r="V59" s="2">
        <v>2.9677696228027299</v>
      </c>
      <c r="W59" s="11">
        <v>0.35347843170165999</v>
      </c>
      <c r="X59" s="2">
        <v>0.59189796447753895</v>
      </c>
      <c r="Y59" s="2">
        <v>0.59189796447753895</v>
      </c>
      <c r="Z59" s="2">
        <v>0.3</v>
      </c>
      <c r="AA59" s="2">
        <v>1</v>
      </c>
      <c r="AB59" s="2">
        <v>0.76923076923076905</v>
      </c>
      <c r="AC59" s="2">
        <v>0.86956521739130399</v>
      </c>
      <c r="AD59" s="2">
        <v>0</v>
      </c>
      <c r="AE59" s="2">
        <v>0.7</v>
      </c>
    </row>
    <row r="60" spans="1:31" x14ac:dyDescent="0.15">
      <c r="A60" s="6">
        <v>282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 s="3">
        <v>9.8995666503906197</v>
      </c>
      <c r="L60" s="10">
        <v>4.2879219055175799</v>
      </c>
      <c r="M60">
        <v>2.7621402740478498</v>
      </c>
      <c r="N60">
        <v>5.5382747650146502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3.1876335144043</v>
      </c>
      <c r="U60">
        <v>3.00083351135254</v>
      </c>
      <c r="V60">
        <v>2.6199593544006401</v>
      </c>
      <c r="W60" s="17">
        <v>0.38087415695190402</v>
      </c>
      <c r="X60">
        <v>0.567674160003662</v>
      </c>
      <c r="Y60">
        <v>0.567674160003662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420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8.9019279479980504</v>
      </c>
      <c r="L61" s="10">
        <v>4.2809696197509801</v>
      </c>
      <c r="M61">
        <v>3.0007476806640598</v>
      </c>
      <c r="N61">
        <v>4.5010414123535201</v>
      </c>
      <c r="O61">
        <v>2</v>
      </c>
      <c r="P61">
        <v>2</v>
      </c>
      <c r="Q61">
        <v>12</v>
      </c>
      <c r="R61" s="16">
        <v>0.16669999999999999</v>
      </c>
      <c r="S61" s="16">
        <f t="shared" si="2"/>
        <v>0.2</v>
      </c>
      <c r="T61">
        <v>3.5607547760009801</v>
      </c>
      <c r="U61">
        <v>3.3618261814117401</v>
      </c>
      <c r="V61">
        <v>2.9829249382018999</v>
      </c>
      <c r="W61" s="17">
        <v>0.37890124320983898</v>
      </c>
      <c r="X61">
        <v>0.57782983779907204</v>
      </c>
      <c r="Y61">
        <v>0.57782983779907204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3.4706702868143724</v>
      </c>
      <c r="W62" s="17">
        <f t="shared" ref="W62:AE62" si="3">AVERAGE(W2:W61)</f>
        <v>0.21487543185551961</v>
      </c>
      <c r="Z62" s="3">
        <f t="shared" si="3"/>
        <v>0.33666666666666678</v>
      </c>
      <c r="AA62" s="3">
        <f t="shared" si="3"/>
        <v>0.97166666666666646</v>
      </c>
      <c r="AB62" s="3">
        <f t="shared" si="3"/>
        <v>0.74597374847374842</v>
      </c>
      <c r="AC62" s="3">
        <f t="shared" si="3"/>
        <v>0.84273608758391327</v>
      </c>
      <c r="AD62" s="3">
        <f t="shared" si="3"/>
        <v>2.8333333333333342E-2</v>
      </c>
      <c r="AE62" s="3">
        <f t="shared" si="3"/>
        <v>0.63500000000000001</v>
      </c>
    </row>
    <row r="63" spans="1:31" s="3" customFormat="1" x14ac:dyDescent="0.15">
      <c r="K63" s="14" t="s">
        <v>30</v>
      </c>
      <c r="L63" s="10">
        <f>MAX(L2:L61)</f>
        <v>4.2879219055175799</v>
      </c>
      <c r="W63" s="17">
        <f t="shared" ref="W63:AE63" si="4">MAX(W2:W61)</f>
        <v>0.44853949546813998</v>
      </c>
      <c r="Z63" s="3">
        <f t="shared" si="4"/>
        <v>0.6</v>
      </c>
      <c r="AA63" s="3">
        <f t="shared" si="4"/>
        <v>1</v>
      </c>
      <c r="AB63" s="3">
        <f t="shared" si="4"/>
        <v>0.83333333333333304</v>
      </c>
      <c r="AC63" s="3">
        <f t="shared" si="4"/>
        <v>0.90909090909090895</v>
      </c>
      <c r="AD63" s="3">
        <f t="shared" si="4"/>
        <v>0.2</v>
      </c>
      <c r="AE63" s="3">
        <f t="shared" si="4"/>
        <v>0.8</v>
      </c>
    </row>
    <row r="64" spans="1:31" s="3" customFormat="1" x14ac:dyDescent="0.15">
      <c r="L64" s="10">
        <f>MIN(L2:L61)</f>
        <v>2.5968551635742201</v>
      </c>
      <c r="W64" s="17">
        <f t="shared" ref="W64:AE64" si="5">MIN(W2:W61)</f>
        <v>1.5685558319091799E-3</v>
      </c>
      <c r="Z64" s="3">
        <f t="shared" si="5"/>
        <v>0.2</v>
      </c>
      <c r="AA64" s="3">
        <f t="shared" si="5"/>
        <v>0.8</v>
      </c>
      <c r="AB64" s="3">
        <f t="shared" si="5"/>
        <v>0.6</v>
      </c>
      <c r="AC64" s="3">
        <f t="shared" si="5"/>
        <v>0.72</v>
      </c>
      <c r="AD64" s="3">
        <f t="shared" si="5"/>
        <v>0</v>
      </c>
      <c r="AE64" s="3">
        <f t="shared" si="5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O71" s="3" t="s">
        <v>97</v>
      </c>
      <c r="P71" s="3"/>
      <c r="Q71" s="3"/>
      <c r="R71" s="3"/>
      <c r="W71" s="17"/>
    </row>
    <row r="72" spans="11:23" x14ac:dyDescent="0.15">
      <c r="K72" s="3"/>
      <c r="L72" s="3"/>
      <c r="O72" s="3">
        <v>0.2</v>
      </c>
      <c r="P72" s="3">
        <v>-400</v>
      </c>
      <c r="Q72" s="3">
        <v>1600</v>
      </c>
      <c r="R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O73" s="3">
        <v>0.4</v>
      </c>
      <c r="P73" s="3">
        <v>-800</v>
      </c>
      <c r="Q73" s="3">
        <v>1200</v>
      </c>
      <c r="R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O74" s="3">
        <v>0.45</v>
      </c>
      <c r="P74" s="3">
        <v>-900</v>
      </c>
      <c r="Q74" s="3">
        <v>1100</v>
      </c>
      <c r="R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O75" s="3">
        <v>0.49</v>
      </c>
      <c r="P75" s="3">
        <v>-980</v>
      </c>
      <c r="Q75" s="3">
        <v>1020</v>
      </c>
      <c r="R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22" customFormat="1" x14ac:dyDescent="0.15">
      <c r="K83" s="24" t="s">
        <v>75</v>
      </c>
      <c r="L83" s="24">
        <f>COUNTIF(L2:L61,"&lt;2.593")-COUNTIF(L2:L61,"&lt;2.398")</f>
        <v>0</v>
      </c>
      <c r="M83" s="20">
        <v>3</v>
      </c>
      <c r="N83" s="20">
        <v>2</v>
      </c>
      <c r="W83" s="24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x14ac:dyDescent="0.15">
      <c r="K85" s="3" t="s">
        <v>77</v>
      </c>
      <c r="L85" s="3">
        <f>COUNTIF(L2:L61,"&lt;2.983")-COUNTIF(L2:L61,"&lt;2.788")</f>
        <v>5</v>
      </c>
      <c r="M85" s="3">
        <v>8</v>
      </c>
      <c r="N85" s="3">
        <v>6</v>
      </c>
      <c r="O85" s="3">
        <v>5</v>
      </c>
      <c r="W85" s="17"/>
    </row>
    <row r="86" spans="11:23" x14ac:dyDescent="0.15">
      <c r="K86" s="3" t="s">
        <v>78</v>
      </c>
      <c r="L86" s="3">
        <f>COUNTIF(L2:L61,"&lt;3.178")-COUNTIF(L2:L61,"&lt;2.983")</f>
        <v>7</v>
      </c>
      <c r="M86" s="3">
        <v>11</v>
      </c>
      <c r="N86" s="3">
        <v>9</v>
      </c>
      <c r="O86" s="3">
        <v>7</v>
      </c>
      <c r="W86" s="17"/>
    </row>
    <row r="87" spans="11:23" x14ac:dyDescent="0.15">
      <c r="K87" s="3" t="s">
        <v>79</v>
      </c>
      <c r="L87" s="3">
        <f>COUNTIF(L2:L61,"&lt;3.373")-COUNTIF(L2:L61,"&lt;3.178")</f>
        <v>10</v>
      </c>
      <c r="M87" s="3">
        <v>14</v>
      </c>
      <c r="N87" s="3">
        <v>12</v>
      </c>
      <c r="O87" s="3">
        <v>10</v>
      </c>
      <c r="W87" s="17"/>
    </row>
    <row r="88" spans="11:23" s="36" customFormat="1" ht="14.25" x14ac:dyDescent="0.15">
      <c r="K88" s="37" t="s">
        <v>80</v>
      </c>
      <c r="L88" s="37">
        <f>COUNTIF(L2:L61,"&lt;3.568")-COUNTIF(L2:L61,"&lt;3.373")</f>
        <v>12</v>
      </c>
      <c r="M88" s="21">
        <v>16</v>
      </c>
      <c r="N88" s="21">
        <v>14</v>
      </c>
      <c r="O88" s="21">
        <v>12</v>
      </c>
      <c r="W88" s="37"/>
    </row>
    <row r="89" spans="11:23" x14ac:dyDescent="0.15">
      <c r="K89" s="3" t="s">
        <v>81</v>
      </c>
      <c r="L89" s="3">
        <f>COUNTIF(L2:L61,"&lt;3.763")-COUNTIF(L2:L61,"&lt;3.568")</f>
        <v>10</v>
      </c>
      <c r="M89" s="3">
        <v>14</v>
      </c>
      <c r="N89" s="3">
        <v>12</v>
      </c>
      <c r="O89" s="3">
        <v>10</v>
      </c>
      <c r="W89" s="17"/>
    </row>
    <row r="90" spans="11:23" x14ac:dyDescent="0.15">
      <c r="K90" s="3" t="s">
        <v>82</v>
      </c>
      <c r="L90" s="3">
        <f>COUNTIF(L2:L61,"&lt;3.958")-COUNTIF(L2:L61,"&lt;3.763")</f>
        <v>7</v>
      </c>
      <c r="M90" s="3">
        <v>11</v>
      </c>
      <c r="N90" s="3">
        <v>9</v>
      </c>
      <c r="O90" s="3">
        <v>7</v>
      </c>
      <c r="W90" s="17"/>
    </row>
    <row r="91" spans="11:23" x14ac:dyDescent="0.15">
      <c r="K91" s="3" t="s">
        <v>83</v>
      </c>
      <c r="L91" s="3">
        <f>COUNTIF(L2:L61,"&lt;4.153")-COUNTIF(L2:L61,"&lt;3.958")</f>
        <v>5</v>
      </c>
      <c r="M91" s="3">
        <v>8</v>
      </c>
      <c r="N91" s="3">
        <v>6</v>
      </c>
      <c r="O91" s="3">
        <v>5</v>
      </c>
      <c r="W91" s="3"/>
    </row>
    <row r="92" spans="11:23" x14ac:dyDescent="0.15">
      <c r="K92" s="3" t="s">
        <v>84</v>
      </c>
      <c r="L92" s="3">
        <f>COUNTIF(L2:L61,"&lt;4.348")-COUNTIF(L2:L61,"&lt;4.153")</f>
        <v>2</v>
      </c>
      <c r="M92" s="3">
        <v>6</v>
      </c>
      <c r="N92" s="3">
        <v>4</v>
      </c>
      <c r="O92" s="3">
        <v>2</v>
      </c>
      <c r="W92" s="17"/>
    </row>
    <row r="93" spans="11:23" s="22" customFormat="1" x14ac:dyDescent="0.15">
      <c r="K93" s="24" t="s">
        <v>85</v>
      </c>
      <c r="L93" s="24">
        <f>COUNTIF(L2:L61,"&lt;4.543")-COUNTIF(L2:L61,"&lt;4.348")</f>
        <v>0</v>
      </c>
      <c r="M93" s="20">
        <v>3</v>
      </c>
      <c r="N93" s="20">
        <v>2</v>
      </c>
      <c r="W93" s="24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N97">
        <v>1.9079999999999999</v>
      </c>
      <c r="O97">
        <v>0.155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N98">
        <v>2.5009999999999999</v>
      </c>
      <c r="O98">
        <v>0.21299999999999999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3.472</v>
      </c>
      <c r="O99">
        <v>0.29099999999999998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E99"/>
  <sheetViews>
    <sheetView topLeftCell="I76" workbookViewId="0">
      <selection activeCell="P79" sqref="P79:P87"/>
    </sheetView>
  </sheetViews>
  <sheetFormatPr defaultColWidth="8.875" defaultRowHeight="13.5" x14ac:dyDescent="0.15"/>
  <cols>
    <col min="11" max="11" width="21" customWidth="1"/>
    <col min="12" max="12" width="15.25" customWidth="1"/>
    <col min="13" max="14" width="12.875"/>
    <col min="20" max="22" width="12.875"/>
    <col min="23" max="23" width="21.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18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s="32" customFormat="1" x14ac:dyDescent="0.15">
      <c r="A3" s="33">
        <v>24</v>
      </c>
      <c r="B3" s="32">
        <v>15</v>
      </c>
      <c r="C3" s="32">
        <v>5</v>
      </c>
      <c r="D3" s="32">
        <v>10</v>
      </c>
      <c r="E3" s="32">
        <v>10</v>
      </c>
      <c r="F3" s="32">
        <v>9</v>
      </c>
      <c r="G3" s="32">
        <v>1</v>
      </c>
      <c r="H3" s="32">
        <v>6</v>
      </c>
      <c r="I3" s="32">
        <v>4</v>
      </c>
      <c r="J3" s="32">
        <v>0.75</v>
      </c>
      <c r="K3" s="34">
        <v>8.3411636352539098</v>
      </c>
      <c r="L3" s="34">
        <v>2.5968551635742201</v>
      </c>
      <c r="M3" s="32">
        <v>1.41201019287109</v>
      </c>
      <c r="N3" s="32">
        <v>6.6117286682128897</v>
      </c>
      <c r="O3" s="32">
        <v>5</v>
      </c>
      <c r="P3" s="32">
        <v>5</v>
      </c>
      <c r="Q3" s="32">
        <v>14</v>
      </c>
      <c r="R3" s="35">
        <v>0.35709999999999997</v>
      </c>
      <c r="S3" s="35">
        <f t="shared" si="0"/>
        <v>0.5</v>
      </c>
      <c r="T3" s="32">
        <v>3.4026832580566402</v>
      </c>
      <c r="U3" s="32">
        <v>3.0136945247650102</v>
      </c>
      <c r="V3" s="32">
        <v>2.94060087203979</v>
      </c>
      <c r="W3" s="34">
        <v>7.3093652725219699E-2</v>
      </c>
      <c r="X3" s="32">
        <v>0.46208238601684598</v>
      </c>
      <c r="Y3" s="32">
        <v>0.46208238601684598</v>
      </c>
      <c r="Z3" s="32">
        <v>0.5</v>
      </c>
      <c r="AA3" s="32">
        <v>0.9</v>
      </c>
      <c r="AB3" s="32">
        <v>0.64285714285714302</v>
      </c>
      <c r="AC3" s="32">
        <v>0.75</v>
      </c>
      <c r="AD3" s="32">
        <v>0.1</v>
      </c>
      <c r="AE3" s="32">
        <v>0.4</v>
      </c>
    </row>
    <row r="4" spans="1:31" x14ac:dyDescent="0.15">
      <c r="A4" s="6">
        <v>365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7.97296142578125</v>
      </c>
      <c r="L4" s="3">
        <v>2.8002986907959002</v>
      </c>
      <c r="M4">
        <v>0.1246337890625</v>
      </c>
      <c r="N4">
        <v>8.4722270965576207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3.2654514312744101</v>
      </c>
      <c r="U4">
        <v>2.70167112350464</v>
      </c>
      <c r="V4">
        <v>2.73349809646606</v>
      </c>
      <c r="W4" s="3">
        <v>3.1826972961425802E-2</v>
      </c>
      <c r="X4">
        <v>0.53195333480835005</v>
      </c>
      <c r="Y4">
        <v>0.53195333480835005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32" customFormat="1" x14ac:dyDescent="0.15">
      <c r="A7" s="33">
        <v>523</v>
      </c>
      <c r="B7" s="32">
        <v>15</v>
      </c>
      <c r="C7" s="32">
        <v>5</v>
      </c>
      <c r="D7" s="32">
        <v>10</v>
      </c>
      <c r="E7" s="32">
        <v>10</v>
      </c>
      <c r="F7" s="32">
        <v>9</v>
      </c>
      <c r="G7" s="32">
        <v>1</v>
      </c>
      <c r="H7" s="32">
        <v>6</v>
      </c>
      <c r="I7" s="32">
        <v>4</v>
      </c>
      <c r="J7" s="32">
        <v>0.75</v>
      </c>
      <c r="K7" s="34">
        <v>7.95646095275879</v>
      </c>
      <c r="L7" s="34">
        <v>2.79928779602051</v>
      </c>
      <c r="M7" s="32">
        <v>1.62091064453125</v>
      </c>
      <c r="N7" s="32">
        <v>5.6493225097656197</v>
      </c>
      <c r="O7" s="32">
        <v>5</v>
      </c>
      <c r="P7" s="32">
        <v>5</v>
      </c>
      <c r="Q7" s="32">
        <v>14</v>
      </c>
      <c r="R7" s="35">
        <v>0.35709999999999997</v>
      </c>
      <c r="S7" s="35">
        <f t="shared" si="0"/>
        <v>0.5</v>
      </c>
      <c r="T7" s="32">
        <v>3.3187294006347701</v>
      </c>
      <c r="U7" s="32">
        <v>3.0012328624725302</v>
      </c>
      <c r="V7" s="32">
        <v>2.8874719142913801</v>
      </c>
      <c r="W7" s="34">
        <v>0.113760948181152</v>
      </c>
      <c r="X7" s="32">
        <v>0.43125748634338401</v>
      </c>
      <c r="Y7" s="32">
        <v>0.43125748634338401</v>
      </c>
      <c r="Z7" s="32">
        <v>0.5</v>
      </c>
      <c r="AA7" s="32">
        <v>0.9</v>
      </c>
      <c r="AB7" s="32">
        <v>0.64285714285714302</v>
      </c>
      <c r="AC7" s="32">
        <v>0.75</v>
      </c>
      <c r="AD7" s="32">
        <v>0.1</v>
      </c>
      <c r="AE7" s="32">
        <v>0.4</v>
      </c>
    </row>
    <row r="8" spans="1:31" x14ac:dyDescent="0.15">
      <c r="A8" s="6">
        <v>139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7.91512107849121</v>
      </c>
      <c r="L8" s="10">
        <v>3.0504188537597701</v>
      </c>
      <c r="M8">
        <v>0.32053756713867199</v>
      </c>
      <c r="N8">
        <v>7.6119632720947301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3.1472129821777299</v>
      </c>
      <c r="U8">
        <v>2.64344978332519</v>
      </c>
      <c r="V8">
        <v>2.6132624149322501</v>
      </c>
      <c r="W8" s="17">
        <v>3.0187368392944301E-2</v>
      </c>
      <c r="X8">
        <v>0.53395056724548295</v>
      </c>
      <c r="Y8">
        <v>0.53395056724548295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7.8317146301269496</v>
      </c>
      <c r="L9" s="10">
        <v>3.0649051666259801</v>
      </c>
      <c r="M9">
        <v>0.44335174560546903</v>
      </c>
      <c r="N9">
        <v>7.5477924346923801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3.2726955413818399</v>
      </c>
      <c r="U9">
        <v>2.7893033027648899</v>
      </c>
      <c r="V9">
        <v>2.7581441402435298</v>
      </c>
      <c r="W9" s="17">
        <v>3.1159162521362301E-2</v>
      </c>
      <c r="X9">
        <v>0.514551401138306</v>
      </c>
      <c r="Y9">
        <v>0.514551401138306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124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7.3410587310790998</v>
      </c>
      <c r="L10" s="10">
        <v>3.0933818817138699</v>
      </c>
      <c r="M10">
        <v>0.57393264770507801</v>
      </c>
      <c r="N10">
        <v>6.4201107025146502</v>
      </c>
      <c r="O10">
        <v>3</v>
      </c>
      <c r="P10">
        <v>3</v>
      </c>
      <c r="Q10">
        <v>11</v>
      </c>
      <c r="R10" s="16">
        <v>0.2727</v>
      </c>
      <c r="S10" s="16">
        <f t="shared" si="0"/>
        <v>0.3</v>
      </c>
      <c r="T10">
        <v>2.9213008880615199</v>
      </c>
      <c r="U10">
        <v>2.5082163810729998</v>
      </c>
      <c r="V10">
        <v>2.4388997554778999</v>
      </c>
      <c r="W10" s="17">
        <v>6.9316625595092801E-2</v>
      </c>
      <c r="X10">
        <v>0.482401132583618</v>
      </c>
      <c r="Y10">
        <v>0.482401132583618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6">
        <v>375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8.2417392730712908</v>
      </c>
      <c r="L11" s="10">
        <v>2.9888610839843701</v>
      </c>
      <c r="M11">
        <v>1.03568267822266</v>
      </c>
      <c r="N11">
        <v>6.5994071960449201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3.4292221069335902</v>
      </c>
      <c r="U11">
        <v>3.0179691314697301</v>
      </c>
      <c r="V11">
        <v>2.8843188285827601</v>
      </c>
      <c r="W11" s="17">
        <v>0.133650302886963</v>
      </c>
      <c r="X11">
        <v>0.54490327835082997</v>
      </c>
      <c r="Y11">
        <v>0.54490327835082997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872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7.7024211883544904</v>
      </c>
      <c r="L12" s="10">
        <v>3.0466976165771502</v>
      </c>
      <c r="M12">
        <v>1.49460601806641</v>
      </c>
      <c r="N12">
        <v>6.2072620391845703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2.7578697204589799</v>
      </c>
      <c r="U12">
        <v>2.4421029090881401</v>
      </c>
      <c r="V12">
        <v>2.3006236553192099</v>
      </c>
      <c r="W12" s="17">
        <v>0.14147925376892101</v>
      </c>
      <c r="X12">
        <v>0.45724606513977101</v>
      </c>
      <c r="Y12">
        <v>0.45724606513977101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x14ac:dyDescent="0.15">
      <c r="A13" s="6">
        <v>81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9.0150375366210902</v>
      </c>
      <c r="L13" s="10">
        <v>3.1596374511718701</v>
      </c>
      <c r="M13">
        <v>0.88665771484375</v>
      </c>
      <c r="N13">
        <v>7.1648426055908203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3.8138198852539098</v>
      </c>
      <c r="U13">
        <v>3.3624386787414502</v>
      </c>
      <c r="V13">
        <v>3.2055625915527299</v>
      </c>
      <c r="W13" s="17">
        <v>0.15687608718872101</v>
      </c>
      <c r="X13">
        <v>0.60825729370117199</v>
      </c>
      <c r="Y13">
        <v>0.60825729370117199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s="2" customFormat="1" x14ac:dyDescent="0.15">
      <c r="A14" s="7">
        <v>258</v>
      </c>
      <c r="B14" s="2">
        <v>15</v>
      </c>
      <c r="C14" s="2">
        <v>5</v>
      </c>
      <c r="D14" s="2">
        <v>10</v>
      </c>
      <c r="E14" s="2">
        <v>10</v>
      </c>
      <c r="F14" s="2">
        <v>10</v>
      </c>
      <c r="G14" s="2">
        <v>0</v>
      </c>
      <c r="H14" s="2">
        <v>5</v>
      </c>
      <c r="I14" s="2">
        <v>5</v>
      </c>
      <c r="J14" s="2">
        <v>0.75</v>
      </c>
      <c r="K14" s="11">
        <v>8.7935047149658203</v>
      </c>
      <c r="L14" s="11">
        <v>3.0823822021484402</v>
      </c>
      <c r="M14" s="2">
        <v>0.86180114746093694</v>
      </c>
      <c r="N14" s="2">
        <v>6.9810791015625</v>
      </c>
      <c r="O14" s="2">
        <v>4</v>
      </c>
      <c r="P14" s="2">
        <v>4</v>
      </c>
      <c r="Q14" s="2">
        <v>14</v>
      </c>
      <c r="R14" s="18">
        <v>0.28570000000000001</v>
      </c>
      <c r="S14" s="18">
        <f t="shared" si="0"/>
        <v>0.4</v>
      </c>
      <c r="T14" s="2">
        <v>4.00844383239746</v>
      </c>
      <c r="U14" s="2">
        <v>3.5459938049316402</v>
      </c>
      <c r="V14" s="2">
        <v>3.3885917663574201</v>
      </c>
      <c r="W14" s="11">
        <v>0.157402038574219</v>
      </c>
      <c r="X14" s="2">
        <v>0.61985206604003895</v>
      </c>
      <c r="Y14" s="2">
        <v>0.61985206604003895</v>
      </c>
      <c r="Z14" s="2">
        <v>0.4</v>
      </c>
      <c r="AA14" s="2">
        <v>1</v>
      </c>
      <c r="AB14" s="2">
        <v>0.71428571428571397</v>
      </c>
      <c r="AC14" s="2">
        <v>0.83333333333333304</v>
      </c>
      <c r="AD14" s="2">
        <v>0</v>
      </c>
      <c r="AE14" s="2">
        <v>0.6</v>
      </c>
    </row>
    <row r="15" spans="1:31" x14ac:dyDescent="0.15">
      <c r="A15" s="6">
        <v>194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8.7540836334228498</v>
      </c>
      <c r="L15" s="10">
        <v>3.1999416351318399</v>
      </c>
      <c r="M15">
        <v>0.15018081665039101</v>
      </c>
      <c r="N15">
        <v>8.8024158477783203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3.3016281127929701</v>
      </c>
      <c r="U15">
        <v>2.7430267333984402</v>
      </c>
      <c r="V15">
        <v>2.7414581775665301</v>
      </c>
      <c r="W15" s="17">
        <v>1.5685558319091799E-3</v>
      </c>
      <c r="X15">
        <v>0.56016993522643999</v>
      </c>
      <c r="Y15">
        <v>0.56016993522643999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826</v>
      </c>
      <c r="B16">
        <v>13</v>
      </c>
      <c r="C16">
        <v>7</v>
      </c>
      <c r="D16">
        <v>10</v>
      </c>
      <c r="E16">
        <v>10</v>
      </c>
      <c r="F16">
        <v>9</v>
      </c>
      <c r="G16">
        <v>1</v>
      </c>
      <c r="H16">
        <v>4</v>
      </c>
      <c r="I16">
        <v>6</v>
      </c>
      <c r="J16">
        <v>0.65</v>
      </c>
      <c r="K16" s="3">
        <v>7.3606605529785201</v>
      </c>
      <c r="L16" s="10">
        <v>3.1785659790039098</v>
      </c>
      <c r="M16">
        <v>0.79636383056640603</v>
      </c>
      <c r="N16">
        <v>6.4848976135253897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2.875732421875</v>
      </c>
      <c r="U16">
        <v>2.5069985389709499</v>
      </c>
      <c r="V16">
        <v>2.48158931732178</v>
      </c>
      <c r="W16" s="17">
        <v>2.5409221649169901E-2</v>
      </c>
      <c r="X16">
        <v>0.39414310455322299</v>
      </c>
      <c r="Y16">
        <v>0.39414310455322299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267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7.2348403930664098</v>
      </c>
      <c r="L17" s="10">
        <v>3.2259273529052699</v>
      </c>
      <c r="M17">
        <v>1.8032188415527299</v>
      </c>
      <c r="N17">
        <v>5.1724166870117196</v>
      </c>
      <c r="O17">
        <v>3</v>
      </c>
      <c r="P17">
        <v>3</v>
      </c>
      <c r="Q17">
        <v>12</v>
      </c>
      <c r="R17" s="16">
        <v>0.25</v>
      </c>
      <c r="S17" s="16">
        <f t="shared" si="0"/>
        <v>0.3</v>
      </c>
      <c r="T17">
        <v>3.08205986022949</v>
      </c>
      <c r="U17">
        <v>2.7949919700622599</v>
      </c>
      <c r="V17">
        <v>2.6184489727020299</v>
      </c>
      <c r="W17" s="17">
        <v>0.17654299736022899</v>
      </c>
      <c r="X17">
        <v>0.46361088752746599</v>
      </c>
      <c r="Y17">
        <v>0.46361088752746599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6">
        <v>507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8.0761833190918004</v>
      </c>
      <c r="L18" s="10">
        <v>3.2535152435302699</v>
      </c>
      <c r="M18">
        <v>1.4528160095214799</v>
      </c>
      <c r="N18">
        <v>6.0439472198486301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3.1535835266113299</v>
      </c>
      <c r="U18">
        <v>2.8117747306823699</v>
      </c>
      <c r="V18">
        <v>2.6275200843811</v>
      </c>
      <c r="W18" s="17">
        <v>0.18425464630127</v>
      </c>
      <c r="X18">
        <v>0.52606344223022505</v>
      </c>
      <c r="Y18">
        <v>0.52606344223022505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341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9.2915840148925799</v>
      </c>
      <c r="L19" s="10">
        <v>3.3382911682128902</v>
      </c>
      <c r="M19">
        <v>0.891143798828125</v>
      </c>
      <c r="N19">
        <v>7.0122776031494096</v>
      </c>
      <c r="O19">
        <v>3</v>
      </c>
      <c r="P19">
        <v>3</v>
      </c>
      <c r="Q19">
        <v>13</v>
      </c>
      <c r="R19" s="16">
        <v>0.23080000000000001</v>
      </c>
      <c r="S19" s="16">
        <f t="shared" ref="S19:S24" si="1">O19/E19</f>
        <v>0.3</v>
      </c>
      <c r="T19">
        <v>3.8982982635497998</v>
      </c>
      <c r="U19">
        <v>3.49162745475769</v>
      </c>
      <c r="V19">
        <v>3.3069717884063698</v>
      </c>
      <c r="W19" s="17">
        <v>0.184655666351318</v>
      </c>
      <c r="X19">
        <v>0.59132647514343295</v>
      </c>
      <c r="Y19">
        <v>0.59132647514343295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73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7.2695007324218697</v>
      </c>
      <c r="L20" s="10">
        <v>3.22128105163574</v>
      </c>
      <c r="M20">
        <v>1.70132255554199</v>
      </c>
      <c r="N20">
        <v>5.0565223693847701</v>
      </c>
      <c r="O20">
        <v>3</v>
      </c>
      <c r="P20">
        <v>3</v>
      </c>
      <c r="Q20">
        <v>13</v>
      </c>
      <c r="R20" s="16">
        <v>0.23080000000000001</v>
      </c>
      <c r="S20" s="16">
        <f t="shared" si="1"/>
        <v>0.3</v>
      </c>
      <c r="T20">
        <v>2.8403358459472701</v>
      </c>
      <c r="U20">
        <v>2.5804290771484402</v>
      </c>
      <c r="V20">
        <v>2.38827300071716</v>
      </c>
      <c r="W20" s="17">
        <v>0.192156076431274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198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8.7684097290039098</v>
      </c>
      <c r="L21" s="10">
        <v>3.3038673400878902</v>
      </c>
      <c r="M21">
        <v>1.0797042846679701</v>
      </c>
      <c r="N21">
        <v>6.4807567596435502</v>
      </c>
      <c r="O21">
        <v>3</v>
      </c>
      <c r="P21">
        <v>3</v>
      </c>
      <c r="Q21">
        <v>13</v>
      </c>
      <c r="R21" s="16">
        <v>0.23080000000000001</v>
      </c>
      <c r="S21" s="16">
        <f t="shared" si="1"/>
        <v>0.3</v>
      </c>
      <c r="T21">
        <v>3.76474952697754</v>
      </c>
      <c r="U21">
        <v>3.3759093284606898</v>
      </c>
      <c r="V21">
        <v>3.1784703731536901</v>
      </c>
      <c r="W21" s="17">
        <v>0.197438955307007</v>
      </c>
      <c r="X21">
        <v>0.58627915382385298</v>
      </c>
      <c r="Y21">
        <v>0.58627915382385298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493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7.8912525177001998</v>
      </c>
      <c r="L22" s="10">
        <v>3.30648612976074</v>
      </c>
      <c r="M22">
        <v>1.63422775268555</v>
      </c>
      <c r="N22">
        <v>5.8250179290771502</v>
      </c>
      <c r="O22">
        <v>3</v>
      </c>
      <c r="P22">
        <v>3</v>
      </c>
      <c r="Q22">
        <v>13</v>
      </c>
      <c r="R22" s="16">
        <v>0.23080000000000001</v>
      </c>
      <c r="S22" s="16">
        <f t="shared" si="1"/>
        <v>0.3</v>
      </c>
      <c r="T22">
        <v>3.1980972290039098</v>
      </c>
      <c r="U22">
        <v>2.8720688819885201</v>
      </c>
      <c r="V22">
        <v>2.6721639633178702</v>
      </c>
      <c r="W22" s="17">
        <v>0.19990491867065399</v>
      </c>
      <c r="X22">
        <v>0.52593326568603505</v>
      </c>
      <c r="Y22">
        <v>0.52593326568603505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1" customFormat="1" x14ac:dyDescent="0.15">
      <c r="A23" s="8">
        <v>745</v>
      </c>
      <c r="B23" s="1">
        <v>15</v>
      </c>
      <c r="C23" s="1">
        <v>5</v>
      </c>
      <c r="D23" s="1">
        <v>10</v>
      </c>
      <c r="E23" s="1">
        <v>10</v>
      </c>
      <c r="F23" s="1">
        <v>10</v>
      </c>
      <c r="G23" s="1">
        <v>0</v>
      </c>
      <c r="H23" s="1">
        <v>5</v>
      </c>
      <c r="I23" s="1">
        <v>5</v>
      </c>
      <c r="J23" s="1">
        <v>0.75</v>
      </c>
      <c r="K23" s="12">
        <v>8.3796195983886701</v>
      </c>
      <c r="L23" s="12">
        <v>3.3549060821533199</v>
      </c>
      <c r="M23" s="1">
        <v>1.17251205444336</v>
      </c>
      <c r="N23" s="1">
        <v>5.6846427917480504</v>
      </c>
      <c r="O23" s="1">
        <v>3</v>
      </c>
      <c r="P23" s="1">
        <v>3</v>
      </c>
      <c r="Q23" s="1">
        <v>13</v>
      </c>
      <c r="R23" s="19">
        <v>0.23080000000000001</v>
      </c>
      <c r="S23" s="19">
        <f t="shared" si="1"/>
        <v>0.3</v>
      </c>
      <c r="T23" s="1">
        <v>3.4461708068847701</v>
      </c>
      <c r="U23" s="1">
        <v>3.10820341110229</v>
      </c>
      <c r="V23" s="1">
        <v>2.8983116149902299</v>
      </c>
      <c r="W23" s="12">
        <v>0.20989179611205999</v>
      </c>
      <c r="X23" s="1">
        <v>0.54785919189453103</v>
      </c>
      <c r="Y23" s="1">
        <v>0.54785919189453103</v>
      </c>
      <c r="Z23" s="1">
        <v>0.3</v>
      </c>
      <c r="AA23" s="1">
        <v>1</v>
      </c>
      <c r="AB23" s="1">
        <v>0.76923076923076905</v>
      </c>
      <c r="AC23" s="1">
        <v>0.86956521739130399</v>
      </c>
      <c r="AD23" s="1">
        <v>0</v>
      </c>
      <c r="AE23" s="1">
        <v>0.7</v>
      </c>
    </row>
    <row r="24" spans="1:31" x14ac:dyDescent="0.15">
      <c r="A24" s="6">
        <v>47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8.6016101837158203</v>
      </c>
      <c r="L24" s="10">
        <v>3.5562801361084002</v>
      </c>
      <c r="M24">
        <v>1.72512435913086</v>
      </c>
      <c r="N24">
        <v>6.4283504486084002</v>
      </c>
      <c r="O24">
        <v>3</v>
      </c>
      <c r="P24">
        <v>3</v>
      </c>
      <c r="Q24">
        <v>13</v>
      </c>
      <c r="R24" s="16">
        <v>0.23080000000000001</v>
      </c>
      <c r="S24" s="16">
        <f t="shared" si="1"/>
        <v>0.3</v>
      </c>
      <c r="T24">
        <v>3.1413154602050799</v>
      </c>
      <c r="U24">
        <v>2.8176734447479199</v>
      </c>
      <c r="V24">
        <v>2.60455298423767</v>
      </c>
      <c r="W24" s="17">
        <v>0.21312046051025399</v>
      </c>
      <c r="X24">
        <v>0.536762475967407</v>
      </c>
      <c r="Y24">
        <v>0.536762475967407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42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8.3586750030517596</v>
      </c>
      <c r="L25" s="10">
        <v>3.4387035369872998</v>
      </c>
      <c r="M25">
        <v>0.42399215698242199</v>
      </c>
      <c r="N25">
        <v>7.2754058837890598</v>
      </c>
      <c r="O25">
        <v>3</v>
      </c>
      <c r="P25">
        <v>3</v>
      </c>
      <c r="Q25">
        <v>13</v>
      </c>
      <c r="R25" s="16">
        <v>0.23080000000000001</v>
      </c>
      <c r="S25" s="16">
        <f t="shared" ref="S25:S31" si="2">O25/E25</f>
        <v>0.3</v>
      </c>
      <c r="T25">
        <v>3.5587501525878902</v>
      </c>
      <c r="U25">
        <v>3.07724857330322</v>
      </c>
      <c r="V25">
        <v>2.9885916709899898</v>
      </c>
      <c r="W25" s="17">
        <v>8.8656902313232394E-2</v>
      </c>
      <c r="X25">
        <v>0.57015848159789995</v>
      </c>
      <c r="Y25">
        <v>0.57015848159789995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728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8.311279296875</v>
      </c>
      <c r="L26" s="10">
        <v>3.40718269348144</v>
      </c>
      <c r="M26">
        <v>1.7891731262207</v>
      </c>
      <c r="N26">
        <v>6.5721664428710902</v>
      </c>
      <c r="O26">
        <v>5</v>
      </c>
      <c r="P26">
        <v>5</v>
      </c>
      <c r="Q26">
        <v>14</v>
      </c>
      <c r="R26" s="16">
        <v>0.35709999999999997</v>
      </c>
      <c r="S26" s="16">
        <f t="shared" si="2"/>
        <v>0.5</v>
      </c>
      <c r="T26">
        <v>2.6091175079345699</v>
      </c>
      <c r="U26">
        <v>2.2884228229522701</v>
      </c>
      <c r="V26">
        <v>2.1918892860412602</v>
      </c>
      <c r="W26" s="17">
        <v>9.6533536911010701E-2</v>
      </c>
      <c r="X26">
        <v>0.41722822189330999</v>
      </c>
      <c r="Y26">
        <v>0.41722822189330999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30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7.8907737731933603</v>
      </c>
      <c r="L27" s="10">
        <v>3.5076599121093701</v>
      </c>
      <c r="M27">
        <v>0.99642562866210904</v>
      </c>
      <c r="N27">
        <v>6.7723903656005904</v>
      </c>
      <c r="O27">
        <v>4</v>
      </c>
      <c r="P27">
        <v>4</v>
      </c>
      <c r="Q27">
        <v>14</v>
      </c>
      <c r="R27" s="16">
        <v>0.28570000000000001</v>
      </c>
      <c r="S27" s="16">
        <f t="shared" si="2"/>
        <v>0.4</v>
      </c>
      <c r="T27">
        <v>2.8835430145263699</v>
      </c>
      <c r="U27">
        <v>2.49128293991089</v>
      </c>
      <c r="V27">
        <v>2.38577508926392</v>
      </c>
      <c r="W27" s="17">
        <v>0.105507850646973</v>
      </c>
      <c r="X27">
        <v>0.49776792526245101</v>
      </c>
      <c r="Y27">
        <v>0.49776792526245101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557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8.6429004669189506</v>
      </c>
      <c r="L28" s="10">
        <v>3.4898815155029301</v>
      </c>
      <c r="M28">
        <v>3.3616695404052699</v>
      </c>
      <c r="N28">
        <v>6.9340877532959002</v>
      </c>
      <c r="O28">
        <v>6</v>
      </c>
      <c r="P28">
        <v>6</v>
      </c>
      <c r="Q28">
        <v>15</v>
      </c>
      <c r="R28" s="16">
        <v>0.4</v>
      </c>
      <c r="S28" s="16">
        <f t="shared" si="2"/>
        <v>0.6</v>
      </c>
      <c r="T28">
        <v>3.9486217498779301</v>
      </c>
      <c r="U28">
        <v>3.5956997871398899</v>
      </c>
      <c r="V28">
        <v>3.4285111427307098</v>
      </c>
      <c r="W28" s="17">
        <v>0.16718864440917999</v>
      </c>
      <c r="X28">
        <v>0.52011060714721702</v>
      </c>
      <c r="Y28">
        <v>0.52011060714721702</v>
      </c>
      <c r="Z28">
        <v>0.6</v>
      </c>
      <c r="AA28">
        <v>0.9</v>
      </c>
      <c r="AB28">
        <v>0.6</v>
      </c>
      <c r="AC28">
        <v>0.72</v>
      </c>
      <c r="AD28">
        <v>0.1</v>
      </c>
      <c r="AE28">
        <v>0.3</v>
      </c>
    </row>
    <row r="29" spans="1:31" x14ac:dyDescent="0.15">
      <c r="A29" s="6">
        <v>689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8.3701667785644496</v>
      </c>
      <c r="L29" s="10">
        <v>3.5632762908935498</v>
      </c>
      <c r="M29">
        <v>1.56231689453125</v>
      </c>
      <c r="N29">
        <v>5.6118679046630904</v>
      </c>
      <c r="O29">
        <v>3</v>
      </c>
      <c r="P29">
        <v>3</v>
      </c>
      <c r="Q29">
        <v>13</v>
      </c>
      <c r="R29" s="16">
        <v>0.23080000000000001</v>
      </c>
      <c r="S29" s="16">
        <f t="shared" si="2"/>
        <v>0.3</v>
      </c>
      <c r="T29">
        <v>3.46083259582519</v>
      </c>
      <c r="U29">
        <v>3.12393999099731</v>
      </c>
      <c r="V29">
        <v>2.87826704978943</v>
      </c>
      <c r="W29" s="17">
        <v>0.24567294120788599</v>
      </c>
      <c r="X29">
        <v>0.58256554603576705</v>
      </c>
      <c r="Y29">
        <v>0.58256554603576705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22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7.8447742462158203</v>
      </c>
      <c r="L30" s="10">
        <v>3.5581932067871098</v>
      </c>
      <c r="M30">
        <v>1.8253154754638701</v>
      </c>
      <c r="N30">
        <v>5.1074123382568404</v>
      </c>
      <c r="O30">
        <v>3</v>
      </c>
      <c r="P30">
        <v>3</v>
      </c>
      <c r="Q30">
        <v>12</v>
      </c>
      <c r="R30" s="16">
        <v>0.25</v>
      </c>
      <c r="S30" s="16">
        <f t="shared" si="2"/>
        <v>0.3</v>
      </c>
      <c r="T30">
        <v>3.2751617431640598</v>
      </c>
      <c r="U30">
        <v>2.9962241649627699</v>
      </c>
      <c r="V30">
        <v>2.7968080043792698</v>
      </c>
      <c r="W30" s="17">
        <v>0.19941616058349601</v>
      </c>
      <c r="X30">
        <v>0.47835373878478998</v>
      </c>
      <c r="Y30">
        <v>0.47835373878478998</v>
      </c>
      <c r="Z30">
        <v>0.3</v>
      </c>
      <c r="AA30">
        <v>0.9</v>
      </c>
      <c r="AB30">
        <v>0.75</v>
      </c>
      <c r="AC30">
        <v>0.81818181818181801</v>
      </c>
      <c r="AD30">
        <v>0.1</v>
      </c>
      <c r="AE30">
        <v>0.6</v>
      </c>
    </row>
    <row r="31" spans="1:31" x14ac:dyDescent="0.15">
      <c r="A31" s="6">
        <v>627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9.0328903198242205</v>
      </c>
      <c r="L31" s="3">
        <v>3.56332206726074</v>
      </c>
      <c r="M31">
        <v>1.3673553466796899</v>
      </c>
      <c r="N31">
        <v>6.5472145080566397</v>
      </c>
      <c r="O31">
        <v>4</v>
      </c>
      <c r="P31">
        <v>4</v>
      </c>
      <c r="Q31">
        <v>14</v>
      </c>
      <c r="R31" s="16">
        <v>0.28570000000000001</v>
      </c>
      <c r="S31" s="16">
        <f t="shared" si="2"/>
        <v>0.4</v>
      </c>
      <c r="T31">
        <v>2.9811477661132799</v>
      </c>
      <c r="U31">
        <v>2.66263651847839</v>
      </c>
      <c r="V31">
        <v>2.4581284523010201</v>
      </c>
      <c r="W31" s="3">
        <v>0.204508066177368</v>
      </c>
      <c r="X31">
        <v>0.52301931381225597</v>
      </c>
      <c r="Y31">
        <v>0.52301931381225597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706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8.3719978332519496</v>
      </c>
      <c r="L32" s="10">
        <v>3.50216865539551</v>
      </c>
      <c r="M32">
        <v>1.48310470581055</v>
      </c>
      <c r="N32">
        <v>5.7015380859375</v>
      </c>
      <c r="O32">
        <v>3</v>
      </c>
      <c r="P32">
        <v>3</v>
      </c>
      <c r="Q32">
        <v>13</v>
      </c>
      <c r="R32" s="16">
        <v>0.23080000000000001</v>
      </c>
      <c r="S32" s="16">
        <f t="shared" ref="S32:S56" si="3">O32/E32</f>
        <v>0.3</v>
      </c>
      <c r="T32">
        <v>3.6610755920410201</v>
      </c>
      <c r="U32">
        <v>3.3353500366210902</v>
      </c>
      <c r="V32">
        <v>3.1281661987304701</v>
      </c>
      <c r="W32" s="17">
        <v>0.207183837890625</v>
      </c>
      <c r="X32">
        <v>0.53290939331054699</v>
      </c>
      <c r="Y32">
        <v>0.53290939331054699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135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8.6782855987548793</v>
      </c>
      <c r="L33" s="10">
        <v>3.5440158843994101</v>
      </c>
      <c r="M33">
        <v>1.6060638427734399</v>
      </c>
      <c r="N33">
        <v>6.3926277160644496</v>
      </c>
      <c r="O33">
        <v>3</v>
      </c>
      <c r="P33">
        <v>3</v>
      </c>
      <c r="Q33">
        <v>13</v>
      </c>
      <c r="R33" s="16">
        <v>0.23080000000000001</v>
      </c>
      <c r="S33" s="16">
        <f t="shared" si="3"/>
        <v>0.3</v>
      </c>
      <c r="T33">
        <v>3.3585205078125</v>
      </c>
      <c r="U33">
        <v>3.0213584899902299</v>
      </c>
      <c r="V33">
        <v>2.8138573169708301</v>
      </c>
      <c r="W33" s="17">
        <v>0.20750117301940901</v>
      </c>
      <c r="X33">
        <v>0.54466319084167503</v>
      </c>
      <c r="Y33">
        <v>0.54466319084167503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1" customFormat="1" x14ac:dyDescent="0.15">
      <c r="A34" s="8">
        <v>180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8.6510353088378906</v>
      </c>
      <c r="L34" s="12">
        <v>3.5153141021728498</v>
      </c>
      <c r="M34" s="1">
        <v>1.5819053649902299</v>
      </c>
      <c r="N34" s="1">
        <v>6.4046325683593697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3"/>
        <v>0.3</v>
      </c>
      <c r="T34" s="1">
        <v>3.3307437896728498</v>
      </c>
      <c r="U34" s="1">
        <v>2.9684205055236799</v>
      </c>
      <c r="V34" s="1">
        <v>2.7608375549316402</v>
      </c>
      <c r="W34" s="12">
        <v>0.20758295059204099</v>
      </c>
      <c r="X34" s="1">
        <v>0.56990623474121105</v>
      </c>
      <c r="Y34" s="1">
        <v>0.56990623474121105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345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7.1087226867675799</v>
      </c>
      <c r="L35" s="10">
        <v>3.5736541748046902</v>
      </c>
      <c r="M35">
        <v>1.87067222595215</v>
      </c>
      <c r="N35">
        <v>5.9993782043456996</v>
      </c>
      <c r="O35">
        <v>3</v>
      </c>
      <c r="P35">
        <v>3</v>
      </c>
      <c r="Q35">
        <v>12</v>
      </c>
      <c r="R35" s="16">
        <v>0.25</v>
      </c>
      <c r="S35" s="16">
        <f t="shared" si="3"/>
        <v>0.3</v>
      </c>
      <c r="T35">
        <v>2.66177558898926</v>
      </c>
      <c r="U35">
        <v>2.3573517799377401</v>
      </c>
      <c r="V35">
        <v>2.2364528179168701</v>
      </c>
      <c r="W35" s="17">
        <v>0.120898962020874</v>
      </c>
      <c r="X35">
        <v>0.42532277107238797</v>
      </c>
      <c r="Y35">
        <v>0.42532277107238797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6">
        <v>7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9.7504291534423793</v>
      </c>
      <c r="L36" s="10">
        <v>3.6274681091308598</v>
      </c>
      <c r="M36">
        <v>3.2106761932372998</v>
      </c>
      <c r="N36">
        <v>5.56974220275879</v>
      </c>
      <c r="O36">
        <v>2</v>
      </c>
      <c r="P36">
        <v>2</v>
      </c>
      <c r="Q36">
        <v>12</v>
      </c>
      <c r="R36" s="16">
        <v>0.16669999999999999</v>
      </c>
      <c r="S36" s="16">
        <f t="shared" si="3"/>
        <v>0.2</v>
      </c>
      <c r="T36">
        <v>3.89222908020019</v>
      </c>
      <c r="U36">
        <v>3.7008795738220202</v>
      </c>
      <c r="V36">
        <v>3.3142113685607901</v>
      </c>
      <c r="W36" s="17">
        <v>0.38666820526123102</v>
      </c>
      <c r="X36">
        <v>0.57801771163940396</v>
      </c>
      <c r="Y36">
        <v>0.57801771163940396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926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8.3006877899169904</v>
      </c>
      <c r="L37" s="10">
        <v>3.6109352111816402</v>
      </c>
      <c r="M37">
        <v>0.69366455078125</v>
      </c>
      <c r="N37">
        <v>6.8622627258300799</v>
      </c>
      <c r="O37">
        <v>3</v>
      </c>
      <c r="P37">
        <v>3</v>
      </c>
      <c r="Q37">
        <v>13</v>
      </c>
      <c r="R37" s="16">
        <v>0.23080000000000001</v>
      </c>
      <c r="S37" s="16">
        <f t="shared" si="3"/>
        <v>0.3</v>
      </c>
      <c r="T37">
        <v>3.5491771697997998</v>
      </c>
      <c r="U37">
        <v>3.0837340354919398</v>
      </c>
      <c r="V37">
        <v>2.9655303955078098</v>
      </c>
      <c r="W37" s="17">
        <v>0.118203639984131</v>
      </c>
      <c r="X37">
        <v>0.58364677429199197</v>
      </c>
      <c r="Y37">
        <v>0.58364677429199197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804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9.2121372222900408</v>
      </c>
      <c r="L38" s="10">
        <v>3.6844596862793</v>
      </c>
      <c r="M38">
        <v>2.8261775970459002</v>
      </c>
      <c r="N38">
        <v>5.0357398986816397</v>
      </c>
      <c r="O38">
        <v>4</v>
      </c>
      <c r="P38">
        <v>4</v>
      </c>
      <c r="Q38">
        <v>14</v>
      </c>
      <c r="R38" s="16">
        <v>0.28570000000000001</v>
      </c>
      <c r="S38" s="16">
        <f t="shared" si="3"/>
        <v>0.4</v>
      </c>
      <c r="T38">
        <v>3.9346790313720699</v>
      </c>
      <c r="U38">
        <v>3.6910636425018302</v>
      </c>
      <c r="V38">
        <v>3.3227219581603999</v>
      </c>
      <c r="W38" s="17">
        <v>0.368341684341431</v>
      </c>
      <c r="X38">
        <v>0.61195707321167003</v>
      </c>
      <c r="Y38">
        <v>0.61195707321167003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287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8.0243225097656197</v>
      </c>
      <c r="L39" s="3">
        <v>3.7559452056884801</v>
      </c>
      <c r="M39">
        <v>2.51016426086426</v>
      </c>
      <c r="N39">
        <v>3.9995098114013699</v>
      </c>
      <c r="O39">
        <v>2</v>
      </c>
      <c r="P39">
        <v>2</v>
      </c>
      <c r="Q39">
        <v>11</v>
      </c>
      <c r="R39" s="16">
        <v>0.18179999999999999</v>
      </c>
      <c r="S39" s="16">
        <f t="shared" si="3"/>
        <v>0.2</v>
      </c>
      <c r="T39">
        <v>3.2217845916747998</v>
      </c>
      <c r="U39">
        <v>3.0187540054321298</v>
      </c>
      <c r="V39">
        <v>2.7104396820068399</v>
      </c>
      <c r="W39" s="3">
        <v>0.30831432342529302</v>
      </c>
      <c r="X39">
        <v>0.51134490966796897</v>
      </c>
      <c r="Y39">
        <v>0.51134490966796897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6">
        <v>199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7.9574508666992196</v>
      </c>
      <c r="L40" s="10">
        <v>3.5844383239746098</v>
      </c>
      <c r="M40">
        <v>2.3754787445068399</v>
      </c>
      <c r="N40">
        <v>4.2659530639648402</v>
      </c>
      <c r="O40">
        <v>2</v>
      </c>
      <c r="P40">
        <v>2</v>
      </c>
      <c r="Q40">
        <v>11</v>
      </c>
      <c r="R40" s="16">
        <v>0.18179999999999999</v>
      </c>
      <c r="S40" s="16">
        <f t="shared" si="3"/>
        <v>0.2</v>
      </c>
      <c r="T40">
        <v>3.0793838500976598</v>
      </c>
      <c r="U40">
        <v>2.87855720520019</v>
      </c>
      <c r="V40">
        <v>2.57972311973572</v>
      </c>
      <c r="W40" s="17">
        <v>0.29883408546447698</v>
      </c>
      <c r="X40">
        <v>0.49966073036193798</v>
      </c>
      <c r="Y40">
        <v>0.49966073036193798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6">
        <v>909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9.4390964508056605</v>
      </c>
      <c r="L41" s="10">
        <v>3.6817817687988299</v>
      </c>
      <c r="M41">
        <v>2.35576248168945</v>
      </c>
      <c r="N41">
        <v>6.2804756164550799</v>
      </c>
      <c r="O41">
        <v>4</v>
      </c>
      <c r="P41">
        <v>4</v>
      </c>
      <c r="Q41">
        <v>14</v>
      </c>
      <c r="R41" s="16">
        <v>0.28570000000000001</v>
      </c>
      <c r="S41" s="16">
        <f t="shared" si="3"/>
        <v>0.4</v>
      </c>
      <c r="T41">
        <v>3.6427536010742201</v>
      </c>
      <c r="U41">
        <v>3.3378839492797798</v>
      </c>
      <c r="V41">
        <v>3.0499641895294198</v>
      </c>
      <c r="W41" s="17">
        <v>0.28791975975036599</v>
      </c>
      <c r="X41">
        <v>0.59278941154480003</v>
      </c>
      <c r="Y41">
        <v>0.59278941154480003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832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8.1481857299804705</v>
      </c>
      <c r="L42" s="10">
        <v>3.6342067718505899</v>
      </c>
      <c r="M42">
        <v>2.5873832702636701</v>
      </c>
      <c r="N42">
        <v>4.9062271118164098</v>
      </c>
      <c r="O42">
        <v>2</v>
      </c>
      <c r="P42">
        <v>2</v>
      </c>
      <c r="Q42">
        <v>11</v>
      </c>
      <c r="R42" s="16">
        <v>0.18179999999999999</v>
      </c>
      <c r="S42" s="16">
        <f t="shared" si="3"/>
        <v>0.2</v>
      </c>
      <c r="T42">
        <v>3.1466770172119101</v>
      </c>
      <c r="U42">
        <v>2.9410047531127899</v>
      </c>
      <c r="V42">
        <v>2.6656045913696298</v>
      </c>
      <c r="W42" s="17">
        <v>0.27540016174316401</v>
      </c>
      <c r="X42">
        <v>0.48107242584228499</v>
      </c>
      <c r="Y42">
        <v>0.48107242584228499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s="32" customFormat="1" x14ac:dyDescent="0.15">
      <c r="A43" s="33">
        <v>280</v>
      </c>
      <c r="B43" s="32">
        <v>16</v>
      </c>
      <c r="C43" s="32">
        <v>4</v>
      </c>
      <c r="D43" s="32">
        <v>10</v>
      </c>
      <c r="E43" s="32">
        <v>10</v>
      </c>
      <c r="F43" s="32">
        <v>10</v>
      </c>
      <c r="G43" s="32">
        <v>0</v>
      </c>
      <c r="H43" s="32">
        <v>6</v>
      </c>
      <c r="I43" s="32">
        <v>4</v>
      </c>
      <c r="J43" s="32">
        <v>0.8</v>
      </c>
      <c r="K43" s="34">
        <v>9.9044857025146502</v>
      </c>
      <c r="L43" s="34">
        <v>3.6474914550781201</v>
      </c>
      <c r="M43" s="32">
        <v>2.3194427490234402</v>
      </c>
      <c r="N43" s="32">
        <v>7.1081981658935502</v>
      </c>
      <c r="O43" s="32">
        <v>4</v>
      </c>
      <c r="P43" s="32">
        <v>4</v>
      </c>
      <c r="Q43" s="32">
        <v>14</v>
      </c>
      <c r="R43" s="35">
        <v>0.28570000000000001</v>
      </c>
      <c r="S43" s="35">
        <f t="shared" si="3"/>
        <v>0.4</v>
      </c>
      <c r="T43" s="32">
        <v>3.4641170501709002</v>
      </c>
      <c r="U43" s="32">
        <v>3.14463591575623</v>
      </c>
      <c r="V43" s="32">
        <v>2.87735867500305</v>
      </c>
      <c r="W43" s="34">
        <v>0.26727724075317399</v>
      </c>
      <c r="X43" s="32">
        <v>0.58675837516784701</v>
      </c>
      <c r="Y43" s="32">
        <v>0.58675837516784701</v>
      </c>
      <c r="Z43" s="32">
        <v>0.4</v>
      </c>
      <c r="AA43" s="32">
        <v>1</v>
      </c>
      <c r="AB43" s="32">
        <v>0.71428571428571397</v>
      </c>
      <c r="AC43" s="32">
        <v>0.83333333333333304</v>
      </c>
      <c r="AD43" s="32">
        <v>0</v>
      </c>
      <c r="AE43" s="32">
        <v>0.6</v>
      </c>
    </row>
    <row r="44" spans="1:31" x14ac:dyDescent="0.15">
      <c r="A44" s="6">
        <v>977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10.467790603637701</v>
      </c>
      <c r="L44" s="10">
        <v>3.95425605773926</v>
      </c>
      <c r="M44">
        <v>3.54449462890625</v>
      </c>
      <c r="N44">
        <v>6.0931262969970703</v>
      </c>
      <c r="O44">
        <v>3</v>
      </c>
      <c r="P44">
        <v>3</v>
      </c>
      <c r="Q44">
        <v>13</v>
      </c>
      <c r="R44" s="16">
        <v>0.23080000000000001</v>
      </c>
      <c r="S44" s="16">
        <f t="shared" si="3"/>
        <v>0.3</v>
      </c>
      <c r="T44">
        <v>4.0049190521240199</v>
      </c>
      <c r="U44">
        <v>3.8048429489135702</v>
      </c>
      <c r="V44">
        <v>3.3979873657226598</v>
      </c>
      <c r="W44" s="17">
        <v>0.40685558319091802</v>
      </c>
      <c r="X44">
        <v>0.60693168640136697</v>
      </c>
      <c r="Y44">
        <v>0.60693168640136697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116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10.695125579834</v>
      </c>
      <c r="L45" s="10">
        <v>3.86113357543945</v>
      </c>
      <c r="M45">
        <v>3.4150371551513699</v>
      </c>
      <c r="N45">
        <v>6.3120250701904297</v>
      </c>
      <c r="O45">
        <v>3</v>
      </c>
      <c r="P45">
        <v>3</v>
      </c>
      <c r="Q45">
        <v>13</v>
      </c>
      <c r="R45" s="16">
        <v>0.23080000000000001</v>
      </c>
      <c r="S45" s="16">
        <f t="shared" si="3"/>
        <v>0.3</v>
      </c>
      <c r="T45">
        <v>4.1133708953857404</v>
      </c>
      <c r="U45">
        <v>3.9187879562377899</v>
      </c>
      <c r="V45">
        <v>3.5277342796325701</v>
      </c>
      <c r="W45" s="17">
        <v>0.391053676605225</v>
      </c>
      <c r="X45">
        <v>0.58563661575317405</v>
      </c>
      <c r="Y45">
        <v>0.58563661575317405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887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10.2275581359863</v>
      </c>
      <c r="L46" s="10">
        <v>3.8743839263915998</v>
      </c>
      <c r="M46">
        <v>3.3857994079589799</v>
      </c>
      <c r="N46">
        <v>5.4985122680664098</v>
      </c>
      <c r="O46">
        <v>4</v>
      </c>
      <c r="P46">
        <v>4</v>
      </c>
      <c r="Q46">
        <v>14</v>
      </c>
      <c r="R46" s="16">
        <v>0.28570000000000001</v>
      </c>
      <c r="S46" s="16">
        <f t="shared" si="3"/>
        <v>0.4</v>
      </c>
      <c r="T46">
        <v>4.1704597473144496</v>
      </c>
      <c r="U46">
        <v>3.9681935310363801</v>
      </c>
      <c r="V46">
        <v>3.58179712295532</v>
      </c>
      <c r="W46" s="17">
        <v>0.38639640808105502</v>
      </c>
      <c r="X46">
        <v>0.58866262435913097</v>
      </c>
      <c r="Y46">
        <v>0.58866262435913097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774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9.9837837219238299</v>
      </c>
      <c r="L47" s="10">
        <v>3.8917007446289098</v>
      </c>
      <c r="M47">
        <v>3.5301170349121098</v>
      </c>
      <c r="N47">
        <v>5.8071537017822301</v>
      </c>
      <c r="O47">
        <v>2</v>
      </c>
      <c r="P47">
        <v>2</v>
      </c>
      <c r="Q47">
        <v>12</v>
      </c>
      <c r="R47" s="16">
        <v>0.16669999999999999</v>
      </c>
      <c r="S47" s="16">
        <f t="shared" si="3"/>
        <v>0.2</v>
      </c>
      <c r="T47">
        <v>3.93145751953125</v>
      </c>
      <c r="U47">
        <v>3.73478102684021</v>
      </c>
      <c r="V47">
        <v>3.3527534008026101</v>
      </c>
      <c r="W47" s="17">
        <v>0.38202762603759799</v>
      </c>
      <c r="X47">
        <v>0.57870411872863803</v>
      </c>
      <c r="Y47">
        <v>0.57870411872863803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814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8.7280445098877006</v>
      </c>
      <c r="L48" s="10">
        <v>3.9425106048584002</v>
      </c>
      <c r="M48">
        <v>3.1601314544677699</v>
      </c>
      <c r="N48">
        <v>4.2285442352294904</v>
      </c>
      <c r="O48">
        <v>2</v>
      </c>
      <c r="P48">
        <v>2</v>
      </c>
      <c r="Q48">
        <v>12</v>
      </c>
      <c r="R48" s="16">
        <v>0.16669999999999999</v>
      </c>
      <c r="S48" s="16">
        <f t="shared" si="3"/>
        <v>0.2</v>
      </c>
      <c r="T48">
        <v>3.6649322509765598</v>
      </c>
      <c r="U48">
        <v>3.4909923076629599</v>
      </c>
      <c r="V48">
        <v>3.1285991668701199</v>
      </c>
      <c r="W48" s="17">
        <v>0.36239314079284701</v>
      </c>
      <c r="X48">
        <v>0.53633308410644498</v>
      </c>
      <c r="Y48">
        <v>0.53633308410644498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377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8.2505340576171893</v>
      </c>
      <c r="L49" s="10">
        <v>3.88496971130371</v>
      </c>
      <c r="M49">
        <v>2.65253829956055</v>
      </c>
      <c r="N49">
        <v>4.1948738098144496</v>
      </c>
      <c r="O49">
        <v>2</v>
      </c>
      <c r="P49">
        <v>2</v>
      </c>
      <c r="Q49">
        <v>12</v>
      </c>
      <c r="R49" s="16">
        <v>0.16669999999999999</v>
      </c>
      <c r="S49" s="16">
        <f t="shared" si="3"/>
        <v>0.2</v>
      </c>
      <c r="T49">
        <v>3.1810302734375</v>
      </c>
      <c r="U49">
        <v>2.9841549396514901</v>
      </c>
      <c r="V49">
        <v>2.6513941287994398</v>
      </c>
      <c r="W49" s="17">
        <v>0.332760810852051</v>
      </c>
      <c r="X49">
        <v>0.52963614463806197</v>
      </c>
      <c r="Y49">
        <v>0.52963614463806197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s="2" customFormat="1" x14ac:dyDescent="0.15">
      <c r="A50" s="7">
        <v>715</v>
      </c>
      <c r="B50" s="2">
        <v>17</v>
      </c>
      <c r="C50" s="2">
        <v>3</v>
      </c>
      <c r="D50" s="2">
        <v>10</v>
      </c>
      <c r="E50" s="2">
        <v>10</v>
      </c>
      <c r="F50" s="2">
        <v>10</v>
      </c>
      <c r="G50" s="2">
        <v>0</v>
      </c>
      <c r="H50" s="2">
        <v>7</v>
      </c>
      <c r="I50" s="2">
        <v>3</v>
      </c>
      <c r="J50" s="2">
        <v>0.85</v>
      </c>
      <c r="K50" s="11">
        <v>9.5674629211425799</v>
      </c>
      <c r="L50" s="11">
        <v>3.8139095306396502</v>
      </c>
      <c r="M50" s="2">
        <v>3.18080329895019</v>
      </c>
      <c r="N50" s="2">
        <v>6.1090106964111301</v>
      </c>
      <c r="O50" s="2">
        <v>3</v>
      </c>
      <c r="P50" s="2">
        <v>3</v>
      </c>
      <c r="Q50" s="2">
        <v>13</v>
      </c>
      <c r="R50" s="18">
        <v>0.23080000000000001</v>
      </c>
      <c r="S50" s="18">
        <f t="shared" si="3"/>
        <v>0.3</v>
      </c>
      <c r="T50" s="2">
        <v>3.7163944244384801</v>
      </c>
      <c r="U50" s="2">
        <v>3.4742794036865199</v>
      </c>
      <c r="V50" s="2">
        <v>3.1432590484619101</v>
      </c>
      <c r="W50" s="11">
        <v>0.33102035522460899</v>
      </c>
      <c r="X50" s="2">
        <v>0.57313537597656194</v>
      </c>
      <c r="Y50" s="2">
        <v>0.57313537597656194</v>
      </c>
      <c r="Z50" s="2">
        <v>0.3</v>
      </c>
      <c r="AA50" s="2">
        <v>1</v>
      </c>
      <c r="AB50" s="2">
        <v>0.76923076923076905</v>
      </c>
      <c r="AC50" s="2">
        <v>0.86956521739130399</v>
      </c>
      <c r="AD50" s="2">
        <v>0</v>
      </c>
      <c r="AE50" s="2">
        <v>0.7</v>
      </c>
    </row>
    <row r="51" spans="1:31" x14ac:dyDescent="0.15">
      <c r="A51" s="6">
        <v>738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10.526350021362299</v>
      </c>
      <c r="L51" s="10">
        <v>4.0360393524169904</v>
      </c>
      <c r="M51">
        <v>3.4618988037109402</v>
      </c>
      <c r="N51">
        <v>5.2421836853027299</v>
      </c>
      <c r="O51">
        <v>2</v>
      </c>
      <c r="P51">
        <v>2</v>
      </c>
      <c r="Q51">
        <v>12</v>
      </c>
      <c r="R51" s="16">
        <v>0.16669999999999999</v>
      </c>
      <c r="S51" s="16">
        <f t="shared" si="3"/>
        <v>0.2</v>
      </c>
      <c r="T51">
        <v>4.0297908782959002</v>
      </c>
      <c r="U51">
        <v>3.87283563613892</v>
      </c>
      <c r="V51">
        <v>3.4242961406707799</v>
      </c>
      <c r="W51" s="17">
        <v>0.44853949546813998</v>
      </c>
      <c r="X51">
        <v>0.60549473762512196</v>
      </c>
      <c r="Y51">
        <v>0.60549473762512196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98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9.8297519683837908</v>
      </c>
      <c r="L52" s="10">
        <v>4.0625991821289098</v>
      </c>
      <c r="M52">
        <v>3.78593826293945</v>
      </c>
      <c r="N52">
        <v>5.8256168365478498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3"/>
        <v>0.3</v>
      </c>
      <c r="T52">
        <v>3.76481056213379</v>
      </c>
      <c r="U52">
        <v>3.5798575878143302</v>
      </c>
      <c r="V52">
        <v>3.2034485340118399</v>
      </c>
      <c r="W52" s="17">
        <v>0.37640905380249001</v>
      </c>
      <c r="X52">
        <v>0.56136202812194802</v>
      </c>
      <c r="Y52">
        <v>0.56136202812194802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975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8.6650199890136701</v>
      </c>
      <c r="L53" s="10">
        <v>4.0209655761718697</v>
      </c>
      <c r="M53">
        <v>3.30251884460449</v>
      </c>
      <c r="N53">
        <v>4.23954200744629</v>
      </c>
      <c r="O53">
        <v>2</v>
      </c>
      <c r="P53">
        <v>2</v>
      </c>
      <c r="Q53">
        <v>12</v>
      </c>
      <c r="R53" s="16">
        <v>0.16669999999999999</v>
      </c>
      <c r="S53" s="16">
        <f t="shared" si="3"/>
        <v>0.2</v>
      </c>
      <c r="T53">
        <v>3.4661102294921902</v>
      </c>
      <c r="U53">
        <v>3.2868278026580802</v>
      </c>
      <c r="V53">
        <v>2.9198410511016801</v>
      </c>
      <c r="W53" s="17">
        <v>0.36698675155639598</v>
      </c>
      <c r="X53">
        <v>0.54626917839050304</v>
      </c>
      <c r="Y53">
        <v>0.54626917839050304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s="2" customFormat="1" x14ac:dyDescent="0.15">
      <c r="A54" s="7">
        <v>447</v>
      </c>
      <c r="B54" s="2">
        <v>17</v>
      </c>
      <c r="C54" s="2">
        <v>3</v>
      </c>
      <c r="D54" s="2">
        <v>10</v>
      </c>
      <c r="E54" s="2">
        <v>10</v>
      </c>
      <c r="F54" s="2">
        <v>10</v>
      </c>
      <c r="G54" s="2">
        <v>0</v>
      </c>
      <c r="H54" s="2">
        <v>7</v>
      </c>
      <c r="I54" s="2">
        <v>3</v>
      </c>
      <c r="J54" s="2">
        <v>0.85</v>
      </c>
      <c r="K54" s="11">
        <v>9.1051177978515607</v>
      </c>
      <c r="L54" s="11">
        <v>4.0541019439697301</v>
      </c>
      <c r="M54" s="2">
        <v>3.3755970001220699</v>
      </c>
      <c r="N54" s="2">
        <v>4.9540519714355504</v>
      </c>
      <c r="O54" s="2">
        <v>2</v>
      </c>
      <c r="P54" s="2">
        <v>2</v>
      </c>
      <c r="Q54" s="2">
        <v>11</v>
      </c>
      <c r="R54" s="18">
        <v>0.18179999999999999</v>
      </c>
      <c r="S54" s="18">
        <f t="shared" si="3"/>
        <v>0.2</v>
      </c>
      <c r="T54" s="2">
        <v>3.4527492523193399</v>
      </c>
      <c r="U54" s="2">
        <v>3.28089499473572</v>
      </c>
      <c r="V54" s="2">
        <v>2.9209547042846702</v>
      </c>
      <c r="W54" s="11">
        <v>0.35994029045105003</v>
      </c>
      <c r="X54" s="2">
        <v>0.53179454803466797</v>
      </c>
      <c r="Y54" s="2">
        <v>0.53179454803466797</v>
      </c>
      <c r="Z54" s="2">
        <v>0.2</v>
      </c>
      <c r="AA54" s="2">
        <v>0.9</v>
      </c>
      <c r="AB54" s="2">
        <v>0.81818181818181801</v>
      </c>
      <c r="AC54" s="2">
        <v>0.85714285714285698</v>
      </c>
      <c r="AD54" s="2">
        <v>0.1</v>
      </c>
      <c r="AE54" s="2">
        <v>0.7</v>
      </c>
    </row>
    <row r="55" spans="1:31" x14ac:dyDescent="0.15">
      <c r="A55" s="6">
        <v>282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9.8995666503906197</v>
      </c>
      <c r="L55" s="10">
        <v>4.2879219055175799</v>
      </c>
      <c r="M55">
        <v>2.7621402740478498</v>
      </c>
      <c r="N55">
        <v>5.5382747650146502</v>
      </c>
      <c r="O55">
        <v>3</v>
      </c>
      <c r="P55">
        <v>3</v>
      </c>
      <c r="Q55">
        <v>13</v>
      </c>
      <c r="R55" s="16">
        <v>0.23080000000000001</v>
      </c>
      <c r="S55" s="16">
        <f t="shared" si="3"/>
        <v>0.3</v>
      </c>
      <c r="T55">
        <v>3.1876335144043</v>
      </c>
      <c r="U55">
        <v>3.00083351135254</v>
      </c>
      <c r="V55">
        <v>2.6199593544006401</v>
      </c>
      <c r="W55" s="17">
        <v>0.38087415695190402</v>
      </c>
      <c r="X55">
        <v>0.567674160003662</v>
      </c>
      <c r="Y55">
        <v>0.567674160003662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420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8.9019279479980504</v>
      </c>
      <c r="L56" s="10">
        <v>4.2809696197509801</v>
      </c>
      <c r="M56">
        <v>3.0007476806640598</v>
      </c>
      <c r="N56">
        <v>4.5010414123535201</v>
      </c>
      <c r="O56">
        <v>2</v>
      </c>
      <c r="P56">
        <v>2</v>
      </c>
      <c r="Q56">
        <v>12</v>
      </c>
      <c r="R56" s="16">
        <v>0.16669999999999999</v>
      </c>
      <c r="S56" s="16">
        <f t="shared" si="3"/>
        <v>0.2</v>
      </c>
      <c r="T56">
        <v>3.5607547760009801</v>
      </c>
      <c r="U56">
        <v>3.3618261814117401</v>
      </c>
      <c r="V56">
        <v>2.9829249382018999</v>
      </c>
      <c r="W56" s="17">
        <v>0.37890124320983898</v>
      </c>
      <c r="X56">
        <v>0.57782983779907204</v>
      </c>
      <c r="Y56">
        <v>0.57782983779907204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3.4722348299893473</v>
      </c>
      <c r="W57" s="17">
        <f t="shared" ref="W57:AE57" si="4">AVERAGE(W2:W56)</f>
        <v>0.21495371298356489</v>
      </c>
      <c r="Z57" s="3">
        <f t="shared" si="4"/>
        <v>0.33272727272727282</v>
      </c>
      <c r="AA57" s="3">
        <f t="shared" si="4"/>
        <v>0.96909090909090889</v>
      </c>
      <c r="AB57" s="3">
        <f t="shared" si="4"/>
        <v>0.74772227772227784</v>
      </c>
      <c r="AC57" s="3">
        <f t="shared" si="4"/>
        <v>0.84287942097428226</v>
      </c>
      <c r="AD57" s="3">
        <f t="shared" si="4"/>
        <v>3.0909090909090921E-2</v>
      </c>
      <c r="AE57" s="3">
        <f t="shared" si="4"/>
        <v>0.63636363636363635</v>
      </c>
    </row>
    <row r="58" spans="1:31" s="3" customFormat="1" x14ac:dyDescent="0.15">
      <c r="K58" s="14" t="s">
        <v>30</v>
      </c>
      <c r="L58" s="10">
        <f>MAX(L2:L56)</f>
        <v>4.2879219055175799</v>
      </c>
      <c r="W58" s="17">
        <f t="shared" ref="W58:AE58" si="5">MAX(W2:W56)</f>
        <v>0.44853949546813998</v>
      </c>
      <c r="Z58" s="3">
        <f t="shared" si="5"/>
        <v>0.6</v>
      </c>
      <c r="AA58" s="3">
        <f t="shared" si="5"/>
        <v>1</v>
      </c>
      <c r="AB58" s="3">
        <f t="shared" si="5"/>
        <v>0.83333333333333304</v>
      </c>
      <c r="AC58" s="3">
        <f t="shared" si="5"/>
        <v>0.90909090909090895</v>
      </c>
      <c r="AD58" s="3">
        <f t="shared" si="5"/>
        <v>0.2</v>
      </c>
      <c r="AE58" s="3">
        <f t="shared" si="5"/>
        <v>0.8</v>
      </c>
    </row>
    <row r="59" spans="1:31" s="3" customFormat="1" x14ac:dyDescent="0.15">
      <c r="L59" s="10">
        <f>MIN(L2:L56)</f>
        <v>2.5968551635742201</v>
      </c>
      <c r="W59" s="17">
        <f t="shared" ref="W59:AE59" si="6">MIN(W2:W56)</f>
        <v>1.5685558319091799E-3</v>
      </c>
      <c r="Z59" s="3">
        <f t="shared" si="6"/>
        <v>0.2</v>
      </c>
      <c r="AA59" s="3">
        <f t="shared" si="6"/>
        <v>0.8</v>
      </c>
      <c r="AB59" s="3">
        <f t="shared" si="6"/>
        <v>0.6</v>
      </c>
      <c r="AC59" s="3">
        <f t="shared" si="6"/>
        <v>0.72</v>
      </c>
      <c r="AD59" s="3">
        <f t="shared" si="6"/>
        <v>0</v>
      </c>
      <c r="AE59" s="3">
        <f t="shared" si="6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O69" s="3">
        <v>0.45</v>
      </c>
      <c r="P69" s="3">
        <v>-900</v>
      </c>
      <c r="Q69" s="3">
        <v>1100</v>
      </c>
      <c r="R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W77" s="17"/>
    </row>
    <row r="78" spans="11:23" s="22" customFormat="1" x14ac:dyDescent="0.15">
      <c r="K78" s="24" t="s">
        <v>75</v>
      </c>
      <c r="L78" s="24">
        <f>COUNTIF(L2:L56,"&lt;2.593")-COUNTIF(L2:L56,"&lt;2.398")</f>
        <v>0</v>
      </c>
      <c r="M78" s="20">
        <v>3</v>
      </c>
      <c r="N78" s="20">
        <v>2</v>
      </c>
      <c r="W78" s="24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x14ac:dyDescent="0.15">
      <c r="K80" s="3" t="s">
        <v>77</v>
      </c>
      <c r="L80" s="3">
        <f>COUNTIF(L2:L56,"&lt;2.983")-COUNTIF(L2:L56,"&lt;2.788")</f>
        <v>4</v>
      </c>
      <c r="M80" s="3">
        <v>8</v>
      </c>
      <c r="N80" s="3">
        <v>6</v>
      </c>
      <c r="O80" s="3">
        <v>5</v>
      </c>
      <c r="P80" s="3">
        <v>4</v>
      </c>
      <c r="W80" s="17"/>
    </row>
    <row r="81" spans="11:23" x14ac:dyDescent="0.15">
      <c r="K81" s="3" t="s">
        <v>78</v>
      </c>
      <c r="L81" s="3">
        <f>COUNTIF(L2:L56,"&lt;3.178")-COUNTIF(L2:L56,"&lt;2.983")</f>
        <v>7</v>
      </c>
      <c r="M81" s="3">
        <v>11</v>
      </c>
      <c r="N81" s="3">
        <v>9</v>
      </c>
      <c r="O81" s="3">
        <v>7</v>
      </c>
      <c r="P81" s="3">
        <v>7</v>
      </c>
      <c r="W81" s="17"/>
    </row>
    <row r="82" spans="11:23" x14ac:dyDescent="0.15">
      <c r="K82" s="3" t="s">
        <v>79</v>
      </c>
      <c r="L82" s="3">
        <f>COUNTIF(L2:L56,"&lt;3.373")-COUNTIF(L2:L56,"&lt;3.178")</f>
        <v>9</v>
      </c>
      <c r="M82" s="3">
        <v>14</v>
      </c>
      <c r="N82" s="3">
        <v>12</v>
      </c>
      <c r="O82" s="3">
        <v>10</v>
      </c>
      <c r="P82" s="3">
        <v>9</v>
      </c>
      <c r="W82" s="17"/>
    </row>
    <row r="83" spans="11:23" s="36" customFormat="1" ht="14.25" x14ac:dyDescent="0.15">
      <c r="K83" s="37" t="s">
        <v>80</v>
      </c>
      <c r="L83" s="37">
        <f>COUNTIF(L2:L56,"&lt;3.568")-COUNTIF(L2:L56,"&lt;3.373")</f>
        <v>11</v>
      </c>
      <c r="M83" s="21">
        <v>16</v>
      </c>
      <c r="N83" s="21">
        <v>14</v>
      </c>
      <c r="O83" s="21">
        <v>12</v>
      </c>
      <c r="P83" s="21">
        <v>11</v>
      </c>
      <c r="W83" s="37"/>
    </row>
    <row r="84" spans="11:23" x14ac:dyDescent="0.15">
      <c r="K84" s="3" t="s">
        <v>81</v>
      </c>
      <c r="L84" s="3">
        <f>COUNTIF(L2:L56,"&lt;3.763")-COUNTIF(L2:L56,"&lt;3.568")</f>
        <v>9</v>
      </c>
      <c r="M84" s="3">
        <v>14</v>
      </c>
      <c r="N84" s="3">
        <v>12</v>
      </c>
      <c r="O84" s="3">
        <v>10</v>
      </c>
      <c r="P84" s="3">
        <v>9</v>
      </c>
      <c r="W84" s="17"/>
    </row>
    <row r="85" spans="11:23" x14ac:dyDescent="0.15">
      <c r="K85" s="3" t="s">
        <v>82</v>
      </c>
      <c r="L85" s="3">
        <f>COUNTIF(L2:L56,"&lt;3.958")-COUNTIF(L2:L56,"&lt;3.763")</f>
        <v>7</v>
      </c>
      <c r="M85" s="3">
        <v>11</v>
      </c>
      <c r="N85" s="3">
        <v>9</v>
      </c>
      <c r="O85" s="3">
        <v>7</v>
      </c>
      <c r="P85" s="3">
        <v>7</v>
      </c>
      <c r="W85" s="17"/>
    </row>
    <row r="86" spans="11:23" x14ac:dyDescent="0.15">
      <c r="K86" s="3" t="s">
        <v>83</v>
      </c>
      <c r="L86" s="3">
        <f>COUNTIF(L2:L56,"&lt;4.153")-COUNTIF(L2:L56,"&lt;3.958")</f>
        <v>4</v>
      </c>
      <c r="M86" s="3">
        <v>8</v>
      </c>
      <c r="N86" s="3">
        <v>6</v>
      </c>
      <c r="O86" s="3">
        <v>5</v>
      </c>
      <c r="P86" s="3">
        <v>4</v>
      </c>
      <c r="W86" s="3"/>
    </row>
    <row r="87" spans="11:23" x14ac:dyDescent="0.15">
      <c r="K87" s="3" t="s">
        <v>84</v>
      </c>
      <c r="L87" s="3">
        <f>COUNTIF(L2:L56,"&lt;4.348")-COUNTIF(L2:L56,"&lt;4.153")</f>
        <v>2</v>
      </c>
      <c r="M87" s="3">
        <v>6</v>
      </c>
      <c r="N87" s="3">
        <v>4</v>
      </c>
      <c r="O87" s="3">
        <v>2</v>
      </c>
      <c r="P87" s="3">
        <v>2</v>
      </c>
      <c r="W87" s="17"/>
    </row>
    <row r="88" spans="11:23" s="22" customFormat="1" x14ac:dyDescent="0.15">
      <c r="K88" s="24" t="s">
        <v>85</v>
      </c>
      <c r="L88" s="24">
        <f>COUNTIF(L2:L56,"&lt;4.543")-COUNTIF(L2:L56,"&lt;4.348")</f>
        <v>0</v>
      </c>
      <c r="M88" s="20">
        <v>3</v>
      </c>
      <c r="N88" s="20">
        <v>2</v>
      </c>
      <c r="W88" s="24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E95"/>
  <sheetViews>
    <sheetView topLeftCell="F61" workbookViewId="0">
      <selection activeCell="Q75" sqref="Q75:Q83"/>
    </sheetView>
  </sheetViews>
  <sheetFormatPr defaultColWidth="8.875" defaultRowHeight="13.5" x14ac:dyDescent="0.15"/>
  <cols>
    <col min="11" max="12" width="16.625" customWidth="1"/>
    <col min="13" max="14" width="12.875"/>
    <col min="20" max="22" width="12.875"/>
    <col min="23" max="23" width="19.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19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s="32" customFormat="1" x14ac:dyDescent="0.15">
      <c r="A3" s="33">
        <v>24</v>
      </c>
      <c r="B3" s="32">
        <v>15</v>
      </c>
      <c r="C3" s="32">
        <v>5</v>
      </c>
      <c r="D3" s="32">
        <v>10</v>
      </c>
      <c r="E3" s="32">
        <v>10</v>
      </c>
      <c r="F3" s="32">
        <v>9</v>
      </c>
      <c r="G3" s="32">
        <v>1</v>
      </c>
      <c r="H3" s="32">
        <v>6</v>
      </c>
      <c r="I3" s="32">
        <v>4</v>
      </c>
      <c r="J3" s="32">
        <v>0.75</v>
      </c>
      <c r="K3" s="34">
        <v>8.3411636352539098</v>
      </c>
      <c r="L3" s="34">
        <v>2.5968551635742201</v>
      </c>
      <c r="M3" s="32">
        <v>1.41201019287109</v>
      </c>
      <c r="N3" s="32">
        <v>6.6117286682128897</v>
      </c>
      <c r="O3" s="32">
        <v>5</v>
      </c>
      <c r="P3" s="32">
        <v>5</v>
      </c>
      <c r="Q3" s="32">
        <v>14</v>
      </c>
      <c r="R3" s="35">
        <v>0.35709999999999997</v>
      </c>
      <c r="S3" s="35">
        <f t="shared" si="0"/>
        <v>0.5</v>
      </c>
      <c r="T3" s="32">
        <v>3.4026832580566402</v>
      </c>
      <c r="U3" s="32">
        <v>3.0136945247650102</v>
      </c>
      <c r="V3" s="32">
        <v>2.94060087203979</v>
      </c>
      <c r="W3" s="34">
        <v>7.3093652725219699E-2</v>
      </c>
      <c r="X3" s="32">
        <v>0.46208238601684598</v>
      </c>
      <c r="Y3" s="32">
        <v>0.46208238601684598</v>
      </c>
      <c r="Z3" s="32">
        <v>0.5</v>
      </c>
      <c r="AA3" s="32">
        <v>0.9</v>
      </c>
      <c r="AB3" s="32">
        <v>0.64285714285714302</v>
      </c>
      <c r="AC3" s="32">
        <v>0.75</v>
      </c>
      <c r="AD3" s="32">
        <v>0.1</v>
      </c>
      <c r="AE3" s="32">
        <v>0.4</v>
      </c>
    </row>
    <row r="4" spans="1:31" x14ac:dyDescent="0.15">
      <c r="A4" s="6">
        <v>365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 s="3">
        <v>7.97296142578125</v>
      </c>
      <c r="L4" s="3">
        <v>2.8002986907959002</v>
      </c>
      <c r="M4">
        <v>0.1246337890625</v>
      </c>
      <c r="N4">
        <v>8.4722270965576207</v>
      </c>
      <c r="O4">
        <v>4</v>
      </c>
      <c r="P4">
        <v>4</v>
      </c>
      <c r="Q4">
        <v>13</v>
      </c>
      <c r="R4" s="16">
        <v>0.30769999999999997</v>
      </c>
      <c r="S4" s="16">
        <f t="shared" si="0"/>
        <v>0.4</v>
      </c>
      <c r="T4">
        <v>3.2654514312744101</v>
      </c>
      <c r="U4">
        <v>2.70167112350464</v>
      </c>
      <c r="V4">
        <v>2.73349809646606</v>
      </c>
      <c r="W4" s="3">
        <v>3.1826972961425802E-2</v>
      </c>
      <c r="X4">
        <v>0.53195333480835005</v>
      </c>
      <c r="Y4">
        <v>0.53195333480835005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6">
        <v>625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9.2096900939941406</v>
      </c>
      <c r="L5" s="10">
        <v>2.85905838012695</v>
      </c>
      <c r="M5">
        <v>0.52288818359375</v>
      </c>
      <c r="N5">
        <v>8.0289115905761701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3.3103942871093701</v>
      </c>
      <c r="U5">
        <v>2.8554091453552202</v>
      </c>
      <c r="V5">
        <v>2.7563230991363499</v>
      </c>
      <c r="W5" s="17">
        <v>9.9086046218872098E-2</v>
      </c>
      <c r="X5">
        <v>0.55407118797302202</v>
      </c>
      <c r="Y5">
        <v>0.55407118797302202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904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9.0766181945800799</v>
      </c>
      <c r="L6" s="10">
        <v>2.9220333099365199</v>
      </c>
      <c r="M6">
        <v>0.669952392578125</v>
      </c>
      <c r="N6">
        <v>7.8049945831298801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3.79270362854004</v>
      </c>
      <c r="U6">
        <v>3.2864410877227801</v>
      </c>
      <c r="V6">
        <v>3.1766781806945801</v>
      </c>
      <c r="W6" s="17">
        <v>0.10976290702819801</v>
      </c>
      <c r="X6">
        <v>0.61602544784545898</v>
      </c>
      <c r="Y6">
        <v>0.61602544784545898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32" customFormat="1" x14ac:dyDescent="0.15">
      <c r="A7" s="33">
        <v>523</v>
      </c>
      <c r="B7" s="32">
        <v>15</v>
      </c>
      <c r="C7" s="32">
        <v>5</v>
      </c>
      <c r="D7" s="32">
        <v>10</v>
      </c>
      <c r="E7" s="32">
        <v>10</v>
      </c>
      <c r="F7" s="32">
        <v>9</v>
      </c>
      <c r="G7" s="32">
        <v>1</v>
      </c>
      <c r="H7" s="32">
        <v>6</v>
      </c>
      <c r="I7" s="32">
        <v>4</v>
      </c>
      <c r="J7" s="32">
        <v>0.75</v>
      </c>
      <c r="K7" s="34">
        <v>7.95646095275879</v>
      </c>
      <c r="L7" s="34">
        <v>2.79928779602051</v>
      </c>
      <c r="M7" s="32">
        <v>1.62091064453125</v>
      </c>
      <c r="N7" s="32">
        <v>5.6493225097656197</v>
      </c>
      <c r="O7" s="32">
        <v>5</v>
      </c>
      <c r="P7" s="32">
        <v>5</v>
      </c>
      <c r="Q7" s="32">
        <v>14</v>
      </c>
      <c r="R7" s="35">
        <v>0.35709999999999997</v>
      </c>
      <c r="S7" s="35">
        <f t="shared" si="0"/>
        <v>0.5</v>
      </c>
      <c r="T7" s="32">
        <v>3.3187294006347701</v>
      </c>
      <c r="U7" s="32">
        <v>3.0012328624725302</v>
      </c>
      <c r="V7" s="32">
        <v>2.8874719142913801</v>
      </c>
      <c r="W7" s="34">
        <v>0.113760948181152</v>
      </c>
      <c r="X7" s="32">
        <v>0.43125748634338401</v>
      </c>
      <c r="Y7" s="32">
        <v>0.43125748634338401</v>
      </c>
      <c r="Z7" s="32">
        <v>0.5</v>
      </c>
      <c r="AA7" s="32">
        <v>0.9</v>
      </c>
      <c r="AB7" s="32">
        <v>0.64285714285714302</v>
      </c>
      <c r="AC7" s="32">
        <v>0.75</v>
      </c>
      <c r="AD7" s="32">
        <v>0.1</v>
      </c>
      <c r="AE7" s="32">
        <v>0.4</v>
      </c>
    </row>
    <row r="8" spans="1:31" x14ac:dyDescent="0.15">
      <c r="A8" s="6">
        <v>139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 s="3">
        <v>7.91512107849121</v>
      </c>
      <c r="L8" s="10">
        <v>3.0504188537597701</v>
      </c>
      <c r="M8">
        <v>0.32053756713867199</v>
      </c>
      <c r="N8">
        <v>7.6119632720947301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3.1472129821777299</v>
      </c>
      <c r="U8">
        <v>2.64344978332519</v>
      </c>
      <c r="V8">
        <v>2.6132624149322501</v>
      </c>
      <c r="W8" s="17">
        <v>3.0187368392944301E-2</v>
      </c>
      <c r="X8">
        <v>0.53395056724548295</v>
      </c>
      <c r="Y8">
        <v>0.53395056724548295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 s="3">
        <v>7.8317146301269496</v>
      </c>
      <c r="L9" s="10">
        <v>3.0649051666259801</v>
      </c>
      <c r="M9">
        <v>0.44335174560546903</v>
      </c>
      <c r="N9">
        <v>7.5477924346923801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3.2726955413818399</v>
      </c>
      <c r="U9">
        <v>2.7893033027648899</v>
      </c>
      <c r="V9">
        <v>2.7581441402435298</v>
      </c>
      <c r="W9" s="17">
        <v>3.1159162521362301E-2</v>
      </c>
      <c r="X9">
        <v>0.514551401138306</v>
      </c>
      <c r="Y9">
        <v>0.514551401138306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124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 s="3">
        <v>7.3410587310790998</v>
      </c>
      <c r="L10" s="10">
        <v>3.0933818817138699</v>
      </c>
      <c r="M10">
        <v>0.57393264770507801</v>
      </c>
      <c r="N10">
        <v>6.4201107025146502</v>
      </c>
      <c r="O10">
        <v>3</v>
      </c>
      <c r="P10">
        <v>3</v>
      </c>
      <c r="Q10">
        <v>11</v>
      </c>
      <c r="R10" s="16">
        <v>0.2727</v>
      </c>
      <c r="S10" s="16">
        <f t="shared" si="0"/>
        <v>0.3</v>
      </c>
      <c r="T10">
        <v>2.9213008880615199</v>
      </c>
      <c r="U10">
        <v>2.5082163810729998</v>
      </c>
      <c r="V10">
        <v>2.4388997554778999</v>
      </c>
      <c r="W10" s="17">
        <v>6.9316625595092801E-2</v>
      </c>
      <c r="X10">
        <v>0.482401132583618</v>
      </c>
      <c r="Y10">
        <v>0.482401132583618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6">
        <v>375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8.2417392730712908</v>
      </c>
      <c r="L11" s="10">
        <v>2.9888610839843701</v>
      </c>
      <c r="M11">
        <v>1.03568267822266</v>
      </c>
      <c r="N11">
        <v>6.5994071960449201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3.4292221069335902</v>
      </c>
      <c r="U11">
        <v>3.0179691314697301</v>
      </c>
      <c r="V11">
        <v>2.8843188285827601</v>
      </c>
      <c r="W11" s="17">
        <v>0.133650302886963</v>
      </c>
      <c r="X11">
        <v>0.54490327835082997</v>
      </c>
      <c r="Y11">
        <v>0.54490327835082997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872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7.7024211883544904</v>
      </c>
      <c r="L12" s="10">
        <v>3.0466976165771502</v>
      </c>
      <c r="M12">
        <v>1.49460601806641</v>
      </c>
      <c r="N12">
        <v>6.2072620391845703</v>
      </c>
      <c r="O12">
        <v>4</v>
      </c>
      <c r="P12">
        <v>4</v>
      </c>
      <c r="Q12">
        <v>13</v>
      </c>
      <c r="R12" s="16">
        <v>0.30769999999999997</v>
      </c>
      <c r="S12" s="16">
        <f t="shared" si="0"/>
        <v>0.4</v>
      </c>
      <c r="T12">
        <v>2.7578697204589799</v>
      </c>
      <c r="U12">
        <v>2.4421029090881401</v>
      </c>
      <c r="V12">
        <v>2.3006236553192099</v>
      </c>
      <c r="W12" s="17">
        <v>0.14147925376892101</v>
      </c>
      <c r="X12">
        <v>0.45724606513977101</v>
      </c>
      <c r="Y12">
        <v>0.45724606513977101</v>
      </c>
      <c r="Z12">
        <v>0.4</v>
      </c>
      <c r="AA12">
        <v>0.9</v>
      </c>
      <c r="AB12">
        <v>0.69230769230769196</v>
      </c>
      <c r="AC12">
        <v>0.78260869565217395</v>
      </c>
      <c r="AD12">
        <v>0.1</v>
      </c>
      <c r="AE12">
        <v>0.5</v>
      </c>
    </row>
    <row r="13" spans="1:31" s="32" customFormat="1" x14ac:dyDescent="0.15">
      <c r="A13" s="33">
        <v>81</v>
      </c>
      <c r="B13" s="32">
        <v>15</v>
      </c>
      <c r="C13" s="32">
        <v>5</v>
      </c>
      <c r="D13" s="32">
        <v>10</v>
      </c>
      <c r="E13" s="32">
        <v>10</v>
      </c>
      <c r="F13" s="32">
        <v>10</v>
      </c>
      <c r="G13" s="32">
        <v>0</v>
      </c>
      <c r="H13" s="32">
        <v>5</v>
      </c>
      <c r="I13" s="32">
        <v>5</v>
      </c>
      <c r="J13" s="32">
        <v>0.75</v>
      </c>
      <c r="K13" s="34">
        <v>9.0150375366210902</v>
      </c>
      <c r="L13" s="34">
        <v>3.1596374511718701</v>
      </c>
      <c r="M13" s="32">
        <v>0.88665771484375</v>
      </c>
      <c r="N13" s="32">
        <v>7.1648426055908203</v>
      </c>
      <c r="O13" s="32">
        <v>4</v>
      </c>
      <c r="P13" s="32">
        <v>4</v>
      </c>
      <c r="Q13" s="32">
        <v>14</v>
      </c>
      <c r="R13" s="35">
        <v>0.28570000000000001</v>
      </c>
      <c r="S13" s="35">
        <f t="shared" si="0"/>
        <v>0.4</v>
      </c>
      <c r="T13" s="32">
        <v>3.8138198852539098</v>
      </c>
      <c r="U13" s="32">
        <v>3.3624386787414502</v>
      </c>
      <c r="V13" s="32">
        <v>3.2055625915527299</v>
      </c>
      <c r="W13" s="34">
        <v>0.15687608718872101</v>
      </c>
      <c r="X13" s="32">
        <v>0.60825729370117199</v>
      </c>
      <c r="Y13" s="32">
        <v>0.60825729370117199</v>
      </c>
      <c r="Z13" s="32">
        <v>0.4</v>
      </c>
      <c r="AA13" s="32">
        <v>1</v>
      </c>
      <c r="AB13" s="32">
        <v>0.71428571428571397</v>
      </c>
      <c r="AC13" s="32">
        <v>0.83333333333333304</v>
      </c>
      <c r="AD13" s="32">
        <v>0</v>
      </c>
      <c r="AE13" s="32">
        <v>0.6</v>
      </c>
    </row>
    <row r="14" spans="1:31" x14ac:dyDescent="0.15">
      <c r="A14" s="6">
        <v>194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8.7540836334228498</v>
      </c>
      <c r="L14" s="10">
        <v>3.1999416351318399</v>
      </c>
      <c r="M14">
        <v>0.15018081665039101</v>
      </c>
      <c r="N14">
        <v>8.8024158477783203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3.3016281127929701</v>
      </c>
      <c r="U14">
        <v>2.7430267333984402</v>
      </c>
      <c r="V14">
        <v>2.7414581775665301</v>
      </c>
      <c r="W14" s="17">
        <v>1.5685558319091799E-3</v>
      </c>
      <c r="X14">
        <v>0.56016993522643999</v>
      </c>
      <c r="Y14">
        <v>0.56016993522643999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826</v>
      </c>
      <c r="B15">
        <v>13</v>
      </c>
      <c r="C15">
        <v>7</v>
      </c>
      <c r="D15">
        <v>10</v>
      </c>
      <c r="E15">
        <v>10</v>
      </c>
      <c r="F15">
        <v>9</v>
      </c>
      <c r="G15">
        <v>1</v>
      </c>
      <c r="H15">
        <v>4</v>
      </c>
      <c r="I15">
        <v>6</v>
      </c>
      <c r="J15">
        <v>0.65</v>
      </c>
      <c r="K15" s="3">
        <v>7.3606605529785201</v>
      </c>
      <c r="L15" s="10">
        <v>3.1785659790039098</v>
      </c>
      <c r="M15">
        <v>0.79636383056640603</v>
      </c>
      <c r="N15">
        <v>6.4848976135253897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2.875732421875</v>
      </c>
      <c r="U15">
        <v>2.5069985389709499</v>
      </c>
      <c r="V15">
        <v>2.48158931732178</v>
      </c>
      <c r="W15" s="17">
        <v>2.5409221649169901E-2</v>
      </c>
      <c r="X15">
        <v>0.39414310455322299</v>
      </c>
      <c r="Y15">
        <v>0.39414310455322299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267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7.2348403930664098</v>
      </c>
      <c r="L16" s="10">
        <v>3.2259273529052699</v>
      </c>
      <c r="M16">
        <v>1.8032188415527299</v>
      </c>
      <c r="N16">
        <v>5.1724166870117196</v>
      </c>
      <c r="O16">
        <v>3</v>
      </c>
      <c r="P16">
        <v>3</v>
      </c>
      <c r="Q16">
        <v>12</v>
      </c>
      <c r="R16" s="16">
        <v>0.25</v>
      </c>
      <c r="S16" s="16">
        <f t="shared" si="0"/>
        <v>0.3</v>
      </c>
      <c r="T16">
        <v>3.08205986022949</v>
      </c>
      <c r="U16">
        <v>2.7949919700622599</v>
      </c>
      <c r="V16">
        <v>2.6184489727020299</v>
      </c>
      <c r="W16" s="17">
        <v>0.17654299736022899</v>
      </c>
      <c r="X16">
        <v>0.46361088752746599</v>
      </c>
      <c r="Y16">
        <v>0.46361088752746599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6">
        <v>507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8.0761833190918004</v>
      </c>
      <c r="L17" s="10">
        <v>3.2535152435302699</v>
      </c>
      <c r="M17">
        <v>1.4528160095214799</v>
      </c>
      <c r="N17">
        <v>6.0439472198486301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3.1535835266113299</v>
      </c>
      <c r="U17">
        <v>2.8117747306823699</v>
      </c>
      <c r="V17">
        <v>2.6275200843811</v>
      </c>
      <c r="W17" s="17">
        <v>0.18425464630127</v>
      </c>
      <c r="X17">
        <v>0.52606344223022505</v>
      </c>
      <c r="Y17">
        <v>0.52606344223022505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341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9.2915840148925799</v>
      </c>
      <c r="L18" s="10">
        <v>3.3382911682128902</v>
      </c>
      <c r="M18">
        <v>0.891143798828125</v>
      </c>
      <c r="N18">
        <v>7.0122776031494096</v>
      </c>
      <c r="O18">
        <v>3</v>
      </c>
      <c r="P18">
        <v>3</v>
      </c>
      <c r="Q18">
        <v>13</v>
      </c>
      <c r="R18" s="16">
        <v>0.23080000000000001</v>
      </c>
      <c r="S18" s="16">
        <f t="shared" si="0"/>
        <v>0.3</v>
      </c>
      <c r="T18">
        <v>3.8982982635497998</v>
      </c>
      <c r="U18">
        <v>3.49162745475769</v>
      </c>
      <c r="V18">
        <v>3.3069717884063698</v>
      </c>
      <c r="W18" s="17">
        <v>0.184655666351318</v>
      </c>
      <c r="X18">
        <v>0.59132647514343295</v>
      </c>
      <c r="Y18">
        <v>0.59132647514343295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6">
        <v>73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7.2695007324218697</v>
      </c>
      <c r="L19" s="10">
        <v>3.22128105163574</v>
      </c>
      <c r="M19">
        <v>1.70132255554199</v>
      </c>
      <c r="N19">
        <v>5.0565223693847701</v>
      </c>
      <c r="O19">
        <v>3</v>
      </c>
      <c r="P19">
        <v>3</v>
      </c>
      <c r="Q19">
        <v>13</v>
      </c>
      <c r="R19" s="16">
        <v>0.23080000000000001</v>
      </c>
      <c r="S19" s="16">
        <f t="shared" si="0"/>
        <v>0.3</v>
      </c>
      <c r="T19">
        <v>2.8403358459472701</v>
      </c>
      <c r="U19">
        <v>2.5804290771484402</v>
      </c>
      <c r="V19">
        <v>2.38827300071716</v>
      </c>
      <c r="W19" s="17">
        <v>0.192156076431274</v>
      </c>
      <c r="X19">
        <v>0.45206284523010198</v>
      </c>
      <c r="Y19">
        <v>0.45206284523010198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493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7.8912525177001998</v>
      </c>
      <c r="L20" s="10">
        <v>3.30648612976074</v>
      </c>
      <c r="M20">
        <v>1.63422775268555</v>
      </c>
      <c r="N20">
        <v>5.8250179290771502</v>
      </c>
      <c r="O20">
        <v>3</v>
      </c>
      <c r="P20">
        <v>3</v>
      </c>
      <c r="Q20">
        <v>13</v>
      </c>
      <c r="R20" s="16">
        <v>0.23080000000000001</v>
      </c>
      <c r="S20" s="16">
        <f t="shared" ref="S20:S52" si="1">O20/E20</f>
        <v>0.3</v>
      </c>
      <c r="T20">
        <v>3.1980972290039098</v>
      </c>
      <c r="U20">
        <v>2.8720688819885201</v>
      </c>
      <c r="V20">
        <v>2.6721639633178702</v>
      </c>
      <c r="W20" s="17">
        <v>0.19990491867065399</v>
      </c>
      <c r="X20">
        <v>0.52593326568603505</v>
      </c>
      <c r="Y20">
        <v>0.52593326568603505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s="1" customFormat="1" x14ac:dyDescent="0.15">
      <c r="A21" s="8">
        <v>745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8.3796195983886701</v>
      </c>
      <c r="L21" s="12">
        <v>3.3549060821533199</v>
      </c>
      <c r="M21" s="1">
        <v>1.17251205444336</v>
      </c>
      <c r="N21" s="1">
        <v>5.6846427917480504</v>
      </c>
      <c r="O21" s="1">
        <v>3</v>
      </c>
      <c r="P21" s="1">
        <v>3</v>
      </c>
      <c r="Q21" s="1">
        <v>13</v>
      </c>
      <c r="R21" s="19">
        <v>0.23080000000000001</v>
      </c>
      <c r="S21" s="19">
        <f t="shared" si="1"/>
        <v>0.3</v>
      </c>
      <c r="T21" s="1">
        <v>3.4461708068847701</v>
      </c>
      <c r="U21" s="1">
        <v>3.10820341110229</v>
      </c>
      <c r="V21" s="1">
        <v>2.8983116149902299</v>
      </c>
      <c r="W21" s="12">
        <v>0.20989179611205999</v>
      </c>
      <c r="X21" s="1">
        <v>0.54785919189453103</v>
      </c>
      <c r="Y21" s="1">
        <v>0.54785919189453103</v>
      </c>
      <c r="Z21" s="1">
        <v>0.3</v>
      </c>
      <c r="AA21" s="1">
        <v>1</v>
      </c>
      <c r="AB21" s="1">
        <v>0.76923076923076905</v>
      </c>
      <c r="AC21" s="1">
        <v>0.86956521739130399</v>
      </c>
      <c r="AD21" s="1">
        <v>0</v>
      </c>
      <c r="AE21" s="1">
        <v>0.7</v>
      </c>
    </row>
    <row r="22" spans="1:31" x14ac:dyDescent="0.15">
      <c r="A22" s="6">
        <v>47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8.6016101837158203</v>
      </c>
      <c r="L22" s="10">
        <v>3.5562801361084002</v>
      </c>
      <c r="M22">
        <v>1.72512435913086</v>
      </c>
      <c r="N22">
        <v>6.4283504486084002</v>
      </c>
      <c r="O22">
        <v>3</v>
      </c>
      <c r="P22">
        <v>3</v>
      </c>
      <c r="Q22">
        <v>13</v>
      </c>
      <c r="R22" s="16">
        <v>0.23080000000000001</v>
      </c>
      <c r="S22" s="16">
        <f t="shared" si="1"/>
        <v>0.3</v>
      </c>
      <c r="T22">
        <v>3.1413154602050799</v>
      </c>
      <c r="U22">
        <v>2.8176734447479199</v>
      </c>
      <c r="V22">
        <v>2.60455298423767</v>
      </c>
      <c r="W22" s="17">
        <v>0.21312046051025399</v>
      </c>
      <c r="X22">
        <v>0.536762475967407</v>
      </c>
      <c r="Y22">
        <v>0.536762475967407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42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8.3586750030517596</v>
      </c>
      <c r="L23" s="10">
        <v>3.4387035369872998</v>
      </c>
      <c r="M23">
        <v>0.42399215698242199</v>
      </c>
      <c r="N23">
        <v>7.2754058837890598</v>
      </c>
      <c r="O23">
        <v>3</v>
      </c>
      <c r="P23">
        <v>3</v>
      </c>
      <c r="Q23">
        <v>13</v>
      </c>
      <c r="R23" s="16">
        <v>0.23080000000000001</v>
      </c>
      <c r="S23" s="16">
        <f t="shared" si="1"/>
        <v>0.3</v>
      </c>
      <c r="T23">
        <v>3.5587501525878902</v>
      </c>
      <c r="U23">
        <v>3.07724857330322</v>
      </c>
      <c r="V23">
        <v>2.9885916709899898</v>
      </c>
      <c r="W23" s="17">
        <v>8.8656902313232394E-2</v>
      </c>
      <c r="X23">
        <v>0.57015848159789995</v>
      </c>
      <c r="Y23">
        <v>0.57015848159789995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728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 s="3">
        <v>8.311279296875</v>
      </c>
      <c r="L24" s="10">
        <v>3.40718269348144</v>
      </c>
      <c r="M24">
        <v>1.7891731262207</v>
      </c>
      <c r="N24">
        <v>6.5721664428710902</v>
      </c>
      <c r="O24">
        <v>5</v>
      </c>
      <c r="P24">
        <v>5</v>
      </c>
      <c r="Q24">
        <v>14</v>
      </c>
      <c r="R24" s="16">
        <v>0.35709999999999997</v>
      </c>
      <c r="S24" s="16">
        <f t="shared" si="1"/>
        <v>0.5</v>
      </c>
      <c r="T24">
        <v>2.6091175079345699</v>
      </c>
      <c r="U24">
        <v>2.2884228229522701</v>
      </c>
      <c r="V24">
        <v>2.1918892860412602</v>
      </c>
      <c r="W24" s="17">
        <v>9.6533536911010701E-2</v>
      </c>
      <c r="X24">
        <v>0.41722822189330999</v>
      </c>
      <c r="Y24">
        <v>0.41722822189330999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30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7.8907737731933603</v>
      </c>
      <c r="L25" s="10">
        <v>3.5076599121093701</v>
      </c>
      <c r="M25">
        <v>0.99642562866210904</v>
      </c>
      <c r="N25">
        <v>6.7723903656005904</v>
      </c>
      <c r="O25">
        <v>4</v>
      </c>
      <c r="P25">
        <v>4</v>
      </c>
      <c r="Q25">
        <v>14</v>
      </c>
      <c r="R25" s="16">
        <v>0.28570000000000001</v>
      </c>
      <c r="S25" s="16">
        <f t="shared" si="1"/>
        <v>0.4</v>
      </c>
      <c r="T25">
        <v>2.8835430145263699</v>
      </c>
      <c r="U25">
        <v>2.49128293991089</v>
      </c>
      <c r="V25">
        <v>2.38577508926392</v>
      </c>
      <c r="W25" s="17">
        <v>0.105507850646973</v>
      </c>
      <c r="X25">
        <v>0.49776792526245101</v>
      </c>
      <c r="Y25">
        <v>0.49776792526245101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557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8.6429004669189506</v>
      </c>
      <c r="L26" s="10">
        <v>3.4898815155029301</v>
      </c>
      <c r="M26">
        <v>3.3616695404052699</v>
      </c>
      <c r="N26">
        <v>6.9340877532959002</v>
      </c>
      <c r="O26">
        <v>6</v>
      </c>
      <c r="P26">
        <v>6</v>
      </c>
      <c r="Q26">
        <v>15</v>
      </c>
      <c r="R26" s="16">
        <v>0.4</v>
      </c>
      <c r="S26" s="16">
        <f t="shared" si="1"/>
        <v>0.6</v>
      </c>
      <c r="T26">
        <v>3.9486217498779301</v>
      </c>
      <c r="U26">
        <v>3.5956997871398899</v>
      </c>
      <c r="V26">
        <v>3.4285111427307098</v>
      </c>
      <c r="W26" s="17">
        <v>0.16718864440917999</v>
      </c>
      <c r="X26">
        <v>0.52011060714721702</v>
      </c>
      <c r="Y26">
        <v>0.52011060714721702</v>
      </c>
      <c r="Z26">
        <v>0.6</v>
      </c>
      <c r="AA26">
        <v>0.9</v>
      </c>
      <c r="AB26">
        <v>0.6</v>
      </c>
      <c r="AC26">
        <v>0.72</v>
      </c>
      <c r="AD26">
        <v>0.1</v>
      </c>
      <c r="AE26">
        <v>0.3</v>
      </c>
    </row>
    <row r="27" spans="1:31" x14ac:dyDescent="0.15">
      <c r="A27" s="6">
        <v>689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8.3701667785644496</v>
      </c>
      <c r="L27" s="10">
        <v>3.5632762908935498</v>
      </c>
      <c r="M27">
        <v>1.56231689453125</v>
      </c>
      <c r="N27">
        <v>5.6118679046630904</v>
      </c>
      <c r="O27">
        <v>3</v>
      </c>
      <c r="P27">
        <v>3</v>
      </c>
      <c r="Q27">
        <v>13</v>
      </c>
      <c r="R27" s="16">
        <v>0.23080000000000001</v>
      </c>
      <c r="S27" s="16">
        <f t="shared" si="1"/>
        <v>0.3</v>
      </c>
      <c r="T27">
        <v>3.46083259582519</v>
      </c>
      <c r="U27">
        <v>3.12393999099731</v>
      </c>
      <c r="V27">
        <v>2.87826704978943</v>
      </c>
      <c r="W27" s="17">
        <v>0.24567294120788599</v>
      </c>
      <c r="X27">
        <v>0.58256554603576705</v>
      </c>
      <c r="Y27">
        <v>0.58256554603576705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22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7.8447742462158203</v>
      </c>
      <c r="L28" s="10">
        <v>3.5581932067871098</v>
      </c>
      <c r="M28">
        <v>1.8253154754638701</v>
      </c>
      <c r="N28">
        <v>5.1074123382568404</v>
      </c>
      <c r="O28">
        <v>3</v>
      </c>
      <c r="P28">
        <v>3</v>
      </c>
      <c r="Q28">
        <v>12</v>
      </c>
      <c r="R28" s="16">
        <v>0.25</v>
      </c>
      <c r="S28" s="16">
        <f t="shared" si="1"/>
        <v>0.3</v>
      </c>
      <c r="T28">
        <v>3.2751617431640598</v>
      </c>
      <c r="U28">
        <v>2.9962241649627699</v>
      </c>
      <c r="V28">
        <v>2.7968080043792698</v>
      </c>
      <c r="W28" s="17">
        <v>0.19941616058349601</v>
      </c>
      <c r="X28">
        <v>0.47835373878478998</v>
      </c>
      <c r="Y28">
        <v>0.47835373878478998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6">
        <v>627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9.0328903198242205</v>
      </c>
      <c r="L29" s="3">
        <v>3.56332206726074</v>
      </c>
      <c r="M29">
        <v>1.3673553466796899</v>
      </c>
      <c r="N29">
        <v>6.5472145080566397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2.9811477661132799</v>
      </c>
      <c r="U29">
        <v>2.66263651847839</v>
      </c>
      <c r="V29">
        <v>2.4581284523010201</v>
      </c>
      <c r="W29" s="3">
        <v>0.204508066177368</v>
      </c>
      <c r="X29">
        <v>0.52301931381225597</v>
      </c>
      <c r="Y29">
        <v>0.52301931381225597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706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8.3719978332519496</v>
      </c>
      <c r="L30" s="10">
        <v>3.50216865539551</v>
      </c>
      <c r="M30">
        <v>1.48310470581055</v>
      </c>
      <c r="N30">
        <v>5.7015380859375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3.6610755920410201</v>
      </c>
      <c r="U30">
        <v>3.3353500366210902</v>
      </c>
      <c r="V30">
        <v>3.1281661987304701</v>
      </c>
      <c r="W30" s="17">
        <v>0.207183837890625</v>
      </c>
      <c r="X30">
        <v>0.53290939331054699</v>
      </c>
      <c r="Y30">
        <v>0.53290939331054699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135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8.6782855987548793</v>
      </c>
      <c r="L31" s="10">
        <v>3.5440158843994101</v>
      </c>
      <c r="M31">
        <v>1.6060638427734399</v>
      </c>
      <c r="N31">
        <v>6.3926277160644496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3.3585205078125</v>
      </c>
      <c r="U31">
        <v>3.0213584899902299</v>
      </c>
      <c r="V31">
        <v>2.8138573169708301</v>
      </c>
      <c r="W31" s="17">
        <v>0.20750117301940901</v>
      </c>
      <c r="X31">
        <v>0.54466319084167503</v>
      </c>
      <c r="Y31">
        <v>0.54466319084167503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s="1" customFormat="1" x14ac:dyDescent="0.15">
      <c r="A32" s="8">
        <v>180</v>
      </c>
      <c r="B32" s="1">
        <v>15</v>
      </c>
      <c r="C32" s="1">
        <v>5</v>
      </c>
      <c r="D32" s="1">
        <v>10</v>
      </c>
      <c r="E32" s="1">
        <v>10</v>
      </c>
      <c r="F32" s="1">
        <v>10</v>
      </c>
      <c r="G32" s="1">
        <v>0</v>
      </c>
      <c r="H32" s="1">
        <v>5</v>
      </c>
      <c r="I32" s="1">
        <v>5</v>
      </c>
      <c r="J32" s="1">
        <v>0.75</v>
      </c>
      <c r="K32" s="12">
        <v>8.6510353088378906</v>
      </c>
      <c r="L32" s="12">
        <v>3.5153141021728498</v>
      </c>
      <c r="M32" s="1">
        <v>1.5819053649902299</v>
      </c>
      <c r="N32" s="1">
        <v>6.4046325683593697</v>
      </c>
      <c r="O32" s="1">
        <v>3</v>
      </c>
      <c r="P32" s="1">
        <v>3</v>
      </c>
      <c r="Q32" s="1">
        <v>13</v>
      </c>
      <c r="R32" s="19">
        <v>0.23080000000000001</v>
      </c>
      <c r="S32" s="19">
        <f t="shared" si="1"/>
        <v>0.3</v>
      </c>
      <c r="T32" s="1">
        <v>3.3307437896728498</v>
      </c>
      <c r="U32" s="1">
        <v>2.9684205055236799</v>
      </c>
      <c r="V32" s="1">
        <v>2.7608375549316402</v>
      </c>
      <c r="W32" s="12">
        <v>0.20758295059204099</v>
      </c>
      <c r="X32" s="1">
        <v>0.56990623474121105</v>
      </c>
      <c r="Y32" s="1">
        <v>0.56990623474121105</v>
      </c>
      <c r="Z32" s="1">
        <v>0.3</v>
      </c>
      <c r="AA32" s="1">
        <v>1</v>
      </c>
      <c r="AB32" s="1">
        <v>0.76923076923076905</v>
      </c>
      <c r="AC32" s="1">
        <v>0.86956521739130399</v>
      </c>
      <c r="AD32" s="1">
        <v>0</v>
      </c>
      <c r="AE32" s="1">
        <v>0.7</v>
      </c>
    </row>
    <row r="33" spans="1:31" x14ac:dyDescent="0.15">
      <c r="A33" s="6">
        <v>345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7.1087226867675799</v>
      </c>
      <c r="L33" s="10">
        <v>3.5736541748046902</v>
      </c>
      <c r="M33">
        <v>1.87067222595215</v>
      </c>
      <c r="N33">
        <v>5.9993782043456996</v>
      </c>
      <c r="O33">
        <v>3</v>
      </c>
      <c r="P33">
        <v>3</v>
      </c>
      <c r="Q33">
        <v>12</v>
      </c>
      <c r="R33" s="16">
        <v>0.25</v>
      </c>
      <c r="S33" s="16">
        <f t="shared" si="1"/>
        <v>0.3</v>
      </c>
      <c r="T33">
        <v>2.66177558898926</v>
      </c>
      <c r="U33">
        <v>2.3573517799377401</v>
      </c>
      <c r="V33">
        <v>2.2364528179168701</v>
      </c>
      <c r="W33" s="17">
        <v>0.120898962020874</v>
      </c>
      <c r="X33">
        <v>0.42532277107238797</v>
      </c>
      <c r="Y33">
        <v>0.42532277107238797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6">
        <v>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9.7504291534423793</v>
      </c>
      <c r="L34" s="10">
        <v>3.6274681091308598</v>
      </c>
      <c r="M34">
        <v>3.2106761932372998</v>
      </c>
      <c r="N34">
        <v>5.56974220275879</v>
      </c>
      <c r="O34">
        <v>2</v>
      </c>
      <c r="P34">
        <v>2</v>
      </c>
      <c r="Q34">
        <v>12</v>
      </c>
      <c r="R34" s="16">
        <v>0.16669999999999999</v>
      </c>
      <c r="S34" s="16">
        <f t="shared" si="1"/>
        <v>0.2</v>
      </c>
      <c r="T34">
        <v>3.89222908020019</v>
      </c>
      <c r="U34">
        <v>3.7008795738220202</v>
      </c>
      <c r="V34">
        <v>3.3142113685607901</v>
      </c>
      <c r="W34" s="17">
        <v>0.38666820526123102</v>
      </c>
      <c r="X34">
        <v>0.57801771163940396</v>
      </c>
      <c r="Y34">
        <v>0.57801771163940396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6">
        <v>926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8.3006877899169904</v>
      </c>
      <c r="L35" s="10">
        <v>3.6109352111816402</v>
      </c>
      <c r="M35">
        <v>0.69366455078125</v>
      </c>
      <c r="N35">
        <v>6.8622627258300799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3.5491771697997998</v>
      </c>
      <c r="U35">
        <v>3.0837340354919398</v>
      </c>
      <c r="V35">
        <v>2.9655303955078098</v>
      </c>
      <c r="W35" s="17">
        <v>0.118203639984131</v>
      </c>
      <c r="X35">
        <v>0.58364677429199197</v>
      </c>
      <c r="Y35">
        <v>0.58364677429199197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804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9.2121372222900408</v>
      </c>
      <c r="L36" s="10">
        <v>3.6844596862793</v>
      </c>
      <c r="M36">
        <v>2.8261775970459002</v>
      </c>
      <c r="N36">
        <v>5.0357398986816397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3.9346790313720699</v>
      </c>
      <c r="U36">
        <v>3.6910636425018302</v>
      </c>
      <c r="V36">
        <v>3.3227219581603999</v>
      </c>
      <c r="W36" s="17">
        <v>0.368341684341431</v>
      </c>
      <c r="X36">
        <v>0.61195707321167003</v>
      </c>
      <c r="Y36">
        <v>0.61195707321167003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287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8.0243225097656197</v>
      </c>
      <c r="L37" s="3">
        <v>3.7559452056884801</v>
      </c>
      <c r="M37">
        <v>2.51016426086426</v>
      </c>
      <c r="N37">
        <v>3.9995098114013699</v>
      </c>
      <c r="O37">
        <v>2</v>
      </c>
      <c r="P37">
        <v>2</v>
      </c>
      <c r="Q37">
        <v>11</v>
      </c>
      <c r="R37" s="16">
        <v>0.18179999999999999</v>
      </c>
      <c r="S37" s="16">
        <f t="shared" si="1"/>
        <v>0.2</v>
      </c>
      <c r="T37">
        <v>3.2217845916747998</v>
      </c>
      <c r="U37">
        <v>3.0187540054321298</v>
      </c>
      <c r="V37">
        <v>2.7104396820068399</v>
      </c>
      <c r="W37" s="3">
        <v>0.30831432342529302</v>
      </c>
      <c r="X37">
        <v>0.51134490966796897</v>
      </c>
      <c r="Y37">
        <v>0.51134490966796897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6">
        <v>909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9.4390964508056605</v>
      </c>
      <c r="L38" s="10">
        <v>3.6817817687988299</v>
      </c>
      <c r="M38">
        <v>2.35576248168945</v>
      </c>
      <c r="N38">
        <v>6.2804756164550799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3.6427536010742201</v>
      </c>
      <c r="U38">
        <v>3.3378839492797798</v>
      </c>
      <c r="V38">
        <v>3.0499641895294198</v>
      </c>
      <c r="W38" s="17">
        <v>0.28791975975036599</v>
      </c>
      <c r="X38">
        <v>0.59278941154480003</v>
      </c>
      <c r="Y38">
        <v>0.59278941154480003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832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8.1481857299804705</v>
      </c>
      <c r="L39" s="10">
        <v>3.6342067718505899</v>
      </c>
      <c r="M39">
        <v>2.5873832702636701</v>
      </c>
      <c r="N39">
        <v>4.9062271118164098</v>
      </c>
      <c r="O39">
        <v>2</v>
      </c>
      <c r="P39">
        <v>2</v>
      </c>
      <c r="Q39">
        <v>11</v>
      </c>
      <c r="R39" s="16">
        <v>0.18179999999999999</v>
      </c>
      <c r="S39" s="16">
        <f t="shared" si="1"/>
        <v>0.2</v>
      </c>
      <c r="T39">
        <v>3.1466770172119101</v>
      </c>
      <c r="U39">
        <v>2.9410047531127899</v>
      </c>
      <c r="V39">
        <v>2.6656045913696298</v>
      </c>
      <c r="W39" s="17">
        <v>0.27540016174316401</v>
      </c>
      <c r="X39">
        <v>0.48107242584228499</v>
      </c>
      <c r="Y39">
        <v>0.48107242584228499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s="32" customFormat="1" x14ac:dyDescent="0.15">
      <c r="A40" s="33">
        <v>280</v>
      </c>
      <c r="B40" s="32">
        <v>16</v>
      </c>
      <c r="C40" s="32">
        <v>4</v>
      </c>
      <c r="D40" s="32">
        <v>10</v>
      </c>
      <c r="E40" s="32">
        <v>10</v>
      </c>
      <c r="F40" s="32">
        <v>10</v>
      </c>
      <c r="G40" s="32">
        <v>0</v>
      </c>
      <c r="H40" s="32">
        <v>6</v>
      </c>
      <c r="I40" s="32">
        <v>4</v>
      </c>
      <c r="J40" s="32">
        <v>0.8</v>
      </c>
      <c r="K40" s="34">
        <v>9.9044857025146502</v>
      </c>
      <c r="L40" s="34">
        <v>3.6474914550781201</v>
      </c>
      <c r="M40" s="32">
        <v>2.3194427490234402</v>
      </c>
      <c r="N40" s="32">
        <v>7.1081981658935502</v>
      </c>
      <c r="O40" s="32">
        <v>4</v>
      </c>
      <c r="P40" s="32">
        <v>4</v>
      </c>
      <c r="Q40" s="32">
        <v>14</v>
      </c>
      <c r="R40" s="35">
        <v>0.28570000000000001</v>
      </c>
      <c r="S40" s="35">
        <f t="shared" si="1"/>
        <v>0.4</v>
      </c>
      <c r="T40" s="32">
        <v>3.4641170501709002</v>
      </c>
      <c r="U40" s="32">
        <v>3.14463591575623</v>
      </c>
      <c r="V40" s="32">
        <v>2.87735867500305</v>
      </c>
      <c r="W40" s="34">
        <v>0.26727724075317399</v>
      </c>
      <c r="X40" s="32">
        <v>0.58675837516784701</v>
      </c>
      <c r="Y40" s="32">
        <v>0.58675837516784701</v>
      </c>
      <c r="Z40" s="32">
        <v>0.4</v>
      </c>
      <c r="AA40" s="32">
        <v>1</v>
      </c>
      <c r="AB40" s="32">
        <v>0.71428571428571397</v>
      </c>
      <c r="AC40" s="32">
        <v>0.83333333333333304</v>
      </c>
      <c r="AD40" s="32">
        <v>0</v>
      </c>
      <c r="AE40" s="32">
        <v>0.6</v>
      </c>
    </row>
    <row r="41" spans="1:31" x14ac:dyDescent="0.15">
      <c r="A41" s="6">
        <v>977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10.467790603637701</v>
      </c>
      <c r="L41" s="10">
        <v>3.95425605773926</v>
      </c>
      <c r="M41">
        <v>3.54449462890625</v>
      </c>
      <c r="N41">
        <v>6.0931262969970703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4.0049190521240199</v>
      </c>
      <c r="U41">
        <v>3.8048429489135702</v>
      </c>
      <c r="V41">
        <v>3.3979873657226598</v>
      </c>
      <c r="W41" s="17">
        <v>0.40685558319091802</v>
      </c>
      <c r="X41">
        <v>0.60693168640136697</v>
      </c>
      <c r="Y41">
        <v>0.60693168640136697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116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10.695125579834</v>
      </c>
      <c r="L42" s="10">
        <v>3.86113357543945</v>
      </c>
      <c r="M42">
        <v>3.4150371551513699</v>
      </c>
      <c r="N42">
        <v>6.3120250701904297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4.1133708953857404</v>
      </c>
      <c r="U42">
        <v>3.9187879562377899</v>
      </c>
      <c r="V42">
        <v>3.5277342796325701</v>
      </c>
      <c r="W42" s="17">
        <v>0.391053676605225</v>
      </c>
      <c r="X42">
        <v>0.58563661575317405</v>
      </c>
      <c r="Y42">
        <v>0.58563661575317405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887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10.2275581359863</v>
      </c>
      <c r="L43" s="10">
        <v>3.8743839263915998</v>
      </c>
      <c r="M43">
        <v>3.3857994079589799</v>
      </c>
      <c r="N43">
        <v>5.4985122680664098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4.1704597473144496</v>
      </c>
      <c r="U43">
        <v>3.9681935310363801</v>
      </c>
      <c r="V43">
        <v>3.58179712295532</v>
      </c>
      <c r="W43" s="17">
        <v>0.38639640808105502</v>
      </c>
      <c r="X43">
        <v>0.58866262435913097</v>
      </c>
      <c r="Y43">
        <v>0.58866262435913097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774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9.9837837219238299</v>
      </c>
      <c r="L44" s="10">
        <v>3.8917007446289098</v>
      </c>
      <c r="M44">
        <v>3.5301170349121098</v>
      </c>
      <c r="N44">
        <v>5.8071537017822301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3.93145751953125</v>
      </c>
      <c r="U44">
        <v>3.73478102684021</v>
      </c>
      <c r="V44">
        <v>3.3527534008026101</v>
      </c>
      <c r="W44" s="17">
        <v>0.38202762603759799</v>
      </c>
      <c r="X44">
        <v>0.57870411872863803</v>
      </c>
      <c r="Y44">
        <v>0.57870411872863803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814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8.7280445098877006</v>
      </c>
      <c r="L45" s="10">
        <v>3.9425106048584002</v>
      </c>
      <c r="M45">
        <v>3.1601314544677699</v>
      </c>
      <c r="N45">
        <v>4.2285442352294904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3.6649322509765598</v>
      </c>
      <c r="U45">
        <v>3.4909923076629599</v>
      </c>
      <c r="V45">
        <v>3.1285991668701199</v>
      </c>
      <c r="W45" s="17">
        <v>0.36239314079284701</v>
      </c>
      <c r="X45">
        <v>0.53633308410644498</v>
      </c>
      <c r="Y45">
        <v>0.53633308410644498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s="2" customFormat="1" x14ac:dyDescent="0.15">
      <c r="A46" s="7">
        <v>715</v>
      </c>
      <c r="B46" s="2">
        <v>17</v>
      </c>
      <c r="C46" s="2">
        <v>3</v>
      </c>
      <c r="D46" s="2">
        <v>10</v>
      </c>
      <c r="E46" s="2">
        <v>10</v>
      </c>
      <c r="F46" s="2">
        <v>10</v>
      </c>
      <c r="G46" s="2">
        <v>0</v>
      </c>
      <c r="H46" s="2">
        <v>7</v>
      </c>
      <c r="I46" s="2">
        <v>3</v>
      </c>
      <c r="J46" s="2">
        <v>0.85</v>
      </c>
      <c r="K46" s="11">
        <v>9.5674629211425799</v>
      </c>
      <c r="L46" s="11">
        <v>3.8139095306396502</v>
      </c>
      <c r="M46" s="2">
        <v>3.18080329895019</v>
      </c>
      <c r="N46" s="2">
        <v>6.1090106964111301</v>
      </c>
      <c r="O46" s="2">
        <v>3</v>
      </c>
      <c r="P46" s="2">
        <v>3</v>
      </c>
      <c r="Q46" s="2">
        <v>13</v>
      </c>
      <c r="R46" s="18">
        <v>0.23080000000000001</v>
      </c>
      <c r="S46" s="18">
        <f t="shared" si="1"/>
        <v>0.3</v>
      </c>
      <c r="T46" s="2">
        <v>3.7163944244384801</v>
      </c>
      <c r="U46" s="2">
        <v>3.4742794036865199</v>
      </c>
      <c r="V46" s="2">
        <v>3.1432590484619101</v>
      </c>
      <c r="W46" s="11">
        <v>0.33102035522460899</v>
      </c>
      <c r="X46" s="2">
        <v>0.57313537597656194</v>
      </c>
      <c r="Y46" s="2">
        <v>0.57313537597656194</v>
      </c>
      <c r="Z46" s="2">
        <v>0.3</v>
      </c>
      <c r="AA46" s="2">
        <v>1</v>
      </c>
      <c r="AB46" s="2">
        <v>0.76923076923076905</v>
      </c>
      <c r="AC46" s="2">
        <v>0.86956521739130399</v>
      </c>
      <c r="AD46" s="2">
        <v>0</v>
      </c>
      <c r="AE46" s="2">
        <v>0.7</v>
      </c>
    </row>
    <row r="47" spans="1:31" x14ac:dyDescent="0.15">
      <c r="A47" s="6">
        <v>738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10.526350021362299</v>
      </c>
      <c r="L47" s="10">
        <v>4.0360393524169904</v>
      </c>
      <c r="M47">
        <v>3.4618988037109402</v>
      </c>
      <c r="N47">
        <v>5.2421836853027299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4.0297908782959002</v>
      </c>
      <c r="U47">
        <v>3.87283563613892</v>
      </c>
      <c r="V47">
        <v>3.4242961406707799</v>
      </c>
      <c r="W47" s="17">
        <v>0.44853949546813998</v>
      </c>
      <c r="X47">
        <v>0.60549473762512196</v>
      </c>
      <c r="Y47">
        <v>0.60549473762512196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98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9.8297519683837908</v>
      </c>
      <c r="L48" s="10">
        <v>4.0625991821289098</v>
      </c>
      <c r="M48">
        <v>3.78593826293945</v>
      </c>
      <c r="N48">
        <v>5.8256168365478498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3.76481056213379</v>
      </c>
      <c r="U48">
        <v>3.5798575878143302</v>
      </c>
      <c r="V48">
        <v>3.2034485340118399</v>
      </c>
      <c r="W48" s="17">
        <v>0.37640905380249001</v>
      </c>
      <c r="X48">
        <v>0.56136202812194802</v>
      </c>
      <c r="Y48">
        <v>0.56136202812194802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975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8.6650199890136701</v>
      </c>
      <c r="L49" s="10">
        <v>4.0209655761718697</v>
      </c>
      <c r="M49">
        <v>3.30251884460449</v>
      </c>
      <c r="N49">
        <v>4.23954200744629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3.4661102294921902</v>
      </c>
      <c r="U49">
        <v>3.2868278026580802</v>
      </c>
      <c r="V49">
        <v>2.9198410511016801</v>
      </c>
      <c r="W49" s="17">
        <v>0.36698675155639598</v>
      </c>
      <c r="X49">
        <v>0.54626917839050304</v>
      </c>
      <c r="Y49">
        <v>0.54626917839050304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s="2" customFormat="1" x14ac:dyDescent="0.15">
      <c r="A50" s="7">
        <v>447</v>
      </c>
      <c r="B50" s="2">
        <v>17</v>
      </c>
      <c r="C50" s="2">
        <v>3</v>
      </c>
      <c r="D50" s="2">
        <v>10</v>
      </c>
      <c r="E50" s="2">
        <v>10</v>
      </c>
      <c r="F50" s="2">
        <v>10</v>
      </c>
      <c r="G50" s="2">
        <v>0</v>
      </c>
      <c r="H50" s="2">
        <v>7</v>
      </c>
      <c r="I50" s="2">
        <v>3</v>
      </c>
      <c r="J50" s="2">
        <v>0.85</v>
      </c>
      <c r="K50" s="11">
        <v>9.1051177978515607</v>
      </c>
      <c r="L50" s="11">
        <v>4.0541019439697301</v>
      </c>
      <c r="M50" s="2">
        <v>3.3755970001220699</v>
      </c>
      <c r="N50" s="2">
        <v>4.9540519714355504</v>
      </c>
      <c r="O50" s="2">
        <v>2</v>
      </c>
      <c r="P50" s="2">
        <v>2</v>
      </c>
      <c r="Q50" s="2">
        <v>11</v>
      </c>
      <c r="R50" s="18">
        <v>0.18179999999999999</v>
      </c>
      <c r="S50" s="18">
        <f t="shared" si="1"/>
        <v>0.2</v>
      </c>
      <c r="T50" s="2">
        <v>3.4527492523193399</v>
      </c>
      <c r="U50" s="2">
        <v>3.28089499473572</v>
      </c>
      <c r="V50" s="2">
        <v>2.9209547042846702</v>
      </c>
      <c r="W50" s="11">
        <v>0.35994029045105003</v>
      </c>
      <c r="X50" s="2">
        <v>0.53179454803466797</v>
      </c>
      <c r="Y50" s="2">
        <v>0.53179454803466797</v>
      </c>
      <c r="Z50" s="2">
        <v>0.2</v>
      </c>
      <c r="AA50" s="2">
        <v>0.9</v>
      </c>
      <c r="AB50" s="2">
        <v>0.81818181818181801</v>
      </c>
      <c r="AC50" s="2">
        <v>0.85714285714285698</v>
      </c>
      <c r="AD50" s="2">
        <v>0.1</v>
      </c>
      <c r="AE50" s="2">
        <v>0.7</v>
      </c>
    </row>
    <row r="51" spans="1:31" x14ac:dyDescent="0.15">
      <c r="A51" s="6">
        <v>282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9.8995666503906197</v>
      </c>
      <c r="L51" s="10">
        <v>4.2879219055175799</v>
      </c>
      <c r="M51">
        <v>2.7621402740478498</v>
      </c>
      <c r="N51">
        <v>5.5382747650146502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3.1876335144043</v>
      </c>
      <c r="U51">
        <v>3.00083351135254</v>
      </c>
      <c r="V51">
        <v>2.6199593544006401</v>
      </c>
      <c r="W51" s="17">
        <v>0.38087415695190402</v>
      </c>
      <c r="X51">
        <v>0.567674160003662</v>
      </c>
      <c r="Y51">
        <v>0.567674160003662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420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8.9019279479980504</v>
      </c>
      <c r="L52" s="10">
        <v>4.2809696197509801</v>
      </c>
      <c r="M52">
        <v>3.0007476806640598</v>
      </c>
      <c r="N52">
        <v>4.5010414123535201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3.5607547760009801</v>
      </c>
      <c r="U52">
        <v>3.3618261814117401</v>
      </c>
      <c r="V52">
        <v>2.9829249382018999</v>
      </c>
      <c r="W52" s="17">
        <v>0.37890124320983898</v>
      </c>
      <c r="X52">
        <v>0.57782983779907204</v>
      </c>
      <c r="Y52">
        <v>0.57782983779907204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3.4728874131744982</v>
      </c>
      <c r="W53" s="17">
        <f t="shared" ref="W53:AE53" si="2">AVERAGE(W2:W52)</f>
        <v>0.21247094752741794</v>
      </c>
      <c r="Z53" s="3">
        <f t="shared" si="2"/>
        <v>0.33725490196078445</v>
      </c>
      <c r="AA53" s="3">
        <f t="shared" si="2"/>
        <v>0.96862745098039194</v>
      </c>
      <c r="AB53" s="3">
        <f t="shared" si="2"/>
        <v>0.74489595371948303</v>
      </c>
      <c r="AC53" s="3">
        <f t="shared" si="2"/>
        <v>0.84096540856131607</v>
      </c>
      <c r="AD53" s="3">
        <f t="shared" si="2"/>
        <v>3.1372549019607857E-2</v>
      </c>
      <c r="AE53" s="3">
        <f t="shared" si="2"/>
        <v>0.63137254901960771</v>
      </c>
    </row>
    <row r="54" spans="1:31" s="3" customFormat="1" x14ac:dyDescent="0.15">
      <c r="K54" s="14" t="s">
        <v>30</v>
      </c>
      <c r="L54" s="10">
        <f>MAX(L2:L52)</f>
        <v>4.2879219055175799</v>
      </c>
      <c r="W54" s="17">
        <f t="shared" ref="W54:AE54" si="3">MAX(W2:W52)</f>
        <v>0.44853949546813998</v>
      </c>
      <c r="Z54" s="3">
        <f t="shared" si="3"/>
        <v>0.6</v>
      </c>
      <c r="AA54" s="3">
        <f t="shared" si="3"/>
        <v>1</v>
      </c>
      <c r="AB54" s="3">
        <f t="shared" si="3"/>
        <v>0.83333333333333304</v>
      </c>
      <c r="AC54" s="3">
        <f t="shared" si="3"/>
        <v>0.90909090909090895</v>
      </c>
      <c r="AD54" s="3">
        <f t="shared" si="3"/>
        <v>0.2</v>
      </c>
      <c r="AE54" s="3">
        <f t="shared" si="3"/>
        <v>0.8</v>
      </c>
    </row>
    <row r="55" spans="1:31" s="3" customFormat="1" x14ac:dyDescent="0.15">
      <c r="L55" s="10">
        <f>MIN(L2:L52)</f>
        <v>2.5968551635742201</v>
      </c>
      <c r="W55" s="17">
        <f t="shared" ref="W55:AE55" si="4">MIN(W2:W52)</f>
        <v>1.5685558319091799E-3</v>
      </c>
      <c r="Z55" s="3">
        <f t="shared" si="4"/>
        <v>0.2</v>
      </c>
      <c r="AA55" s="3">
        <f t="shared" si="4"/>
        <v>0.8</v>
      </c>
      <c r="AB55" s="3">
        <f t="shared" si="4"/>
        <v>0.6</v>
      </c>
      <c r="AC55" s="3">
        <f t="shared" si="4"/>
        <v>0.72</v>
      </c>
      <c r="AD55" s="3">
        <f t="shared" si="4"/>
        <v>0</v>
      </c>
      <c r="AE55" s="3">
        <f t="shared" si="4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W71" s="17"/>
    </row>
    <row r="72" spans="11:23" x14ac:dyDescent="0.15">
      <c r="K72" s="3" t="s">
        <v>73</v>
      </c>
      <c r="L72" s="3">
        <f>COUNTIF(L2:L52,"&lt;2.203")-COUNTIF(L2:L52,"&lt;2.008")</f>
        <v>0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W73" s="17"/>
    </row>
    <row r="74" spans="11:23" s="22" customFormat="1" x14ac:dyDescent="0.15">
      <c r="K74" s="24" t="s">
        <v>75</v>
      </c>
      <c r="L74" s="24">
        <f>COUNTIF(L2:L52,"&lt;2.593")-COUNTIF(L2:L52,"&lt;2.398")</f>
        <v>0</v>
      </c>
      <c r="M74" s="20">
        <v>3</v>
      </c>
      <c r="N74" s="20">
        <v>2</v>
      </c>
      <c r="W74" s="24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x14ac:dyDescent="0.15">
      <c r="K76" s="3" t="s">
        <v>77</v>
      </c>
      <c r="L76" s="3">
        <f>COUNTIF(L2:L52,"&lt;2.983")-COUNTIF(L2:L52,"&lt;2.788")</f>
        <v>4</v>
      </c>
      <c r="M76" s="3">
        <v>8</v>
      </c>
      <c r="N76" s="3">
        <v>6</v>
      </c>
      <c r="O76" s="3">
        <v>5</v>
      </c>
      <c r="P76" s="3">
        <v>4</v>
      </c>
      <c r="Q76" s="3">
        <v>4</v>
      </c>
      <c r="W76" s="17"/>
    </row>
    <row r="77" spans="11:23" x14ac:dyDescent="0.15">
      <c r="K77" s="3" t="s">
        <v>78</v>
      </c>
      <c r="L77" s="3">
        <f>COUNTIF(L2:L52,"&lt;3.178")-COUNTIF(L2:L52,"&lt;2.983")</f>
        <v>6</v>
      </c>
      <c r="M77" s="3">
        <v>11</v>
      </c>
      <c r="N77" s="3">
        <v>9</v>
      </c>
      <c r="O77" s="3">
        <v>7</v>
      </c>
      <c r="P77" s="3">
        <v>7</v>
      </c>
      <c r="Q77" s="3">
        <v>6</v>
      </c>
      <c r="W77" s="17"/>
    </row>
    <row r="78" spans="11:23" x14ac:dyDescent="0.15">
      <c r="K78" s="3" t="s">
        <v>79</v>
      </c>
      <c r="L78" s="3">
        <f>COUNTIF(L2:L52,"&lt;3.373")-COUNTIF(L2:L52,"&lt;3.178")</f>
        <v>8</v>
      </c>
      <c r="M78" s="3">
        <v>14</v>
      </c>
      <c r="N78" s="3">
        <v>12</v>
      </c>
      <c r="O78" s="3">
        <v>10</v>
      </c>
      <c r="P78" s="3">
        <v>9</v>
      </c>
      <c r="Q78" s="3">
        <v>8</v>
      </c>
      <c r="W78" s="17"/>
    </row>
    <row r="79" spans="11:23" s="36" customFormat="1" ht="14.25" x14ac:dyDescent="0.15">
      <c r="K79" s="37" t="s">
        <v>80</v>
      </c>
      <c r="L79" s="37">
        <f>COUNTIF(L2:L52,"&lt;3.568")-COUNTIF(L2:L52,"&lt;3.373")</f>
        <v>11</v>
      </c>
      <c r="M79" s="21">
        <v>16</v>
      </c>
      <c r="N79" s="21">
        <v>14</v>
      </c>
      <c r="O79" s="21">
        <v>12</v>
      </c>
      <c r="P79" s="21">
        <v>11</v>
      </c>
      <c r="Q79" s="21">
        <v>11</v>
      </c>
      <c r="W79" s="37"/>
    </row>
    <row r="80" spans="11:23" x14ac:dyDescent="0.15">
      <c r="K80" s="3" t="s">
        <v>81</v>
      </c>
      <c r="L80" s="3">
        <f>COUNTIF(L2:L52,"&lt;3.763")-COUNTIF(L2:L52,"&lt;3.568")</f>
        <v>8</v>
      </c>
      <c r="M80" s="3">
        <v>14</v>
      </c>
      <c r="N80" s="3">
        <v>12</v>
      </c>
      <c r="O80" s="3">
        <v>10</v>
      </c>
      <c r="P80" s="3">
        <v>9</v>
      </c>
      <c r="Q80" s="3">
        <v>8</v>
      </c>
      <c r="W80" s="17"/>
    </row>
    <row r="81" spans="11:23" x14ac:dyDescent="0.15">
      <c r="K81" s="3" t="s">
        <v>82</v>
      </c>
      <c r="L81" s="3">
        <f>COUNTIF(L2:L52,"&lt;3.958")-COUNTIF(L2:L52,"&lt;3.763")</f>
        <v>6</v>
      </c>
      <c r="M81" s="3">
        <v>11</v>
      </c>
      <c r="N81" s="3">
        <v>9</v>
      </c>
      <c r="O81" s="3">
        <v>7</v>
      </c>
      <c r="P81" s="3">
        <v>7</v>
      </c>
      <c r="Q81" s="3">
        <v>6</v>
      </c>
      <c r="W81" s="17"/>
    </row>
    <row r="82" spans="11:23" x14ac:dyDescent="0.15">
      <c r="K82" s="3" t="s">
        <v>83</v>
      </c>
      <c r="L82" s="3">
        <f>COUNTIF(L2:L52,"&lt;4.153")-COUNTIF(L2:L52,"&lt;3.958")</f>
        <v>4</v>
      </c>
      <c r="M82" s="3">
        <v>8</v>
      </c>
      <c r="N82" s="3">
        <v>6</v>
      </c>
      <c r="O82" s="3">
        <v>5</v>
      </c>
      <c r="P82" s="3">
        <v>4</v>
      </c>
      <c r="Q82" s="3">
        <v>4</v>
      </c>
      <c r="W82" s="3"/>
    </row>
    <row r="83" spans="11:23" x14ac:dyDescent="0.15">
      <c r="K83" s="3" t="s">
        <v>84</v>
      </c>
      <c r="L83" s="3">
        <f>COUNTIF(L2:L52,"&lt;4.348")-COUNTIF(L2:L52,"&lt;4.153")</f>
        <v>2</v>
      </c>
      <c r="M83" s="3">
        <v>6</v>
      </c>
      <c r="N83" s="3">
        <v>4</v>
      </c>
      <c r="O83" s="3">
        <v>2</v>
      </c>
      <c r="P83" s="3">
        <v>2</v>
      </c>
      <c r="Q83" s="3">
        <v>2</v>
      </c>
      <c r="W83" s="17"/>
    </row>
    <row r="84" spans="11:23" s="22" customFormat="1" x14ac:dyDescent="0.15">
      <c r="K84" s="24" t="s">
        <v>85</v>
      </c>
      <c r="L84" s="24">
        <f>COUNTIF(L2:L52,"&lt;4.543")-COUNTIF(L2:L52,"&lt;4.348")</f>
        <v>0</v>
      </c>
      <c r="M84" s="20">
        <v>3</v>
      </c>
      <c r="N84" s="20">
        <v>2</v>
      </c>
      <c r="W84" s="24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1.9079999999999999</v>
      </c>
      <c r="O88">
        <v>0.155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N89">
        <v>2.5009999999999999</v>
      </c>
      <c r="O89">
        <v>0.21299999999999999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3.472</v>
      </c>
      <c r="O90">
        <v>0.29099999999999998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E124"/>
  <sheetViews>
    <sheetView topLeftCell="H103" workbookViewId="0">
      <selection activeCell="H1" sqref="A1:XFD126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22.1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235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11.3900394439697</v>
      </c>
      <c r="L2" s="10">
        <v>2.4912586212158199</v>
      </c>
      <c r="M2">
        <v>1.7519493103027299</v>
      </c>
      <c r="N2">
        <v>7.4269104003906197</v>
      </c>
      <c r="O2">
        <v>4</v>
      </c>
      <c r="P2">
        <v>4</v>
      </c>
      <c r="Q2">
        <v>14</v>
      </c>
      <c r="R2" s="16">
        <v>0.28570000000000001</v>
      </c>
      <c r="S2" s="16">
        <f t="shared" ref="S2:S32" si="0">O2/E2</f>
        <v>0.4</v>
      </c>
      <c r="T2">
        <v>4.2479076385498002</v>
      </c>
      <c r="U2">
        <v>3.9892611503601101</v>
      </c>
      <c r="V2">
        <v>3.6309616565704301</v>
      </c>
      <c r="W2" s="17">
        <v>0.35829949378967302</v>
      </c>
      <c r="X2">
        <v>0.61694598197937001</v>
      </c>
      <c r="Y2">
        <v>0.61694598197937001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1" customFormat="1" x14ac:dyDescent="0.15">
      <c r="A3" s="8">
        <v>39</v>
      </c>
      <c r="B3" s="1">
        <v>18</v>
      </c>
      <c r="C3" s="1">
        <v>2</v>
      </c>
      <c r="D3" s="1">
        <v>10</v>
      </c>
      <c r="E3" s="1">
        <v>10</v>
      </c>
      <c r="F3" s="1">
        <v>10</v>
      </c>
      <c r="G3" s="1">
        <v>0</v>
      </c>
      <c r="H3" s="1">
        <v>8</v>
      </c>
      <c r="I3" s="1">
        <v>2</v>
      </c>
      <c r="J3" s="1">
        <v>0.9</v>
      </c>
      <c r="K3" s="12">
        <v>9.4858074188232404</v>
      </c>
      <c r="L3" s="12">
        <v>2.5182456970214799</v>
      </c>
      <c r="M3" s="1">
        <v>1.84243392944336</v>
      </c>
      <c r="N3" s="1">
        <v>5.33036231994629</v>
      </c>
      <c r="O3" s="1">
        <v>4</v>
      </c>
      <c r="P3" s="1">
        <v>4</v>
      </c>
      <c r="Q3" s="1">
        <v>14</v>
      </c>
      <c r="R3" s="19">
        <v>0.28570000000000001</v>
      </c>
      <c r="S3" s="19">
        <f t="shared" si="0"/>
        <v>0.4</v>
      </c>
      <c r="T3" s="1">
        <v>4.1952648162841797</v>
      </c>
      <c r="U3" s="1">
        <v>3.94472360610962</v>
      </c>
      <c r="V3" s="1">
        <v>3.5989799499511701</v>
      </c>
      <c r="W3" s="12">
        <v>0.34574365615844699</v>
      </c>
      <c r="X3" s="1">
        <v>0.59628486633300803</v>
      </c>
      <c r="Y3" s="1">
        <v>0.59628486633300803</v>
      </c>
      <c r="Z3" s="1">
        <v>0.4</v>
      </c>
      <c r="AA3" s="1">
        <v>1</v>
      </c>
      <c r="AB3" s="1">
        <v>0.71428571428571397</v>
      </c>
      <c r="AC3" s="1">
        <v>0.83333333333333304</v>
      </c>
      <c r="AD3" s="1">
        <v>0</v>
      </c>
      <c r="AE3" s="1">
        <v>0.6</v>
      </c>
    </row>
    <row r="4" spans="1:31" x14ac:dyDescent="0.15">
      <c r="A4" s="6">
        <v>714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13.255451202392599</v>
      </c>
      <c r="L4" s="10">
        <v>2.7501449584960902</v>
      </c>
      <c r="M4">
        <v>2.50296974182129</v>
      </c>
      <c r="N4">
        <v>9.2007598876953107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4.4799461364746103</v>
      </c>
      <c r="U4">
        <v>4.2444767951965297</v>
      </c>
      <c r="V4">
        <v>3.8443617820739702</v>
      </c>
      <c r="W4" s="17">
        <v>0.40011501312255898</v>
      </c>
      <c r="X4">
        <v>0.63558435440063499</v>
      </c>
      <c r="Y4">
        <v>0.63558435440063499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529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11.5277290344238</v>
      </c>
      <c r="L5" s="10">
        <v>2.7787723541259801</v>
      </c>
      <c r="M5">
        <v>2.1110267639160201</v>
      </c>
      <c r="N5">
        <v>7.5974636077880904</v>
      </c>
      <c r="O5">
        <v>3</v>
      </c>
      <c r="P5">
        <v>3</v>
      </c>
      <c r="Q5">
        <v>13</v>
      </c>
      <c r="R5" s="16">
        <v>0.23080000000000001</v>
      </c>
      <c r="S5" s="16">
        <f t="shared" si="0"/>
        <v>0.3</v>
      </c>
      <c r="T5">
        <v>4.1621055603027299</v>
      </c>
      <c r="U5">
        <v>3.9118816852569598</v>
      </c>
      <c r="V5">
        <v>3.5439484119415301</v>
      </c>
      <c r="W5" s="17">
        <v>0.36793327331543002</v>
      </c>
      <c r="X5">
        <v>0.61815714836120605</v>
      </c>
      <c r="Y5">
        <v>0.61815714836120605</v>
      </c>
      <c r="Z5">
        <v>0.3</v>
      </c>
      <c r="AA5">
        <v>1</v>
      </c>
      <c r="AB5">
        <v>0.76923076923076905</v>
      </c>
      <c r="AC5">
        <v>0.86956521739130399</v>
      </c>
      <c r="AD5">
        <v>0</v>
      </c>
      <c r="AE5">
        <v>0.7</v>
      </c>
    </row>
    <row r="6" spans="1:31" x14ac:dyDescent="0.15">
      <c r="A6" s="6">
        <v>635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10.704750061035201</v>
      </c>
      <c r="L6" s="10">
        <v>2.6428642272949201</v>
      </c>
      <c r="M6">
        <v>2.0233459472656201</v>
      </c>
      <c r="N6">
        <v>6.9797782897949201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4.0976791381835902</v>
      </c>
      <c r="U6">
        <v>3.8487484455108598</v>
      </c>
      <c r="V6">
        <v>3.5037872791290301</v>
      </c>
      <c r="W6" s="17">
        <v>0.34496116638183599</v>
      </c>
      <c r="X6">
        <v>0.59389185905456499</v>
      </c>
      <c r="Y6">
        <v>0.59389185905456499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s="32" customFormat="1" x14ac:dyDescent="0.15">
      <c r="A7" s="33">
        <v>570</v>
      </c>
      <c r="B7" s="32">
        <v>18</v>
      </c>
      <c r="C7" s="32">
        <v>2</v>
      </c>
      <c r="D7" s="32">
        <v>10</v>
      </c>
      <c r="E7" s="32">
        <v>10</v>
      </c>
      <c r="F7" s="32">
        <v>10</v>
      </c>
      <c r="G7" s="32">
        <v>0</v>
      </c>
      <c r="H7" s="32">
        <v>8</v>
      </c>
      <c r="I7" s="32">
        <v>2</v>
      </c>
      <c r="J7" s="32">
        <v>0.9</v>
      </c>
      <c r="K7" s="34">
        <v>10.107200622558601</v>
      </c>
      <c r="L7" s="34">
        <v>2.6826114654540998</v>
      </c>
      <c r="M7" s="32">
        <v>2.0718727111816402</v>
      </c>
      <c r="N7" s="32">
        <v>6.2270374298095703</v>
      </c>
      <c r="O7" s="32">
        <v>4</v>
      </c>
      <c r="P7" s="32">
        <v>4</v>
      </c>
      <c r="Q7" s="32">
        <v>14</v>
      </c>
      <c r="R7" s="35">
        <v>0.28570000000000001</v>
      </c>
      <c r="S7" s="35">
        <f t="shared" si="0"/>
        <v>0.4</v>
      </c>
      <c r="T7" s="32">
        <v>4.0491065979003897</v>
      </c>
      <c r="U7" s="32">
        <v>3.80079221725464</v>
      </c>
      <c r="V7" s="32">
        <v>3.4570014476776101</v>
      </c>
      <c r="W7" s="34">
        <v>0.34379076957702598</v>
      </c>
      <c r="X7" s="32">
        <v>0.59210515022277799</v>
      </c>
      <c r="Y7" s="32">
        <v>0.59210515022277799</v>
      </c>
      <c r="Z7" s="32">
        <v>0.4</v>
      </c>
      <c r="AA7" s="32">
        <v>1</v>
      </c>
      <c r="AB7" s="32">
        <v>0.71428571428571397</v>
      </c>
      <c r="AC7" s="32">
        <v>0.83333333333333304</v>
      </c>
      <c r="AD7" s="32">
        <v>0</v>
      </c>
      <c r="AE7" s="32">
        <v>0.6</v>
      </c>
    </row>
    <row r="8" spans="1:31" x14ac:dyDescent="0.15">
      <c r="A8" s="6">
        <v>269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12.125684738159199</v>
      </c>
      <c r="L8" s="10">
        <v>2.8903121948242201</v>
      </c>
      <c r="M8">
        <v>2.1766777038574201</v>
      </c>
      <c r="N8">
        <v>7.9760437011718697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4.1562347412109402</v>
      </c>
      <c r="U8">
        <v>3.9122827053070099</v>
      </c>
      <c r="V8">
        <v>3.52935862541199</v>
      </c>
      <c r="W8" s="17">
        <v>0.38292407989501898</v>
      </c>
      <c r="X8">
        <v>0.62687611579894997</v>
      </c>
      <c r="Y8">
        <v>0.62687611579894997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286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12.8378410339356</v>
      </c>
      <c r="L9" s="10">
        <v>2.9072399139404301</v>
      </c>
      <c r="M9">
        <v>2.6796112060546902</v>
      </c>
      <c r="N9">
        <v>8.7577018737793004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4.4647865295410201</v>
      </c>
      <c r="U9">
        <v>4.2403440475463903</v>
      </c>
      <c r="V9">
        <v>3.8660018444061302</v>
      </c>
      <c r="W9" s="17">
        <v>0.37434220314025901</v>
      </c>
      <c r="X9">
        <v>0.59878468513488803</v>
      </c>
      <c r="Y9">
        <v>0.59878468513488803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602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10.192476272583001</v>
      </c>
      <c r="L10" s="10">
        <v>2.9104270935058598</v>
      </c>
      <c r="M10">
        <v>2.3252792358398402</v>
      </c>
      <c r="N10">
        <v>6.1768379211425799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4.1273612976074201</v>
      </c>
      <c r="U10">
        <v>3.8802869319915798</v>
      </c>
      <c r="V10">
        <v>3.5175795555114702</v>
      </c>
      <c r="W10" s="17">
        <v>0.36270737648010198</v>
      </c>
      <c r="X10">
        <v>0.60978174209594704</v>
      </c>
      <c r="Y10">
        <v>0.60978174209594704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369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9.1018295288085902</v>
      </c>
      <c r="L11" s="10">
        <v>2.9575881958007799</v>
      </c>
      <c r="M11">
        <v>1.8714790344238299</v>
      </c>
      <c r="N11">
        <v>5.1571083068847701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3.9591636657714799</v>
      </c>
      <c r="U11">
        <v>3.7008087635040301</v>
      </c>
      <c r="V11">
        <v>3.3626976013183598</v>
      </c>
      <c r="W11" s="17">
        <v>0.338111162185669</v>
      </c>
      <c r="X11">
        <v>0.596466064453125</v>
      </c>
      <c r="Y11">
        <v>0.596466064453125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534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9.6313228607177699</v>
      </c>
      <c r="L12" s="10">
        <v>2.81527900695801</v>
      </c>
      <c r="M12">
        <v>1.5942535400390601</v>
      </c>
      <c r="N12">
        <v>5.6671161651611301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4.1572589874267596</v>
      </c>
      <c r="U12">
        <v>3.8546435832977299</v>
      </c>
      <c r="V12">
        <v>3.5190665721893302</v>
      </c>
      <c r="W12" s="17">
        <v>0.33557701110839799</v>
      </c>
      <c r="X12">
        <v>0.63819241523742698</v>
      </c>
      <c r="Y12">
        <v>0.63819241523742698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s="32" customFormat="1" x14ac:dyDescent="0.15">
      <c r="A13" s="33">
        <v>467</v>
      </c>
      <c r="B13" s="32">
        <v>17</v>
      </c>
      <c r="C13" s="32">
        <v>3</v>
      </c>
      <c r="D13" s="32">
        <v>10</v>
      </c>
      <c r="E13" s="32">
        <v>10</v>
      </c>
      <c r="F13" s="32">
        <v>10</v>
      </c>
      <c r="G13" s="32">
        <v>0</v>
      </c>
      <c r="H13" s="32">
        <v>7</v>
      </c>
      <c r="I13" s="32">
        <v>3</v>
      </c>
      <c r="J13" s="32">
        <v>0.85</v>
      </c>
      <c r="K13" s="34">
        <v>9.6845302581787092</v>
      </c>
      <c r="L13" s="34">
        <v>2.90005683898926</v>
      </c>
      <c r="M13" s="32">
        <v>1.73856353759766</v>
      </c>
      <c r="N13" s="32">
        <v>5.82045555114746</v>
      </c>
      <c r="O13" s="32">
        <v>4</v>
      </c>
      <c r="P13" s="32">
        <v>4</v>
      </c>
      <c r="Q13" s="32">
        <v>14</v>
      </c>
      <c r="R13" s="35">
        <v>0.28570000000000001</v>
      </c>
      <c r="S13" s="35">
        <f t="shared" si="0"/>
        <v>0.4</v>
      </c>
      <c r="T13" s="32">
        <v>4.0338935852050799</v>
      </c>
      <c r="U13" s="32">
        <v>3.7603669166564901</v>
      </c>
      <c r="V13" s="32">
        <v>3.4259200096130402</v>
      </c>
      <c r="W13" s="34">
        <v>0.33444690704345698</v>
      </c>
      <c r="X13" s="32">
        <v>0.60797357559204102</v>
      </c>
      <c r="Y13" s="32">
        <v>0.60797357559204102</v>
      </c>
      <c r="Z13" s="32">
        <v>0.4</v>
      </c>
      <c r="AA13" s="32">
        <v>1</v>
      </c>
      <c r="AB13" s="32">
        <v>0.71428571428571397</v>
      </c>
      <c r="AC13" s="32">
        <v>0.83333333333333304</v>
      </c>
      <c r="AD13" s="32">
        <v>0</v>
      </c>
      <c r="AE13" s="32">
        <v>0.6</v>
      </c>
    </row>
    <row r="14" spans="1:31" x14ac:dyDescent="0.15">
      <c r="A14" s="6">
        <v>438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12.3274631500244</v>
      </c>
      <c r="L14" s="10">
        <v>3.1570472717285201</v>
      </c>
      <c r="M14">
        <v>2.8654975891113299</v>
      </c>
      <c r="N14">
        <v>7.2738151550293004</v>
      </c>
      <c r="O14">
        <v>3</v>
      </c>
      <c r="P14">
        <v>3</v>
      </c>
      <c r="Q14">
        <v>13</v>
      </c>
      <c r="R14" s="16">
        <v>0.23080000000000001</v>
      </c>
      <c r="S14" s="16">
        <f t="shared" si="0"/>
        <v>0.3</v>
      </c>
      <c r="T14">
        <v>4.1711654663085902</v>
      </c>
      <c r="U14">
        <v>4.0008988380432102</v>
      </c>
      <c r="V14">
        <v>3.6034202575683598</v>
      </c>
      <c r="W14" s="17">
        <v>0.39747858047485402</v>
      </c>
      <c r="X14">
        <v>0.56774520874023404</v>
      </c>
      <c r="Y14">
        <v>0.56774520874023404</v>
      </c>
      <c r="Z14">
        <v>0.3</v>
      </c>
      <c r="AA14">
        <v>1</v>
      </c>
      <c r="AB14">
        <v>0.76923076923076905</v>
      </c>
      <c r="AC14">
        <v>0.86956521739130399</v>
      </c>
      <c r="AD14">
        <v>0</v>
      </c>
      <c r="AE14">
        <v>0.7</v>
      </c>
    </row>
    <row r="15" spans="1:31" x14ac:dyDescent="0.15">
      <c r="A15" s="6">
        <v>426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12.76491355896</v>
      </c>
      <c r="L15" s="10">
        <v>3.09232521057129</v>
      </c>
      <c r="M15">
        <v>2.9012107849121098</v>
      </c>
      <c r="N15">
        <v>8.8361930847168004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4.0366325378418004</v>
      </c>
      <c r="U15">
        <v>3.8388867378234899</v>
      </c>
      <c r="V15">
        <v>3.4590210914611799</v>
      </c>
      <c r="W15" s="17">
        <v>0.37986564636230502</v>
      </c>
      <c r="X15">
        <v>0.57761144638061501</v>
      </c>
      <c r="Y15">
        <v>0.57761144638061501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160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9.7188396453857404</v>
      </c>
      <c r="L16" s="10">
        <v>3.1543941497802699</v>
      </c>
      <c r="M16">
        <v>2.6168231964111301</v>
      </c>
      <c r="N16">
        <v>5.5176906585693404</v>
      </c>
      <c r="O16">
        <v>3</v>
      </c>
      <c r="P16">
        <v>3</v>
      </c>
      <c r="Q16">
        <v>13</v>
      </c>
      <c r="R16" s="16">
        <v>0.23080000000000001</v>
      </c>
      <c r="S16" s="16">
        <f t="shared" si="0"/>
        <v>0.3</v>
      </c>
      <c r="T16">
        <v>4.13474464416504</v>
      </c>
      <c r="U16">
        <v>3.91542744636536</v>
      </c>
      <c r="V16">
        <v>3.5470154285430899</v>
      </c>
      <c r="W16" s="17">
        <v>0.36841201782226601</v>
      </c>
      <c r="X16">
        <v>0.58772921562194802</v>
      </c>
      <c r="Y16">
        <v>0.58772921562194802</v>
      </c>
      <c r="Z16">
        <v>0.3</v>
      </c>
      <c r="AA16">
        <v>1</v>
      </c>
      <c r="AB16">
        <v>0.76923076923076905</v>
      </c>
      <c r="AC16">
        <v>0.86956521739130399</v>
      </c>
      <c r="AD16">
        <v>0</v>
      </c>
      <c r="AE16">
        <v>0.7</v>
      </c>
    </row>
    <row r="17" spans="1:31" x14ac:dyDescent="0.15">
      <c r="A17" s="6">
        <v>334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9.7976722717285192</v>
      </c>
      <c r="L17" s="3">
        <v>3.17732810974121</v>
      </c>
      <c r="M17">
        <v>2.6821994781494101</v>
      </c>
      <c r="N17">
        <v>5.7997856140136701</v>
      </c>
      <c r="O17">
        <v>3</v>
      </c>
      <c r="P17">
        <v>3</v>
      </c>
      <c r="Q17">
        <v>13</v>
      </c>
      <c r="R17" s="16">
        <v>0.23080000000000001</v>
      </c>
      <c r="S17" s="16">
        <f t="shared" si="0"/>
        <v>0.3</v>
      </c>
      <c r="T17">
        <v>3.8663578033447301</v>
      </c>
      <c r="U17">
        <v>3.6644842624664302</v>
      </c>
      <c r="V17">
        <v>3.3028609752654998</v>
      </c>
      <c r="W17" s="3">
        <v>0.36162328720092801</v>
      </c>
      <c r="X17">
        <v>0.56349682807922397</v>
      </c>
      <c r="Y17">
        <v>0.56349682807922397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x14ac:dyDescent="0.15">
      <c r="A18" s="6">
        <v>560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10.261106491088899</v>
      </c>
      <c r="L18" s="10">
        <v>3.1597480773925799</v>
      </c>
      <c r="M18">
        <v>2.6344470977783199</v>
      </c>
      <c r="N18">
        <v>6.2502002716064498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4.0092296600341797</v>
      </c>
      <c r="U18">
        <v>3.7924528121948202</v>
      </c>
      <c r="V18">
        <v>3.4356625080108598</v>
      </c>
      <c r="W18" s="17">
        <v>0.35679030418396002</v>
      </c>
      <c r="X18">
        <v>0.57356715202331499</v>
      </c>
      <c r="Y18">
        <v>0.57356715202331499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987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13.11452293396</v>
      </c>
      <c r="L19" s="10">
        <v>3.0455665588378902</v>
      </c>
      <c r="M19">
        <v>2.85603904724121</v>
      </c>
      <c r="N19">
        <v>9.2924613952636701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4.5542678833007804</v>
      </c>
      <c r="U19">
        <v>4.3066840171814</v>
      </c>
      <c r="V19">
        <v>3.95100021362305</v>
      </c>
      <c r="W19" s="17">
        <v>0.35568380355835</v>
      </c>
      <c r="X19">
        <v>0.60326766967773404</v>
      </c>
      <c r="Y19">
        <v>0.60326766967773404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974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13.1687889099121</v>
      </c>
      <c r="L20" s="10">
        <v>2.9838104248046902</v>
      </c>
      <c r="M20">
        <v>2.7930278778076199</v>
      </c>
      <c r="N20">
        <v>9.4088058471679705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4.5915431976318404</v>
      </c>
      <c r="U20">
        <v>4.33931541442871</v>
      </c>
      <c r="V20">
        <v>3.9836831092834499</v>
      </c>
      <c r="W20" s="17">
        <v>0.355632305145264</v>
      </c>
      <c r="X20">
        <v>0.607860088348389</v>
      </c>
      <c r="Y20">
        <v>0.607860088348389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x14ac:dyDescent="0.15">
      <c r="A21" s="6">
        <v>949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11.0470275878906</v>
      </c>
      <c r="L21" s="10">
        <v>3.00836181640625</v>
      </c>
      <c r="M21">
        <v>2.4568119049072301</v>
      </c>
      <c r="N21">
        <v>7.29058837890625</v>
      </c>
      <c r="O21">
        <v>2</v>
      </c>
      <c r="P21">
        <v>2</v>
      </c>
      <c r="Q21">
        <v>11</v>
      </c>
      <c r="R21" s="16">
        <v>0.18179999999999999</v>
      </c>
      <c r="S21" s="16">
        <f t="shared" si="0"/>
        <v>0.2</v>
      </c>
      <c r="T21">
        <v>3.6874294281005899</v>
      </c>
      <c r="U21">
        <v>3.4886915683746298</v>
      </c>
      <c r="V21">
        <v>3.1422247886657702</v>
      </c>
      <c r="W21" s="17">
        <v>0.34646677970886203</v>
      </c>
      <c r="X21">
        <v>0.54520463943481401</v>
      </c>
      <c r="Y21">
        <v>0.54520463943481401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s="32" customFormat="1" x14ac:dyDescent="0.15">
      <c r="A22" s="33">
        <v>120</v>
      </c>
      <c r="B22" s="32">
        <v>17</v>
      </c>
      <c r="C22" s="32">
        <v>3</v>
      </c>
      <c r="D22" s="32">
        <v>10</v>
      </c>
      <c r="E22" s="32">
        <v>10</v>
      </c>
      <c r="F22" s="32">
        <v>10</v>
      </c>
      <c r="G22" s="32">
        <v>0</v>
      </c>
      <c r="H22" s="32">
        <v>7</v>
      </c>
      <c r="I22" s="32">
        <v>3</v>
      </c>
      <c r="J22" s="32">
        <v>0.85</v>
      </c>
      <c r="K22" s="34">
        <v>9.5853919982910192</v>
      </c>
      <c r="L22" s="34">
        <v>3.02151679992676</v>
      </c>
      <c r="M22" s="32">
        <v>1.9201812744140601</v>
      </c>
      <c r="N22" s="32">
        <v>5.7058448791503897</v>
      </c>
      <c r="O22" s="32">
        <v>3</v>
      </c>
      <c r="P22" s="32">
        <v>3</v>
      </c>
      <c r="Q22" s="32">
        <v>13</v>
      </c>
      <c r="R22" s="35">
        <v>0.23080000000000001</v>
      </c>
      <c r="S22" s="35">
        <f t="shared" si="0"/>
        <v>0.3</v>
      </c>
      <c r="T22" s="32">
        <v>3.9613189697265598</v>
      </c>
      <c r="U22" s="32">
        <v>3.6854782104492201</v>
      </c>
      <c r="V22" s="32">
        <v>3.3423583507537802</v>
      </c>
      <c r="W22" s="34">
        <v>0.34311985969543501</v>
      </c>
      <c r="X22" s="32">
        <v>0.61896061897277799</v>
      </c>
      <c r="Y22" s="32">
        <v>0.61896061897277799</v>
      </c>
      <c r="Z22" s="32">
        <v>0.3</v>
      </c>
      <c r="AA22" s="32">
        <v>1</v>
      </c>
      <c r="AB22" s="32">
        <v>0.76923076923076905</v>
      </c>
      <c r="AC22" s="32">
        <v>0.86956521739130399</v>
      </c>
      <c r="AD22" s="32">
        <v>0</v>
      </c>
      <c r="AE22" s="32">
        <v>0.7</v>
      </c>
    </row>
    <row r="23" spans="1:31" x14ac:dyDescent="0.15">
      <c r="A23" s="6">
        <v>539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12.797636032104499</v>
      </c>
      <c r="L23" s="10">
        <v>3.1951885223388699</v>
      </c>
      <c r="M23">
        <v>2.98256111145019</v>
      </c>
      <c r="N23">
        <v>8.5430927276611293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4.14190673828125</v>
      </c>
      <c r="U23">
        <v>3.9596066474914502</v>
      </c>
      <c r="V23">
        <v>3.5663313865661599</v>
      </c>
      <c r="W23" s="17">
        <v>0.39327526092529302</v>
      </c>
      <c r="X23">
        <v>0.575575351715088</v>
      </c>
      <c r="Y23">
        <v>0.575575351715088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267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7.2348403930664098</v>
      </c>
      <c r="L24" s="10">
        <v>3.2259273529052699</v>
      </c>
      <c r="M24">
        <v>1.8032188415527299</v>
      </c>
      <c r="N24">
        <v>5.1724166870117196</v>
      </c>
      <c r="O24">
        <v>3</v>
      </c>
      <c r="P24">
        <v>3</v>
      </c>
      <c r="Q24">
        <v>12</v>
      </c>
      <c r="R24" s="16">
        <v>0.25</v>
      </c>
      <c r="S24" s="16">
        <f t="shared" si="0"/>
        <v>0.3</v>
      </c>
      <c r="T24">
        <v>3.08205986022949</v>
      </c>
      <c r="U24">
        <v>2.7949919700622599</v>
      </c>
      <c r="V24">
        <v>2.6184489727020299</v>
      </c>
      <c r="W24" s="17">
        <v>0.17654299736022899</v>
      </c>
      <c r="X24">
        <v>0.46361088752746599</v>
      </c>
      <c r="Y24">
        <v>0.46361088752746599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6">
        <v>198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8.7684097290039098</v>
      </c>
      <c r="L25" s="10">
        <v>3.3038673400878902</v>
      </c>
      <c r="M25">
        <v>1.0797042846679701</v>
      </c>
      <c r="N25">
        <v>6.4807567596435502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3.76474952697754</v>
      </c>
      <c r="U25">
        <v>3.3759093284606898</v>
      </c>
      <c r="V25">
        <v>3.1784703731536901</v>
      </c>
      <c r="W25" s="17">
        <v>0.197438955307007</v>
      </c>
      <c r="X25">
        <v>0.58627915382385298</v>
      </c>
      <c r="Y25">
        <v>0.58627915382385298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5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7.8808155059814498</v>
      </c>
      <c r="L26" s="10">
        <v>3.2260665893554701</v>
      </c>
      <c r="M26">
        <v>1.3720741271972701</v>
      </c>
      <c r="N26">
        <v>5.6015110015869096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3.0997753143310498</v>
      </c>
      <c r="U26">
        <v>2.7902081012725799</v>
      </c>
      <c r="V26">
        <v>2.5988922119140598</v>
      </c>
      <c r="W26" s="17">
        <v>0.19131588935852101</v>
      </c>
      <c r="X26">
        <v>0.50088310241699197</v>
      </c>
      <c r="Y26">
        <v>0.50088310241699197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355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9.7613239288330096</v>
      </c>
      <c r="L27" s="10">
        <v>3.2560501098632799</v>
      </c>
      <c r="M27">
        <v>2.27218818664551</v>
      </c>
      <c r="N27">
        <v>6.0137138366699201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3.6822776794433598</v>
      </c>
      <c r="U27">
        <v>3.4271712303161599</v>
      </c>
      <c r="V27">
        <v>3.0966672897338898</v>
      </c>
      <c r="W27" s="17">
        <v>0.330503940582275</v>
      </c>
      <c r="X27">
        <v>0.58561038970947299</v>
      </c>
      <c r="Y27">
        <v>0.58561038970947299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827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8.7557678222656197</v>
      </c>
      <c r="L28" s="10">
        <v>3.2492980957031201</v>
      </c>
      <c r="M28">
        <v>2.3641204833984402</v>
      </c>
      <c r="N28">
        <v>4.9158000946044904</v>
      </c>
      <c r="O28">
        <v>2</v>
      </c>
      <c r="P28">
        <v>2</v>
      </c>
      <c r="Q28">
        <v>12</v>
      </c>
      <c r="R28" s="16">
        <v>0.16669999999999999</v>
      </c>
      <c r="S28" s="16">
        <f t="shared" si="0"/>
        <v>0.2</v>
      </c>
      <c r="T28">
        <v>3.6960983276367201</v>
      </c>
      <c r="U28">
        <v>3.47285723686218</v>
      </c>
      <c r="V28">
        <v>3.1423611640930198</v>
      </c>
      <c r="W28" s="17">
        <v>0.33049607276916498</v>
      </c>
      <c r="X28">
        <v>0.55373716354370095</v>
      </c>
      <c r="Y28">
        <v>0.55373716354370095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920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9.0620746612548793</v>
      </c>
      <c r="L29" s="10">
        <v>3.18034744262695</v>
      </c>
      <c r="M29">
        <v>2.29067039489746</v>
      </c>
      <c r="N29">
        <v>5.4368782043456996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4.0569820404052699</v>
      </c>
      <c r="U29">
        <v>3.78847455978394</v>
      </c>
      <c r="V29">
        <v>3.4632887840271001</v>
      </c>
      <c r="W29" s="17">
        <v>0.32518577575683599</v>
      </c>
      <c r="X29">
        <v>0.59369325637817405</v>
      </c>
      <c r="Y29">
        <v>0.59369325637817405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157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8.8000297546386701</v>
      </c>
      <c r="L30" s="10">
        <v>3.2561721801757799</v>
      </c>
      <c r="M30">
        <v>2.41655349731445</v>
      </c>
      <c r="N30">
        <v>5.1210670471191397</v>
      </c>
      <c r="O30">
        <v>3</v>
      </c>
      <c r="P30">
        <v>3</v>
      </c>
      <c r="Q30">
        <v>12</v>
      </c>
      <c r="R30" s="16">
        <v>0.25</v>
      </c>
      <c r="S30" s="16">
        <f t="shared" si="0"/>
        <v>0.3</v>
      </c>
      <c r="T30">
        <v>3.8291130065918</v>
      </c>
      <c r="U30">
        <v>3.5865540504455602</v>
      </c>
      <c r="V30">
        <v>3.2654068470001198</v>
      </c>
      <c r="W30" s="17">
        <v>0.32114720344543501</v>
      </c>
      <c r="X30">
        <v>0.56370615959167503</v>
      </c>
      <c r="Y30">
        <v>0.56370615959167503</v>
      </c>
      <c r="Z30">
        <v>0.3</v>
      </c>
      <c r="AA30">
        <v>0.9</v>
      </c>
      <c r="AB30">
        <v>0.75</v>
      </c>
      <c r="AC30">
        <v>0.81818181818181801</v>
      </c>
      <c r="AD30">
        <v>0.1</v>
      </c>
      <c r="AE30">
        <v>0.6</v>
      </c>
    </row>
    <row r="31" spans="1:31" x14ac:dyDescent="0.15">
      <c r="A31" s="6">
        <v>507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8.0761833190918004</v>
      </c>
      <c r="L31" s="10">
        <v>3.2535152435302699</v>
      </c>
      <c r="M31">
        <v>1.4528160095214799</v>
      </c>
      <c r="N31">
        <v>6.0439472198486301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3.1535835266113299</v>
      </c>
      <c r="U31">
        <v>2.8117747306823699</v>
      </c>
      <c r="V31">
        <v>2.6275200843811</v>
      </c>
      <c r="W31" s="17">
        <v>0.18425464630127</v>
      </c>
      <c r="X31">
        <v>0.52606344223022505</v>
      </c>
      <c r="Y31">
        <v>0.52606344223022505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73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7.2695007324218697</v>
      </c>
      <c r="L32" s="10">
        <v>3.22128105163574</v>
      </c>
      <c r="M32">
        <v>1.70132255554199</v>
      </c>
      <c r="N32">
        <v>5.0565223693847701</v>
      </c>
      <c r="O32">
        <v>3</v>
      </c>
      <c r="P32">
        <v>3</v>
      </c>
      <c r="Q32">
        <v>13</v>
      </c>
      <c r="R32" s="16">
        <v>0.23080000000000001</v>
      </c>
      <c r="S32" s="16">
        <f t="shared" si="0"/>
        <v>0.3</v>
      </c>
      <c r="T32">
        <v>2.8403358459472701</v>
      </c>
      <c r="U32">
        <v>2.5804290771484402</v>
      </c>
      <c r="V32">
        <v>2.38827300071716</v>
      </c>
      <c r="W32" s="17">
        <v>0.192156076431274</v>
      </c>
      <c r="X32">
        <v>0.45206284523010198</v>
      </c>
      <c r="Y32">
        <v>0.45206284523010198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s="1" customFormat="1" x14ac:dyDescent="0.15">
      <c r="A33" s="6">
        <v>194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8.7540836334228498</v>
      </c>
      <c r="L33" s="10">
        <v>3.1999416351318399</v>
      </c>
      <c r="M33">
        <v>0.15018081665039101</v>
      </c>
      <c r="N33">
        <v>8.8024158477783203</v>
      </c>
      <c r="O33">
        <v>4</v>
      </c>
      <c r="P33">
        <v>4</v>
      </c>
      <c r="Q33">
        <v>14</v>
      </c>
      <c r="R33" s="16">
        <v>0.28570000000000001</v>
      </c>
      <c r="S33" s="16">
        <f t="shared" ref="S33:S52" si="1">O33/E33</f>
        <v>0.4</v>
      </c>
      <c r="T33">
        <v>3.3016281127929701</v>
      </c>
      <c r="U33">
        <v>2.7430267333984402</v>
      </c>
      <c r="V33">
        <v>2.7414581775665301</v>
      </c>
      <c r="W33" s="17">
        <v>1.5685558319091799E-3</v>
      </c>
      <c r="X33">
        <v>0.56016993522643999</v>
      </c>
      <c r="Y33">
        <v>0.56016993522643999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125</v>
      </c>
      <c r="B34" s="1">
        <v>17</v>
      </c>
      <c r="C34" s="1">
        <v>3</v>
      </c>
      <c r="D34" s="1">
        <v>10</v>
      </c>
      <c r="E34" s="1">
        <v>10</v>
      </c>
      <c r="F34" s="1">
        <v>10</v>
      </c>
      <c r="G34" s="1">
        <v>0</v>
      </c>
      <c r="H34" s="1">
        <v>7</v>
      </c>
      <c r="I34" s="1">
        <v>3</v>
      </c>
      <c r="J34" s="1">
        <v>0.85</v>
      </c>
      <c r="K34" s="12">
        <v>9.5647544860839808</v>
      </c>
      <c r="L34" s="12">
        <v>3.3037757873535201</v>
      </c>
      <c r="M34" s="1">
        <v>2.5318183898925799</v>
      </c>
      <c r="N34" s="1">
        <v>6.3710689544677699</v>
      </c>
      <c r="O34" s="1">
        <v>4</v>
      </c>
      <c r="P34" s="1">
        <v>4</v>
      </c>
      <c r="Q34" s="1">
        <v>14</v>
      </c>
      <c r="R34" s="19">
        <v>0.28570000000000001</v>
      </c>
      <c r="S34" s="19">
        <f t="shared" si="1"/>
        <v>0.4</v>
      </c>
      <c r="T34" s="1">
        <v>4.1428260803222701</v>
      </c>
      <c r="U34" s="1">
        <v>3.8278851509094198</v>
      </c>
      <c r="V34" s="1">
        <v>3.5207042694091801</v>
      </c>
      <c r="W34" s="12">
        <v>0.30718088150024397</v>
      </c>
      <c r="X34" s="1">
        <v>0.62212181091308605</v>
      </c>
      <c r="Y34" s="1">
        <v>0.62212181091308605</v>
      </c>
      <c r="Z34" s="1">
        <v>0.4</v>
      </c>
      <c r="AA34" s="1">
        <v>1</v>
      </c>
      <c r="AB34" s="1">
        <v>0.71428571428571397</v>
      </c>
      <c r="AC34" s="1">
        <v>0.83333333333333304</v>
      </c>
      <c r="AD34" s="1">
        <v>0</v>
      </c>
      <c r="AE34" s="1">
        <v>0.6</v>
      </c>
    </row>
    <row r="35" spans="1:31" x14ac:dyDescent="0.15">
      <c r="A35" s="6">
        <v>474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 s="3">
        <v>7.8971233367919904</v>
      </c>
      <c r="L35" s="10">
        <v>3.4597053527832</v>
      </c>
      <c r="M35">
        <v>0.61443710327148404</v>
      </c>
      <c r="N35">
        <v>6.3514308929443404</v>
      </c>
      <c r="O35">
        <v>3</v>
      </c>
      <c r="P35">
        <v>3</v>
      </c>
      <c r="Q35">
        <v>11</v>
      </c>
      <c r="R35" s="16">
        <v>0.2727</v>
      </c>
      <c r="S35" s="16">
        <f t="shared" si="1"/>
        <v>0.3</v>
      </c>
      <c r="T35">
        <v>2.9463424682617201</v>
      </c>
      <c r="U35">
        <v>2.5359339714050302</v>
      </c>
      <c r="V35">
        <v>2.52812623977661</v>
      </c>
      <c r="W35" s="17">
        <v>7.8077316284179696E-3</v>
      </c>
      <c r="X35">
        <v>0.41821622848510698</v>
      </c>
      <c r="Y35">
        <v>0.41821622848510698</v>
      </c>
      <c r="Z35">
        <v>0.3</v>
      </c>
      <c r="AA35">
        <v>0.8</v>
      </c>
      <c r="AB35">
        <v>0.72727272727272696</v>
      </c>
      <c r="AC35">
        <v>0.76190476190476197</v>
      </c>
      <c r="AD35">
        <v>0.2</v>
      </c>
      <c r="AE35">
        <v>0.5</v>
      </c>
    </row>
    <row r="36" spans="1:31" x14ac:dyDescent="0.15">
      <c r="A36" s="6">
        <v>42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8.3586750030517596</v>
      </c>
      <c r="L36" s="10">
        <v>3.4387035369872998</v>
      </c>
      <c r="M36">
        <v>0.42399215698242199</v>
      </c>
      <c r="N36">
        <v>7.2754058837890598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3.5587501525878902</v>
      </c>
      <c r="U36">
        <v>3.07724857330322</v>
      </c>
      <c r="V36">
        <v>2.9885916709899898</v>
      </c>
      <c r="W36" s="17">
        <v>8.8656902313232394E-2</v>
      </c>
      <c r="X36">
        <v>0.57015848159789995</v>
      </c>
      <c r="Y36">
        <v>0.57015848159789995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728</v>
      </c>
      <c r="B37">
        <v>14</v>
      </c>
      <c r="C37">
        <v>6</v>
      </c>
      <c r="D37">
        <v>10</v>
      </c>
      <c r="E37">
        <v>10</v>
      </c>
      <c r="F37">
        <v>9</v>
      </c>
      <c r="G37">
        <v>1</v>
      </c>
      <c r="H37">
        <v>5</v>
      </c>
      <c r="I37">
        <v>5</v>
      </c>
      <c r="J37">
        <v>0.7</v>
      </c>
      <c r="K37" s="3">
        <v>8.311279296875</v>
      </c>
      <c r="L37" s="10">
        <v>3.40718269348144</v>
      </c>
      <c r="M37">
        <v>1.7891731262207</v>
      </c>
      <c r="N37">
        <v>6.5721664428710902</v>
      </c>
      <c r="O37">
        <v>5</v>
      </c>
      <c r="P37">
        <v>5</v>
      </c>
      <c r="Q37">
        <v>14</v>
      </c>
      <c r="R37" s="16">
        <v>0.35709999999999997</v>
      </c>
      <c r="S37" s="16">
        <f t="shared" si="1"/>
        <v>0.5</v>
      </c>
      <c r="T37">
        <v>2.6091175079345699</v>
      </c>
      <c r="U37">
        <v>2.2884228229522701</v>
      </c>
      <c r="V37">
        <v>2.1918892860412602</v>
      </c>
      <c r="W37" s="17">
        <v>9.6533536911010701E-2</v>
      </c>
      <c r="X37">
        <v>0.41722822189330999</v>
      </c>
      <c r="Y37">
        <v>0.41722822189330999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30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7.8907737731933603</v>
      </c>
      <c r="L38" s="10">
        <v>3.5076599121093701</v>
      </c>
      <c r="M38">
        <v>0.99642562866210904</v>
      </c>
      <c r="N38">
        <v>6.7723903656005904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2.8835430145263699</v>
      </c>
      <c r="U38">
        <v>2.49128293991089</v>
      </c>
      <c r="V38">
        <v>2.38577508926392</v>
      </c>
      <c r="W38" s="17">
        <v>0.105507850646973</v>
      </c>
      <c r="X38">
        <v>0.49776792526245101</v>
      </c>
      <c r="Y38">
        <v>0.49776792526245101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122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7.3813495635986301</v>
      </c>
      <c r="L39" s="10">
        <v>3.4230537414550799</v>
      </c>
      <c r="M39">
        <v>0.89295578002929699</v>
      </c>
      <c r="N39">
        <v>5.6789245605468697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2.9774074554443399</v>
      </c>
      <c r="U39">
        <v>2.6132168769836399</v>
      </c>
      <c r="V39">
        <v>2.4931561946868901</v>
      </c>
      <c r="W39" s="17">
        <v>0.120060682296753</v>
      </c>
      <c r="X39">
        <v>0.48425126075744601</v>
      </c>
      <c r="Y39">
        <v>0.48425126075744601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557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8.6429004669189506</v>
      </c>
      <c r="L40" s="10">
        <v>3.4898815155029301</v>
      </c>
      <c r="M40">
        <v>3.3616695404052699</v>
      </c>
      <c r="N40">
        <v>6.9340877532959002</v>
      </c>
      <c r="O40">
        <v>6</v>
      </c>
      <c r="P40">
        <v>6</v>
      </c>
      <c r="Q40">
        <v>15</v>
      </c>
      <c r="R40" s="16">
        <v>0.4</v>
      </c>
      <c r="S40" s="16">
        <f t="shared" si="1"/>
        <v>0.6</v>
      </c>
      <c r="T40">
        <v>3.9486217498779301</v>
      </c>
      <c r="U40">
        <v>3.5956997871398899</v>
      </c>
      <c r="V40">
        <v>3.4285111427307098</v>
      </c>
      <c r="W40" s="17">
        <v>0.16718864440917999</v>
      </c>
      <c r="X40">
        <v>0.52011060714721702</v>
      </c>
      <c r="Y40">
        <v>0.52011060714721702</v>
      </c>
      <c r="Z40">
        <v>0.6</v>
      </c>
      <c r="AA40">
        <v>0.9</v>
      </c>
      <c r="AB40">
        <v>0.6</v>
      </c>
      <c r="AC40">
        <v>0.72</v>
      </c>
      <c r="AD40">
        <v>0.1</v>
      </c>
      <c r="AE40">
        <v>0.3</v>
      </c>
    </row>
    <row r="41" spans="1:31" x14ac:dyDescent="0.15">
      <c r="A41" s="6">
        <v>820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9.3573627471923793</v>
      </c>
      <c r="L41" s="10">
        <v>3.4400177001953098</v>
      </c>
      <c r="M41">
        <v>1.18503570556641</v>
      </c>
      <c r="N41">
        <v>7.3247261047363299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3.0999946594238299</v>
      </c>
      <c r="U41">
        <v>2.73641777038574</v>
      </c>
      <c r="V41">
        <v>2.56048488616943</v>
      </c>
      <c r="W41" s="17">
        <v>0.17593288421630901</v>
      </c>
      <c r="X41">
        <v>0.53950977325439498</v>
      </c>
      <c r="Y41">
        <v>0.53950977325439498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441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8.3690395355224592</v>
      </c>
      <c r="L42" s="10">
        <v>3.4027957916259801</v>
      </c>
      <c r="M42">
        <v>1.6312103271484399</v>
      </c>
      <c r="N42">
        <v>6.3893070220947301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3.6996479034423801</v>
      </c>
      <c r="U42">
        <v>3.2927107810974099</v>
      </c>
      <c r="V42">
        <v>3.1120703220367401</v>
      </c>
      <c r="W42" s="17">
        <v>0.180640459060669</v>
      </c>
      <c r="X42">
        <v>0.58757758140563998</v>
      </c>
      <c r="Y42">
        <v>0.58757758140563998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895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7.3979415893554696</v>
      </c>
      <c r="L43" s="10">
        <v>3.4750308990478498</v>
      </c>
      <c r="M43">
        <v>2.0966644287109402</v>
      </c>
      <c r="N43">
        <v>5.08909034729004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3.2392559051513699</v>
      </c>
      <c r="U43">
        <v>2.9665412902832</v>
      </c>
      <c r="V43">
        <v>2.7843761444091801</v>
      </c>
      <c r="W43" s="17">
        <v>0.18216514587402299</v>
      </c>
      <c r="X43">
        <v>0.454879760742187</v>
      </c>
      <c r="Y43">
        <v>0.454879760742187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333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8.0957393646240199</v>
      </c>
      <c r="L44" s="10">
        <v>3.4925460815429701</v>
      </c>
      <c r="M44">
        <v>1.79521560668945</v>
      </c>
      <c r="N44">
        <v>5.81172752380371</v>
      </c>
      <c r="O44">
        <v>3</v>
      </c>
      <c r="P44">
        <v>3</v>
      </c>
      <c r="Q44">
        <v>12</v>
      </c>
      <c r="R44" s="16">
        <v>0.25</v>
      </c>
      <c r="S44" s="16">
        <f t="shared" si="1"/>
        <v>0.3</v>
      </c>
      <c r="T44">
        <v>2.8281917572021502</v>
      </c>
      <c r="U44">
        <v>2.55274534225464</v>
      </c>
      <c r="V44">
        <v>2.3588681221008301</v>
      </c>
      <c r="W44" s="17">
        <v>0.19387722015380901</v>
      </c>
      <c r="X44">
        <v>0.46932363510131803</v>
      </c>
      <c r="Y44">
        <v>0.46932363510131803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22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7.8447742462158203</v>
      </c>
      <c r="L45" s="10">
        <v>3.5581932067871098</v>
      </c>
      <c r="M45">
        <v>1.8253154754638701</v>
      </c>
      <c r="N45">
        <v>5.1074123382568404</v>
      </c>
      <c r="O45">
        <v>3</v>
      </c>
      <c r="P45">
        <v>3</v>
      </c>
      <c r="Q45">
        <v>12</v>
      </c>
      <c r="R45" s="16">
        <v>0.25</v>
      </c>
      <c r="S45" s="16">
        <f t="shared" si="1"/>
        <v>0.3</v>
      </c>
      <c r="T45">
        <v>3.2751617431640598</v>
      </c>
      <c r="U45">
        <v>2.9962241649627699</v>
      </c>
      <c r="V45">
        <v>2.7968080043792698</v>
      </c>
      <c r="W45" s="17">
        <v>0.19941616058349601</v>
      </c>
      <c r="X45">
        <v>0.47835373878478998</v>
      </c>
      <c r="Y45">
        <v>0.47835373878478998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6">
        <v>627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9.0328903198242205</v>
      </c>
      <c r="L46" s="3">
        <v>3.56332206726074</v>
      </c>
      <c r="M46">
        <v>1.3673553466796899</v>
      </c>
      <c r="N46">
        <v>6.5472145080566397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2.9811477661132799</v>
      </c>
      <c r="U46">
        <v>2.66263651847839</v>
      </c>
      <c r="V46">
        <v>2.4581284523010201</v>
      </c>
      <c r="W46" s="3">
        <v>0.204508066177368</v>
      </c>
      <c r="X46">
        <v>0.52301931381225597</v>
      </c>
      <c r="Y46">
        <v>0.52301931381225597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645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8.6603298187255895</v>
      </c>
      <c r="L47" s="10">
        <v>3.4367218017578098</v>
      </c>
      <c r="M47">
        <v>1.40293121337891</v>
      </c>
      <c r="N47">
        <v>6.3796310424804696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3.54470634460449</v>
      </c>
      <c r="U47">
        <v>3.18924832344055</v>
      </c>
      <c r="V47">
        <v>2.9831023216247599</v>
      </c>
      <c r="W47" s="17">
        <v>0.20614600181579601</v>
      </c>
      <c r="X47">
        <v>0.561604022979736</v>
      </c>
      <c r="Y47">
        <v>0.561604022979736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s="1" customFormat="1" x14ac:dyDescent="0.15">
      <c r="A48" s="8">
        <v>180</v>
      </c>
      <c r="B48" s="1">
        <v>15</v>
      </c>
      <c r="C48" s="1">
        <v>5</v>
      </c>
      <c r="D48" s="1">
        <v>10</v>
      </c>
      <c r="E48" s="1">
        <v>10</v>
      </c>
      <c r="F48" s="1">
        <v>10</v>
      </c>
      <c r="G48" s="1">
        <v>0</v>
      </c>
      <c r="H48" s="1">
        <v>5</v>
      </c>
      <c r="I48" s="1">
        <v>5</v>
      </c>
      <c r="J48" s="1">
        <v>0.75</v>
      </c>
      <c r="K48" s="12">
        <v>8.6510353088378906</v>
      </c>
      <c r="L48" s="12">
        <v>3.5153141021728498</v>
      </c>
      <c r="M48" s="1">
        <v>1.5819053649902299</v>
      </c>
      <c r="N48" s="1">
        <v>6.4046325683593697</v>
      </c>
      <c r="O48" s="1">
        <v>3</v>
      </c>
      <c r="P48" s="1">
        <v>3</v>
      </c>
      <c r="Q48" s="1">
        <v>13</v>
      </c>
      <c r="R48" s="19">
        <v>0.23080000000000001</v>
      </c>
      <c r="S48" s="19">
        <f t="shared" si="1"/>
        <v>0.3</v>
      </c>
      <c r="T48" s="1">
        <v>3.3307437896728498</v>
      </c>
      <c r="U48" s="1">
        <v>2.9684205055236799</v>
      </c>
      <c r="V48" s="1">
        <v>2.7608375549316402</v>
      </c>
      <c r="W48" s="12">
        <v>0.20758295059204099</v>
      </c>
      <c r="X48" s="1">
        <v>0.56990623474121105</v>
      </c>
      <c r="Y48" s="1">
        <v>0.56990623474121105</v>
      </c>
      <c r="Z48" s="1">
        <v>0.3</v>
      </c>
      <c r="AA48" s="1">
        <v>1</v>
      </c>
      <c r="AB48" s="1">
        <v>0.76923076923076905</v>
      </c>
      <c r="AC48" s="1">
        <v>0.86956521739130399</v>
      </c>
      <c r="AD48" s="1">
        <v>0</v>
      </c>
      <c r="AE48" s="1">
        <v>0.7</v>
      </c>
    </row>
    <row r="49" spans="1:31" x14ac:dyDescent="0.15">
      <c r="A49" s="6">
        <v>345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7.1087226867675799</v>
      </c>
      <c r="L49" s="10">
        <v>3.5736541748046902</v>
      </c>
      <c r="M49">
        <v>1.87067222595215</v>
      </c>
      <c r="N49">
        <v>5.9993782043456996</v>
      </c>
      <c r="O49">
        <v>3</v>
      </c>
      <c r="P49">
        <v>3</v>
      </c>
      <c r="Q49">
        <v>12</v>
      </c>
      <c r="R49" s="16">
        <v>0.25</v>
      </c>
      <c r="S49" s="16">
        <f t="shared" si="1"/>
        <v>0.3</v>
      </c>
      <c r="T49">
        <v>2.66177558898926</v>
      </c>
      <c r="U49">
        <v>2.3573517799377401</v>
      </c>
      <c r="V49">
        <v>2.2364528179168701</v>
      </c>
      <c r="W49" s="17">
        <v>0.120898962020874</v>
      </c>
      <c r="X49">
        <v>0.42532277107238797</v>
      </c>
      <c r="Y49">
        <v>0.42532277107238797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7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9.7504291534423793</v>
      </c>
      <c r="L50" s="10">
        <v>3.6274681091308598</v>
      </c>
      <c r="M50">
        <v>3.2106761932372998</v>
      </c>
      <c r="N50">
        <v>5.56974220275879</v>
      </c>
      <c r="O50">
        <v>2</v>
      </c>
      <c r="P50">
        <v>2</v>
      </c>
      <c r="Q50">
        <v>12</v>
      </c>
      <c r="R50" s="16">
        <v>0.16669999999999999</v>
      </c>
      <c r="S50" s="16">
        <f t="shared" si="1"/>
        <v>0.2</v>
      </c>
      <c r="T50">
        <v>3.89222908020019</v>
      </c>
      <c r="U50">
        <v>3.7008795738220202</v>
      </c>
      <c r="V50">
        <v>3.3142113685607901</v>
      </c>
      <c r="W50" s="17">
        <v>0.38666820526123102</v>
      </c>
      <c r="X50">
        <v>0.57801771163940396</v>
      </c>
      <c r="Y50">
        <v>0.57801771163940396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804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 s="3">
        <v>9.2121372222900408</v>
      </c>
      <c r="L51" s="10">
        <v>3.6844596862793</v>
      </c>
      <c r="M51">
        <v>2.8261775970459002</v>
      </c>
      <c r="N51">
        <v>5.0357398986816397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3.9346790313720699</v>
      </c>
      <c r="U51">
        <v>3.6910636425018302</v>
      </c>
      <c r="V51">
        <v>3.3227219581603999</v>
      </c>
      <c r="W51" s="17">
        <v>0.368341684341431</v>
      </c>
      <c r="X51">
        <v>0.61195707321167003</v>
      </c>
      <c r="Y51">
        <v>0.61195707321167003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336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8.10992431640625</v>
      </c>
      <c r="L52" s="10">
        <v>3.7348098754882799</v>
      </c>
      <c r="M52">
        <v>0.77038192749023404</v>
      </c>
      <c r="N52">
        <v>5.9970664978027299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3.34078788757324</v>
      </c>
      <c r="U52">
        <v>2.9262900352478001</v>
      </c>
      <c r="V52">
        <v>2.7806494235992401</v>
      </c>
      <c r="W52" s="17">
        <v>0.14564061164855999</v>
      </c>
      <c r="X52">
        <v>0.56013846397399902</v>
      </c>
      <c r="Y52">
        <v>0.56013846397399902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287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8.0243225097656197</v>
      </c>
      <c r="L53" s="3">
        <v>3.7559452056884801</v>
      </c>
      <c r="M53">
        <v>2.51016426086426</v>
      </c>
      <c r="N53">
        <v>3.9995098114013699</v>
      </c>
      <c r="O53">
        <v>2</v>
      </c>
      <c r="P53">
        <v>2</v>
      </c>
      <c r="Q53">
        <v>11</v>
      </c>
      <c r="R53" s="16">
        <v>0.18179999999999999</v>
      </c>
      <c r="S53" s="16">
        <f t="shared" ref="S53:S81" si="2">O53/E53</f>
        <v>0.2</v>
      </c>
      <c r="T53">
        <v>3.2217845916747998</v>
      </c>
      <c r="U53">
        <v>3.0187540054321298</v>
      </c>
      <c r="V53">
        <v>2.7104396820068399</v>
      </c>
      <c r="W53" s="3">
        <v>0.30831432342529302</v>
      </c>
      <c r="X53">
        <v>0.51134490966796897</v>
      </c>
      <c r="Y53">
        <v>0.51134490966796897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199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7.9574508666992196</v>
      </c>
      <c r="L54" s="10">
        <v>3.5844383239746098</v>
      </c>
      <c r="M54">
        <v>2.3754787445068399</v>
      </c>
      <c r="N54">
        <v>4.2659530639648402</v>
      </c>
      <c r="O54">
        <v>2</v>
      </c>
      <c r="P54">
        <v>2</v>
      </c>
      <c r="Q54">
        <v>11</v>
      </c>
      <c r="R54" s="16">
        <v>0.18179999999999999</v>
      </c>
      <c r="S54" s="16">
        <f t="shared" si="2"/>
        <v>0.2</v>
      </c>
      <c r="T54">
        <v>3.0793838500976598</v>
      </c>
      <c r="U54">
        <v>2.87855720520019</v>
      </c>
      <c r="V54">
        <v>2.57972311973572</v>
      </c>
      <c r="W54" s="17">
        <v>0.29883408546447698</v>
      </c>
      <c r="X54">
        <v>0.49966073036193798</v>
      </c>
      <c r="Y54">
        <v>0.49966073036193798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909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9.4390964508056605</v>
      </c>
      <c r="L55" s="10">
        <v>3.6817817687988299</v>
      </c>
      <c r="M55">
        <v>2.35576248168945</v>
      </c>
      <c r="N55">
        <v>6.2804756164550799</v>
      </c>
      <c r="O55">
        <v>4</v>
      </c>
      <c r="P55">
        <v>4</v>
      </c>
      <c r="Q55">
        <v>14</v>
      </c>
      <c r="R55" s="16">
        <v>0.28570000000000001</v>
      </c>
      <c r="S55" s="16">
        <f t="shared" si="2"/>
        <v>0.4</v>
      </c>
      <c r="T55">
        <v>3.6427536010742201</v>
      </c>
      <c r="U55">
        <v>3.3378839492797798</v>
      </c>
      <c r="V55">
        <v>3.0499641895294198</v>
      </c>
      <c r="W55" s="17">
        <v>0.28791975975036599</v>
      </c>
      <c r="X55">
        <v>0.59278941154480003</v>
      </c>
      <c r="Y55">
        <v>0.59278941154480003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832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8.1481857299804705</v>
      </c>
      <c r="L56" s="10">
        <v>3.6342067718505899</v>
      </c>
      <c r="M56">
        <v>2.5873832702636701</v>
      </c>
      <c r="N56">
        <v>4.9062271118164098</v>
      </c>
      <c r="O56">
        <v>2</v>
      </c>
      <c r="P56">
        <v>2</v>
      </c>
      <c r="Q56">
        <v>11</v>
      </c>
      <c r="R56" s="16">
        <v>0.18179999999999999</v>
      </c>
      <c r="S56" s="16">
        <f t="shared" si="2"/>
        <v>0.2</v>
      </c>
      <c r="T56">
        <v>3.1466770172119101</v>
      </c>
      <c r="U56">
        <v>2.9410047531127899</v>
      </c>
      <c r="V56">
        <v>2.6656045913696298</v>
      </c>
      <c r="W56" s="17">
        <v>0.27540016174316401</v>
      </c>
      <c r="X56">
        <v>0.48107242584228499</v>
      </c>
      <c r="Y56">
        <v>0.48107242584228499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6">
        <v>280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9.9044857025146502</v>
      </c>
      <c r="L57" s="10">
        <v>3.6474914550781201</v>
      </c>
      <c r="M57">
        <v>2.3194427490234402</v>
      </c>
      <c r="N57">
        <v>7.1081981658935502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3.4641170501709002</v>
      </c>
      <c r="U57">
        <v>3.14463591575623</v>
      </c>
      <c r="V57">
        <v>2.87735867500305</v>
      </c>
      <c r="W57" s="17">
        <v>0.26727724075317399</v>
      </c>
      <c r="X57">
        <v>0.58675837516784701</v>
      </c>
      <c r="Y57">
        <v>0.58675837516784701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488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8.7065124511718697</v>
      </c>
      <c r="L58" s="10">
        <v>3.7315120697021502</v>
      </c>
      <c r="M58">
        <v>0.52762222290039096</v>
      </c>
      <c r="N58">
        <v>7.09767723083496</v>
      </c>
      <c r="O58">
        <v>3</v>
      </c>
      <c r="P58">
        <v>3</v>
      </c>
      <c r="Q58">
        <v>13</v>
      </c>
      <c r="R58" s="16">
        <v>0.23080000000000001</v>
      </c>
      <c r="S58" s="16">
        <f t="shared" si="2"/>
        <v>0.3</v>
      </c>
      <c r="T58">
        <v>3.4826622009277299</v>
      </c>
      <c r="U58">
        <v>3.00195360183716</v>
      </c>
      <c r="V58">
        <v>2.87187671661377</v>
      </c>
      <c r="W58" s="17">
        <v>0.130076885223389</v>
      </c>
      <c r="X58">
        <v>0.61078548431396495</v>
      </c>
      <c r="Y58">
        <v>0.61078548431396495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717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 s="3">
        <v>8.2835903167724592</v>
      </c>
      <c r="L59" s="10">
        <v>3.7286453247070299</v>
      </c>
      <c r="M59">
        <v>1.9377021789550799</v>
      </c>
      <c r="N59">
        <v>5.5280113220214799</v>
      </c>
      <c r="O59">
        <v>3</v>
      </c>
      <c r="P59">
        <v>3</v>
      </c>
      <c r="Q59">
        <v>13</v>
      </c>
      <c r="R59" s="16">
        <v>0.23080000000000001</v>
      </c>
      <c r="S59" s="16">
        <f t="shared" si="2"/>
        <v>0.3</v>
      </c>
      <c r="T59">
        <v>2.8681507110595699</v>
      </c>
      <c r="U59">
        <v>2.60428667068481</v>
      </c>
      <c r="V59">
        <v>2.3725152015686</v>
      </c>
      <c r="W59" s="17">
        <v>0.23177146911621099</v>
      </c>
      <c r="X59">
        <v>0.49563550949096702</v>
      </c>
      <c r="Y59">
        <v>0.49563550949096702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s="1" customFormat="1" x14ac:dyDescent="0.15">
      <c r="A60" s="8">
        <v>410</v>
      </c>
      <c r="B60" s="1">
        <v>15</v>
      </c>
      <c r="C60" s="1">
        <v>5</v>
      </c>
      <c r="D60" s="1">
        <v>10</v>
      </c>
      <c r="E60" s="1">
        <v>10</v>
      </c>
      <c r="F60" s="1">
        <v>10</v>
      </c>
      <c r="G60" s="1">
        <v>0</v>
      </c>
      <c r="H60" s="1">
        <v>5</v>
      </c>
      <c r="I60" s="1">
        <v>5</v>
      </c>
      <c r="J60" s="1">
        <v>0.75</v>
      </c>
      <c r="K60" s="12">
        <v>9.2018623352050799</v>
      </c>
      <c r="L60" s="12">
        <v>3.75082588195801</v>
      </c>
      <c r="M60" s="1">
        <v>1.63460540771484</v>
      </c>
      <c r="N60" s="1">
        <v>6.6696300506591797</v>
      </c>
      <c r="O60" s="1">
        <v>3</v>
      </c>
      <c r="P60" s="1">
        <v>3</v>
      </c>
      <c r="Q60" s="1">
        <v>13</v>
      </c>
      <c r="R60" s="19">
        <v>0.23080000000000001</v>
      </c>
      <c r="S60" s="19">
        <f t="shared" si="2"/>
        <v>0.3</v>
      </c>
      <c r="T60" s="1">
        <v>3.9823360443115199</v>
      </c>
      <c r="U60" s="1">
        <v>3.6126582622528098</v>
      </c>
      <c r="V60" s="1">
        <v>3.3846099376678498</v>
      </c>
      <c r="W60" s="12">
        <v>0.22804832458496099</v>
      </c>
      <c r="X60" s="1">
        <v>0.59772610664367698</v>
      </c>
      <c r="Y60" s="1">
        <v>0.59772610664367698</v>
      </c>
      <c r="Z60" s="1">
        <v>0.3</v>
      </c>
      <c r="AA60" s="1">
        <v>1</v>
      </c>
      <c r="AB60" s="1">
        <v>0.76923076923076905</v>
      </c>
      <c r="AC60" s="1">
        <v>0.86956521739130399</v>
      </c>
      <c r="AD60" s="1">
        <v>0</v>
      </c>
      <c r="AE60" s="1">
        <v>0.7</v>
      </c>
    </row>
    <row r="61" spans="1:31" x14ac:dyDescent="0.15">
      <c r="A61" s="6">
        <v>977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 s="3">
        <v>10.467790603637701</v>
      </c>
      <c r="L61" s="10">
        <v>3.95425605773926</v>
      </c>
      <c r="M61">
        <v>3.54449462890625</v>
      </c>
      <c r="N61">
        <v>6.0931262969970703</v>
      </c>
      <c r="O61">
        <v>3</v>
      </c>
      <c r="P61">
        <v>3</v>
      </c>
      <c r="Q61">
        <v>13</v>
      </c>
      <c r="R61" s="16">
        <v>0.23080000000000001</v>
      </c>
      <c r="S61" s="16">
        <f t="shared" si="2"/>
        <v>0.3</v>
      </c>
      <c r="T61">
        <v>4.0049190521240199</v>
      </c>
      <c r="U61">
        <v>3.8048429489135702</v>
      </c>
      <c r="V61">
        <v>3.3979873657226598</v>
      </c>
      <c r="W61" s="17">
        <v>0.40685558319091802</v>
      </c>
      <c r="X61">
        <v>0.60693168640136697</v>
      </c>
      <c r="Y61">
        <v>0.60693168640136697</v>
      </c>
      <c r="Z61">
        <v>0.3</v>
      </c>
      <c r="AA61">
        <v>1</v>
      </c>
      <c r="AB61">
        <v>0.76923076923076905</v>
      </c>
      <c r="AC61">
        <v>0.86956521739130399</v>
      </c>
      <c r="AD61">
        <v>0</v>
      </c>
      <c r="AE61">
        <v>0.7</v>
      </c>
    </row>
    <row r="62" spans="1:31" x14ac:dyDescent="0.15">
      <c r="A62" s="6">
        <v>116</v>
      </c>
      <c r="B62">
        <v>18</v>
      </c>
      <c r="C62">
        <v>2</v>
      </c>
      <c r="D62">
        <v>10</v>
      </c>
      <c r="E62">
        <v>10</v>
      </c>
      <c r="F62">
        <v>10</v>
      </c>
      <c r="G62">
        <v>0</v>
      </c>
      <c r="H62">
        <v>8</v>
      </c>
      <c r="I62">
        <v>2</v>
      </c>
      <c r="J62">
        <v>0.9</v>
      </c>
      <c r="K62" s="3">
        <v>10.695125579834</v>
      </c>
      <c r="L62" s="10">
        <v>3.86113357543945</v>
      </c>
      <c r="M62">
        <v>3.4150371551513699</v>
      </c>
      <c r="N62">
        <v>6.3120250701904297</v>
      </c>
      <c r="O62">
        <v>3</v>
      </c>
      <c r="P62">
        <v>3</v>
      </c>
      <c r="Q62">
        <v>13</v>
      </c>
      <c r="R62" s="16">
        <v>0.23080000000000001</v>
      </c>
      <c r="S62" s="16">
        <f t="shared" si="2"/>
        <v>0.3</v>
      </c>
      <c r="T62">
        <v>4.1133708953857404</v>
      </c>
      <c r="U62">
        <v>3.9187879562377899</v>
      </c>
      <c r="V62">
        <v>3.5277342796325701</v>
      </c>
      <c r="W62" s="17">
        <v>0.391053676605225</v>
      </c>
      <c r="X62">
        <v>0.58563661575317405</v>
      </c>
      <c r="Y62">
        <v>0.58563661575317405</v>
      </c>
      <c r="Z62">
        <v>0.3</v>
      </c>
      <c r="AA62">
        <v>1</v>
      </c>
      <c r="AB62">
        <v>0.76923076923076905</v>
      </c>
      <c r="AC62">
        <v>0.86956521739130399</v>
      </c>
      <c r="AD62">
        <v>0</v>
      </c>
      <c r="AE62">
        <v>0.7</v>
      </c>
    </row>
    <row r="63" spans="1:31" x14ac:dyDescent="0.15">
      <c r="A63" s="6">
        <v>887</v>
      </c>
      <c r="B63">
        <v>18</v>
      </c>
      <c r="C63">
        <v>2</v>
      </c>
      <c r="D63">
        <v>10</v>
      </c>
      <c r="E63">
        <v>10</v>
      </c>
      <c r="F63">
        <v>10</v>
      </c>
      <c r="G63">
        <v>0</v>
      </c>
      <c r="H63">
        <v>8</v>
      </c>
      <c r="I63">
        <v>2</v>
      </c>
      <c r="J63">
        <v>0.9</v>
      </c>
      <c r="K63" s="3">
        <v>10.2275581359863</v>
      </c>
      <c r="L63" s="10">
        <v>3.8743839263915998</v>
      </c>
      <c r="M63">
        <v>3.3857994079589799</v>
      </c>
      <c r="N63">
        <v>5.4985122680664098</v>
      </c>
      <c r="O63">
        <v>4</v>
      </c>
      <c r="P63">
        <v>4</v>
      </c>
      <c r="Q63">
        <v>14</v>
      </c>
      <c r="R63" s="16">
        <v>0.28570000000000001</v>
      </c>
      <c r="S63" s="16">
        <f t="shared" si="2"/>
        <v>0.4</v>
      </c>
      <c r="T63">
        <v>4.1704597473144496</v>
      </c>
      <c r="U63">
        <v>3.9681935310363801</v>
      </c>
      <c r="V63">
        <v>3.58179712295532</v>
      </c>
      <c r="W63" s="17">
        <v>0.38639640808105502</v>
      </c>
      <c r="X63">
        <v>0.58866262435913097</v>
      </c>
      <c r="Y63">
        <v>0.58866262435913097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774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9.9837837219238299</v>
      </c>
      <c r="L64" s="10">
        <v>3.8917007446289098</v>
      </c>
      <c r="M64">
        <v>3.5301170349121098</v>
      </c>
      <c r="N64">
        <v>5.8071537017822301</v>
      </c>
      <c r="O64">
        <v>2</v>
      </c>
      <c r="P64">
        <v>2</v>
      </c>
      <c r="Q64">
        <v>12</v>
      </c>
      <c r="R64" s="16">
        <v>0.16669999999999999</v>
      </c>
      <c r="S64" s="16">
        <f t="shared" si="2"/>
        <v>0.2</v>
      </c>
      <c r="T64">
        <v>3.93145751953125</v>
      </c>
      <c r="U64">
        <v>3.73478102684021</v>
      </c>
      <c r="V64">
        <v>3.3527534008026101</v>
      </c>
      <c r="W64" s="17">
        <v>0.38202762603759799</v>
      </c>
      <c r="X64">
        <v>0.57870411872863803</v>
      </c>
      <c r="Y64">
        <v>0.57870411872863803</v>
      </c>
      <c r="Z64">
        <v>0.2</v>
      </c>
      <c r="AA64">
        <v>1</v>
      </c>
      <c r="AB64">
        <v>0.83333333333333304</v>
      </c>
      <c r="AC64">
        <v>0.90909090909090895</v>
      </c>
      <c r="AD64">
        <v>0</v>
      </c>
      <c r="AE64">
        <v>0.8</v>
      </c>
    </row>
    <row r="65" spans="1:31" x14ac:dyDescent="0.15">
      <c r="A65" s="6">
        <v>814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 s="3">
        <v>8.7280445098877006</v>
      </c>
      <c r="L65" s="10">
        <v>3.9425106048584002</v>
      </c>
      <c r="M65">
        <v>3.1601314544677699</v>
      </c>
      <c r="N65">
        <v>4.2285442352294904</v>
      </c>
      <c r="O65">
        <v>2</v>
      </c>
      <c r="P65">
        <v>2</v>
      </c>
      <c r="Q65">
        <v>12</v>
      </c>
      <c r="R65" s="16">
        <v>0.16669999999999999</v>
      </c>
      <c r="S65" s="16">
        <f t="shared" si="2"/>
        <v>0.2</v>
      </c>
      <c r="T65">
        <v>3.6649322509765598</v>
      </c>
      <c r="U65">
        <v>3.4909923076629599</v>
      </c>
      <c r="V65">
        <v>3.1285991668701199</v>
      </c>
      <c r="W65" s="17">
        <v>0.36239314079284701</v>
      </c>
      <c r="X65">
        <v>0.53633308410644498</v>
      </c>
      <c r="Y65">
        <v>0.53633308410644498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377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 s="3">
        <v>8.2505340576171893</v>
      </c>
      <c r="L66" s="10">
        <v>3.88496971130371</v>
      </c>
      <c r="M66">
        <v>2.65253829956055</v>
      </c>
      <c r="N66">
        <v>4.1948738098144496</v>
      </c>
      <c r="O66">
        <v>2</v>
      </c>
      <c r="P66">
        <v>2</v>
      </c>
      <c r="Q66">
        <v>12</v>
      </c>
      <c r="R66" s="16">
        <v>0.16669999999999999</v>
      </c>
      <c r="S66" s="16">
        <f t="shared" si="2"/>
        <v>0.2</v>
      </c>
      <c r="T66">
        <v>3.1810302734375</v>
      </c>
      <c r="U66">
        <v>2.9841549396514901</v>
      </c>
      <c r="V66">
        <v>2.6513941287994398</v>
      </c>
      <c r="W66" s="17">
        <v>0.332760810852051</v>
      </c>
      <c r="X66">
        <v>0.52963614463806197</v>
      </c>
      <c r="Y66">
        <v>0.52963614463806197</v>
      </c>
      <c r="Z66">
        <v>0.2</v>
      </c>
      <c r="AA66">
        <v>1</v>
      </c>
      <c r="AB66">
        <v>0.83333333333333304</v>
      </c>
      <c r="AC66">
        <v>0.90909090909090895</v>
      </c>
      <c r="AD66">
        <v>0</v>
      </c>
      <c r="AE66">
        <v>0.8</v>
      </c>
    </row>
    <row r="67" spans="1:31" x14ac:dyDescent="0.15">
      <c r="A67" s="6">
        <v>715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 s="3">
        <v>9.5674629211425799</v>
      </c>
      <c r="L67" s="10">
        <v>3.8139095306396502</v>
      </c>
      <c r="M67">
        <v>3.18080329895019</v>
      </c>
      <c r="N67">
        <v>6.1090106964111301</v>
      </c>
      <c r="O67">
        <v>3</v>
      </c>
      <c r="P67">
        <v>3</v>
      </c>
      <c r="Q67">
        <v>13</v>
      </c>
      <c r="R67" s="16">
        <v>0.23080000000000001</v>
      </c>
      <c r="S67" s="16">
        <f t="shared" si="2"/>
        <v>0.3</v>
      </c>
      <c r="T67">
        <v>3.7163944244384801</v>
      </c>
      <c r="U67">
        <v>3.4742794036865199</v>
      </c>
      <c r="V67">
        <v>3.1432590484619101</v>
      </c>
      <c r="W67" s="17">
        <v>0.33102035522460899</v>
      </c>
      <c r="X67">
        <v>0.57313537597656194</v>
      </c>
      <c r="Y67">
        <v>0.57313537597656194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983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8.7455501556396502</v>
      </c>
      <c r="L68" s="10">
        <v>3.78288650512695</v>
      </c>
      <c r="M68">
        <v>3.1829414367675799</v>
      </c>
      <c r="N68">
        <v>5.0897140502929696</v>
      </c>
      <c r="O68">
        <v>3</v>
      </c>
      <c r="P68">
        <v>3</v>
      </c>
      <c r="Q68">
        <v>12</v>
      </c>
      <c r="R68" s="16">
        <v>0.25</v>
      </c>
      <c r="S68" s="16">
        <f t="shared" si="2"/>
        <v>0.3</v>
      </c>
      <c r="T68">
        <v>3.2847099304199201</v>
      </c>
      <c r="U68">
        <v>3.0971987247467001</v>
      </c>
      <c r="V68">
        <v>2.77226638793945</v>
      </c>
      <c r="W68" s="17">
        <v>0.32493233680725098</v>
      </c>
      <c r="X68">
        <v>0.51244354248046897</v>
      </c>
      <c r="Y68">
        <v>0.51244354248046897</v>
      </c>
      <c r="Z68">
        <v>0.3</v>
      </c>
      <c r="AA68">
        <v>0.9</v>
      </c>
      <c r="AB68">
        <v>0.75</v>
      </c>
      <c r="AC68">
        <v>0.81818181818181801</v>
      </c>
      <c r="AD68">
        <v>0.1</v>
      </c>
      <c r="AE68">
        <v>0.6</v>
      </c>
    </row>
    <row r="69" spans="1:31" s="32" customFormat="1" x14ac:dyDescent="0.15">
      <c r="A69" s="33">
        <v>455</v>
      </c>
      <c r="B69" s="32">
        <v>16</v>
      </c>
      <c r="C69" s="32">
        <v>4</v>
      </c>
      <c r="D69" s="32">
        <v>10</v>
      </c>
      <c r="E69" s="32">
        <v>10</v>
      </c>
      <c r="F69" s="32">
        <v>10</v>
      </c>
      <c r="G69" s="32">
        <v>0</v>
      </c>
      <c r="H69" s="32">
        <v>6</v>
      </c>
      <c r="I69" s="32">
        <v>4</v>
      </c>
      <c r="J69" s="32">
        <v>0.8</v>
      </c>
      <c r="K69" s="34">
        <v>9.2230758666992205</v>
      </c>
      <c r="L69" s="34">
        <v>3.8256053924560498</v>
      </c>
      <c r="M69" s="32">
        <v>2.5362300872802699</v>
      </c>
      <c r="N69" s="32">
        <v>5.7723388671875</v>
      </c>
      <c r="O69" s="32">
        <v>2</v>
      </c>
      <c r="P69" s="32">
        <v>2</v>
      </c>
      <c r="Q69" s="32">
        <v>12</v>
      </c>
      <c r="R69" s="35">
        <v>0.16669999999999999</v>
      </c>
      <c r="S69" s="35">
        <f t="shared" si="2"/>
        <v>0.2</v>
      </c>
      <c r="T69" s="32">
        <v>3.05283546447754</v>
      </c>
      <c r="U69" s="32">
        <v>2.84326076507568</v>
      </c>
      <c r="V69" s="32">
        <v>2.5214476585388201</v>
      </c>
      <c r="W69" s="34">
        <v>0.32181310653686501</v>
      </c>
      <c r="X69" s="32">
        <v>0.53138780593872104</v>
      </c>
      <c r="Y69" s="32">
        <v>0.53138780593872104</v>
      </c>
      <c r="Z69" s="32">
        <v>0.2</v>
      </c>
      <c r="AA69" s="32">
        <v>1</v>
      </c>
      <c r="AB69" s="32">
        <v>0.83333333333333304</v>
      </c>
      <c r="AC69" s="32">
        <v>0.90909090909090895</v>
      </c>
      <c r="AD69" s="32">
        <v>0</v>
      </c>
      <c r="AE69" s="32">
        <v>0.8</v>
      </c>
    </row>
    <row r="70" spans="1:31" x14ac:dyDescent="0.15">
      <c r="A70" s="6">
        <v>738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10.526350021362299</v>
      </c>
      <c r="L70" s="10">
        <v>4.0360393524169904</v>
      </c>
      <c r="M70">
        <v>3.4618988037109402</v>
      </c>
      <c r="N70">
        <v>5.2421836853027299</v>
      </c>
      <c r="O70">
        <v>2</v>
      </c>
      <c r="P70">
        <v>2</v>
      </c>
      <c r="Q70">
        <v>12</v>
      </c>
      <c r="R70" s="16">
        <v>0.16669999999999999</v>
      </c>
      <c r="S70" s="16">
        <f t="shared" si="2"/>
        <v>0.2</v>
      </c>
      <c r="T70">
        <v>4.0297908782959002</v>
      </c>
      <c r="U70">
        <v>3.87283563613892</v>
      </c>
      <c r="V70">
        <v>3.4242961406707799</v>
      </c>
      <c r="W70" s="17">
        <v>0.44853949546813998</v>
      </c>
      <c r="X70">
        <v>0.60549473762512196</v>
      </c>
      <c r="Y70">
        <v>0.60549473762512196</v>
      </c>
      <c r="Z70">
        <v>0.2</v>
      </c>
      <c r="AA70">
        <v>1</v>
      </c>
      <c r="AB70">
        <v>0.83333333333333304</v>
      </c>
      <c r="AC70">
        <v>0.90909090909090895</v>
      </c>
      <c r="AD70">
        <v>0</v>
      </c>
      <c r="AE70">
        <v>0.8</v>
      </c>
    </row>
    <row r="71" spans="1:31" x14ac:dyDescent="0.15">
      <c r="A71" s="6">
        <v>98</v>
      </c>
      <c r="B71">
        <v>18</v>
      </c>
      <c r="C71">
        <v>2</v>
      </c>
      <c r="D71">
        <v>10</v>
      </c>
      <c r="E71">
        <v>10</v>
      </c>
      <c r="F71">
        <v>10</v>
      </c>
      <c r="G71">
        <v>0</v>
      </c>
      <c r="H71">
        <v>8</v>
      </c>
      <c r="I71">
        <v>2</v>
      </c>
      <c r="J71">
        <v>0.9</v>
      </c>
      <c r="K71" s="3">
        <v>9.8297519683837908</v>
      </c>
      <c r="L71" s="10">
        <v>4.0625991821289098</v>
      </c>
      <c r="M71">
        <v>3.78593826293945</v>
      </c>
      <c r="N71">
        <v>5.8256168365478498</v>
      </c>
      <c r="O71">
        <v>3</v>
      </c>
      <c r="P71">
        <v>3</v>
      </c>
      <c r="Q71">
        <v>13</v>
      </c>
      <c r="R71" s="16">
        <v>0.23080000000000001</v>
      </c>
      <c r="S71" s="16">
        <f t="shared" si="2"/>
        <v>0.3</v>
      </c>
      <c r="T71">
        <v>3.76481056213379</v>
      </c>
      <c r="U71">
        <v>3.5798575878143302</v>
      </c>
      <c r="V71">
        <v>3.2034485340118399</v>
      </c>
      <c r="W71" s="17">
        <v>0.37640905380249001</v>
      </c>
      <c r="X71">
        <v>0.56136202812194802</v>
      </c>
      <c r="Y71">
        <v>0.56136202812194802</v>
      </c>
      <c r="Z71">
        <v>0.3</v>
      </c>
      <c r="AA71">
        <v>1</v>
      </c>
      <c r="AB71">
        <v>0.76923076923076905</v>
      </c>
      <c r="AC71">
        <v>0.86956521739130399</v>
      </c>
      <c r="AD71">
        <v>0</v>
      </c>
      <c r="AE71">
        <v>0.7</v>
      </c>
    </row>
    <row r="72" spans="1:31" x14ac:dyDescent="0.15">
      <c r="A72" s="6">
        <v>975</v>
      </c>
      <c r="B72">
        <v>17</v>
      </c>
      <c r="C72">
        <v>3</v>
      </c>
      <c r="D72">
        <v>10</v>
      </c>
      <c r="E72">
        <v>10</v>
      </c>
      <c r="F72">
        <v>10</v>
      </c>
      <c r="G72">
        <v>0</v>
      </c>
      <c r="H72">
        <v>7</v>
      </c>
      <c r="I72">
        <v>3</v>
      </c>
      <c r="J72">
        <v>0.85</v>
      </c>
      <c r="K72" s="3">
        <v>8.6650199890136701</v>
      </c>
      <c r="L72" s="10">
        <v>4.0209655761718697</v>
      </c>
      <c r="M72">
        <v>3.30251884460449</v>
      </c>
      <c r="N72">
        <v>4.23954200744629</v>
      </c>
      <c r="O72">
        <v>2</v>
      </c>
      <c r="P72">
        <v>2</v>
      </c>
      <c r="Q72">
        <v>12</v>
      </c>
      <c r="R72" s="16">
        <v>0.16669999999999999</v>
      </c>
      <c r="S72" s="16">
        <f t="shared" si="2"/>
        <v>0.2</v>
      </c>
      <c r="T72">
        <v>3.4661102294921902</v>
      </c>
      <c r="U72">
        <v>3.2868278026580802</v>
      </c>
      <c r="V72">
        <v>2.9198410511016801</v>
      </c>
      <c r="W72" s="17">
        <v>0.36698675155639598</v>
      </c>
      <c r="X72">
        <v>0.54626917839050304</v>
      </c>
      <c r="Y72">
        <v>0.54626917839050304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121</v>
      </c>
      <c r="B73">
        <v>17</v>
      </c>
      <c r="C73">
        <v>3</v>
      </c>
      <c r="D73">
        <v>10</v>
      </c>
      <c r="E73">
        <v>10</v>
      </c>
      <c r="F73">
        <v>10</v>
      </c>
      <c r="G73">
        <v>0</v>
      </c>
      <c r="H73">
        <v>7</v>
      </c>
      <c r="I73">
        <v>3</v>
      </c>
      <c r="J73">
        <v>0.85</v>
      </c>
      <c r="K73" s="3">
        <v>9.7340965270996094</v>
      </c>
      <c r="L73" s="10">
        <v>3.9624137878418</v>
      </c>
      <c r="M73">
        <v>3.2657928466796902</v>
      </c>
      <c r="N73">
        <v>5.9232063293456996</v>
      </c>
      <c r="O73">
        <v>2</v>
      </c>
      <c r="P73">
        <v>2</v>
      </c>
      <c r="Q73">
        <v>12</v>
      </c>
      <c r="R73" s="16">
        <v>0.16669999999999999</v>
      </c>
      <c r="S73" s="16">
        <f t="shared" si="2"/>
        <v>0.2</v>
      </c>
      <c r="T73">
        <v>4.0050354003906197</v>
      </c>
      <c r="U73">
        <v>3.7688567638397199</v>
      </c>
      <c r="V73">
        <v>3.4036056995391801</v>
      </c>
      <c r="W73" s="17">
        <v>0.365251064300537</v>
      </c>
      <c r="X73">
        <v>0.60142970085143999</v>
      </c>
      <c r="Y73">
        <v>0.60142970085143999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6">
        <v>447</v>
      </c>
      <c r="B74">
        <v>17</v>
      </c>
      <c r="C74">
        <v>3</v>
      </c>
      <c r="D74">
        <v>10</v>
      </c>
      <c r="E74">
        <v>10</v>
      </c>
      <c r="F74">
        <v>10</v>
      </c>
      <c r="G74">
        <v>0</v>
      </c>
      <c r="H74">
        <v>7</v>
      </c>
      <c r="I74">
        <v>3</v>
      </c>
      <c r="J74">
        <v>0.85</v>
      </c>
      <c r="K74" s="3">
        <v>9.1051177978515607</v>
      </c>
      <c r="L74" s="10">
        <v>4.0541019439697301</v>
      </c>
      <c r="M74">
        <v>3.3755970001220699</v>
      </c>
      <c r="N74">
        <v>4.9540519714355504</v>
      </c>
      <c r="O74">
        <v>2</v>
      </c>
      <c r="P74">
        <v>2</v>
      </c>
      <c r="Q74">
        <v>11</v>
      </c>
      <c r="R74" s="16">
        <v>0.18179999999999999</v>
      </c>
      <c r="S74" s="16">
        <f t="shared" si="2"/>
        <v>0.2</v>
      </c>
      <c r="T74">
        <v>3.4527492523193399</v>
      </c>
      <c r="U74">
        <v>3.28089499473572</v>
      </c>
      <c r="V74">
        <v>2.9209547042846702</v>
      </c>
      <c r="W74" s="17">
        <v>0.35994029045105003</v>
      </c>
      <c r="X74">
        <v>0.53179454803466797</v>
      </c>
      <c r="Y74">
        <v>0.53179454803466797</v>
      </c>
      <c r="Z74">
        <v>0.2</v>
      </c>
      <c r="AA74">
        <v>0.9</v>
      </c>
      <c r="AB74">
        <v>0.81818181818181801</v>
      </c>
      <c r="AC74">
        <v>0.85714285714285698</v>
      </c>
      <c r="AD74">
        <v>0.1</v>
      </c>
      <c r="AE74">
        <v>0.7</v>
      </c>
    </row>
    <row r="75" spans="1:31" s="32" customFormat="1" x14ac:dyDescent="0.15">
      <c r="A75" s="33">
        <v>552</v>
      </c>
      <c r="B75" s="32">
        <v>16</v>
      </c>
      <c r="C75" s="32">
        <v>4</v>
      </c>
      <c r="D75" s="32">
        <v>10</v>
      </c>
      <c r="E75" s="32">
        <v>10</v>
      </c>
      <c r="F75" s="32">
        <v>10</v>
      </c>
      <c r="G75" s="32">
        <v>0</v>
      </c>
      <c r="H75" s="32">
        <v>6</v>
      </c>
      <c r="I75" s="32">
        <v>4</v>
      </c>
      <c r="J75" s="32">
        <v>0.8</v>
      </c>
      <c r="K75" s="34">
        <v>9.2559547424316406</v>
      </c>
      <c r="L75" s="34">
        <v>4.1378879547119096</v>
      </c>
      <c r="M75" s="32">
        <v>2.82206153869629</v>
      </c>
      <c r="N75" s="32">
        <v>5.2405490875244096</v>
      </c>
      <c r="O75" s="32">
        <v>3</v>
      </c>
      <c r="P75" s="32">
        <v>3</v>
      </c>
      <c r="Q75" s="32">
        <v>13</v>
      </c>
      <c r="R75" s="35">
        <v>0.23080000000000001</v>
      </c>
      <c r="S75" s="35">
        <f t="shared" si="2"/>
        <v>0.3</v>
      </c>
      <c r="T75" s="32">
        <v>3.5596675872802699</v>
      </c>
      <c r="U75" s="32">
        <v>3.3212480545043901</v>
      </c>
      <c r="V75" s="32">
        <v>2.9677696228027299</v>
      </c>
      <c r="W75" s="34">
        <v>0.35347843170165999</v>
      </c>
      <c r="X75" s="32">
        <v>0.59189796447753895</v>
      </c>
      <c r="Y75" s="32">
        <v>0.59189796447753895</v>
      </c>
      <c r="Z75" s="32">
        <v>0.3</v>
      </c>
      <c r="AA75" s="32">
        <v>1</v>
      </c>
      <c r="AB75" s="32">
        <v>0.76923076923076905</v>
      </c>
      <c r="AC75" s="32">
        <v>0.86956521739130399</v>
      </c>
      <c r="AD75" s="32">
        <v>0</v>
      </c>
      <c r="AE75" s="32">
        <v>0.7</v>
      </c>
    </row>
    <row r="76" spans="1:31" x14ac:dyDescent="0.15">
      <c r="A76" s="6">
        <v>282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 s="3">
        <v>9.8995666503906197</v>
      </c>
      <c r="L76" s="10">
        <v>4.2879219055175799</v>
      </c>
      <c r="M76">
        <v>2.7621402740478498</v>
      </c>
      <c r="N76">
        <v>5.5382747650146502</v>
      </c>
      <c r="O76">
        <v>3</v>
      </c>
      <c r="P76">
        <v>3</v>
      </c>
      <c r="Q76">
        <v>13</v>
      </c>
      <c r="R76" s="16">
        <v>0.23080000000000001</v>
      </c>
      <c r="S76" s="16">
        <f t="shared" si="2"/>
        <v>0.3</v>
      </c>
      <c r="T76">
        <v>3.1876335144043</v>
      </c>
      <c r="U76">
        <v>3.00083351135254</v>
      </c>
      <c r="V76">
        <v>2.6199593544006401</v>
      </c>
      <c r="W76" s="17">
        <v>0.38087415695190402</v>
      </c>
      <c r="X76">
        <v>0.567674160003662</v>
      </c>
      <c r="Y76">
        <v>0.567674160003662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420</v>
      </c>
      <c r="B77">
        <v>16</v>
      </c>
      <c r="C77">
        <v>4</v>
      </c>
      <c r="D77">
        <v>10</v>
      </c>
      <c r="E77">
        <v>10</v>
      </c>
      <c r="F77">
        <v>10</v>
      </c>
      <c r="G77">
        <v>0</v>
      </c>
      <c r="H77">
        <v>6</v>
      </c>
      <c r="I77">
        <v>4</v>
      </c>
      <c r="J77">
        <v>0.8</v>
      </c>
      <c r="K77" s="3">
        <v>8.9019279479980504</v>
      </c>
      <c r="L77" s="10">
        <v>4.2809696197509801</v>
      </c>
      <c r="M77">
        <v>3.0007476806640598</v>
      </c>
      <c r="N77">
        <v>4.5010414123535201</v>
      </c>
      <c r="O77">
        <v>2</v>
      </c>
      <c r="P77">
        <v>2</v>
      </c>
      <c r="Q77">
        <v>12</v>
      </c>
      <c r="R77" s="16">
        <v>0.16669999999999999</v>
      </c>
      <c r="S77" s="16">
        <f t="shared" si="2"/>
        <v>0.2</v>
      </c>
      <c r="T77">
        <v>3.5607547760009801</v>
      </c>
      <c r="U77">
        <v>3.3618261814117401</v>
      </c>
      <c r="V77">
        <v>2.9829249382018999</v>
      </c>
      <c r="W77" s="17">
        <v>0.37890124320983898</v>
      </c>
      <c r="X77">
        <v>0.57782983779907204</v>
      </c>
      <c r="Y77">
        <v>0.57782983779907204</v>
      </c>
      <c r="Z77">
        <v>0.2</v>
      </c>
      <c r="AA77">
        <v>1</v>
      </c>
      <c r="AB77">
        <v>0.83333333333333304</v>
      </c>
      <c r="AC77">
        <v>0.90909090909090895</v>
      </c>
      <c r="AD77">
        <v>0</v>
      </c>
      <c r="AE77">
        <v>0.8</v>
      </c>
    </row>
    <row r="78" spans="1:31" x14ac:dyDescent="0.15">
      <c r="A78" s="6">
        <v>237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8.9136676788330096</v>
      </c>
      <c r="L78" s="10">
        <v>4.2497444152831996</v>
      </c>
      <c r="M78">
        <v>3.0916290283203098</v>
      </c>
      <c r="N78">
        <v>4.8779125213623002</v>
      </c>
      <c r="O78">
        <v>2</v>
      </c>
      <c r="P78">
        <v>2</v>
      </c>
      <c r="Q78">
        <v>12</v>
      </c>
      <c r="R78" s="16">
        <v>0.16669999999999999</v>
      </c>
      <c r="S78" s="16">
        <f t="shared" si="2"/>
        <v>0.2</v>
      </c>
      <c r="T78">
        <v>3.4670848846435498</v>
      </c>
      <c r="U78">
        <v>3.2517111301422101</v>
      </c>
      <c r="V78">
        <v>2.89305448532104</v>
      </c>
      <c r="W78" s="17">
        <v>0.35865664482116699</v>
      </c>
      <c r="X78">
        <v>0.57403039932250999</v>
      </c>
      <c r="Y78">
        <v>0.57403039932250999</v>
      </c>
      <c r="Z78">
        <v>0.2</v>
      </c>
      <c r="AA78">
        <v>1</v>
      </c>
      <c r="AB78">
        <v>0.83333333333333304</v>
      </c>
      <c r="AC78">
        <v>0.90909090909090895</v>
      </c>
      <c r="AD78">
        <v>0</v>
      </c>
      <c r="AE78">
        <v>0.8</v>
      </c>
    </row>
    <row r="79" spans="1:31" s="32" customFormat="1" x14ac:dyDescent="0.15">
      <c r="A79" s="33">
        <v>213</v>
      </c>
      <c r="B79" s="32">
        <v>16</v>
      </c>
      <c r="C79" s="32">
        <v>4</v>
      </c>
      <c r="D79" s="32">
        <v>10</v>
      </c>
      <c r="E79" s="32">
        <v>10</v>
      </c>
      <c r="F79" s="32">
        <v>10</v>
      </c>
      <c r="G79" s="32">
        <v>0</v>
      </c>
      <c r="H79" s="32">
        <v>6</v>
      </c>
      <c r="I79" s="32">
        <v>4</v>
      </c>
      <c r="J79" s="32">
        <v>0.8</v>
      </c>
      <c r="K79" s="34">
        <v>9.9134235382080096</v>
      </c>
      <c r="L79" s="34">
        <v>4.2708263397216797</v>
      </c>
      <c r="M79" s="32">
        <v>2.9199905395507799</v>
      </c>
      <c r="N79" s="32">
        <v>6.0272483825683603</v>
      </c>
      <c r="O79" s="32">
        <v>3</v>
      </c>
      <c r="P79" s="32">
        <v>3</v>
      </c>
      <c r="Q79" s="32">
        <v>13</v>
      </c>
      <c r="R79" s="35">
        <v>0.23080000000000001</v>
      </c>
      <c r="S79" s="35">
        <f t="shared" si="2"/>
        <v>0.3</v>
      </c>
      <c r="T79" s="32">
        <v>3.2638244628906201</v>
      </c>
      <c r="U79" s="32">
        <v>3.0492627620696999</v>
      </c>
      <c r="V79" s="32">
        <v>2.6928896903991699</v>
      </c>
      <c r="W79" s="34">
        <v>0.356373071670532</v>
      </c>
      <c r="X79" s="32">
        <v>0.57093477249145497</v>
      </c>
      <c r="Y79" s="32">
        <v>0.57093477249145497</v>
      </c>
      <c r="Z79" s="32">
        <v>0.3</v>
      </c>
      <c r="AA79" s="32">
        <v>1</v>
      </c>
      <c r="AB79" s="32">
        <v>0.76923076923076905</v>
      </c>
      <c r="AC79" s="32">
        <v>0.86956521739130399</v>
      </c>
      <c r="AD79" s="32">
        <v>0</v>
      </c>
      <c r="AE79" s="32">
        <v>0.7</v>
      </c>
    </row>
    <row r="80" spans="1:31" x14ac:dyDescent="0.15">
      <c r="A80" s="6">
        <v>70</v>
      </c>
      <c r="B80">
        <v>16</v>
      </c>
      <c r="C80">
        <v>4</v>
      </c>
      <c r="D80">
        <v>10</v>
      </c>
      <c r="E80">
        <v>10</v>
      </c>
      <c r="F80">
        <v>10</v>
      </c>
      <c r="G80">
        <v>0</v>
      </c>
      <c r="H80">
        <v>6</v>
      </c>
      <c r="I80">
        <v>4</v>
      </c>
      <c r="J80">
        <v>0.8</v>
      </c>
      <c r="K80" s="3">
        <v>9.0762062072753906</v>
      </c>
      <c r="L80" s="10">
        <v>4.4665241241455096</v>
      </c>
      <c r="M80">
        <v>3.2010879516601598</v>
      </c>
      <c r="N80">
        <v>4.5192203521728498</v>
      </c>
      <c r="O80">
        <v>2</v>
      </c>
      <c r="P80">
        <v>2</v>
      </c>
      <c r="Q80">
        <v>12</v>
      </c>
      <c r="R80" s="16">
        <v>0.16669999999999999</v>
      </c>
      <c r="S80" s="16">
        <f t="shared" si="2"/>
        <v>0.2</v>
      </c>
      <c r="T80">
        <v>3.2431716918945299</v>
      </c>
      <c r="U80">
        <v>3.0643384456634499</v>
      </c>
      <c r="V80">
        <v>2.6821017265319802</v>
      </c>
      <c r="W80" s="17">
        <v>0.38223671913147</v>
      </c>
      <c r="X80">
        <v>0.56106996536254905</v>
      </c>
      <c r="Y80">
        <v>0.56106996536254905</v>
      </c>
      <c r="Z80">
        <v>0.2</v>
      </c>
      <c r="AA80">
        <v>1</v>
      </c>
      <c r="AB80">
        <v>0.83333333333333304</v>
      </c>
      <c r="AC80">
        <v>0.90909090909090895</v>
      </c>
      <c r="AD80">
        <v>0</v>
      </c>
      <c r="AE80">
        <v>0.8</v>
      </c>
    </row>
    <row r="81" spans="1:31" x14ac:dyDescent="0.15">
      <c r="A81" s="6">
        <v>755</v>
      </c>
      <c r="B81">
        <v>16</v>
      </c>
      <c r="C81">
        <v>4</v>
      </c>
      <c r="D81">
        <v>10</v>
      </c>
      <c r="E81">
        <v>10</v>
      </c>
      <c r="F81">
        <v>10</v>
      </c>
      <c r="G81">
        <v>0</v>
      </c>
      <c r="H81">
        <v>6</v>
      </c>
      <c r="I81">
        <v>4</v>
      </c>
      <c r="J81">
        <v>0.8</v>
      </c>
      <c r="K81" s="3">
        <v>8.3897323608398402</v>
      </c>
      <c r="L81" s="10">
        <v>4.4636268615722701</v>
      </c>
      <c r="M81">
        <v>3.5825614929199201</v>
      </c>
      <c r="N81">
        <v>4.3408641815185502</v>
      </c>
      <c r="O81">
        <v>1</v>
      </c>
      <c r="P81">
        <v>1</v>
      </c>
      <c r="Q81">
        <v>11</v>
      </c>
      <c r="R81" s="16">
        <v>9.0899999999999995E-2</v>
      </c>
      <c r="S81" s="16">
        <f t="shared" si="2"/>
        <v>0.1</v>
      </c>
      <c r="T81">
        <v>2.9595699310302699</v>
      </c>
      <c r="U81">
        <v>2.7996799945831299</v>
      </c>
      <c r="V81">
        <v>2.4448833465576199</v>
      </c>
      <c r="W81" s="17">
        <v>0.35479664802551297</v>
      </c>
      <c r="X81">
        <v>0.51468658447265603</v>
      </c>
      <c r="Y81">
        <v>0.51468658447265603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s="3" customFormat="1" x14ac:dyDescent="0.15">
      <c r="K82" s="13" t="s">
        <v>29</v>
      </c>
      <c r="L82" s="10">
        <f>AVERAGE(L2:L81)</f>
        <v>3.4723334312438965</v>
      </c>
      <c r="W82" s="17">
        <f t="shared" ref="W82:AE82" si="3">AVERAGE(W2:W81)</f>
        <v>0.29265004396438599</v>
      </c>
      <c r="Z82" s="3">
        <f t="shared" si="3"/>
        <v>0.32500000000000007</v>
      </c>
      <c r="AA82" s="3">
        <f t="shared" si="3"/>
        <v>0.98124999999999996</v>
      </c>
      <c r="AB82" s="3">
        <f t="shared" si="3"/>
        <v>0.75530831913184859</v>
      </c>
      <c r="AC82" s="3">
        <f t="shared" si="3"/>
        <v>0.85206443053725633</v>
      </c>
      <c r="AD82" s="3">
        <f t="shared" si="3"/>
        <v>1.8750000000000003E-2</v>
      </c>
      <c r="AE82" s="3">
        <f t="shared" si="3"/>
        <v>0.65625000000000022</v>
      </c>
    </row>
    <row r="83" spans="1:31" s="3" customFormat="1" x14ac:dyDescent="0.15">
      <c r="K83" s="14" t="s">
        <v>30</v>
      </c>
      <c r="L83" s="10">
        <f>MAX(L2:L81)</f>
        <v>4.4665241241455096</v>
      </c>
      <c r="W83" s="17">
        <f t="shared" ref="W83:AE83" si="4">MAX(W2:W81)</f>
        <v>0.44853949546813998</v>
      </c>
      <c r="Z83" s="3">
        <f t="shared" si="4"/>
        <v>0.7</v>
      </c>
      <c r="AA83" s="3">
        <f t="shared" si="4"/>
        <v>1</v>
      </c>
      <c r="AB83" s="3">
        <f t="shared" si="4"/>
        <v>0.90909090909090895</v>
      </c>
      <c r="AC83" s="3">
        <f t="shared" si="4"/>
        <v>0.952380952380952</v>
      </c>
      <c r="AD83" s="3">
        <f t="shared" si="4"/>
        <v>0.2</v>
      </c>
      <c r="AE83" s="3">
        <f t="shared" si="4"/>
        <v>0.9</v>
      </c>
    </row>
    <row r="84" spans="1:31" s="3" customFormat="1" x14ac:dyDescent="0.15">
      <c r="L84" s="10">
        <f>MIN(L2:L81)</f>
        <v>2.4912586212158199</v>
      </c>
      <c r="W84" s="17">
        <f t="shared" ref="W84:AE84" si="5">MIN(W2:W81)</f>
        <v>1.5685558319091799E-3</v>
      </c>
      <c r="Z84" s="3">
        <f t="shared" si="5"/>
        <v>0.1</v>
      </c>
      <c r="AA84" s="3">
        <f t="shared" si="5"/>
        <v>0.8</v>
      </c>
      <c r="AB84" s="3">
        <f t="shared" si="5"/>
        <v>0.58823529411764697</v>
      </c>
      <c r="AC84" s="3">
        <f t="shared" si="5"/>
        <v>0.72</v>
      </c>
      <c r="AD84" s="3">
        <f t="shared" si="5"/>
        <v>0</v>
      </c>
      <c r="AE84" s="3">
        <f t="shared" si="5"/>
        <v>0.3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22" customFormat="1" x14ac:dyDescent="0.15">
      <c r="K103" s="24" t="s">
        <v>75</v>
      </c>
      <c r="L103" s="24">
        <f>COUNTIF(L2:L81,"&lt;2.593")-COUNTIF(L2:L81,"&lt;2.398")</f>
        <v>2</v>
      </c>
      <c r="M103" s="20">
        <v>3</v>
      </c>
      <c r="N103" s="20">
        <v>2</v>
      </c>
      <c r="W103" s="24"/>
    </row>
    <row r="104" spans="11:23" x14ac:dyDescent="0.15">
      <c r="K104" s="3" t="s">
        <v>76</v>
      </c>
      <c r="L104" s="3">
        <f>COUNTIF(L2:L81,"&lt;2.788")-COUNTIF(L2:L81,"&lt;2.593")</f>
        <v>4</v>
      </c>
      <c r="M104" s="3">
        <v>6</v>
      </c>
      <c r="N104" s="3">
        <v>4</v>
      </c>
      <c r="W104" s="17"/>
    </row>
    <row r="105" spans="11:23" x14ac:dyDescent="0.15">
      <c r="K105" s="3" t="s">
        <v>77</v>
      </c>
      <c r="L105" s="3">
        <f>COUNTIF(L2:L81,"&lt;2.983")-COUNTIF(L2:L81,"&lt;2.788")</f>
        <v>6</v>
      </c>
      <c r="M105" s="3">
        <v>8</v>
      </c>
      <c r="N105" s="3">
        <v>6</v>
      </c>
      <c r="W105" s="17"/>
    </row>
    <row r="106" spans="11:23" x14ac:dyDescent="0.15">
      <c r="K106" s="3" t="s">
        <v>78</v>
      </c>
      <c r="L106" s="3">
        <f>COUNTIF(L2:L81,"&lt;3.178")-COUNTIF(L2:L81,"&lt;2.983")</f>
        <v>9</v>
      </c>
      <c r="M106" s="3">
        <v>11</v>
      </c>
      <c r="N106" s="3">
        <v>9</v>
      </c>
      <c r="W106" s="17"/>
    </row>
    <row r="107" spans="11:23" x14ac:dyDescent="0.15">
      <c r="K107" s="3" t="s">
        <v>79</v>
      </c>
      <c r="L107" s="3">
        <f>COUNTIF(L2:L81,"&lt;3.373")-COUNTIF(L2:L81,"&lt;3.178")</f>
        <v>12</v>
      </c>
      <c r="M107" s="3">
        <v>14</v>
      </c>
      <c r="N107" s="3">
        <v>12</v>
      </c>
      <c r="W107" s="17"/>
    </row>
    <row r="108" spans="11:23" s="36" customFormat="1" ht="14.25" x14ac:dyDescent="0.15">
      <c r="K108" s="37" t="s">
        <v>80</v>
      </c>
      <c r="L108" s="37">
        <f>COUNTIF(L2:L81,"&lt;3.568")-COUNTIF(L2:L81,"&lt;3.373")</f>
        <v>14</v>
      </c>
      <c r="M108" s="21">
        <v>16</v>
      </c>
      <c r="N108" s="21">
        <v>14</v>
      </c>
      <c r="W108" s="37"/>
    </row>
    <row r="109" spans="11:23" x14ac:dyDescent="0.15">
      <c r="K109" s="3" t="s">
        <v>81</v>
      </c>
      <c r="L109" s="3">
        <f>COUNTIF(L2:L81,"&lt;3.763")-COUNTIF(L2:L81,"&lt;3.568")</f>
        <v>12</v>
      </c>
      <c r="M109" s="3">
        <v>14</v>
      </c>
      <c r="N109" s="3">
        <v>12</v>
      </c>
      <c r="W109" s="17"/>
    </row>
    <row r="110" spans="11:23" x14ac:dyDescent="0.15">
      <c r="K110" s="3" t="s">
        <v>82</v>
      </c>
      <c r="L110" s="3">
        <f>COUNTIF(L2:L81,"&lt;3.958")-COUNTIF(L2:L81,"&lt;3.763")</f>
        <v>9</v>
      </c>
      <c r="M110" s="3">
        <v>11</v>
      </c>
      <c r="N110" s="3">
        <v>9</v>
      </c>
      <c r="W110" s="17"/>
    </row>
    <row r="111" spans="11:23" x14ac:dyDescent="0.15">
      <c r="K111" s="3" t="s">
        <v>83</v>
      </c>
      <c r="L111" s="3">
        <f>COUNTIF(L2:L81,"&lt;4.153")-COUNTIF(L2:L81,"&lt;3.958")</f>
        <v>6</v>
      </c>
      <c r="M111" s="3">
        <v>8</v>
      </c>
      <c r="N111" s="3">
        <v>6</v>
      </c>
      <c r="W111" s="3"/>
    </row>
    <row r="112" spans="11:23" x14ac:dyDescent="0.15">
      <c r="K112" s="3" t="s">
        <v>84</v>
      </c>
      <c r="L112" s="3">
        <f>COUNTIF(L2:L81,"&lt;4.348")-COUNTIF(L2:L81,"&lt;4.153")</f>
        <v>4</v>
      </c>
      <c r="M112" s="3">
        <v>6</v>
      </c>
      <c r="N112" s="3">
        <v>4</v>
      </c>
      <c r="W112" s="17"/>
    </row>
    <row r="113" spans="11:23" s="22" customFormat="1" x14ac:dyDescent="0.15">
      <c r="K113" s="24" t="s">
        <v>85</v>
      </c>
      <c r="L113" s="24">
        <f>COUNTIF(L2:L81,"&lt;4.543")-COUNTIF(L2:L81,"&lt;4.348")</f>
        <v>2</v>
      </c>
      <c r="M113" s="20">
        <v>3</v>
      </c>
      <c r="N113" s="20">
        <v>2</v>
      </c>
      <c r="W113" s="24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N117">
        <v>1.9079999999999999</v>
      </c>
      <c r="O117">
        <v>0.155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N118">
        <v>2.5009999999999999</v>
      </c>
      <c r="O118">
        <v>0.21299999999999999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N119">
        <v>3.472</v>
      </c>
      <c r="O119">
        <v>0.29099999999999998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E104"/>
  <sheetViews>
    <sheetView topLeftCell="I100" workbookViewId="0">
      <selection activeCell="I1" sqref="A1:XFD115"/>
    </sheetView>
  </sheetViews>
  <sheetFormatPr defaultColWidth="8.875" defaultRowHeight="13.5" x14ac:dyDescent="0.15"/>
  <cols>
    <col min="11" max="12" width="18.875" customWidth="1"/>
    <col min="13" max="13" width="14.375"/>
    <col min="14" max="14" width="13.125"/>
    <col min="20" max="20" width="13.125"/>
    <col min="21" max="22" width="14.375"/>
    <col min="23" max="23" width="20.625" customWidth="1"/>
    <col min="24" max="25" width="14.375"/>
    <col min="26" max="28" width="12.875"/>
    <col min="29" max="29" width="14.375"/>
    <col min="30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714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13.255451202392599</v>
      </c>
      <c r="L2" s="10">
        <v>2.7501449584960902</v>
      </c>
      <c r="M2">
        <v>2.50296974182129</v>
      </c>
      <c r="N2">
        <v>9.2007598876953107</v>
      </c>
      <c r="O2">
        <v>4</v>
      </c>
      <c r="P2">
        <v>4</v>
      </c>
      <c r="Q2">
        <v>14</v>
      </c>
      <c r="R2" s="16">
        <v>0.28570000000000001</v>
      </c>
      <c r="S2" s="16">
        <f t="shared" ref="S2:S27" si="0">O2/E2</f>
        <v>0.4</v>
      </c>
      <c r="T2">
        <v>4.4799461364746103</v>
      </c>
      <c r="U2">
        <v>4.2444767951965297</v>
      </c>
      <c r="V2">
        <v>3.8443617820739702</v>
      </c>
      <c r="W2" s="17">
        <v>0.40011501312255898</v>
      </c>
      <c r="X2">
        <v>0.63558435440063499</v>
      </c>
      <c r="Y2">
        <v>0.63558435440063499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32" customFormat="1" x14ac:dyDescent="0.15">
      <c r="A3" s="33">
        <v>529</v>
      </c>
      <c r="B3" s="32">
        <v>18</v>
      </c>
      <c r="C3" s="32">
        <v>2</v>
      </c>
      <c r="D3" s="32">
        <v>10</v>
      </c>
      <c r="E3" s="32">
        <v>10</v>
      </c>
      <c r="F3" s="32">
        <v>10</v>
      </c>
      <c r="G3" s="32">
        <v>0</v>
      </c>
      <c r="H3" s="32">
        <v>8</v>
      </c>
      <c r="I3" s="32">
        <v>2</v>
      </c>
      <c r="J3" s="32">
        <v>0.9</v>
      </c>
      <c r="K3" s="34">
        <v>11.5277290344238</v>
      </c>
      <c r="L3" s="34">
        <v>2.7787723541259801</v>
      </c>
      <c r="M3" s="32">
        <v>2.1110267639160201</v>
      </c>
      <c r="N3" s="32">
        <v>7.5974636077880904</v>
      </c>
      <c r="O3" s="32">
        <v>3</v>
      </c>
      <c r="P3" s="32">
        <v>3</v>
      </c>
      <c r="Q3" s="32">
        <v>13</v>
      </c>
      <c r="R3" s="35">
        <v>0.23080000000000001</v>
      </c>
      <c r="S3" s="35">
        <f t="shared" si="0"/>
        <v>0.3</v>
      </c>
      <c r="T3" s="32">
        <v>4.1621055603027299</v>
      </c>
      <c r="U3" s="32">
        <v>3.9118816852569598</v>
      </c>
      <c r="V3" s="32">
        <v>3.5439484119415301</v>
      </c>
      <c r="W3" s="34">
        <v>0.36793327331543002</v>
      </c>
      <c r="X3" s="32">
        <v>0.61815714836120605</v>
      </c>
      <c r="Y3" s="32">
        <v>0.61815714836120605</v>
      </c>
      <c r="Z3" s="32">
        <v>0.3</v>
      </c>
      <c r="AA3" s="32">
        <v>1</v>
      </c>
      <c r="AB3" s="32">
        <v>0.76923076923076905</v>
      </c>
      <c r="AC3" s="32">
        <v>0.86956521739130399</v>
      </c>
      <c r="AD3" s="32">
        <v>0</v>
      </c>
      <c r="AE3" s="32">
        <v>0.7</v>
      </c>
    </row>
    <row r="4" spans="1:31" x14ac:dyDescent="0.15">
      <c r="A4" s="6">
        <v>269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12.125684738159199</v>
      </c>
      <c r="L4" s="10">
        <v>2.8903121948242201</v>
      </c>
      <c r="M4">
        <v>2.1766777038574201</v>
      </c>
      <c r="N4">
        <v>7.9760437011718697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4.1562347412109402</v>
      </c>
      <c r="U4">
        <v>3.9122827053070099</v>
      </c>
      <c r="V4">
        <v>3.52935862541199</v>
      </c>
      <c r="W4" s="17">
        <v>0.38292407989501898</v>
      </c>
      <c r="X4">
        <v>0.62687611579894997</v>
      </c>
      <c r="Y4">
        <v>0.62687611579894997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286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12.8378410339356</v>
      </c>
      <c r="L5" s="10">
        <v>2.9072399139404301</v>
      </c>
      <c r="M5">
        <v>2.6796112060546902</v>
      </c>
      <c r="N5">
        <v>8.7577018737793004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4.4647865295410201</v>
      </c>
      <c r="U5">
        <v>4.2403440475463903</v>
      </c>
      <c r="V5">
        <v>3.8660018444061302</v>
      </c>
      <c r="W5" s="17">
        <v>0.37434220314025901</v>
      </c>
      <c r="X5">
        <v>0.59878468513488803</v>
      </c>
      <c r="Y5">
        <v>0.59878468513488803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602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10.192476272583001</v>
      </c>
      <c r="L6" s="10">
        <v>2.9104270935058598</v>
      </c>
      <c r="M6">
        <v>2.3252792358398402</v>
      </c>
      <c r="N6">
        <v>6.1768379211425799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4.1273612976074201</v>
      </c>
      <c r="U6">
        <v>3.8802869319915798</v>
      </c>
      <c r="V6">
        <v>3.5175795555114702</v>
      </c>
      <c r="W6" s="17">
        <v>0.36270737648010198</v>
      </c>
      <c r="X6">
        <v>0.60978174209594704</v>
      </c>
      <c r="Y6">
        <v>0.60978174209594704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369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9.1018295288085902</v>
      </c>
      <c r="L7" s="10">
        <v>2.9575881958007799</v>
      </c>
      <c r="M7">
        <v>1.8714790344238299</v>
      </c>
      <c r="N7">
        <v>5.1571083068847701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3.9591636657714799</v>
      </c>
      <c r="U7">
        <v>3.7008087635040301</v>
      </c>
      <c r="V7">
        <v>3.3626976013183598</v>
      </c>
      <c r="W7" s="17">
        <v>0.338111162185669</v>
      </c>
      <c r="X7">
        <v>0.596466064453125</v>
      </c>
      <c r="Y7">
        <v>0.596466064453125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s="32" customFormat="1" x14ac:dyDescent="0.15">
      <c r="A8" s="33">
        <v>534</v>
      </c>
      <c r="B8" s="32">
        <v>17</v>
      </c>
      <c r="C8" s="32">
        <v>3</v>
      </c>
      <c r="D8" s="32">
        <v>10</v>
      </c>
      <c r="E8" s="32">
        <v>10</v>
      </c>
      <c r="F8" s="32">
        <v>10</v>
      </c>
      <c r="G8" s="32">
        <v>0</v>
      </c>
      <c r="H8" s="32">
        <v>7</v>
      </c>
      <c r="I8" s="32">
        <v>3</v>
      </c>
      <c r="J8" s="32">
        <v>0.85</v>
      </c>
      <c r="K8" s="34">
        <v>9.6313228607177699</v>
      </c>
      <c r="L8" s="34">
        <v>2.81527900695801</v>
      </c>
      <c r="M8" s="32">
        <v>1.5942535400390601</v>
      </c>
      <c r="N8" s="32">
        <v>5.6671161651611301</v>
      </c>
      <c r="O8" s="32">
        <v>4</v>
      </c>
      <c r="P8" s="32">
        <v>4</v>
      </c>
      <c r="Q8" s="32">
        <v>14</v>
      </c>
      <c r="R8" s="35">
        <v>0.28570000000000001</v>
      </c>
      <c r="S8" s="35">
        <f t="shared" si="0"/>
        <v>0.4</v>
      </c>
      <c r="T8" s="32">
        <v>4.1572589874267596</v>
      </c>
      <c r="U8" s="32">
        <v>3.8546435832977299</v>
      </c>
      <c r="V8" s="32">
        <v>3.5190665721893302</v>
      </c>
      <c r="W8" s="34">
        <v>0.33557701110839799</v>
      </c>
      <c r="X8" s="32">
        <v>0.63819241523742698</v>
      </c>
      <c r="Y8" s="32">
        <v>0.63819241523742698</v>
      </c>
      <c r="Z8" s="32">
        <v>0.4</v>
      </c>
      <c r="AA8" s="32">
        <v>1</v>
      </c>
      <c r="AB8" s="32">
        <v>0.71428571428571397</v>
      </c>
      <c r="AC8" s="32">
        <v>0.83333333333333304</v>
      </c>
      <c r="AD8" s="32">
        <v>0</v>
      </c>
      <c r="AE8" s="32">
        <v>0.6</v>
      </c>
    </row>
    <row r="9" spans="1:31" x14ac:dyDescent="0.15">
      <c r="A9" s="6">
        <v>438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12.3274631500244</v>
      </c>
      <c r="L9" s="10">
        <v>3.1570472717285201</v>
      </c>
      <c r="M9">
        <v>2.8654975891113299</v>
      </c>
      <c r="N9">
        <v>7.2738151550293004</v>
      </c>
      <c r="O9">
        <v>3</v>
      </c>
      <c r="P9">
        <v>3</v>
      </c>
      <c r="Q9">
        <v>13</v>
      </c>
      <c r="R9" s="16">
        <v>0.23080000000000001</v>
      </c>
      <c r="S9" s="16">
        <f t="shared" si="0"/>
        <v>0.3</v>
      </c>
      <c r="T9">
        <v>4.1711654663085902</v>
      </c>
      <c r="U9">
        <v>4.0008988380432102</v>
      </c>
      <c r="V9">
        <v>3.6034202575683598</v>
      </c>
      <c r="W9" s="17">
        <v>0.39747858047485402</v>
      </c>
      <c r="X9">
        <v>0.56774520874023404</v>
      </c>
      <c r="Y9">
        <v>0.56774520874023404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6">
        <v>426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12.76491355896</v>
      </c>
      <c r="L10" s="10">
        <v>3.09232521057129</v>
      </c>
      <c r="M10">
        <v>2.9012107849121098</v>
      </c>
      <c r="N10">
        <v>8.8361930847168004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4.0366325378418004</v>
      </c>
      <c r="U10">
        <v>3.8388867378234899</v>
      </c>
      <c r="V10">
        <v>3.4590210914611799</v>
      </c>
      <c r="W10" s="17">
        <v>0.37986564636230502</v>
      </c>
      <c r="X10">
        <v>0.57761144638061501</v>
      </c>
      <c r="Y10">
        <v>0.57761144638061501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160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9.7188396453857404</v>
      </c>
      <c r="L11" s="10">
        <v>3.1543941497802699</v>
      </c>
      <c r="M11">
        <v>2.6168231964111301</v>
      </c>
      <c r="N11">
        <v>5.5176906585693404</v>
      </c>
      <c r="O11">
        <v>3</v>
      </c>
      <c r="P11">
        <v>3</v>
      </c>
      <c r="Q11">
        <v>13</v>
      </c>
      <c r="R11" s="16">
        <v>0.23080000000000001</v>
      </c>
      <c r="S11" s="16">
        <f t="shared" si="0"/>
        <v>0.3</v>
      </c>
      <c r="T11">
        <v>4.13474464416504</v>
      </c>
      <c r="U11">
        <v>3.91542744636536</v>
      </c>
      <c r="V11">
        <v>3.5470154285430899</v>
      </c>
      <c r="W11" s="17">
        <v>0.36841201782226601</v>
      </c>
      <c r="X11">
        <v>0.58772921562194802</v>
      </c>
      <c r="Y11">
        <v>0.58772921562194802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x14ac:dyDescent="0.15">
      <c r="A12" s="6">
        <v>334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9.7976722717285192</v>
      </c>
      <c r="L12" s="3">
        <v>3.17732810974121</v>
      </c>
      <c r="M12">
        <v>2.6821994781494101</v>
      </c>
      <c r="N12">
        <v>5.7997856140136701</v>
      </c>
      <c r="O12">
        <v>3</v>
      </c>
      <c r="P12">
        <v>3</v>
      </c>
      <c r="Q12">
        <v>13</v>
      </c>
      <c r="R12" s="16">
        <v>0.23080000000000001</v>
      </c>
      <c r="S12" s="16">
        <f t="shared" si="0"/>
        <v>0.3</v>
      </c>
      <c r="T12">
        <v>3.8663578033447301</v>
      </c>
      <c r="U12">
        <v>3.6644842624664302</v>
      </c>
      <c r="V12">
        <v>3.3028609752654998</v>
      </c>
      <c r="W12" s="3">
        <v>0.36162328720092801</v>
      </c>
      <c r="X12">
        <v>0.56349682807922397</v>
      </c>
      <c r="Y12">
        <v>0.56349682807922397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6">
        <v>560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10.261106491088899</v>
      </c>
      <c r="L13" s="10">
        <v>3.1597480773925799</v>
      </c>
      <c r="M13">
        <v>2.6344470977783199</v>
      </c>
      <c r="N13">
        <v>6.2502002716064498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4.0092296600341797</v>
      </c>
      <c r="U13">
        <v>3.7924528121948202</v>
      </c>
      <c r="V13">
        <v>3.4356625080108598</v>
      </c>
      <c r="W13" s="17">
        <v>0.35679030418396002</v>
      </c>
      <c r="X13">
        <v>0.57356715202331499</v>
      </c>
      <c r="Y13">
        <v>0.57356715202331499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987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13.11452293396</v>
      </c>
      <c r="L14" s="10">
        <v>3.0455665588378902</v>
      </c>
      <c r="M14">
        <v>2.85603904724121</v>
      </c>
      <c r="N14">
        <v>9.2924613952636701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4.5542678833007804</v>
      </c>
      <c r="U14">
        <v>4.3066840171814</v>
      </c>
      <c r="V14">
        <v>3.95100021362305</v>
      </c>
      <c r="W14" s="17">
        <v>0.35568380355835</v>
      </c>
      <c r="X14">
        <v>0.60326766967773404</v>
      </c>
      <c r="Y14">
        <v>0.60326766967773404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s="32" customFormat="1" x14ac:dyDescent="0.15">
      <c r="A15" s="33">
        <v>974</v>
      </c>
      <c r="B15" s="32">
        <v>19</v>
      </c>
      <c r="C15" s="32">
        <v>1</v>
      </c>
      <c r="D15" s="32">
        <v>10</v>
      </c>
      <c r="E15" s="32">
        <v>10</v>
      </c>
      <c r="F15" s="32">
        <v>10</v>
      </c>
      <c r="G15" s="32">
        <v>0</v>
      </c>
      <c r="H15" s="32">
        <v>9</v>
      </c>
      <c r="I15" s="32">
        <v>1</v>
      </c>
      <c r="J15" s="32">
        <v>0.95</v>
      </c>
      <c r="K15" s="34">
        <v>13.1687889099121</v>
      </c>
      <c r="L15" s="34">
        <v>2.9838104248046902</v>
      </c>
      <c r="M15" s="32">
        <v>2.7930278778076199</v>
      </c>
      <c r="N15" s="32">
        <v>9.4088058471679705</v>
      </c>
      <c r="O15" s="32">
        <v>5</v>
      </c>
      <c r="P15" s="32">
        <v>5</v>
      </c>
      <c r="Q15" s="32">
        <v>15</v>
      </c>
      <c r="R15" s="35">
        <v>0.33329999999999999</v>
      </c>
      <c r="S15" s="35">
        <f t="shared" si="0"/>
        <v>0.5</v>
      </c>
      <c r="T15" s="32">
        <v>4.5915431976318404</v>
      </c>
      <c r="U15" s="32">
        <v>4.33931541442871</v>
      </c>
      <c r="V15" s="32">
        <v>3.9836831092834499</v>
      </c>
      <c r="W15" s="34">
        <v>0.355632305145264</v>
      </c>
      <c r="X15" s="32">
        <v>0.607860088348389</v>
      </c>
      <c r="Y15" s="32">
        <v>0.607860088348389</v>
      </c>
      <c r="Z15" s="32">
        <v>0.5</v>
      </c>
      <c r="AA15" s="32">
        <v>1</v>
      </c>
      <c r="AB15" s="32">
        <v>0.66666666666666696</v>
      </c>
      <c r="AC15" s="32">
        <v>0.8</v>
      </c>
      <c r="AD15" s="32">
        <v>0</v>
      </c>
      <c r="AE15" s="32">
        <v>0.5</v>
      </c>
    </row>
    <row r="16" spans="1:31" x14ac:dyDescent="0.15">
      <c r="A16" s="6">
        <v>539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12.797636032104499</v>
      </c>
      <c r="L16" s="10">
        <v>3.1951885223388699</v>
      </c>
      <c r="M16">
        <v>2.98256111145019</v>
      </c>
      <c r="N16">
        <v>8.5430927276611293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4.14190673828125</v>
      </c>
      <c r="U16">
        <v>3.9596066474914502</v>
      </c>
      <c r="V16">
        <v>3.5663313865661599</v>
      </c>
      <c r="W16" s="17">
        <v>0.39327526092529302</v>
      </c>
      <c r="X16">
        <v>0.575575351715088</v>
      </c>
      <c r="Y16">
        <v>0.575575351715088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ht="12.95" customHeight="1" x14ac:dyDescent="0.15">
      <c r="A17" s="6">
        <v>267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7.2348403930664098</v>
      </c>
      <c r="L17" s="10">
        <v>3.2259273529052699</v>
      </c>
      <c r="M17">
        <v>1.8032188415527299</v>
      </c>
      <c r="N17">
        <v>5.1724166870117196</v>
      </c>
      <c r="O17">
        <v>3</v>
      </c>
      <c r="P17">
        <v>3</v>
      </c>
      <c r="Q17">
        <v>12</v>
      </c>
      <c r="R17" s="16">
        <v>0.25</v>
      </c>
      <c r="S17" s="16">
        <f t="shared" si="0"/>
        <v>0.3</v>
      </c>
      <c r="T17">
        <v>3.08205986022949</v>
      </c>
      <c r="U17">
        <v>2.7949919700622599</v>
      </c>
      <c r="V17">
        <v>2.6184489727020299</v>
      </c>
      <c r="W17" s="17">
        <v>0.17654299736022899</v>
      </c>
      <c r="X17">
        <v>0.46361088752746599</v>
      </c>
      <c r="Y17">
        <v>0.46361088752746599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6">
        <v>198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8.7684097290039098</v>
      </c>
      <c r="L18" s="10">
        <v>3.3038673400878902</v>
      </c>
      <c r="M18">
        <v>1.0797042846679701</v>
      </c>
      <c r="N18">
        <v>6.4807567596435502</v>
      </c>
      <c r="O18">
        <v>3</v>
      </c>
      <c r="P18">
        <v>3</v>
      </c>
      <c r="Q18">
        <v>13</v>
      </c>
      <c r="R18" s="16">
        <v>0.23080000000000001</v>
      </c>
      <c r="S18" s="16">
        <f t="shared" si="0"/>
        <v>0.3</v>
      </c>
      <c r="T18">
        <v>3.76474952697754</v>
      </c>
      <c r="U18">
        <v>3.3759093284606898</v>
      </c>
      <c r="V18">
        <v>3.1784703731536901</v>
      </c>
      <c r="W18" s="17">
        <v>0.197438955307007</v>
      </c>
      <c r="X18">
        <v>0.58627915382385298</v>
      </c>
      <c r="Y18">
        <v>0.58627915382385298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6">
        <v>5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7.8808155059814498</v>
      </c>
      <c r="L19" s="10">
        <v>3.2260665893554701</v>
      </c>
      <c r="M19">
        <v>1.3720741271972701</v>
      </c>
      <c r="N19">
        <v>5.6015110015869096</v>
      </c>
      <c r="O19">
        <v>3</v>
      </c>
      <c r="P19">
        <v>3</v>
      </c>
      <c r="Q19">
        <v>13</v>
      </c>
      <c r="R19" s="16">
        <v>0.23080000000000001</v>
      </c>
      <c r="S19" s="16">
        <f t="shared" si="0"/>
        <v>0.3</v>
      </c>
      <c r="T19">
        <v>3.0997753143310498</v>
      </c>
      <c r="U19">
        <v>2.7902081012725799</v>
      </c>
      <c r="V19">
        <v>2.5988922119140598</v>
      </c>
      <c r="W19" s="17">
        <v>0.19131588935852101</v>
      </c>
      <c r="X19">
        <v>0.50088310241699197</v>
      </c>
      <c r="Y19">
        <v>0.50088310241699197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827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8.7557678222656197</v>
      </c>
      <c r="L20" s="10">
        <v>3.2492980957031201</v>
      </c>
      <c r="M20">
        <v>2.3641204833984402</v>
      </c>
      <c r="N20">
        <v>4.9158000946044904</v>
      </c>
      <c r="O20">
        <v>2</v>
      </c>
      <c r="P20">
        <v>2</v>
      </c>
      <c r="Q20">
        <v>12</v>
      </c>
      <c r="R20" s="16">
        <v>0.16669999999999999</v>
      </c>
      <c r="S20" s="16">
        <f t="shared" si="0"/>
        <v>0.2</v>
      </c>
      <c r="T20">
        <v>3.6960983276367201</v>
      </c>
      <c r="U20">
        <v>3.47285723686218</v>
      </c>
      <c r="V20">
        <v>3.1423611640930198</v>
      </c>
      <c r="W20" s="17">
        <v>0.33049607276916498</v>
      </c>
      <c r="X20">
        <v>0.55373716354370095</v>
      </c>
      <c r="Y20">
        <v>0.55373716354370095</v>
      </c>
      <c r="Z20">
        <v>0.2</v>
      </c>
      <c r="AA20">
        <v>1</v>
      </c>
      <c r="AB20">
        <v>0.83333333333333304</v>
      </c>
      <c r="AC20">
        <v>0.90909090909090895</v>
      </c>
      <c r="AD20">
        <v>0</v>
      </c>
      <c r="AE20">
        <v>0.8</v>
      </c>
    </row>
    <row r="21" spans="1:31" x14ac:dyDescent="0.15">
      <c r="A21" s="6">
        <v>920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9.0620746612548793</v>
      </c>
      <c r="L21" s="10">
        <v>3.18034744262695</v>
      </c>
      <c r="M21">
        <v>2.29067039489746</v>
      </c>
      <c r="N21">
        <v>5.4368782043456996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4.0569820404052699</v>
      </c>
      <c r="U21">
        <v>3.78847455978394</v>
      </c>
      <c r="V21">
        <v>3.4632887840271001</v>
      </c>
      <c r="W21" s="17">
        <v>0.32518577575683599</v>
      </c>
      <c r="X21">
        <v>0.59369325637817405</v>
      </c>
      <c r="Y21">
        <v>0.59369325637817405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157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8.8000297546386701</v>
      </c>
      <c r="L22" s="10">
        <v>3.2561721801757799</v>
      </c>
      <c r="M22">
        <v>2.41655349731445</v>
      </c>
      <c r="N22">
        <v>5.1210670471191397</v>
      </c>
      <c r="O22">
        <v>3</v>
      </c>
      <c r="P22">
        <v>3</v>
      </c>
      <c r="Q22">
        <v>12</v>
      </c>
      <c r="R22" s="16">
        <v>0.25</v>
      </c>
      <c r="S22" s="16">
        <f t="shared" si="0"/>
        <v>0.3</v>
      </c>
      <c r="T22">
        <v>3.8291130065918</v>
      </c>
      <c r="U22">
        <v>3.5865540504455602</v>
      </c>
      <c r="V22">
        <v>3.2654068470001198</v>
      </c>
      <c r="W22" s="17">
        <v>0.32114720344543501</v>
      </c>
      <c r="X22">
        <v>0.56370615959167503</v>
      </c>
      <c r="Y22">
        <v>0.56370615959167503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6">
        <v>507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 s="3">
        <v>8.0761833190918004</v>
      </c>
      <c r="L23" s="10">
        <v>3.2535152435302699</v>
      </c>
      <c r="M23">
        <v>1.4528160095214799</v>
      </c>
      <c r="N23">
        <v>6.0439472198486301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3.1535835266113299</v>
      </c>
      <c r="U23">
        <v>2.8117747306823699</v>
      </c>
      <c r="V23">
        <v>2.6275200843811</v>
      </c>
      <c r="W23" s="17">
        <v>0.18425464630127</v>
      </c>
      <c r="X23">
        <v>0.52606344223022505</v>
      </c>
      <c r="Y23">
        <v>0.52606344223022505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73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7.2695007324218697</v>
      </c>
      <c r="L24" s="10">
        <v>3.22128105163574</v>
      </c>
      <c r="M24">
        <v>1.70132255554199</v>
      </c>
      <c r="N24">
        <v>5.0565223693847701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2.8403358459472701</v>
      </c>
      <c r="U24">
        <v>2.5804290771484402</v>
      </c>
      <c r="V24">
        <v>2.38827300071716</v>
      </c>
      <c r="W24" s="17">
        <v>0.192156076431274</v>
      </c>
      <c r="X24">
        <v>0.45206284523010198</v>
      </c>
      <c r="Y24">
        <v>0.45206284523010198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s="32" customFormat="1" x14ac:dyDescent="0.15">
      <c r="A25" s="33">
        <v>194</v>
      </c>
      <c r="B25" s="32">
        <v>14</v>
      </c>
      <c r="C25" s="32">
        <v>6</v>
      </c>
      <c r="D25" s="32">
        <v>10</v>
      </c>
      <c r="E25" s="32">
        <v>10</v>
      </c>
      <c r="F25" s="32">
        <v>10</v>
      </c>
      <c r="G25" s="32">
        <v>0</v>
      </c>
      <c r="H25" s="32">
        <v>4</v>
      </c>
      <c r="I25" s="32">
        <v>6</v>
      </c>
      <c r="J25" s="32">
        <v>0.7</v>
      </c>
      <c r="K25" s="34">
        <v>8.7540836334228498</v>
      </c>
      <c r="L25" s="34">
        <v>3.1999416351318399</v>
      </c>
      <c r="M25" s="32">
        <v>0.15018081665039101</v>
      </c>
      <c r="N25" s="32">
        <v>8.8024158477783203</v>
      </c>
      <c r="O25" s="32">
        <v>4</v>
      </c>
      <c r="P25" s="32">
        <v>4</v>
      </c>
      <c r="Q25" s="32">
        <v>14</v>
      </c>
      <c r="R25" s="35">
        <v>0.28570000000000001</v>
      </c>
      <c r="S25" s="35">
        <f t="shared" si="0"/>
        <v>0.4</v>
      </c>
      <c r="T25" s="32">
        <v>3.3016281127929701</v>
      </c>
      <c r="U25" s="32">
        <v>2.7430267333984402</v>
      </c>
      <c r="V25" s="32">
        <v>2.7414581775665301</v>
      </c>
      <c r="W25" s="34">
        <v>1.5685558319091799E-3</v>
      </c>
      <c r="X25" s="32">
        <v>0.56016993522643999</v>
      </c>
      <c r="Y25" s="32">
        <v>0.56016993522643999</v>
      </c>
      <c r="Z25" s="32">
        <v>0.4</v>
      </c>
      <c r="AA25" s="32">
        <v>1</v>
      </c>
      <c r="AB25" s="32">
        <v>0.71428571428571397</v>
      </c>
      <c r="AC25" s="32">
        <v>0.83333333333333304</v>
      </c>
      <c r="AD25" s="32">
        <v>0</v>
      </c>
      <c r="AE25" s="32">
        <v>0.6</v>
      </c>
    </row>
    <row r="26" spans="1:31" x14ac:dyDescent="0.15">
      <c r="A26" s="6">
        <v>474</v>
      </c>
      <c r="B26">
        <v>13</v>
      </c>
      <c r="C26">
        <v>7</v>
      </c>
      <c r="D26">
        <v>10</v>
      </c>
      <c r="E26">
        <v>10</v>
      </c>
      <c r="F26">
        <v>9</v>
      </c>
      <c r="G26">
        <v>1</v>
      </c>
      <c r="H26">
        <v>4</v>
      </c>
      <c r="I26">
        <v>6</v>
      </c>
      <c r="J26">
        <v>0.65</v>
      </c>
      <c r="K26" s="3">
        <v>7.8971233367919904</v>
      </c>
      <c r="L26" s="10">
        <v>3.4597053527832</v>
      </c>
      <c r="M26">
        <v>0.61443710327148404</v>
      </c>
      <c r="N26">
        <v>6.3514308929443404</v>
      </c>
      <c r="O26">
        <v>3</v>
      </c>
      <c r="P26">
        <v>3</v>
      </c>
      <c r="Q26">
        <v>11</v>
      </c>
      <c r="R26" s="16">
        <v>0.2727</v>
      </c>
      <c r="S26" s="16">
        <f t="shared" si="0"/>
        <v>0.3</v>
      </c>
      <c r="T26">
        <v>2.9463424682617201</v>
      </c>
      <c r="U26">
        <v>2.5359339714050302</v>
      </c>
      <c r="V26">
        <v>2.52812623977661</v>
      </c>
      <c r="W26" s="17">
        <v>7.8077316284179696E-3</v>
      </c>
      <c r="X26">
        <v>0.41821622848510698</v>
      </c>
      <c r="Y26">
        <v>0.41821622848510698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6">
        <v>728</v>
      </c>
      <c r="B27">
        <v>14</v>
      </c>
      <c r="C27">
        <v>6</v>
      </c>
      <c r="D27">
        <v>10</v>
      </c>
      <c r="E27">
        <v>10</v>
      </c>
      <c r="F27">
        <v>9</v>
      </c>
      <c r="G27">
        <v>1</v>
      </c>
      <c r="H27">
        <v>5</v>
      </c>
      <c r="I27">
        <v>5</v>
      </c>
      <c r="J27">
        <v>0.7</v>
      </c>
      <c r="K27" s="3">
        <v>8.311279296875</v>
      </c>
      <c r="L27" s="10">
        <v>3.40718269348144</v>
      </c>
      <c r="M27">
        <v>1.7891731262207</v>
      </c>
      <c r="N27">
        <v>6.5721664428710902</v>
      </c>
      <c r="O27">
        <v>5</v>
      </c>
      <c r="P27">
        <v>5</v>
      </c>
      <c r="Q27">
        <v>14</v>
      </c>
      <c r="R27" s="16">
        <v>0.35709999999999997</v>
      </c>
      <c r="S27" s="16">
        <f t="shared" si="0"/>
        <v>0.5</v>
      </c>
      <c r="T27">
        <v>2.6091175079345699</v>
      </c>
      <c r="U27">
        <v>2.2884228229522701</v>
      </c>
      <c r="V27">
        <v>2.1918892860412602</v>
      </c>
      <c r="W27" s="17">
        <v>9.6533536911010701E-2</v>
      </c>
      <c r="X27">
        <v>0.41722822189330999</v>
      </c>
      <c r="Y27">
        <v>0.41722822189330999</v>
      </c>
      <c r="Z27">
        <v>0.5</v>
      </c>
      <c r="AA27">
        <v>0.9</v>
      </c>
      <c r="AB27">
        <v>0.64285714285714302</v>
      </c>
      <c r="AC27">
        <v>0.75</v>
      </c>
      <c r="AD27">
        <v>0.1</v>
      </c>
      <c r="AE27">
        <v>0.4</v>
      </c>
    </row>
    <row r="28" spans="1:31" x14ac:dyDescent="0.15">
      <c r="A28" s="6">
        <v>122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7.3813495635986301</v>
      </c>
      <c r="L28" s="10">
        <v>3.4230537414550799</v>
      </c>
      <c r="M28">
        <v>0.89295578002929699</v>
      </c>
      <c r="N28">
        <v>5.6789245605468697</v>
      </c>
      <c r="O28">
        <v>3</v>
      </c>
      <c r="P28">
        <v>3</v>
      </c>
      <c r="Q28">
        <v>13</v>
      </c>
      <c r="R28" s="16">
        <v>0.23080000000000001</v>
      </c>
      <c r="S28" s="16">
        <f t="shared" ref="S28:S54" si="1">O28/E28</f>
        <v>0.3</v>
      </c>
      <c r="T28">
        <v>2.9774074554443399</v>
      </c>
      <c r="U28">
        <v>2.6132168769836399</v>
      </c>
      <c r="V28">
        <v>2.4931561946868901</v>
      </c>
      <c r="W28" s="17">
        <v>0.120060682296753</v>
      </c>
      <c r="X28">
        <v>0.48425126075744601</v>
      </c>
      <c r="Y28">
        <v>0.48425126075744601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557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8.6429004669189506</v>
      </c>
      <c r="L29" s="10">
        <v>3.4898815155029301</v>
      </c>
      <c r="M29">
        <v>3.3616695404052699</v>
      </c>
      <c r="N29">
        <v>6.9340877532959002</v>
      </c>
      <c r="O29">
        <v>6</v>
      </c>
      <c r="P29">
        <v>6</v>
      </c>
      <c r="Q29">
        <v>15</v>
      </c>
      <c r="R29" s="16">
        <v>0.4</v>
      </c>
      <c r="S29" s="16">
        <f t="shared" si="1"/>
        <v>0.6</v>
      </c>
      <c r="T29">
        <v>3.9486217498779301</v>
      </c>
      <c r="U29">
        <v>3.5956997871398899</v>
      </c>
      <c r="V29">
        <v>3.4285111427307098</v>
      </c>
      <c r="W29" s="17">
        <v>0.16718864440917999</v>
      </c>
      <c r="X29">
        <v>0.52011060714721702</v>
      </c>
      <c r="Y29">
        <v>0.52011060714721702</v>
      </c>
      <c r="Z29">
        <v>0.6</v>
      </c>
      <c r="AA29">
        <v>0.9</v>
      </c>
      <c r="AB29">
        <v>0.6</v>
      </c>
      <c r="AC29">
        <v>0.72</v>
      </c>
      <c r="AD29">
        <v>0.1</v>
      </c>
      <c r="AE29">
        <v>0.3</v>
      </c>
    </row>
    <row r="30" spans="1:31" x14ac:dyDescent="0.15">
      <c r="A30" s="6">
        <v>820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9.3573627471923793</v>
      </c>
      <c r="L30" s="10">
        <v>3.4400177001953098</v>
      </c>
      <c r="M30">
        <v>1.18503570556641</v>
      </c>
      <c r="N30">
        <v>7.3247261047363299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3.0999946594238299</v>
      </c>
      <c r="U30">
        <v>2.73641777038574</v>
      </c>
      <c r="V30">
        <v>2.56048488616943</v>
      </c>
      <c r="W30" s="17">
        <v>0.17593288421630901</v>
      </c>
      <c r="X30">
        <v>0.53950977325439498</v>
      </c>
      <c r="Y30">
        <v>0.53950977325439498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441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8.3690395355224592</v>
      </c>
      <c r="L31" s="10">
        <v>3.4027957916259801</v>
      </c>
      <c r="M31">
        <v>1.6312103271484399</v>
      </c>
      <c r="N31">
        <v>6.3893070220947301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3.6996479034423801</v>
      </c>
      <c r="U31">
        <v>3.2927107810974099</v>
      </c>
      <c r="V31">
        <v>3.1120703220367401</v>
      </c>
      <c r="W31" s="17">
        <v>0.180640459060669</v>
      </c>
      <c r="X31">
        <v>0.58757758140563998</v>
      </c>
      <c r="Y31">
        <v>0.58757758140563998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895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7.3979415893554696</v>
      </c>
      <c r="L32" s="10">
        <v>3.4750308990478498</v>
      </c>
      <c r="M32">
        <v>2.0966644287109402</v>
      </c>
      <c r="N32">
        <v>5.08909034729004</v>
      </c>
      <c r="O32">
        <v>4</v>
      </c>
      <c r="P32">
        <v>4</v>
      </c>
      <c r="Q32">
        <v>14</v>
      </c>
      <c r="R32" s="16">
        <v>0.28570000000000001</v>
      </c>
      <c r="S32" s="16">
        <f t="shared" si="1"/>
        <v>0.4</v>
      </c>
      <c r="T32">
        <v>3.2392559051513699</v>
      </c>
      <c r="U32">
        <v>2.9665412902832</v>
      </c>
      <c r="V32">
        <v>2.7843761444091801</v>
      </c>
      <c r="W32" s="17">
        <v>0.18216514587402299</v>
      </c>
      <c r="X32">
        <v>0.454879760742187</v>
      </c>
      <c r="Y32">
        <v>0.454879760742187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333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8.0957393646240199</v>
      </c>
      <c r="L33" s="10">
        <v>3.4925460815429701</v>
      </c>
      <c r="M33">
        <v>1.79521560668945</v>
      </c>
      <c r="N33">
        <v>5.81172752380371</v>
      </c>
      <c r="O33">
        <v>3</v>
      </c>
      <c r="P33">
        <v>3</v>
      </c>
      <c r="Q33">
        <v>12</v>
      </c>
      <c r="R33" s="16">
        <v>0.25</v>
      </c>
      <c r="S33" s="16">
        <f t="shared" si="1"/>
        <v>0.3</v>
      </c>
      <c r="T33">
        <v>2.8281917572021502</v>
      </c>
      <c r="U33">
        <v>2.55274534225464</v>
      </c>
      <c r="V33">
        <v>2.3588681221008301</v>
      </c>
      <c r="W33" s="17">
        <v>0.19387722015380901</v>
      </c>
      <c r="X33">
        <v>0.46932363510131803</v>
      </c>
      <c r="Y33">
        <v>0.46932363510131803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6">
        <v>22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7.8447742462158203</v>
      </c>
      <c r="L34" s="10">
        <v>3.5581932067871098</v>
      </c>
      <c r="M34">
        <v>1.8253154754638701</v>
      </c>
      <c r="N34">
        <v>5.1074123382568404</v>
      </c>
      <c r="O34">
        <v>3</v>
      </c>
      <c r="P34">
        <v>3</v>
      </c>
      <c r="Q34">
        <v>12</v>
      </c>
      <c r="R34" s="16">
        <v>0.25</v>
      </c>
      <c r="S34" s="16">
        <f t="shared" si="1"/>
        <v>0.3</v>
      </c>
      <c r="T34">
        <v>3.2751617431640598</v>
      </c>
      <c r="U34">
        <v>2.9962241649627699</v>
      </c>
      <c r="V34">
        <v>2.7968080043792698</v>
      </c>
      <c r="W34" s="17">
        <v>0.19941616058349601</v>
      </c>
      <c r="X34">
        <v>0.47835373878478998</v>
      </c>
      <c r="Y34">
        <v>0.47835373878478998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627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9.0328903198242205</v>
      </c>
      <c r="L35" s="3">
        <v>3.56332206726074</v>
      </c>
      <c r="M35">
        <v>1.3673553466796899</v>
      </c>
      <c r="N35">
        <v>6.5472145080566397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2.9811477661132799</v>
      </c>
      <c r="U35">
        <v>2.66263651847839</v>
      </c>
      <c r="V35">
        <v>2.4581284523010201</v>
      </c>
      <c r="W35" s="3">
        <v>0.204508066177368</v>
      </c>
      <c r="X35">
        <v>0.52301931381225597</v>
      </c>
      <c r="Y35">
        <v>0.52301931381225597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645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8.6603298187255895</v>
      </c>
      <c r="L36" s="10">
        <v>3.4367218017578098</v>
      </c>
      <c r="M36">
        <v>1.40293121337891</v>
      </c>
      <c r="N36">
        <v>6.3796310424804696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3.54470634460449</v>
      </c>
      <c r="U36">
        <v>3.18924832344055</v>
      </c>
      <c r="V36">
        <v>2.9831023216247599</v>
      </c>
      <c r="W36" s="17">
        <v>0.20614600181579601</v>
      </c>
      <c r="X36">
        <v>0.561604022979736</v>
      </c>
      <c r="Y36">
        <v>0.561604022979736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s="1" customFormat="1" x14ac:dyDescent="0.15">
      <c r="A37" s="8">
        <v>180</v>
      </c>
      <c r="B37" s="1">
        <v>15</v>
      </c>
      <c r="C37" s="1">
        <v>5</v>
      </c>
      <c r="D37" s="1">
        <v>10</v>
      </c>
      <c r="E37" s="1">
        <v>10</v>
      </c>
      <c r="F37" s="1">
        <v>10</v>
      </c>
      <c r="G37" s="1">
        <v>0</v>
      </c>
      <c r="H37" s="1">
        <v>5</v>
      </c>
      <c r="I37" s="1">
        <v>5</v>
      </c>
      <c r="J37" s="1">
        <v>0.75</v>
      </c>
      <c r="K37" s="12">
        <v>8.6510353088378906</v>
      </c>
      <c r="L37" s="12">
        <v>3.5153141021728498</v>
      </c>
      <c r="M37" s="1">
        <v>1.5819053649902299</v>
      </c>
      <c r="N37" s="1">
        <v>6.4046325683593697</v>
      </c>
      <c r="O37" s="1">
        <v>3</v>
      </c>
      <c r="P37" s="1">
        <v>3</v>
      </c>
      <c r="Q37" s="1">
        <v>13</v>
      </c>
      <c r="R37" s="19">
        <v>0.23080000000000001</v>
      </c>
      <c r="S37" s="19">
        <f t="shared" si="1"/>
        <v>0.3</v>
      </c>
      <c r="T37" s="1">
        <v>3.3307437896728498</v>
      </c>
      <c r="U37" s="1">
        <v>2.9684205055236799</v>
      </c>
      <c r="V37" s="1">
        <v>2.7608375549316402</v>
      </c>
      <c r="W37" s="12">
        <v>0.20758295059204099</v>
      </c>
      <c r="X37" s="1">
        <v>0.56990623474121105</v>
      </c>
      <c r="Y37" s="1">
        <v>0.56990623474121105</v>
      </c>
      <c r="Z37" s="1">
        <v>0.3</v>
      </c>
      <c r="AA37" s="1">
        <v>1</v>
      </c>
      <c r="AB37" s="1">
        <v>0.76923076923076905</v>
      </c>
      <c r="AC37" s="1">
        <v>0.86956521739130399</v>
      </c>
      <c r="AD37" s="1">
        <v>0</v>
      </c>
      <c r="AE37" s="1">
        <v>0.7</v>
      </c>
    </row>
    <row r="38" spans="1:31" x14ac:dyDescent="0.15">
      <c r="A38" s="6">
        <v>7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9.7504291534423793</v>
      </c>
      <c r="L38" s="10">
        <v>3.6274681091308598</v>
      </c>
      <c r="M38">
        <v>3.2106761932372998</v>
      </c>
      <c r="N38">
        <v>5.56974220275879</v>
      </c>
      <c r="O38">
        <v>2</v>
      </c>
      <c r="P38">
        <v>2</v>
      </c>
      <c r="Q38">
        <v>12</v>
      </c>
      <c r="R38" s="16">
        <v>0.16669999999999999</v>
      </c>
      <c r="S38" s="16">
        <f t="shared" si="1"/>
        <v>0.2</v>
      </c>
      <c r="T38">
        <v>3.89222908020019</v>
      </c>
      <c r="U38">
        <v>3.7008795738220202</v>
      </c>
      <c r="V38">
        <v>3.3142113685607901</v>
      </c>
      <c r="W38" s="17">
        <v>0.38666820526123102</v>
      </c>
      <c r="X38">
        <v>0.57801771163940396</v>
      </c>
      <c r="Y38">
        <v>0.57801771163940396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6">
        <v>804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9.2121372222900408</v>
      </c>
      <c r="L39" s="10">
        <v>3.6844596862793</v>
      </c>
      <c r="M39">
        <v>2.8261775970459002</v>
      </c>
      <c r="N39">
        <v>5.0357398986816397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3.9346790313720699</v>
      </c>
      <c r="U39">
        <v>3.6910636425018302</v>
      </c>
      <c r="V39">
        <v>3.3227219581603999</v>
      </c>
      <c r="W39" s="17">
        <v>0.368341684341431</v>
      </c>
      <c r="X39">
        <v>0.61195707321167003</v>
      </c>
      <c r="Y39">
        <v>0.61195707321167003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336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8.10992431640625</v>
      </c>
      <c r="L40" s="10">
        <v>3.7348098754882799</v>
      </c>
      <c r="M40">
        <v>0.77038192749023404</v>
      </c>
      <c r="N40">
        <v>5.9970664978027299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3.34078788757324</v>
      </c>
      <c r="U40">
        <v>2.9262900352478001</v>
      </c>
      <c r="V40">
        <v>2.7806494235992401</v>
      </c>
      <c r="W40" s="17">
        <v>0.14564061164855999</v>
      </c>
      <c r="X40">
        <v>0.56013846397399902</v>
      </c>
      <c r="Y40">
        <v>0.56013846397399902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287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8.0243225097656197</v>
      </c>
      <c r="L41" s="3">
        <v>3.7559452056884801</v>
      </c>
      <c r="M41">
        <v>2.51016426086426</v>
      </c>
      <c r="N41">
        <v>3.9995098114013699</v>
      </c>
      <c r="O41">
        <v>2</v>
      </c>
      <c r="P41">
        <v>2</v>
      </c>
      <c r="Q41">
        <v>11</v>
      </c>
      <c r="R41" s="16">
        <v>0.18179999999999999</v>
      </c>
      <c r="S41" s="16">
        <f t="shared" si="1"/>
        <v>0.2</v>
      </c>
      <c r="T41">
        <v>3.2217845916747998</v>
      </c>
      <c r="U41">
        <v>3.0187540054321298</v>
      </c>
      <c r="V41">
        <v>2.7104396820068399</v>
      </c>
      <c r="W41" s="3">
        <v>0.30831432342529302</v>
      </c>
      <c r="X41">
        <v>0.51134490966796897</v>
      </c>
      <c r="Y41">
        <v>0.51134490966796897</v>
      </c>
      <c r="Z41">
        <v>0.2</v>
      </c>
      <c r="AA41">
        <v>0.9</v>
      </c>
      <c r="AB41">
        <v>0.81818181818181801</v>
      </c>
      <c r="AC41">
        <v>0.85714285714285698</v>
      </c>
      <c r="AD41">
        <v>0.1</v>
      </c>
      <c r="AE41">
        <v>0.7</v>
      </c>
    </row>
    <row r="42" spans="1:31" x14ac:dyDescent="0.15">
      <c r="A42" s="6">
        <v>199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7.9574508666992196</v>
      </c>
      <c r="L42" s="10">
        <v>3.5844383239746098</v>
      </c>
      <c r="M42">
        <v>2.3754787445068399</v>
      </c>
      <c r="N42">
        <v>4.2659530639648402</v>
      </c>
      <c r="O42">
        <v>2</v>
      </c>
      <c r="P42">
        <v>2</v>
      </c>
      <c r="Q42">
        <v>11</v>
      </c>
      <c r="R42" s="16">
        <v>0.18179999999999999</v>
      </c>
      <c r="S42" s="16">
        <f t="shared" si="1"/>
        <v>0.2</v>
      </c>
      <c r="T42">
        <v>3.0793838500976598</v>
      </c>
      <c r="U42">
        <v>2.87855720520019</v>
      </c>
      <c r="V42">
        <v>2.57972311973572</v>
      </c>
      <c r="W42" s="17">
        <v>0.29883408546447698</v>
      </c>
      <c r="X42">
        <v>0.49966073036193798</v>
      </c>
      <c r="Y42">
        <v>0.49966073036193798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6">
        <v>909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9.4390964508056605</v>
      </c>
      <c r="L43" s="10">
        <v>3.6817817687988299</v>
      </c>
      <c r="M43">
        <v>2.35576248168945</v>
      </c>
      <c r="N43">
        <v>6.2804756164550799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3.6427536010742201</v>
      </c>
      <c r="U43">
        <v>3.3378839492797798</v>
      </c>
      <c r="V43">
        <v>3.0499641895294198</v>
      </c>
      <c r="W43" s="17">
        <v>0.28791975975036599</v>
      </c>
      <c r="X43">
        <v>0.59278941154480003</v>
      </c>
      <c r="Y43">
        <v>0.59278941154480003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832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8.1481857299804705</v>
      </c>
      <c r="L44" s="10">
        <v>3.6342067718505899</v>
      </c>
      <c r="M44">
        <v>2.5873832702636701</v>
      </c>
      <c r="N44">
        <v>4.9062271118164098</v>
      </c>
      <c r="O44">
        <v>2</v>
      </c>
      <c r="P44">
        <v>2</v>
      </c>
      <c r="Q44">
        <v>11</v>
      </c>
      <c r="R44" s="16">
        <v>0.18179999999999999</v>
      </c>
      <c r="S44" s="16">
        <f t="shared" si="1"/>
        <v>0.2</v>
      </c>
      <c r="T44">
        <v>3.1466770172119101</v>
      </c>
      <c r="U44">
        <v>2.9410047531127899</v>
      </c>
      <c r="V44">
        <v>2.6656045913696298</v>
      </c>
      <c r="W44" s="17">
        <v>0.27540016174316401</v>
      </c>
      <c r="X44">
        <v>0.48107242584228499</v>
      </c>
      <c r="Y44">
        <v>0.48107242584228499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6">
        <v>280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9.9044857025146502</v>
      </c>
      <c r="L45" s="10">
        <v>3.6474914550781201</v>
      </c>
      <c r="M45">
        <v>2.3194427490234402</v>
      </c>
      <c r="N45">
        <v>7.1081981658935502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3.4641170501709002</v>
      </c>
      <c r="U45">
        <v>3.14463591575623</v>
      </c>
      <c r="V45">
        <v>2.87735867500305</v>
      </c>
      <c r="W45" s="17">
        <v>0.26727724075317399</v>
      </c>
      <c r="X45">
        <v>0.58675837516784701</v>
      </c>
      <c r="Y45">
        <v>0.58675837516784701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717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8.2835903167724592</v>
      </c>
      <c r="L46" s="10">
        <v>3.7286453247070299</v>
      </c>
      <c r="M46">
        <v>1.9377021789550799</v>
      </c>
      <c r="N46">
        <v>5.5280113220214799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2.8681507110595699</v>
      </c>
      <c r="U46">
        <v>2.60428667068481</v>
      </c>
      <c r="V46">
        <v>2.3725152015686</v>
      </c>
      <c r="W46" s="17">
        <v>0.23177146911621099</v>
      </c>
      <c r="X46">
        <v>0.49563550949096702</v>
      </c>
      <c r="Y46">
        <v>0.49563550949096702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s="1" customFormat="1" x14ac:dyDescent="0.15">
      <c r="A47" s="8">
        <v>410</v>
      </c>
      <c r="B47" s="1">
        <v>15</v>
      </c>
      <c r="C47" s="1">
        <v>5</v>
      </c>
      <c r="D47" s="1">
        <v>10</v>
      </c>
      <c r="E47" s="1">
        <v>10</v>
      </c>
      <c r="F47" s="1">
        <v>10</v>
      </c>
      <c r="G47" s="1">
        <v>0</v>
      </c>
      <c r="H47" s="1">
        <v>5</v>
      </c>
      <c r="I47" s="1">
        <v>5</v>
      </c>
      <c r="J47" s="1">
        <v>0.75</v>
      </c>
      <c r="K47" s="12">
        <v>9.2018623352050799</v>
      </c>
      <c r="L47" s="12">
        <v>3.75082588195801</v>
      </c>
      <c r="M47" s="1">
        <v>1.63460540771484</v>
      </c>
      <c r="N47" s="1">
        <v>6.6696300506591797</v>
      </c>
      <c r="O47" s="1">
        <v>3</v>
      </c>
      <c r="P47" s="1">
        <v>3</v>
      </c>
      <c r="Q47" s="1">
        <v>13</v>
      </c>
      <c r="R47" s="19">
        <v>0.23080000000000001</v>
      </c>
      <c r="S47" s="19">
        <f t="shared" si="1"/>
        <v>0.3</v>
      </c>
      <c r="T47" s="1">
        <v>3.9823360443115199</v>
      </c>
      <c r="U47" s="1">
        <v>3.6126582622528098</v>
      </c>
      <c r="V47" s="1">
        <v>3.3846099376678498</v>
      </c>
      <c r="W47" s="12">
        <v>0.22804832458496099</v>
      </c>
      <c r="X47" s="1">
        <v>0.59772610664367698</v>
      </c>
      <c r="Y47" s="1">
        <v>0.59772610664367698</v>
      </c>
      <c r="Z47" s="1">
        <v>0.3</v>
      </c>
      <c r="AA47" s="1">
        <v>1</v>
      </c>
      <c r="AB47" s="1">
        <v>0.76923076923076905</v>
      </c>
      <c r="AC47" s="1">
        <v>0.86956521739130399</v>
      </c>
      <c r="AD47" s="1">
        <v>0</v>
      </c>
      <c r="AE47" s="1">
        <v>0.7</v>
      </c>
    </row>
    <row r="48" spans="1:31" x14ac:dyDescent="0.15">
      <c r="A48" s="6">
        <v>977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10.467790603637701</v>
      </c>
      <c r="L48" s="10">
        <v>3.95425605773926</v>
      </c>
      <c r="M48">
        <v>3.54449462890625</v>
      </c>
      <c r="N48">
        <v>6.0931262969970703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4.0049190521240199</v>
      </c>
      <c r="U48">
        <v>3.8048429489135702</v>
      </c>
      <c r="V48">
        <v>3.3979873657226598</v>
      </c>
      <c r="W48" s="17">
        <v>0.40685558319091802</v>
      </c>
      <c r="X48">
        <v>0.60693168640136697</v>
      </c>
      <c r="Y48">
        <v>0.60693168640136697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116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10.695125579834</v>
      </c>
      <c r="L49" s="10">
        <v>3.86113357543945</v>
      </c>
      <c r="M49">
        <v>3.4150371551513699</v>
      </c>
      <c r="N49">
        <v>6.3120250701904297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4.1133708953857404</v>
      </c>
      <c r="U49">
        <v>3.9187879562377899</v>
      </c>
      <c r="V49">
        <v>3.5277342796325701</v>
      </c>
      <c r="W49" s="17">
        <v>0.391053676605225</v>
      </c>
      <c r="X49">
        <v>0.58563661575317405</v>
      </c>
      <c r="Y49">
        <v>0.58563661575317405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887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10.2275581359863</v>
      </c>
      <c r="L50" s="10">
        <v>3.8743839263915998</v>
      </c>
      <c r="M50">
        <v>3.3857994079589799</v>
      </c>
      <c r="N50">
        <v>5.4985122680664098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4.1704597473144496</v>
      </c>
      <c r="U50">
        <v>3.9681935310363801</v>
      </c>
      <c r="V50">
        <v>3.58179712295532</v>
      </c>
      <c r="W50" s="17">
        <v>0.38639640808105502</v>
      </c>
      <c r="X50">
        <v>0.58866262435913097</v>
      </c>
      <c r="Y50">
        <v>0.58866262435913097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774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9.9837837219238299</v>
      </c>
      <c r="L51" s="10">
        <v>3.8917007446289098</v>
      </c>
      <c r="M51">
        <v>3.5301170349121098</v>
      </c>
      <c r="N51">
        <v>5.8071537017822301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3.93145751953125</v>
      </c>
      <c r="U51">
        <v>3.73478102684021</v>
      </c>
      <c r="V51">
        <v>3.3527534008026101</v>
      </c>
      <c r="W51" s="17">
        <v>0.38202762603759799</v>
      </c>
      <c r="X51">
        <v>0.57870411872863803</v>
      </c>
      <c r="Y51">
        <v>0.57870411872863803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814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8.7280445098877006</v>
      </c>
      <c r="L52" s="10">
        <v>3.9425106048584002</v>
      </c>
      <c r="M52">
        <v>3.1601314544677699</v>
      </c>
      <c r="N52">
        <v>4.2285442352294904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3.6649322509765598</v>
      </c>
      <c r="U52">
        <v>3.4909923076629599</v>
      </c>
      <c r="V52">
        <v>3.1285991668701199</v>
      </c>
      <c r="W52" s="17">
        <v>0.36239314079284701</v>
      </c>
      <c r="X52">
        <v>0.53633308410644498</v>
      </c>
      <c r="Y52">
        <v>0.53633308410644498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377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8.2505340576171893</v>
      </c>
      <c r="L53" s="10">
        <v>3.88496971130371</v>
      </c>
      <c r="M53">
        <v>2.65253829956055</v>
      </c>
      <c r="N53">
        <v>4.1948738098144496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3.1810302734375</v>
      </c>
      <c r="U53">
        <v>2.9841549396514901</v>
      </c>
      <c r="V53">
        <v>2.6513941287994398</v>
      </c>
      <c r="W53" s="17">
        <v>0.332760810852051</v>
      </c>
      <c r="X53">
        <v>0.52963614463806197</v>
      </c>
      <c r="Y53">
        <v>0.52963614463806197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s="32" customFormat="1" x14ac:dyDescent="0.15">
      <c r="A54" s="33">
        <v>715</v>
      </c>
      <c r="B54" s="32">
        <v>17</v>
      </c>
      <c r="C54" s="32">
        <v>3</v>
      </c>
      <c r="D54" s="32">
        <v>10</v>
      </c>
      <c r="E54" s="32">
        <v>10</v>
      </c>
      <c r="F54" s="32">
        <v>10</v>
      </c>
      <c r="G54" s="32">
        <v>0</v>
      </c>
      <c r="H54" s="32">
        <v>7</v>
      </c>
      <c r="I54" s="32">
        <v>3</v>
      </c>
      <c r="J54" s="32">
        <v>0.85</v>
      </c>
      <c r="K54" s="34">
        <v>9.5674629211425799</v>
      </c>
      <c r="L54" s="34">
        <v>3.8139095306396502</v>
      </c>
      <c r="M54" s="32">
        <v>3.18080329895019</v>
      </c>
      <c r="N54" s="32">
        <v>6.1090106964111301</v>
      </c>
      <c r="O54" s="32">
        <v>3</v>
      </c>
      <c r="P54" s="32">
        <v>3</v>
      </c>
      <c r="Q54" s="32">
        <v>13</v>
      </c>
      <c r="R54" s="35">
        <v>0.23080000000000001</v>
      </c>
      <c r="S54" s="35">
        <f t="shared" si="1"/>
        <v>0.3</v>
      </c>
      <c r="T54" s="32">
        <v>3.7163944244384801</v>
      </c>
      <c r="U54" s="32">
        <v>3.4742794036865199</v>
      </c>
      <c r="V54" s="32">
        <v>3.1432590484619101</v>
      </c>
      <c r="W54" s="34">
        <v>0.33102035522460899</v>
      </c>
      <c r="X54" s="32">
        <v>0.57313537597656194</v>
      </c>
      <c r="Y54" s="32">
        <v>0.57313537597656194</v>
      </c>
      <c r="Z54" s="32">
        <v>0.3</v>
      </c>
      <c r="AA54" s="32">
        <v>1</v>
      </c>
      <c r="AB54" s="32">
        <v>0.76923076923076905</v>
      </c>
      <c r="AC54" s="32">
        <v>0.86956521739130399</v>
      </c>
      <c r="AD54" s="32">
        <v>0</v>
      </c>
      <c r="AE54" s="32">
        <v>0.7</v>
      </c>
    </row>
    <row r="55" spans="1:31" x14ac:dyDescent="0.15">
      <c r="A55" s="6">
        <v>738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10.526350021362299</v>
      </c>
      <c r="L55" s="10">
        <v>4.0360393524169904</v>
      </c>
      <c r="M55">
        <v>3.4618988037109402</v>
      </c>
      <c r="N55">
        <v>5.2421836853027299</v>
      </c>
      <c r="O55">
        <v>2</v>
      </c>
      <c r="P55">
        <v>2</v>
      </c>
      <c r="Q55">
        <v>12</v>
      </c>
      <c r="R55" s="16">
        <v>0.16669999999999999</v>
      </c>
      <c r="S55" s="16">
        <f t="shared" ref="S55:S61" si="2">O55/E55</f>
        <v>0.2</v>
      </c>
      <c r="T55">
        <v>4.0297908782959002</v>
      </c>
      <c r="U55">
        <v>3.87283563613892</v>
      </c>
      <c r="V55">
        <v>3.4242961406707799</v>
      </c>
      <c r="W55" s="17">
        <v>0.44853949546813998</v>
      </c>
      <c r="X55">
        <v>0.60549473762512196</v>
      </c>
      <c r="Y55">
        <v>0.60549473762512196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6">
        <v>98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9.8297519683837908</v>
      </c>
      <c r="L56" s="10">
        <v>4.0625991821289098</v>
      </c>
      <c r="M56">
        <v>3.78593826293945</v>
      </c>
      <c r="N56">
        <v>5.8256168365478498</v>
      </c>
      <c r="O56">
        <v>3</v>
      </c>
      <c r="P56">
        <v>3</v>
      </c>
      <c r="Q56">
        <v>13</v>
      </c>
      <c r="R56" s="16">
        <v>0.23080000000000001</v>
      </c>
      <c r="S56" s="16">
        <f t="shared" si="2"/>
        <v>0.3</v>
      </c>
      <c r="T56">
        <v>3.76481056213379</v>
      </c>
      <c r="U56">
        <v>3.5798575878143302</v>
      </c>
      <c r="V56">
        <v>3.2034485340118399</v>
      </c>
      <c r="W56" s="17">
        <v>0.37640905380249001</v>
      </c>
      <c r="X56">
        <v>0.56136202812194802</v>
      </c>
      <c r="Y56">
        <v>0.56136202812194802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975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8.6650199890136701</v>
      </c>
      <c r="L57" s="10">
        <v>4.0209655761718697</v>
      </c>
      <c r="M57">
        <v>3.30251884460449</v>
      </c>
      <c r="N57">
        <v>4.23954200744629</v>
      </c>
      <c r="O57">
        <v>2</v>
      </c>
      <c r="P57">
        <v>2</v>
      </c>
      <c r="Q57">
        <v>12</v>
      </c>
      <c r="R57" s="16">
        <v>0.16669999999999999</v>
      </c>
      <c r="S57" s="16">
        <f t="shared" si="2"/>
        <v>0.2</v>
      </c>
      <c r="T57">
        <v>3.4661102294921902</v>
      </c>
      <c r="U57">
        <v>3.2868278026580802</v>
      </c>
      <c r="V57">
        <v>2.9198410511016801</v>
      </c>
      <c r="W57" s="17">
        <v>0.36698675155639598</v>
      </c>
      <c r="X57">
        <v>0.54626917839050304</v>
      </c>
      <c r="Y57">
        <v>0.54626917839050304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121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9.7340965270996094</v>
      </c>
      <c r="L58" s="10">
        <v>3.9624137878418</v>
      </c>
      <c r="M58">
        <v>3.2657928466796902</v>
      </c>
      <c r="N58">
        <v>5.9232063293456996</v>
      </c>
      <c r="O58">
        <v>2</v>
      </c>
      <c r="P58">
        <v>2</v>
      </c>
      <c r="Q58">
        <v>12</v>
      </c>
      <c r="R58" s="16">
        <v>0.16669999999999999</v>
      </c>
      <c r="S58" s="16">
        <f t="shared" si="2"/>
        <v>0.2</v>
      </c>
      <c r="T58">
        <v>4.0050354003906197</v>
      </c>
      <c r="U58">
        <v>3.7688567638397199</v>
      </c>
      <c r="V58">
        <v>3.4036056995391801</v>
      </c>
      <c r="W58" s="17">
        <v>0.365251064300537</v>
      </c>
      <c r="X58">
        <v>0.60142970085143999</v>
      </c>
      <c r="Y58">
        <v>0.60142970085143999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s="32" customFormat="1" x14ac:dyDescent="0.15">
      <c r="A59" s="33">
        <v>447</v>
      </c>
      <c r="B59" s="32">
        <v>17</v>
      </c>
      <c r="C59" s="32">
        <v>3</v>
      </c>
      <c r="D59" s="32">
        <v>10</v>
      </c>
      <c r="E59" s="32">
        <v>10</v>
      </c>
      <c r="F59" s="32">
        <v>10</v>
      </c>
      <c r="G59" s="32">
        <v>0</v>
      </c>
      <c r="H59" s="32">
        <v>7</v>
      </c>
      <c r="I59" s="32">
        <v>3</v>
      </c>
      <c r="J59" s="32">
        <v>0.85</v>
      </c>
      <c r="K59" s="34">
        <v>9.1051177978515607</v>
      </c>
      <c r="L59" s="34">
        <v>4.0541019439697301</v>
      </c>
      <c r="M59" s="32">
        <v>3.3755970001220699</v>
      </c>
      <c r="N59" s="32">
        <v>4.9540519714355504</v>
      </c>
      <c r="O59" s="32">
        <v>2</v>
      </c>
      <c r="P59" s="32">
        <v>2</v>
      </c>
      <c r="Q59" s="32">
        <v>11</v>
      </c>
      <c r="R59" s="35">
        <v>0.18179999999999999</v>
      </c>
      <c r="S59" s="35">
        <f t="shared" si="2"/>
        <v>0.2</v>
      </c>
      <c r="T59" s="32">
        <v>3.4527492523193399</v>
      </c>
      <c r="U59" s="32">
        <v>3.28089499473572</v>
      </c>
      <c r="V59" s="32">
        <v>2.9209547042846702</v>
      </c>
      <c r="W59" s="34">
        <v>0.35994029045105003</v>
      </c>
      <c r="X59" s="32">
        <v>0.53179454803466797</v>
      </c>
      <c r="Y59" s="32">
        <v>0.53179454803466797</v>
      </c>
      <c r="Z59" s="32">
        <v>0.2</v>
      </c>
      <c r="AA59" s="32">
        <v>0.9</v>
      </c>
      <c r="AB59" s="32">
        <v>0.81818181818181801</v>
      </c>
      <c r="AC59" s="32">
        <v>0.85714285714285698</v>
      </c>
      <c r="AD59" s="32">
        <v>0.1</v>
      </c>
      <c r="AE59" s="32">
        <v>0.7</v>
      </c>
    </row>
    <row r="60" spans="1:31" x14ac:dyDescent="0.15">
      <c r="A60" s="6">
        <v>282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 s="3">
        <v>9.8995666503906197</v>
      </c>
      <c r="L60" s="10">
        <v>4.2879219055175799</v>
      </c>
      <c r="M60">
        <v>2.7621402740478498</v>
      </c>
      <c r="N60">
        <v>5.5382747650146502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3.1876335144043</v>
      </c>
      <c r="U60">
        <v>3.00083351135254</v>
      </c>
      <c r="V60">
        <v>2.6199593544006401</v>
      </c>
      <c r="W60" s="17">
        <v>0.38087415695190402</v>
      </c>
      <c r="X60">
        <v>0.567674160003662</v>
      </c>
      <c r="Y60">
        <v>0.567674160003662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420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8.9019279479980504</v>
      </c>
      <c r="L61" s="10">
        <v>4.2809696197509801</v>
      </c>
      <c r="M61">
        <v>3.0007476806640598</v>
      </c>
      <c r="N61">
        <v>4.5010414123535201</v>
      </c>
      <c r="O61">
        <v>2</v>
      </c>
      <c r="P61">
        <v>2</v>
      </c>
      <c r="Q61">
        <v>12</v>
      </c>
      <c r="R61" s="16">
        <v>0.16669999999999999</v>
      </c>
      <c r="S61" s="16">
        <f t="shared" si="2"/>
        <v>0.2</v>
      </c>
      <c r="T61">
        <v>3.5607547760009801</v>
      </c>
      <c r="U61">
        <v>3.3618261814117401</v>
      </c>
      <c r="V61">
        <v>2.9829249382018999</v>
      </c>
      <c r="W61" s="17">
        <v>0.37890124320983898</v>
      </c>
      <c r="X61">
        <v>0.57782983779907204</v>
      </c>
      <c r="Y61">
        <v>0.57782983779907204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3.4752216974894208</v>
      </c>
      <c r="W62" s="17">
        <f t="shared" ref="W62:AE62" si="3">AVERAGE(W2:W61)</f>
        <v>0.29100104173024499</v>
      </c>
      <c r="Z62" s="3">
        <f t="shared" si="3"/>
        <v>0.33166666666666672</v>
      </c>
      <c r="AA62" s="3">
        <f t="shared" si="3"/>
        <v>0.97999999999999987</v>
      </c>
      <c r="AB62" s="3">
        <f t="shared" si="3"/>
        <v>0.75136680313150894</v>
      </c>
      <c r="AC62" s="3">
        <f t="shared" si="3"/>
        <v>0.84902116053565269</v>
      </c>
      <c r="AD62" s="3">
        <f t="shared" si="3"/>
        <v>0.02</v>
      </c>
      <c r="AE62" s="3">
        <f t="shared" si="3"/>
        <v>0.64833333333333343</v>
      </c>
    </row>
    <row r="63" spans="1:31" s="3" customFormat="1" x14ac:dyDescent="0.15">
      <c r="K63" s="14" t="s">
        <v>30</v>
      </c>
      <c r="L63" s="10">
        <f>MAX(L2:L61)</f>
        <v>4.2879219055175799</v>
      </c>
      <c r="W63" s="17">
        <f t="shared" ref="W63:AE63" si="4">MAX(W2:W61)</f>
        <v>0.44853949546813998</v>
      </c>
      <c r="Z63" s="3">
        <f t="shared" si="4"/>
        <v>0.7</v>
      </c>
      <c r="AA63" s="3">
        <f t="shared" si="4"/>
        <v>1</v>
      </c>
      <c r="AB63" s="3">
        <f t="shared" si="4"/>
        <v>0.83333333333333304</v>
      </c>
      <c r="AC63" s="3">
        <f t="shared" si="4"/>
        <v>0.90909090909090895</v>
      </c>
      <c r="AD63" s="3">
        <f t="shared" si="4"/>
        <v>0.2</v>
      </c>
      <c r="AE63" s="3">
        <f t="shared" si="4"/>
        <v>0.8</v>
      </c>
    </row>
    <row r="64" spans="1:31" s="3" customFormat="1" x14ac:dyDescent="0.15">
      <c r="L64" s="10">
        <f>MIN(L2:L61)</f>
        <v>2.7501449584960902</v>
      </c>
      <c r="W64" s="17">
        <f t="shared" ref="W64:AE64" si="5">MIN(W2:W61)</f>
        <v>1.5685558319091799E-3</v>
      </c>
      <c r="Z64" s="3">
        <f t="shared" si="5"/>
        <v>0.2</v>
      </c>
      <c r="AA64" s="3">
        <f t="shared" si="5"/>
        <v>0.8</v>
      </c>
      <c r="AB64" s="3">
        <f t="shared" si="5"/>
        <v>0.58823529411764697</v>
      </c>
      <c r="AC64" s="3">
        <f t="shared" si="5"/>
        <v>0.72</v>
      </c>
      <c r="AD64" s="3">
        <f t="shared" si="5"/>
        <v>0</v>
      </c>
      <c r="AE64" s="3">
        <f t="shared" si="5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22" customFormat="1" x14ac:dyDescent="0.15">
      <c r="K83" s="24" t="s">
        <v>75</v>
      </c>
      <c r="L83" s="24">
        <f>COUNTIF(L2:L61,"&lt;2.593")-COUNTIF(L2:L61,"&lt;2.398")</f>
        <v>0</v>
      </c>
      <c r="M83" s="20">
        <v>3</v>
      </c>
      <c r="N83" s="20">
        <v>2</v>
      </c>
      <c r="W83" s="24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6</v>
      </c>
      <c r="N84" s="3">
        <v>4</v>
      </c>
      <c r="O84" s="3">
        <v>2</v>
      </c>
      <c r="W84" s="17"/>
    </row>
    <row r="85" spans="11:23" x14ac:dyDescent="0.15">
      <c r="K85" s="3" t="s">
        <v>77</v>
      </c>
      <c r="L85" s="3">
        <f>COUNTIF(L2:L61,"&lt;2.983")-COUNTIF(L2:L61,"&lt;2.788")</f>
        <v>5</v>
      </c>
      <c r="M85" s="3">
        <v>8</v>
      </c>
      <c r="N85" s="3">
        <v>6</v>
      </c>
      <c r="O85" s="3">
        <v>5</v>
      </c>
      <c r="W85" s="17"/>
    </row>
    <row r="86" spans="11:23" x14ac:dyDescent="0.15">
      <c r="K86" s="3" t="s">
        <v>78</v>
      </c>
      <c r="L86" s="3">
        <f>COUNTIF(L2:L61,"&lt;3.178")-COUNTIF(L2:L61,"&lt;2.983")</f>
        <v>7</v>
      </c>
      <c r="M86" s="3">
        <v>11</v>
      </c>
      <c r="N86" s="3">
        <v>9</v>
      </c>
      <c r="O86" s="3">
        <v>7</v>
      </c>
      <c r="W86" s="17"/>
    </row>
    <row r="87" spans="11:23" x14ac:dyDescent="0.15">
      <c r="K87" s="3" t="s">
        <v>79</v>
      </c>
      <c r="L87" s="3">
        <f>COUNTIF(L2:L61,"&lt;3.373")-COUNTIF(L2:L61,"&lt;3.178")</f>
        <v>10</v>
      </c>
      <c r="M87" s="3">
        <v>14</v>
      </c>
      <c r="N87" s="3">
        <v>12</v>
      </c>
      <c r="O87" s="3">
        <v>10</v>
      </c>
      <c r="W87" s="17"/>
    </row>
    <row r="88" spans="11:23" s="36" customFormat="1" ht="14.25" x14ac:dyDescent="0.15">
      <c r="K88" s="37" t="s">
        <v>80</v>
      </c>
      <c r="L88" s="37">
        <f>COUNTIF(L2:L61,"&lt;3.568")-COUNTIF(L2:L61,"&lt;3.373")</f>
        <v>12</v>
      </c>
      <c r="M88" s="21">
        <v>16</v>
      </c>
      <c r="N88" s="21">
        <v>14</v>
      </c>
      <c r="O88" s="21">
        <v>12</v>
      </c>
      <c r="W88" s="37"/>
    </row>
    <row r="89" spans="11:23" x14ac:dyDescent="0.15">
      <c r="K89" s="3" t="s">
        <v>81</v>
      </c>
      <c r="L89" s="3">
        <f>COUNTIF(L2:L61,"&lt;3.763")-COUNTIF(L2:L61,"&lt;3.568")</f>
        <v>10</v>
      </c>
      <c r="M89" s="3">
        <v>14</v>
      </c>
      <c r="N89" s="3">
        <v>12</v>
      </c>
      <c r="O89" s="3">
        <v>10</v>
      </c>
      <c r="W89" s="17"/>
    </row>
    <row r="90" spans="11:23" x14ac:dyDescent="0.15">
      <c r="K90" s="3" t="s">
        <v>82</v>
      </c>
      <c r="L90" s="3">
        <f>COUNTIF(L2:L61,"&lt;3.958")-COUNTIF(L2:L61,"&lt;3.763")</f>
        <v>7</v>
      </c>
      <c r="M90" s="3">
        <v>11</v>
      </c>
      <c r="N90" s="3">
        <v>9</v>
      </c>
      <c r="O90" s="3">
        <v>7</v>
      </c>
      <c r="W90" s="17"/>
    </row>
    <row r="91" spans="11:23" x14ac:dyDescent="0.15">
      <c r="K91" s="3" t="s">
        <v>83</v>
      </c>
      <c r="L91" s="3">
        <f>COUNTIF(L2:L61,"&lt;4.153")-COUNTIF(L2:L61,"&lt;3.958")</f>
        <v>5</v>
      </c>
      <c r="M91" s="3">
        <v>8</v>
      </c>
      <c r="N91" s="3">
        <v>6</v>
      </c>
      <c r="O91" s="3">
        <v>5</v>
      </c>
      <c r="W91" s="3"/>
    </row>
    <row r="92" spans="11:23" x14ac:dyDescent="0.15">
      <c r="K92" s="3" t="s">
        <v>84</v>
      </c>
      <c r="L92" s="3">
        <f>COUNTIF(L2:L61,"&lt;4.348")-COUNTIF(L2:L61,"&lt;4.153")</f>
        <v>2</v>
      </c>
      <c r="M92" s="3">
        <v>6</v>
      </c>
      <c r="N92" s="3">
        <v>4</v>
      </c>
      <c r="O92" s="3">
        <v>2</v>
      </c>
      <c r="W92" s="17"/>
    </row>
    <row r="93" spans="11:23" s="22" customFormat="1" x14ac:dyDescent="0.15">
      <c r="K93" s="24" t="s">
        <v>85</v>
      </c>
      <c r="L93" s="24">
        <f>COUNTIF(L2:L61,"&lt;4.543")-COUNTIF(L2:L61,"&lt;4.348")</f>
        <v>0</v>
      </c>
      <c r="M93" s="20">
        <v>3</v>
      </c>
      <c r="N93" s="20">
        <v>2</v>
      </c>
      <c r="W93" s="24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N97">
        <v>1.9079999999999999</v>
      </c>
      <c r="O97">
        <v>0.155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N98">
        <v>2.5009999999999999</v>
      </c>
      <c r="O98">
        <v>0.21299999999999999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N99">
        <v>3.472</v>
      </c>
      <c r="O99">
        <v>0.29099999999999998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E99"/>
  <sheetViews>
    <sheetView topLeftCell="H76" workbookViewId="0">
      <selection activeCell="H1" sqref="A1:XFD100"/>
    </sheetView>
  </sheetViews>
  <sheetFormatPr defaultColWidth="8.875" defaultRowHeight="13.5" x14ac:dyDescent="0.15"/>
  <cols>
    <col min="11" max="12" width="19.75" customWidth="1"/>
    <col min="13" max="14" width="12.875"/>
    <col min="20" max="22" width="12.875"/>
    <col min="23" max="23" width="22.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714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13.255451202392599</v>
      </c>
      <c r="L2" s="10">
        <v>2.7501449584960902</v>
      </c>
      <c r="M2">
        <v>2.50296974182129</v>
      </c>
      <c r="N2">
        <v>9.2007598876953107</v>
      </c>
      <c r="O2">
        <v>4</v>
      </c>
      <c r="P2">
        <v>4</v>
      </c>
      <c r="Q2">
        <v>14</v>
      </c>
      <c r="R2" s="16">
        <v>0.28570000000000001</v>
      </c>
      <c r="S2" s="16">
        <f t="shared" ref="S2:S32" si="0">O2/E2</f>
        <v>0.4</v>
      </c>
      <c r="T2">
        <v>4.4799461364746103</v>
      </c>
      <c r="U2">
        <v>4.2444767951965297</v>
      </c>
      <c r="V2">
        <v>3.8443617820739702</v>
      </c>
      <c r="W2" s="17">
        <v>0.40011501312255898</v>
      </c>
      <c r="X2">
        <v>0.63558435440063499</v>
      </c>
      <c r="Y2">
        <v>0.63558435440063499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32" customFormat="1" x14ac:dyDescent="0.15">
      <c r="A3" s="33">
        <v>529</v>
      </c>
      <c r="B3" s="32">
        <v>18</v>
      </c>
      <c r="C3" s="32">
        <v>2</v>
      </c>
      <c r="D3" s="32">
        <v>10</v>
      </c>
      <c r="E3" s="32">
        <v>10</v>
      </c>
      <c r="F3" s="32">
        <v>10</v>
      </c>
      <c r="G3" s="32">
        <v>0</v>
      </c>
      <c r="H3" s="32">
        <v>8</v>
      </c>
      <c r="I3" s="32">
        <v>2</v>
      </c>
      <c r="J3" s="32">
        <v>0.9</v>
      </c>
      <c r="K3" s="34">
        <v>11.5277290344238</v>
      </c>
      <c r="L3" s="34">
        <v>2.7787723541259801</v>
      </c>
      <c r="M3" s="32">
        <v>2.1110267639160201</v>
      </c>
      <c r="N3" s="32">
        <v>7.5974636077880904</v>
      </c>
      <c r="O3" s="32">
        <v>3</v>
      </c>
      <c r="P3" s="32">
        <v>3</v>
      </c>
      <c r="Q3" s="32">
        <v>13</v>
      </c>
      <c r="R3" s="35">
        <v>0.23080000000000001</v>
      </c>
      <c r="S3" s="35">
        <f t="shared" si="0"/>
        <v>0.3</v>
      </c>
      <c r="T3" s="32">
        <v>4.1621055603027299</v>
      </c>
      <c r="U3" s="32">
        <v>3.9118816852569598</v>
      </c>
      <c r="V3" s="32">
        <v>3.5439484119415301</v>
      </c>
      <c r="W3" s="34">
        <v>0.36793327331543002</v>
      </c>
      <c r="X3" s="32">
        <v>0.61815714836120605</v>
      </c>
      <c r="Y3" s="32">
        <v>0.61815714836120605</v>
      </c>
      <c r="Z3" s="32">
        <v>0.3</v>
      </c>
      <c r="AA3" s="32">
        <v>1</v>
      </c>
      <c r="AB3" s="32">
        <v>0.76923076923076905</v>
      </c>
      <c r="AC3" s="32">
        <v>0.86956521739130399</v>
      </c>
      <c r="AD3" s="32">
        <v>0</v>
      </c>
      <c r="AE3" s="32">
        <v>0.7</v>
      </c>
    </row>
    <row r="4" spans="1:31" x14ac:dyDescent="0.15">
      <c r="A4" s="6">
        <v>269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12.125684738159199</v>
      </c>
      <c r="L4" s="10">
        <v>2.8903121948242201</v>
      </c>
      <c r="M4">
        <v>2.1766777038574201</v>
      </c>
      <c r="N4">
        <v>7.9760437011718697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4.1562347412109402</v>
      </c>
      <c r="U4">
        <v>3.9122827053070099</v>
      </c>
      <c r="V4">
        <v>3.52935862541199</v>
      </c>
      <c r="W4" s="17">
        <v>0.38292407989501898</v>
      </c>
      <c r="X4">
        <v>0.62687611579894997</v>
      </c>
      <c r="Y4">
        <v>0.62687611579894997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286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12.8378410339356</v>
      </c>
      <c r="L5" s="10">
        <v>2.9072399139404301</v>
      </c>
      <c r="M5">
        <v>2.6796112060546902</v>
      </c>
      <c r="N5">
        <v>8.7577018737793004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4.4647865295410201</v>
      </c>
      <c r="U5">
        <v>4.2403440475463903</v>
      </c>
      <c r="V5">
        <v>3.8660018444061302</v>
      </c>
      <c r="W5" s="17">
        <v>0.37434220314025901</v>
      </c>
      <c r="X5">
        <v>0.59878468513488803</v>
      </c>
      <c r="Y5">
        <v>0.59878468513488803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602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10.192476272583001</v>
      </c>
      <c r="L6" s="10">
        <v>2.9104270935058598</v>
      </c>
      <c r="M6">
        <v>2.3252792358398402</v>
      </c>
      <c r="N6">
        <v>6.1768379211425799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4.1273612976074201</v>
      </c>
      <c r="U6">
        <v>3.8802869319915798</v>
      </c>
      <c r="V6">
        <v>3.5175795555114702</v>
      </c>
      <c r="W6" s="17">
        <v>0.36270737648010198</v>
      </c>
      <c r="X6">
        <v>0.60978174209594704</v>
      </c>
      <c r="Y6">
        <v>0.60978174209594704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32" customFormat="1" x14ac:dyDescent="0.15">
      <c r="A7" s="33">
        <v>369</v>
      </c>
      <c r="B7" s="32">
        <v>17</v>
      </c>
      <c r="C7" s="32">
        <v>3</v>
      </c>
      <c r="D7" s="32">
        <v>10</v>
      </c>
      <c r="E7" s="32">
        <v>10</v>
      </c>
      <c r="F7" s="32">
        <v>10</v>
      </c>
      <c r="G7" s="32">
        <v>0</v>
      </c>
      <c r="H7" s="32">
        <v>7</v>
      </c>
      <c r="I7" s="32">
        <v>3</v>
      </c>
      <c r="J7" s="32">
        <v>0.85</v>
      </c>
      <c r="K7" s="34">
        <v>9.1018295288085902</v>
      </c>
      <c r="L7" s="34">
        <v>2.9575881958007799</v>
      </c>
      <c r="M7" s="32">
        <v>1.8714790344238299</v>
      </c>
      <c r="N7" s="32">
        <v>5.1571083068847701</v>
      </c>
      <c r="O7" s="32">
        <v>4</v>
      </c>
      <c r="P7" s="32">
        <v>4</v>
      </c>
      <c r="Q7" s="32">
        <v>14</v>
      </c>
      <c r="R7" s="35">
        <v>0.28570000000000001</v>
      </c>
      <c r="S7" s="35">
        <f t="shared" si="0"/>
        <v>0.4</v>
      </c>
      <c r="T7" s="32">
        <v>3.9591636657714799</v>
      </c>
      <c r="U7" s="32">
        <v>3.7008087635040301</v>
      </c>
      <c r="V7" s="32">
        <v>3.3626976013183598</v>
      </c>
      <c r="W7" s="34">
        <v>0.338111162185669</v>
      </c>
      <c r="X7" s="32">
        <v>0.596466064453125</v>
      </c>
      <c r="Y7" s="32">
        <v>0.596466064453125</v>
      </c>
      <c r="Z7" s="32">
        <v>0.4</v>
      </c>
      <c r="AA7" s="32">
        <v>1</v>
      </c>
      <c r="AB7" s="32">
        <v>0.71428571428571397</v>
      </c>
      <c r="AC7" s="32">
        <v>0.83333333333333304</v>
      </c>
      <c r="AD7" s="32">
        <v>0</v>
      </c>
      <c r="AE7" s="32">
        <v>0.6</v>
      </c>
    </row>
    <row r="8" spans="1:31" x14ac:dyDescent="0.15">
      <c r="A8" s="6">
        <v>438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12.3274631500244</v>
      </c>
      <c r="L8" s="10">
        <v>3.1570472717285201</v>
      </c>
      <c r="M8">
        <v>2.8654975891113299</v>
      </c>
      <c r="N8">
        <v>7.2738151550293004</v>
      </c>
      <c r="O8">
        <v>3</v>
      </c>
      <c r="P8">
        <v>3</v>
      </c>
      <c r="Q8">
        <v>13</v>
      </c>
      <c r="R8" s="16">
        <v>0.23080000000000001</v>
      </c>
      <c r="S8" s="16">
        <f t="shared" si="0"/>
        <v>0.3</v>
      </c>
      <c r="T8">
        <v>4.1711654663085902</v>
      </c>
      <c r="U8">
        <v>4.0008988380432102</v>
      </c>
      <c r="V8">
        <v>3.6034202575683598</v>
      </c>
      <c r="W8" s="17">
        <v>0.39747858047485402</v>
      </c>
      <c r="X8">
        <v>0.56774520874023404</v>
      </c>
      <c r="Y8">
        <v>0.56774520874023404</v>
      </c>
      <c r="Z8">
        <v>0.3</v>
      </c>
      <c r="AA8">
        <v>1</v>
      </c>
      <c r="AB8">
        <v>0.76923076923076905</v>
      </c>
      <c r="AC8">
        <v>0.86956521739130399</v>
      </c>
      <c r="AD8">
        <v>0</v>
      </c>
      <c r="AE8">
        <v>0.7</v>
      </c>
    </row>
    <row r="9" spans="1:31" x14ac:dyDescent="0.15">
      <c r="A9" s="6">
        <v>426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12.76491355896</v>
      </c>
      <c r="L9" s="10">
        <v>3.09232521057129</v>
      </c>
      <c r="M9">
        <v>2.9012107849121098</v>
      </c>
      <c r="N9">
        <v>8.8361930847168004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4.0366325378418004</v>
      </c>
      <c r="U9">
        <v>3.8388867378234899</v>
      </c>
      <c r="V9">
        <v>3.4590210914611799</v>
      </c>
      <c r="W9" s="17">
        <v>0.37986564636230502</v>
      </c>
      <c r="X9">
        <v>0.57761144638061501</v>
      </c>
      <c r="Y9">
        <v>0.57761144638061501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160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9.7188396453857404</v>
      </c>
      <c r="L10" s="10">
        <v>3.1543941497802699</v>
      </c>
      <c r="M10">
        <v>2.6168231964111301</v>
      </c>
      <c r="N10">
        <v>5.5176906585693404</v>
      </c>
      <c r="O10">
        <v>3</v>
      </c>
      <c r="P10">
        <v>3</v>
      </c>
      <c r="Q10">
        <v>13</v>
      </c>
      <c r="R10" s="16">
        <v>0.23080000000000001</v>
      </c>
      <c r="S10" s="16">
        <f t="shared" si="0"/>
        <v>0.3</v>
      </c>
      <c r="T10">
        <v>4.13474464416504</v>
      </c>
      <c r="U10">
        <v>3.91542744636536</v>
      </c>
      <c r="V10">
        <v>3.5470154285430899</v>
      </c>
      <c r="W10" s="17">
        <v>0.36841201782226601</v>
      </c>
      <c r="X10">
        <v>0.58772921562194802</v>
      </c>
      <c r="Y10">
        <v>0.58772921562194802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6">
        <v>334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9.7976722717285192</v>
      </c>
      <c r="L11" s="3">
        <v>3.17732810974121</v>
      </c>
      <c r="M11">
        <v>2.6821994781494101</v>
      </c>
      <c r="N11">
        <v>5.7997856140136701</v>
      </c>
      <c r="O11">
        <v>3</v>
      </c>
      <c r="P11">
        <v>3</v>
      </c>
      <c r="Q11">
        <v>13</v>
      </c>
      <c r="R11" s="16">
        <v>0.23080000000000001</v>
      </c>
      <c r="S11" s="16">
        <f t="shared" si="0"/>
        <v>0.3</v>
      </c>
      <c r="T11">
        <v>3.8663578033447301</v>
      </c>
      <c r="U11">
        <v>3.6644842624664302</v>
      </c>
      <c r="V11">
        <v>3.3028609752654998</v>
      </c>
      <c r="W11" s="3">
        <v>0.36162328720092801</v>
      </c>
      <c r="X11">
        <v>0.56349682807922397</v>
      </c>
      <c r="Y11">
        <v>0.56349682807922397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x14ac:dyDescent="0.15">
      <c r="A12" s="6">
        <v>560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10.261106491088899</v>
      </c>
      <c r="L12" s="10">
        <v>3.1597480773925799</v>
      </c>
      <c r="M12">
        <v>2.6344470977783199</v>
      </c>
      <c r="N12">
        <v>6.2502002716064498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4.0092296600341797</v>
      </c>
      <c r="U12">
        <v>3.7924528121948202</v>
      </c>
      <c r="V12">
        <v>3.4356625080108598</v>
      </c>
      <c r="W12" s="17">
        <v>0.35679030418396002</v>
      </c>
      <c r="X12">
        <v>0.57356715202331499</v>
      </c>
      <c r="Y12">
        <v>0.57356715202331499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987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13.11452293396</v>
      </c>
      <c r="L13" s="10">
        <v>3.0455665588378902</v>
      </c>
      <c r="M13">
        <v>2.85603904724121</v>
      </c>
      <c r="N13">
        <v>9.2924613952636701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4.5542678833007804</v>
      </c>
      <c r="U13">
        <v>4.3066840171814</v>
      </c>
      <c r="V13">
        <v>3.95100021362305</v>
      </c>
      <c r="W13" s="17">
        <v>0.35568380355835</v>
      </c>
      <c r="X13">
        <v>0.60326766967773404</v>
      </c>
      <c r="Y13">
        <v>0.60326766967773404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s="32" customFormat="1" x14ac:dyDescent="0.15">
      <c r="A14" s="33">
        <v>974</v>
      </c>
      <c r="B14" s="32">
        <v>19</v>
      </c>
      <c r="C14" s="32">
        <v>1</v>
      </c>
      <c r="D14" s="32">
        <v>10</v>
      </c>
      <c r="E14" s="32">
        <v>10</v>
      </c>
      <c r="F14" s="32">
        <v>10</v>
      </c>
      <c r="G14" s="32">
        <v>0</v>
      </c>
      <c r="H14" s="32">
        <v>9</v>
      </c>
      <c r="I14" s="32">
        <v>1</v>
      </c>
      <c r="J14" s="32">
        <v>0.95</v>
      </c>
      <c r="K14" s="34">
        <v>13.1687889099121</v>
      </c>
      <c r="L14" s="34">
        <v>2.9838104248046902</v>
      </c>
      <c r="M14" s="32">
        <v>2.7930278778076199</v>
      </c>
      <c r="N14" s="32">
        <v>9.4088058471679705</v>
      </c>
      <c r="O14" s="32">
        <v>5</v>
      </c>
      <c r="P14" s="32">
        <v>5</v>
      </c>
      <c r="Q14" s="32">
        <v>15</v>
      </c>
      <c r="R14" s="35">
        <v>0.33329999999999999</v>
      </c>
      <c r="S14" s="35">
        <f t="shared" si="0"/>
        <v>0.5</v>
      </c>
      <c r="T14" s="32">
        <v>4.5915431976318404</v>
      </c>
      <c r="U14" s="32">
        <v>4.33931541442871</v>
      </c>
      <c r="V14" s="32">
        <v>3.9836831092834499</v>
      </c>
      <c r="W14" s="34">
        <v>0.355632305145264</v>
      </c>
      <c r="X14" s="32">
        <v>0.607860088348389</v>
      </c>
      <c r="Y14" s="32">
        <v>0.607860088348389</v>
      </c>
      <c r="Z14" s="32">
        <v>0.5</v>
      </c>
      <c r="AA14" s="32">
        <v>1</v>
      </c>
      <c r="AB14" s="32">
        <v>0.66666666666666696</v>
      </c>
      <c r="AC14" s="32">
        <v>0.8</v>
      </c>
      <c r="AD14" s="32">
        <v>0</v>
      </c>
      <c r="AE14" s="32">
        <v>0.5</v>
      </c>
    </row>
    <row r="15" spans="1:31" x14ac:dyDescent="0.15">
      <c r="A15" s="6">
        <v>539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12.797636032104499</v>
      </c>
      <c r="L15" s="10">
        <v>3.1951885223388699</v>
      </c>
      <c r="M15">
        <v>2.98256111145019</v>
      </c>
      <c r="N15">
        <v>8.5430927276611293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4.14190673828125</v>
      </c>
      <c r="U15">
        <v>3.9596066474914502</v>
      </c>
      <c r="V15">
        <v>3.5663313865661599</v>
      </c>
      <c r="W15" s="17">
        <v>0.39327526092529302</v>
      </c>
      <c r="X15">
        <v>0.575575351715088</v>
      </c>
      <c r="Y15">
        <v>0.575575351715088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ht="12.95" customHeight="1" x14ac:dyDescent="0.15">
      <c r="A16" s="6">
        <v>267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7.2348403930664098</v>
      </c>
      <c r="L16" s="10">
        <v>3.2259273529052699</v>
      </c>
      <c r="M16">
        <v>1.8032188415527299</v>
      </c>
      <c r="N16">
        <v>5.1724166870117196</v>
      </c>
      <c r="O16">
        <v>3</v>
      </c>
      <c r="P16">
        <v>3</v>
      </c>
      <c r="Q16">
        <v>12</v>
      </c>
      <c r="R16" s="16">
        <v>0.25</v>
      </c>
      <c r="S16" s="16">
        <f t="shared" si="0"/>
        <v>0.3</v>
      </c>
      <c r="T16">
        <v>3.08205986022949</v>
      </c>
      <c r="U16">
        <v>2.7949919700622599</v>
      </c>
      <c r="V16">
        <v>2.6184489727020299</v>
      </c>
      <c r="W16" s="17">
        <v>0.17654299736022899</v>
      </c>
      <c r="X16">
        <v>0.46361088752746599</v>
      </c>
      <c r="Y16">
        <v>0.46361088752746599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6">
        <v>5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7.8808155059814498</v>
      </c>
      <c r="L17" s="10">
        <v>3.2260665893554701</v>
      </c>
      <c r="M17">
        <v>1.3720741271972701</v>
      </c>
      <c r="N17">
        <v>5.6015110015869096</v>
      </c>
      <c r="O17">
        <v>3</v>
      </c>
      <c r="P17">
        <v>3</v>
      </c>
      <c r="Q17">
        <v>13</v>
      </c>
      <c r="R17" s="16">
        <v>0.23080000000000001</v>
      </c>
      <c r="S17" s="16">
        <f t="shared" si="0"/>
        <v>0.3</v>
      </c>
      <c r="T17">
        <v>3.0997753143310498</v>
      </c>
      <c r="U17">
        <v>2.7902081012725799</v>
      </c>
      <c r="V17">
        <v>2.5988922119140598</v>
      </c>
      <c r="W17" s="17">
        <v>0.19131588935852101</v>
      </c>
      <c r="X17">
        <v>0.50088310241699197</v>
      </c>
      <c r="Y17">
        <v>0.50088310241699197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x14ac:dyDescent="0.15">
      <c r="A18" s="6">
        <v>827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8.7557678222656197</v>
      </c>
      <c r="L18" s="10">
        <v>3.2492980957031201</v>
      </c>
      <c r="M18">
        <v>2.3641204833984402</v>
      </c>
      <c r="N18">
        <v>4.9158000946044904</v>
      </c>
      <c r="O18">
        <v>2</v>
      </c>
      <c r="P18">
        <v>2</v>
      </c>
      <c r="Q18">
        <v>12</v>
      </c>
      <c r="R18" s="16">
        <v>0.16669999999999999</v>
      </c>
      <c r="S18" s="16">
        <f t="shared" si="0"/>
        <v>0.2</v>
      </c>
      <c r="T18">
        <v>3.6960983276367201</v>
      </c>
      <c r="U18">
        <v>3.47285723686218</v>
      </c>
      <c r="V18">
        <v>3.1423611640930198</v>
      </c>
      <c r="W18" s="17">
        <v>0.33049607276916498</v>
      </c>
      <c r="X18">
        <v>0.55373716354370095</v>
      </c>
      <c r="Y18">
        <v>0.55373716354370095</v>
      </c>
      <c r="Z18">
        <v>0.2</v>
      </c>
      <c r="AA18">
        <v>1</v>
      </c>
      <c r="AB18">
        <v>0.83333333333333304</v>
      </c>
      <c r="AC18">
        <v>0.90909090909090895</v>
      </c>
      <c r="AD18">
        <v>0</v>
      </c>
      <c r="AE18">
        <v>0.8</v>
      </c>
    </row>
    <row r="19" spans="1:31" x14ac:dyDescent="0.15">
      <c r="A19" s="6">
        <v>920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9.0620746612548793</v>
      </c>
      <c r="L19" s="10">
        <v>3.18034744262695</v>
      </c>
      <c r="M19">
        <v>2.29067039489746</v>
      </c>
      <c r="N19">
        <v>5.4368782043456996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4.0569820404052699</v>
      </c>
      <c r="U19">
        <v>3.78847455978394</v>
      </c>
      <c r="V19">
        <v>3.4632887840271001</v>
      </c>
      <c r="W19" s="17">
        <v>0.32518577575683599</v>
      </c>
      <c r="X19">
        <v>0.59369325637817405</v>
      </c>
      <c r="Y19">
        <v>0.59369325637817405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157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8.8000297546386701</v>
      </c>
      <c r="L20" s="10">
        <v>3.2561721801757799</v>
      </c>
      <c r="M20">
        <v>2.41655349731445</v>
      </c>
      <c r="N20">
        <v>5.1210670471191397</v>
      </c>
      <c r="O20">
        <v>3</v>
      </c>
      <c r="P20">
        <v>3</v>
      </c>
      <c r="Q20">
        <v>12</v>
      </c>
      <c r="R20" s="16">
        <v>0.25</v>
      </c>
      <c r="S20" s="16">
        <f t="shared" si="0"/>
        <v>0.3</v>
      </c>
      <c r="T20">
        <v>3.8291130065918</v>
      </c>
      <c r="U20">
        <v>3.5865540504455602</v>
      </c>
      <c r="V20">
        <v>3.2654068470001198</v>
      </c>
      <c r="W20" s="17">
        <v>0.32114720344543501</v>
      </c>
      <c r="X20">
        <v>0.56370615959167503</v>
      </c>
      <c r="Y20">
        <v>0.56370615959167503</v>
      </c>
      <c r="Z20">
        <v>0.3</v>
      </c>
      <c r="AA20">
        <v>0.9</v>
      </c>
      <c r="AB20">
        <v>0.75</v>
      </c>
      <c r="AC20">
        <v>0.81818181818181801</v>
      </c>
      <c r="AD20">
        <v>0.1</v>
      </c>
      <c r="AE20">
        <v>0.6</v>
      </c>
    </row>
    <row r="21" spans="1:31" x14ac:dyDescent="0.15">
      <c r="A21" s="6">
        <v>507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8.0761833190918004</v>
      </c>
      <c r="L21" s="10">
        <v>3.2535152435302699</v>
      </c>
      <c r="M21">
        <v>1.4528160095214799</v>
      </c>
      <c r="N21">
        <v>6.0439472198486301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3.1535835266113299</v>
      </c>
      <c r="U21">
        <v>2.8117747306823699</v>
      </c>
      <c r="V21">
        <v>2.6275200843811</v>
      </c>
      <c r="W21" s="17">
        <v>0.18425464630127</v>
      </c>
      <c r="X21">
        <v>0.52606344223022505</v>
      </c>
      <c r="Y21">
        <v>0.52606344223022505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73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7.2695007324218697</v>
      </c>
      <c r="L22" s="10">
        <v>3.22128105163574</v>
      </c>
      <c r="M22">
        <v>1.70132255554199</v>
      </c>
      <c r="N22">
        <v>5.0565223693847701</v>
      </c>
      <c r="O22">
        <v>3</v>
      </c>
      <c r="P22">
        <v>3</v>
      </c>
      <c r="Q22">
        <v>13</v>
      </c>
      <c r="R22" s="16">
        <v>0.23080000000000001</v>
      </c>
      <c r="S22" s="16">
        <f t="shared" si="0"/>
        <v>0.3</v>
      </c>
      <c r="T22">
        <v>2.8403358459472701</v>
      </c>
      <c r="U22">
        <v>2.5804290771484402</v>
      </c>
      <c r="V22">
        <v>2.38827300071716</v>
      </c>
      <c r="W22" s="17">
        <v>0.192156076431274</v>
      </c>
      <c r="X22">
        <v>0.45206284523010198</v>
      </c>
      <c r="Y22">
        <v>0.45206284523010198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32" customFormat="1" x14ac:dyDescent="0.15">
      <c r="A23" s="33">
        <v>194</v>
      </c>
      <c r="B23" s="32">
        <v>14</v>
      </c>
      <c r="C23" s="32">
        <v>6</v>
      </c>
      <c r="D23" s="32">
        <v>10</v>
      </c>
      <c r="E23" s="32">
        <v>10</v>
      </c>
      <c r="F23" s="32">
        <v>10</v>
      </c>
      <c r="G23" s="32">
        <v>0</v>
      </c>
      <c r="H23" s="32">
        <v>4</v>
      </c>
      <c r="I23" s="32">
        <v>6</v>
      </c>
      <c r="J23" s="32">
        <v>0.7</v>
      </c>
      <c r="K23" s="34">
        <v>8.7540836334228498</v>
      </c>
      <c r="L23" s="34">
        <v>3.1999416351318399</v>
      </c>
      <c r="M23" s="32">
        <v>0.15018081665039101</v>
      </c>
      <c r="N23" s="32">
        <v>8.8024158477783203</v>
      </c>
      <c r="O23" s="32">
        <v>4</v>
      </c>
      <c r="P23" s="32">
        <v>4</v>
      </c>
      <c r="Q23" s="32">
        <v>14</v>
      </c>
      <c r="R23" s="35">
        <v>0.28570000000000001</v>
      </c>
      <c r="S23" s="35">
        <f t="shared" si="0"/>
        <v>0.4</v>
      </c>
      <c r="T23" s="32">
        <v>3.3016281127929701</v>
      </c>
      <c r="U23" s="32">
        <v>2.7430267333984402</v>
      </c>
      <c r="V23" s="32">
        <v>2.7414581775665301</v>
      </c>
      <c r="W23" s="34">
        <v>1.5685558319091799E-3</v>
      </c>
      <c r="X23" s="32">
        <v>0.56016993522643999</v>
      </c>
      <c r="Y23" s="32">
        <v>0.56016993522643999</v>
      </c>
      <c r="Z23" s="32">
        <v>0.4</v>
      </c>
      <c r="AA23" s="32">
        <v>1</v>
      </c>
      <c r="AB23" s="32">
        <v>0.71428571428571397</v>
      </c>
      <c r="AC23" s="32">
        <v>0.83333333333333304</v>
      </c>
      <c r="AD23" s="32">
        <v>0</v>
      </c>
      <c r="AE23" s="32">
        <v>0.6</v>
      </c>
    </row>
    <row r="24" spans="1:31" x14ac:dyDescent="0.15">
      <c r="A24" s="6">
        <v>474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7.8971233367919904</v>
      </c>
      <c r="L24" s="10">
        <v>3.4597053527832</v>
      </c>
      <c r="M24">
        <v>0.61443710327148404</v>
      </c>
      <c r="N24">
        <v>6.3514308929443404</v>
      </c>
      <c r="O24">
        <v>3</v>
      </c>
      <c r="P24">
        <v>3</v>
      </c>
      <c r="Q24">
        <v>11</v>
      </c>
      <c r="R24" s="16">
        <v>0.2727</v>
      </c>
      <c r="S24" s="16">
        <f t="shared" si="0"/>
        <v>0.3</v>
      </c>
      <c r="T24">
        <v>2.9463424682617201</v>
      </c>
      <c r="U24">
        <v>2.5359339714050302</v>
      </c>
      <c r="V24">
        <v>2.52812623977661</v>
      </c>
      <c r="W24" s="17">
        <v>7.8077316284179696E-3</v>
      </c>
      <c r="X24">
        <v>0.41821622848510698</v>
      </c>
      <c r="Y24">
        <v>0.41821622848510698</v>
      </c>
      <c r="Z24">
        <v>0.3</v>
      </c>
      <c r="AA24">
        <v>0.8</v>
      </c>
      <c r="AB24">
        <v>0.72727272727272696</v>
      </c>
      <c r="AC24">
        <v>0.76190476190476197</v>
      </c>
      <c r="AD24">
        <v>0.2</v>
      </c>
      <c r="AE24">
        <v>0.5</v>
      </c>
    </row>
    <row r="25" spans="1:31" x14ac:dyDescent="0.15">
      <c r="A25" s="6">
        <v>728</v>
      </c>
      <c r="B25">
        <v>14</v>
      </c>
      <c r="C25">
        <v>6</v>
      </c>
      <c r="D25">
        <v>10</v>
      </c>
      <c r="E25">
        <v>10</v>
      </c>
      <c r="F25">
        <v>9</v>
      </c>
      <c r="G25">
        <v>1</v>
      </c>
      <c r="H25">
        <v>5</v>
      </c>
      <c r="I25">
        <v>5</v>
      </c>
      <c r="J25">
        <v>0.7</v>
      </c>
      <c r="K25" s="3">
        <v>8.311279296875</v>
      </c>
      <c r="L25" s="10">
        <v>3.40718269348144</v>
      </c>
      <c r="M25">
        <v>1.7891731262207</v>
      </c>
      <c r="N25">
        <v>6.5721664428710902</v>
      </c>
      <c r="O25">
        <v>5</v>
      </c>
      <c r="P25">
        <v>5</v>
      </c>
      <c r="Q25">
        <v>14</v>
      </c>
      <c r="R25" s="16">
        <v>0.35709999999999997</v>
      </c>
      <c r="S25" s="16">
        <f t="shared" si="0"/>
        <v>0.5</v>
      </c>
      <c r="T25">
        <v>2.6091175079345699</v>
      </c>
      <c r="U25">
        <v>2.2884228229522701</v>
      </c>
      <c r="V25">
        <v>2.1918892860412602</v>
      </c>
      <c r="W25" s="17">
        <v>9.6533536911010701E-2</v>
      </c>
      <c r="X25">
        <v>0.41722822189330999</v>
      </c>
      <c r="Y25">
        <v>0.41722822189330999</v>
      </c>
      <c r="Z25">
        <v>0.5</v>
      </c>
      <c r="AA25">
        <v>0.9</v>
      </c>
      <c r="AB25">
        <v>0.64285714285714302</v>
      </c>
      <c r="AC25">
        <v>0.75</v>
      </c>
      <c r="AD25">
        <v>0.1</v>
      </c>
      <c r="AE25">
        <v>0.4</v>
      </c>
    </row>
    <row r="26" spans="1:31" x14ac:dyDescent="0.15">
      <c r="A26" s="6">
        <v>122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 s="3">
        <v>7.3813495635986301</v>
      </c>
      <c r="L26" s="10">
        <v>3.4230537414550799</v>
      </c>
      <c r="M26">
        <v>0.89295578002929699</v>
      </c>
      <c r="N26">
        <v>5.6789245605468697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2.9774074554443399</v>
      </c>
      <c r="U26">
        <v>2.6132168769836399</v>
      </c>
      <c r="V26">
        <v>2.4931561946868901</v>
      </c>
      <c r="W26" s="17">
        <v>0.120060682296753</v>
      </c>
      <c r="X26">
        <v>0.48425126075744601</v>
      </c>
      <c r="Y26">
        <v>0.48425126075744601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557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8.6429004669189506</v>
      </c>
      <c r="L27" s="10">
        <v>3.4898815155029301</v>
      </c>
      <c r="M27">
        <v>3.3616695404052699</v>
      </c>
      <c r="N27">
        <v>6.9340877532959002</v>
      </c>
      <c r="O27">
        <v>6</v>
      </c>
      <c r="P27">
        <v>6</v>
      </c>
      <c r="Q27">
        <v>15</v>
      </c>
      <c r="R27" s="16">
        <v>0.4</v>
      </c>
      <c r="S27" s="16">
        <f t="shared" si="0"/>
        <v>0.6</v>
      </c>
      <c r="T27">
        <v>3.9486217498779301</v>
      </c>
      <c r="U27">
        <v>3.5956997871398899</v>
      </c>
      <c r="V27">
        <v>3.4285111427307098</v>
      </c>
      <c r="W27" s="17">
        <v>0.16718864440917999</v>
      </c>
      <c r="X27">
        <v>0.52011060714721702</v>
      </c>
      <c r="Y27">
        <v>0.52011060714721702</v>
      </c>
      <c r="Z27">
        <v>0.6</v>
      </c>
      <c r="AA27">
        <v>0.9</v>
      </c>
      <c r="AB27">
        <v>0.6</v>
      </c>
      <c r="AC27">
        <v>0.72</v>
      </c>
      <c r="AD27">
        <v>0.1</v>
      </c>
      <c r="AE27">
        <v>0.3</v>
      </c>
    </row>
    <row r="28" spans="1:31" x14ac:dyDescent="0.15">
      <c r="A28" s="6">
        <v>820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9.3573627471923793</v>
      </c>
      <c r="L28" s="10">
        <v>3.4400177001953098</v>
      </c>
      <c r="M28">
        <v>1.18503570556641</v>
      </c>
      <c r="N28">
        <v>7.3247261047363299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3.0999946594238299</v>
      </c>
      <c r="U28">
        <v>2.73641777038574</v>
      </c>
      <c r="V28">
        <v>2.56048488616943</v>
      </c>
      <c r="W28" s="17">
        <v>0.17593288421630901</v>
      </c>
      <c r="X28">
        <v>0.53950977325439498</v>
      </c>
      <c r="Y28">
        <v>0.53950977325439498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441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8.3690395355224592</v>
      </c>
      <c r="L29" s="10">
        <v>3.4027957916259801</v>
      </c>
      <c r="M29">
        <v>1.6312103271484399</v>
      </c>
      <c r="N29">
        <v>6.3893070220947301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3.6996479034423801</v>
      </c>
      <c r="U29">
        <v>3.2927107810974099</v>
      </c>
      <c r="V29">
        <v>3.1120703220367401</v>
      </c>
      <c r="W29" s="17">
        <v>0.180640459060669</v>
      </c>
      <c r="X29">
        <v>0.58757758140563998</v>
      </c>
      <c r="Y29">
        <v>0.58757758140563998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895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7.3979415893554696</v>
      </c>
      <c r="L30" s="10">
        <v>3.4750308990478498</v>
      </c>
      <c r="M30">
        <v>2.0966644287109402</v>
      </c>
      <c r="N30">
        <v>5.08909034729004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3.2392559051513699</v>
      </c>
      <c r="U30">
        <v>2.9665412902832</v>
      </c>
      <c r="V30">
        <v>2.7843761444091801</v>
      </c>
      <c r="W30" s="17">
        <v>0.18216514587402299</v>
      </c>
      <c r="X30">
        <v>0.454879760742187</v>
      </c>
      <c r="Y30">
        <v>0.454879760742187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333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8.0957393646240199</v>
      </c>
      <c r="L31" s="10">
        <v>3.4925460815429701</v>
      </c>
      <c r="M31">
        <v>1.79521560668945</v>
      </c>
      <c r="N31">
        <v>5.81172752380371</v>
      </c>
      <c r="O31">
        <v>3</v>
      </c>
      <c r="P31">
        <v>3</v>
      </c>
      <c r="Q31">
        <v>12</v>
      </c>
      <c r="R31" s="16">
        <v>0.25</v>
      </c>
      <c r="S31" s="16">
        <f t="shared" si="0"/>
        <v>0.3</v>
      </c>
      <c r="T31">
        <v>2.8281917572021502</v>
      </c>
      <c r="U31">
        <v>2.55274534225464</v>
      </c>
      <c r="V31">
        <v>2.3588681221008301</v>
      </c>
      <c r="W31" s="17">
        <v>0.19387722015380901</v>
      </c>
      <c r="X31">
        <v>0.46932363510131803</v>
      </c>
      <c r="Y31">
        <v>0.46932363510131803</v>
      </c>
      <c r="Z31">
        <v>0.3</v>
      </c>
      <c r="AA31">
        <v>0.9</v>
      </c>
      <c r="AB31">
        <v>0.75</v>
      </c>
      <c r="AC31">
        <v>0.81818181818181801</v>
      </c>
      <c r="AD31">
        <v>0.1</v>
      </c>
      <c r="AE31">
        <v>0.6</v>
      </c>
    </row>
    <row r="32" spans="1:31" x14ac:dyDescent="0.15">
      <c r="A32" s="6">
        <v>22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7.8447742462158203</v>
      </c>
      <c r="L32" s="10">
        <v>3.5581932067871098</v>
      </c>
      <c r="M32">
        <v>1.8253154754638701</v>
      </c>
      <c r="N32">
        <v>5.1074123382568404</v>
      </c>
      <c r="O32">
        <v>3</v>
      </c>
      <c r="P32">
        <v>3</v>
      </c>
      <c r="Q32">
        <v>12</v>
      </c>
      <c r="R32" s="16">
        <v>0.25</v>
      </c>
      <c r="S32" s="16">
        <f t="shared" si="0"/>
        <v>0.3</v>
      </c>
      <c r="T32">
        <v>3.2751617431640598</v>
      </c>
      <c r="U32">
        <v>2.9962241649627699</v>
      </c>
      <c r="V32">
        <v>2.7968080043792698</v>
      </c>
      <c r="W32" s="17">
        <v>0.19941616058349601</v>
      </c>
      <c r="X32">
        <v>0.47835373878478998</v>
      </c>
      <c r="Y32">
        <v>0.47835373878478998</v>
      </c>
      <c r="Z32">
        <v>0.3</v>
      </c>
      <c r="AA32">
        <v>0.9</v>
      </c>
      <c r="AB32">
        <v>0.75</v>
      </c>
      <c r="AC32">
        <v>0.81818181818181801</v>
      </c>
      <c r="AD32">
        <v>0.1</v>
      </c>
      <c r="AE32">
        <v>0.6</v>
      </c>
    </row>
    <row r="33" spans="1:31" x14ac:dyDescent="0.15">
      <c r="A33" s="6">
        <v>645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8.6603298187255895</v>
      </c>
      <c r="L33" s="10">
        <v>3.4367218017578098</v>
      </c>
      <c r="M33">
        <v>1.40293121337891</v>
      </c>
      <c r="N33">
        <v>6.3796310424804696</v>
      </c>
      <c r="O33">
        <v>3</v>
      </c>
      <c r="P33">
        <v>3</v>
      </c>
      <c r="Q33">
        <v>13</v>
      </c>
      <c r="R33" s="16">
        <v>0.23080000000000001</v>
      </c>
      <c r="S33" s="16">
        <f t="shared" ref="S33:S56" si="1">O33/E33</f>
        <v>0.3</v>
      </c>
      <c r="T33">
        <v>3.54470634460449</v>
      </c>
      <c r="U33">
        <v>3.18924832344055</v>
      </c>
      <c r="V33">
        <v>2.9831023216247599</v>
      </c>
      <c r="W33" s="17">
        <v>0.20614600181579601</v>
      </c>
      <c r="X33">
        <v>0.561604022979736</v>
      </c>
      <c r="Y33">
        <v>0.561604022979736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1" customFormat="1" x14ac:dyDescent="0.15">
      <c r="A34" s="8">
        <v>180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8.6510353088378906</v>
      </c>
      <c r="L34" s="12">
        <v>3.5153141021728498</v>
      </c>
      <c r="M34" s="1">
        <v>1.5819053649902299</v>
      </c>
      <c r="N34" s="1">
        <v>6.4046325683593697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1"/>
        <v>0.3</v>
      </c>
      <c r="T34" s="1">
        <v>3.3307437896728498</v>
      </c>
      <c r="U34" s="1">
        <v>2.9684205055236799</v>
      </c>
      <c r="V34" s="1">
        <v>2.7608375549316402</v>
      </c>
      <c r="W34" s="12">
        <v>0.20758295059204099</v>
      </c>
      <c r="X34" s="1">
        <v>0.56990623474121105</v>
      </c>
      <c r="Y34" s="1">
        <v>0.56990623474121105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7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9.7504291534423793</v>
      </c>
      <c r="L35" s="10">
        <v>3.6274681091308598</v>
      </c>
      <c r="M35">
        <v>3.2106761932372998</v>
      </c>
      <c r="N35">
        <v>5.56974220275879</v>
      </c>
      <c r="O35">
        <v>2</v>
      </c>
      <c r="P35">
        <v>2</v>
      </c>
      <c r="Q35">
        <v>12</v>
      </c>
      <c r="R35" s="16">
        <v>0.16669999999999999</v>
      </c>
      <c r="S35" s="16">
        <f t="shared" si="1"/>
        <v>0.2</v>
      </c>
      <c r="T35">
        <v>3.89222908020019</v>
      </c>
      <c r="U35">
        <v>3.7008795738220202</v>
      </c>
      <c r="V35">
        <v>3.3142113685607901</v>
      </c>
      <c r="W35" s="17">
        <v>0.38666820526123102</v>
      </c>
      <c r="X35">
        <v>0.57801771163940396</v>
      </c>
      <c r="Y35">
        <v>0.57801771163940396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804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9.2121372222900408</v>
      </c>
      <c r="L36" s="10">
        <v>3.6844596862793</v>
      </c>
      <c r="M36">
        <v>2.8261775970459002</v>
      </c>
      <c r="N36">
        <v>5.0357398986816397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3.9346790313720699</v>
      </c>
      <c r="U36">
        <v>3.6910636425018302</v>
      </c>
      <c r="V36">
        <v>3.3227219581603999</v>
      </c>
      <c r="W36" s="17">
        <v>0.368341684341431</v>
      </c>
      <c r="X36">
        <v>0.61195707321167003</v>
      </c>
      <c r="Y36">
        <v>0.61195707321167003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336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8.10992431640625</v>
      </c>
      <c r="L37" s="10">
        <v>3.7348098754882799</v>
      </c>
      <c r="M37">
        <v>0.77038192749023404</v>
      </c>
      <c r="N37">
        <v>5.9970664978027299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3.34078788757324</v>
      </c>
      <c r="U37">
        <v>2.9262900352478001</v>
      </c>
      <c r="V37">
        <v>2.7806494235992401</v>
      </c>
      <c r="W37" s="17">
        <v>0.14564061164855999</v>
      </c>
      <c r="X37">
        <v>0.56013846397399902</v>
      </c>
      <c r="Y37">
        <v>0.56013846397399902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287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8.0243225097656197</v>
      </c>
      <c r="L38" s="3">
        <v>3.7559452056884801</v>
      </c>
      <c r="M38">
        <v>2.51016426086426</v>
      </c>
      <c r="N38">
        <v>3.9995098114013699</v>
      </c>
      <c r="O38">
        <v>2</v>
      </c>
      <c r="P38">
        <v>2</v>
      </c>
      <c r="Q38">
        <v>11</v>
      </c>
      <c r="R38" s="16">
        <v>0.18179999999999999</v>
      </c>
      <c r="S38" s="16">
        <f t="shared" si="1"/>
        <v>0.2</v>
      </c>
      <c r="T38">
        <v>3.2217845916747998</v>
      </c>
      <c r="U38">
        <v>3.0187540054321298</v>
      </c>
      <c r="V38">
        <v>2.7104396820068399</v>
      </c>
      <c r="W38" s="3">
        <v>0.30831432342529302</v>
      </c>
      <c r="X38">
        <v>0.51134490966796897</v>
      </c>
      <c r="Y38">
        <v>0.51134490966796897</v>
      </c>
      <c r="Z38">
        <v>0.2</v>
      </c>
      <c r="AA38">
        <v>0.9</v>
      </c>
      <c r="AB38">
        <v>0.81818181818181801</v>
      </c>
      <c r="AC38">
        <v>0.85714285714285698</v>
      </c>
      <c r="AD38">
        <v>0.1</v>
      </c>
      <c r="AE38">
        <v>0.7</v>
      </c>
    </row>
    <row r="39" spans="1:31" x14ac:dyDescent="0.15">
      <c r="A39" s="6">
        <v>199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7.9574508666992196</v>
      </c>
      <c r="L39" s="10">
        <v>3.5844383239746098</v>
      </c>
      <c r="M39">
        <v>2.3754787445068399</v>
      </c>
      <c r="N39">
        <v>4.2659530639648402</v>
      </c>
      <c r="O39">
        <v>2</v>
      </c>
      <c r="P39">
        <v>2</v>
      </c>
      <c r="Q39">
        <v>11</v>
      </c>
      <c r="R39" s="16">
        <v>0.18179999999999999</v>
      </c>
      <c r="S39" s="16">
        <f t="shared" si="1"/>
        <v>0.2</v>
      </c>
      <c r="T39">
        <v>3.0793838500976598</v>
      </c>
      <c r="U39">
        <v>2.87855720520019</v>
      </c>
      <c r="V39">
        <v>2.57972311973572</v>
      </c>
      <c r="W39" s="17">
        <v>0.29883408546447698</v>
      </c>
      <c r="X39">
        <v>0.49966073036193798</v>
      </c>
      <c r="Y39">
        <v>0.49966073036193798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6">
        <v>909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9.4390964508056605</v>
      </c>
      <c r="L40" s="10">
        <v>3.6817817687988299</v>
      </c>
      <c r="M40">
        <v>2.35576248168945</v>
      </c>
      <c r="N40">
        <v>6.2804756164550799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3.6427536010742201</v>
      </c>
      <c r="U40">
        <v>3.3378839492797798</v>
      </c>
      <c r="V40">
        <v>3.0499641895294198</v>
      </c>
      <c r="W40" s="17">
        <v>0.28791975975036599</v>
      </c>
      <c r="X40">
        <v>0.59278941154480003</v>
      </c>
      <c r="Y40">
        <v>0.59278941154480003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832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8.1481857299804705</v>
      </c>
      <c r="L41" s="10">
        <v>3.6342067718505899</v>
      </c>
      <c r="M41">
        <v>2.5873832702636701</v>
      </c>
      <c r="N41">
        <v>4.9062271118164098</v>
      </c>
      <c r="O41">
        <v>2</v>
      </c>
      <c r="P41">
        <v>2</v>
      </c>
      <c r="Q41">
        <v>11</v>
      </c>
      <c r="R41" s="16">
        <v>0.18179999999999999</v>
      </c>
      <c r="S41" s="16">
        <f t="shared" si="1"/>
        <v>0.2</v>
      </c>
      <c r="T41">
        <v>3.1466770172119101</v>
      </c>
      <c r="U41">
        <v>2.9410047531127899</v>
      </c>
      <c r="V41">
        <v>2.6656045913696298</v>
      </c>
      <c r="W41" s="17">
        <v>0.27540016174316401</v>
      </c>
      <c r="X41">
        <v>0.48107242584228499</v>
      </c>
      <c r="Y41">
        <v>0.48107242584228499</v>
      </c>
      <c r="Z41">
        <v>0.2</v>
      </c>
      <c r="AA41">
        <v>0.9</v>
      </c>
      <c r="AB41">
        <v>0.81818181818181801</v>
      </c>
      <c r="AC41">
        <v>0.85714285714285698</v>
      </c>
      <c r="AD41">
        <v>0.1</v>
      </c>
      <c r="AE41">
        <v>0.7</v>
      </c>
    </row>
    <row r="42" spans="1:31" x14ac:dyDescent="0.15">
      <c r="A42" s="6">
        <v>280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9.9044857025146502</v>
      </c>
      <c r="L42" s="10">
        <v>3.6474914550781201</v>
      </c>
      <c r="M42">
        <v>2.3194427490234402</v>
      </c>
      <c r="N42">
        <v>7.1081981658935502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3.4641170501709002</v>
      </c>
      <c r="U42">
        <v>3.14463591575623</v>
      </c>
      <c r="V42">
        <v>2.87735867500305</v>
      </c>
      <c r="W42" s="17">
        <v>0.26727724075317399</v>
      </c>
      <c r="X42">
        <v>0.58675837516784701</v>
      </c>
      <c r="Y42">
        <v>0.58675837516784701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s="32" customFormat="1" x14ac:dyDescent="0.15">
      <c r="A43" s="33">
        <v>717</v>
      </c>
      <c r="B43" s="32">
        <v>15</v>
      </c>
      <c r="C43" s="32">
        <v>5</v>
      </c>
      <c r="D43" s="32">
        <v>10</v>
      </c>
      <c r="E43" s="32">
        <v>10</v>
      </c>
      <c r="F43" s="32">
        <v>10</v>
      </c>
      <c r="G43" s="32">
        <v>0</v>
      </c>
      <c r="H43" s="32">
        <v>5</v>
      </c>
      <c r="I43" s="32">
        <v>5</v>
      </c>
      <c r="J43" s="32">
        <v>0.75</v>
      </c>
      <c r="K43" s="34">
        <v>8.2835903167724592</v>
      </c>
      <c r="L43" s="34">
        <v>3.7286453247070299</v>
      </c>
      <c r="M43" s="32">
        <v>1.9377021789550799</v>
      </c>
      <c r="N43" s="32">
        <v>5.5280113220214799</v>
      </c>
      <c r="O43" s="32">
        <v>3</v>
      </c>
      <c r="P43" s="32">
        <v>3</v>
      </c>
      <c r="Q43" s="32">
        <v>13</v>
      </c>
      <c r="R43" s="35">
        <v>0.23080000000000001</v>
      </c>
      <c r="S43" s="35">
        <f t="shared" si="1"/>
        <v>0.3</v>
      </c>
      <c r="T43" s="32">
        <v>2.8681507110595699</v>
      </c>
      <c r="U43" s="32">
        <v>2.60428667068481</v>
      </c>
      <c r="V43" s="32">
        <v>2.3725152015686</v>
      </c>
      <c r="W43" s="34">
        <v>0.23177146911621099</v>
      </c>
      <c r="X43" s="32">
        <v>0.49563550949096702</v>
      </c>
      <c r="Y43" s="32">
        <v>0.49563550949096702</v>
      </c>
      <c r="Z43" s="32">
        <v>0.3</v>
      </c>
      <c r="AA43" s="32">
        <v>1</v>
      </c>
      <c r="AB43" s="32">
        <v>0.76923076923076905</v>
      </c>
      <c r="AC43" s="32">
        <v>0.86956521739130399</v>
      </c>
      <c r="AD43" s="32">
        <v>0</v>
      </c>
      <c r="AE43" s="32">
        <v>0.7</v>
      </c>
    </row>
    <row r="44" spans="1:31" x14ac:dyDescent="0.15">
      <c r="A44" s="6">
        <v>977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10.467790603637701</v>
      </c>
      <c r="L44" s="10">
        <v>3.95425605773926</v>
      </c>
      <c r="M44">
        <v>3.54449462890625</v>
      </c>
      <c r="N44">
        <v>6.0931262969970703</v>
      </c>
      <c r="O44">
        <v>3</v>
      </c>
      <c r="P44">
        <v>3</v>
      </c>
      <c r="Q44">
        <v>13</v>
      </c>
      <c r="R44" s="16">
        <v>0.23080000000000001</v>
      </c>
      <c r="S44" s="16">
        <f t="shared" si="1"/>
        <v>0.3</v>
      </c>
      <c r="T44">
        <v>4.0049190521240199</v>
      </c>
      <c r="U44">
        <v>3.8048429489135702</v>
      </c>
      <c r="V44">
        <v>3.3979873657226598</v>
      </c>
      <c r="W44" s="17">
        <v>0.40685558319091802</v>
      </c>
      <c r="X44">
        <v>0.60693168640136697</v>
      </c>
      <c r="Y44">
        <v>0.60693168640136697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116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10.695125579834</v>
      </c>
      <c r="L45" s="10">
        <v>3.86113357543945</v>
      </c>
      <c r="M45">
        <v>3.4150371551513699</v>
      </c>
      <c r="N45">
        <v>6.3120250701904297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4.1133708953857404</v>
      </c>
      <c r="U45">
        <v>3.9187879562377899</v>
      </c>
      <c r="V45">
        <v>3.5277342796325701</v>
      </c>
      <c r="W45" s="17">
        <v>0.391053676605225</v>
      </c>
      <c r="X45">
        <v>0.58563661575317405</v>
      </c>
      <c r="Y45">
        <v>0.58563661575317405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887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10.2275581359863</v>
      </c>
      <c r="L46" s="10">
        <v>3.8743839263915998</v>
      </c>
      <c r="M46">
        <v>3.3857994079589799</v>
      </c>
      <c r="N46">
        <v>5.4985122680664098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4.1704597473144496</v>
      </c>
      <c r="U46">
        <v>3.9681935310363801</v>
      </c>
      <c r="V46">
        <v>3.58179712295532</v>
      </c>
      <c r="W46" s="17">
        <v>0.38639640808105502</v>
      </c>
      <c r="X46">
        <v>0.58866262435913097</v>
      </c>
      <c r="Y46">
        <v>0.58866262435913097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774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9.9837837219238299</v>
      </c>
      <c r="L47" s="10">
        <v>3.8917007446289098</v>
      </c>
      <c r="M47">
        <v>3.5301170349121098</v>
      </c>
      <c r="N47">
        <v>5.8071537017822301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3.93145751953125</v>
      </c>
      <c r="U47">
        <v>3.73478102684021</v>
      </c>
      <c r="V47">
        <v>3.3527534008026101</v>
      </c>
      <c r="W47" s="17">
        <v>0.38202762603759799</v>
      </c>
      <c r="X47">
        <v>0.57870411872863803</v>
      </c>
      <c r="Y47">
        <v>0.57870411872863803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814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8.7280445098877006</v>
      </c>
      <c r="L48" s="10">
        <v>3.9425106048584002</v>
      </c>
      <c r="M48">
        <v>3.1601314544677699</v>
      </c>
      <c r="N48">
        <v>4.2285442352294904</v>
      </c>
      <c r="O48">
        <v>2</v>
      </c>
      <c r="P48">
        <v>2</v>
      </c>
      <c r="Q48">
        <v>12</v>
      </c>
      <c r="R48" s="16">
        <v>0.16669999999999999</v>
      </c>
      <c r="S48" s="16">
        <f t="shared" si="1"/>
        <v>0.2</v>
      </c>
      <c r="T48">
        <v>3.6649322509765598</v>
      </c>
      <c r="U48">
        <v>3.4909923076629599</v>
      </c>
      <c r="V48">
        <v>3.1285991668701199</v>
      </c>
      <c r="W48" s="17">
        <v>0.36239314079284701</v>
      </c>
      <c r="X48">
        <v>0.53633308410644498</v>
      </c>
      <c r="Y48">
        <v>0.53633308410644498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377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8.2505340576171893</v>
      </c>
      <c r="L49" s="10">
        <v>3.88496971130371</v>
      </c>
      <c r="M49">
        <v>2.65253829956055</v>
      </c>
      <c r="N49">
        <v>4.1948738098144496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3.1810302734375</v>
      </c>
      <c r="U49">
        <v>2.9841549396514901</v>
      </c>
      <c r="V49">
        <v>2.6513941287994398</v>
      </c>
      <c r="W49" s="17">
        <v>0.332760810852051</v>
      </c>
      <c r="X49">
        <v>0.52963614463806197</v>
      </c>
      <c r="Y49">
        <v>0.52963614463806197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s="32" customFormat="1" x14ac:dyDescent="0.15">
      <c r="A50" s="33">
        <v>715</v>
      </c>
      <c r="B50" s="32">
        <v>17</v>
      </c>
      <c r="C50" s="32">
        <v>3</v>
      </c>
      <c r="D50" s="32">
        <v>10</v>
      </c>
      <c r="E50" s="32">
        <v>10</v>
      </c>
      <c r="F50" s="32">
        <v>10</v>
      </c>
      <c r="G50" s="32">
        <v>0</v>
      </c>
      <c r="H50" s="32">
        <v>7</v>
      </c>
      <c r="I50" s="32">
        <v>3</v>
      </c>
      <c r="J50" s="32">
        <v>0.85</v>
      </c>
      <c r="K50" s="34">
        <v>9.5674629211425799</v>
      </c>
      <c r="L50" s="34">
        <v>3.8139095306396502</v>
      </c>
      <c r="M50" s="32">
        <v>3.18080329895019</v>
      </c>
      <c r="N50" s="32">
        <v>6.1090106964111301</v>
      </c>
      <c r="O50" s="32">
        <v>3</v>
      </c>
      <c r="P50" s="32">
        <v>3</v>
      </c>
      <c r="Q50" s="32">
        <v>13</v>
      </c>
      <c r="R50" s="35">
        <v>0.23080000000000001</v>
      </c>
      <c r="S50" s="35">
        <f t="shared" si="1"/>
        <v>0.3</v>
      </c>
      <c r="T50" s="32">
        <v>3.7163944244384801</v>
      </c>
      <c r="U50" s="32">
        <v>3.4742794036865199</v>
      </c>
      <c r="V50" s="32">
        <v>3.1432590484619101</v>
      </c>
      <c r="W50" s="34">
        <v>0.33102035522460899</v>
      </c>
      <c r="X50" s="32">
        <v>0.57313537597656194</v>
      </c>
      <c r="Y50" s="32">
        <v>0.57313537597656194</v>
      </c>
      <c r="Z50" s="32">
        <v>0.3</v>
      </c>
      <c r="AA50" s="32">
        <v>1</v>
      </c>
      <c r="AB50" s="32">
        <v>0.76923076923076905</v>
      </c>
      <c r="AC50" s="32">
        <v>0.86956521739130399</v>
      </c>
      <c r="AD50" s="32">
        <v>0</v>
      </c>
      <c r="AE50" s="32">
        <v>0.7</v>
      </c>
    </row>
    <row r="51" spans="1:31" x14ac:dyDescent="0.15">
      <c r="A51" s="6">
        <v>738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10.526350021362299</v>
      </c>
      <c r="L51" s="10">
        <v>4.0360393524169904</v>
      </c>
      <c r="M51">
        <v>3.4618988037109402</v>
      </c>
      <c r="N51">
        <v>5.2421836853027299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4.0297908782959002</v>
      </c>
      <c r="U51">
        <v>3.87283563613892</v>
      </c>
      <c r="V51">
        <v>3.4242961406707799</v>
      </c>
      <c r="W51" s="17">
        <v>0.44853949546813998</v>
      </c>
      <c r="X51">
        <v>0.60549473762512196</v>
      </c>
      <c r="Y51">
        <v>0.60549473762512196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98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9.8297519683837908</v>
      </c>
      <c r="L52" s="10">
        <v>4.0625991821289098</v>
      </c>
      <c r="M52">
        <v>3.78593826293945</v>
      </c>
      <c r="N52">
        <v>5.8256168365478498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3.76481056213379</v>
      </c>
      <c r="U52">
        <v>3.5798575878143302</v>
      </c>
      <c r="V52">
        <v>3.2034485340118399</v>
      </c>
      <c r="W52" s="17">
        <v>0.37640905380249001</v>
      </c>
      <c r="X52">
        <v>0.56136202812194802</v>
      </c>
      <c r="Y52">
        <v>0.56136202812194802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975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8.6650199890136701</v>
      </c>
      <c r="L53" s="10">
        <v>4.0209655761718697</v>
      </c>
      <c r="M53">
        <v>3.30251884460449</v>
      </c>
      <c r="N53">
        <v>4.23954200744629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3.4661102294921902</v>
      </c>
      <c r="U53">
        <v>3.2868278026580802</v>
      </c>
      <c r="V53">
        <v>2.9198410511016801</v>
      </c>
      <c r="W53" s="17">
        <v>0.36698675155639598</v>
      </c>
      <c r="X53">
        <v>0.54626917839050304</v>
      </c>
      <c r="Y53">
        <v>0.54626917839050304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s="32" customFormat="1" x14ac:dyDescent="0.15">
      <c r="A54" s="33">
        <v>121</v>
      </c>
      <c r="B54" s="32">
        <v>17</v>
      </c>
      <c r="C54" s="32">
        <v>3</v>
      </c>
      <c r="D54" s="32">
        <v>10</v>
      </c>
      <c r="E54" s="32">
        <v>10</v>
      </c>
      <c r="F54" s="32">
        <v>10</v>
      </c>
      <c r="G54" s="32">
        <v>0</v>
      </c>
      <c r="H54" s="32">
        <v>7</v>
      </c>
      <c r="I54" s="32">
        <v>3</v>
      </c>
      <c r="J54" s="32">
        <v>0.85</v>
      </c>
      <c r="K54" s="34">
        <v>9.7340965270996094</v>
      </c>
      <c r="L54" s="34">
        <v>3.9624137878418</v>
      </c>
      <c r="M54" s="32">
        <v>3.2657928466796902</v>
      </c>
      <c r="N54" s="32">
        <v>5.9232063293456996</v>
      </c>
      <c r="O54" s="32">
        <v>2</v>
      </c>
      <c r="P54" s="32">
        <v>2</v>
      </c>
      <c r="Q54" s="32">
        <v>12</v>
      </c>
      <c r="R54" s="35">
        <v>0.16669999999999999</v>
      </c>
      <c r="S54" s="35">
        <f t="shared" si="1"/>
        <v>0.2</v>
      </c>
      <c r="T54" s="32">
        <v>4.0050354003906197</v>
      </c>
      <c r="U54" s="32">
        <v>3.7688567638397199</v>
      </c>
      <c r="V54" s="32">
        <v>3.4036056995391801</v>
      </c>
      <c r="W54" s="34">
        <v>0.365251064300537</v>
      </c>
      <c r="X54" s="32">
        <v>0.60142970085143999</v>
      </c>
      <c r="Y54" s="32">
        <v>0.60142970085143999</v>
      </c>
      <c r="Z54" s="32">
        <v>0.2</v>
      </c>
      <c r="AA54" s="32">
        <v>1</v>
      </c>
      <c r="AB54" s="32">
        <v>0.83333333333333304</v>
      </c>
      <c r="AC54" s="32">
        <v>0.90909090909090895</v>
      </c>
      <c r="AD54" s="32">
        <v>0</v>
      </c>
      <c r="AE54" s="32">
        <v>0.8</v>
      </c>
    </row>
    <row r="55" spans="1:31" x14ac:dyDescent="0.15">
      <c r="A55" s="6">
        <v>282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9.8995666503906197</v>
      </c>
      <c r="L55" s="10">
        <v>4.2879219055175799</v>
      </c>
      <c r="M55">
        <v>2.7621402740478498</v>
      </c>
      <c r="N55">
        <v>5.5382747650146502</v>
      </c>
      <c r="O55">
        <v>3</v>
      </c>
      <c r="P55">
        <v>3</v>
      </c>
      <c r="Q55">
        <v>13</v>
      </c>
      <c r="R55" s="16">
        <v>0.23080000000000001</v>
      </c>
      <c r="S55" s="16">
        <f t="shared" si="1"/>
        <v>0.3</v>
      </c>
      <c r="T55">
        <v>3.1876335144043</v>
      </c>
      <c r="U55">
        <v>3.00083351135254</v>
      </c>
      <c r="V55">
        <v>2.6199593544006401</v>
      </c>
      <c r="W55" s="17">
        <v>0.38087415695190402</v>
      </c>
      <c r="X55">
        <v>0.567674160003662</v>
      </c>
      <c r="Y55">
        <v>0.567674160003662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420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8.9019279479980504</v>
      </c>
      <c r="L56" s="10">
        <v>4.2809696197509801</v>
      </c>
      <c r="M56">
        <v>3.0007476806640598</v>
      </c>
      <c r="N56">
        <v>4.5010414123535201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3.5607547760009801</v>
      </c>
      <c r="U56">
        <v>3.3618261814117401</v>
      </c>
      <c r="V56">
        <v>2.9829249382018999</v>
      </c>
      <c r="W56" s="17">
        <v>0.37890124320983898</v>
      </c>
      <c r="X56">
        <v>0.57782983779907204</v>
      </c>
      <c r="Y56">
        <v>0.57782983779907204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3.4731982838023794</v>
      </c>
      <c r="W57" s="17">
        <f t="shared" ref="W57:AE57" si="2">AVERAGE(W2:W56)</f>
        <v>0.29335545193065304</v>
      </c>
      <c r="Z57" s="3">
        <f t="shared" si="2"/>
        <v>0.33272727272727282</v>
      </c>
      <c r="AA57" s="3">
        <f t="shared" si="2"/>
        <v>0.97999999999999976</v>
      </c>
      <c r="AB57" s="3">
        <f t="shared" si="2"/>
        <v>0.75085078913955927</v>
      </c>
      <c r="AC57" s="3">
        <f t="shared" si="2"/>
        <v>0.84869690315540069</v>
      </c>
      <c r="AD57" s="3">
        <f t="shared" si="2"/>
        <v>1.9999999999999997E-2</v>
      </c>
      <c r="AE57" s="3">
        <f t="shared" si="2"/>
        <v>0.64727272727272733</v>
      </c>
    </row>
    <row r="58" spans="1:31" s="3" customFormat="1" x14ac:dyDescent="0.15">
      <c r="K58" s="14" t="s">
        <v>30</v>
      </c>
      <c r="L58" s="10">
        <f>MAX(L2:L56)</f>
        <v>4.2879219055175799</v>
      </c>
      <c r="W58" s="17">
        <f t="shared" ref="W58:AE58" si="3">MAX(W2:W56)</f>
        <v>0.44853949546813998</v>
      </c>
      <c r="Z58" s="3">
        <f t="shared" si="3"/>
        <v>0.7</v>
      </c>
      <c r="AA58" s="3">
        <f t="shared" si="3"/>
        <v>1</v>
      </c>
      <c r="AB58" s="3">
        <f t="shared" si="3"/>
        <v>0.83333333333333304</v>
      </c>
      <c r="AC58" s="3">
        <f t="shared" si="3"/>
        <v>0.90909090909090895</v>
      </c>
      <c r="AD58" s="3">
        <f t="shared" si="3"/>
        <v>0.2</v>
      </c>
      <c r="AE58" s="3">
        <f t="shared" si="3"/>
        <v>0.8</v>
      </c>
    </row>
    <row r="59" spans="1:31" s="3" customFormat="1" x14ac:dyDescent="0.15">
      <c r="L59" s="10">
        <f>MIN(L2:L56)</f>
        <v>2.7501449584960902</v>
      </c>
      <c r="W59" s="17">
        <f t="shared" ref="W59:AE59" si="4">MIN(W2:W56)</f>
        <v>1.5685558319091799E-3</v>
      </c>
      <c r="Z59" s="3">
        <f t="shared" si="4"/>
        <v>0.2</v>
      </c>
      <c r="AA59" s="3">
        <f t="shared" si="4"/>
        <v>0.8</v>
      </c>
      <c r="AB59" s="3">
        <f t="shared" si="4"/>
        <v>0.58823529411764697</v>
      </c>
      <c r="AC59" s="3">
        <f t="shared" si="4"/>
        <v>0.72</v>
      </c>
      <c r="AD59" s="3">
        <f t="shared" si="4"/>
        <v>0</v>
      </c>
      <c r="AE59" s="3">
        <f t="shared" si="4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W77" s="17"/>
    </row>
    <row r="78" spans="11:23" s="22" customFormat="1" x14ac:dyDescent="0.15">
      <c r="K78" s="24" t="s">
        <v>75</v>
      </c>
      <c r="L78" s="24">
        <f>COUNTIF(L2:L56,"&lt;2.593")-COUNTIF(L2:L56,"&lt;2.398")</f>
        <v>0</v>
      </c>
      <c r="M78" s="20">
        <v>3</v>
      </c>
      <c r="N78" s="20">
        <v>2</v>
      </c>
      <c r="W78" s="24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6</v>
      </c>
      <c r="N79" s="3">
        <v>4</v>
      </c>
      <c r="O79" s="3">
        <v>2</v>
      </c>
      <c r="P79" s="3">
        <v>2</v>
      </c>
      <c r="W79" s="17"/>
    </row>
    <row r="80" spans="11:23" x14ac:dyDescent="0.15">
      <c r="K80" s="3" t="s">
        <v>77</v>
      </c>
      <c r="L80" s="3">
        <f>COUNTIF(L2:L56,"&lt;2.983")-COUNTIF(L2:L56,"&lt;2.788")</f>
        <v>4</v>
      </c>
      <c r="M80" s="3">
        <v>8</v>
      </c>
      <c r="N80" s="3">
        <v>6</v>
      </c>
      <c r="O80" s="3">
        <v>5</v>
      </c>
      <c r="P80" s="3">
        <v>4</v>
      </c>
      <c r="W80" s="17"/>
    </row>
    <row r="81" spans="11:23" x14ac:dyDescent="0.15">
      <c r="K81" s="3" t="s">
        <v>78</v>
      </c>
      <c r="L81" s="3">
        <f>COUNTIF(L2:L56,"&lt;3.178")-COUNTIF(L2:L56,"&lt;2.983")</f>
        <v>7</v>
      </c>
      <c r="M81" s="3">
        <v>11</v>
      </c>
      <c r="N81" s="3">
        <v>9</v>
      </c>
      <c r="O81" s="3">
        <v>7</v>
      </c>
      <c r="P81" s="3">
        <v>7</v>
      </c>
      <c r="W81" s="17"/>
    </row>
    <row r="82" spans="11:23" x14ac:dyDescent="0.15">
      <c r="K82" s="3" t="s">
        <v>79</v>
      </c>
      <c r="L82" s="3">
        <f>COUNTIF(L2:L56,"&lt;3.373")-COUNTIF(L2:L56,"&lt;3.178")</f>
        <v>9</v>
      </c>
      <c r="M82" s="3">
        <v>14</v>
      </c>
      <c r="N82" s="3">
        <v>12</v>
      </c>
      <c r="O82" s="3">
        <v>10</v>
      </c>
      <c r="P82" s="3">
        <v>9</v>
      </c>
      <c r="W82" s="17"/>
    </row>
    <row r="83" spans="11:23" s="36" customFormat="1" ht="14.25" x14ac:dyDescent="0.15">
      <c r="K83" s="37" t="s">
        <v>80</v>
      </c>
      <c r="L83" s="37">
        <f>COUNTIF(L2:L56,"&lt;3.568")-COUNTIF(L2:L56,"&lt;3.373")</f>
        <v>11</v>
      </c>
      <c r="M83" s="21">
        <v>16</v>
      </c>
      <c r="N83" s="21">
        <v>14</v>
      </c>
      <c r="O83" s="21">
        <v>12</v>
      </c>
      <c r="P83" s="21">
        <v>11</v>
      </c>
      <c r="W83" s="37"/>
    </row>
    <row r="84" spans="11:23" x14ac:dyDescent="0.15">
      <c r="K84" s="3" t="s">
        <v>81</v>
      </c>
      <c r="L84" s="3">
        <f>COUNTIF(L2:L56,"&lt;3.763")-COUNTIF(L2:L56,"&lt;3.568")</f>
        <v>9</v>
      </c>
      <c r="M84" s="3">
        <v>14</v>
      </c>
      <c r="N84" s="3">
        <v>12</v>
      </c>
      <c r="O84" s="3">
        <v>10</v>
      </c>
      <c r="P84" s="3">
        <v>9</v>
      </c>
      <c r="W84" s="17"/>
    </row>
    <row r="85" spans="11:23" x14ac:dyDescent="0.15">
      <c r="K85" s="3" t="s">
        <v>82</v>
      </c>
      <c r="L85" s="3">
        <f>COUNTIF(L2:L56,"&lt;3.958")-COUNTIF(L2:L56,"&lt;3.763")</f>
        <v>7</v>
      </c>
      <c r="M85" s="3">
        <v>11</v>
      </c>
      <c r="N85" s="3">
        <v>9</v>
      </c>
      <c r="O85" s="3">
        <v>7</v>
      </c>
      <c r="P85" s="3">
        <v>7</v>
      </c>
      <c r="W85" s="17"/>
    </row>
    <row r="86" spans="11:23" x14ac:dyDescent="0.15">
      <c r="K86" s="3" t="s">
        <v>83</v>
      </c>
      <c r="L86" s="3">
        <f>COUNTIF(L2:L56,"&lt;4.153")-COUNTIF(L2:L56,"&lt;3.958")</f>
        <v>4</v>
      </c>
      <c r="M86" s="3">
        <v>8</v>
      </c>
      <c r="N86" s="3">
        <v>6</v>
      </c>
      <c r="O86" s="3">
        <v>5</v>
      </c>
      <c r="P86" s="3">
        <v>4</v>
      </c>
      <c r="W86" s="3"/>
    </row>
    <row r="87" spans="11:23" x14ac:dyDescent="0.15">
      <c r="K87" s="3" t="s">
        <v>84</v>
      </c>
      <c r="L87" s="3">
        <f>COUNTIF(L2:L56,"&lt;4.348")-COUNTIF(L2:L56,"&lt;4.153")</f>
        <v>2</v>
      </c>
      <c r="M87" s="3">
        <v>6</v>
      </c>
      <c r="N87" s="3">
        <v>4</v>
      </c>
      <c r="O87" s="3">
        <v>2</v>
      </c>
      <c r="P87" s="3">
        <v>2</v>
      </c>
      <c r="W87" s="17"/>
    </row>
    <row r="88" spans="11:23" s="22" customFormat="1" x14ac:dyDescent="0.15">
      <c r="K88" s="24" t="s">
        <v>85</v>
      </c>
      <c r="L88" s="24">
        <f>COUNTIF(L2:L56,"&lt;4.543")-COUNTIF(L2:L56,"&lt;4.348")</f>
        <v>0</v>
      </c>
      <c r="M88" s="20">
        <v>3</v>
      </c>
      <c r="N88" s="20">
        <v>2</v>
      </c>
      <c r="W88" s="24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E95"/>
  <sheetViews>
    <sheetView topLeftCell="G46" workbookViewId="0">
      <selection activeCell="N62" sqref="N62:Q66"/>
    </sheetView>
  </sheetViews>
  <sheetFormatPr defaultColWidth="8.875" defaultRowHeight="13.5" x14ac:dyDescent="0.15"/>
  <cols>
    <col min="11" max="12" width="19.5" customWidth="1"/>
    <col min="13" max="14" width="12.875"/>
    <col min="20" max="22" width="12.875"/>
    <col min="23" max="23" width="19.6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714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13.255451202392599</v>
      </c>
      <c r="L2" s="10">
        <v>2.7501449584960902</v>
      </c>
      <c r="M2">
        <v>2.50296974182129</v>
      </c>
      <c r="N2">
        <v>9.2007598876953107</v>
      </c>
      <c r="O2">
        <v>4</v>
      </c>
      <c r="P2">
        <v>4</v>
      </c>
      <c r="Q2">
        <v>14</v>
      </c>
      <c r="R2" s="16">
        <v>0.28570000000000001</v>
      </c>
      <c r="S2" s="16">
        <f t="shared" ref="S2:S18" si="0">O2/E2</f>
        <v>0.4</v>
      </c>
      <c r="T2">
        <v>4.4799461364746103</v>
      </c>
      <c r="U2">
        <v>4.2444767951965297</v>
      </c>
      <c r="V2">
        <v>3.8443617820739702</v>
      </c>
      <c r="W2" s="17">
        <v>0.40011501312255898</v>
      </c>
      <c r="X2">
        <v>0.63558435440063499</v>
      </c>
      <c r="Y2">
        <v>0.63558435440063499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s="32" customFormat="1" x14ac:dyDescent="0.15">
      <c r="A3" s="33">
        <v>529</v>
      </c>
      <c r="B3" s="32">
        <v>18</v>
      </c>
      <c r="C3" s="32">
        <v>2</v>
      </c>
      <c r="D3" s="32">
        <v>10</v>
      </c>
      <c r="E3" s="32">
        <v>10</v>
      </c>
      <c r="F3" s="32">
        <v>10</v>
      </c>
      <c r="G3" s="32">
        <v>0</v>
      </c>
      <c r="H3" s="32">
        <v>8</v>
      </c>
      <c r="I3" s="32">
        <v>2</v>
      </c>
      <c r="J3" s="32">
        <v>0.9</v>
      </c>
      <c r="K3" s="34">
        <v>11.5277290344238</v>
      </c>
      <c r="L3" s="34">
        <v>2.7787723541259801</v>
      </c>
      <c r="M3" s="32">
        <v>2.1110267639160201</v>
      </c>
      <c r="N3" s="32">
        <v>7.5974636077880904</v>
      </c>
      <c r="O3" s="32">
        <v>3</v>
      </c>
      <c r="P3" s="32">
        <v>3</v>
      </c>
      <c r="Q3" s="32">
        <v>13</v>
      </c>
      <c r="R3" s="35">
        <v>0.23080000000000001</v>
      </c>
      <c r="S3" s="35">
        <f t="shared" si="0"/>
        <v>0.3</v>
      </c>
      <c r="T3" s="32">
        <v>4.1621055603027299</v>
      </c>
      <c r="U3" s="32">
        <v>3.9118816852569598</v>
      </c>
      <c r="V3" s="32">
        <v>3.5439484119415301</v>
      </c>
      <c r="W3" s="34">
        <v>0.36793327331543002</v>
      </c>
      <c r="X3" s="32">
        <v>0.61815714836120605</v>
      </c>
      <c r="Y3" s="32">
        <v>0.61815714836120605</v>
      </c>
      <c r="Z3" s="32">
        <v>0.3</v>
      </c>
      <c r="AA3" s="32">
        <v>1</v>
      </c>
      <c r="AB3" s="32">
        <v>0.76923076923076905</v>
      </c>
      <c r="AC3" s="32">
        <v>0.86956521739130399</v>
      </c>
      <c r="AD3" s="32">
        <v>0</v>
      </c>
      <c r="AE3" s="32">
        <v>0.7</v>
      </c>
    </row>
    <row r="4" spans="1:31" x14ac:dyDescent="0.15">
      <c r="A4" s="6">
        <v>269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12.125684738159199</v>
      </c>
      <c r="L4" s="10">
        <v>2.8903121948242201</v>
      </c>
      <c r="M4">
        <v>2.1766777038574201</v>
      </c>
      <c r="N4">
        <v>7.9760437011718697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4.1562347412109402</v>
      </c>
      <c r="U4">
        <v>3.9122827053070099</v>
      </c>
      <c r="V4">
        <v>3.52935862541199</v>
      </c>
      <c r="W4" s="17">
        <v>0.38292407989501898</v>
      </c>
      <c r="X4">
        <v>0.62687611579894997</v>
      </c>
      <c r="Y4">
        <v>0.62687611579894997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286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12.8378410339356</v>
      </c>
      <c r="L5" s="10">
        <v>2.9072399139404301</v>
      </c>
      <c r="M5">
        <v>2.6796112060546902</v>
      </c>
      <c r="N5">
        <v>8.7577018737793004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4.4647865295410201</v>
      </c>
      <c r="U5">
        <v>4.2403440475463903</v>
      </c>
      <c r="V5">
        <v>3.8660018444061302</v>
      </c>
      <c r="W5" s="17">
        <v>0.37434220314025901</v>
      </c>
      <c r="X5">
        <v>0.59878468513488803</v>
      </c>
      <c r="Y5">
        <v>0.59878468513488803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602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10.192476272583001</v>
      </c>
      <c r="L6" s="10">
        <v>2.9104270935058598</v>
      </c>
      <c r="M6">
        <v>2.3252792358398402</v>
      </c>
      <c r="N6">
        <v>6.1768379211425799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4.1273612976074201</v>
      </c>
      <c r="U6">
        <v>3.8802869319915798</v>
      </c>
      <c r="V6">
        <v>3.5175795555114702</v>
      </c>
      <c r="W6" s="17">
        <v>0.36270737648010198</v>
      </c>
      <c r="X6">
        <v>0.60978174209594704</v>
      </c>
      <c r="Y6">
        <v>0.60978174209594704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s="32" customFormat="1" x14ac:dyDescent="0.15">
      <c r="A7" s="33">
        <v>369</v>
      </c>
      <c r="B7" s="32">
        <v>17</v>
      </c>
      <c r="C7" s="32">
        <v>3</v>
      </c>
      <c r="D7" s="32">
        <v>10</v>
      </c>
      <c r="E7" s="32">
        <v>10</v>
      </c>
      <c r="F7" s="32">
        <v>10</v>
      </c>
      <c r="G7" s="32">
        <v>0</v>
      </c>
      <c r="H7" s="32">
        <v>7</v>
      </c>
      <c r="I7" s="32">
        <v>3</v>
      </c>
      <c r="J7" s="32">
        <v>0.85</v>
      </c>
      <c r="K7" s="34">
        <v>9.1018295288085902</v>
      </c>
      <c r="L7" s="34">
        <v>2.9575881958007799</v>
      </c>
      <c r="M7" s="32">
        <v>1.8714790344238299</v>
      </c>
      <c r="N7" s="32">
        <v>5.1571083068847701</v>
      </c>
      <c r="O7" s="32">
        <v>4</v>
      </c>
      <c r="P7" s="32">
        <v>4</v>
      </c>
      <c r="Q7" s="32">
        <v>14</v>
      </c>
      <c r="R7" s="35">
        <v>0.28570000000000001</v>
      </c>
      <c r="S7" s="35">
        <f t="shared" si="0"/>
        <v>0.4</v>
      </c>
      <c r="T7" s="32">
        <v>3.9591636657714799</v>
      </c>
      <c r="U7" s="32">
        <v>3.7008087635040301</v>
      </c>
      <c r="V7" s="32">
        <v>3.3626976013183598</v>
      </c>
      <c r="W7" s="34">
        <v>0.338111162185669</v>
      </c>
      <c r="X7" s="32">
        <v>0.596466064453125</v>
      </c>
      <c r="Y7" s="32">
        <v>0.596466064453125</v>
      </c>
      <c r="Z7" s="32">
        <v>0.4</v>
      </c>
      <c r="AA7" s="32">
        <v>1</v>
      </c>
      <c r="AB7" s="32">
        <v>0.71428571428571397</v>
      </c>
      <c r="AC7" s="32">
        <v>0.83333333333333304</v>
      </c>
      <c r="AD7" s="32">
        <v>0</v>
      </c>
      <c r="AE7" s="32">
        <v>0.6</v>
      </c>
    </row>
    <row r="8" spans="1:31" x14ac:dyDescent="0.15">
      <c r="A8" s="6">
        <v>438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12.3274631500244</v>
      </c>
      <c r="L8" s="10">
        <v>3.1570472717285201</v>
      </c>
      <c r="M8">
        <v>2.8654975891113299</v>
      </c>
      <c r="N8">
        <v>7.2738151550293004</v>
      </c>
      <c r="O8">
        <v>3</v>
      </c>
      <c r="P8">
        <v>3</v>
      </c>
      <c r="Q8">
        <v>13</v>
      </c>
      <c r="R8" s="16">
        <v>0.23080000000000001</v>
      </c>
      <c r="S8" s="16">
        <f t="shared" si="0"/>
        <v>0.3</v>
      </c>
      <c r="T8">
        <v>4.1711654663085902</v>
      </c>
      <c r="U8">
        <v>4.0008988380432102</v>
      </c>
      <c r="V8">
        <v>3.6034202575683598</v>
      </c>
      <c r="W8" s="17">
        <v>0.39747858047485402</v>
      </c>
      <c r="X8">
        <v>0.56774520874023404</v>
      </c>
      <c r="Y8">
        <v>0.56774520874023404</v>
      </c>
      <c r="Z8">
        <v>0.3</v>
      </c>
      <c r="AA8">
        <v>1</v>
      </c>
      <c r="AB8">
        <v>0.76923076923076905</v>
      </c>
      <c r="AC8">
        <v>0.86956521739130399</v>
      </c>
      <c r="AD8">
        <v>0</v>
      </c>
      <c r="AE8">
        <v>0.7</v>
      </c>
    </row>
    <row r="9" spans="1:31" x14ac:dyDescent="0.15">
      <c r="A9" s="6">
        <v>426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12.76491355896</v>
      </c>
      <c r="L9" s="10">
        <v>3.09232521057129</v>
      </c>
      <c r="M9">
        <v>2.9012107849121098</v>
      </c>
      <c r="N9">
        <v>8.8361930847168004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4.0366325378418004</v>
      </c>
      <c r="U9">
        <v>3.8388867378234899</v>
      </c>
      <c r="V9">
        <v>3.4590210914611799</v>
      </c>
      <c r="W9" s="17">
        <v>0.37986564636230502</v>
      </c>
      <c r="X9">
        <v>0.57761144638061501</v>
      </c>
      <c r="Y9">
        <v>0.57761144638061501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160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9.7188396453857404</v>
      </c>
      <c r="L10" s="10">
        <v>3.1543941497802699</v>
      </c>
      <c r="M10">
        <v>2.6168231964111301</v>
      </c>
      <c r="N10">
        <v>5.5176906585693404</v>
      </c>
      <c r="O10">
        <v>3</v>
      </c>
      <c r="P10">
        <v>3</v>
      </c>
      <c r="Q10">
        <v>13</v>
      </c>
      <c r="R10" s="16">
        <v>0.23080000000000001</v>
      </c>
      <c r="S10" s="16">
        <f t="shared" si="0"/>
        <v>0.3</v>
      </c>
      <c r="T10">
        <v>4.13474464416504</v>
      </c>
      <c r="U10">
        <v>3.91542744636536</v>
      </c>
      <c r="V10">
        <v>3.5470154285430899</v>
      </c>
      <c r="W10" s="17">
        <v>0.36841201782226601</v>
      </c>
      <c r="X10">
        <v>0.58772921562194802</v>
      </c>
      <c r="Y10">
        <v>0.58772921562194802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6">
        <v>334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9.7976722717285192</v>
      </c>
      <c r="L11" s="3">
        <v>3.17732810974121</v>
      </c>
      <c r="M11">
        <v>2.6821994781494101</v>
      </c>
      <c r="N11">
        <v>5.7997856140136701</v>
      </c>
      <c r="O11">
        <v>3</v>
      </c>
      <c r="P11">
        <v>3</v>
      </c>
      <c r="Q11">
        <v>13</v>
      </c>
      <c r="R11" s="16">
        <v>0.23080000000000001</v>
      </c>
      <c r="S11" s="16">
        <f t="shared" si="0"/>
        <v>0.3</v>
      </c>
      <c r="T11">
        <v>3.8663578033447301</v>
      </c>
      <c r="U11">
        <v>3.6644842624664302</v>
      </c>
      <c r="V11">
        <v>3.3028609752654998</v>
      </c>
      <c r="W11" s="3">
        <v>0.36162328720092801</v>
      </c>
      <c r="X11">
        <v>0.56349682807922397</v>
      </c>
      <c r="Y11">
        <v>0.56349682807922397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x14ac:dyDescent="0.15">
      <c r="A12" s="6">
        <v>560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10.261106491088899</v>
      </c>
      <c r="L12" s="10">
        <v>3.1597480773925799</v>
      </c>
      <c r="M12">
        <v>2.6344470977783199</v>
      </c>
      <c r="N12">
        <v>6.2502002716064498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4.0092296600341797</v>
      </c>
      <c r="U12">
        <v>3.7924528121948202</v>
      </c>
      <c r="V12">
        <v>3.4356625080108598</v>
      </c>
      <c r="W12" s="17">
        <v>0.35679030418396002</v>
      </c>
      <c r="X12">
        <v>0.57356715202331499</v>
      </c>
      <c r="Y12">
        <v>0.57356715202331499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s="32" customFormat="1" x14ac:dyDescent="0.15">
      <c r="A13" s="33">
        <v>974</v>
      </c>
      <c r="B13" s="32">
        <v>19</v>
      </c>
      <c r="C13" s="32">
        <v>1</v>
      </c>
      <c r="D13" s="32">
        <v>10</v>
      </c>
      <c r="E13" s="32">
        <v>10</v>
      </c>
      <c r="F13" s="32">
        <v>10</v>
      </c>
      <c r="G13" s="32">
        <v>0</v>
      </c>
      <c r="H13" s="32">
        <v>9</v>
      </c>
      <c r="I13" s="32">
        <v>1</v>
      </c>
      <c r="J13" s="32">
        <v>0.95</v>
      </c>
      <c r="K13" s="34">
        <v>13.1687889099121</v>
      </c>
      <c r="L13" s="34">
        <v>2.9838104248046902</v>
      </c>
      <c r="M13" s="32">
        <v>2.7930278778076199</v>
      </c>
      <c r="N13" s="32">
        <v>9.4088058471679705</v>
      </c>
      <c r="O13" s="32">
        <v>5</v>
      </c>
      <c r="P13" s="32">
        <v>5</v>
      </c>
      <c r="Q13" s="32">
        <v>15</v>
      </c>
      <c r="R13" s="35">
        <v>0.33329999999999999</v>
      </c>
      <c r="S13" s="35">
        <f t="shared" si="0"/>
        <v>0.5</v>
      </c>
      <c r="T13" s="32">
        <v>4.5915431976318404</v>
      </c>
      <c r="U13" s="32">
        <v>4.33931541442871</v>
      </c>
      <c r="V13" s="32">
        <v>3.9836831092834499</v>
      </c>
      <c r="W13" s="34">
        <v>0.355632305145264</v>
      </c>
      <c r="X13" s="32">
        <v>0.607860088348389</v>
      </c>
      <c r="Y13" s="32">
        <v>0.607860088348389</v>
      </c>
      <c r="Z13" s="32">
        <v>0.5</v>
      </c>
      <c r="AA13" s="32">
        <v>1</v>
      </c>
      <c r="AB13" s="32">
        <v>0.66666666666666696</v>
      </c>
      <c r="AC13" s="32">
        <v>0.8</v>
      </c>
      <c r="AD13" s="32">
        <v>0</v>
      </c>
      <c r="AE13" s="32">
        <v>0.5</v>
      </c>
    </row>
    <row r="14" spans="1:31" x14ac:dyDescent="0.15">
      <c r="A14" s="6">
        <v>539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12.797636032104499</v>
      </c>
      <c r="L14" s="10">
        <v>3.1951885223388699</v>
      </c>
      <c r="M14">
        <v>2.98256111145019</v>
      </c>
      <c r="N14">
        <v>8.5430927276611293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4.14190673828125</v>
      </c>
      <c r="U14">
        <v>3.9596066474914502</v>
      </c>
      <c r="V14">
        <v>3.5663313865661599</v>
      </c>
      <c r="W14" s="17">
        <v>0.39327526092529302</v>
      </c>
      <c r="X14">
        <v>0.575575351715088</v>
      </c>
      <c r="Y14">
        <v>0.575575351715088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ht="12.95" customHeight="1" x14ac:dyDescent="0.15">
      <c r="A15" s="6">
        <v>267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 s="3">
        <v>7.2348403930664098</v>
      </c>
      <c r="L15" s="10">
        <v>3.2259273529052699</v>
      </c>
      <c r="M15">
        <v>1.8032188415527299</v>
      </c>
      <c r="N15">
        <v>5.1724166870117196</v>
      </c>
      <c r="O15">
        <v>3</v>
      </c>
      <c r="P15">
        <v>3</v>
      </c>
      <c r="Q15">
        <v>12</v>
      </c>
      <c r="R15" s="16">
        <v>0.25</v>
      </c>
      <c r="S15" s="16">
        <f t="shared" si="0"/>
        <v>0.3</v>
      </c>
      <c r="T15">
        <v>3.08205986022949</v>
      </c>
      <c r="U15">
        <v>2.7949919700622599</v>
      </c>
      <c r="V15">
        <v>2.6184489727020299</v>
      </c>
      <c r="W15" s="17">
        <v>0.17654299736022899</v>
      </c>
      <c r="X15">
        <v>0.46361088752746599</v>
      </c>
      <c r="Y15">
        <v>0.46361088752746599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6">
        <v>5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7.8808155059814498</v>
      </c>
      <c r="L16" s="10">
        <v>3.2260665893554701</v>
      </c>
      <c r="M16">
        <v>1.3720741271972701</v>
      </c>
      <c r="N16">
        <v>5.6015110015869096</v>
      </c>
      <c r="O16">
        <v>3</v>
      </c>
      <c r="P16">
        <v>3</v>
      </c>
      <c r="Q16">
        <v>13</v>
      </c>
      <c r="R16" s="16">
        <v>0.23080000000000001</v>
      </c>
      <c r="S16" s="16">
        <f t="shared" si="0"/>
        <v>0.3</v>
      </c>
      <c r="T16">
        <v>3.0997753143310498</v>
      </c>
      <c r="U16">
        <v>2.7902081012725799</v>
      </c>
      <c r="V16">
        <v>2.5988922119140598</v>
      </c>
      <c r="W16" s="17">
        <v>0.19131588935852101</v>
      </c>
      <c r="X16">
        <v>0.50088310241699197</v>
      </c>
      <c r="Y16">
        <v>0.50088310241699197</v>
      </c>
      <c r="Z16">
        <v>0.3</v>
      </c>
      <c r="AA16">
        <v>1</v>
      </c>
      <c r="AB16">
        <v>0.76923076923076905</v>
      </c>
      <c r="AC16">
        <v>0.86956521739130399</v>
      </c>
      <c r="AD16">
        <v>0</v>
      </c>
      <c r="AE16">
        <v>0.7</v>
      </c>
    </row>
    <row r="17" spans="1:31" x14ac:dyDescent="0.15">
      <c r="A17" s="6">
        <v>827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8.7557678222656197</v>
      </c>
      <c r="L17" s="10">
        <v>3.2492980957031201</v>
      </c>
      <c r="M17">
        <v>2.3641204833984402</v>
      </c>
      <c r="N17">
        <v>4.9158000946044904</v>
      </c>
      <c r="O17">
        <v>2</v>
      </c>
      <c r="P17">
        <v>2</v>
      </c>
      <c r="Q17">
        <v>12</v>
      </c>
      <c r="R17" s="16">
        <v>0.16669999999999999</v>
      </c>
      <c r="S17" s="16">
        <f t="shared" si="0"/>
        <v>0.2</v>
      </c>
      <c r="T17">
        <v>3.6960983276367201</v>
      </c>
      <c r="U17">
        <v>3.47285723686218</v>
      </c>
      <c r="V17">
        <v>3.1423611640930198</v>
      </c>
      <c r="W17" s="17">
        <v>0.33049607276916498</v>
      </c>
      <c r="X17">
        <v>0.55373716354370095</v>
      </c>
      <c r="Y17">
        <v>0.55373716354370095</v>
      </c>
      <c r="Z17">
        <v>0.2</v>
      </c>
      <c r="AA17">
        <v>1</v>
      </c>
      <c r="AB17">
        <v>0.83333333333333304</v>
      </c>
      <c r="AC17">
        <v>0.90909090909090895</v>
      </c>
      <c r="AD17">
        <v>0</v>
      </c>
      <c r="AE17">
        <v>0.8</v>
      </c>
    </row>
    <row r="18" spans="1:31" x14ac:dyDescent="0.15">
      <c r="A18" s="6">
        <v>920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9.0620746612548793</v>
      </c>
      <c r="L18" s="10">
        <v>3.18034744262695</v>
      </c>
      <c r="M18">
        <v>2.29067039489746</v>
      </c>
      <c r="N18">
        <v>5.4368782043456996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4.0569820404052699</v>
      </c>
      <c r="U18">
        <v>3.78847455978394</v>
      </c>
      <c r="V18">
        <v>3.4632887840271001</v>
      </c>
      <c r="W18" s="17">
        <v>0.32518577575683599</v>
      </c>
      <c r="X18">
        <v>0.59369325637817405</v>
      </c>
      <c r="Y18">
        <v>0.59369325637817405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507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8.0761833190918004</v>
      </c>
      <c r="L19" s="10">
        <v>3.2535152435302699</v>
      </c>
      <c r="M19">
        <v>1.4528160095214799</v>
      </c>
      <c r="N19">
        <v>6.0439472198486301</v>
      </c>
      <c r="O19">
        <v>4</v>
      </c>
      <c r="P19">
        <v>4</v>
      </c>
      <c r="Q19">
        <v>14</v>
      </c>
      <c r="R19" s="16">
        <v>0.28570000000000001</v>
      </c>
      <c r="S19" s="16">
        <f t="shared" ref="S19:S52" si="1">O19/E19</f>
        <v>0.4</v>
      </c>
      <c r="T19">
        <v>3.1535835266113299</v>
      </c>
      <c r="U19">
        <v>2.8117747306823699</v>
      </c>
      <c r="V19">
        <v>2.6275200843811</v>
      </c>
      <c r="W19" s="17">
        <v>0.18425464630127</v>
      </c>
      <c r="X19">
        <v>0.52606344223022505</v>
      </c>
      <c r="Y19">
        <v>0.52606344223022505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73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7.2695007324218697</v>
      </c>
      <c r="L20" s="10">
        <v>3.22128105163574</v>
      </c>
      <c r="M20">
        <v>1.70132255554199</v>
      </c>
      <c r="N20">
        <v>5.0565223693847701</v>
      </c>
      <c r="O20">
        <v>3</v>
      </c>
      <c r="P20">
        <v>3</v>
      </c>
      <c r="Q20">
        <v>13</v>
      </c>
      <c r="R20" s="16">
        <v>0.23080000000000001</v>
      </c>
      <c r="S20" s="16">
        <f t="shared" si="1"/>
        <v>0.3</v>
      </c>
      <c r="T20">
        <v>2.8403358459472701</v>
      </c>
      <c r="U20">
        <v>2.5804290771484402</v>
      </c>
      <c r="V20">
        <v>2.38827300071716</v>
      </c>
      <c r="W20" s="17">
        <v>0.192156076431274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s="32" customFormat="1" x14ac:dyDescent="0.15">
      <c r="A21" s="33">
        <v>194</v>
      </c>
      <c r="B21" s="32">
        <v>14</v>
      </c>
      <c r="C21" s="32">
        <v>6</v>
      </c>
      <c r="D21" s="32">
        <v>10</v>
      </c>
      <c r="E21" s="32">
        <v>10</v>
      </c>
      <c r="F21" s="32">
        <v>10</v>
      </c>
      <c r="G21" s="32">
        <v>0</v>
      </c>
      <c r="H21" s="32">
        <v>4</v>
      </c>
      <c r="I21" s="32">
        <v>6</v>
      </c>
      <c r="J21" s="32">
        <v>0.7</v>
      </c>
      <c r="K21" s="34">
        <v>8.7540836334228498</v>
      </c>
      <c r="L21" s="34">
        <v>3.1999416351318399</v>
      </c>
      <c r="M21" s="32">
        <v>0.15018081665039101</v>
      </c>
      <c r="N21" s="32">
        <v>8.8024158477783203</v>
      </c>
      <c r="O21" s="32">
        <v>4</v>
      </c>
      <c r="P21" s="32">
        <v>4</v>
      </c>
      <c r="Q21" s="32">
        <v>14</v>
      </c>
      <c r="R21" s="35">
        <v>0.28570000000000001</v>
      </c>
      <c r="S21" s="35">
        <f t="shared" si="1"/>
        <v>0.4</v>
      </c>
      <c r="T21" s="32">
        <v>3.3016281127929701</v>
      </c>
      <c r="U21" s="32">
        <v>2.7430267333984402</v>
      </c>
      <c r="V21" s="32">
        <v>2.7414581775665301</v>
      </c>
      <c r="W21" s="34">
        <v>1.5685558319091799E-3</v>
      </c>
      <c r="X21" s="32">
        <v>0.56016993522643999</v>
      </c>
      <c r="Y21" s="32">
        <v>0.56016993522643999</v>
      </c>
      <c r="Z21" s="32">
        <v>0.4</v>
      </c>
      <c r="AA21" s="32">
        <v>1</v>
      </c>
      <c r="AB21" s="32">
        <v>0.71428571428571397</v>
      </c>
      <c r="AC21" s="32">
        <v>0.83333333333333304</v>
      </c>
      <c r="AD21" s="32">
        <v>0</v>
      </c>
      <c r="AE21" s="32">
        <v>0.6</v>
      </c>
    </row>
    <row r="22" spans="1:31" x14ac:dyDescent="0.15">
      <c r="A22" s="6">
        <v>474</v>
      </c>
      <c r="B22">
        <v>13</v>
      </c>
      <c r="C22">
        <v>7</v>
      </c>
      <c r="D22">
        <v>10</v>
      </c>
      <c r="E22">
        <v>10</v>
      </c>
      <c r="F22">
        <v>9</v>
      </c>
      <c r="G22">
        <v>1</v>
      </c>
      <c r="H22">
        <v>4</v>
      </c>
      <c r="I22">
        <v>6</v>
      </c>
      <c r="J22">
        <v>0.65</v>
      </c>
      <c r="K22" s="3">
        <v>7.8971233367919904</v>
      </c>
      <c r="L22" s="10">
        <v>3.4597053527832</v>
      </c>
      <c r="M22">
        <v>0.61443710327148404</v>
      </c>
      <c r="N22">
        <v>6.3514308929443404</v>
      </c>
      <c r="O22">
        <v>3</v>
      </c>
      <c r="P22">
        <v>3</v>
      </c>
      <c r="Q22">
        <v>11</v>
      </c>
      <c r="R22" s="16">
        <v>0.2727</v>
      </c>
      <c r="S22" s="16">
        <f t="shared" si="1"/>
        <v>0.3</v>
      </c>
      <c r="T22">
        <v>2.9463424682617201</v>
      </c>
      <c r="U22">
        <v>2.5359339714050302</v>
      </c>
      <c r="V22">
        <v>2.52812623977661</v>
      </c>
      <c r="W22" s="17">
        <v>7.8077316284179696E-3</v>
      </c>
      <c r="X22">
        <v>0.41821622848510698</v>
      </c>
      <c r="Y22">
        <v>0.41821622848510698</v>
      </c>
      <c r="Z22">
        <v>0.3</v>
      </c>
      <c r="AA22">
        <v>0.8</v>
      </c>
      <c r="AB22">
        <v>0.72727272727272696</v>
      </c>
      <c r="AC22">
        <v>0.76190476190476197</v>
      </c>
      <c r="AD22">
        <v>0.2</v>
      </c>
      <c r="AE22">
        <v>0.5</v>
      </c>
    </row>
    <row r="23" spans="1:31" x14ac:dyDescent="0.15">
      <c r="A23" s="6">
        <v>728</v>
      </c>
      <c r="B23">
        <v>14</v>
      </c>
      <c r="C23">
        <v>6</v>
      </c>
      <c r="D23">
        <v>10</v>
      </c>
      <c r="E23">
        <v>10</v>
      </c>
      <c r="F23">
        <v>9</v>
      </c>
      <c r="G23">
        <v>1</v>
      </c>
      <c r="H23">
        <v>5</v>
      </c>
      <c r="I23">
        <v>5</v>
      </c>
      <c r="J23">
        <v>0.7</v>
      </c>
      <c r="K23" s="3">
        <v>8.311279296875</v>
      </c>
      <c r="L23" s="10">
        <v>3.40718269348144</v>
      </c>
      <c r="M23">
        <v>1.7891731262207</v>
      </c>
      <c r="N23">
        <v>6.5721664428710902</v>
      </c>
      <c r="O23">
        <v>5</v>
      </c>
      <c r="P23">
        <v>5</v>
      </c>
      <c r="Q23">
        <v>14</v>
      </c>
      <c r="R23" s="16">
        <v>0.35709999999999997</v>
      </c>
      <c r="S23" s="16">
        <f t="shared" si="1"/>
        <v>0.5</v>
      </c>
      <c r="T23">
        <v>2.6091175079345699</v>
      </c>
      <c r="U23">
        <v>2.2884228229522701</v>
      </c>
      <c r="V23">
        <v>2.1918892860412602</v>
      </c>
      <c r="W23" s="17">
        <v>9.6533536911010701E-2</v>
      </c>
      <c r="X23">
        <v>0.41722822189330999</v>
      </c>
      <c r="Y23">
        <v>0.41722822189330999</v>
      </c>
      <c r="Z23">
        <v>0.5</v>
      </c>
      <c r="AA23">
        <v>0.9</v>
      </c>
      <c r="AB23">
        <v>0.64285714285714302</v>
      </c>
      <c r="AC23">
        <v>0.75</v>
      </c>
      <c r="AD23">
        <v>0.1</v>
      </c>
      <c r="AE23">
        <v>0.4</v>
      </c>
    </row>
    <row r="24" spans="1:31" x14ac:dyDescent="0.15">
      <c r="A24" s="6">
        <v>122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7.3813495635986301</v>
      </c>
      <c r="L24" s="10">
        <v>3.4230537414550799</v>
      </c>
      <c r="M24">
        <v>0.89295578002929699</v>
      </c>
      <c r="N24">
        <v>5.6789245605468697</v>
      </c>
      <c r="O24">
        <v>3</v>
      </c>
      <c r="P24">
        <v>3</v>
      </c>
      <c r="Q24">
        <v>13</v>
      </c>
      <c r="R24" s="16">
        <v>0.23080000000000001</v>
      </c>
      <c r="S24" s="16">
        <f t="shared" si="1"/>
        <v>0.3</v>
      </c>
      <c r="T24">
        <v>2.9774074554443399</v>
      </c>
      <c r="U24">
        <v>2.6132168769836399</v>
      </c>
      <c r="V24">
        <v>2.4931561946868901</v>
      </c>
      <c r="W24" s="17">
        <v>0.120060682296753</v>
      </c>
      <c r="X24">
        <v>0.48425126075744601</v>
      </c>
      <c r="Y24">
        <v>0.48425126075744601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557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8.6429004669189506</v>
      </c>
      <c r="L25" s="10">
        <v>3.4898815155029301</v>
      </c>
      <c r="M25">
        <v>3.3616695404052699</v>
      </c>
      <c r="N25">
        <v>6.9340877532959002</v>
      </c>
      <c r="O25">
        <v>6</v>
      </c>
      <c r="P25">
        <v>6</v>
      </c>
      <c r="Q25">
        <v>15</v>
      </c>
      <c r="R25" s="16">
        <v>0.4</v>
      </c>
      <c r="S25" s="16">
        <f t="shared" si="1"/>
        <v>0.6</v>
      </c>
      <c r="T25">
        <v>3.9486217498779301</v>
      </c>
      <c r="U25">
        <v>3.5956997871398899</v>
      </c>
      <c r="V25">
        <v>3.4285111427307098</v>
      </c>
      <c r="W25" s="17">
        <v>0.16718864440917999</v>
      </c>
      <c r="X25">
        <v>0.52011060714721702</v>
      </c>
      <c r="Y25">
        <v>0.52011060714721702</v>
      </c>
      <c r="Z25">
        <v>0.6</v>
      </c>
      <c r="AA25">
        <v>0.9</v>
      </c>
      <c r="AB25">
        <v>0.6</v>
      </c>
      <c r="AC25">
        <v>0.72</v>
      </c>
      <c r="AD25">
        <v>0.1</v>
      </c>
      <c r="AE25">
        <v>0.3</v>
      </c>
    </row>
    <row r="26" spans="1:31" x14ac:dyDescent="0.15">
      <c r="A26" s="6">
        <v>820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9.3573627471923793</v>
      </c>
      <c r="L26" s="10">
        <v>3.4400177001953098</v>
      </c>
      <c r="M26">
        <v>1.18503570556641</v>
      </c>
      <c r="N26">
        <v>7.3247261047363299</v>
      </c>
      <c r="O26">
        <v>4</v>
      </c>
      <c r="P26">
        <v>4</v>
      </c>
      <c r="Q26">
        <v>14</v>
      </c>
      <c r="R26" s="16">
        <v>0.28570000000000001</v>
      </c>
      <c r="S26" s="16">
        <f t="shared" si="1"/>
        <v>0.4</v>
      </c>
      <c r="T26">
        <v>3.0999946594238299</v>
      </c>
      <c r="U26">
        <v>2.73641777038574</v>
      </c>
      <c r="V26">
        <v>2.56048488616943</v>
      </c>
      <c r="W26" s="17">
        <v>0.17593288421630901</v>
      </c>
      <c r="X26">
        <v>0.53950977325439498</v>
      </c>
      <c r="Y26">
        <v>0.53950977325439498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441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8.3690395355224592</v>
      </c>
      <c r="L27" s="10">
        <v>3.4027957916259801</v>
      </c>
      <c r="M27">
        <v>1.6312103271484399</v>
      </c>
      <c r="N27">
        <v>6.3893070220947301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3.6996479034423801</v>
      </c>
      <c r="U27">
        <v>3.2927107810974099</v>
      </c>
      <c r="V27">
        <v>3.1120703220367401</v>
      </c>
      <c r="W27" s="17">
        <v>0.180640459060669</v>
      </c>
      <c r="X27">
        <v>0.58757758140563998</v>
      </c>
      <c r="Y27">
        <v>0.58757758140563998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895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7.3979415893554696</v>
      </c>
      <c r="L28" s="10">
        <v>3.4750308990478498</v>
      </c>
      <c r="M28">
        <v>2.0966644287109402</v>
      </c>
      <c r="N28">
        <v>5.08909034729004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3.2392559051513699</v>
      </c>
      <c r="U28">
        <v>2.9665412902832</v>
      </c>
      <c r="V28">
        <v>2.7843761444091801</v>
      </c>
      <c r="W28" s="17">
        <v>0.18216514587402299</v>
      </c>
      <c r="X28">
        <v>0.454879760742187</v>
      </c>
      <c r="Y28">
        <v>0.454879760742187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333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8.0957393646240199</v>
      </c>
      <c r="L29" s="10">
        <v>3.4925460815429701</v>
      </c>
      <c r="M29">
        <v>1.79521560668945</v>
      </c>
      <c r="N29">
        <v>5.81172752380371</v>
      </c>
      <c r="O29">
        <v>3</v>
      </c>
      <c r="P29">
        <v>3</v>
      </c>
      <c r="Q29">
        <v>12</v>
      </c>
      <c r="R29" s="16">
        <v>0.25</v>
      </c>
      <c r="S29" s="16">
        <f t="shared" si="1"/>
        <v>0.3</v>
      </c>
      <c r="T29">
        <v>2.8281917572021502</v>
      </c>
      <c r="U29">
        <v>2.55274534225464</v>
      </c>
      <c r="V29">
        <v>2.3588681221008301</v>
      </c>
      <c r="W29" s="17">
        <v>0.19387722015380901</v>
      </c>
      <c r="X29">
        <v>0.46932363510131803</v>
      </c>
      <c r="Y29">
        <v>0.46932363510131803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22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7.8447742462158203</v>
      </c>
      <c r="L30" s="10">
        <v>3.5581932067871098</v>
      </c>
      <c r="M30">
        <v>1.8253154754638701</v>
      </c>
      <c r="N30">
        <v>5.1074123382568404</v>
      </c>
      <c r="O30">
        <v>3</v>
      </c>
      <c r="P30">
        <v>3</v>
      </c>
      <c r="Q30">
        <v>12</v>
      </c>
      <c r="R30" s="16">
        <v>0.25</v>
      </c>
      <c r="S30" s="16">
        <f t="shared" si="1"/>
        <v>0.3</v>
      </c>
      <c r="T30">
        <v>3.2751617431640598</v>
      </c>
      <c r="U30">
        <v>2.9962241649627699</v>
      </c>
      <c r="V30">
        <v>2.7968080043792698</v>
      </c>
      <c r="W30" s="17">
        <v>0.19941616058349601</v>
      </c>
      <c r="X30">
        <v>0.47835373878478998</v>
      </c>
      <c r="Y30">
        <v>0.47835373878478998</v>
      </c>
      <c r="Z30">
        <v>0.3</v>
      </c>
      <c r="AA30">
        <v>0.9</v>
      </c>
      <c r="AB30">
        <v>0.75</v>
      </c>
      <c r="AC30">
        <v>0.81818181818181801</v>
      </c>
      <c r="AD30">
        <v>0.1</v>
      </c>
      <c r="AE30">
        <v>0.6</v>
      </c>
    </row>
    <row r="31" spans="1:31" x14ac:dyDescent="0.15">
      <c r="A31" s="6">
        <v>645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8.6603298187255895</v>
      </c>
      <c r="L31" s="10">
        <v>3.4367218017578098</v>
      </c>
      <c r="M31">
        <v>1.40293121337891</v>
      </c>
      <c r="N31">
        <v>6.3796310424804696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3.54470634460449</v>
      </c>
      <c r="U31">
        <v>3.18924832344055</v>
      </c>
      <c r="V31">
        <v>2.9831023216247599</v>
      </c>
      <c r="W31" s="17">
        <v>0.20614600181579601</v>
      </c>
      <c r="X31">
        <v>0.561604022979736</v>
      </c>
      <c r="Y31">
        <v>0.561604022979736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s="1" customFormat="1" x14ac:dyDescent="0.15">
      <c r="A32" s="8">
        <v>180</v>
      </c>
      <c r="B32" s="1">
        <v>15</v>
      </c>
      <c r="C32" s="1">
        <v>5</v>
      </c>
      <c r="D32" s="1">
        <v>10</v>
      </c>
      <c r="E32" s="1">
        <v>10</v>
      </c>
      <c r="F32" s="1">
        <v>10</v>
      </c>
      <c r="G32" s="1">
        <v>0</v>
      </c>
      <c r="H32" s="1">
        <v>5</v>
      </c>
      <c r="I32" s="1">
        <v>5</v>
      </c>
      <c r="J32" s="1">
        <v>0.75</v>
      </c>
      <c r="K32" s="12">
        <v>8.6510353088378906</v>
      </c>
      <c r="L32" s="12">
        <v>3.5153141021728498</v>
      </c>
      <c r="M32" s="1">
        <v>1.5819053649902299</v>
      </c>
      <c r="N32" s="1">
        <v>6.4046325683593697</v>
      </c>
      <c r="O32" s="1">
        <v>3</v>
      </c>
      <c r="P32" s="1">
        <v>3</v>
      </c>
      <c r="Q32" s="1">
        <v>13</v>
      </c>
      <c r="R32" s="19">
        <v>0.23080000000000001</v>
      </c>
      <c r="S32" s="19">
        <f t="shared" si="1"/>
        <v>0.3</v>
      </c>
      <c r="T32" s="1">
        <v>3.3307437896728498</v>
      </c>
      <c r="U32" s="1">
        <v>2.9684205055236799</v>
      </c>
      <c r="V32" s="1">
        <v>2.7608375549316402</v>
      </c>
      <c r="W32" s="12">
        <v>0.20758295059204099</v>
      </c>
      <c r="X32" s="1">
        <v>0.56990623474121105</v>
      </c>
      <c r="Y32" s="1">
        <v>0.56990623474121105</v>
      </c>
      <c r="Z32" s="1">
        <v>0.3</v>
      </c>
      <c r="AA32" s="1">
        <v>1</v>
      </c>
      <c r="AB32" s="1">
        <v>0.76923076923076905</v>
      </c>
      <c r="AC32" s="1">
        <v>0.86956521739130399</v>
      </c>
      <c r="AD32" s="1">
        <v>0</v>
      </c>
      <c r="AE32" s="1">
        <v>0.7</v>
      </c>
    </row>
    <row r="33" spans="1:31" x14ac:dyDescent="0.15">
      <c r="A33" s="6">
        <v>7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9.7504291534423793</v>
      </c>
      <c r="L33" s="10">
        <v>3.6274681091308598</v>
      </c>
      <c r="M33">
        <v>3.2106761932372998</v>
      </c>
      <c r="N33">
        <v>5.56974220275879</v>
      </c>
      <c r="O33">
        <v>2</v>
      </c>
      <c r="P33">
        <v>2</v>
      </c>
      <c r="Q33">
        <v>12</v>
      </c>
      <c r="R33" s="16">
        <v>0.16669999999999999</v>
      </c>
      <c r="S33" s="16">
        <f t="shared" si="1"/>
        <v>0.2</v>
      </c>
      <c r="T33">
        <v>3.89222908020019</v>
      </c>
      <c r="U33">
        <v>3.7008795738220202</v>
      </c>
      <c r="V33">
        <v>3.3142113685607901</v>
      </c>
      <c r="W33" s="17">
        <v>0.38666820526123102</v>
      </c>
      <c r="X33">
        <v>0.57801771163940396</v>
      </c>
      <c r="Y33">
        <v>0.57801771163940396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804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 s="3">
        <v>9.2121372222900408</v>
      </c>
      <c r="L34" s="10">
        <v>3.6844596862793</v>
      </c>
      <c r="M34">
        <v>2.8261775970459002</v>
      </c>
      <c r="N34">
        <v>5.0357398986816397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3.9346790313720699</v>
      </c>
      <c r="U34">
        <v>3.6910636425018302</v>
      </c>
      <c r="V34">
        <v>3.3227219581603999</v>
      </c>
      <c r="W34" s="17">
        <v>0.368341684341431</v>
      </c>
      <c r="X34">
        <v>0.61195707321167003</v>
      </c>
      <c r="Y34">
        <v>0.61195707321167003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336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8.10992431640625</v>
      </c>
      <c r="L35" s="10">
        <v>3.7348098754882799</v>
      </c>
      <c r="M35">
        <v>0.77038192749023404</v>
      </c>
      <c r="N35">
        <v>5.9970664978027299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3.34078788757324</v>
      </c>
      <c r="U35">
        <v>2.9262900352478001</v>
      </c>
      <c r="V35">
        <v>2.7806494235992401</v>
      </c>
      <c r="W35" s="17">
        <v>0.14564061164855999</v>
      </c>
      <c r="X35">
        <v>0.56013846397399902</v>
      </c>
      <c r="Y35">
        <v>0.56013846397399902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287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8.0243225097656197</v>
      </c>
      <c r="L36" s="3">
        <v>3.7559452056884801</v>
      </c>
      <c r="M36">
        <v>2.51016426086426</v>
      </c>
      <c r="N36">
        <v>3.9995098114013699</v>
      </c>
      <c r="O36">
        <v>2</v>
      </c>
      <c r="P36">
        <v>2</v>
      </c>
      <c r="Q36">
        <v>11</v>
      </c>
      <c r="R36" s="16">
        <v>0.18179999999999999</v>
      </c>
      <c r="S36" s="16">
        <f t="shared" si="1"/>
        <v>0.2</v>
      </c>
      <c r="T36">
        <v>3.2217845916747998</v>
      </c>
      <c r="U36">
        <v>3.0187540054321298</v>
      </c>
      <c r="V36">
        <v>2.7104396820068399</v>
      </c>
      <c r="W36" s="3">
        <v>0.30831432342529302</v>
      </c>
      <c r="X36">
        <v>0.51134490966796897</v>
      </c>
      <c r="Y36">
        <v>0.51134490966796897</v>
      </c>
      <c r="Z36">
        <v>0.2</v>
      </c>
      <c r="AA36">
        <v>0.9</v>
      </c>
      <c r="AB36">
        <v>0.81818181818181801</v>
      </c>
      <c r="AC36">
        <v>0.85714285714285698</v>
      </c>
      <c r="AD36">
        <v>0.1</v>
      </c>
      <c r="AE36">
        <v>0.7</v>
      </c>
    </row>
    <row r="37" spans="1:31" x14ac:dyDescent="0.15">
      <c r="A37" s="6">
        <v>909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9.4390964508056605</v>
      </c>
      <c r="L37" s="10">
        <v>3.6817817687988299</v>
      </c>
      <c r="M37">
        <v>2.35576248168945</v>
      </c>
      <c r="N37">
        <v>6.2804756164550799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3.6427536010742201</v>
      </c>
      <c r="U37">
        <v>3.3378839492797798</v>
      </c>
      <c r="V37">
        <v>3.0499641895294198</v>
      </c>
      <c r="W37" s="17">
        <v>0.28791975975036599</v>
      </c>
      <c r="X37">
        <v>0.59278941154480003</v>
      </c>
      <c r="Y37">
        <v>0.59278941154480003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832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8.1481857299804705</v>
      </c>
      <c r="L38" s="10">
        <v>3.6342067718505899</v>
      </c>
      <c r="M38">
        <v>2.5873832702636701</v>
      </c>
      <c r="N38">
        <v>4.9062271118164098</v>
      </c>
      <c r="O38">
        <v>2</v>
      </c>
      <c r="P38">
        <v>2</v>
      </c>
      <c r="Q38">
        <v>11</v>
      </c>
      <c r="R38" s="16">
        <v>0.18179999999999999</v>
      </c>
      <c r="S38" s="16">
        <f t="shared" si="1"/>
        <v>0.2</v>
      </c>
      <c r="T38">
        <v>3.1466770172119101</v>
      </c>
      <c r="U38">
        <v>2.9410047531127899</v>
      </c>
      <c r="V38">
        <v>2.6656045913696298</v>
      </c>
      <c r="W38" s="17">
        <v>0.27540016174316401</v>
      </c>
      <c r="X38">
        <v>0.48107242584228499</v>
      </c>
      <c r="Y38">
        <v>0.48107242584228499</v>
      </c>
      <c r="Z38">
        <v>0.2</v>
      </c>
      <c r="AA38">
        <v>0.9</v>
      </c>
      <c r="AB38">
        <v>0.81818181818181801</v>
      </c>
      <c r="AC38">
        <v>0.85714285714285698</v>
      </c>
      <c r="AD38">
        <v>0.1</v>
      </c>
      <c r="AE38">
        <v>0.7</v>
      </c>
    </row>
    <row r="39" spans="1:31" x14ac:dyDescent="0.15">
      <c r="A39" s="6">
        <v>280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9.9044857025146502</v>
      </c>
      <c r="L39" s="10">
        <v>3.6474914550781201</v>
      </c>
      <c r="M39">
        <v>2.3194427490234402</v>
      </c>
      <c r="N39">
        <v>7.1081981658935502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3.4641170501709002</v>
      </c>
      <c r="U39">
        <v>3.14463591575623</v>
      </c>
      <c r="V39">
        <v>2.87735867500305</v>
      </c>
      <c r="W39" s="17">
        <v>0.26727724075317399</v>
      </c>
      <c r="X39">
        <v>0.58675837516784701</v>
      </c>
      <c r="Y39">
        <v>0.58675837516784701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s="32" customFormat="1" x14ac:dyDescent="0.15">
      <c r="A40" s="33">
        <v>717</v>
      </c>
      <c r="B40" s="32">
        <v>15</v>
      </c>
      <c r="C40" s="32">
        <v>5</v>
      </c>
      <c r="D40" s="32">
        <v>10</v>
      </c>
      <c r="E40" s="32">
        <v>10</v>
      </c>
      <c r="F40" s="32">
        <v>10</v>
      </c>
      <c r="G40" s="32">
        <v>0</v>
      </c>
      <c r="H40" s="32">
        <v>5</v>
      </c>
      <c r="I40" s="32">
        <v>5</v>
      </c>
      <c r="J40" s="32">
        <v>0.75</v>
      </c>
      <c r="K40" s="34">
        <v>8.2835903167724592</v>
      </c>
      <c r="L40" s="34">
        <v>3.7286453247070299</v>
      </c>
      <c r="M40" s="32">
        <v>1.9377021789550799</v>
      </c>
      <c r="N40" s="32">
        <v>5.5280113220214799</v>
      </c>
      <c r="O40" s="32">
        <v>3</v>
      </c>
      <c r="P40" s="32">
        <v>3</v>
      </c>
      <c r="Q40" s="32">
        <v>13</v>
      </c>
      <c r="R40" s="35">
        <v>0.23080000000000001</v>
      </c>
      <c r="S40" s="35">
        <f t="shared" si="1"/>
        <v>0.3</v>
      </c>
      <c r="T40" s="32">
        <v>2.8681507110595699</v>
      </c>
      <c r="U40" s="32">
        <v>2.60428667068481</v>
      </c>
      <c r="V40" s="32">
        <v>2.3725152015686</v>
      </c>
      <c r="W40" s="34">
        <v>0.23177146911621099</v>
      </c>
      <c r="X40" s="32">
        <v>0.49563550949096702</v>
      </c>
      <c r="Y40" s="32">
        <v>0.49563550949096702</v>
      </c>
      <c r="Z40" s="32">
        <v>0.3</v>
      </c>
      <c r="AA40" s="32">
        <v>1</v>
      </c>
      <c r="AB40" s="32">
        <v>0.76923076923076905</v>
      </c>
      <c r="AC40" s="32">
        <v>0.86956521739130399</v>
      </c>
      <c r="AD40" s="32">
        <v>0</v>
      </c>
      <c r="AE40" s="32">
        <v>0.7</v>
      </c>
    </row>
    <row r="41" spans="1:31" x14ac:dyDescent="0.15">
      <c r="A41" s="6">
        <v>977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10.467790603637701</v>
      </c>
      <c r="L41" s="10">
        <v>3.95425605773926</v>
      </c>
      <c r="M41">
        <v>3.54449462890625</v>
      </c>
      <c r="N41">
        <v>6.0931262969970703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4.0049190521240199</v>
      </c>
      <c r="U41">
        <v>3.8048429489135702</v>
      </c>
      <c r="V41">
        <v>3.3979873657226598</v>
      </c>
      <c r="W41" s="17">
        <v>0.40685558319091802</v>
      </c>
      <c r="X41">
        <v>0.60693168640136697</v>
      </c>
      <c r="Y41">
        <v>0.60693168640136697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116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10.695125579834</v>
      </c>
      <c r="L42" s="10">
        <v>3.86113357543945</v>
      </c>
      <c r="M42">
        <v>3.4150371551513699</v>
      </c>
      <c r="N42">
        <v>6.3120250701904297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4.1133708953857404</v>
      </c>
      <c r="U42">
        <v>3.9187879562377899</v>
      </c>
      <c r="V42">
        <v>3.5277342796325701</v>
      </c>
      <c r="W42" s="17">
        <v>0.391053676605225</v>
      </c>
      <c r="X42">
        <v>0.58563661575317405</v>
      </c>
      <c r="Y42">
        <v>0.58563661575317405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887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10.2275581359863</v>
      </c>
      <c r="L43" s="10">
        <v>3.8743839263915998</v>
      </c>
      <c r="M43">
        <v>3.3857994079589799</v>
      </c>
      <c r="N43">
        <v>5.4985122680664098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4.1704597473144496</v>
      </c>
      <c r="U43">
        <v>3.9681935310363801</v>
      </c>
      <c r="V43">
        <v>3.58179712295532</v>
      </c>
      <c r="W43" s="17">
        <v>0.38639640808105502</v>
      </c>
      <c r="X43">
        <v>0.58866262435913097</v>
      </c>
      <c r="Y43">
        <v>0.58866262435913097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774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9.9837837219238299</v>
      </c>
      <c r="L44" s="10">
        <v>3.8917007446289098</v>
      </c>
      <c r="M44">
        <v>3.5301170349121098</v>
      </c>
      <c r="N44">
        <v>5.8071537017822301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3.93145751953125</v>
      </c>
      <c r="U44">
        <v>3.73478102684021</v>
      </c>
      <c r="V44">
        <v>3.3527534008026101</v>
      </c>
      <c r="W44" s="17">
        <v>0.38202762603759799</v>
      </c>
      <c r="X44">
        <v>0.57870411872863803</v>
      </c>
      <c r="Y44">
        <v>0.57870411872863803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814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8.7280445098877006</v>
      </c>
      <c r="L45" s="10">
        <v>3.9425106048584002</v>
      </c>
      <c r="M45">
        <v>3.1601314544677699</v>
      </c>
      <c r="N45">
        <v>4.2285442352294904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3.6649322509765598</v>
      </c>
      <c r="U45">
        <v>3.4909923076629599</v>
      </c>
      <c r="V45">
        <v>3.1285991668701199</v>
      </c>
      <c r="W45" s="17">
        <v>0.36239314079284701</v>
      </c>
      <c r="X45">
        <v>0.53633308410644498</v>
      </c>
      <c r="Y45">
        <v>0.53633308410644498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s="32" customFormat="1" x14ac:dyDescent="0.15">
      <c r="A46" s="33">
        <v>715</v>
      </c>
      <c r="B46" s="32">
        <v>17</v>
      </c>
      <c r="C46" s="32">
        <v>3</v>
      </c>
      <c r="D46" s="32">
        <v>10</v>
      </c>
      <c r="E46" s="32">
        <v>10</v>
      </c>
      <c r="F46" s="32">
        <v>10</v>
      </c>
      <c r="G46" s="32">
        <v>0</v>
      </c>
      <c r="H46" s="32">
        <v>7</v>
      </c>
      <c r="I46" s="32">
        <v>3</v>
      </c>
      <c r="J46" s="32">
        <v>0.85</v>
      </c>
      <c r="K46" s="34">
        <v>9.5674629211425799</v>
      </c>
      <c r="L46" s="34">
        <v>3.8139095306396502</v>
      </c>
      <c r="M46" s="32">
        <v>3.18080329895019</v>
      </c>
      <c r="N46" s="32">
        <v>6.1090106964111301</v>
      </c>
      <c r="O46" s="32">
        <v>3</v>
      </c>
      <c r="P46" s="32">
        <v>3</v>
      </c>
      <c r="Q46" s="32">
        <v>13</v>
      </c>
      <c r="R46" s="35">
        <v>0.23080000000000001</v>
      </c>
      <c r="S46" s="35">
        <f t="shared" si="1"/>
        <v>0.3</v>
      </c>
      <c r="T46" s="32">
        <v>3.7163944244384801</v>
      </c>
      <c r="U46" s="32">
        <v>3.4742794036865199</v>
      </c>
      <c r="V46" s="32">
        <v>3.1432590484619101</v>
      </c>
      <c r="W46" s="34">
        <v>0.33102035522460899</v>
      </c>
      <c r="X46" s="32">
        <v>0.57313537597656194</v>
      </c>
      <c r="Y46" s="32">
        <v>0.57313537597656194</v>
      </c>
      <c r="Z46" s="32">
        <v>0.3</v>
      </c>
      <c r="AA46" s="32">
        <v>1</v>
      </c>
      <c r="AB46" s="32">
        <v>0.76923076923076905</v>
      </c>
      <c r="AC46" s="32">
        <v>0.86956521739130399</v>
      </c>
      <c r="AD46" s="32">
        <v>0</v>
      </c>
      <c r="AE46" s="32">
        <v>0.7</v>
      </c>
    </row>
    <row r="47" spans="1:31" x14ac:dyDescent="0.15">
      <c r="A47" s="6">
        <v>738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10.526350021362299</v>
      </c>
      <c r="L47" s="10">
        <v>4.0360393524169904</v>
      </c>
      <c r="M47">
        <v>3.4618988037109402</v>
      </c>
      <c r="N47">
        <v>5.2421836853027299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4.0297908782959002</v>
      </c>
      <c r="U47">
        <v>3.87283563613892</v>
      </c>
      <c r="V47">
        <v>3.4242961406707799</v>
      </c>
      <c r="W47" s="17">
        <v>0.44853949546813998</v>
      </c>
      <c r="X47">
        <v>0.60549473762512196</v>
      </c>
      <c r="Y47">
        <v>0.60549473762512196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98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9.8297519683837908</v>
      </c>
      <c r="L48" s="10">
        <v>4.0625991821289098</v>
      </c>
      <c r="M48">
        <v>3.78593826293945</v>
      </c>
      <c r="N48">
        <v>5.8256168365478498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3.76481056213379</v>
      </c>
      <c r="U48">
        <v>3.5798575878143302</v>
      </c>
      <c r="V48">
        <v>3.2034485340118399</v>
      </c>
      <c r="W48" s="17">
        <v>0.37640905380249001</v>
      </c>
      <c r="X48">
        <v>0.56136202812194802</v>
      </c>
      <c r="Y48">
        <v>0.56136202812194802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975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8.6650199890136701</v>
      </c>
      <c r="L49" s="10">
        <v>4.0209655761718697</v>
      </c>
      <c r="M49">
        <v>3.30251884460449</v>
      </c>
      <c r="N49">
        <v>4.23954200744629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3.4661102294921902</v>
      </c>
      <c r="U49">
        <v>3.2868278026580802</v>
      </c>
      <c r="V49">
        <v>2.9198410511016801</v>
      </c>
      <c r="W49" s="17">
        <v>0.36698675155639598</v>
      </c>
      <c r="X49">
        <v>0.54626917839050304</v>
      </c>
      <c r="Y49">
        <v>0.54626917839050304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s="32" customFormat="1" x14ac:dyDescent="0.15">
      <c r="A50" s="33">
        <v>121</v>
      </c>
      <c r="B50" s="32">
        <v>17</v>
      </c>
      <c r="C50" s="32">
        <v>3</v>
      </c>
      <c r="D50" s="32">
        <v>10</v>
      </c>
      <c r="E50" s="32">
        <v>10</v>
      </c>
      <c r="F50" s="32">
        <v>10</v>
      </c>
      <c r="G50" s="32">
        <v>0</v>
      </c>
      <c r="H50" s="32">
        <v>7</v>
      </c>
      <c r="I50" s="32">
        <v>3</v>
      </c>
      <c r="J50" s="32">
        <v>0.85</v>
      </c>
      <c r="K50" s="34">
        <v>9.7340965270996094</v>
      </c>
      <c r="L50" s="34">
        <v>3.9624137878418</v>
      </c>
      <c r="M50" s="32">
        <v>3.2657928466796902</v>
      </c>
      <c r="N50" s="32">
        <v>5.9232063293456996</v>
      </c>
      <c r="O50" s="32">
        <v>2</v>
      </c>
      <c r="P50" s="32">
        <v>2</v>
      </c>
      <c r="Q50" s="32">
        <v>12</v>
      </c>
      <c r="R50" s="35">
        <v>0.16669999999999999</v>
      </c>
      <c r="S50" s="35">
        <f t="shared" si="1"/>
        <v>0.2</v>
      </c>
      <c r="T50" s="32">
        <v>4.0050354003906197</v>
      </c>
      <c r="U50" s="32">
        <v>3.7688567638397199</v>
      </c>
      <c r="V50" s="32">
        <v>3.4036056995391801</v>
      </c>
      <c r="W50" s="34">
        <v>0.365251064300537</v>
      </c>
      <c r="X50" s="32">
        <v>0.60142970085143999</v>
      </c>
      <c r="Y50" s="32">
        <v>0.60142970085143999</v>
      </c>
      <c r="Z50" s="32">
        <v>0.2</v>
      </c>
      <c r="AA50" s="32">
        <v>1</v>
      </c>
      <c r="AB50" s="32">
        <v>0.83333333333333304</v>
      </c>
      <c r="AC50" s="32">
        <v>0.90909090909090895</v>
      </c>
      <c r="AD50" s="32">
        <v>0</v>
      </c>
      <c r="AE50" s="32">
        <v>0.8</v>
      </c>
    </row>
    <row r="51" spans="1:31" x14ac:dyDescent="0.15">
      <c r="A51" s="6">
        <v>282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9.8995666503906197</v>
      </c>
      <c r="L51" s="10">
        <v>4.2879219055175799</v>
      </c>
      <c r="M51">
        <v>2.7621402740478498</v>
      </c>
      <c r="N51">
        <v>5.5382747650146502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3.1876335144043</v>
      </c>
      <c r="U51">
        <v>3.00083351135254</v>
      </c>
      <c r="V51">
        <v>2.6199593544006401</v>
      </c>
      <c r="W51" s="17">
        <v>0.38087415695190402</v>
      </c>
      <c r="X51">
        <v>0.567674160003662</v>
      </c>
      <c r="Y51">
        <v>0.567674160003662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420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8.9019279479980504</v>
      </c>
      <c r="L52" s="10">
        <v>4.2809696197509801</v>
      </c>
      <c r="M52">
        <v>3.0007476806640598</v>
      </c>
      <c r="N52">
        <v>4.5010414123535201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3.5607547760009801</v>
      </c>
      <c r="U52">
        <v>3.3618261814117401</v>
      </c>
      <c r="V52">
        <v>2.9829249382018999</v>
      </c>
      <c r="W52" s="17">
        <v>0.37890124320983898</v>
      </c>
      <c r="X52">
        <v>0.57782983779907204</v>
      </c>
      <c r="Y52">
        <v>0.57782983779907204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3.4755835065654672</v>
      </c>
      <c r="W53" s="17">
        <f t="shared" ref="W53:AE53" si="2">AVERAGE(W2:W52)</f>
        <v>0.29070831280128634</v>
      </c>
      <c r="Z53" s="3">
        <f t="shared" si="2"/>
        <v>0.33137254901960794</v>
      </c>
      <c r="AA53" s="3">
        <f t="shared" si="2"/>
        <v>0.98235294117647043</v>
      </c>
      <c r="AB53" s="3">
        <f t="shared" si="2"/>
        <v>0.75111848935378356</v>
      </c>
      <c r="AC53" s="3">
        <f t="shared" si="2"/>
        <v>0.85006222251746488</v>
      </c>
      <c r="AD53" s="3">
        <f t="shared" si="2"/>
        <v>1.7647058823529412E-2</v>
      </c>
      <c r="AE53" s="3">
        <f t="shared" si="2"/>
        <v>0.65098039215686276</v>
      </c>
    </row>
    <row r="54" spans="1:31" s="3" customFormat="1" x14ac:dyDescent="0.15">
      <c r="K54" s="14" t="s">
        <v>30</v>
      </c>
      <c r="L54" s="10">
        <f>MAX(L2:L52)</f>
        <v>4.2879219055175799</v>
      </c>
      <c r="W54" s="17">
        <f t="shared" ref="W54:AE54" si="3">MAX(W2:W52)</f>
        <v>0.44853949546813998</v>
      </c>
      <c r="Z54" s="3">
        <f t="shared" si="3"/>
        <v>0.6</v>
      </c>
      <c r="AA54" s="3">
        <f t="shared" si="3"/>
        <v>1</v>
      </c>
      <c r="AB54" s="3">
        <f t="shared" si="3"/>
        <v>0.83333333333333304</v>
      </c>
      <c r="AC54" s="3">
        <f t="shared" si="3"/>
        <v>0.90909090909090895</v>
      </c>
      <c r="AD54" s="3">
        <f t="shared" si="3"/>
        <v>0.2</v>
      </c>
      <c r="AE54" s="3">
        <f t="shared" si="3"/>
        <v>0.8</v>
      </c>
    </row>
    <row r="55" spans="1:31" s="3" customFormat="1" x14ac:dyDescent="0.15">
      <c r="L55" s="10">
        <f>MIN(L2:L52)</f>
        <v>2.7501449584960902</v>
      </c>
      <c r="W55" s="17">
        <f t="shared" ref="W55:AE55" si="4">MIN(W2:W52)</f>
        <v>1.5685558319091799E-3</v>
      </c>
      <c r="Z55" s="3">
        <f t="shared" si="4"/>
        <v>0.2</v>
      </c>
      <c r="AA55" s="3">
        <f t="shared" si="4"/>
        <v>0.8</v>
      </c>
      <c r="AB55" s="3">
        <f t="shared" si="4"/>
        <v>0.6</v>
      </c>
      <c r="AC55" s="3">
        <f t="shared" si="4"/>
        <v>0.72</v>
      </c>
      <c r="AD55" s="3">
        <f t="shared" si="4"/>
        <v>0</v>
      </c>
      <c r="AE55" s="3">
        <f t="shared" si="4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N62" s="3" t="s">
        <v>97</v>
      </c>
      <c r="O62" s="3"/>
      <c r="P62" s="3"/>
      <c r="Q62" s="3"/>
      <c r="W62" s="17"/>
    </row>
    <row r="63" spans="1:31" x14ac:dyDescent="0.15">
      <c r="K63" s="3"/>
      <c r="L63" s="3"/>
      <c r="N63" s="3">
        <v>0.2</v>
      </c>
      <c r="O63" s="3">
        <v>-400</v>
      </c>
      <c r="P63" s="3">
        <v>1600</v>
      </c>
      <c r="Q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N64" s="3">
        <v>0.4</v>
      </c>
      <c r="O64" s="3">
        <v>-800</v>
      </c>
      <c r="P64" s="3">
        <v>1200</v>
      </c>
      <c r="Q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N65" s="3">
        <v>0.45</v>
      </c>
      <c r="O65" s="3">
        <v>-900</v>
      </c>
      <c r="P65" s="3">
        <v>1100</v>
      </c>
      <c r="Q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N66" s="3">
        <v>0.49</v>
      </c>
      <c r="O66" s="3">
        <v>-980</v>
      </c>
      <c r="P66" s="3">
        <v>1020</v>
      </c>
      <c r="Q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W71" s="17"/>
    </row>
    <row r="72" spans="11:23" x14ac:dyDescent="0.15">
      <c r="K72" s="3" t="s">
        <v>73</v>
      </c>
      <c r="L72" s="3">
        <f>COUNTIF(L2:L52,"&lt;2.203")-COUNTIF(L2:L52,"&lt;2.008")</f>
        <v>0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W73" s="17"/>
    </row>
    <row r="74" spans="11:23" s="22" customFormat="1" x14ac:dyDescent="0.15">
      <c r="K74" s="24" t="s">
        <v>75</v>
      </c>
      <c r="L74" s="24">
        <f>COUNTIF(L2:L52,"&lt;2.593")-COUNTIF(L2:L52,"&lt;2.398")</f>
        <v>0</v>
      </c>
      <c r="M74" s="20">
        <v>3</v>
      </c>
      <c r="N74" s="20">
        <v>2</v>
      </c>
      <c r="W74" s="24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6</v>
      </c>
      <c r="N75" s="3">
        <v>4</v>
      </c>
      <c r="O75" s="3">
        <v>2</v>
      </c>
      <c r="P75" s="3">
        <v>2</v>
      </c>
      <c r="Q75" s="3">
        <v>2</v>
      </c>
      <c r="W75" s="17"/>
    </row>
    <row r="76" spans="11:23" x14ac:dyDescent="0.15">
      <c r="K76" s="3" t="s">
        <v>77</v>
      </c>
      <c r="L76" s="3">
        <f>COUNTIF(L2:L52,"&lt;2.983")-COUNTIF(L2:L52,"&lt;2.788")</f>
        <v>4</v>
      </c>
      <c r="M76" s="3">
        <v>8</v>
      </c>
      <c r="N76" s="3">
        <v>6</v>
      </c>
      <c r="O76" s="3">
        <v>5</v>
      </c>
      <c r="P76" s="3">
        <v>4</v>
      </c>
      <c r="Q76" s="3">
        <v>4</v>
      </c>
      <c r="W76" s="17"/>
    </row>
    <row r="77" spans="11:23" x14ac:dyDescent="0.15">
      <c r="K77" s="3" t="s">
        <v>78</v>
      </c>
      <c r="L77" s="3">
        <f>COUNTIF(L2:L52,"&lt;3.178")-COUNTIF(L2:L52,"&lt;2.983")</f>
        <v>6</v>
      </c>
      <c r="M77" s="3">
        <v>11</v>
      </c>
      <c r="N77" s="3">
        <v>9</v>
      </c>
      <c r="O77" s="3">
        <v>7</v>
      </c>
      <c r="P77" s="3">
        <v>7</v>
      </c>
      <c r="Q77" s="3">
        <v>6</v>
      </c>
      <c r="W77" s="17"/>
    </row>
    <row r="78" spans="11:23" x14ac:dyDescent="0.15">
      <c r="K78" s="3" t="s">
        <v>79</v>
      </c>
      <c r="L78" s="3">
        <f>COUNTIF(L2:L52,"&lt;3.373")-COUNTIF(L2:L52,"&lt;3.178")</f>
        <v>8</v>
      </c>
      <c r="M78" s="3">
        <v>14</v>
      </c>
      <c r="N78" s="3">
        <v>12</v>
      </c>
      <c r="O78" s="3">
        <v>10</v>
      </c>
      <c r="P78" s="3">
        <v>9</v>
      </c>
      <c r="Q78" s="3">
        <v>8</v>
      </c>
      <c r="W78" s="17"/>
    </row>
    <row r="79" spans="11:23" s="36" customFormat="1" ht="14.25" x14ac:dyDescent="0.15">
      <c r="K79" s="37" t="s">
        <v>80</v>
      </c>
      <c r="L79" s="37">
        <f>COUNTIF(L2:L52,"&lt;3.568")-COUNTIF(L2:L52,"&lt;3.373")</f>
        <v>11</v>
      </c>
      <c r="M79" s="21">
        <v>16</v>
      </c>
      <c r="N79" s="21">
        <v>14</v>
      </c>
      <c r="O79" s="21">
        <v>12</v>
      </c>
      <c r="P79" s="21">
        <v>11</v>
      </c>
      <c r="Q79" s="21">
        <v>11</v>
      </c>
      <c r="W79" s="37"/>
    </row>
    <row r="80" spans="11:23" x14ac:dyDescent="0.15">
      <c r="K80" s="3" t="s">
        <v>81</v>
      </c>
      <c r="L80" s="3">
        <f>COUNTIF(L2:L52,"&lt;3.763")-COUNTIF(L2:L52,"&lt;3.568")</f>
        <v>8</v>
      </c>
      <c r="M80" s="3">
        <v>14</v>
      </c>
      <c r="N80" s="3">
        <v>12</v>
      </c>
      <c r="O80" s="3">
        <v>10</v>
      </c>
      <c r="P80" s="3">
        <v>9</v>
      </c>
      <c r="Q80" s="3">
        <v>8</v>
      </c>
      <c r="W80" s="17"/>
    </row>
    <row r="81" spans="11:23" x14ac:dyDescent="0.15">
      <c r="K81" s="3" t="s">
        <v>82</v>
      </c>
      <c r="L81" s="3">
        <f>COUNTIF(L2:L52,"&lt;3.958")-COUNTIF(L2:L52,"&lt;3.763")</f>
        <v>6</v>
      </c>
      <c r="M81" s="3">
        <v>11</v>
      </c>
      <c r="N81" s="3">
        <v>9</v>
      </c>
      <c r="O81" s="3">
        <v>7</v>
      </c>
      <c r="P81" s="3">
        <v>7</v>
      </c>
      <c r="Q81" s="3">
        <v>6</v>
      </c>
      <c r="W81" s="17"/>
    </row>
    <row r="82" spans="11:23" x14ac:dyDescent="0.15">
      <c r="K82" s="3" t="s">
        <v>83</v>
      </c>
      <c r="L82" s="3">
        <f>COUNTIF(L2:L52,"&lt;4.153")-COUNTIF(L2:L52,"&lt;3.958")</f>
        <v>4</v>
      </c>
      <c r="M82" s="3">
        <v>8</v>
      </c>
      <c r="N82" s="3">
        <v>6</v>
      </c>
      <c r="O82" s="3">
        <v>5</v>
      </c>
      <c r="P82" s="3">
        <v>4</v>
      </c>
      <c r="Q82" s="3">
        <v>4</v>
      </c>
      <c r="W82" s="3"/>
    </row>
    <row r="83" spans="11:23" x14ac:dyDescent="0.15">
      <c r="K83" s="3" t="s">
        <v>84</v>
      </c>
      <c r="L83" s="3">
        <f>COUNTIF(L2:L52,"&lt;4.348")-COUNTIF(L2:L52,"&lt;4.153")</f>
        <v>2</v>
      </c>
      <c r="M83" s="3">
        <v>6</v>
      </c>
      <c r="N83" s="3">
        <v>4</v>
      </c>
      <c r="O83" s="3">
        <v>2</v>
      </c>
      <c r="P83" s="3">
        <v>2</v>
      </c>
      <c r="Q83" s="3">
        <v>2</v>
      </c>
      <c r="W83" s="17"/>
    </row>
    <row r="84" spans="11:23" s="22" customFormat="1" x14ac:dyDescent="0.15">
      <c r="K84" s="24" t="s">
        <v>85</v>
      </c>
      <c r="L84" s="24">
        <f>COUNTIF(L2:L52,"&lt;4.543")-COUNTIF(L2:L52,"&lt;4.348")</f>
        <v>0</v>
      </c>
      <c r="M84" s="20">
        <v>3</v>
      </c>
      <c r="N84" s="20">
        <v>2</v>
      </c>
      <c r="W84" s="24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1.9079999999999999</v>
      </c>
      <c r="O88">
        <v>0.155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N89">
        <v>2.5009999999999999</v>
      </c>
      <c r="O89">
        <v>0.21299999999999999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N90">
        <v>3.472</v>
      </c>
      <c r="O90">
        <v>0.29099999999999998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E124"/>
  <sheetViews>
    <sheetView topLeftCell="H106" workbookViewId="0">
      <selection activeCell="H1" sqref="A1:XFD132"/>
    </sheetView>
  </sheetViews>
  <sheetFormatPr defaultColWidth="8.875" defaultRowHeight="13.5" x14ac:dyDescent="0.15"/>
  <cols>
    <col min="11" max="12" width="23.375" style="3" customWidth="1"/>
    <col min="13" max="14" width="12.875"/>
    <col min="20" max="22" width="12.875"/>
    <col min="23" max="23" width="20.6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528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9.1898670196533203</v>
      </c>
      <c r="L2" s="10">
        <v>1.82729339599609</v>
      </c>
      <c r="M2">
        <v>0.697998046875</v>
      </c>
      <c r="N2">
        <v>6.7536468505859402</v>
      </c>
      <c r="O2">
        <v>5</v>
      </c>
      <c r="P2">
        <v>5</v>
      </c>
      <c r="Q2">
        <v>15</v>
      </c>
      <c r="R2" s="16">
        <v>0.33329999999999999</v>
      </c>
      <c r="S2" s="16">
        <f t="shared" ref="S2:S55" si="0">O2/E2</f>
        <v>0.5</v>
      </c>
      <c r="T2">
        <v>4.3052940368652299</v>
      </c>
      <c r="U2">
        <v>3.90358209609985</v>
      </c>
      <c r="V2">
        <v>3.6931998729705802</v>
      </c>
      <c r="W2" s="17">
        <v>0.21038222312927199</v>
      </c>
      <c r="X2">
        <v>0.61209416389465299</v>
      </c>
      <c r="Y2">
        <v>0.61209416389465299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610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8.8428153991699201</v>
      </c>
      <c r="L3" s="10">
        <v>1.7884502410888701</v>
      </c>
      <c r="M3">
        <v>0.71620941162109397</v>
      </c>
      <c r="N3">
        <v>6.5035285949706996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4.2027168273925799</v>
      </c>
      <c r="U3">
        <v>3.81581330299377</v>
      </c>
      <c r="V3">
        <v>3.6104609966278098</v>
      </c>
      <c r="W3" s="17">
        <v>0.20535230636596699</v>
      </c>
      <c r="X3">
        <v>0.59225583076477095</v>
      </c>
      <c r="Y3">
        <v>0.59225583076477095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343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8.2068538665771502</v>
      </c>
      <c r="L4" s="10">
        <v>1.84695053100586</v>
      </c>
      <c r="M4">
        <v>0.79230117797851596</v>
      </c>
      <c r="N4">
        <v>5.5700988769531197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4.1207141876220703</v>
      </c>
      <c r="U4">
        <v>3.76255559921265</v>
      </c>
      <c r="V4">
        <v>3.56229901313782</v>
      </c>
      <c r="W4" s="17">
        <v>0.20025658607482899</v>
      </c>
      <c r="X4">
        <v>0.55841517448425304</v>
      </c>
      <c r="Y4">
        <v>0.55841517448425304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837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9.0982341766357404</v>
      </c>
      <c r="L5" s="10">
        <v>1.7398662567138701</v>
      </c>
      <c r="M5">
        <v>0.56647109985351596</v>
      </c>
      <c r="N5">
        <v>6.6006240844726598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4.6665897369384801</v>
      </c>
      <c r="U5">
        <v>4.2282657623290998</v>
      </c>
      <c r="V5">
        <v>4.0287528038024902</v>
      </c>
      <c r="W5" s="17">
        <v>0.199512958526611</v>
      </c>
      <c r="X5">
        <v>0.637836933135986</v>
      </c>
      <c r="Y5">
        <v>0.637836933135986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753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8.7162609100341797</v>
      </c>
      <c r="L6" s="10">
        <v>1.7887706756591799</v>
      </c>
      <c r="M6">
        <v>0.74873352050781194</v>
      </c>
      <c r="N6">
        <v>6.4296302795410201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4.3663463592529297</v>
      </c>
      <c r="U6">
        <v>3.9760718345642099</v>
      </c>
      <c r="V6">
        <v>3.7783355712890598</v>
      </c>
      <c r="W6" s="17">
        <v>0.19773626327514701</v>
      </c>
      <c r="X6">
        <v>0.58801078796386697</v>
      </c>
      <c r="Y6">
        <v>0.58801078796386697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863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9.7993221282959002</v>
      </c>
      <c r="L7" s="10">
        <v>1.77608871459961</v>
      </c>
      <c r="M7">
        <v>0.65922546386718694</v>
      </c>
      <c r="N7">
        <v>7.7388973236084002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4.8596115112304696</v>
      </c>
      <c r="U7">
        <v>4.38659620285034</v>
      </c>
      <c r="V7">
        <v>4.2013101577758798</v>
      </c>
      <c r="W7" s="17">
        <v>0.185286045074463</v>
      </c>
      <c r="X7">
        <v>0.65830135345458995</v>
      </c>
      <c r="Y7">
        <v>0.65830135345458995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34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9.0778579711914098</v>
      </c>
      <c r="L8" s="10">
        <v>1.6430797576904299</v>
      </c>
      <c r="M8">
        <v>1.1971359252929701</v>
      </c>
      <c r="N8">
        <v>7.0637588500976598</v>
      </c>
      <c r="O8">
        <v>7</v>
      </c>
      <c r="P8">
        <v>7</v>
      </c>
      <c r="Q8">
        <v>16</v>
      </c>
      <c r="R8" s="16">
        <v>0.4375</v>
      </c>
      <c r="S8" s="16">
        <f t="shared" si="0"/>
        <v>0.7</v>
      </c>
      <c r="T8">
        <v>4.1760711669921902</v>
      </c>
      <c r="U8">
        <v>3.82195019721985</v>
      </c>
      <c r="V8">
        <v>3.6399197578430198</v>
      </c>
      <c r="W8" s="17">
        <v>0.182030439376831</v>
      </c>
      <c r="X8">
        <v>0.53615140914917003</v>
      </c>
      <c r="Y8">
        <v>0.53615140914917003</v>
      </c>
      <c r="Z8">
        <v>0.7</v>
      </c>
      <c r="AA8">
        <v>0.9</v>
      </c>
      <c r="AB8">
        <v>0.5625</v>
      </c>
      <c r="AC8">
        <v>0.69230769230769196</v>
      </c>
      <c r="AD8">
        <v>0.1</v>
      </c>
      <c r="AE8">
        <v>0.2</v>
      </c>
    </row>
    <row r="9" spans="1:31" x14ac:dyDescent="0.15">
      <c r="A9" s="6">
        <v>839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8.9292221069335902</v>
      </c>
      <c r="L9" s="10">
        <v>1.73405838012695</v>
      </c>
      <c r="M9">
        <v>0.68828582763671897</v>
      </c>
      <c r="N9">
        <v>6.7928829193115199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4.3288097381591797</v>
      </c>
      <c r="U9">
        <v>3.9183273315429701</v>
      </c>
      <c r="V9">
        <v>3.7372474670410201</v>
      </c>
      <c r="W9" s="17">
        <v>0.18107986450195299</v>
      </c>
      <c r="X9">
        <v>0.59156227111816395</v>
      </c>
      <c r="Y9">
        <v>0.59156227111816395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291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9.5702247619628906</v>
      </c>
      <c r="L10" s="10">
        <v>1.6777858734130899</v>
      </c>
      <c r="M10">
        <v>0.52964401245117199</v>
      </c>
      <c r="N10">
        <v>7.4477958679199201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4.4827747344970703</v>
      </c>
      <c r="U10">
        <v>4.02935695648193</v>
      </c>
      <c r="V10">
        <v>3.8488106727600102</v>
      </c>
      <c r="W10" s="17">
        <v>0.18054628372192399</v>
      </c>
      <c r="X10">
        <v>0.63396406173706099</v>
      </c>
      <c r="Y10">
        <v>0.63396406173706099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s="1" customFormat="1" x14ac:dyDescent="0.15">
      <c r="A11" s="8">
        <v>115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9.2486152648925799</v>
      </c>
      <c r="L11" s="12">
        <v>1.81095123291016</v>
      </c>
      <c r="M11" s="1">
        <v>0.80808639526367199</v>
      </c>
      <c r="N11" s="1">
        <v>7.2823505401611301</v>
      </c>
      <c r="O11" s="1">
        <v>6</v>
      </c>
      <c r="P11" s="1">
        <v>6</v>
      </c>
      <c r="Q11" s="1">
        <v>16</v>
      </c>
      <c r="R11" s="19">
        <v>0.375</v>
      </c>
      <c r="S11" s="19">
        <f t="shared" si="0"/>
        <v>0.6</v>
      </c>
      <c r="T11" s="1">
        <v>4.6824150085449201</v>
      </c>
      <c r="U11" s="1">
        <v>4.2321510314941397</v>
      </c>
      <c r="V11" s="1">
        <v>4.05267429351807</v>
      </c>
      <c r="W11" s="12">
        <v>0.179476737976074</v>
      </c>
      <c r="X11" s="1">
        <v>0.62974071502685502</v>
      </c>
      <c r="Y11" s="1">
        <v>0.62974071502685502</v>
      </c>
      <c r="Z11" s="1">
        <v>0.6</v>
      </c>
      <c r="AA11" s="1">
        <v>1</v>
      </c>
      <c r="AB11" s="1">
        <v>0.625</v>
      </c>
      <c r="AC11" s="1">
        <v>0.76923076923076905</v>
      </c>
      <c r="AD11" s="1">
        <v>0</v>
      </c>
      <c r="AE11" s="1">
        <v>0.4</v>
      </c>
    </row>
    <row r="12" spans="1:31" x14ac:dyDescent="0.15">
      <c r="A12" s="6">
        <v>17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9.7367401123046893</v>
      </c>
      <c r="L12" s="10">
        <v>1.9860210418701201</v>
      </c>
      <c r="M12">
        <v>0.78707122802734397</v>
      </c>
      <c r="N12">
        <v>7.0759735107421902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4.71913719177246</v>
      </c>
      <c r="U12">
        <v>4.2977538108825701</v>
      </c>
      <c r="V12">
        <v>4.0790443420410201</v>
      </c>
      <c r="W12" s="17">
        <v>0.21870946884155301</v>
      </c>
      <c r="X12">
        <v>0.64009284973144498</v>
      </c>
      <c r="Y12">
        <v>0.64009284973144498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758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9.3289508819580096</v>
      </c>
      <c r="L13" s="10">
        <v>2.0283145904540998</v>
      </c>
      <c r="M13">
        <v>0.96340560913085904</v>
      </c>
      <c r="N13">
        <v>6.8797893524169904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4.1791725158691397</v>
      </c>
      <c r="U13">
        <v>3.7919178009033199</v>
      </c>
      <c r="V13">
        <v>3.5736203193664502</v>
      </c>
      <c r="W13" s="17">
        <v>0.21829748153686501</v>
      </c>
      <c r="X13">
        <v>0.60555219650268599</v>
      </c>
      <c r="Y13">
        <v>0.60555219650268599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393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9.0137596130371094</v>
      </c>
      <c r="L14" s="10">
        <v>2.0154380798339799</v>
      </c>
      <c r="M14">
        <v>0.97864913940429699</v>
      </c>
      <c r="N14">
        <v>6.5416355133056596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4.1226081848144496</v>
      </c>
      <c r="U14">
        <v>3.7492263317108101</v>
      </c>
      <c r="V14">
        <v>3.53274297714233</v>
      </c>
      <c r="W14" s="17">
        <v>0.216483354568481</v>
      </c>
      <c r="X14">
        <v>0.58986520767211903</v>
      </c>
      <c r="Y14">
        <v>0.58986520767211903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532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9.6175632476806605</v>
      </c>
      <c r="L15" s="10">
        <v>1.9014892578125</v>
      </c>
      <c r="M15">
        <v>1.4356002807617201</v>
      </c>
      <c r="N15">
        <v>7.315673828125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4.1075992584228498</v>
      </c>
      <c r="U15">
        <v>3.81423759460449</v>
      </c>
      <c r="V15">
        <v>3.5993456840515101</v>
      </c>
      <c r="W15" s="17">
        <v>0.21489191055297799</v>
      </c>
      <c r="X15">
        <v>0.508253574371338</v>
      </c>
      <c r="Y15">
        <v>0.508253574371338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684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9.2298812866210902</v>
      </c>
      <c r="L16" s="10">
        <v>1.9600982666015601</v>
      </c>
      <c r="M16">
        <v>0.85786819458007801</v>
      </c>
      <c r="N16">
        <v>6.7113227844238299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4.3901271820068404</v>
      </c>
      <c r="U16">
        <v>3.9918463230133101</v>
      </c>
      <c r="V16">
        <v>3.7786667346954301</v>
      </c>
      <c r="W16" s="17">
        <v>0.21317958831787101</v>
      </c>
      <c r="X16">
        <v>0.61146044731140103</v>
      </c>
      <c r="Y16">
        <v>0.61146044731140103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308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9.0454216003418004</v>
      </c>
      <c r="L17" s="10">
        <v>2.00372314453125</v>
      </c>
      <c r="M17">
        <v>0.940948486328125</v>
      </c>
      <c r="N17">
        <v>6.5169620513915998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4.0943756103515598</v>
      </c>
      <c r="U17">
        <v>3.7333424091339098</v>
      </c>
      <c r="V17">
        <v>3.5208656787872301</v>
      </c>
      <c r="W17" s="17">
        <v>0.21247673034667999</v>
      </c>
      <c r="X17">
        <v>0.57350993156433105</v>
      </c>
      <c r="Y17">
        <v>0.57350993156433105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255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8.8350238800048793</v>
      </c>
      <c r="L18" s="10">
        <v>1.86948013305664</v>
      </c>
      <c r="M18">
        <v>0.73643875122070301</v>
      </c>
      <c r="N18">
        <v>6.1739997863769496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4.1710071563720703</v>
      </c>
      <c r="U18">
        <v>3.7878234386444101</v>
      </c>
      <c r="V18">
        <v>3.5766739845275901</v>
      </c>
      <c r="W18" s="17">
        <v>0.21114945411682101</v>
      </c>
      <c r="X18">
        <v>0.59433317184448198</v>
      </c>
      <c r="Y18">
        <v>0.59433317184448198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432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8.8667430877685494</v>
      </c>
      <c r="L19" s="10">
        <v>2.0526103973388699</v>
      </c>
      <c r="M19">
        <v>1.0652885437011701</v>
      </c>
      <c r="N19">
        <v>6.4434089660644496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3.9832897186279301</v>
      </c>
      <c r="U19">
        <v>3.6399085521697998</v>
      </c>
      <c r="V19">
        <v>3.42966651916504</v>
      </c>
      <c r="W19" s="17">
        <v>0.21024203300476099</v>
      </c>
      <c r="X19">
        <v>0.55362319946289096</v>
      </c>
      <c r="Y19">
        <v>0.55362319946289096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364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8.7284259796142596</v>
      </c>
      <c r="L20" s="10">
        <v>1.9228649139404299</v>
      </c>
      <c r="M20">
        <v>0.80744552612304699</v>
      </c>
      <c r="N20">
        <v>6.0041694641113299</v>
      </c>
      <c r="O20">
        <v>5</v>
      </c>
      <c r="P20">
        <v>5</v>
      </c>
      <c r="Q20">
        <v>14</v>
      </c>
      <c r="R20" s="16">
        <v>0.35709999999999997</v>
      </c>
      <c r="S20" s="16">
        <f t="shared" si="0"/>
        <v>0.5</v>
      </c>
      <c r="T20">
        <v>4.2547092437744096</v>
      </c>
      <c r="U20">
        <v>3.88658547401428</v>
      </c>
      <c r="V20">
        <v>3.67853808403015</v>
      </c>
      <c r="W20" s="17">
        <v>0.208047389984131</v>
      </c>
      <c r="X20">
        <v>0.57617115974426303</v>
      </c>
      <c r="Y20">
        <v>0.57617115974426303</v>
      </c>
      <c r="Z20">
        <v>0.5</v>
      </c>
      <c r="AA20">
        <v>0.9</v>
      </c>
      <c r="AB20">
        <v>0.64285714285714302</v>
      </c>
      <c r="AC20">
        <v>0.75</v>
      </c>
      <c r="AD20">
        <v>0.1</v>
      </c>
      <c r="AE20">
        <v>0.4</v>
      </c>
    </row>
    <row r="21" spans="1:31" s="1" customFormat="1" x14ac:dyDescent="0.15">
      <c r="A21" s="8">
        <v>403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2">
        <v>9.6268596649169904</v>
      </c>
      <c r="L21" s="12">
        <v>1.96689605712891</v>
      </c>
      <c r="M21" s="1">
        <v>0.85152435302734397</v>
      </c>
      <c r="N21" s="1">
        <v>7.2249011993408203</v>
      </c>
      <c r="O21" s="1">
        <v>4</v>
      </c>
      <c r="P21" s="1">
        <v>4</v>
      </c>
      <c r="Q21" s="1">
        <v>14</v>
      </c>
      <c r="R21" s="19">
        <v>0.28570000000000001</v>
      </c>
      <c r="S21" s="19">
        <f t="shared" si="0"/>
        <v>0.4</v>
      </c>
      <c r="T21" s="1">
        <v>3.9190025329589799</v>
      </c>
      <c r="U21" s="1">
        <v>3.5609867572784402</v>
      </c>
      <c r="V21" s="1">
        <v>3.35468530654907</v>
      </c>
      <c r="W21" s="12">
        <v>0.20630145072937001</v>
      </c>
      <c r="X21" s="1">
        <v>0.564317226409912</v>
      </c>
      <c r="Y21" s="1">
        <v>0.564317226409912</v>
      </c>
      <c r="Z21" s="1">
        <v>0.4</v>
      </c>
      <c r="AA21" s="1">
        <v>1</v>
      </c>
      <c r="AB21" s="1">
        <v>0.71428571428571397</v>
      </c>
      <c r="AC21" s="1">
        <v>0.83333333333333304</v>
      </c>
      <c r="AD21" s="1">
        <v>0</v>
      </c>
      <c r="AE21" s="1">
        <v>0.6</v>
      </c>
    </row>
    <row r="22" spans="1:31" x14ac:dyDescent="0.15">
      <c r="A22" s="6">
        <v>850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8.9638195037841797</v>
      </c>
      <c r="L22" s="10">
        <v>2.1394710540771502</v>
      </c>
      <c r="M22">
        <v>1.19388198852539</v>
      </c>
      <c r="N22">
        <v>6.5971145629882804</v>
      </c>
      <c r="O22">
        <v>5</v>
      </c>
      <c r="P22">
        <v>5</v>
      </c>
      <c r="Q22">
        <v>15</v>
      </c>
      <c r="R22" s="16">
        <v>0.33329999999999999</v>
      </c>
      <c r="S22" s="16">
        <f t="shared" si="0"/>
        <v>0.5</v>
      </c>
      <c r="T22">
        <v>4.2533588409423801</v>
      </c>
      <c r="U22">
        <v>3.8689239025115998</v>
      </c>
      <c r="V22">
        <v>3.64924097061157</v>
      </c>
      <c r="W22" s="17">
        <v>0.219682931900024</v>
      </c>
      <c r="X22">
        <v>0.60411787033081099</v>
      </c>
      <c r="Y22">
        <v>0.60411787033081099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676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9.6824073791503906</v>
      </c>
      <c r="L23" s="10">
        <v>2.2777175903320299</v>
      </c>
      <c r="M23">
        <v>1.1242256164550799</v>
      </c>
      <c r="N23">
        <v>6.733154296875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4.2813663482665998</v>
      </c>
      <c r="U23">
        <v>3.9203622341156001</v>
      </c>
      <c r="V23">
        <v>3.6644737720489502</v>
      </c>
      <c r="W23" s="17">
        <v>0.25588846206665</v>
      </c>
      <c r="X23">
        <v>0.61689257621765103</v>
      </c>
      <c r="Y23">
        <v>0.61689257621765103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415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8.7684669494628906</v>
      </c>
      <c r="L24" s="10">
        <v>2.2746315002441402</v>
      </c>
      <c r="M24">
        <v>0.679168701171875</v>
      </c>
      <c r="N24">
        <v>6.8343982696533203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3.7875728607177699</v>
      </c>
      <c r="U24">
        <v>3.3785581588745099</v>
      </c>
      <c r="V24">
        <v>3.21861004829407</v>
      </c>
      <c r="W24" s="17">
        <v>0.159948110580444</v>
      </c>
      <c r="X24">
        <v>0.56896281242370605</v>
      </c>
      <c r="Y24">
        <v>0.56896281242370605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293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9.4476966857910192</v>
      </c>
      <c r="L25" s="10">
        <v>2.24513435363769</v>
      </c>
      <c r="M25">
        <v>1.2746620178222701</v>
      </c>
      <c r="N25">
        <v>7.0544452667236301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4.7275981903076199</v>
      </c>
      <c r="U25">
        <v>4.3054332733154297</v>
      </c>
      <c r="V25">
        <v>4.0826606750488299</v>
      </c>
      <c r="W25" s="17">
        <v>0.22277259826660201</v>
      </c>
      <c r="X25">
        <v>0.64493751525878895</v>
      </c>
      <c r="Y25">
        <v>0.64493751525878895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202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9.6769447326660192</v>
      </c>
      <c r="L26" s="10">
        <v>2.2644729614257799</v>
      </c>
      <c r="M26">
        <v>1.75114822387695</v>
      </c>
      <c r="N26">
        <v>6.6989555358886701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4.2923164367675799</v>
      </c>
      <c r="U26">
        <v>3.9994575977325399</v>
      </c>
      <c r="V26">
        <v>3.7281646728515598</v>
      </c>
      <c r="W26" s="17">
        <v>0.271292924880981</v>
      </c>
      <c r="X26">
        <v>0.56415176391601596</v>
      </c>
      <c r="Y26">
        <v>0.56415176391601596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664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8.9440002441406197</v>
      </c>
      <c r="L27" s="10">
        <v>2.26729011535644</v>
      </c>
      <c r="M27">
        <v>1.25271224975586</v>
      </c>
      <c r="N27">
        <v>6.1562232971191397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4.22882080078125</v>
      </c>
      <c r="U27">
        <v>3.87713646888733</v>
      </c>
      <c r="V27">
        <v>3.63890528678894</v>
      </c>
      <c r="W27" s="17">
        <v>0.238231182098389</v>
      </c>
      <c r="X27">
        <v>0.58991551399231001</v>
      </c>
      <c r="Y27">
        <v>0.58991551399231001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731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8.9168510437011701</v>
      </c>
      <c r="L28" s="10">
        <v>2.2602882385253902</v>
      </c>
      <c r="M28">
        <v>1.2565002441406199</v>
      </c>
      <c r="N28">
        <v>6.1634082794189498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4.2050399780273402</v>
      </c>
      <c r="U28">
        <v>3.8617472648620601</v>
      </c>
      <c r="V28">
        <v>3.6188914775848402</v>
      </c>
      <c r="W28" s="17">
        <v>0.24285578727722201</v>
      </c>
      <c r="X28">
        <v>0.58614850044250499</v>
      </c>
      <c r="Y28">
        <v>0.58614850044250499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923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8.5289573669433594</v>
      </c>
      <c r="L29" s="10">
        <v>2.2577590942382799</v>
      </c>
      <c r="M29">
        <v>0.64770889282226596</v>
      </c>
      <c r="N29">
        <v>6.4268646240234402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4.2712707519531197</v>
      </c>
      <c r="U29">
        <v>3.85396385192871</v>
      </c>
      <c r="V29">
        <v>3.68733906745911</v>
      </c>
      <c r="W29" s="17">
        <v>0.16662478446960399</v>
      </c>
      <c r="X29">
        <v>0.583931684494019</v>
      </c>
      <c r="Y29">
        <v>0.583931684494019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446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8.2429790496826207</v>
      </c>
      <c r="L30" s="10">
        <v>2.26055908203125</v>
      </c>
      <c r="M30">
        <v>1.5181465148925799</v>
      </c>
      <c r="N30">
        <v>6.0716114044189498</v>
      </c>
      <c r="O30">
        <v>4</v>
      </c>
      <c r="P30">
        <v>4</v>
      </c>
      <c r="Q30">
        <v>13</v>
      </c>
      <c r="R30" s="16">
        <v>0.30769999999999997</v>
      </c>
      <c r="S30" s="16">
        <f t="shared" si="0"/>
        <v>0.4</v>
      </c>
      <c r="T30">
        <v>3.6840438842773402</v>
      </c>
      <c r="U30">
        <v>3.3704593181610099</v>
      </c>
      <c r="V30">
        <v>3.1725697517395002</v>
      </c>
      <c r="W30" s="17">
        <v>0.19788956642150901</v>
      </c>
      <c r="X30">
        <v>0.51147413253784202</v>
      </c>
      <c r="Y30">
        <v>0.51147413253784202</v>
      </c>
      <c r="Z30">
        <v>0.4</v>
      </c>
      <c r="AA30">
        <v>0.9</v>
      </c>
      <c r="AB30">
        <v>0.69230769230769196</v>
      </c>
      <c r="AC30">
        <v>0.78260869565217395</v>
      </c>
      <c r="AD30">
        <v>0.1</v>
      </c>
      <c r="AE30">
        <v>0.5</v>
      </c>
    </row>
    <row r="31" spans="1:31" s="1" customFormat="1" x14ac:dyDescent="0.15">
      <c r="A31" s="8">
        <v>18</v>
      </c>
      <c r="B31" s="1">
        <v>17</v>
      </c>
      <c r="C31" s="1">
        <v>3</v>
      </c>
      <c r="D31" s="1">
        <v>10</v>
      </c>
      <c r="E31" s="1">
        <v>10</v>
      </c>
      <c r="F31" s="1">
        <v>10</v>
      </c>
      <c r="G31" s="1">
        <v>0</v>
      </c>
      <c r="H31" s="1">
        <v>7</v>
      </c>
      <c r="I31" s="1">
        <v>3</v>
      </c>
      <c r="J31" s="1">
        <v>0.85</v>
      </c>
      <c r="K31" s="12">
        <v>9.2366027832031197</v>
      </c>
      <c r="L31" s="12">
        <v>2.1857337951660201</v>
      </c>
      <c r="M31" s="1">
        <v>1.31106948852539</v>
      </c>
      <c r="N31" s="1">
        <v>7.1571121215820304</v>
      </c>
      <c r="O31" s="1">
        <v>4</v>
      </c>
      <c r="P31" s="1">
        <v>4</v>
      </c>
      <c r="Q31" s="1">
        <v>13</v>
      </c>
      <c r="R31" s="19">
        <v>0.30769999999999997</v>
      </c>
      <c r="S31" s="19">
        <f t="shared" si="0"/>
        <v>0.4</v>
      </c>
      <c r="T31" s="1">
        <v>3.3908748626709002</v>
      </c>
      <c r="U31" s="1">
        <v>3.0836837291717498</v>
      </c>
      <c r="V31" s="1">
        <v>2.8891334533691402</v>
      </c>
      <c r="W31" s="12">
        <v>0.194550275802612</v>
      </c>
      <c r="X31" s="1">
        <v>0.50174140930175803</v>
      </c>
      <c r="Y31" s="1">
        <v>0.50174140930175803</v>
      </c>
      <c r="Z31" s="1">
        <v>0.4</v>
      </c>
      <c r="AA31" s="1">
        <v>0.9</v>
      </c>
      <c r="AB31" s="1">
        <v>0.69230769230769196</v>
      </c>
      <c r="AC31" s="1">
        <v>0.78260869565217395</v>
      </c>
      <c r="AD31" s="1">
        <v>0.1</v>
      </c>
      <c r="AE31" s="1">
        <v>0.5</v>
      </c>
    </row>
    <row r="32" spans="1:31" x14ac:dyDescent="0.15">
      <c r="A32" s="6">
        <v>381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8.4343585968017596</v>
      </c>
      <c r="L32" s="10">
        <v>2.4829654693603498</v>
      </c>
      <c r="M32">
        <v>0.32008743286132801</v>
      </c>
      <c r="N32">
        <v>7.5770339965820304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3.8176078796386701</v>
      </c>
      <c r="U32">
        <v>3.3234374523162802</v>
      </c>
      <c r="V32">
        <v>3.2520523071289098</v>
      </c>
      <c r="W32" s="17">
        <v>7.1385145187377902E-2</v>
      </c>
      <c r="X32">
        <v>0.56555557250976596</v>
      </c>
      <c r="Y32">
        <v>0.56555557250976596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970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8.1123428344726598</v>
      </c>
      <c r="L33" s="10">
        <v>2.4769401550293</v>
      </c>
      <c r="M33">
        <v>0.43460464477539101</v>
      </c>
      <c r="N33">
        <v>7.18613624572754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3.5408668518066402</v>
      </c>
      <c r="U33">
        <v>3.0644097328186</v>
      </c>
      <c r="V33">
        <v>2.9869301319122301</v>
      </c>
      <c r="W33" s="17">
        <v>7.7479600906372098E-2</v>
      </c>
      <c r="X33">
        <v>0.55393671989440896</v>
      </c>
      <c r="Y33">
        <v>0.55393671989440896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71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7.2303504943847701</v>
      </c>
      <c r="L34" s="10">
        <v>2.43522071838379</v>
      </c>
      <c r="M34">
        <v>0.739349365234375</v>
      </c>
      <c r="N34">
        <v>6.1985321044921902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3.4461135864257799</v>
      </c>
      <c r="U34">
        <v>3.0334830284118599</v>
      </c>
      <c r="V34">
        <v>2.9327149391174299</v>
      </c>
      <c r="W34" s="17">
        <v>0.100768089294434</v>
      </c>
      <c r="X34">
        <v>0.51339864730835005</v>
      </c>
      <c r="Y34">
        <v>0.51339864730835005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460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6.9733810424804696</v>
      </c>
      <c r="L35" s="10">
        <v>2.4160079956054701</v>
      </c>
      <c r="M35">
        <v>0.81462478637695301</v>
      </c>
      <c r="N35">
        <v>5.9119777679443404</v>
      </c>
      <c r="O35">
        <v>4</v>
      </c>
      <c r="P35">
        <v>4</v>
      </c>
      <c r="Q35">
        <v>13</v>
      </c>
      <c r="R35" s="16">
        <v>0.30769999999999997</v>
      </c>
      <c r="S35" s="16">
        <f t="shared" si="0"/>
        <v>0.4</v>
      </c>
      <c r="T35">
        <v>3.2793884277343701</v>
      </c>
      <c r="U35">
        <v>2.9090919494628902</v>
      </c>
      <c r="V35">
        <v>2.8150904178619398</v>
      </c>
      <c r="W35" s="17">
        <v>9.4001531600952107E-2</v>
      </c>
      <c r="X35">
        <v>0.46429800987243702</v>
      </c>
      <c r="Y35">
        <v>0.46429800987243702</v>
      </c>
      <c r="Z35">
        <v>0.4</v>
      </c>
      <c r="AA35">
        <v>0.9</v>
      </c>
      <c r="AB35">
        <v>0.69230769230769196</v>
      </c>
      <c r="AC35">
        <v>0.78260869565217395</v>
      </c>
      <c r="AD35">
        <v>0.1</v>
      </c>
      <c r="AE35">
        <v>0.5</v>
      </c>
    </row>
    <row r="36" spans="1:31" x14ac:dyDescent="0.15">
      <c r="A36" s="6">
        <v>811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7.9958915710449201</v>
      </c>
      <c r="L36" s="10">
        <v>2.4192810058593701</v>
      </c>
      <c r="M36">
        <v>0.42259979248046903</v>
      </c>
      <c r="N36">
        <v>7.1598644256591797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3.1425418853759801</v>
      </c>
      <c r="U36">
        <v>2.70858955383301</v>
      </c>
      <c r="V36">
        <v>2.6420795917511</v>
      </c>
      <c r="W36" s="17">
        <v>6.6509962081909194E-2</v>
      </c>
      <c r="X36">
        <v>0.50046229362487804</v>
      </c>
      <c r="Y36">
        <v>0.50046229362487804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417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8.0318069458007795</v>
      </c>
      <c r="L37" s="10">
        <v>2.4672260284423801</v>
      </c>
      <c r="M37">
        <v>0.97212982177734397</v>
      </c>
      <c r="N37">
        <v>5.5365543365478498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3.4855861663818399</v>
      </c>
      <c r="U37">
        <v>3.1618115901946999</v>
      </c>
      <c r="V37">
        <v>2.96557521820068</v>
      </c>
      <c r="W37" s="17">
        <v>0.196236371994019</v>
      </c>
      <c r="X37">
        <v>0.52001094818115201</v>
      </c>
      <c r="Y37">
        <v>0.52001094818115201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907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9.0684146881103498</v>
      </c>
      <c r="L38" s="10">
        <v>2.43376541137695</v>
      </c>
      <c r="M38">
        <v>1.6964874267578101</v>
      </c>
      <c r="N38">
        <v>7.0204601287841797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4.1965484619140598</v>
      </c>
      <c r="U38">
        <v>3.8287448883056601</v>
      </c>
      <c r="V38">
        <v>3.6333708763122599</v>
      </c>
      <c r="W38" s="17">
        <v>0.19537401199340801</v>
      </c>
      <c r="X38">
        <v>0.56317758560180697</v>
      </c>
      <c r="Y38">
        <v>0.56317758560180697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549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7.7353839874267596</v>
      </c>
      <c r="L39" s="10">
        <v>2.4009819030761701</v>
      </c>
      <c r="M39">
        <v>0.498153686523437</v>
      </c>
      <c r="N39">
        <v>6.8631515502929696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3.7578601837158199</v>
      </c>
      <c r="U39">
        <v>3.3118636608123802</v>
      </c>
      <c r="V39">
        <v>3.2321610450744598</v>
      </c>
      <c r="W39" s="17">
        <v>7.9702615737914997E-2</v>
      </c>
      <c r="X39">
        <v>0.52569913864135698</v>
      </c>
      <c r="Y39">
        <v>0.52569913864135698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448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9.0734901428222692</v>
      </c>
      <c r="L40" s="10">
        <v>2.4778366088867201</v>
      </c>
      <c r="M40">
        <v>0.80912399291992199</v>
      </c>
      <c r="N40">
        <v>6.8209762573242196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4.0728931427001998</v>
      </c>
      <c r="U40">
        <v>3.6551783084869398</v>
      </c>
      <c r="V40">
        <v>3.46395063400269</v>
      </c>
      <c r="W40" s="17">
        <v>0.19122767448425301</v>
      </c>
      <c r="X40">
        <v>0.60894250869750999</v>
      </c>
      <c r="Y40">
        <v>0.60894250869750999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691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2">
        <v>7.9493179321289098</v>
      </c>
      <c r="L41" s="12">
        <v>2.4725875854492201</v>
      </c>
      <c r="M41" s="1">
        <v>1.1137008666992201</v>
      </c>
      <c r="N41" s="1">
        <v>5.7306690216064498</v>
      </c>
      <c r="O41" s="1">
        <v>3</v>
      </c>
      <c r="P41" s="1">
        <v>3</v>
      </c>
      <c r="Q41" s="1">
        <v>12</v>
      </c>
      <c r="R41" s="19">
        <v>0.25</v>
      </c>
      <c r="S41" s="19">
        <f t="shared" si="0"/>
        <v>0.3</v>
      </c>
      <c r="T41" s="1">
        <v>3.40252685546875</v>
      </c>
      <c r="U41" s="1">
        <v>3.0742228031158398</v>
      </c>
      <c r="V41" s="1">
        <v>2.8833880424499498</v>
      </c>
      <c r="W41" s="12">
        <v>0.190834760665894</v>
      </c>
      <c r="X41" s="1">
        <v>0.51913881301879905</v>
      </c>
      <c r="Y41" s="1">
        <v>0.51913881301879905</v>
      </c>
      <c r="Z41" s="1">
        <v>0.3</v>
      </c>
      <c r="AA41" s="1">
        <v>0.9</v>
      </c>
      <c r="AB41" s="1">
        <v>0.75</v>
      </c>
      <c r="AC41" s="1">
        <v>0.81818181818181801</v>
      </c>
      <c r="AD41" s="1">
        <v>0.1</v>
      </c>
      <c r="AE41" s="1">
        <v>0.6</v>
      </c>
    </row>
    <row r="42" spans="1:31" x14ac:dyDescent="0.15">
      <c r="A42" s="6">
        <v>24</v>
      </c>
      <c r="B42">
        <v>15</v>
      </c>
      <c r="C42">
        <v>5</v>
      </c>
      <c r="D42">
        <v>10</v>
      </c>
      <c r="E42">
        <v>10</v>
      </c>
      <c r="F42">
        <v>9</v>
      </c>
      <c r="G42">
        <v>1</v>
      </c>
      <c r="H42">
        <v>6</v>
      </c>
      <c r="I42">
        <v>4</v>
      </c>
      <c r="J42">
        <v>0.75</v>
      </c>
      <c r="K42" s="3">
        <v>8.3411636352539098</v>
      </c>
      <c r="L42" s="10">
        <v>2.5968551635742201</v>
      </c>
      <c r="M42">
        <v>1.41201019287109</v>
      </c>
      <c r="N42">
        <v>6.6117286682128897</v>
      </c>
      <c r="O42">
        <v>5</v>
      </c>
      <c r="P42">
        <v>5</v>
      </c>
      <c r="Q42">
        <v>14</v>
      </c>
      <c r="R42" s="16">
        <v>0.35709999999999997</v>
      </c>
      <c r="S42" s="16">
        <f t="shared" si="0"/>
        <v>0.5</v>
      </c>
      <c r="T42">
        <v>3.4026832580566402</v>
      </c>
      <c r="U42">
        <v>3.0136945247650102</v>
      </c>
      <c r="V42">
        <v>2.94060087203979</v>
      </c>
      <c r="W42" s="17">
        <v>7.3093652725219699E-2</v>
      </c>
      <c r="X42">
        <v>0.46208238601684598</v>
      </c>
      <c r="Y42">
        <v>0.46208238601684598</v>
      </c>
      <c r="Z42">
        <v>0.5</v>
      </c>
      <c r="AA42">
        <v>0.9</v>
      </c>
      <c r="AB42">
        <v>0.64285714285714302</v>
      </c>
      <c r="AC42">
        <v>0.75</v>
      </c>
      <c r="AD42">
        <v>0.1</v>
      </c>
      <c r="AE42">
        <v>0.4</v>
      </c>
    </row>
    <row r="43" spans="1:31" x14ac:dyDescent="0.15">
      <c r="A43" s="6">
        <v>390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7.9791641235351598</v>
      </c>
      <c r="L43" s="10">
        <v>2.5468788146972701</v>
      </c>
      <c r="M43">
        <v>0.53936386108398404</v>
      </c>
      <c r="N43">
        <v>6.8495445251464799</v>
      </c>
      <c r="O43">
        <v>4</v>
      </c>
      <c r="P43">
        <v>4</v>
      </c>
      <c r="Q43">
        <v>13</v>
      </c>
      <c r="R43" s="16">
        <v>0.30769999999999997</v>
      </c>
      <c r="S43" s="16">
        <f t="shared" si="0"/>
        <v>0.4</v>
      </c>
      <c r="T43">
        <v>3.54753494262695</v>
      </c>
      <c r="U43">
        <v>3.11309742927551</v>
      </c>
      <c r="V43">
        <v>3.0184552669525102</v>
      </c>
      <c r="W43" s="17">
        <v>9.4642162322998005E-2</v>
      </c>
      <c r="X43">
        <v>0.52907967567443803</v>
      </c>
      <c r="Y43">
        <v>0.52907967567443803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6">
        <v>473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7.9275894165039098</v>
      </c>
      <c r="L44" s="10">
        <v>2.6483669281005899</v>
      </c>
      <c r="M44">
        <v>0.66130828857421897</v>
      </c>
      <c r="N44">
        <v>6.5843334197998002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3.7051258087158199</v>
      </c>
      <c r="U44">
        <v>3.2515168190002401</v>
      </c>
      <c r="V44">
        <v>3.1500170230865501</v>
      </c>
      <c r="W44" s="17">
        <v>0.101499795913696</v>
      </c>
      <c r="X44">
        <v>0.55510878562927202</v>
      </c>
      <c r="Y44">
        <v>0.55510878562927202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465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7.2475414276123002</v>
      </c>
      <c r="L45" s="10">
        <v>2.6715660095214799</v>
      </c>
      <c r="M45">
        <v>1.10940933227539</v>
      </c>
      <c r="N45">
        <v>6.0276374816894496</v>
      </c>
      <c r="O45">
        <v>3</v>
      </c>
      <c r="P45">
        <v>3</v>
      </c>
      <c r="Q45">
        <v>11</v>
      </c>
      <c r="R45" s="16">
        <v>0.2727</v>
      </c>
      <c r="S45" s="16">
        <f t="shared" si="0"/>
        <v>0.3</v>
      </c>
      <c r="T45">
        <v>3.08828544616699</v>
      </c>
      <c r="U45">
        <v>2.7331199645996098</v>
      </c>
      <c r="V45">
        <v>2.6300811767578098</v>
      </c>
      <c r="W45" s="17">
        <v>0.103038787841797</v>
      </c>
      <c r="X45">
        <v>0.45820426940918002</v>
      </c>
      <c r="Y45">
        <v>0.45820426940918002</v>
      </c>
      <c r="Z45">
        <v>0.3</v>
      </c>
      <c r="AA45">
        <v>0.8</v>
      </c>
      <c r="AB45">
        <v>0.72727272727272696</v>
      </c>
      <c r="AC45">
        <v>0.76190476190476197</v>
      </c>
      <c r="AD45">
        <v>0.2</v>
      </c>
      <c r="AE45">
        <v>0.5</v>
      </c>
    </row>
    <row r="46" spans="1:31" x14ac:dyDescent="0.15">
      <c r="A46" s="6">
        <v>212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7.9279098510742196</v>
      </c>
      <c r="L46" s="10">
        <v>2.5874786376953098</v>
      </c>
      <c r="M46">
        <v>0.54357528686523404</v>
      </c>
      <c r="N46">
        <v>6.5930538177490199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3.4272365570068399</v>
      </c>
      <c r="U46">
        <v>3.0102581977844198</v>
      </c>
      <c r="V46">
        <v>2.9044351577758798</v>
      </c>
      <c r="W46" s="17">
        <v>0.10582304000854501</v>
      </c>
      <c r="X46">
        <v>0.52280139923095703</v>
      </c>
      <c r="Y46">
        <v>0.52280139923095703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637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8.3590946197509801</v>
      </c>
      <c r="L47" s="10">
        <v>2.7022609710693399</v>
      </c>
      <c r="M47">
        <v>0.47758865356445301</v>
      </c>
      <c r="N47">
        <v>6.8643245697021502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3.7901134490966801</v>
      </c>
      <c r="U47">
        <v>3.3169093132018999</v>
      </c>
      <c r="V47">
        <v>3.20951151847839</v>
      </c>
      <c r="W47" s="17">
        <v>0.10739779472351101</v>
      </c>
      <c r="X47">
        <v>0.58060193061828602</v>
      </c>
      <c r="Y47">
        <v>0.58060193061828602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133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8.1249008178710902</v>
      </c>
      <c r="L48" s="10">
        <v>2.6571311950683598</v>
      </c>
      <c r="M48">
        <v>0.60422134399414096</v>
      </c>
      <c r="N48">
        <v>6.8297176361084002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3.8297367095947301</v>
      </c>
      <c r="U48">
        <v>3.37107276916504</v>
      </c>
      <c r="V48">
        <v>3.2589538097381601</v>
      </c>
      <c r="W48" s="17">
        <v>0.11211895942687999</v>
      </c>
      <c r="X48">
        <v>0.57078289985656705</v>
      </c>
      <c r="Y48">
        <v>0.57078289985656705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362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7.4266471862793004</v>
      </c>
      <c r="L49" s="10">
        <v>2.65016365051269</v>
      </c>
      <c r="M49">
        <v>0.79006195068359397</v>
      </c>
      <c r="N49">
        <v>5.832763671875</v>
      </c>
      <c r="O49">
        <v>3</v>
      </c>
      <c r="P49">
        <v>3</v>
      </c>
      <c r="Q49">
        <v>12</v>
      </c>
      <c r="R49" s="16">
        <v>0.25</v>
      </c>
      <c r="S49" s="16">
        <f t="shared" si="0"/>
        <v>0.3</v>
      </c>
      <c r="T49">
        <v>2.9501590728759801</v>
      </c>
      <c r="U49">
        <v>2.6197974681854199</v>
      </c>
      <c r="V49">
        <v>2.4874329566955602</v>
      </c>
      <c r="W49" s="17">
        <v>0.132364511489868</v>
      </c>
      <c r="X49">
        <v>0.46272611618041998</v>
      </c>
      <c r="Y49">
        <v>0.46272611618041998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962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8.72918701171875</v>
      </c>
      <c r="L50" s="10">
        <v>2.5042457580566402</v>
      </c>
      <c r="M50">
        <v>1.19601058959961</v>
      </c>
      <c r="N50">
        <v>7.1043071746826199</v>
      </c>
      <c r="O50">
        <v>6</v>
      </c>
      <c r="P50">
        <v>6</v>
      </c>
      <c r="Q50">
        <v>16</v>
      </c>
      <c r="R50" s="16">
        <v>0.375</v>
      </c>
      <c r="S50" s="16">
        <f t="shared" si="0"/>
        <v>0.6</v>
      </c>
      <c r="T50">
        <v>4.0054836273193404</v>
      </c>
      <c r="U50">
        <v>3.55247855186462</v>
      </c>
      <c r="V50">
        <v>3.4034492969512899</v>
      </c>
      <c r="W50" s="17">
        <v>0.14902925491332999</v>
      </c>
      <c r="X50">
        <v>0.60203433036804199</v>
      </c>
      <c r="Y50">
        <v>0.60203433036804199</v>
      </c>
      <c r="Z50">
        <v>0.6</v>
      </c>
      <c r="AA50">
        <v>1</v>
      </c>
      <c r="AB50">
        <v>0.625</v>
      </c>
      <c r="AC50">
        <v>0.76923076923076905</v>
      </c>
      <c r="AD50">
        <v>0</v>
      </c>
      <c r="AE50">
        <v>0.4</v>
      </c>
    </row>
    <row r="51" spans="1:31" s="1" customFormat="1" x14ac:dyDescent="0.15">
      <c r="A51" s="8">
        <v>1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2">
        <v>7.7202854156494096</v>
      </c>
      <c r="L51" s="12">
        <v>2.5373878479003902</v>
      </c>
      <c r="M51" s="1">
        <v>1.4980049133300799</v>
      </c>
      <c r="N51" s="1">
        <v>6.0396995544433603</v>
      </c>
      <c r="O51" s="1">
        <v>3</v>
      </c>
      <c r="P51" s="1">
        <v>3</v>
      </c>
      <c r="Q51" s="1">
        <v>12</v>
      </c>
      <c r="R51" s="19">
        <v>0.25</v>
      </c>
      <c r="S51" s="19">
        <f t="shared" si="0"/>
        <v>0.3</v>
      </c>
      <c r="T51" s="1">
        <v>3.68910408020019</v>
      </c>
      <c r="U51" s="1">
        <v>3.3324730396270801</v>
      </c>
      <c r="V51" s="1">
        <v>3.16773629188538</v>
      </c>
      <c r="W51" s="12">
        <v>0.164736747741699</v>
      </c>
      <c r="X51" s="1">
        <v>0.521367788314819</v>
      </c>
      <c r="Y51" s="1">
        <v>0.521367788314819</v>
      </c>
      <c r="Z51" s="1">
        <v>0.3</v>
      </c>
      <c r="AA51" s="1">
        <v>0.9</v>
      </c>
      <c r="AB51" s="1">
        <v>0.75</v>
      </c>
      <c r="AC51" s="1">
        <v>0.81818181818181801</v>
      </c>
      <c r="AD51" s="1">
        <v>0.1</v>
      </c>
      <c r="AE51" s="1">
        <v>0.6</v>
      </c>
    </row>
    <row r="52" spans="1:31" x14ac:dyDescent="0.15">
      <c r="A52" s="6">
        <v>147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7.5927104949951199</v>
      </c>
      <c r="L52" s="10">
        <v>2.7144756317138699</v>
      </c>
      <c r="M52">
        <v>0.28372955322265597</v>
      </c>
      <c r="N52">
        <v>8.1443538665771502</v>
      </c>
      <c r="O52">
        <v>4</v>
      </c>
      <c r="P52">
        <v>4</v>
      </c>
      <c r="Q52">
        <v>13</v>
      </c>
      <c r="R52" s="16">
        <v>0.30769999999999997</v>
      </c>
      <c r="S52" s="16">
        <f t="shared" si="0"/>
        <v>0.4</v>
      </c>
      <c r="T52">
        <v>3.4357986450195299</v>
      </c>
      <c r="U52">
        <v>2.9036130905151398</v>
      </c>
      <c r="V52">
        <v>2.9277539253234899</v>
      </c>
      <c r="W52" s="17">
        <v>2.4140834808349599E-2</v>
      </c>
      <c r="X52">
        <v>0.50804471969604503</v>
      </c>
      <c r="Y52">
        <v>0.50804471969604503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1" x14ac:dyDescent="0.15">
      <c r="A53" s="6">
        <v>365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7.97296142578125</v>
      </c>
      <c r="L53" s="10">
        <v>2.8002986907959002</v>
      </c>
      <c r="M53">
        <v>0.1246337890625</v>
      </c>
      <c r="N53">
        <v>8.4722270965576207</v>
      </c>
      <c r="O53">
        <v>4</v>
      </c>
      <c r="P53">
        <v>4</v>
      </c>
      <c r="Q53">
        <v>13</v>
      </c>
      <c r="R53" s="16">
        <v>0.30769999999999997</v>
      </c>
      <c r="S53" s="16">
        <f t="shared" si="0"/>
        <v>0.4</v>
      </c>
      <c r="T53">
        <v>3.2654514312744101</v>
      </c>
      <c r="U53">
        <v>2.70167112350464</v>
      </c>
      <c r="V53">
        <v>2.73349809646606</v>
      </c>
      <c r="W53" s="17">
        <v>3.1826972961425802E-2</v>
      </c>
      <c r="X53">
        <v>0.53195333480835005</v>
      </c>
      <c r="Y53">
        <v>0.53195333480835005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1" x14ac:dyDescent="0.15">
      <c r="A54" s="6">
        <v>625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9.2096900939941406</v>
      </c>
      <c r="L54" s="10">
        <v>2.85905838012695</v>
      </c>
      <c r="M54">
        <v>0.52288818359375</v>
      </c>
      <c r="N54">
        <v>8.0289115905761701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3.3103942871093701</v>
      </c>
      <c r="U54">
        <v>2.8554091453552202</v>
      </c>
      <c r="V54">
        <v>2.7563230991363499</v>
      </c>
      <c r="W54" s="17">
        <v>9.9086046218872098E-2</v>
      </c>
      <c r="X54">
        <v>0.55407118797302202</v>
      </c>
      <c r="Y54">
        <v>0.55407118797302202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523</v>
      </c>
      <c r="B55">
        <v>15</v>
      </c>
      <c r="C55">
        <v>5</v>
      </c>
      <c r="D55">
        <v>10</v>
      </c>
      <c r="E55">
        <v>10</v>
      </c>
      <c r="F55">
        <v>9</v>
      </c>
      <c r="G55">
        <v>1</v>
      </c>
      <c r="H55">
        <v>6</v>
      </c>
      <c r="I55">
        <v>4</v>
      </c>
      <c r="J55">
        <v>0.75</v>
      </c>
      <c r="K55" s="3">
        <v>7.95646095275879</v>
      </c>
      <c r="L55" s="10">
        <v>2.79928779602051</v>
      </c>
      <c r="M55">
        <v>1.62091064453125</v>
      </c>
      <c r="N55">
        <v>5.6493225097656197</v>
      </c>
      <c r="O55">
        <v>5</v>
      </c>
      <c r="P55">
        <v>5</v>
      </c>
      <c r="Q55">
        <v>14</v>
      </c>
      <c r="R55" s="16">
        <v>0.35709999999999997</v>
      </c>
      <c r="S55" s="16">
        <f t="shared" si="0"/>
        <v>0.5</v>
      </c>
      <c r="T55">
        <v>3.3187294006347701</v>
      </c>
      <c r="U55">
        <v>3.0012328624725302</v>
      </c>
      <c r="V55">
        <v>2.8874719142913801</v>
      </c>
      <c r="W55" s="17">
        <v>0.113760948181152</v>
      </c>
      <c r="X55">
        <v>0.43125748634338401</v>
      </c>
      <c r="Y55">
        <v>0.43125748634338401</v>
      </c>
      <c r="Z55">
        <v>0.5</v>
      </c>
      <c r="AA55">
        <v>0.9</v>
      </c>
      <c r="AB55">
        <v>0.64285714285714302</v>
      </c>
      <c r="AC55">
        <v>0.75</v>
      </c>
      <c r="AD55">
        <v>0.1</v>
      </c>
      <c r="AE55">
        <v>0.4</v>
      </c>
    </row>
    <row r="56" spans="1:31" x14ac:dyDescent="0.15">
      <c r="A56" s="6">
        <v>86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8.3743400573730504</v>
      </c>
      <c r="L56" s="10">
        <v>2.8474159240722701</v>
      </c>
      <c r="M56">
        <v>0.84817123413085904</v>
      </c>
      <c r="N56">
        <v>7.0553627014160201</v>
      </c>
      <c r="O56">
        <v>5</v>
      </c>
      <c r="P56">
        <v>5</v>
      </c>
      <c r="Q56">
        <v>15</v>
      </c>
      <c r="R56" s="16">
        <v>0.33329999999999999</v>
      </c>
      <c r="S56" s="16">
        <f t="shared" ref="S56:S61" si="1">O56/E56</f>
        <v>0.5</v>
      </c>
      <c r="T56">
        <v>3.4937095642089799</v>
      </c>
      <c r="U56">
        <v>3.0568745136261</v>
      </c>
      <c r="V56">
        <v>2.9398140907287602</v>
      </c>
      <c r="W56" s="17">
        <v>0.11706042289733901</v>
      </c>
      <c r="X56">
        <v>0.55389547348022505</v>
      </c>
      <c r="Y56">
        <v>0.55389547348022505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326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8.5384082794189506</v>
      </c>
      <c r="L57" s="10">
        <v>2.7803001403808598</v>
      </c>
      <c r="M57">
        <v>0.56219100952148404</v>
      </c>
      <c r="N57">
        <v>7.0799999237060502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3.5761966705322301</v>
      </c>
      <c r="U57">
        <v>3.12972831726074</v>
      </c>
      <c r="V57">
        <v>3.0091691017150901</v>
      </c>
      <c r="W57" s="17">
        <v>0.12055921554565401</v>
      </c>
      <c r="X57">
        <v>0.567027568817139</v>
      </c>
      <c r="Y57">
        <v>0.567027568817139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871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7.9087219238281197</v>
      </c>
      <c r="L58" s="10">
        <v>2.8474178314209002</v>
      </c>
      <c r="M58">
        <v>2.1939430236816402</v>
      </c>
      <c r="N58">
        <v>6.80181884765625</v>
      </c>
      <c r="O58">
        <v>6</v>
      </c>
      <c r="P58">
        <v>6</v>
      </c>
      <c r="Q58">
        <v>16</v>
      </c>
      <c r="R58" s="16">
        <v>0.375</v>
      </c>
      <c r="S58" s="16">
        <f t="shared" si="1"/>
        <v>0.6</v>
      </c>
      <c r="T58">
        <v>3.80978584289551</v>
      </c>
      <c r="U58">
        <v>3.40479636192322</v>
      </c>
      <c r="V58">
        <v>3.2825675010681099</v>
      </c>
      <c r="W58" s="17">
        <v>0.122228860855102</v>
      </c>
      <c r="X58">
        <v>0.52721834182739302</v>
      </c>
      <c r="Y58">
        <v>0.52721834182739302</v>
      </c>
      <c r="Z58">
        <v>0.6</v>
      </c>
      <c r="AA58">
        <v>1</v>
      </c>
      <c r="AB58">
        <v>0.625</v>
      </c>
      <c r="AC58">
        <v>0.76923076923076905</v>
      </c>
      <c r="AD58">
        <v>0</v>
      </c>
      <c r="AE58">
        <v>0.4</v>
      </c>
    </row>
    <row r="59" spans="1:31" x14ac:dyDescent="0.15">
      <c r="A59" s="6">
        <v>648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 s="3">
        <v>7.3701820373535201</v>
      </c>
      <c r="L59" s="10">
        <v>2.8359832763671902</v>
      </c>
      <c r="M59">
        <v>1.3932571411132799</v>
      </c>
      <c r="N59">
        <v>6.1829357147216797</v>
      </c>
      <c r="O59">
        <v>4</v>
      </c>
      <c r="P59">
        <v>4</v>
      </c>
      <c r="Q59">
        <v>13</v>
      </c>
      <c r="R59" s="16">
        <v>0.30769999999999997</v>
      </c>
      <c r="S59" s="16">
        <f t="shared" si="1"/>
        <v>0.4</v>
      </c>
      <c r="T59">
        <v>3.3757514953613299</v>
      </c>
      <c r="U59">
        <v>2.9928612709045401</v>
      </c>
      <c r="V59">
        <v>2.8697154521942099</v>
      </c>
      <c r="W59" s="17">
        <v>0.123145818710327</v>
      </c>
      <c r="X59">
        <v>0.50603604316711404</v>
      </c>
      <c r="Y59">
        <v>0.50603604316711404</v>
      </c>
      <c r="Z59">
        <v>0.4</v>
      </c>
      <c r="AA59">
        <v>0.9</v>
      </c>
      <c r="AB59">
        <v>0.69230769230769196</v>
      </c>
      <c r="AC59">
        <v>0.78260869565217395</v>
      </c>
      <c r="AD59">
        <v>0.1</v>
      </c>
      <c r="AE59">
        <v>0.5</v>
      </c>
    </row>
    <row r="60" spans="1:31" x14ac:dyDescent="0.15">
      <c r="A60" s="6">
        <v>936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 s="3">
        <v>8.1866207122802699</v>
      </c>
      <c r="L60" s="10">
        <v>2.7772979736328098</v>
      </c>
      <c r="M60">
        <v>0.68459701538085904</v>
      </c>
      <c r="N60">
        <v>6.6332588195800799</v>
      </c>
      <c r="O60">
        <v>4</v>
      </c>
      <c r="P60">
        <v>4</v>
      </c>
      <c r="Q60">
        <v>14</v>
      </c>
      <c r="R60" s="16">
        <v>0.28570000000000001</v>
      </c>
      <c r="S60" s="16">
        <f t="shared" si="1"/>
        <v>0.4</v>
      </c>
      <c r="T60">
        <v>3.7980613708496098</v>
      </c>
      <c r="U60">
        <v>3.3487637042999299</v>
      </c>
      <c r="V60">
        <v>3.2189126014709499</v>
      </c>
      <c r="W60" s="17">
        <v>0.12985110282897899</v>
      </c>
      <c r="X60">
        <v>0.579148769378662</v>
      </c>
      <c r="Y60">
        <v>0.579148769378662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s="1" customFormat="1" x14ac:dyDescent="0.15">
      <c r="A61" s="8">
        <v>579</v>
      </c>
      <c r="B61" s="1">
        <v>15</v>
      </c>
      <c r="C61" s="1">
        <v>5</v>
      </c>
      <c r="D61" s="1">
        <v>10</v>
      </c>
      <c r="E61" s="1">
        <v>10</v>
      </c>
      <c r="F61" s="1">
        <v>10</v>
      </c>
      <c r="G61" s="1">
        <v>0</v>
      </c>
      <c r="H61" s="1">
        <v>5</v>
      </c>
      <c r="I61" s="1">
        <v>5</v>
      </c>
      <c r="J61" s="1">
        <v>0.75</v>
      </c>
      <c r="K61" s="12">
        <v>8.2938251495361293</v>
      </c>
      <c r="L61" s="12">
        <v>2.7973766326904301</v>
      </c>
      <c r="M61" s="1">
        <v>0.57436752319335904</v>
      </c>
      <c r="N61" s="1">
        <v>6.5468673706054696</v>
      </c>
      <c r="O61" s="1">
        <v>4</v>
      </c>
      <c r="P61" s="1">
        <v>4</v>
      </c>
      <c r="Q61" s="1">
        <v>14</v>
      </c>
      <c r="R61" s="19">
        <v>0.28570000000000001</v>
      </c>
      <c r="S61" s="19">
        <f t="shared" si="1"/>
        <v>0.4</v>
      </c>
      <c r="T61" s="1">
        <v>3.5668888092040998</v>
      </c>
      <c r="U61" s="1">
        <v>3.12872385978699</v>
      </c>
      <c r="V61" s="1">
        <v>2.9969449043273899</v>
      </c>
      <c r="W61" s="12">
        <v>0.131778955459595</v>
      </c>
      <c r="X61" s="1">
        <v>0.56994390487670898</v>
      </c>
      <c r="Y61" s="1">
        <v>0.56994390487670898</v>
      </c>
      <c r="Z61" s="1">
        <v>0.4</v>
      </c>
      <c r="AA61" s="1">
        <v>1</v>
      </c>
      <c r="AB61" s="1">
        <v>0.71428571428571397</v>
      </c>
      <c r="AC61" s="1">
        <v>0.83333333333333304</v>
      </c>
      <c r="AD61" s="1">
        <v>0</v>
      </c>
      <c r="AE61" s="1">
        <v>0.6</v>
      </c>
    </row>
    <row r="62" spans="1:31" x14ac:dyDescent="0.15">
      <c r="A62" s="6">
        <v>139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 s="3">
        <v>7.91512107849121</v>
      </c>
      <c r="L62" s="10">
        <v>3.0504188537597701</v>
      </c>
      <c r="M62">
        <v>0.32053756713867199</v>
      </c>
      <c r="N62">
        <v>7.6119632720947301</v>
      </c>
      <c r="O62">
        <v>4</v>
      </c>
      <c r="P62">
        <v>4</v>
      </c>
      <c r="Q62">
        <v>14</v>
      </c>
      <c r="R62" s="16">
        <v>0.28570000000000001</v>
      </c>
      <c r="S62" s="16">
        <f t="shared" ref="S62:S81" si="2">O62/E62</f>
        <v>0.4</v>
      </c>
      <c r="T62">
        <v>3.1472129821777299</v>
      </c>
      <c r="U62">
        <v>2.64344978332519</v>
      </c>
      <c r="V62">
        <v>2.6132624149322501</v>
      </c>
      <c r="W62" s="17">
        <v>3.0187368392944301E-2</v>
      </c>
      <c r="X62">
        <v>0.53395056724548295</v>
      </c>
      <c r="Y62">
        <v>0.53395056724548295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26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 s="3">
        <v>7.8317146301269496</v>
      </c>
      <c r="L63" s="10">
        <v>3.0649051666259801</v>
      </c>
      <c r="M63">
        <v>0.44335174560546903</v>
      </c>
      <c r="N63">
        <v>7.5477924346923801</v>
      </c>
      <c r="O63">
        <v>4</v>
      </c>
      <c r="P63">
        <v>4</v>
      </c>
      <c r="Q63">
        <v>14</v>
      </c>
      <c r="R63" s="16">
        <v>0.28570000000000001</v>
      </c>
      <c r="S63" s="16">
        <f t="shared" si="2"/>
        <v>0.4</v>
      </c>
      <c r="T63">
        <v>3.2726955413818399</v>
      </c>
      <c r="U63">
        <v>2.7893033027648899</v>
      </c>
      <c r="V63">
        <v>2.7581441402435298</v>
      </c>
      <c r="W63" s="17">
        <v>3.1159162521362301E-2</v>
      </c>
      <c r="X63">
        <v>0.514551401138306</v>
      </c>
      <c r="Y63">
        <v>0.514551401138306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124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 s="3">
        <v>7.3410587310790998</v>
      </c>
      <c r="L64" s="10">
        <v>3.0933818817138699</v>
      </c>
      <c r="M64">
        <v>0.57393264770507801</v>
      </c>
      <c r="N64">
        <v>6.4201107025146502</v>
      </c>
      <c r="O64">
        <v>3</v>
      </c>
      <c r="P64">
        <v>3</v>
      </c>
      <c r="Q64">
        <v>11</v>
      </c>
      <c r="R64" s="16">
        <v>0.2727</v>
      </c>
      <c r="S64" s="16">
        <f t="shared" si="2"/>
        <v>0.3</v>
      </c>
      <c r="T64">
        <v>2.9213008880615199</v>
      </c>
      <c r="U64">
        <v>2.5082163810729998</v>
      </c>
      <c r="V64">
        <v>2.4388997554778999</v>
      </c>
      <c r="W64" s="17">
        <v>6.9316625595092801E-2</v>
      </c>
      <c r="X64">
        <v>0.482401132583618</v>
      </c>
      <c r="Y64">
        <v>0.482401132583618</v>
      </c>
      <c r="Z64">
        <v>0.3</v>
      </c>
      <c r="AA64">
        <v>0.8</v>
      </c>
      <c r="AB64">
        <v>0.72727272727272696</v>
      </c>
      <c r="AC64">
        <v>0.76190476190476197</v>
      </c>
      <c r="AD64">
        <v>0.2</v>
      </c>
      <c r="AE64">
        <v>0.5</v>
      </c>
    </row>
    <row r="65" spans="1:31" x14ac:dyDescent="0.15">
      <c r="A65" s="6">
        <v>904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 s="3">
        <v>9.0766181945800799</v>
      </c>
      <c r="L65" s="10">
        <v>2.9220333099365199</v>
      </c>
      <c r="M65">
        <v>0.669952392578125</v>
      </c>
      <c r="N65">
        <v>7.8049945831298801</v>
      </c>
      <c r="O65">
        <v>5</v>
      </c>
      <c r="P65">
        <v>5</v>
      </c>
      <c r="Q65">
        <v>15</v>
      </c>
      <c r="R65" s="16">
        <v>0.33329999999999999</v>
      </c>
      <c r="S65" s="16">
        <f t="shared" si="2"/>
        <v>0.5</v>
      </c>
      <c r="T65">
        <v>3.79270362854004</v>
      </c>
      <c r="U65">
        <v>3.2864410877227801</v>
      </c>
      <c r="V65">
        <v>3.1766781806945801</v>
      </c>
      <c r="W65" s="17">
        <v>0.10976290702819801</v>
      </c>
      <c r="X65">
        <v>0.61602544784545898</v>
      </c>
      <c r="Y65">
        <v>0.61602544784545898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571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 s="3">
        <v>8.9176368713378906</v>
      </c>
      <c r="L66" s="10">
        <v>2.97793388366699</v>
      </c>
      <c r="M66">
        <v>0.78678894042968694</v>
      </c>
      <c r="N66">
        <v>7.4971160888671902</v>
      </c>
      <c r="O66">
        <v>5</v>
      </c>
      <c r="P66">
        <v>5</v>
      </c>
      <c r="Q66">
        <v>15</v>
      </c>
      <c r="R66" s="16">
        <v>0.33329999999999999</v>
      </c>
      <c r="S66" s="16">
        <f t="shared" si="2"/>
        <v>0.5</v>
      </c>
      <c r="T66">
        <v>3.6961498260497998</v>
      </c>
      <c r="U66">
        <v>3.2113220691680899</v>
      </c>
      <c r="V66">
        <v>3.0879595279693599</v>
      </c>
      <c r="W66" s="17">
        <v>0.12336254119873</v>
      </c>
      <c r="X66">
        <v>0.608190298080444</v>
      </c>
      <c r="Y66">
        <v>0.608190298080444</v>
      </c>
      <c r="Z66">
        <v>0.5</v>
      </c>
      <c r="AA66">
        <v>1</v>
      </c>
      <c r="AB66">
        <v>0.66666666666666696</v>
      </c>
      <c r="AC66">
        <v>0.8</v>
      </c>
      <c r="AD66">
        <v>0</v>
      </c>
      <c r="AE66">
        <v>0.5</v>
      </c>
    </row>
    <row r="67" spans="1:31" x14ac:dyDescent="0.15">
      <c r="A67" s="6">
        <v>375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8.2417392730712908</v>
      </c>
      <c r="L67" s="10">
        <v>2.9888610839843701</v>
      </c>
      <c r="M67">
        <v>1.03568267822266</v>
      </c>
      <c r="N67">
        <v>6.5994071960449201</v>
      </c>
      <c r="O67">
        <v>4</v>
      </c>
      <c r="P67">
        <v>4</v>
      </c>
      <c r="Q67">
        <v>14</v>
      </c>
      <c r="R67" s="16">
        <v>0.28570000000000001</v>
      </c>
      <c r="S67" s="16">
        <f t="shared" si="2"/>
        <v>0.4</v>
      </c>
      <c r="T67">
        <v>3.4292221069335902</v>
      </c>
      <c r="U67">
        <v>3.0179691314697301</v>
      </c>
      <c r="V67">
        <v>2.8843188285827601</v>
      </c>
      <c r="W67" s="17">
        <v>0.133650302886963</v>
      </c>
      <c r="X67">
        <v>0.54490327835082997</v>
      </c>
      <c r="Y67">
        <v>0.54490327835082997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872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 s="3">
        <v>7.7024211883544904</v>
      </c>
      <c r="L68" s="10">
        <v>3.0466976165771502</v>
      </c>
      <c r="M68">
        <v>1.49460601806641</v>
      </c>
      <c r="N68">
        <v>6.2072620391845703</v>
      </c>
      <c r="O68">
        <v>4</v>
      </c>
      <c r="P68">
        <v>4</v>
      </c>
      <c r="Q68">
        <v>13</v>
      </c>
      <c r="R68" s="16">
        <v>0.30769999999999997</v>
      </c>
      <c r="S68" s="16">
        <f t="shared" si="2"/>
        <v>0.4</v>
      </c>
      <c r="T68">
        <v>2.7578697204589799</v>
      </c>
      <c r="U68">
        <v>2.4421029090881401</v>
      </c>
      <c r="V68">
        <v>2.3006236553192099</v>
      </c>
      <c r="W68" s="17">
        <v>0.14147925376892101</v>
      </c>
      <c r="X68">
        <v>0.45724606513977101</v>
      </c>
      <c r="Y68">
        <v>0.45724606513977101</v>
      </c>
      <c r="Z68">
        <v>0.4</v>
      </c>
      <c r="AA68">
        <v>0.9</v>
      </c>
      <c r="AB68">
        <v>0.69230769230769196</v>
      </c>
      <c r="AC68">
        <v>0.78260869565217395</v>
      </c>
      <c r="AD68">
        <v>0.1</v>
      </c>
      <c r="AE68">
        <v>0.5</v>
      </c>
    </row>
    <row r="69" spans="1:31" x14ac:dyDescent="0.15">
      <c r="A69" s="6">
        <v>258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 s="3">
        <v>8.7935047149658203</v>
      </c>
      <c r="L69" s="10">
        <v>3.0823822021484402</v>
      </c>
      <c r="M69">
        <v>0.86180114746093694</v>
      </c>
      <c r="N69">
        <v>6.9810791015625</v>
      </c>
      <c r="O69">
        <v>4</v>
      </c>
      <c r="P69">
        <v>4</v>
      </c>
      <c r="Q69">
        <v>14</v>
      </c>
      <c r="R69" s="16">
        <v>0.28570000000000001</v>
      </c>
      <c r="S69" s="16">
        <f t="shared" si="2"/>
        <v>0.4</v>
      </c>
      <c r="T69">
        <v>4.00844383239746</v>
      </c>
      <c r="U69">
        <v>3.5459938049316402</v>
      </c>
      <c r="V69">
        <v>3.3885917663574201</v>
      </c>
      <c r="W69" s="17">
        <v>0.157402038574219</v>
      </c>
      <c r="X69">
        <v>0.61985206604003895</v>
      </c>
      <c r="Y69">
        <v>0.61985206604003895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679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 s="3">
        <v>8.2593364715576207</v>
      </c>
      <c r="L70" s="10">
        <v>2.9689884185790998</v>
      </c>
      <c r="M70">
        <v>0.86197662353515603</v>
      </c>
      <c r="N70">
        <v>6.3666553497314498</v>
      </c>
      <c r="O70">
        <v>4</v>
      </c>
      <c r="P70">
        <v>4</v>
      </c>
      <c r="Q70">
        <v>14</v>
      </c>
      <c r="R70" s="16">
        <v>0.28570000000000001</v>
      </c>
      <c r="S70" s="16">
        <f t="shared" si="2"/>
        <v>0.4</v>
      </c>
      <c r="T70">
        <v>3.7768020629882799</v>
      </c>
      <c r="U70">
        <v>3.37341237068176</v>
      </c>
      <c r="V70">
        <v>3.2141983509063698</v>
      </c>
      <c r="W70" s="17">
        <v>0.15921401977539101</v>
      </c>
      <c r="X70">
        <v>0.56260371208190896</v>
      </c>
      <c r="Y70">
        <v>0.56260371208190896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s="1" customFormat="1" x14ac:dyDescent="0.15">
      <c r="A71" s="8">
        <v>791</v>
      </c>
      <c r="B71" s="1">
        <v>15</v>
      </c>
      <c r="C71" s="1">
        <v>5</v>
      </c>
      <c r="D71" s="1">
        <v>10</v>
      </c>
      <c r="E71" s="1">
        <v>10</v>
      </c>
      <c r="F71" s="1">
        <v>10</v>
      </c>
      <c r="G71" s="1">
        <v>0</v>
      </c>
      <c r="H71" s="1">
        <v>5</v>
      </c>
      <c r="I71" s="1">
        <v>5</v>
      </c>
      <c r="J71" s="1">
        <v>0.75</v>
      </c>
      <c r="K71" s="12">
        <v>7.8393573760986301</v>
      </c>
      <c r="L71" s="12">
        <v>3.1168403625488299</v>
      </c>
      <c r="M71" s="1">
        <v>1.3087272644043</v>
      </c>
      <c r="N71" s="1">
        <v>5.8287982940673801</v>
      </c>
      <c r="O71" s="1">
        <v>4</v>
      </c>
      <c r="P71" s="1">
        <v>4</v>
      </c>
      <c r="Q71" s="1">
        <v>14</v>
      </c>
      <c r="R71" s="19">
        <v>0.28570000000000001</v>
      </c>
      <c r="S71" s="19">
        <f t="shared" si="2"/>
        <v>0.4</v>
      </c>
      <c r="T71" s="1">
        <v>3.4938983917236301</v>
      </c>
      <c r="U71" s="1">
        <v>3.1642193794250502</v>
      </c>
      <c r="V71" s="1">
        <v>2.9954962730407702</v>
      </c>
      <c r="W71" s="12">
        <v>0.16872310638427701</v>
      </c>
      <c r="X71" s="1">
        <v>0.498402118682861</v>
      </c>
      <c r="Y71" s="1">
        <v>0.498402118682861</v>
      </c>
      <c r="Z71" s="1">
        <v>0.4</v>
      </c>
      <c r="AA71" s="1">
        <v>1</v>
      </c>
      <c r="AB71" s="1">
        <v>0.71428571428571397</v>
      </c>
      <c r="AC71" s="1">
        <v>0.83333333333333304</v>
      </c>
      <c r="AD71" s="1">
        <v>0</v>
      </c>
      <c r="AE71" s="1">
        <v>0.6</v>
      </c>
    </row>
    <row r="72" spans="1:31" x14ac:dyDescent="0.15">
      <c r="A72" s="6">
        <v>194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 s="3">
        <v>8.7540836334228498</v>
      </c>
      <c r="L72" s="10">
        <v>3.1999416351318399</v>
      </c>
      <c r="M72">
        <v>0.15018081665039101</v>
      </c>
      <c r="N72">
        <v>8.8024158477783203</v>
      </c>
      <c r="O72">
        <v>4</v>
      </c>
      <c r="P72">
        <v>4</v>
      </c>
      <c r="Q72">
        <v>14</v>
      </c>
      <c r="R72" s="16">
        <v>0.28570000000000001</v>
      </c>
      <c r="S72" s="16">
        <f t="shared" si="2"/>
        <v>0.4</v>
      </c>
      <c r="T72">
        <v>3.3016281127929701</v>
      </c>
      <c r="U72">
        <v>2.7430267333984402</v>
      </c>
      <c r="V72">
        <v>2.7414581775665301</v>
      </c>
      <c r="W72" s="17">
        <v>1.5685558319091799E-3</v>
      </c>
      <c r="X72">
        <v>0.56016993522643999</v>
      </c>
      <c r="Y72">
        <v>0.56016993522643999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826</v>
      </c>
      <c r="B73">
        <v>13</v>
      </c>
      <c r="C73">
        <v>7</v>
      </c>
      <c r="D73">
        <v>10</v>
      </c>
      <c r="E73">
        <v>10</v>
      </c>
      <c r="F73">
        <v>9</v>
      </c>
      <c r="G73">
        <v>1</v>
      </c>
      <c r="H73">
        <v>4</v>
      </c>
      <c r="I73">
        <v>6</v>
      </c>
      <c r="J73">
        <v>0.65</v>
      </c>
      <c r="K73" s="3">
        <v>7.3606605529785201</v>
      </c>
      <c r="L73" s="10">
        <v>3.1785659790039098</v>
      </c>
      <c r="M73">
        <v>0.79636383056640603</v>
      </c>
      <c r="N73">
        <v>6.4848976135253897</v>
      </c>
      <c r="O73">
        <v>4</v>
      </c>
      <c r="P73">
        <v>4</v>
      </c>
      <c r="Q73">
        <v>13</v>
      </c>
      <c r="R73" s="16">
        <v>0.30769999999999997</v>
      </c>
      <c r="S73" s="16">
        <f t="shared" si="2"/>
        <v>0.4</v>
      </c>
      <c r="T73">
        <v>2.875732421875</v>
      </c>
      <c r="U73">
        <v>2.5069985389709499</v>
      </c>
      <c r="V73">
        <v>2.48158931732178</v>
      </c>
      <c r="W73" s="17">
        <v>2.5409221649169901E-2</v>
      </c>
      <c r="X73">
        <v>0.39414310455322299</v>
      </c>
      <c r="Y73">
        <v>0.39414310455322299</v>
      </c>
      <c r="Z73">
        <v>0.4</v>
      </c>
      <c r="AA73">
        <v>0.9</v>
      </c>
      <c r="AB73">
        <v>0.69230769230769196</v>
      </c>
      <c r="AC73">
        <v>0.78260869565217395</v>
      </c>
      <c r="AD73">
        <v>0.1</v>
      </c>
      <c r="AE73">
        <v>0.5</v>
      </c>
    </row>
    <row r="74" spans="1:31" x14ac:dyDescent="0.15">
      <c r="A74" s="6">
        <v>81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 s="3">
        <v>9.0150375366210902</v>
      </c>
      <c r="L74" s="10">
        <v>3.1596374511718701</v>
      </c>
      <c r="M74">
        <v>0.88665771484375</v>
      </c>
      <c r="N74">
        <v>7.1648426055908203</v>
      </c>
      <c r="O74">
        <v>4</v>
      </c>
      <c r="P74">
        <v>4</v>
      </c>
      <c r="Q74">
        <v>14</v>
      </c>
      <c r="R74" s="16">
        <v>0.28570000000000001</v>
      </c>
      <c r="S74" s="16">
        <f t="shared" si="2"/>
        <v>0.4</v>
      </c>
      <c r="T74">
        <v>3.8138198852539098</v>
      </c>
      <c r="U74">
        <v>3.3624386787414502</v>
      </c>
      <c r="V74">
        <v>3.2055625915527299</v>
      </c>
      <c r="W74" s="17">
        <v>0.15687608718872101</v>
      </c>
      <c r="X74">
        <v>0.60825729370117199</v>
      </c>
      <c r="Y74">
        <v>0.60825729370117199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x14ac:dyDescent="0.15">
      <c r="A75" s="6">
        <v>267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 s="3">
        <v>7.2348403930664098</v>
      </c>
      <c r="L75" s="10">
        <v>3.2259273529052699</v>
      </c>
      <c r="M75">
        <v>1.8032188415527299</v>
      </c>
      <c r="N75">
        <v>5.1724166870117196</v>
      </c>
      <c r="O75">
        <v>3</v>
      </c>
      <c r="P75">
        <v>3</v>
      </c>
      <c r="Q75">
        <v>12</v>
      </c>
      <c r="R75" s="16">
        <v>0.25</v>
      </c>
      <c r="S75" s="16">
        <f t="shared" si="2"/>
        <v>0.3</v>
      </c>
      <c r="T75">
        <v>3.08205986022949</v>
      </c>
      <c r="U75">
        <v>2.7949919700622599</v>
      </c>
      <c r="V75">
        <v>2.6184489727020299</v>
      </c>
      <c r="W75" s="17">
        <v>0.17654299736022899</v>
      </c>
      <c r="X75">
        <v>0.46361088752746599</v>
      </c>
      <c r="Y75">
        <v>0.46361088752746599</v>
      </c>
      <c r="Z75">
        <v>0.3</v>
      </c>
      <c r="AA75">
        <v>0.9</v>
      </c>
      <c r="AB75">
        <v>0.75</v>
      </c>
      <c r="AC75">
        <v>0.81818181818181801</v>
      </c>
      <c r="AD75">
        <v>0.1</v>
      </c>
      <c r="AE75">
        <v>0.6</v>
      </c>
    </row>
    <row r="76" spans="1:31" x14ac:dyDescent="0.15">
      <c r="A76" s="6">
        <v>507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 s="3">
        <v>8.0761833190918004</v>
      </c>
      <c r="L76" s="10">
        <v>3.2535152435302699</v>
      </c>
      <c r="M76">
        <v>1.4528160095214799</v>
      </c>
      <c r="N76">
        <v>6.0439472198486301</v>
      </c>
      <c r="O76">
        <v>4</v>
      </c>
      <c r="P76">
        <v>4</v>
      </c>
      <c r="Q76">
        <v>14</v>
      </c>
      <c r="R76" s="16">
        <v>0.28570000000000001</v>
      </c>
      <c r="S76" s="16">
        <f t="shared" si="2"/>
        <v>0.4</v>
      </c>
      <c r="T76">
        <v>3.1535835266113299</v>
      </c>
      <c r="U76">
        <v>2.8117747306823699</v>
      </c>
      <c r="V76">
        <v>2.6275200843811</v>
      </c>
      <c r="W76" s="17">
        <v>0.18425464630127</v>
      </c>
      <c r="X76">
        <v>0.52606344223022505</v>
      </c>
      <c r="Y76">
        <v>0.52606344223022505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520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 s="3">
        <v>7.6624507904052699</v>
      </c>
      <c r="L77" s="10">
        <v>3.14229393005371</v>
      </c>
      <c r="M77">
        <v>1.2149906158447299</v>
      </c>
      <c r="N77">
        <v>5.1857070922851598</v>
      </c>
      <c r="O77">
        <v>3</v>
      </c>
      <c r="P77">
        <v>3</v>
      </c>
      <c r="Q77">
        <v>12</v>
      </c>
      <c r="R77" s="16">
        <v>0.25</v>
      </c>
      <c r="S77" s="16">
        <f t="shared" si="2"/>
        <v>0.3</v>
      </c>
      <c r="T77">
        <v>3.0483531951904301</v>
      </c>
      <c r="U77">
        <v>2.7497973442077601</v>
      </c>
      <c r="V77">
        <v>2.5647993087768501</v>
      </c>
      <c r="W77" s="17">
        <v>0.18499803543090801</v>
      </c>
      <c r="X77">
        <v>0.483553886413574</v>
      </c>
      <c r="Y77">
        <v>0.483553886413574</v>
      </c>
      <c r="Z77">
        <v>0.3</v>
      </c>
      <c r="AA77">
        <v>0.9</v>
      </c>
      <c r="AB77">
        <v>0.75</v>
      </c>
      <c r="AC77">
        <v>0.81818181818181801</v>
      </c>
      <c r="AD77">
        <v>0.1</v>
      </c>
      <c r="AE77">
        <v>0.6</v>
      </c>
    </row>
    <row r="78" spans="1:31" x14ac:dyDescent="0.15">
      <c r="A78" s="6">
        <v>520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 s="3">
        <v>7.6624507904052699</v>
      </c>
      <c r="L78" s="10">
        <v>3.14229393005371</v>
      </c>
      <c r="M78">
        <v>1.2149906158447299</v>
      </c>
      <c r="N78">
        <v>5.1857070922851598</v>
      </c>
      <c r="O78">
        <v>3</v>
      </c>
      <c r="P78">
        <v>3</v>
      </c>
      <c r="Q78">
        <v>12</v>
      </c>
      <c r="R78" s="16">
        <v>0.25</v>
      </c>
      <c r="S78" s="16">
        <f t="shared" si="2"/>
        <v>0.3</v>
      </c>
      <c r="T78">
        <v>3.0483531951904301</v>
      </c>
      <c r="U78">
        <v>2.7497973442077601</v>
      </c>
      <c r="V78">
        <v>2.5647993087768501</v>
      </c>
      <c r="W78" s="17">
        <v>0.18499803543090801</v>
      </c>
      <c r="X78">
        <v>0.483553886413574</v>
      </c>
      <c r="Y78">
        <v>0.483553886413574</v>
      </c>
      <c r="Z78">
        <v>0.3</v>
      </c>
      <c r="AA78">
        <v>0.9</v>
      </c>
      <c r="AB78">
        <v>0.75</v>
      </c>
      <c r="AC78">
        <v>0.81818181818181801</v>
      </c>
      <c r="AD78">
        <v>0.1</v>
      </c>
      <c r="AE78">
        <v>0.6</v>
      </c>
    </row>
    <row r="79" spans="1:31" x14ac:dyDescent="0.15">
      <c r="A79" s="6">
        <v>149</v>
      </c>
      <c r="B79">
        <v>16</v>
      </c>
      <c r="C79">
        <v>4</v>
      </c>
      <c r="D79">
        <v>10</v>
      </c>
      <c r="E79">
        <v>10</v>
      </c>
      <c r="F79">
        <v>10</v>
      </c>
      <c r="G79">
        <v>0</v>
      </c>
      <c r="H79">
        <v>6</v>
      </c>
      <c r="I79">
        <v>4</v>
      </c>
      <c r="J79">
        <v>0.8</v>
      </c>
      <c r="K79" s="3">
        <v>8.5412864685058594</v>
      </c>
      <c r="L79" s="10">
        <v>3.1458225250244101</v>
      </c>
      <c r="M79">
        <v>1.7933406829834</v>
      </c>
      <c r="N79">
        <v>5.6112327575683603</v>
      </c>
      <c r="O79">
        <v>3</v>
      </c>
      <c r="P79">
        <v>3</v>
      </c>
      <c r="Q79">
        <v>13</v>
      </c>
      <c r="R79" s="16">
        <v>0.23080000000000001</v>
      </c>
      <c r="S79" s="16">
        <f t="shared" si="2"/>
        <v>0.3</v>
      </c>
      <c r="T79">
        <v>3.5439529418945299</v>
      </c>
      <c r="U79">
        <v>3.2552220821380602</v>
      </c>
      <c r="V79">
        <v>2.99940085411072</v>
      </c>
      <c r="W79" s="17">
        <v>0.25582122802734403</v>
      </c>
      <c r="X79">
        <v>0.54455208778381303</v>
      </c>
      <c r="Y79">
        <v>0.54455208778381303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481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 s="3">
        <v>8.1056041717529297</v>
      </c>
      <c r="L80" s="10">
        <v>3.1623420715332</v>
      </c>
      <c r="M80">
        <v>1.04994964599609</v>
      </c>
      <c r="N80">
        <v>5.6617298126220703</v>
      </c>
      <c r="O80">
        <v>3</v>
      </c>
      <c r="P80">
        <v>3</v>
      </c>
      <c r="Q80">
        <v>13</v>
      </c>
      <c r="R80" s="16">
        <v>0.23080000000000001</v>
      </c>
      <c r="S80" s="16">
        <f t="shared" si="2"/>
        <v>0.3</v>
      </c>
      <c r="T80">
        <v>3.3350791931152299</v>
      </c>
      <c r="U80">
        <v>2.9898269176483101</v>
      </c>
      <c r="V80">
        <v>2.7972979545593302</v>
      </c>
      <c r="W80" s="17">
        <v>0.19252896308898901</v>
      </c>
      <c r="X80">
        <v>0.53778123855590798</v>
      </c>
      <c r="Y80">
        <v>0.53778123855590798</v>
      </c>
      <c r="Z80">
        <v>0.3</v>
      </c>
      <c r="AA80">
        <v>1</v>
      </c>
      <c r="AB80">
        <v>0.76923076923076905</v>
      </c>
      <c r="AC80">
        <v>0.86956521739130399</v>
      </c>
      <c r="AD80">
        <v>0</v>
      </c>
      <c r="AE80">
        <v>0.7</v>
      </c>
    </row>
    <row r="81" spans="1:31" x14ac:dyDescent="0.15">
      <c r="A81" s="6">
        <v>384</v>
      </c>
      <c r="B81">
        <v>17</v>
      </c>
      <c r="C81">
        <v>3</v>
      </c>
      <c r="D81">
        <v>10</v>
      </c>
      <c r="E81">
        <v>10</v>
      </c>
      <c r="F81">
        <v>10</v>
      </c>
      <c r="G81">
        <v>0</v>
      </c>
      <c r="H81">
        <v>7</v>
      </c>
      <c r="I81">
        <v>3</v>
      </c>
      <c r="J81">
        <v>0.85</v>
      </c>
      <c r="K81" s="3">
        <v>9.3421154022216797</v>
      </c>
      <c r="L81" s="10">
        <v>3.1673831939697301</v>
      </c>
      <c r="M81">
        <v>2.1409568786621098</v>
      </c>
      <c r="N81">
        <v>5.39961814880371</v>
      </c>
      <c r="O81">
        <v>3</v>
      </c>
      <c r="P81">
        <v>3</v>
      </c>
      <c r="Q81">
        <v>13</v>
      </c>
      <c r="R81" s="16">
        <v>0.23080000000000001</v>
      </c>
      <c r="S81" s="16">
        <f t="shared" si="2"/>
        <v>0.3</v>
      </c>
      <c r="T81">
        <v>3.8941078186035201</v>
      </c>
      <c r="U81">
        <v>3.6524105072021502</v>
      </c>
      <c r="V81">
        <v>3.3144879341125502</v>
      </c>
      <c r="W81" s="17">
        <v>0.3379225730896</v>
      </c>
      <c r="X81">
        <v>0.57961988449096702</v>
      </c>
      <c r="Y81">
        <v>0.57961988449096702</v>
      </c>
      <c r="Z81">
        <v>0.3</v>
      </c>
      <c r="AA81">
        <v>1</v>
      </c>
      <c r="AB81">
        <v>0.76923076923076905</v>
      </c>
      <c r="AC81">
        <v>0.86956521739130399</v>
      </c>
      <c r="AD81">
        <v>0</v>
      </c>
      <c r="AE81">
        <v>0.7</v>
      </c>
    </row>
    <row r="82" spans="1:31" s="3" customFormat="1" x14ac:dyDescent="0.15">
      <c r="K82" s="13" t="s">
        <v>29</v>
      </c>
      <c r="L82" s="10">
        <f>AVERAGE(L2:L81)</f>
        <v>2.5063439369201661</v>
      </c>
      <c r="W82" s="17">
        <f t="shared" ref="W82:AE82" si="3">AVERAGE(W2:W81)</f>
        <v>0.15583820641040802</v>
      </c>
      <c r="Z82" s="3">
        <f t="shared" si="3"/>
        <v>0.44124999999999936</v>
      </c>
      <c r="AA82" s="3">
        <f t="shared" si="3"/>
        <v>0.97000000000000008</v>
      </c>
      <c r="AB82" s="3">
        <f t="shared" si="3"/>
        <v>0.69028693426671406</v>
      </c>
      <c r="AC82" s="3">
        <f t="shared" si="3"/>
        <v>0.80508927163818478</v>
      </c>
      <c r="AD82" s="3">
        <f t="shared" si="3"/>
        <v>3.0000000000000009E-2</v>
      </c>
      <c r="AE82" s="3">
        <f t="shared" si="3"/>
        <v>0.5287500000000005</v>
      </c>
    </row>
    <row r="83" spans="1:31" s="3" customFormat="1" x14ac:dyDescent="0.15">
      <c r="K83" s="14" t="s">
        <v>30</v>
      </c>
      <c r="L83" s="10">
        <f>MAX(L2:L81)</f>
        <v>3.2535152435302699</v>
      </c>
      <c r="W83" s="17">
        <f t="shared" ref="W83:AE83" si="4">MAX(W2:W81)</f>
        <v>0.3379225730896</v>
      </c>
      <c r="Z83" s="3">
        <f t="shared" si="4"/>
        <v>0.7</v>
      </c>
      <c r="AA83" s="3">
        <f t="shared" si="4"/>
        <v>1</v>
      </c>
      <c r="AB83" s="3">
        <f t="shared" si="4"/>
        <v>0.76923076923076905</v>
      </c>
      <c r="AC83" s="3">
        <f t="shared" si="4"/>
        <v>0.86956521739130399</v>
      </c>
      <c r="AD83" s="3">
        <f t="shared" si="4"/>
        <v>0.2</v>
      </c>
      <c r="AE83" s="3">
        <f t="shared" si="4"/>
        <v>0.7</v>
      </c>
    </row>
    <row r="84" spans="1:31" s="3" customFormat="1" x14ac:dyDescent="0.15">
      <c r="L84" s="10">
        <f>MIN(L2:L81)</f>
        <v>1.6430797576904299</v>
      </c>
      <c r="W84" s="17">
        <f t="shared" ref="W84:AE84" si="5">MIN(W2:W81)</f>
        <v>1.5685558319091799E-3</v>
      </c>
      <c r="Z84" s="3">
        <f t="shared" si="5"/>
        <v>0.3</v>
      </c>
      <c r="AA84" s="3">
        <f t="shared" si="5"/>
        <v>0.8</v>
      </c>
      <c r="AB84" s="3">
        <f t="shared" si="5"/>
        <v>0.5625</v>
      </c>
      <c r="AC84" s="3">
        <f t="shared" si="5"/>
        <v>0.69230769230769196</v>
      </c>
      <c r="AD84" s="3">
        <f t="shared" si="5"/>
        <v>0</v>
      </c>
      <c r="AE84" s="3">
        <f t="shared" si="5"/>
        <v>0.2</v>
      </c>
    </row>
    <row r="85" spans="1:31" x14ac:dyDescent="0.15">
      <c r="L85" s="10"/>
      <c r="W85" s="17"/>
    </row>
    <row r="86" spans="1:31" x14ac:dyDescent="0.15"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s="22" customFormat="1" x14ac:dyDescent="0.15">
      <c r="K98" s="24" t="s">
        <v>98</v>
      </c>
      <c r="L98" s="24">
        <f>COUNTIF(L2:L81,"&lt;1.637")-COUNTIF(L2:L81,"&lt;1.423")</f>
        <v>0</v>
      </c>
      <c r="M98" s="24">
        <v>10</v>
      </c>
      <c r="W98" s="24"/>
    </row>
    <row r="99" spans="11:23" x14ac:dyDescent="0.15">
      <c r="K99" s="3" t="s">
        <v>99</v>
      </c>
      <c r="L99" s="3">
        <f>COUNTIF(L2:L81,"&lt;1.851")-COUNTIF(L2:L81,"&lt;1.637")</f>
        <v>10</v>
      </c>
      <c r="M99" s="3">
        <v>10</v>
      </c>
      <c r="W99" s="17"/>
    </row>
    <row r="100" spans="11:23" x14ac:dyDescent="0.15">
      <c r="K100" s="3" t="s">
        <v>100</v>
      </c>
      <c r="L100" s="3">
        <f>COUNTIF(L2:L81,"&lt;2.065")-COUNTIF(L2:L81,"&lt;1.851")</f>
        <v>10</v>
      </c>
      <c r="M100" s="3">
        <v>10</v>
      </c>
      <c r="W100" s="17"/>
    </row>
    <row r="101" spans="11:23" x14ac:dyDescent="0.15">
      <c r="K101" s="3" t="s">
        <v>101</v>
      </c>
      <c r="L101" s="3">
        <f>COUNTIF(L2:L81,"&lt;2.279")-COUNTIF(L2:L81,"&lt;2.065")</f>
        <v>10</v>
      </c>
      <c r="M101" s="3">
        <v>10</v>
      </c>
      <c r="W101" s="3"/>
    </row>
    <row r="102" spans="11:23" x14ac:dyDescent="0.15">
      <c r="K102" s="3" t="s">
        <v>102</v>
      </c>
      <c r="L102" s="3">
        <f>COUNTIF(L2:L81,"&lt;2.493")-COUNTIF(L2:L81,"&lt;2.279")</f>
        <v>10</v>
      </c>
      <c r="M102" s="3">
        <v>10</v>
      </c>
      <c r="W102" s="17"/>
    </row>
    <row r="103" spans="11:23" x14ac:dyDescent="0.15">
      <c r="K103" s="3" t="s">
        <v>103</v>
      </c>
      <c r="L103" s="3">
        <f>COUNTIF(L2:L81,"&lt;2.707")-COUNTIF(L2:L81,"&lt;2.493")</f>
        <v>10</v>
      </c>
      <c r="M103" s="3">
        <v>10</v>
      </c>
      <c r="W103" s="3"/>
    </row>
    <row r="104" spans="11:23" x14ac:dyDescent="0.15">
      <c r="K104" s="3" t="s">
        <v>104</v>
      </c>
      <c r="L104" s="3">
        <f>COUNTIF(L2:L81,"&lt;2.921")-COUNTIF(L2:L81,"&lt;2.707")</f>
        <v>10</v>
      </c>
      <c r="M104" s="3">
        <v>10</v>
      </c>
      <c r="W104" s="17"/>
    </row>
    <row r="105" spans="11:23" x14ac:dyDescent="0.15">
      <c r="K105" s="3" t="s">
        <v>105</v>
      </c>
      <c r="L105" s="3">
        <f>COUNTIF(L2:L81,"&lt;3.135")-COUNTIF(L2:L81,"&lt;2.921")</f>
        <v>10</v>
      </c>
      <c r="M105" s="3">
        <v>10</v>
      </c>
      <c r="W105" s="17"/>
    </row>
    <row r="106" spans="11:23" x14ac:dyDescent="0.15">
      <c r="K106" s="3" t="s">
        <v>106</v>
      </c>
      <c r="L106" s="3">
        <f>COUNTIF(L2:L81,"&lt;3.349")-COUNTIF(L2:L81,"&lt;3.135")</f>
        <v>10</v>
      </c>
      <c r="M106" s="3">
        <v>10</v>
      </c>
      <c r="W106" s="17"/>
    </row>
    <row r="107" spans="11:23" s="22" customFormat="1" x14ac:dyDescent="0.15">
      <c r="K107" s="24" t="s">
        <v>107</v>
      </c>
      <c r="L107" s="24">
        <f>COUNTIF(L2:L81,"&lt;3.563")-COUNTIF(L2:L81,"&lt;3.349")</f>
        <v>0</v>
      </c>
      <c r="M107" s="24">
        <v>10</v>
      </c>
      <c r="W107" s="24"/>
    </row>
    <row r="108" spans="11:23" x14ac:dyDescent="0.15">
      <c r="K108" s="3" t="s">
        <v>80</v>
      </c>
      <c r="L108" s="3"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M115">
        <v>1.423</v>
      </c>
      <c r="N115">
        <v>3.5680000000000001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M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M118">
        <v>1.9079999999999999</v>
      </c>
      <c r="N118">
        <v>0.155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M119">
        <v>2.5009999999999999</v>
      </c>
      <c r="N119">
        <v>0.21299999999999999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M120">
        <v>3.472</v>
      </c>
      <c r="N120">
        <v>0.29099999999999998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E112"/>
  <sheetViews>
    <sheetView topLeftCell="I55" workbookViewId="0">
      <selection activeCell="I80" sqref="A80:XFD85"/>
    </sheetView>
  </sheetViews>
  <sheetFormatPr defaultColWidth="8.875" defaultRowHeight="13.5" x14ac:dyDescent="0.15"/>
  <cols>
    <col min="11" max="12" width="17.75" customWidth="1"/>
    <col min="13" max="14" width="12.875"/>
    <col min="20" max="22" width="12.875"/>
    <col min="23" max="23" width="22.8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17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9.7367401123046893</v>
      </c>
      <c r="L2" s="10">
        <v>1.9860210418701201</v>
      </c>
      <c r="M2">
        <v>0.78707122802734397</v>
      </c>
      <c r="N2">
        <v>7.0759735107421902</v>
      </c>
      <c r="O2">
        <v>6</v>
      </c>
      <c r="P2">
        <v>6</v>
      </c>
      <c r="Q2">
        <v>16</v>
      </c>
      <c r="R2" s="16">
        <v>0.375</v>
      </c>
      <c r="S2" s="16">
        <f t="shared" ref="S2:S55" si="0">O2/E2</f>
        <v>0.6</v>
      </c>
      <c r="T2">
        <v>4.71913719177246</v>
      </c>
      <c r="U2">
        <v>4.2977538108825701</v>
      </c>
      <c r="V2">
        <v>4.0790443420410201</v>
      </c>
      <c r="W2" s="17">
        <v>0.21870946884155301</v>
      </c>
      <c r="X2">
        <v>0.64009284973144498</v>
      </c>
      <c r="Y2">
        <v>0.64009284973144498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758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9.3289508819580096</v>
      </c>
      <c r="L3" s="10">
        <v>2.0283145904540998</v>
      </c>
      <c r="M3">
        <v>0.96340560913085904</v>
      </c>
      <c r="N3">
        <v>6.8797893524169904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4.1791725158691397</v>
      </c>
      <c r="U3">
        <v>3.7919178009033199</v>
      </c>
      <c r="V3">
        <v>3.5736203193664502</v>
      </c>
      <c r="W3" s="17">
        <v>0.21829748153686501</v>
      </c>
      <c r="X3">
        <v>0.60555219650268599</v>
      </c>
      <c r="Y3">
        <v>0.60555219650268599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393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9.0137596130371094</v>
      </c>
      <c r="L4" s="10">
        <v>2.0154380798339799</v>
      </c>
      <c r="M4">
        <v>0.97864913940429699</v>
      </c>
      <c r="N4">
        <v>6.5416355133056596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4.1226081848144496</v>
      </c>
      <c r="U4">
        <v>3.7492263317108101</v>
      </c>
      <c r="V4">
        <v>3.53274297714233</v>
      </c>
      <c r="W4" s="17">
        <v>0.216483354568481</v>
      </c>
      <c r="X4">
        <v>0.58986520767211903</v>
      </c>
      <c r="Y4">
        <v>0.58986520767211903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532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9.6175632476806605</v>
      </c>
      <c r="L5" s="10">
        <v>1.9014892578125</v>
      </c>
      <c r="M5">
        <v>1.4356002807617201</v>
      </c>
      <c r="N5">
        <v>7.315673828125</v>
      </c>
      <c r="O5">
        <v>4</v>
      </c>
      <c r="P5">
        <v>4</v>
      </c>
      <c r="Q5">
        <v>13</v>
      </c>
      <c r="R5" s="16">
        <v>0.30769999999999997</v>
      </c>
      <c r="S5" s="16">
        <f t="shared" si="0"/>
        <v>0.4</v>
      </c>
      <c r="T5">
        <v>4.1075992584228498</v>
      </c>
      <c r="U5">
        <v>3.81423759460449</v>
      </c>
      <c r="V5">
        <v>3.5993456840515101</v>
      </c>
      <c r="W5" s="17">
        <v>0.21489191055297799</v>
      </c>
      <c r="X5">
        <v>0.508253574371338</v>
      </c>
      <c r="Y5">
        <v>0.508253574371338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6">
        <v>684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9.2298812866210902</v>
      </c>
      <c r="L6" s="10">
        <v>1.9600982666015601</v>
      </c>
      <c r="M6">
        <v>0.85786819458007801</v>
      </c>
      <c r="N6">
        <v>6.7113227844238299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4.3901271820068404</v>
      </c>
      <c r="U6">
        <v>3.9918463230133101</v>
      </c>
      <c r="V6">
        <v>3.7786667346954301</v>
      </c>
      <c r="W6" s="17">
        <v>0.21317958831787101</v>
      </c>
      <c r="X6">
        <v>0.61146044731140103</v>
      </c>
      <c r="Y6">
        <v>0.61146044731140103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308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9.0454216003418004</v>
      </c>
      <c r="L7" s="10">
        <v>2.00372314453125</v>
      </c>
      <c r="M7">
        <v>0.940948486328125</v>
      </c>
      <c r="N7">
        <v>6.5169620513915998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4.0943756103515598</v>
      </c>
      <c r="U7">
        <v>3.7333424091339098</v>
      </c>
      <c r="V7">
        <v>3.5208656787872301</v>
      </c>
      <c r="W7" s="17">
        <v>0.21247673034667999</v>
      </c>
      <c r="X7">
        <v>0.57350993156433105</v>
      </c>
      <c r="Y7">
        <v>0.57350993156433105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255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8.8350238800048793</v>
      </c>
      <c r="L8" s="10">
        <v>1.86948013305664</v>
      </c>
      <c r="M8">
        <v>0.73643875122070301</v>
      </c>
      <c r="N8">
        <v>6.1739997863769496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4.1710071563720703</v>
      </c>
      <c r="U8">
        <v>3.7878234386444101</v>
      </c>
      <c r="V8">
        <v>3.5766739845275901</v>
      </c>
      <c r="W8" s="17">
        <v>0.21114945411682101</v>
      </c>
      <c r="X8">
        <v>0.59433317184448198</v>
      </c>
      <c r="Y8">
        <v>0.59433317184448198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364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8.7284259796142596</v>
      </c>
      <c r="L10" s="10">
        <v>1.9228649139404299</v>
      </c>
      <c r="M10">
        <v>0.80744552612304699</v>
      </c>
      <c r="N10">
        <v>6.0041694641113299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4.2547092437744096</v>
      </c>
      <c r="U10">
        <v>3.88658547401428</v>
      </c>
      <c r="V10">
        <v>3.67853808403015</v>
      </c>
      <c r="W10" s="17">
        <v>0.208047389984131</v>
      </c>
      <c r="X10">
        <v>0.57617115974426303</v>
      </c>
      <c r="Y10">
        <v>0.57617115974426303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s="1" customFormat="1" x14ac:dyDescent="0.15">
      <c r="A11" s="8">
        <v>403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9.6268596649169904</v>
      </c>
      <c r="L11" s="12">
        <v>1.96689605712891</v>
      </c>
      <c r="M11" s="1">
        <v>0.85152435302734397</v>
      </c>
      <c r="N11" s="1">
        <v>7.2249011993408203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3.9190025329589799</v>
      </c>
      <c r="U11" s="1">
        <v>3.5609867572784402</v>
      </c>
      <c r="V11" s="1">
        <v>3.35468530654907</v>
      </c>
      <c r="W11" s="12">
        <v>0.20630145072937001</v>
      </c>
      <c r="X11" s="1">
        <v>0.564317226409912</v>
      </c>
      <c r="Y11" s="1">
        <v>0.564317226409912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850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8.9638195037841797</v>
      </c>
      <c r="L12" s="10">
        <v>2.1394710540771502</v>
      </c>
      <c r="M12">
        <v>1.19388198852539</v>
      </c>
      <c r="N12">
        <v>6.5971145629882804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4.2533588409423801</v>
      </c>
      <c r="U12">
        <v>3.8689239025115998</v>
      </c>
      <c r="V12">
        <v>3.64924097061157</v>
      </c>
      <c r="W12" s="17">
        <v>0.219682931900024</v>
      </c>
      <c r="X12">
        <v>0.60411787033081099</v>
      </c>
      <c r="Y12">
        <v>0.60411787033081099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676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9.6824073791503906</v>
      </c>
      <c r="L13" s="10">
        <v>2.2777175903320299</v>
      </c>
      <c r="M13">
        <v>1.1242256164550799</v>
      </c>
      <c r="N13">
        <v>6.733154296875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4.2813663482665998</v>
      </c>
      <c r="U13">
        <v>3.9203622341156001</v>
      </c>
      <c r="V13">
        <v>3.6644737720489502</v>
      </c>
      <c r="W13" s="17">
        <v>0.25588846206665</v>
      </c>
      <c r="X13">
        <v>0.61689257621765103</v>
      </c>
      <c r="Y13">
        <v>0.61689257621765103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415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8.7684669494628906</v>
      </c>
      <c r="L14" s="10">
        <v>2.2746315002441402</v>
      </c>
      <c r="M14">
        <v>0.679168701171875</v>
      </c>
      <c r="N14">
        <v>6.8343982696533203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3.7875728607177699</v>
      </c>
      <c r="U14">
        <v>3.3785581588745099</v>
      </c>
      <c r="V14">
        <v>3.21861004829407</v>
      </c>
      <c r="W14" s="17">
        <v>0.159948110580444</v>
      </c>
      <c r="X14">
        <v>0.56896281242370605</v>
      </c>
      <c r="Y14">
        <v>0.56896281242370605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293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9.4476966857910192</v>
      </c>
      <c r="L15" s="10">
        <v>2.24513435363769</v>
      </c>
      <c r="M15">
        <v>1.2746620178222701</v>
      </c>
      <c r="N15">
        <v>7.0544452667236301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4.7275981903076199</v>
      </c>
      <c r="U15">
        <v>4.3054332733154297</v>
      </c>
      <c r="V15">
        <v>4.0826606750488299</v>
      </c>
      <c r="W15" s="17">
        <v>0.22277259826660201</v>
      </c>
      <c r="X15">
        <v>0.64493751525878895</v>
      </c>
      <c r="Y15">
        <v>0.64493751525878895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202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9.6769447326660192</v>
      </c>
      <c r="L16" s="10">
        <v>2.2644729614257799</v>
      </c>
      <c r="M16">
        <v>1.75114822387695</v>
      </c>
      <c r="N16">
        <v>6.6989555358886701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4.2923164367675799</v>
      </c>
      <c r="U16">
        <v>3.9994575977325399</v>
      </c>
      <c r="V16">
        <v>3.7281646728515598</v>
      </c>
      <c r="W16" s="17">
        <v>0.271292924880981</v>
      </c>
      <c r="X16">
        <v>0.56415176391601596</v>
      </c>
      <c r="Y16">
        <v>0.56415176391601596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664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8.9440002441406197</v>
      </c>
      <c r="L17" s="10">
        <v>2.26729011535644</v>
      </c>
      <c r="M17">
        <v>1.25271224975586</v>
      </c>
      <c r="N17">
        <v>6.1562232971191397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4.22882080078125</v>
      </c>
      <c r="U17">
        <v>3.87713646888733</v>
      </c>
      <c r="V17">
        <v>3.63890528678894</v>
      </c>
      <c r="W17" s="17">
        <v>0.238231182098389</v>
      </c>
      <c r="X17">
        <v>0.58991551399231001</v>
      </c>
      <c r="Y17">
        <v>0.58991551399231001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731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8.9168510437011701</v>
      </c>
      <c r="L18" s="10">
        <v>2.2602882385253902</v>
      </c>
      <c r="M18">
        <v>1.2565002441406199</v>
      </c>
      <c r="N18">
        <v>6.1634082794189498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4.2050399780273402</v>
      </c>
      <c r="U18">
        <v>3.8617472648620601</v>
      </c>
      <c r="V18">
        <v>3.6188914775848402</v>
      </c>
      <c r="W18" s="17">
        <v>0.24285578727722201</v>
      </c>
      <c r="X18">
        <v>0.58614850044250499</v>
      </c>
      <c r="Y18">
        <v>0.58614850044250499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923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 s="3">
        <v>8.5289573669433594</v>
      </c>
      <c r="L19" s="10">
        <v>2.2577590942382799</v>
      </c>
      <c r="M19">
        <v>0.64770889282226596</v>
      </c>
      <c r="N19">
        <v>6.4268646240234402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4.2712707519531197</v>
      </c>
      <c r="U19">
        <v>3.85396385192871</v>
      </c>
      <c r="V19">
        <v>3.68733906745911</v>
      </c>
      <c r="W19" s="17">
        <v>0.16662478446960399</v>
      </c>
      <c r="X19">
        <v>0.583931684494019</v>
      </c>
      <c r="Y19">
        <v>0.583931684494019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446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8.2429790496826207</v>
      </c>
      <c r="L20" s="10">
        <v>2.26055908203125</v>
      </c>
      <c r="M20">
        <v>1.5181465148925799</v>
      </c>
      <c r="N20">
        <v>6.0716114044189498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3.6840438842773402</v>
      </c>
      <c r="U20">
        <v>3.3704593181610099</v>
      </c>
      <c r="V20">
        <v>3.1725697517395002</v>
      </c>
      <c r="W20" s="17">
        <v>0.19788956642150901</v>
      </c>
      <c r="X20">
        <v>0.51147413253784202</v>
      </c>
      <c r="Y20">
        <v>0.51147413253784202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s="1" customFormat="1" x14ac:dyDescent="0.15">
      <c r="A21" s="8">
        <v>18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2">
        <v>9.2366027832031197</v>
      </c>
      <c r="L21" s="12">
        <v>2.1857337951660201</v>
      </c>
      <c r="M21" s="1">
        <v>1.31106948852539</v>
      </c>
      <c r="N21" s="1">
        <v>7.1571121215820304</v>
      </c>
      <c r="O21" s="1">
        <v>4</v>
      </c>
      <c r="P21" s="1">
        <v>4</v>
      </c>
      <c r="Q21" s="1">
        <v>13</v>
      </c>
      <c r="R21" s="19">
        <v>0.30769999999999997</v>
      </c>
      <c r="S21" s="19">
        <f t="shared" si="0"/>
        <v>0.4</v>
      </c>
      <c r="T21" s="1">
        <v>3.3908748626709002</v>
      </c>
      <c r="U21" s="1">
        <v>3.0836837291717498</v>
      </c>
      <c r="V21" s="1">
        <v>2.8891334533691402</v>
      </c>
      <c r="W21" s="12">
        <v>0.194550275802612</v>
      </c>
      <c r="X21" s="1">
        <v>0.50174140930175803</v>
      </c>
      <c r="Y21" s="1">
        <v>0.50174140930175803</v>
      </c>
      <c r="Z21" s="1">
        <v>0.4</v>
      </c>
      <c r="AA21" s="1">
        <v>0.9</v>
      </c>
      <c r="AB21" s="1">
        <v>0.69230769230769196</v>
      </c>
      <c r="AC21" s="1">
        <v>0.78260869565217395</v>
      </c>
      <c r="AD21" s="1">
        <v>0.1</v>
      </c>
      <c r="AE21" s="1">
        <v>0.5</v>
      </c>
    </row>
    <row r="22" spans="1:31" x14ac:dyDescent="0.15">
      <c r="A22" s="6">
        <v>381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8.4343585968017596</v>
      </c>
      <c r="L22" s="10">
        <v>2.4829654693603498</v>
      </c>
      <c r="M22">
        <v>0.32008743286132801</v>
      </c>
      <c r="N22">
        <v>7.5770339965820304</v>
      </c>
      <c r="O22">
        <v>5</v>
      </c>
      <c r="P22">
        <v>5</v>
      </c>
      <c r="Q22">
        <v>15</v>
      </c>
      <c r="R22" s="16">
        <v>0.33329999999999999</v>
      </c>
      <c r="S22" s="16">
        <f t="shared" si="0"/>
        <v>0.5</v>
      </c>
      <c r="T22">
        <v>3.8176078796386701</v>
      </c>
      <c r="U22">
        <v>3.3234374523162802</v>
      </c>
      <c r="V22">
        <v>3.2520523071289098</v>
      </c>
      <c r="W22" s="17">
        <v>7.1385145187377902E-2</v>
      </c>
      <c r="X22">
        <v>0.56555557250976596</v>
      </c>
      <c r="Y22">
        <v>0.56555557250976596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970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 s="3">
        <v>8.1123428344726598</v>
      </c>
      <c r="L23" s="10">
        <v>2.4769401550293</v>
      </c>
      <c r="M23">
        <v>0.43460464477539101</v>
      </c>
      <c r="N23">
        <v>7.18613624572754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3.5408668518066402</v>
      </c>
      <c r="U23">
        <v>3.0644097328186</v>
      </c>
      <c r="V23">
        <v>2.9869301319122301</v>
      </c>
      <c r="W23" s="17">
        <v>7.7479600906372098E-2</v>
      </c>
      <c r="X23">
        <v>0.55393671989440896</v>
      </c>
      <c r="Y23">
        <v>0.55393671989440896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71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7.2303504943847701</v>
      </c>
      <c r="L24" s="10">
        <v>2.43522071838379</v>
      </c>
      <c r="M24">
        <v>0.739349365234375</v>
      </c>
      <c r="N24">
        <v>6.1985321044921902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3.4461135864257799</v>
      </c>
      <c r="U24">
        <v>3.0334830284118599</v>
      </c>
      <c r="V24">
        <v>2.9327149391174299</v>
      </c>
      <c r="W24" s="17">
        <v>0.100768089294434</v>
      </c>
      <c r="X24">
        <v>0.51339864730835005</v>
      </c>
      <c r="Y24">
        <v>0.51339864730835005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460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6.9733810424804696</v>
      </c>
      <c r="L25" s="10">
        <v>2.4160079956054701</v>
      </c>
      <c r="M25">
        <v>0.81462478637695301</v>
      </c>
      <c r="N25">
        <v>5.9119777679443404</v>
      </c>
      <c r="O25">
        <v>4</v>
      </c>
      <c r="P25">
        <v>4</v>
      </c>
      <c r="Q25">
        <v>13</v>
      </c>
      <c r="R25" s="16">
        <v>0.30769999999999997</v>
      </c>
      <c r="S25" s="16">
        <f t="shared" si="0"/>
        <v>0.4</v>
      </c>
      <c r="T25">
        <v>3.2793884277343701</v>
      </c>
      <c r="U25">
        <v>2.9090919494628902</v>
      </c>
      <c r="V25">
        <v>2.8150904178619398</v>
      </c>
      <c r="W25" s="17">
        <v>9.4001531600952107E-2</v>
      </c>
      <c r="X25">
        <v>0.46429800987243702</v>
      </c>
      <c r="Y25">
        <v>0.46429800987243702</v>
      </c>
      <c r="Z25">
        <v>0.4</v>
      </c>
      <c r="AA25">
        <v>0.9</v>
      </c>
      <c r="AB25">
        <v>0.69230769230769196</v>
      </c>
      <c r="AC25">
        <v>0.78260869565217395</v>
      </c>
      <c r="AD25">
        <v>0.1</v>
      </c>
      <c r="AE25">
        <v>0.5</v>
      </c>
    </row>
    <row r="26" spans="1:31" x14ac:dyDescent="0.15">
      <c r="A26" s="6">
        <v>811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7.9958915710449201</v>
      </c>
      <c r="L26" s="10">
        <v>2.4192810058593701</v>
      </c>
      <c r="M26">
        <v>0.42259979248046903</v>
      </c>
      <c r="N26">
        <v>7.1598644256591797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3.1425418853759801</v>
      </c>
      <c r="U26">
        <v>2.70858955383301</v>
      </c>
      <c r="V26">
        <v>2.6420795917511</v>
      </c>
      <c r="W26" s="17">
        <v>6.6509962081909194E-2</v>
      </c>
      <c r="X26">
        <v>0.50046229362487804</v>
      </c>
      <c r="Y26">
        <v>0.50046229362487804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417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8.0318069458007795</v>
      </c>
      <c r="L27" s="10">
        <v>2.4672260284423801</v>
      </c>
      <c r="M27">
        <v>0.97212982177734397</v>
      </c>
      <c r="N27">
        <v>5.5365543365478498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3.4855861663818399</v>
      </c>
      <c r="U27">
        <v>3.1618115901946999</v>
      </c>
      <c r="V27">
        <v>2.96557521820068</v>
      </c>
      <c r="W27" s="17">
        <v>0.196236371994019</v>
      </c>
      <c r="X27">
        <v>0.52001094818115201</v>
      </c>
      <c r="Y27">
        <v>0.52001094818115201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907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9.0684146881103498</v>
      </c>
      <c r="L28" s="10">
        <v>2.43376541137695</v>
      </c>
      <c r="M28">
        <v>1.6964874267578101</v>
      </c>
      <c r="N28">
        <v>7.0204601287841797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4.1965484619140598</v>
      </c>
      <c r="U28">
        <v>3.8287448883056601</v>
      </c>
      <c r="V28">
        <v>3.6333708763122599</v>
      </c>
      <c r="W28" s="17">
        <v>0.19537401199340801</v>
      </c>
      <c r="X28">
        <v>0.56317758560180697</v>
      </c>
      <c r="Y28">
        <v>0.56317758560180697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549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7.7353839874267596</v>
      </c>
      <c r="L29" s="10">
        <v>2.4009819030761701</v>
      </c>
      <c r="M29">
        <v>0.498153686523437</v>
      </c>
      <c r="N29">
        <v>6.8631515502929696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3.7578601837158199</v>
      </c>
      <c r="U29">
        <v>3.3118636608123802</v>
      </c>
      <c r="V29">
        <v>3.2321610450744598</v>
      </c>
      <c r="W29" s="17">
        <v>7.9702615737914997E-2</v>
      </c>
      <c r="X29">
        <v>0.52569913864135698</v>
      </c>
      <c r="Y29">
        <v>0.52569913864135698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448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9.0734901428222692</v>
      </c>
      <c r="L30" s="10">
        <v>2.4778366088867201</v>
      </c>
      <c r="M30">
        <v>0.80912399291992199</v>
      </c>
      <c r="N30">
        <v>6.8209762573242196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4.0728931427001998</v>
      </c>
      <c r="U30">
        <v>3.6551783084869398</v>
      </c>
      <c r="V30">
        <v>3.46395063400269</v>
      </c>
      <c r="W30" s="17">
        <v>0.19122767448425301</v>
      </c>
      <c r="X30">
        <v>0.60894250869750999</v>
      </c>
      <c r="Y30">
        <v>0.60894250869750999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691</v>
      </c>
      <c r="B31" s="1">
        <v>16</v>
      </c>
      <c r="C31" s="1">
        <v>4</v>
      </c>
      <c r="D31" s="1">
        <v>10</v>
      </c>
      <c r="E31" s="1">
        <v>10</v>
      </c>
      <c r="F31" s="1">
        <v>10</v>
      </c>
      <c r="G31" s="1">
        <v>0</v>
      </c>
      <c r="H31" s="1">
        <v>6</v>
      </c>
      <c r="I31" s="1">
        <v>4</v>
      </c>
      <c r="J31" s="1">
        <v>0.8</v>
      </c>
      <c r="K31" s="12">
        <v>7.9493179321289098</v>
      </c>
      <c r="L31" s="12">
        <v>2.4725875854492201</v>
      </c>
      <c r="M31" s="1">
        <v>1.1137008666992201</v>
      </c>
      <c r="N31" s="1">
        <v>5.7306690216064498</v>
      </c>
      <c r="O31" s="1">
        <v>3</v>
      </c>
      <c r="P31" s="1">
        <v>3</v>
      </c>
      <c r="Q31" s="1">
        <v>12</v>
      </c>
      <c r="R31" s="19">
        <v>0.25</v>
      </c>
      <c r="S31" s="19">
        <f t="shared" si="0"/>
        <v>0.3</v>
      </c>
      <c r="T31" s="1">
        <v>3.40252685546875</v>
      </c>
      <c r="U31" s="1">
        <v>3.0742228031158398</v>
      </c>
      <c r="V31" s="1">
        <v>2.8833880424499498</v>
      </c>
      <c r="W31" s="12">
        <v>0.190834760665894</v>
      </c>
      <c r="X31" s="1">
        <v>0.51913881301879905</v>
      </c>
      <c r="Y31" s="1">
        <v>0.51913881301879905</v>
      </c>
      <c r="Z31" s="1">
        <v>0.3</v>
      </c>
      <c r="AA31" s="1">
        <v>0.9</v>
      </c>
      <c r="AB31" s="1">
        <v>0.75</v>
      </c>
      <c r="AC31" s="1">
        <v>0.81818181818181801</v>
      </c>
      <c r="AD31" s="1">
        <v>0.1</v>
      </c>
      <c r="AE31" s="1">
        <v>0.6</v>
      </c>
    </row>
    <row r="32" spans="1:31" x14ac:dyDescent="0.15">
      <c r="A32" s="6">
        <v>24</v>
      </c>
      <c r="B32">
        <v>15</v>
      </c>
      <c r="C32">
        <v>5</v>
      </c>
      <c r="D32">
        <v>10</v>
      </c>
      <c r="E32">
        <v>10</v>
      </c>
      <c r="F32">
        <v>9</v>
      </c>
      <c r="G32">
        <v>1</v>
      </c>
      <c r="H32">
        <v>6</v>
      </c>
      <c r="I32">
        <v>4</v>
      </c>
      <c r="J32">
        <v>0.75</v>
      </c>
      <c r="K32" s="3">
        <v>8.3411636352539098</v>
      </c>
      <c r="L32" s="10">
        <v>2.5968551635742201</v>
      </c>
      <c r="M32">
        <v>1.41201019287109</v>
      </c>
      <c r="N32">
        <v>6.6117286682128897</v>
      </c>
      <c r="O32">
        <v>5</v>
      </c>
      <c r="P32">
        <v>5</v>
      </c>
      <c r="Q32">
        <v>14</v>
      </c>
      <c r="R32" s="16">
        <v>0.35709999999999997</v>
      </c>
      <c r="S32" s="16">
        <f t="shared" si="0"/>
        <v>0.5</v>
      </c>
      <c r="T32">
        <v>3.4026832580566402</v>
      </c>
      <c r="U32">
        <v>3.0136945247650102</v>
      </c>
      <c r="V32">
        <v>2.94060087203979</v>
      </c>
      <c r="W32" s="17">
        <v>7.3093652725219699E-2</v>
      </c>
      <c r="X32">
        <v>0.46208238601684598</v>
      </c>
      <c r="Y32">
        <v>0.46208238601684598</v>
      </c>
      <c r="Z32">
        <v>0.5</v>
      </c>
      <c r="AA32">
        <v>0.9</v>
      </c>
      <c r="AB32">
        <v>0.64285714285714302</v>
      </c>
      <c r="AC32">
        <v>0.75</v>
      </c>
      <c r="AD32">
        <v>0.1</v>
      </c>
      <c r="AE32">
        <v>0.4</v>
      </c>
    </row>
    <row r="33" spans="1:31" x14ac:dyDescent="0.15">
      <c r="A33" s="6">
        <v>390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7.9791641235351598</v>
      </c>
      <c r="L33" s="10">
        <v>2.5468788146972701</v>
      </c>
      <c r="M33">
        <v>0.53936386108398404</v>
      </c>
      <c r="N33">
        <v>6.8495445251464799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3.54753494262695</v>
      </c>
      <c r="U33">
        <v>3.11309742927551</v>
      </c>
      <c r="V33">
        <v>3.0184552669525102</v>
      </c>
      <c r="W33" s="17">
        <v>9.4642162322998005E-2</v>
      </c>
      <c r="X33">
        <v>0.52907967567443803</v>
      </c>
      <c r="Y33">
        <v>0.52907967567443803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473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7.9275894165039098</v>
      </c>
      <c r="L34" s="10">
        <v>2.6483669281005899</v>
      </c>
      <c r="M34">
        <v>0.66130828857421897</v>
      </c>
      <c r="N34">
        <v>6.5843334197998002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3.7051258087158199</v>
      </c>
      <c r="U34">
        <v>3.2515168190002401</v>
      </c>
      <c r="V34">
        <v>3.1500170230865501</v>
      </c>
      <c r="W34" s="17">
        <v>0.101499795913696</v>
      </c>
      <c r="X34">
        <v>0.55510878562927202</v>
      </c>
      <c r="Y34">
        <v>0.55510878562927202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465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7.2475414276123002</v>
      </c>
      <c r="L35" s="10">
        <v>2.6715660095214799</v>
      </c>
      <c r="M35">
        <v>1.10940933227539</v>
      </c>
      <c r="N35">
        <v>6.0276374816894496</v>
      </c>
      <c r="O35">
        <v>3</v>
      </c>
      <c r="P35">
        <v>3</v>
      </c>
      <c r="Q35">
        <v>11</v>
      </c>
      <c r="R35" s="16">
        <v>0.2727</v>
      </c>
      <c r="S35" s="16">
        <f t="shared" si="0"/>
        <v>0.3</v>
      </c>
      <c r="T35">
        <v>3.08828544616699</v>
      </c>
      <c r="U35">
        <v>2.7331199645996098</v>
      </c>
      <c r="V35">
        <v>2.6300811767578098</v>
      </c>
      <c r="W35" s="17">
        <v>0.103038787841797</v>
      </c>
      <c r="X35">
        <v>0.45820426940918002</v>
      </c>
      <c r="Y35">
        <v>0.45820426940918002</v>
      </c>
      <c r="Z35">
        <v>0.3</v>
      </c>
      <c r="AA35">
        <v>0.8</v>
      </c>
      <c r="AB35">
        <v>0.72727272727272696</v>
      </c>
      <c r="AC35">
        <v>0.76190476190476197</v>
      </c>
      <c r="AD35">
        <v>0.2</v>
      </c>
      <c r="AE35">
        <v>0.5</v>
      </c>
    </row>
    <row r="36" spans="1:31" x14ac:dyDescent="0.15">
      <c r="A36" s="6">
        <v>212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7.9279098510742196</v>
      </c>
      <c r="L36" s="10">
        <v>2.5874786376953098</v>
      </c>
      <c r="M36">
        <v>0.54357528686523404</v>
      </c>
      <c r="N36">
        <v>6.5930538177490199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3.4272365570068399</v>
      </c>
      <c r="U36">
        <v>3.0102581977844198</v>
      </c>
      <c r="V36">
        <v>2.9044351577758798</v>
      </c>
      <c r="W36" s="17">
        <v>0.10582304000854501</v>
      </c>
      <c r="X36">
        <v>0.52280139923095703</v>
      </c>
      <c r="Y36">
        <v>0.52280139923095703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637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8.3590946197509801</v>
      </c>
      <c r="L37" s="10">
        <v>2.7022609710693399</v>
      </c>
      <c r="M37">
        <v>0.47758865356445301</v>
      </c>
      <c r="N37">
        <v>6.8643245697021502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3.7901134490966801</v>
      </c>
      <c r="U37">
        <v>3.3169093132018999</v>
      </c>
      <c r="V37">
        <v>3.20951151847839</v>
      </c>
      <c r="W37" s="17">
        <v>0.10739779472351101</v>
      </c>
      <c r="X37">
        <v>0.58060193061828602</v>
      </c>
      <c r="Y37">
        <v>0.58060193061828602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133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8.1249008178710902</v>
      </c>
      <c r="L38" s="10">
        <v>2.6571311950683598</v>
      </c>
      <c r="M38">
        <v>0.60422134399414096</v>
      </c>
      <c r="N38">
        <v>6.8297176361084002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3.8297367095947301</v>
      </c>
      <c r="U38">
        <v>3.37107276916504</v>
      </c>
      <c r="V38">
        <v>3.2589538097381601</v>
      </c>
      <c r="W38" s="17">
        <v>0.11211895942687999</v>
      </c>
      <c r="X38">
        <v>0.57078289985656705</v>
      </c>
      <c r="Y38">
        <v>0.57078289985656705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362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7.4266471862793004</v>
      </c>
      <c r="L39" s="10">
        <v>2.65016365051269</v>
      </c>
      <c r="M39">
        <v>0.79006195068359397</v>
      </c>
      <c r="N39">
        <v>5.832763671875</v>
      </c>
      <c r="O39">
        <v>3</v>
      </c>
      <c r="P39">
        <v>3</v>
      </c>
      <c r="Q39">
        <v>12</v>
      </c>
      <c r="R39" s="16">
        <v>0.25</v>
      </c>
      <c r="S39" s="16">
        <f t="shared" si="0"/>
        <v>0.3</v>
      </c>
      <c r="T39">
        <v>2.9501590728759801</v>
      </c>
      <c r="U39">
        <v>2.6197974681854199</v>
      </c>
      <c r="V39">
        <v>2.4874329566955602</v>
      </c>
      <c r="W39" s="17">
        <v>0.132364511489868</v>
      </c>
      <c r="X39">
        <v>0.46272611618041998</v>
      </c>
      <c r="Y39">
        <v>0.46272611618041998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962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8.72918701171875</v>
      </c>
      <c r="L40" s="10">
        <v>2.5042457580566402</v>
      </c>
      <c r="M40">
        <v>1.19601058959961</v>
      </c>
      <c r="N40">
        <v>7.1043071746826199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4.0054836273193404</v>
      </c>
      <c r="U40">
        <v>3.55247855186462</v>
      </c>
      <c r="V40">
        <v>3.4034492969512899</v>
      </c>
      <c r="W40" s="17">
        <v>0.14902925491332999</v>
      </c>
      <c r="X40">
        <v>0.60203433036804199</v>
      </c>
      <c r="Y40">
        <v>0.60203433036804199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s="1" customFormat="1" x14ac:dyDescent="0.15">
      <c r="A41" s="8">
        <v>1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2">
        <v>7.7202854156494096</v>
      </c>
      <c r="L41" s="12">
        <v>2.5373878479003902</v>
      </c>
      <c r="M41" s="1">
        <v>1.4980049133300799</v>
      </c>
      <c r="N41" s="1">
        <v>6.0396995544433603</v>
      </c>
      <c r="O41" s="1">
        <v>3</v>
      </c>
      <c r="P41" s="1">
        <v>3</v>
      </c>
      <c r="Q41" s="1">
        <v>12</v>
      </c>
      <c r="R41" s="19">
        <v>0.25</v>
      </c>
      <c r="S41" s="19">
        <f t="shared" si="0"/>
        <v>0.3</v>
      </c>
      <c r="T41" s="1">
        <v>3.68910408020019</v>
      </c>
      <c r="U41" s="1">
        <v>3.3324730396270801</v>
      </c>
      <c r="V41" s="1">
        <v>3.16773629188538</v>
      </c>
      <c r="W41" s="12">
        <v>0.164736747741699</v>
      </c>
      <c r="X41" s="1">
        <v>0.521367788314819</v>
      </c>
      <c r="Y41" s="1">
        <v>0.521367788314819</v>
      </c>
      <c r="Z41" s="1">
        <v>0.3</v>
      </c>
      <c r="AA41" s="1">
        <v>0.9</v>
      </c>
      <c r="AB41" s="1">
        <v>0.75</v>
      </c>
      <c r="AC41" s="1">
        <v>0.81818181818181801</v>
      </c>
      <c r="AD41" s="1">
        <v>0.1</v>
      </c>
      <c r="AE41" s="1">
        <v>0.6</v>
      </c>
    </row>
    <row r="42" spans="1:31" x14ac:dyDescent="0.15">
      <c r="A42" s="6">
        <v>147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7.5927104949951199</v>
      </c>
      <c r="L42" s="10">
        <v>2.7144756317138699</v>
      </c>
      <c r="M42">
        <v>0.28372955322265597</v>
      </c>
      <c r="N42">
        <v>8.1443538665771502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3.4357986450195299</v>
      </c>
      <c r="U42">
        <v>2.9036130905151398</v>
      </c>
      <c r="V42">
        <v>2.9277539253234899</v>
      </c>
      <c r="W42" s="17">
        <v>2.4140834808349599E-2</v>
      </c>
      <c r="X42">
        <v>0.50804471969604503</v>
      </c>
      <c r="Y42">
        <v>0.50804471969604503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365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7.97296142578125</v>
      </c>
      <c r="L43" s="10">
        <v>2.8002986907959002</v>
      </c>
      <c r="M43">
        <v>0.1246337890625</v>
      </c>
      <c r="N43">
        <v>8.4722270965576207</v>
      </c>
      <c r="O43">
        <v>4</v>
      </c>
      <c r="P43">
        <v>4</v>
      </c>
      <c r="Q43">
        <v>13</v>
      </c>
      <c r="R43" s="16">
        <v>0.30769999999999997</v>
      </c>
      <c r="S43" s="16">
        <f t="shared" si="0"/>
        <v>0.4</v>
      </c>
      <c r="T43">
        <v>3.2654514312744101</v>
      </c>
      <c r="U43">
        <v>2.70167112350464</v>
      </c>
      <c r="V43">
        <v>2.73349809646606</v>
      </c>
      <c r="W43" s="17">
        <v>3.1826972961425802E-2</v>
      </c>
      <c r="X43">
        <v>0.53195333480835005</v>
      </c>
      <c r="Y43">
        <v>0.53195333480835005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6">
        <v>625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9.2096900939941406</v>
      </c>
      <c r="L44" s="10">
        <v>2.85905838012695</v>
      </c>
      <c r="M44">
        <v>0.52288818359375</v>
      </c>
      <c r="N44">
        <v>8.0289115905761701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3.3103942871093701</v>
      </c>
      <c r="U44">
        <v>2.8554091453552202</v>
      </c>
      <c r="V44">
        <v>2.7563230991363499</v>
      </c>
      <c r="W44" s="17">
        <v>9.9086046218872098E-2</v>
      </c>
      <c r="X44">
        <v>0.55407118797302202</v>
      </c>
      <c r="Y44">
        <v>0.55407118797302202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523</v>
      </c>
      <c r="B45">
        <v>15</v>
      </c>
      <c r="C45">
        <v>5</v>
      </c>
      <c r="D45">
        <v>10</v>
      </c>
      <c r="E45">
        <v>10</v>
      </c>
      <c r="F45">
        <v>9</v>
      </c>
      <c r="G45">
        <v>1</v>
      </c>
      <c r="H45">
        <v>6</v>
      </c>
      <c r="I45">
        <v>4</v>
      </c>
      <c r="J45">
        <v>0.75</v>
      </c>
      <c r="K45" s="3">
        <v>7.95646095275879</v>
      </c>
      <c r="L45" s="10">
        <v>2.79928779602051</v>
      </c>
      <c r="M45">
        <v>1.62091064453125</v>
      </c>
      <c r="N45">
        <v>5.6493225097656197</v>
      </c>
      <c r="O45">
        <v>5</v>
      </c>
      <c r="P45">
        <v>5</v>
      </c>
      <c r="Q45">
        <v>14</v>
      </c>
      <c r="R45" s="16">
        <v>0.35709999999999997</v>
      </c>
      <c r="S45" s="16">
        <f t="shared" si="0"/>
        <v>0.5</v>
      </c>
      <c r="T45">
        <v>3.3187294006347701</v>
      </c>
      <c r="U45">
        <v>3.0012328624725302</v>
      </c>
      <c r="V45">
        <v>2.8874719142913801</v>
      </c>
      <c r="W45" s="17">
        <v>0.113760948181152</v>
      </c>
      <c r="X45">
        <v>0.43125748634338401</v>
      </c>
      <c r="Y45">
        <v>0.43125748634338401</v>
      </c>
      <c r="Z45">
        <v>0.5</v>
      </c>
      <c r="AA45">
        <v>0.9</v>
      </c>
      <c r="AB45">
        <v>0.64285714285714302</v>
      </c>
      <c r="AC45">
        <v>0.75</v>
      </c>
      <c r="AD45">
        <v>0.1</v>
      </c>
      <c r="AE45">
        <v>0.4</v>
      </c>
    </row>
    <row r="46" spans="1:31" x14ac:dyDescent="0.15">
      <c r="A46" s="6">
        <v>846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7.7233772277831996</v>
      </c>
      <c r="L46" s="10">
        <v>2.7240009307861301</v>
      </c>
      <c r="M46">
        <v>0.75865173339843694</v>
      </c>
      <c r="N46">
        <v>6.0680427551269496</v>
      </c>
      <c r="O46">
        <v>3</v>
      </c>
      <c r="P46">
        <v>3</v>
      </c>
      <c r="Q46">
        <v>12</v>
      </c>
      <c r="R46" s="16">
        <v>0.25</v>
      </c>
      <c r="S46" s="16">
        <f t="shared" si="0"/>
        <v>0.3</v>
      </c>
      <c r="T46">
        <v>3.34951972961426</v>
      </c>
      <c r="U46">
        <v>2.9564666748046902</v>
      </c>
      <c r="V46">
        <v>2.82115650177002</v>
      </c>
      <c r="W46" s="17">
        <v>0.135310173034668</v>
      </c>
      <c r="X46">
        <v>0.52836322784423795</v>
      </c>
      <c r="Y46">
        <v>0.52836322784423795</v>
      </c>
      <c r="Z46">
        <v>0.3</v>
      </c>
      <c r="AA46">
        <v>0.9</v>
      </c>
      <c r="AB46">
        <v>0.75</v>
      </c>
      <c r="AC46">
        <v>0.81818181818181801</v>
      </c>
      <c r="AD46">
        <v>0.1</v>
      </c>
      <c r="AE46">
        <v>0.6</v>
      </c>
    </row>
    <row r="47" spans="1:31" x14ac:dyDescent="0.15">
      <c r="A47" s="6">
        <v>326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8.5384082794189506</v>
      </c>
      <c r="L47" s="10">
        <v>2.7803001403808598</v>
      </c>
      <c r="M47">
        <v>0.56219100952148404</v>
      </c>
      <c r="N47">
        <v>7.0799999237060502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3.5761966705322301</v>
      </c>
      <c r="U47">
        <v>3.12972831726074</v>
      </c>
      <c r="V47">
        <v>3.0091691017150901</v>
      </c>
      <c r="W47" s="17">
        <v>0.12055921554565401</v>
      </c>
      <c r="X47">
        <v>0.567027568817139</v>
      </c>
      <c r="Y47">
        <v>0.567027568817139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871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7.9087219238281197</v>
      </c>
      <c r="L48" s="10">
        <v>2.8474178314209002</v>
      </c>
      <c r="M48">
        <v>2.1939430236816402</v>
      </c>
      <c r="N48">
        <v>6.80181884765625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3.80978584289551</v>
      </c>
      <c r="U48">
        <v>3.40479636192322</v>
      </c>
      <c r="V48">
        <v>3.2825675010681099</v>
      </c>
      <c r="W48" s="17">
        <v>0.122228860855102</v>
      </c>
      <c r="X48">
        <v>0.52721834182739302</v>
      </c>
      <c r="Y48">
        <v>0.52721834182739302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648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7.3701820373535201</v>
      </c>
      <c r="L49" s="10">
        <v>2.8359832763671902</v>
      </c>
      <c r="M49">
        <v>1.3932571411132799</v>
      </c>
      <c r="N49">
        <v>6.1829357147216797</v>
      </c>
      <c r="O49">
        <v>4</v>
      </c>
      <c r="P49">
        <v>4</v>
      </c>
      <c r="Q49">
        <v>13</v>
      </c>
      <c r="R49" s="16">
        <v>0.30769999999999997</v>
      </c>
      <c r="S49" s="16">
        <f t="shared" si="0"/>
        <v>0.4</v>
      </c>
      <c r="T49">
        <v>3.3757514953613299</v>
      </c>
      <c r="U49">
        <v>2.9928612709045401</v>
      </c>
      <c r="V49">
        <v>2.8697154521942099</v>
      </c>
      <c r="W49" s="17">
        <v>0.123145818710327</v>
      </c>
      <c r="X49">
        <v>0.50603604316711404</v>
      </c>
      <c r="Y49">
        <v>0.50603604316711404</v>
      </c>
      <c r="Z49">
        <v>0.4</v>
      </c>
      <c r="AA49">
        <v>0.9</v>
      </c>
      <c r="AB49">
        <v>0.69230769230769196</v>
      </c>
      <c r="AC49">
        <v>0.78260869565217395</v>
      </c>
      <c r="AD49">
        <v>0.1</v>
      </c>
      <c r="AE49">
        <v>0.5</v>
      </c>
    </row>
    <row r="50" spans="1:31" x14ac:dyDescent="0.15">
      <c r="A50" s="6">
        <v>936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8.1866207122802699</v>
      </c>
      <c r="L50" s="10">
        <v>2.7772979736328098</v>
      </c>
      <c r="M50">
        <v>0.68459701538085904</v>
      </c>
      <c r="N50">
        <v>6.6332588195800799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3.7980613708496098</v>
      </c>
      <c r="U50">
        <v>3.3487637042999299</v>
      </c>
      <c r="V50">
        <v>3.2189126014709499</v>
      </c>
      <c r="W50" s="17">
        <v>0.12985110282897899</v>
      </c>
      <c r="X50">
        <v>0.579148769378662</v>
      </c>
      <c r="Y50">
        <v>0.579148769378662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579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8.2938251495361293</v>
      </c>
      <c r="L51" s="12">
        <v>2.7973766326904301</v>
      </c>
      <c r="M51" s="1">
        <v>0.57436752319335904</v>
      </c>
      <c r="N51" s="1">
        <v>6.5468673706054696</v>
      </c>
      <c r="O51" s="1">
        <v>4</v>
      </c>
      <c r="P51" s="1">
        <v>4</v>
      </c>
      <c r="Q51" s="1">
        <v>14</v>
      </c>
      <c r="R51" s="19">
        <v>0.28570000000000001</v>
      </c>
      <c r="S51" s="19">
        <f t="shared" si="0"/>
        <v>0.4</v>
      </c>
      <c r="T51" s="1">
        <v>3.5668888092040998</v>
      </c>
      <c r="U51" s="1">
        <v>3.12872385978699</v>
      </c>
      <c r="V51" s="1">
        <v>2.9969449043273899</v>
      </c>
      <c r="W51" s="12">
        <v>0.131778955459595</v>
      </c>
      <c r="X51" s="1">
        <v>0.56994390487670898</v>
      </c>
      <c r="Y51" s="1">
        <v>0.56994390487670898</v>
      </c>
      <c r="Z51" s="1">
        <v>0.4</v>
      </c>
      <c r="AA51" s="1">
        <v>1</v>
      </c>
      <c r="AB51" s="1">
        <v>0.71428571428571397</v>
      </c>
      <c r="AC51" s="1">
        <v>0.83333333333333304</v>
      </c>
      <c r="AD51" s="1">
        <v>0</v>
      </c>
      <c r="AE51" s="1">
        <v>0.6</v>
      </c>
    </row>
    <row r="52" spans="1:31" x14ac:dyDescent="0.15">
      <c r="A52" s="6">
        <v>139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7.91512107849121</v>
      </c>
      <c r="L52" s="10">
        <v>3.0504188537597701</v>
      </c>
      <c r="M52">
        <v>0.32053756713867199</v>
      </c>
      <c r="N52">
        <v>7.6119632720947301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3.1472129821777299</v>
      </c>
      <c r="U52">
        <v>2.64344978332519</v>
      </c>
      <c r="V52">
        <v>2.6132624149322501</v>
      </c>
      <c r="W52" s="17">
        <v>3.0187368392944301E-2</v>
      </c>
      <c r="X52">
        <v>0.53395056724548295</v>
      </c>
      <c r="Y52">
        <v>0.53395056724548295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571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8.9176368713378906</v>
      </c>
      <c r="L53" s="10">
        <v>2.97793388366699</v>
      </c>
      <c r="M53">
        <v>0.78678894042968694</v>
      </c>
      <c r="N53">
        <v>7.4971160888671902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3.6961498260497998</v>
      </c>
      <c r="U53">
        <v>3.2113220691680899</v>
      </c>
      <c r="V53">
        <v>3.0879595279693599</v>
      </c>
      <c r="W53" s="17">
        <v>0.12336254119873</v>
      </c>
      <c r="X53">
        <v>0.608190298080444</v>
      </c>
      <c r="Y53">
        <v>0.608190298080444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679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8.2593364715576207</v>
      </c>
      <c r="L54" s="10">
        <v>2.9689884185790998</v>
      </c>
      <c r="M54">
        <v>0.86197662353515603</v>
      </c>
      <c r="N54">
        <v>6.3666553497314498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3.7768020629882799</v>
      </c>
      <c r="U54">
        <v>3.37341237068176</v>
      </c>
      <c r="V54">
        <v>3.2141983509063698</v>
      </c>
      <c r="W54" s="17">
        <v>0.15921401977539101</v>
      </c>
      <c r="X54">
        <v>0.56260371208190896</v>
      </c>
      <c r="Y54">
        <v>0.56260371208190896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904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9.0766181945800799</v>
      </c>
      <c r="L55" s="10">
        <v>2.9220333099365199</v>
      </c>
      <c r="M55">
        <v>0.669952392578125</v>
      </c>
      <c r="N55">
        <v>7.8049945831298801</v>
      </c>
      <c r="O55">
        <v>5</v>
      </c>
      <c r="P55">
        <v>5</v>
      </c>
      <c r="Q55">
        <v>15</v>
      </c>
      <c r="R55" s="16">
        <v>0.33329999999999999</v>
      </c>
      <c r="S55" s="16">
        <f t="shared" si="0"/>
        <v>0.5</v>
      </c>
      <c r="T55">
        <v>3.79270362854004</v>
      </c>
      <c r="U55">
        <v>3.2864410877227801</v>
      </c>
      <c r="V55">
        <v>3.1766781806945801</v>
      </c>
      <c r="W55" s="17">
        <v>0.10976290702819801</v>
      </c>
      <c r="X55">
        <v>0.61602544784545898</v>
      </c>
      <c r="Y55">
        <v>0.61602544784545898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571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8.9176368713378906</v>
      </c>
      <c r="L56" s="10">
        <v>2.97793388366699</v>
      </c>
      <c r="M56">
        <v>0.78678894042968694</v>
      </c>
      <c r="N56">
        <v>7.4971160888671902</v>
      </c>
      <c r="O56">
        <v>5</v>
      </c>
      <c r="P56">
        <v>5</v>
      </c>
      <c r="Q56">
        <v>15</v>
      </c>
      <c r="R56" s="16">
        <v>0.33329999999999999</v>
      </c>
      <c r="S56" s="16">
        <f t="shared" ref="S56:S61" si="1">O56/E56</f>
        <v>0.5</v>
      </c>
      <c r="T56">
        <v>3.6961498260497998</v>
      </c>
      <c r="U56">
        <v>3.2113220691680899</v>
      </c>
      <c r="V56">
        <v>3.0879595279693599</v>
      </c>
      <c r="W56" s="17">
        <v>0.12336254119873</v>
      </c>
      <c r="X56">
        <v>0.608190298080444</v>
      </c>
      <c r="Y56">
        <v>0.608190298080444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375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8.2417392730712908</v>
      </c>
      <c r="L57" s="10">
        <v>2.9888610839843701</v>
      </c>
      <c r="M57">
        <v>1.03568267822266</v>
      </c>
      <c r="N57">
        <v>6.5994071960449201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3.4292221069335902</v>
      </c>
      <c r="U57">
        <v>3.0179691314697301</v>
      </c>
      <c r="V57">
        <v>2.8843188285827601</v>
      </c>
      <c r="W57" s="17">
        <v>0.133650302886963</v>
      </c>
      <c r="X57">
        <v>0.54490327835082997</v>
      </c>
      <c r="Y57">
        <v>0.54490327835082997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540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9.7411289215087908</v>
      </c>
      <c r="L58" s="10">
        <v>2.94868087768555</v>
      </c>
      <c r="M58">
        <v>1.3354301452636701</v>
      </c>
      <c r="N58">
        <v>7.2876205444335902</v>
      </c>
      <c r="O58">
        <v>5</v>
      </c>
      <c r="P58">
        <v>5</v>
      </c>
      <c r="Q58">
        <v>15</v>
      </c>
      <c r="R58" s="16">
        <v>0.33329999999999999</v>
      </c>
      <c r="S58" s="16">
        <f t="shared" si="1"/>
        <v>0.5</v>
      </c>
      <c r="T58">
        <v>3.65993309020996</v>
      </c>
      <c r="U58">
        <v>3.2906217575073202</v>
      </c>
      <c r="V58">
        <v>3.0686097145080602</v>
      </c>
      <c r="W58" s="17">
        <v>0.22201204299926799</v>
      </c>
      <c r="X58">
        <v>0.59132337570190396</v>
      </c>
      <c r="Y58">
        <v>0.59132337570190396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542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 s="3">
        <v>8.8737983703613299</v>
      </c>
      <c r="L59" s="10">
        <v>2.94257736206055</v>
      </c>
      <c r="M59">
        <v>1.8657855987548799</v>
      </c>
      <c r="N59">
        <v>4.8838615417480504</v>
      </c>
      <c r="O59">
        <v>3</v>
      </c>
      <c r="P59">
        <v>3</v>
      </c>
      <c r="Q59">
        <v>13</v>
      </c>
      <c r="R59" s="16">
        <v>0.23080000000000001</v>
      </c>
      <c r="S59" s="16">
        <f t="shared" si="1"/>
        <v>0.3</v>
      </c>
      <c r="T59">
        <v>3.9666213989257799</v>
      </c>
      <c r="U59">
        <v>3.7125279903411901</v>
      </c>
      <c r="V59">
        <v>3.3866553306579599</v>
      </c>
      <c r="W59" s="17">
        <v>0.32587265968322698</v>
      </c>
      <c r="X59">
        <v>0.57996606826782204</v>
      </c>
      <c r="Y59">
        <v>0.57996606826782204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x14ac:dyDescent="0.15">
      <c r="A60" s="6">
        <v>679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 s="3">
        <v>8.2593364715576207</v>
      </c>
      <c r="L60" s="10">
        <v>2.9689884185790998</v>
      </c>
      <c r="M60">
        <v>0.86197662353515603</v>
      </c>
      <c r="N60">
        <v>6.3666553497314498</v>
      </c>
      <c r="O60">
        <v>4</v>
      </c>
      <c r="P60">
        <v>4</v>
      </c>
      <c r="Q60">
        <v>14</v>
      </c>
      <c r="R60" s="16">
        <v>0.28570000000000001</v>
      </c>
      <c r="S60" s="16">
        <f t="shared" si="1"/>
        <v>0.4</v>
      </c>
      <c r="T60">
        <v>3.7768020629882799</v>
      </c>
      <c r="U60">
        <v>3.37341237068176</v>
      </c>
      <c r="V60">
        <v>3.2141983509063698</v>
      </c>
      <c r="W60" s="17">
        <v>0.15921401977539101</v>
      </c>
      <c r="X60">
        <v>0.56260371208190896</v>
      </c>
      <c r="Y60">
        <v>0.56260371208190896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x14ac:dyDescent="0.15">
      <c r="A61" s="6">
        <v>842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8.6288738250732404</v>
      </c>
      <c r="L61" s="10">
        <v>2.9389667510986301</v>
      </c>
      <c r="M61">
        <v>1.3859748840332</v>
      </c>
      <c r="N61">
        <v>5.6006908416748002</v>
      </c>
      <c r="O61">
        <v>4</v>
      </c>
      <c r="P61">
        <v>4</v>
      </c>
      <c r="Q61">
        <v>14</v>
      </c>
      <c r="R61" s="16">
        <v>0.28570000000000001</v>
      </c>
      <c r="S61" s="16">
        <f t="shared" si="1"/>
        <v>0.4</v>
      </c>
      <c r="T61">
        <v>3.6979885101318399</v>
      </c>
      <c r="U61">
        <v>3.3714869022369398</v>
      </c>
      <c r="V61">
        <v>3.1219148635864298</v>
      </c>
      <c r="W61" s="17">
        <v>0.249572038650513</v>
      </c>
      <c r="X61">
        <v>0.57607364654541005</v>
      </c>
      <c r="Y61">
        <v>0.57607364654541005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s="3" customFormat="1" x14ac:dyDescent="0.15">
      <c r="K62" s="13" t="s">
        <v>29</v>
      </c>
      <c r="L62" s="10">
        <f>AVERAGE(L2:L61)</f>
        <v>2.5057670275370274</v>
      </c>
      <c r="W62" s="17">
        <f t="shared" ref="W62:AE62" si="2">AVERAGE(W2:W61)</f>
        <v>0.15624465545018509</v>
      </c>
      <c r="Z62" s="3">
        <f t="shared" si="2"/>
        <v>0.43999999999999984</v>
      </c>
      <c r="AA62" s="3">
        <f t="shared" si="2"/>
        <v>0.97166666666666623</v>
      </c>
      <c r="AB62" s="3">
        <f t="shared" si="2"/>
        <v>0.690743815008521</v>
      </c>
      <c r="AC62" s="3">
        <f t="shared" si="2"/>
        <v>0.80618653622276792</v>
      </c>
      <c r="AD62" s="3">
        <f t="shared" si="2"/>
        <v>2.8333333333333342E-2</v>
      </c>
      <c r="AE62" s="3">
        <f t="shared" si="2"/>
        <v>0.53166666666666695</v>
      </c>
    </row>
    <row r="63" spans="1:31" s="3" customFormat="1" x14ac:dyDescent="0.15">
      <c r="K63" s="14" t="s">
        <v>30</v>
      </c>
      <c r="L63" s="10">
        <f>MAX(L2:L61)</f>
        <v>3.0504188537597701</v>
      </c>
      <c r="W63" s="17">
        <f t="shared" ref="W63:AE63" si="3">MAX(W2:W61)</f>
        <v>0.32587265968322698</v>
      </c>
      <c r="Z63" s="3">
        <f t="shared" si="3"/>
        <v>0.7</v>
      </c>
      <c r="AA63" s="3">
        <f t="shared" si="3"/>
        <v>1</v>
      </c>
      <c r="AB63" s="3">
        <f t="shared" si="3"/>
        <v>0.76923076923076905</v>
      </c>
      <c r="AC63" s="3">
        <f t="shared" si="3"/>
        <v>0.86956521739130399</v>
      </c>
      <c r="AD63" s="3">
        <f t="shared" si="3"/>
        <v>0.2</v>
      </c>
      <c r="AE63" s="3">
        <f t="shared" si="3"/>
        <v>0.7</v>
      </c>
    </row>
    <row r="64" spans="1:31" s="3" customFormat="1" x14ac:dyDescent="0.15">
      <c r="L64" s="10">
        <f>MIN(L2:L61)</f>
        <v>1.86948013305664</v>
      </c>
      <c r="W64" s="17">
        <f t="shared" ref="W64:AE64" si="4">MIN(W2:W61)</f>
        <v>2.4140834808349599E-2</v>
      </c>
      <c r="Z64" s="3">
        <f t="shared" si="4"/>
        <v>0.3</v>
      </c>
      <c r="AA64" s="3">
        <f t="shared" si="4"/>
        <v>0.8</v>
      </c>
      <c r="AB64" s="3">
        <f t="shared" si="4"/>
        <v>0.58823529411764697</v>
      </c>
      <c r="AC64" s="3">
        <f t="shared" si="4"/>
        <v>0.74074074074074103</v>
      </c>
      <c r="AD64" s="3">
        <f t="shared" si="4"/>
        <v>0</v>
      </c>
      <c r="AE64" s="3">
        <f t="shared" si="4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s="22" customFormat="1" x14ac:dyDescent="0.15">
      <c r="K78" s="24" t="s">
        <v>98</v>
      </c>
      <c r="L78" s="24">
        <f>COUNTIF(L2:L61,"&lt;1.637")-COUNTIF(L2:L61,"&lt;1.423")</f>
        <v>0</v>
      </c>
      <c r="M78" s="24">
        <v>10</v>
      </c>
      <c r="W78" s="24"/>
    </row>
    <row r="79" spans="11:23" x14ac:dyDescent="0.15">
      <c r="K79" s="3" t="s">
        <v>99</v>
      </c>
      <c r="L79" s="3">
        <f>COUNTIF(L2:L61,"&lt;1.851")-COUNTIF(L2:L61,"&lt;1.637")</f>
        <v>0</v>
      </c>
      <c r="M79" s="3">
        <v>10</v>
      </c>
      <c r="W79" s="17"/>
    </row>
    <row r="80" spans="11:23" x14ac:dyDescent="0.15">
      <c r="K80" s="3" t="s">
        <v>100</v>
      </c>
      <c r="L80" s="3">
        <f>COUNTIF(L2:L61,"&lt;2.065")-COUNTIF(L2:L61,"&lt;1.851")</f>
        <v>10</v>
      </c>
      <c r="M80" s="3">
        <v>10</v>
      </c>
      <c r="W80" s="17"/>
    </row>
    <row r="81" spans="11:23" x14ac:dyDescent="0.15">
      <c r="K81" s="3" t="s">
        <v>101</v>
      </c>
      <c r="L81" s="3">
        <f>COUNTIF(L2:L61,"&lt;2.279")-COUNTIF(L2:L61,"&lt;2.065")</f>
        <v>10</v>
      </c>
      <c r="M81" s="3">
        <v>10</v>
      </c>
      <c r="W81" s="3"/>
    </row>
    <row r="82" spans="11:23" x14ac:dyDescent="0.15">
      <c r="K82" s="3" t="s">
        <v>102</v>
      </c>
      <c r="L82" s="3">
        <f>COUNTIF(L2:L61,"&lt;2.493")-COUNTIF(L2:L61,"&lt;2.279")</f>
        <v>10</v>
      </c>
      <c r="M82" s="3">
        <v>10</v>
      </c>
      <c r="W82" s="17"/>
    </row>
    <row r="83" spans="11:23" x14ac:dyDescent="0.15">
      <c r="K83" s="3" t="s">
        <v>103</v>
      </c>
      <c r="L83" s="3">
        <f>COUNTIF(L2:L61,"&lt;2.707")-COUNTIF(L2:L61,"&lt;2.493")</f>
        <v>10</v>
      </c>
      <c r="M83" s="3">
        <v>10</v>
      </c>
      <c r="W83" s="3"/>
    </row>
    <row r="84" spans="11:23" x14ac:dyDescent="0.15">
      <c r="K84" s="3" t="s">
        <v>104</v>
      </c>
      <c r="L84" s="3">
        <f>COUNTIF(L2:L61,"&lt;2.921")-COUNTIF(L2:L61,"&lt;2.707")</f>
        <v>10</v>
      </c>
      <c r="M84" s="3">
        <v>10</v>
      </c>
      <c r="W84" s="17"/>
    </row>
    <row r="85" spans="11:23" x14ac:dyDescent="0.15">
      <c r="K85" s="3" t="s">
        <v>105</v>
      </c>
      <c r="L85" s="3">
        <f>COUNTIF(L2:L61,"&lt;3.135")-COUNTIF(L2:L61,"&lt;2.921")</f>
        <v>10</v>
      </c>
      <c r="M85" s="3">
        <v>10</v>
      </c>
      <c r="W85" s="17"/>
    </row>
    <row r="86" spans="11:23" x14ac:dyDescent="0.15">
      <c r="K86" s="3" t="s">
        <v>106</v>
      </c>
      <c r="L86" s="3">
        <f>COUNTIF(L2:L61,"&lt;3.349")-COUNTIF(L2:L61,"&lt;3.135")</f>
        <v>0</v>
      </c>
      <c r="M86" s="3">
        <v>10</v>
      </c>
      <c r="W86" s="17"/>
    </row>
    <row r="87" spans="11:23" s="22" customFormat="1" x14ac:dyDescent="0.15">
      <c r="K87" s="24" t="s">
        <v>107</v>
      </c>
      <c r="L87" s="24">
        <f>COUNTIF(L2:L61,"&lt;3.563")-COUNTIF(L2:L61,"&lt;3.349")</f>
        <v>0</v>
      </c>
      <c r="M87" s="24">
        <v>10</v>
      </c>
      <c r="W87" s="24"/>
    </row>
    <row r="88" spans="11:23" x14ac:dyDescent="0.15">
      <c r="K88" s="3" t="s">
        <v>80</v>
      </c>
      <c r="L88" s="3"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M95">
        <v>1.423</v>
      </c>
      <c r="N95">
        <v>3.5680000000000001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M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M98">
        <v>1.9079999999999999</v>
      </c>
      <c r="N98">
        <v>0.155</v>
      </c>
      <c r="P98">
        <v>1.851</v>
      </c>
      <c r="Q98">
        <v>3.1349999999999998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M99">
        <v>2.5009999999999999</v>
      </c>
      <c r="N99">
        <v>0.21299999999999999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M100">
        <v>3.472</v>
      </c>
      <c r="N100">
        <v>0.29099999999999998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3"/>
    </row>
    <row r="106" spans="11:23" x14ac:dyDescent="0.15">
      <c r="K106" s="3"/>
      <c r="L106" s="3"/>
    </row>
    <row r="107" spans="11:23" x14ac:dyDescent="0.15">
      <c r="K107" s="3"/>
      <c r="L107" s="3"/>
    </row>
    <row r="108" spans="11:23" x14ac:dyDescent="0.15">
      <c r="K108" s="3"/>
      <c r="L108" s="3"/>
    </row>
    <row r="109" spans="11:23" x14ac:dyDescent="0.15">
      <c r="K109" s="3"/>
      <c r="L109" s="3"/>
    </row>
    <row r="110" spans="11:23" x14ac:dyDescent="0.15">
      <c r="K110" s="3"/>
      <c r="L110" s="3"/>
    </row>
    <row r="111" spans="11:23" x14ac:dyDescent="0.15">
      <c r="K111" s="3"/>
      <c r="L111" s="3"/>
    </row>
    <row r="112" spans="11:23" x14ac:dyDescent="0.15">
      <c r="K112" s="3"/>
      <c r="L112" s="3"/>
    </row>
  </sheetData>
  <phoneticPr fontId="5" type="noConversion"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E99"/>
  <sheetViews>
    <sheetView topLeftCell="F85" workbookViewId="0">
      <selection activeCell="F1" sqref="A1:XFD106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18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140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12.781984329223601</v>
      </c>
      <c r="L2" s="10">
        <v>2.0721778869628902</v>
      </c>
      <c r="M2">
        <v>1.83835220336914</v>
      </c>
      <c r="N2">
        <v>9.5615386962890607</v>
      </c>
      <c r="O2">
        <v>5</v>
      </c>
      <c r="P2">
        <v>5</v>
      </c>
      <c r="Q2">
        <v>15</v>
      </c>
      <c r="R2" s="16">
        <v>0.33329999999999999</v>
      </c>
      <c r="S2" s="16">
        <f t="shared" ref="S2:S18" si="0">O2/E2</f>
        <v>0.5</v>
      </c>
      <c r="T2">
        <v>4.7281875610351598</v>
      </c>
      <c r="U2">
        <v>4.4298238754272496</v>
      </c>
      <c r="V2">
        <v>4.11706447601318</v>
      </c>
      <c r="W2" s="17">
        <v>0.312759399414062</v>
      </c>
      <c r="X2">
        <v>0.61112308502197299</v>
      </c>
      <c r="Y2">
        <v>0.61112308502197299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806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12.9845275878906</v>
      </c>
      <c r="L3" s="10">
        <v>2.0112686157226598</v>
      </c>
      <c r="M3">
        <v>1.7668647766113299</v>
      </c>
      <c r="N3">
        <v>9.7484550476074201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4.8279895782470703</v>
      </c>
      <c r="U3">
        <v>4.5147790908813503</v>
      </c>
      <c r="V3">
        <v>4.2017807960510298</v>
      </c>
      <c r="W3" s="17">
        <v>0.31299829483032199</v>
      </c>
      <c r="X3">
        <v>0.62620878219604503</v>
      </c>
      <c r="Y3">
        <v>0.62620878219604503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702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13.035551071166999</v>
      </c>
      <c r="L4" s="10">
        <v>1.8518524169921899</v>
      </c>
      <c r="M4">
        <v>1.5735511779785201</v>
      </c>
      <c r="N4">
        <v>9.6432857513427699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5.0322628021240199</v>
      </c>
      <c r="U4">
        <v>4.7077298164367702</v>
      </c>
      <c r="V4">
        <v>4.3833518028259304</v>
      </c>
      <c r="W4" s="17">
        <v>0.32437801361084001</v>
      </c>
      <c r="X4">
        <v>0.64891099929809604</v>
      </c>
      <c r="Y4">
        <v>0.64891099929809604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s="1" customFormat="1" x14ac:dyDescent="0.15">
      <c r="A5" s="6">
        <v>167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12.971529006958001</v>
      </c>
      <c r="L5" s="10">
        <v>1.88516998291016</v>
      </c>
      <c r="M5">
        <v>1.59377288818359</v>
      </c>
      <c r="N5">
        <v>9.4041481018066406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5.1941833496093697</v>
      </c>
      <c r="U5">
        <v>4.8667502403259304</v>
      </c>
      <c r="V5">
        <v>4.5372552871704102</v>
      </c>
      <c r="W5" s="17">
        <v>0.32949495315551802</v>
      </c>
      <c r="X5">
        <v>0.65692806243896495</v>
      </c>
      <c r="Y5">
        <v>0.65692806243896495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533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12.4168815612793</v>
      </c>
      <c r="L6" s="10">
        <v>1.8768482208252</v>
      </c>
      <c r="M6">
        <v>1.6374874114990201</v>
      </c>
      <c r="N6">
        <v>9.3175468444824201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4.5146732330322301</v>
      </c>
      <c r="U6">
        <v>4.2346105575561497</v>
      </c>
      <c r="V6">
        <v>3.9387907981872599</v>
      </c>
      <c r="W6" s="17">
        <v>0.29581975936889598</v>
      </c>
      <c r="X6">
        <v>0.57588243484497104</v>
      </c>
      <c r="Y6">
        <v>0.57588243484497104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66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12.834880828857401</v>
      </c>
      <c r="L7" s="10">
        <v>1.9117622375488299</v>
      </c>
      <c r="M7">
        <v>1.6743087768554701</v>
      </c>
      <c r="N7">
        <v>9.7622947692871094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5.3047294616699201</v>
      </c>
      <c r="U7">
        <v>4.9479794502258301</v>
      </c>
      <c r="V7">
        <v>4.6499147415161097</v>
      </c>
      <c r="W7" s="17">
        <v>0.29806470870971702</v>
      </c>
      <c r="X7">
        <v>0.65481472015380904</v>
      </c>
      <c r="Y7">
        <v>0.65481472015380904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780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13.2326164245606</v>
      </c>
      <c r="L8" s="10">
        <v>1.9440841674804701</v>
      </c>
      <c r="M8">
        <v>1.69852066040039</v>
      </c>
      <c r="N8">
        <v>10.0872039794922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5.0154247283935502</v>
      </c>
      <c r="U8">
        <v>4.6655039787292498</v>
      </c>
      <c r="V8">
        <v>4.3625283241271999</v>
      </c>
      <c r="W8" s="17">
        <v>0.302975654602051</v>
      </c>
      <c r="X8">
        <v>0.65289640426635698</v>
      </c>
      <c r="Y8">
        <v>0.65289640426635698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8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10.032100677490201</v>
      </c>
      <c r="L9" s="10">
        <v>2.0374279022216801</v>
      </c>
      <c r="M9">
        <v>1.35663986206055</v>
      </c>
      <c r="N9">
        <v>6.5893821716308603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4.4516887664794904</v>
      </c>
      <c r="U9">
        <v>4.1336708068847701</v>
      </c>
      <c r="V9">
        <v>3.82903051376343</v>
      </c>
      <c r="W9" s="17">
        <v>0.304640293121338</v>
      </c>
      <c r="X9">
        <v>0.62265825271606401</v>
      </c>
      <c r="Y9">
        <v>0.62265825271606401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696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11.557004928588899</v>
      </c>
      <c r="L10" s="10">
        <v>2.10552978515625</v>
      </c>
      <c r="M10">
        <v>1.8621940612793</v>
      </c>
      <c r="N10">
        <v>8.0682544708252006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3.9785842895507799</v>
      </c>
      <c r="U10">
        <v>3.7728855609893799</v>
      </c>
      <c r="V10">
        <v>3.4656283855438201</v>
      </c>
      <c r="W10" s="17">
        <v>0.30725717544555697</v>
      </c>
      <c r="X10">
        <v>0.51295590400695801</v>
      </c>
      <c r="Y10">
        <v>0.51295590400695801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935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12.895305633544901</v>
      </c>
      <c r="L11" s="10">
        <v>2.0056800842285201</v>
      </c>
      <c r="M11">
        <v>1.7586364746093699</v>
      </c>
      <c r="N11">
        <v>9.6291980743408203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5.2304878234863299</v>
      </c>
      <c r="U11">
        <v>4.8850607872009304</v>
      </c>
      <c r="V11">
        <v>4.5756163597106898</v>
      </c>
      <c r="W11" s="17">
        <v>0.30944442749023399</v>
      </c>
      <c r="X11">
        <v>0.65487146377563499</v>
      </c>
      <c r="Y11">
        <v>0.65487146377563499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1" customFormat="1" x14ac:dyDescent="0.15">
      <c r="A12" s="8">
        <v>141</v>
      </c>
      <c r="B12" s="1">
        <v>18</v>
      </c>
      <c r="C12" s="1">
        <v>2</v>
      </c>
      <c r="D12" s="1">
        <v>10</v>
      </c>
      <c r="E12" s="1">
        <v>10</v>
      </c>
      <c r="F12" s="1">
        <v>10</v>
      </c>
      <c r="G12" s="1">
        <v>0</v>
      </c>
      <c r="H12" s="1">
        <v>8</v>
      </c>
      <c r="I12" s="1">
        <v>2</v>
      </c>
      <c r="J12" s="1">
        <v>0.9</v>
      </c>
      <c r="K12" s="12">
        <v>10.3313331604004</v>
      </c>
      <c r="L12" s="12">
        <v>2.0478324890136701</v>
      </c>
      <c r="M12" s="1">
        <v>1.35721588134766</v>
      </c>
      <c r="N12" s="1">
        <v>6.9013252258300799</v>
      </c>
      <c r="O12" s="1">
        <v>5</v>
      </c>
      <c r="P12" s="1">
        <v>5</v>
      </c>
      <c r="Q12" s="1">
        <v>15</v>
      </c>
      <c r="R12" s="19">
        <v>0.33329999999999999</v>
      </c>
      <c r="S12" s="19">
        <f t="shared" si="0"/>
        <v>0.5</v>
      </c>
      <c r="T12" s="1">
        <v>4.6949310302734402</v>
      </c>
      <c r="U12" s="1">
        <v>4.3674135208129901</v>
      </c>
      <c r="V12" s="1">
        <v>4.0722942352294904</v>
      </c>
      <c r="W12" s="12">
        <v>0.29511928558349598</v>
      </c>
      <c r="X12" s="1">
        <v>0.62263679504394498</v>
      </c>
      <c r="Y12" s="1">
        <v>0.62263679504394498</v>
      </c>
      <c r="Z12" s="1">
        <v>0.5</v>
      </c>
      <c r="AA12" s="1">
        <v>1</v>
      </c>
      <c r="AB12" s="1">
        <v>0.66666666666666696</v>
      </c>
      <c r="AC12" s="1">
        <v>0.8</v>
      </c>
      <c r="AD12" s="1">
        <v>0</v>
      </c>
      <c r="AE12" s="1">
        <v>0.5</v>
      </c>
    </row>
    <row r="13" spans="1:31" x14ac:dyDescent="0.15">
      <c r="A13" s="6">
        <v>672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9.1706352233886701</v>
      </c>
      <c r="L13" s="10">
        <v>2.1295356750488299</v>
      </c>
      <c r="M13">
        <v>0.72742462158203103</v>
      </c>
      <c r="N13">
        <v>8.2298793792724592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3.96907615661621</v>
      </c>
      <c r="U13">
        <v>3.4698469638824498</v>
      </c>
      <c r="V13">
        <v>3.38294529914856</v>
      </c>
      <c r="W13" s="17">
        <v>8.6901664733886705E-2</v>
      </c>
      <c r="X13">
        <v>0.58613085746765103</v>
      </c>
      <c r="Y13">
        <v>0.58613085746765103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729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8.7124385833740199</v>
      </c>
      <c r="L14" s="10">
        <v>2.1867809295654301</v>
      </c>
      <c r="M14">
        <v>1.190185546875E-3</v>
      </c>
      <c r="N14">
        <v>8.6801414489746094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4.5547218322753897</v>
      </c>
      <c r="U14">
        <v>3.91522216796875</v>
      </c>
      <c r="V14">
        <v>3.9126772880554199</v>
      </c>
      <c r="W14" s="17">
        <v>2.5448799133300799E-3</v>
      </c>
      <c r="X14">
        <v>0.64204454421997104</v>
      </c>
      <c r="Y14">
        <v>0.64204454421997104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690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 s="3">
        <v>7.2086696624755904</v>
      </c>
      <c r="L15" s="10">
        <v>2.1912612915039098</v>
      </c>
      <c r="M15">
        <v>0.60709381103515603</v>
      </c>
      <c r="N15">
        <v>6.8664932250976598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3.0159358978271502</v>
      </c>
      <c r="U15">
        <v>2.6021556854247998</v>
      </c>
      <c r="V15">
        <v>2.5527789592742902</v>
      </c>
      <c r="W15" s="17">
        <v>4.9376726150512702E-2</v>
      </c>
      <c r="X15">
        <v>0.463156938552856</v>
      </c>
      <c r="Y15">
        <v>0.463156938552856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521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6.8177566528320304</v>
      </c>
      <c r="L16" s="3">
        <v>2.2020149230957</v>
      </c>
      <c r="M16">
        <v>0.59191131591796897</v>
      </c>
      <c r="N16">
        <v>6.0112800598144496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3.2612056732177699</v>
      </c>
      <c r="U16">
        <v>2.8719031810760498</v>
      </c>
      <c r="V16">
        <v>2.8120932579040501</v>
      </c>
      <c r="W16" s="3">
        <v>5.9809923171997098E-2</v>
      </c>
      <c r="X16">
        <v>0.44911241531372098</v>
      </c>
      <c r="Y16">
        <v>0.44911241531372098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931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8.2917289733886701</v>
      </c>
      <c r="L17" s="10">
        <v>2.2534942626953098</v>
      </c>
      <c r="M17">
        <v>0.145561218261719</v>
      </c>
      <c r="N17">
        <v>7.8606090545654297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3.8922595977783199</v>
      </c>
      <c r="U17">
        <v>3.3311226367950399</v>
      </c>
      <c r="V17">
        <v>3.2962231636047399</v>
      </c>
      <c r="W17" s="17">
        <v>3.4899473190307603E-2</v>
      </c>
      <c r="X17">
        <v>0.59603643417358398</v>
      </c>
      <c r="Y17">
        <v>0.59603643417358398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845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8.0190811157226598</v>
      </c>
      <c r="L18" s="10">
        <v>2.28095626831055</v>
      </c>
      <c r="M18">
        <v>0.30695343017578097</v>
      </c>
      <c r="N18">
        <v>7.5282402038574201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3.8505725860595699</v>
      </c>
      <c r="U18">
        <v>3.3273270130157502</v>
      </c>
      <c r="V18">
        <v>3.2824389934539799</v>
      </c>
      <c r="W18" s="17">
        <v>4.4888019561767599E-2</v>
      </c>
      <c r="X18">
        <v>0.56813359260559104</v>
      </c>
      <c r="Y18">
        <v>0.56813359260559104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240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8.3037338256835902</v>
      </c>
      <c r="L19" s="10">
        <v>2.2814140319824201</v>
      </c>
      <c r="M19">
        <v>0.228507995605469</v>
      </c>
      <c r="N19">
        <v>7.9388236999511701</v>
      </c>
      <c r="O19">
        <v>5</v>
      </c>
      <c r="P19">
        <v>5</v>
      </c>
      <c r="Q19">
        <v>15</v>
      </c>
      <c r="R19" s="16">
        <v>0.33329999999999999</v>
      </c>
      <c r="S19" s="16">
        <f t="shared" ref="S19:S27" si="1">O19/E19</f>
        <v>0.5</v>
      </c>
      <c r="T19">
        <v>3.8202362060546902</v>
      </c>
      <c r="U19">
        <v>3.2697188854217498</v>
      </c>
      <c r="V19">
        <v>3.2363152503967298</v>
      </c>
      <c r="W19" s="17">
        <v>3.34036350250244E-2</v>
      </c>
      <c r="X19">
        <v>0.58392095565795898</v>
      </c>
      <c r="Y19">
        <v>0.58392095565795898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450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7.1551666259765598</v>
      </c>
      <c r="L20" s="10">
        <v>2.28640556335449</v>
      </c>
      <c r="M20">
        <v>0.63689041137695301</v>
      </c>
      <c r="N20">
        <v>6.4384956359863299</v>
      </c>
      <c r="O20">
        <v>4</v>
      </c>
      <c r="P20">
        <v>4</v>
      </c>
      <c r="Q20">
        <v>14</v>
      </c>
      <c r="R20" s="16">
        <v>0.28570000000000001</v>
      </c>
      <c r="S20" s="16">
        <f t="shared" si="1"/>
        <v>0.4</v>
      </c>
      <c r="T20">
        <v>3.5314579010009801</v>
      </c>
      <c r="U20">
        <v>3.1282513141632098</v>
      </c>
      <c r="V20">
        <v>3.0764431953430198</v>
      </c>
      <c r="W20" s="17">
        <v>5.1808118820190402E-2</v>
      </c>
      <c r="X20">
        <v>0.45501470565795898</v>
      </c>
      <c r="Y20">
        <v>0.45501470565795898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776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7.7532272338867196</v>
      </c>
      <c r="L21" s="10">
        <v>2.3033256530761701</v>
      </c>
      <c r="M21">
        <v>0.39759445190429699</v>
      </c>
      <c r="N21">
        <v>7.0883541107177699</v>
      </c>
      <c r="O21">
        <v>4</v>
      </c>
      <c r="P21">
        <v>4</v>
      </c>
      <c r="Q21">
        <v>13</v>
      </c>
      <c r="R21" s="16">
        <v>0.30769999999999997</v>
      </c>
      <c r="S21" s="16">
        <f t="shared" si="1"/>
        <v>0.4</v>
      </c>
      <c r="T21">
        <v>3.2614803314209002</v>
      </c>
      <c r="U21">
        <v>2.8163967132568399</v>
      </c>
      <c r="V21">
        <v>2.7636578083038299</v>
      </c>
      <c r="W21" s="17">
        <v>5.2738904953002902E-2</v>
      </c>
      <c r="X21">
        <v>0.49782252311706499</v>
      </c>
      <c r="Y21">
        <v>0.49782252311706499</v>
      </c>
      <c r="Z21">
        <v>0.4</v>
      </c>
      <c r="AA21">
        <v>0.9</v>
      </c>
      <c r="AB21">
        <v>0.69230769230769196</v>
      </c>
      <c r="AC21">
        <v>0.78260869565217395</v>
      </c>
      <c r="AD21">
        <v>0.1</v>
      </c>
      <c r="AE21">
        <v>0.5</v>
      </c>
    </row>
    <row r="22" spans="1:31" x14ac:dyDescent="0.15">
      <c r="A22" s="6">
        <v>208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7.715576171875</v>
      </c>
      <c r="L22" s="10">
        <v>2.3070621490478498</v>
      </c>
      <c r="M22">
        <v>0.436279296875</v>
      </c>
      <c r="N22">
        <v>7.0754623413085902</v>
      </c>
      <c r="O22">
        <v>4</v>
      </c>
      <c r="P22">
        <v>4</v>
      </c>
      <c r="Q22">
        <v>13</v>
      </c>
      <c r="R22" s="16">
        <v>0.30769999999999997</v>
      </c>
      <c r="S22" s="16">
        <f t="shared" si="1"/>
        <v>0.4</v>
      </c>
      <c r="T22">
        <v>2.9602012634277299</v>
      </c>
      <c r="U22">
        <v>2.5532672405242902</v>
      </c>
      <c r="V22">
        <v>2.4966611862182599</v>
      </c>
      <c r="W22" s="17">
        <v>5.6606054306030301E-2</v>
      </c>
      <c r="X22">
        <v>0.46354007720947299</v>
      </c>
      <c r="Y22">
        <v>0.46354007720947299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s="1" customFormat="1" x14ac:dyDescent="0.15">
      <c r="A23" s="8">
        <v>653</v>
      </c>
      <c r="B23" s="1">
        <v>15</v>
      </c>
      <c r="C23" s="1">
        <v>5</v>
      </c>
      <c r="D23" s="1">
        <v>10</v>
      </c>
      <c r="E23" s="1">
        <v>10</v>
      </c>
      <c r="F23" s="1">
        <v>10</v>
      </c>
      <c r="G23" s="1">
        <v>0</v>
      </c>
      <c r="H23" s="1">
        <v>5</v>
      </c>
      <c r="I23" s="1">
        <v>5</v>
      </c>
      <c r="J23" s="1">
        <v>0.75</v>
      </c>
      <c r="K23" s="12">
        <v>8.1527938842773402</v>
      </c>
      <c r="L23" s="12">
        <v>2.31557273864746</v>
      </c>
      <c r="M23" s="1">
        <v>0.247383117675781</v>
      </c>
      <c r="N23" s="1">
        <v>7.5380725860595703</v>
      </c>
      <c r="O23" s="1">
        <v>5</v>
      </c>
      <c r="P23" s="1">
        <v>5</v>
      </c>
      <c r="Q23" s="1">
        <v>15</v>
      </c>
      <c r="R23" s="19">
        <v>0.33329999999999999</v>
      </c>
      <c r="S23" s="19">
        <f t="shared" si="1"/>
        <v>0.5</v>
      </c>
      <c r="T23" s="1">
        <v>4.1106548309326199</v>
      </c>
      <c r="U23" s="1">
        <v>3.5686156749725302</v>
      </c>
      <c r="V23" s="1">
        <v>3.5180110931396502</v>
      </c>
      <c r="W23" s="12">
        <v>5.0604581832885701E-2</v>
      </c>
      <c r="X23" s="1">
        <v>0.59264373779296897</v>
      </c>
      <c r="Y23" s="1">
        <v>0.59264373779296897</v>
      </c>
      <c r="Z23" s="1">
        <v>0.5</v>
      </c>
      <c r="AA23" s="1">
        <v>1</v>
      </c>
      <c r="AB23" s="1">
        <v>0.66666666666666696</v>
      </c>
      <c r="AC23" s="1">
        <v>0.8</v>
      </c>
      <c r="AD23" s="1">
        <v>0</v>
      </c>
      <c r="AE23" s="1">
        <v>0.5</v>
      </c>
    </row>
    <row r="24" spans="1:31" s="1" customFormat="1" x14ac:dyDescent="0.15">
      <c r="A24" s="6">
        <v>235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11.3900394439697</v>
      </c>
      <c r="L24" s="10">
        <v>2.4912586212158199</v>
      </c>
      <c r="M24">
        <v>1.7519493103027299</v>
      </c>
      <c r="N24">
        <v>7.4269104003906197</v>
      </c>
      <c r="O24">
        <v>4</v>
      </c>
      <c r="P24">
        <v>4</v>
      </c>
      <c r="Q24">
        <v>14</v>
      </c>
      <c r="R24" s="16">
        <v>0.28570000000000001</v>
      </c>
      <c r="S24" s="16">
        <f t="shared" si="1"/>
        <v>0.4</v>
      </c>
      <c r="T24">
        <v>4.2479076385498002</v>
      </c>
      <c r="U24">
        <v>3.9892611503601101</v>
      </c>
      <c r="V24">
        <v>3.6309616565704301</v>
      </c>
      <c r="W24" s="17">
        <v>0.35829949378967302</v>
      </c>
      <c r="X24">
        <v>0.61694598197937001</v>
      </c>
      <c r="Y24">
        <v>0.61694598197937001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39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9.4858074188232404</v>
      </c>
      <c r="L25" s="10">
        <v>2.5182456970214799</v>
      </c>
      <c r="M25">
        <v>1.84243392944336</v>
      </c>
      <c r="N25">
        <v>5.33036231994629</v>
      </c>
      <c r="O25">
        <v>4</v>
      </c>
      <c r="P25">
        <v>4</v>
      </c>
      <c r="Q25">
        <v>14</v>
      </c>
      <c r="R25" s="16">
        <v>0.28570000000000001</v>
      </c>
      <c r="S25" s="16">
        <f t="shared" si="1"/>
        <v>0.4</v>
      </c>
      <c r="T25">
        <v>4.1952648162841797</v>
      </c>
      <c r="U25">
        <v>3.94472360610962</v>
      </c>
      <c r="V25">
        <v>3.5989799499511701</v>
      </c>
      <c r="W25" s="17">
        <v>0.34574365615844699</v>
      </c>
      <c r="X25">
        <v>0.59628486633300803</v>
      </c>
      <c r="Y25">
        <v>0.59628486633300803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965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12.5211086273193</v>
      </c>
      <c r="L26" s="10">
        <v>2.5494575500488299</v>
      </c>
      <c r="M26">
        <v>2.31388664245606</v>
      </c>
      <c r="N26">
        <v>8.7239055633544904</v>
      </c>
      <c r="O26">
        <v>7</v>
      </c>
      <c r="P26">
        <v>7</v>
      </c>
      <c r="Q26">
        <v>17</v>
      </c>
      <c r="R26" s="16">
        <v>0.4118</v>
      </c>
      <c r="S26" s="16">
        <f t="shared" si="1"/>
        <v>0.7</v>
      </c>
      <c r="T26">
        <v>4.3991069793701199</v>
      </c>
      <c r="U26">
        <v>4.1645359992981001</v>
      </c>
      <c r="V26">
        <v>3.8337669372558598</v>
      </c>
      <c r="W26" s="17">
        <v>0.330769062042236</v>
      </c>
      <c r="X26">
        <v>0.56534004211425803</v>
      </c>
      <c r="Y26">
        <v>0.56534004211425803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317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9.8195228576660192</v>
      </c>
      <c r="L27" s="10">
        <v>2.5452957153320299</v>
      </c>
      <c r="M27">
        <v>1.9575824737548799</v>
      </c>
      <c r="N27">
        <v>6.1542224884033203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4.2932720184326199</v>
      </c>
      <c r="U27">
        <v>4.0327382087707502</v>
      </c>
      <c r="V27">
        <v>3.7078118324279798</v>
      </c>
      <c r="W27" s="17">
        <v>0.32492637634277299</v>
      </c>
      <c r="X27">
        <v>0.585460186004639</v>
      </c>
      <c r="Y27">
        <v>0.585460186004639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24</v>
      </c>
      <c r="B28">
        <v>15</v>
      </c>
      <c r="C28">
        <v>5</v>
      </c>
      <c r="D28">
        <v>10</v>
      </c>
      <c r="E28">
        <v>10</v>
      </c>
      <c r="F28">
        <v>9</v>
      </c>
      <c r="G28">
        <v>1</v>
      </c>
      <c r="H28">
        <v>6</v>
      </c>
      <c r="I28">
        <v>4</v>
      </c>
      <c r="J28">
        <v>0.75</v>
      </c>
      <c r="K28" s="3">
        <v>8.3411636352539098</v>
      </c>
      <c r="L28" s="10">
        <v>2.5968551635742201</v>
      </c>
      <c r="M28">
        <v>1.41201019287109</v>
      </c>
      <c r="N28">
        <v>6.6117286682128897</v>
      </c>
      <c r="O28">
        <v>5</v>
      </c>
      <c r="P28">
        <v>5</v>
      </c>
      <c r="Q28">
        <v>14</v>
      </c>
      <c r="R28" s="16">
        <v>0.35709999999999997</v>
      </c>
      <c r="S28" s="16">
        <f t="shared" ref="S28:S34" si="2">O28/E28</f>
        <v>0.5</v>
      </c>
      <c r="T28">
        <v>3.4026832580566402</v>
      </c>
      <c r="U28">
        <v>3.0136945247650102</v>
      </c>
      <c r="V28">
        <v>2.94060087203979</v>
      </c>
      <c r="W28" s="17">
        <v>7.3093652725219699E-2</v>
      </c>
      <c r="X28">
        <v>0.46208238601684598</v>
      </c>
      <c r="Y28">
        <v>0.46208238601684598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538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13.0384979248047</v>
      </c>
      <c r="L29" s="10">
        <v>2.5367488861084002</v>
      </c>
      <c r="M29">
        <v>2.3458824157714799</v>
      </c>
      <c r="N29">
        <v>9.7599239349365199</v>
      </c>
      <c r="O29">
        <v>6</v>
      </c>
      <c r="P29">
        <v>6</v>
      </c>
      <c r="Q29">
        <v>16</v>
      </c>
      <c r="R29" s="16">
        <v>0.375</v>
      </c>
      <c r="S29" s="16">
        <f t="shared" si="2"/>
        <v>0.6</v>
      </c>
      <c r="T29">
        <v>4.6303787231445304</v>
      </c>
      <c r="U29">
        <v>4.3344349861145002</v>
      </c>
      <c r="V29">
        <v>4.0118227005004901</v>
      </c>
      <c r="W29" s="17">
        <v>0.322612285614014</v>
      </c>
      <c r="X29">
        <v>0.61855602264404297</v>
      </c>
      <c r="Y29">
        <v>0.61855602264404297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244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8.7490596771240199</v>
      </c>
      <c r="L30" s="10">
        <v>2.5667800903320299</v>
      </c>
      <c r="M30">
        <v>1.12606430053711</v>
      </c>
      <c r="N30">
        <v>6.7020092010498002</v>
      </c>
      <c r="O30">
        <v>5</v>
      </c>
      <c r="P30">
        <v>5</v>
      </c>
      <c r="Q30">
        <v>15</v>
      </c>
      <c r="R30" s="16">
        <v>0.33329999999999999</v>
      </c>
      <c r="S30" s="16">
        <f t="shared" si="2"/>
        <v>0.5</v>
      </c>
      <c r="T30">
        <v>3.7958354949951199</v>
      </c>
      <c r="U30">
        <v>3.42601418495178</v>
      </c>
      <c r="V30">
        <v>3.2471504211425799</v>
      </c>
      <c r="W30" s="17">
        <v>0.17886376380920399</v>
      </c>
      <c r="X30">
        <v>0.54868507385253895</v>
      </c>
      <c r="Y30">
        <v>0.54868507385253895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212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7.9279098510742196</v>
      </c>
      <c r="L31" s="10">
        <v>2.5874786376953098</v>
      </c>
      <c r="M31">
        <v>0.54357528686523404</v>
      </c>
      <c r="N31">
        <v>6.5930538177490199</v>
      </c>
      <c r="O31">
        <v>4</v>
      </c>
      <c r="P31">
        <v>4</v>
      </c>
      <c r="Q31">
        <v>14</v>
      </c>
      <c r="R31" s="16">
        <v>0.28570000000000001</v>
      </c>
      <c r="S31" s="16">
        <f t="shared" si="2"/>
        <v>0.4</v>
      </c>
      <c r="T31">
        <v>3.4272365570068399</v>
      </c>
      <c r="U31">
        <v>3.0102581977844198</v>
      </c>
      <c r="V31">
        <v>2.9044351577758798</v>
      </c>
      <c r="W31" s="17">
        <v>0.10582304000854501</v>
      </c>
      <c r="X31">
        <v>0.52280139923095703</v>
      </c>
      <c r="Y31">
        <v>0.52280139923095703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460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6.9733810424804696</v>
      </c>
      <c r="L32" s="10">
        <v>2.4160079956054701</v>
      </c>
      <c r="M32">
        <v>0.81462478637695301</v>
      </c>
      <c r="N32">
        <v>5.9119777679443404</v>
      </c>
      <c r="O32">
        <v>4</v>
      </c>
      <c r="P32">
        <v>4</v>
      </c>
      <c r="Q32">
        <v>13</v>
      </c>
      <c r="R32" s="16">
        <v>0.30769999999999997</v>
      </c>
      <c r="S32" s="16">
        <f t="shared" si="2"/>
        <v>0.4</v>
      </c>
      <c r="T32">
        <v>3.2793884277343701</v>
      </c>
      <c r="U32">
        <v>2.9090919494628902</v>
      </c>
      <c r="V32">
        <v>2.8150904178619398</v>
      </c>
      <c r="W32" s="17">
        <v>9.4001531600952107E-2</v>
      </c>
      <c r="X32">
        <v>0.46429800987243702</v>
      </c>
      <c r="Y32">
        <v>0.46429800987243702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6">
        <v>390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7.9791641235351598</v>
      </c>
      <c r="L33" s="10">
        <v>2.5468788146972701</v>
      </c>
      <c r="M33">
        <v>0.53936386108398404</v>
      </c>
      <c r="N33">
        <v>6.8495445251464799</v>
      </c>
      <c r="O33">
        <v>4</v>
      </c>
      <c r="P33">
        <v>4</v>
      </c>
      <c r="Q33">
        <v>13</v>
      </c>
      <c r="R33" s="16">
        <v>0.30769999999999997</v>
      </c>
      <c r="S33" s="16">
        <f t="shared" si="2"/>
        <v>0.4</v>
      </c>
      <c r="T33">
        <v>3.54753494262695</v>
      </c>
      <c r="U33">
        <v>3.11309742927551</v>
      </c>
      <c r="V33">
        <v>3.0184552669525102</v>
      </c>
      <c r="W33" s="17">
        <v>9.4642162322998005E-2</v>
      </c>
      <c r="X33">
        <v>0.52907967567443803</v>
      </c>
      <c r="Y33">
        <v>0.52907967567443803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s="1" customFormat="1" x14ac:dyDescent="0.15">
      <c r="A34" s="8">
        <v>741</v>
      </c>
      <c r="B34" s="1">
        <v>16</v>
      </c>
      <c r="C34" s="1">
        <v>4</v>
      </c>
      <c r="D34" s="1">
        <v>10</v>
      </c>
      <c r="E34" s="1">
        <v>10</v>
      </c>
      <c r="F34" s="1">
        <v>10</v>
      </c>
      <c r="G34" s="1">
        <v>0</v>
      </c>
      <c r="H34" s="1">
        <v>6</v>
      </c>
      <c r="I34" s="1">
        <v>4</v>
      </c>
      <c r="J34" s="1">
        <v>0.8</v>
      </c>
      <c r="K34" s="12">
        <v>7.8732261657714799</v>
      </c>
      <c r="L34" s="12">
        <v>2.3893070220947301</v>
      </c>
      <c r="M34" s="1">
        <v>1.5041046142578101</v>
      </c>
      <c r="N34" s="1">
        <v>6.9268531799316397</v>
      </c>
      <c r="O34" s="1">
        <v>6</v>
      </c>
      <c r="P34" s="1">
        <v>6</v>
      </c>
      <c r="Q34" s="1">
        <v>16</v>
      </c>
      <c r="R34" s="19">
        <v>0.375</v>
      </c>
      <c r="S34" s="19">
        <f t="shared" si="2"/>
        <v>0.6</v>
      </c>
      <c r="T34" s="1">
        <v>3.6089420318603498</v>
      </c>
      <c r="U34" s="1">
        <v>3.2022559642791699</v>
      </c>
      <c r="V34" s="1">
        <v>3.1033778190612802</v>
      </c>
      <c r="W34" s="12">
        <v>9.8878145217895494E-2</v>
      </c>
      <c r="X34" s="1">
        <v>0.50556421279907204</v>
      </c>
      <c r="Y34" s="1">
        <v>0.50556421279907204</v>
      </c>
      <c r="Z34" s="1">
        <v>0.6</v>
      </c>
      <c r="AA34" s="1">
        <v>1</v>
      </c>
      <c r="AB34" s="1">
        <v>0.625</v>
      </c>
      <c r="AC34" s="1">
        <v>0.76923076923076905</v>
      </c>
      <c r="AD34" s="1">
        <v>0</v>
      </c>
      <c r="AE34" s="1">
        <v>0.4</v>
      </c>
    </row>
    <row r="35" spans="1:31" x14ac:dyDescent="0.15">
      <c r="A35" s="6">
        <v>147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7.5927104949951199</v>
      </c>
      <c r="L35" s="10">
        <v>2.7144756317138699</v>
      </c>
      <c r="M35">
        <v>0.28372955322265597</v>
      </c>
      <c r="N35">
        <v>8.1443538665771502</v>
      </c>
      <c r="O35">
        <v>4</v>
      </c>
      <c r="P35">
        <v>4</v>
      </c>
      <c r="Q35">
        <v>13</v>
      </c>
      <c r="R35" s="16">
        <v>0.30769999999999997</v>
      </c>
      <c r="S35" s="16">
        <f t="shared" ref="S35:S56" si="3">O35/E35</f>
        <v>0.4</v>
      </c>
      <c r="T35">
        <v>3.4357986450195299</v>
      </c>
      <c r="U35">
        <v>2.9036130905151398</v>
      </c>
      <c r="V35">
        <v>2.9277539253234899</v>
      </c>
      <c r="W35" s="17">
        <v>2.4140834808349599E-2</v>
      </c>
      <c r="X35">
        <v>0.50804471969604503</v>
      </c>
      <c r="Y35">
        <v>0.50804471969604503</v>
      </c>
      <c r="Z35">
        <v>0.4</v>
      </c>
      <c r="AA35">
        <v>0.9</v>
      </c>
      <c r="AB35">
        <v>0.69230769230769196</v>
      </c>
      <c r="AC35">
        <v>0.78260869565217395</v>
      </c>
      <c r="AD35">
        <v>0.1</v>
      </c>
      <c r="AE35">
        <v>0.5</v>
      </c>
    </row>
    <row r="36" spans="1:31" x14ac:dyDescent="0.15">
      <c r="A36" s="6">
        <v>365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7.97296142578125</v>
      </c>
      <c r="L36" s="10">
        <v>2.8002986907959002</v>
      </c>
      <c r="M36">
        <v>0.1246337890625</v>
      </c>
      <c r="N36">
        <v>8.4722270965576207</v>
      </c>
      <c r="O36">
        <v>4</v>
      </c>
      <c r="P36">
        <v>4</v>
      </c>
      <c r="Q36">
        <v>13</v>
      </c>
      <c r="R36" s="16">
        <v>0.30769999999999997</v>
      </c>
      <c r="S36" s="16">
        <f t="shared" si="3"/>
        <v>0.4</v>
      </c>
      <c r="T36">
        <v>3.2654514312744101</v>
      </c>
      <c r="U36">
        <v>2.70167112350464</v>
      </c>
      <c r="V36">
        <v>2.73349809646606</v>
      </c>
      <c r="W36" s="17">
        <v>3.1826972961425802E-2</v>
      </c>
      <c r="X36">
        <v>0.53195333480835005</v>
      </c>
      <c r="Y36">
        <v>0.53195333480835005</v>
      </c>
      <c r="Z36">
        <v>0.4</v>
      </c>
      <c r="AA36">
        <v>0.9</v>
      </c>
      <c r="AB36">
        <v>0.69230769230769196</v>
      </c>
      <c r="AC36">
        <v>0.78260869565217395</v>
      </c>
      <c r="AD36">
        <v>0.1</v>
      </c>
      <c r="AE36">
        <v>0.5</v>
      </c>
    </row>
    <row r="37" spans="1:31" x14ac:dyDescent="0.15">
      <c r="A37" s="6">
        <v>625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9.2096900939941406</v>
      </c>
      <c r="L37" s="10">
        <v>2.85905838012695</v>
      </c>
      <c r="M37">
        <v>0.52288818359375</v>
      </c>
      <c r="N37">
        <v>8.0289115905761701</v>
      </c>
      <c r="O37">
        <v>4</v>
      </c>
      <c r="P37">
        <v>4</v>
      </c>
      <c r="Q37">
        <v>14</v>
      </c>
      <c r="R37" s="16">
        <v>0.28570000000000001</v>
      </c>
      <c r="S37" s="16">
        <f t="shared" si="3"/>
        <v>0.4</v>
      </c>
      <c r="T37">
        <v>3.3103942871093701</v>
      </c>
      <c r="U37">
        <v>2.8554091453552202</v>
      </c>
      <c r="V37">
        <v>2.7563230991363499</v>
      </c>
      <c r="W37" s="17">
        <v>9.9086046218872098E-2</v>
      </c>
      <c r="X37">
        <v>0.55407118797302202</v>
      </c>
      <c r="Y37">
        <v>0.55407118797302202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473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7.9275894165039098</v>
      </c>
      <c r="L38" s="10">
        <v>2.6483669281005899</v>
      </c>
      <c r="M38">
        <v>0.66130828857421897</v>
      </c>
      <c r="N38">
        <v>6.5843334197998002</v>
      </c>
      <c r="O38">
        <v>4</v>
      </c>
      <c r="P38">
        <v>4</v>
      </c>
      <c r="Q38">
        <v>14</v>
      </c>
      <c r="R38" s="16">
        <v>0.28570000000000001</v>
      </c>
      <c r="S38" s="16">
        <f t="shared" si="3"/>
        <v>0.4</v>
      </c>
      <c r="T38">
        <v>3.7051258087158199</v>
      </c>
      <c r="U38">
        <v>3.2515168190002401</v>
      </c>
      <c r="V38">
        <v>3.1500170230865501</v>
      </c>
      <c r="W38" s="17">
        <v>0.101499795913696</v>
      </c>
      <c r="X38">
        <v>0.55510878562927202</v>
      </c>
      <c r="Y38">
        <v>0.55510878562927202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465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7.2475414276123002</v>
      </c>
      <c r="L39" s="10">
        <v>2.6715660095214799</v>
      </c>
      <c r="M39">
        <v>1.10940933227539</v>
      </c>
      <c r="N39">
        <v>6.0276374816894496</v>
      </c>
      <c r="O39">
        <v>3</v>
      </c>
      <c r="P39">
        <v>3</v>
      </c>
      <c r="Q39">
        <v>11</v>
      </c>
      <c r="R39" s="16">
        <v>0.2727</v>
      </c>
      <c r="S39" s="16">
        <f t="shared" si="3"/>
        <v>0.3</v>
      </c>
      <c r="T39">
        <v>3.08828544616699</v>
      </c>
      <c r="U39">
        <v>2.7331199645996098</v>
      </c>
      <c r="V39">
        <v>2.6300811767578098</v>
      </c>
      <c r="W39" s="17">
        <v>0.103038787841797</v>
      </c>
      <c r="X39">
        <v>0.45820426940918002</v>
      </c>
      <c r="Y39">
        <v>0.45820426940918002</v>
      </c>
      <c r="Z39">
        <v>0.3</v>
      </c>
      <c r="AA39">
        <v>0.8</v>
      </c>
      <c r="AB39">
        <v>0.72727272727272696</v>
      </c>
      <c r="AC39">
        <v>0.76190476190476197</v>
      </c>
      <c r="AD39">
        <v>0.2</v>
      </c>
      <c r="AE39">
        <v>0.5</v>
      </c>
    </row>
    <row r="40" spans="1:31" x14ac:dyDescent="0.15">
      <c r="A40" s="6">
        <v>637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8.3590946197509801</v>
      </c>
      <c r="L40" s="10">
        <v>2.7022609710693399</v>
      </c>
      <c r="M40">
        <v>0.47758865356445301</v>
      </c>
      <c r="N40">
        <v>6.8643245697021502</v>
      </c>
      <c r="O40">
        <v>4</v>
      </c>
      <c r="P40">
        <v>4</v>
      </c>
      <c r="Q40">
        <v>14</v>
      </c>
      <c r="R40" s="16">
        <v>0.28570000000000001</v>
      </c>
      <c r="S40" s="16">
        <f t="shared" si="3"/>
        <v>0.4</v>
      </c>
      <c r="T40">
        <v>3.7901134490966801</v>
      </c>
      <c r="U40">
        <v>3.3169093132018999</v>
      </c>
      <c r="V40">
        <v>3.20951151847839</v>
      </c>
      <c r="W40" s="17">
        <v>0.10739779472351101</v>
      </c>
      <c r="X40">
        <v>0.58060193061828602</v>
      </c>
      <c r="Y40">
        <v>0.58060193061828602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133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8.1249008178710902</v>
      </c>
      <c r="L41" s="10">
        <v>2.6571311950683598</v>
      </c>
      <c r="M41">
        <v>0.60422134399414096</v>
      </c>
      <c r="N41">
        <v>6.8297176361084002</v>
      </c>
      <c r="O41">
        <v>4</v>
      </c>
      <c r="P41">
        <v>4</v>
      </c>
      <c r="Q41">
        <v>14</v>
      </c>
      <c r="R41" s="16">
        <v>0.28570000000000001</v>
      </c>
      <c r="S41" s="16">
        <f t="shared" si="3"/>
        <v>0.4</v>
      </c>
      <c r="T41">
        <v>3.8297367095947301</v>
      </c>
      <c r="U41">
        <v>3.37107276916504</v>
      </c>
      <c r="V41">
        <v>3.2589538097381601</v>
      </c>
      <c r="W41" s="17">
        <v>0.11211895942687999</v>
      </c>
      <c r="X41">
        <v>0.57078289985656705</v>
      </c>
      <c r="Y41">
        <v>0.57078289985656705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523</v>
      </c>
      <c r="B42">
        <v>15</v>
      </c>
      <c r="C42">
        <v>5</v>
      </c>
      <c r="D42">
        <v>10</v>
      </c>
      <c r="E42">
        <v>10</v>
      </c>
      <c r="F42">
        <v>9</v>
      </c>
      <c r="G42">
        <v>1</v>
      </c>
      <c r="H42">
        <v>6</v>
      </c>
      <c r="I42">
        <v>4</v>
      </c>
      <c r="J42">
        <v>0.75</v>
      </c>
      <c r="K42" s="3">
        <v>7.95646095275879</v>
      </c>
      <c r="L42" s="10">
        <v>2.79928779602051</v>
      </c>
      <c r="M42">
        <v>1.62091064453125</v>
      </c>
      <c r="N42">
        <v>5.6493225097656197</v>
      </c>
      <c r="O42">
        <v>5</v>
      </c>
      <c r="P42">
        <v>5</v>
      </c>
      <c r="Q42">
        <v>14</v>
      </c>
      <c r="R42" s="16">
        <v>0.35709999999999997</v>
      </c>
      <c r="S42" s="16">
        <f t="shared" si="3"/>
        <v>0.5</v>
      </c>
      <c r="T42">
        <v>3.3187294006347701</v>
      </c>
      <c r="U42">
        <v>3.0012328624725302</v>
      </c>
      <c r="V42">
        <v>2.8874719142913801</v>
      </c>
      <c r="W42" s="17">
        <v>0.113760948181152</v>
      </c>
      <c r="X42">
        <v>0.43125748634338401</v>
      </c>
      <c r="Y42">
        <v>0.43125748634338401</v>
      </c>
      <c r="Z42">
        <v>0.5</v>
      </c>
      <c r="AA42">
        <v>0.9</v>
      </c>
      <c r="AB42">
        <v>0.64285714285714302</v>
      </c>
      <c r="AC42">
        <v>0.75</v>
      </c>
      <c r="AD42">
        <v>0.1</v>
      </c>
      <c r="AE42">
        <v>0.4</v>
      </c>
    </row>
    <row r="43" spans="1:31" x14ac:dyDescent="0.15">
      <c r="A43" s="6">
        <v>86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8.3743400573730504</v>
      </c>
      <c r="L43" s="10">
        <v>2.8474159240722701</v>
      </c>
      <c r="M43">
        <v>0.84817123413085904</v>
      </c>
      <c r="N43">
        <v>7.0553627014160201</v>
      </c>
      <c r="O43">
        <v>5</v>
      </c>
      <c r="P43">
        <v>5</v>
      </c>
      <c r="Q43">
        <v>15</v>
      </c>
      <c r="R43" s="16">
        <v>0.33329999999999999</v>
      </c>
      <c r="S43" s="16">
        <f t="shared" si="3"/>
        <v>0.5</v>
      </c>
      <c r="T43">
        <v>3.4937095642089799</v>
      </c>
      <c r="U43">
        <v>3.0568745136261</v>
      </c>
      <c r="V43">
        <v>2.9398140907287602</v>
      </c>
      <c r="W43" s="17">
        <v>0.11706042289733901</v>
      </c>
      <c r="X43">
        <v>0.55389547348022505</v>
      </c>
      <c r="Y43">
        <v>0.55389547348022505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326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8.5384082794189506</v>
      </c>
      <c r="L44" s="10">
        <v>2.7803001403808598</v>
      </c>
      <c r="M44">
        <v>0.56219100952148404</v>
      </c>
      <c r="N44">
        <v>7.0799999237060502</v>
      </c>
      <c r="O44">
        <v>4</v>
      </c>
      <c r="P44">
        <v>4</v>
      </c>
      <c r="Q44">
        <v>14</v>
      </c>
      <c r="R44" s="16">
        <v>0.28570000000000001</v>
      </c>
      <c r="S44" s="16">
        <f t="shared" si="3"/>
        <v>0.4</v>
      </c>
      <c r="T44">
        <v>3.5761966705322301</v>
      </c>
      <c r="U44">
        <v>3.12972831726074</v>
      </c>
      <c r="V44">
        <v>3.0091691017150901</v>
      </c>
      <c r="W44" s="17">
        <v>0.12055921554565401</v>
      </c>
      <c r="X44">
        <v>0.567027568817139</v>
      </c>
      <c r="Y44">
        <v>0.567027568817139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s="1" customFormat="1" x14ac:dyDescent="0.15">
      <c r="A45" s="8">
        <v>871</v>
      </c>
      <c r="B45" s="1">
        <v>16</v>
      </c>
      <c r="C45" s="1">
        <v>4</v>
      </c>
      <c r="D45" s="1">
        <v>10</v>
      </c>
      <c r="E45" s="1">
        <v>10</v>
      </c>
      <c r="F45" s="1">
        <v>10</v>
      </c>
      <c r="G45" s="1">
        <v>0</v>
      </c>
      <c r="H45" s="1">
        <v>6</v>
      </c>
      <c r="I45" s="1">
        <v>4</v>
      </c>
      <c r="J45" s="1">
        <v>0.8</v>
      </c>
      <c r="K45" s="12">
        <v>7.9087219238281197</v>
      </c>
      <c r="L45" s="12">
        <v>2.8474178314209002</v>
      </c>
      <c r="M45" s="1">
        <v>2.1939430236816402</v>
      </c>
      <c r="N45" s="1">
        <v>6.80181884765625</v>
      </c>
      <c r="O45" s="1">
        <v>6</v>
      </c>
      <c r="P45" s="1">
        <v>6</v>
      </c>
      <c r="Q45" s="1">
        <v>16</v>
      </c>
      <c r="R45" s="19">
        <v>0.375</v>
      </c>
      <c r="S45" s="19">
        <f t="shared" si="3"/>
        <v>0.6</v>
      </c>
      <c r="T45" s="1">
        <v>3.80978584289551</v>
      </c>
      <c r="U45" s="1">
        <v>3.40479636192322</v>
      </c>
      <c r="V45" s="1">
        <v>3.2825675010681099</v>
      </c>
      <c r="W45" s="12">
        <v>0.122228860855102</v>
      </c>
      <c r="X45" s="1">
        <v>0.52721834182739302</v>
      </c>
      <c r="Y45" s="1">
        <v>0.52721834182739302</v>
      </c>
      <c r="Z45" s="1">
        <v>0.6</v>
      </c>
      <c r="AA45" s="1">
        <v>1</v>
      </c>
      <c r="AB45" s="1">
        <v>0.625</v>
      </c>
      <c r="AC45" s="1">
        <v>0.76923076923076905</v>
      </c>
      <c r="AD45" s="1">
        <v>0</v>
      </c>
      <c r="AE45" s="1">
        <v>0.4</v>
      </c>
    </row>
    <row r="46" spans="1:31" x14ac:dyDescent="0.15">
      <c r="A46" s="6">
        <v>139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7.91512107849121</v>
      </c>
      <c r="L46" s="10">
        <v>3.0504188537597701</v>
      </c>
      <c r="M46">
        <v>0.32053756713867199</v>
      </c>
      <c r="N46">
        <v>7.6119632720947301</v>
      </c>
      <c r="O46">
        <v>4</v>
      </c>
      <c r="P46">
        <v>4</v>
      </c>
      <c r="Q46">
        <v>14</v>
      </c>
      <c r="R46" s="16">
        <v>0.28570000000000001</v>
      </c>
      <c r="S46" s="16">
        <f t="shared" si="3"/>
        <v>0.4</v>
      </c>
      <c r="T46">
        <v>3.1472129821777299</v>
      </c>
      <c r="U46">
        <v>2.64344978332519</v>
      </c>
      <c r="V46">
        <v>2.6132624149322501</v>
      </c>
      <c r="W46" s="17">
        <v>3.0187368392944301E-2</v>
      </c>
      <c r="X46">
        <v>0.53395056724548295</v>
      </c>
      <c r="Y46">
        <v>0.53395056724548295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26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7.8317146301269496</v>
      </c>
      <c r="L47" s="10">
        <v>3.0649051666259801</v>
      </c>
      <c r="M47">
        <v>0.44335174560546903</v>
      </c>
      <c r="N47">
        <v>7.5477924346923801</v>
      </c>
      <c r="O47">
        <v>4</v>
      </c>
      <c r="P47">
        <v>4</v>
      </c>
      <c r="Q47">
        <v>14</v>
      </c>
      <c r="R47" s="16">
        <v>0.28570000000000001</v>
      </c>
      <c r="S47" s="16">
        <f t="shared" si="3"/>
        <v>0.4</v>
      </c>
      <c r="T47">
        <v>3.2726955413818399</v>
      </c>
      <c r="U47">
        <v>2.7893033027648899</v>
      </c>
      <c r="V47">
        <v>2.7581441402435298</v>
      </c>
      <c r="W47" s="17">
        <v>3.1159162521362301E-2</v>
      </c>
      <c r="X47">
        <v>0.514551401138306</v>
      </c>
      <c r="Y47">
        <v>0.514551401138306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124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7.3410587310790998</v>
      </c>
      <c r="L48" s="10">
        <v>3.0933818817138699</v>
      </c>
      <c r="M48">
        <v>0.57393264770507801</v>
      </c>
      <c r="N48">
        <v>6.4201107025146502</v>
      </c>
      <c r="O48">
        <v>3</v>
      </c>
      <c r="P48">
        <v>3</v>
      </c>
      <c r="Q48">
        <v>11</v>
      </c>
      <c r="R48" s="16">
        <v>0.2727</v>
      </c>
      <c r="S48" s="16">
        <f t="shared" si="3"/>
        <v>0.3</v>
      </c>
      <c r="T48">
        <v>2.9213008880615199</v>
      </c>
      <c r="U48">
        <v>2.5082163810729998</v>
      </c>
      <c r="V48">
        <v>2.4388997554778999</v>
      </c>
      <c r="W48" s="17">
        <v>6.9316625595092801E-2</v>
      </c>
      <c r="X48">
        <v>0.482401132583618</v>
      </c>
      <c r="Y48">
        <v>0.482401132583618</v>
      </c>
      <c r="Z48">
        <v>0.3</v>
      </c>
      <c r="AA48">
        <v>0.8</v>
      </c>
      <c r="AB48">
        <v>0.72727272727272696</v>
      </c>
      <c r="AC48">
        <v>0.76190476190476197</v>
      </c>
      <c r="AD48">
        <v>0.2</v>
      </c>
      <c r="AE48">
        <v>0.5</v>
      </c>
    </row>
    <row r="49" spans="1:31" x14ac:dyDescent="0.15">
      <c r="A49" s="6">
        <v>904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9.0766181945800799</v>
      </c>
      <c r="L49" s="10">
        <v>2.9220333099365199</v>
      </c>
      <c r="M49">
        <v>0.669952392578125</v>
      </c>
      <c r="N49">
        <v>7.8049945831298801</v>
      </c>
      <c r="O49">
        <v>5</v>
      </c>
      <c r="P49">
        <v>5</v>
      </c>
      <c r="Q49">
        <v>15</v>
      </c>
      <c r="R49" s="16">
        <v>0.33329999999999999</v>
      </c>
      <c r="S49" s="16">
        <f t="shared" si="3"/>
        <v>0.5</v>
      </c>
      <c r="T49">
        <v>3.79270362854004</v>
      </c>
      <c r="U49">
        <v>3.2864410877227801</v>
      </c>
      <c r="V49">
        <v>3.1766781806945801</v>
      </c>
      <c r="W49" s="17">
        <v>0.10976290702819801</v>
      </c>
      <c r="X49">
        <v>0.61602544784545898</v>
      </c>
      <c r="Y49">
        <v>0.61602544784545898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571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8.9176368713378906</v>
      </c>
      <c r="L50" s="10">
        <v>2.97793388366699</v>
      </c>
      <c r="M50">
        <v>0.78678894042968694</v>
      </c>
      <c r="N50">
        <v>7.4971160888671902</v>
      </c>
      <c r="O50">
        <v>5</v>
      </c>
      <c r="P50">
        <v>5</v>
      </c>
      <c r="Q50">
        <v>15</v>
      </c>
      <c r="R50" s="16">
        <v>0.33329999999999999</v>
      </c>
      <c r="S50" s="16">
        <f t="shared" si="3"/>
        <v>0.5</v>
      </c>
      <c r="T50">
        <v>3.6961498260497998</v>
      </c>
      <c r="U50">
        <v>3.2113220691680899</v>
      </c>
      <c r="V50">
        <v>3.0879595279693599</v>
      </c>
      <c r="W50" s="17">
        <v>0.12336254119873</v>
      </c>
      <c r="X50">
        <v>0.608190298080444</v>
      </c>
      <c r="Y50">
        <v>0.608190298080444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375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8.2417392730712908</v>
      </c>
      <c r="L51" s="10">
        <v>2.9888610839843701</v>
      </c>
      <c r="M51">
        <v>1.03568267822266</v>
      </c>
      <c r="N51">
        <v>6.5994071960449201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3"/>
        <v>0.4</v>
      </c>
      <c r="T51">
        <v>3.4292221069335902</v>
      </c>
      <c r="U51">
        <v>3.0179691314697301</v>
      </c>
      <c r="V51">
        <v>2.8843188285827601</v>
      </c>
      <c r="W51" s="17">
        <v>0.133650302886963</v>
      </c>
      <c r="X51">
        <v>0.54490327835082997</v>
      </c>
      <c r="Y51">
        <v>0.54490327835082997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938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8.7781810760497994</v>
      </c>
      <c r="L52" s="10">
        <v>2.89866065979004</v>
      </c>
      <c r="M52">
        <v>0.52587127685546897</v>
      </c>
      <c r="N52">
        <v>7.0134658813476598</v>
      </c>
      <c r="O52">
        <v>4</v>
      </c>
      <c r="P52">
        <v>4</v>
      </c>
      <c r="Q52">
        <v>14</v>
      </c>
      <c r="R52" s="16">
        <v>0.28570000000000001</v>
      </c>
      <c r="S52" s="16">
        <f t="shared" si="3"/>
        <v>0.4</v>
      </c>
      <c r="T52">
        <v>3.4633522033691402</v>
      </c>
      <c r="U52">
        <v>3.0404236316680899</v>
      </c>
      <c r="V52">
        <v>2.9055769443511998</v>
      </c>
      <c r="W52" s="17">
        <v>0.134846687316895</v>
      </c>
      <c r="X52">
        <v>0.557775259017944</v>
      </c>
      <c r="Y52">
        <v>0.557775259017944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872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7.7024211883544904</v>
      </c>
      <c r="L53" s="10">
        <v>3.0466976165771502</v>
      </c>
      <c r="M53">
        <v>1.49460601806641</v>
      </c>
      <c r="N53">
        <v>6.2072620391845703</v>
      </c>
      <c r="O53">
        <v>4</v>
      </c>
      <c r="P53">
        <v>4</v>
      </c>
      <c r="Q53">
        <v>13</v>
      </c>
      <c r="R53" s="16">
        <v>0.30769999999999997</v>
      </c>
      <c r="S53" s="16">
        <f t="shared" si="3"/>
        <v>0.4</v>
      </c>
      <c r="T53">
        <v>2.7578697204589799</v>
      </c>
      <c r="U53">
        <v>2.4421029090881401</v>
      </c>
      <c r="V53">
        <v>2.3006236553192099</v>
      </c>
      <c r="W53" s="17">
        <v>0.14147925376892101</v>
      </c>
      <c r="X53">
        <v>0.45724606513977101</v>
      </c>
      <c r="Y53">
        <v>0.45724606513977101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1" x14ac:dyDescent="0.15">
      <c r="A54" s="6">
        <v>866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7.7393035888671902</v>
      </c>
      <c r="L54" s="10">
        <v>2.8892898559570299</v>
      </c>
      <c r="M54">
        <v>0.91768646240234397</v>
      </c>
      <c r="N54">
        <v>5.7568264007568404</v>
      </c>
      <c r="O54">
        <v>4</v>
      </c>
      <c r="P54">
        <v>4</v>
      </c>
      <c r="Q54">
        <v>13</v>
      </c>
      <c r="R54" s="16">
        <v>0.30769999999999997</v>
      </c>
      <c r="S54" s="16">
        <f t="shared" si="3"/>
        <v>0.4</v>
      </c>
      <c r="T54">
        <v>3.2103500366210902</v>
      </c>
      <c r="U54">
        <v>2.8451981544494598</v>
      </c>
      <c r="V54">
        <v>2.6944384574890101</v>
      </c>
      <c r="W54" s="17">
        <v>0.150759696960449</v>
      </c>
      <c r="X54">
        <v>0.51591157913207997</v>
      </c>
      <c r="Y54">
        <v>0.51591157913207997</v>
      </c>
      <c r="Z54">
        <v>0.4</v>
      </c>
      <c r="AA54">
        <v>0.9</v>
      </c>
      <c r="AB54">
        <v>0.69230769230769196</v>
      </c>
      <c r="AC54">
        <v>0.78260869565217395</v>
      </c>
      <c r="AD54">
        <v>0.1</v>
      </c>
      <c r="AE54">
        <v>0.5</v>
      </c>
    </row>
    <row r="55" spans="1:31" x14ac:dyDescent="0.15">
      <c r="A55" s="6">
        <v>258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8.7935047149658203</v>
      </c>
      <c r="L55" s="10">
        <v>3.0823822021484402</v>
      </c>
      <c r="M55">
        <v>0.86180114746093694</v>
      </c>
      <c r="N55">
        <v>6.9810791015625</v>
      </c>
      <c r="O55">
        <v>4</v>
      </c>
      <c r="P55">
        <v>4</v>
      </c>
      <c r="Q55">
        <v>14</v>
      </c>
      <c r="R55" s="16">
        <v>0.28570000000000001</v>
      </c>
      <c r="S55" s="16">
        <f t="shared" si="3"/>
        <v>0.4</v>
      </c>
      <c r="T55">
        <v>4.00844383239746</v>
      </c>
      <c r="U55">
        <v>3.5459938049316402</v>
      </c>
      <c r="V55">
        <v>3.3885917663574201</v>
      </c>
      <c r="W55" s="17">
        <v>0.157402038574219</v>
      </c>
      <c r="X55">
        <v>0.61985206604003895</v>
      </c>
      <c r="Y55">
        <v>0.61985206604003895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679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8.2593364715576207</v>
      </c>
      <c r="L56" s="10">
        <v>2.9689884185790998</v>
      </c>
      <c r="M56">
        <v>0.86197662353515603</v>
      </c>
      <c r="N56">
        <v>6.3666553497314498</v>
      </c>
      <c r="O56">
        <v>4</v>
      </c>
      <c r="P56">
        <v>4</v>
      </c>
      <c r="Q56">
        <v>14</v>
      </c>
      <c r="R56" s="16">
        <v>0.28570000000000001</v>
      </c>
      <c r="S56" s="16">
        <f t="shared" si="3"/>
        <v>0.4</v>
      </c>
      <c r="T56">
        <v>3.7768020629882799</v>
      </c>
      <c r="U56">
        <v>3.37341237068176</v>
      </c>
      <c r="V56">
        <v>3.2141983509063698</v>
      </c>
      <c r="W56" s="17">
        <v>0.15921401977539101</v>
      </c>
      <c r="X56">
        <v>0.56260371208190896</v>
      </c>
      <c r="Y56">
        <v>0.56260371208190896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s="3" customFormat="1" x14ac:dyDescent="0.15">
      <c r="K57" s="13" t="s">
        <v>29</v>
      </c>
      <c r="L57" s="10">
        <f>AVERAGE(L2:L56)</f>
        <v>2.5007800709117549</v>
      </c>
      <c r="W57" s="17">
        <f t="shared" ref="W57:AE57" si="4">AVERAGE(W2:W56)</f>
        <v>0.15523720654574308</v>
      </c>
      <c r="Z57" s="3">
        <f t="shared" si="4"/>
        <v>0.4636363636363634</v>
      </c>
      <c r="AA57" s="3">
        <f t="shared" si="4"/>
        <v>0.97272727272727233</v>
      </c>
      <c r="AB57" s="3">
        <f t="shared" si="4"/>
        <v>0.67962986211649334</v>
      </c>
      <c r="AC57" s="3">
        <f t="shared" si="4"/>
        <v>0.79878881183229</v>
      </c>
      <c r="AD57" s="3">
        <f t="shared" si="4"/>
        <v>2.7272727272727278E-2</v>
      </c>
      <c r="AE57" s="3">
        <f t="shared" si="4"/>
        <v>0.50909090909090926</v>
      </c>
    </row>
    <row r="58" spans="1:31" s="3" customFormat="1" x14ac:dyDescent="0.15">
      <c r="K58" s="14" t="s">
        <v>30</v>
      </c>
      <c r="L58" s="10">
        <f>MAX(L2:L56)</f>
        <v>3.0933818817138699</v>
      </c>
      <c r="W58" s="17">
        <f t="shared" ref="W58:AE58" si="5">MAX(W2:W56)</f>
        <v>0.35829949378967302</v>
      </c>
      <c r="Z58" s="3">
        <f t="shared" si="5"/>
        <v>0.7</v>
      </c>
      <c r="AA58" s="3">
        <f t="shared" si="5"/>
        <v>1</v>
      </c>
      <c r="AB58" s="3">
        <f t="shared" si="5"/>
        <v>0.72727272727272696</v>
      </c>
      <c r="AC58" s="3">
        <f t="shared" si="5"/>
        <v>0.83333333333333304</v>
      </c>
      <c r="AD58" s="3">
        <f t="shared" si="5"/>
        <v>0.2</v>
      </c>
      <c r="AE58" s="3">
        <f t="shared" si="5"/>
        <v>0.6</v>
      </c>
    </row>
    <row r="59" spans="1:31" s="3" customFormat="1" x14ac:dyDescent="0.15">
      <c r="L59" s="10">
        <f>MIN(L2:L56)</f>
        <v>1.8518524169921899</v>
      </c>
      <c r="W59" s="17">
        <f t="shared" ref="W59:AE59" si="6">MIN(W2:W56)</f>
        <v>2.5448799133300799E-3</v>
      </c>
      <c r="Z59" s="3">
        <f t="shared" si="6"/>
        <v>0.3</v>
      </c>
      <c r="AA59" s="3">
        <f t="shared" si="6"/>
        <v>0.8</v>
      </c>
      <c r="AB59" s="3">
        <f t="shared" si="6"/>
        <v>0.58823529411764697</v>
      </c>
      <c r="AC59" s="3">
        <f t="shared" si="6"/>
        <v>0.74074074074074103</v>
      </c>
      <c r="AD59" s="3">
        <f t="shared" si="6"/>
        <v>0</v>
      </c>
      <c r="AE59" s="3">
        <f t="shared" si="6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3"/>
    </row>
    <row r="75" spans="11:23" s="1" customFormat="1" x14ac:dyDescent="0.15">
      <c r="K75" s="12" t="s">
        <v>108</v>
      </c>
      <c r="L75" s="12">
        <f>COUNTIF(L2:L56,"&lt;2.107")-COUNTIF(L2:L56,"&lt;1.851")</f>
        <v>11</v>
      </c>
      <c r="M75" s="12"/>
      <c r="W75" s="12"/>
    </row>
    <row r="76" spans="11:23" x14ac:dyDescent="0.15">
      <c r="K76" s="3" t="s">
        <v>109</v>
      </c>
      <c r="L76" s="3">
        <f>COUNTIF(L2:L56,"&lt;2.363")-COUNTIF(L2:L56,"&lt;2.107")</f>
        <v>11</v>
      </c>
      <c r="W76" s="3"/>
    </row>
    <row r="77" spans="11:23" x14ac:dyDescent="0.15">
      <c r="K77" s="3" t="s">
        <v>110</v>
      </c>
      <c r="L77" s="3">
        <f>COUNTIF(L2:L56,"&lt;2.619")-COUNTIF(L2:L56,"&lt;2.363")</f>
        <v>11</v>
      </c>
      <c r="W77" s="3"/>
    </row>
    <row r="78" spans="11:23" x14ac:dyDescent="0.15">
      <c r="K78" s="3" t="s">
        <v>111</v>
      </c>
      <c r="L78" s="3">
        <f>COUNTIF(L2:L56,"&lt;2.875")-COUNTIF(L2:L56,"&lt;2.619")</f>
        <v>11</v>
      </c>
      <c r="W78" s="3"/>
    </row>
    <row r="79" spans="11:23" s="1" customFormat="1" x14ac:dyDescent="0.15">
      <c r="K79" s="12" t="s">
        <v>112</v>
      </c>
      <c r="L79" s="12">
        <f>COUNTIF(L2:L56,"&lt;3.131")-COUNTIF(L2:L56,"&lt;2.875")</f>
        <v>11</v>
      </c>
      <c r="M79" s="12"/>
      <c r="W79" s="12"/>
    </row>
    <row r="80" spans="11:23" x14ac:dyDescent="0.15">
      <c r="K80" s="3" t="s">
        <v>77</v>
      </c>
      <c r="L80" s="3">
        <v>0</v>
      </c>
      <c r="W80" s="3"/>
    </row>
    <row r="81" spans="11:23" x14ac:dyDescent="0.15">
      <c r="K81" s="3" t="s">
        <v>78</v>
      </c>
      <c r="L81" s="3">
        <v>0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1.851</v>
      </c>
      <c r="O92">
        <v>3.1349999999999998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O93">
        <v>0.25600000000000001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M95">
        <v>1.9079999999999999</v>
      </c>
      <c r="N95">
        <v>0.155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M96">
        <v>2.5009999999999999</v>
      </c>
      <c r="N96">
        <v>0.21299999999999999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M97">
        <v>3.472</v>
      </c>
      <c r="N97">
        <v>0.29099999999999998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E95"/>
  <sheetViews>
    <sheetView topLeftCell="G88" workbookViewId="0">
      <selection activeCell="G1" sqref="A1:XFD107"/>
    </sheetView>
  </sheetViews>
  <sheetFormatPr defaultColWidth="8.875" defaultRowHeight="13.5" x14ac:dyDescent="0.15"/>
  <cols>
    <col min="11" max="12" width="19.125" customWidth="1"/>
    <col min="13" max="14" width="12.875"/>
    <col min="20" max="22" width="12.875"/>
    <col min="23" max="23" width="22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834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10.4121608734131</v>
      </c>
      <c r="L2" s="10">
        <v>2.2625465393066402</v>
      </c>
      <c r="M2">
        <v>1.6365547180175799</v>
      </c>
      <c r="N2">
        <v>7.0570545196533203</v>
      </c>
      <c r="O2">
        <v>4</v>
      </c>
      <c r="P2">
        <v>4</v>
      </c>
      <c r="Q2">
        <v>14</v>
      </c>
      <c r="R2" s="16">
        <v>0.28570000000000001</v>
      </c>
      <c r="S2" s="16">
        <f t="shared" ref="S2:S9" si="0">O2/E2</f>
        <v>0.4</v>
      </c>
      <c r="T2">
        <v>4.5424346923828098</v>
      </c>
      <c r="U2">
        <v>4.2352447509765598</v>
      </c>
      <c r="V2">
        <v>3.9195265769958501</v>
      </c>
      <c r="W2" s="17">
        <v>0.315718173980713</v>
      </c>
      <c r="X2">
        <v>0.622908115386963</v>
      </c>
      <c r="Y2">
        <v>0.622908115386963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0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10.8487205505371</v>
      </c>
      <c r="L3" s="10">
        <v>2.2319488525390598</v>
      </c>
      <c r="M3">
        <v>1.5590057373046899</v>
      </c>
      <c r="N3">
        <v>7.4062690734863299</v>
      </c>
      <c r="O3">
        <v>4</v>
      </c>
      <c r="P3">
        <v>4</v>
      </c>
      <c r="Q3">
        <v>14</v>
      </c>
      <c r="R3" s="16">
        <v>0.28570000000000001</v>
      </c>
      <c r="S3" s="16">
        <f t="shared" si="0"/>
        <v>0.4</v>
      </c>
      <c r="T3">
        <v>4.5414714813232404</v>
      </c>
      <c r="U3">
        <v>4.2360644340515101</v>
      </c>
      <c r="V3">
        <v>3.9238123893737802</v>
      </c>
      <c r="W3" s="17">
        <v>0.31225204467773399</v>
      </c>
      <c r="X3">
        <v>0.617659091949463</v>
      </c>
      <c r="Y3">
        <v>0.617659091949463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833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9.99371337890625</v>
      </c>
      <c r="L4" s="10">
        <v>2.1343574523925799</v>
      </c>
      <c r="M4">
        <v>1.4716148376464799</v>
      </c>
      <c r="N4">
        <v>6.5104637145996103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4.3172283172607404</v>
      </c>
      <c r="U4">
        <v>4.0264840126037598</v>
      </c>
      <c r="V4">
        <v>3.7139267921447701</v>
      </c>
      <c r="W4" s="17">
        <v>0.31255722045898399</v>
      </c>
      <c r="X4">
        <v>0.60330152511596702</v>
      </c>
      <c r="Y4">
        <v>0.60330152511596702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140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12.781984329223601</v>
      </c>
      <c r="L5" s="10">
        <v>2.0721778869628902</v>
      </c>
      <c r="M5">
        <v>1.83835220336914</v>
      </c>
      <c r="N5">
        <v>9.5615386962890607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4.7281875610351598</v>
      </c>
      <c r="U5">
        <v>4.4298238754272496</v>
      </c>
      <c r="V5">
        <v>4.11706447601318</v>
      </c>
      <c r="W5" s="17">
        <v>0.312759399414062</v>
      </c>
      <c r="X5">
        <v>0.61112308502197299</v>
      </c>
      <c r="Y5">
        <v>0.61112308502197299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806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12.9845275878906</v>
      </c>
      <c r="L6" s="10">
        <v>2.0112686157226598</v>
      </c>
      <c r="M6">
        <v>1.7668647766113299</v>
      </c>
      <c r="N6">
        <v>9.7484550476074201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4.8279895782470703</v>
      </c>
      <c r="U6">
        <v>4.5147790908813503</v>
      </c>
      <c r="V6">
        <v>4.2017807960510298</v>
      </c>
      <c r="W6" s="17">
        <v>0.31299829483032199</v>
      </c>
      <c r="X6">
        <v>0.62620878219604503</v>
      </c>
      <c r="Y6">
        <v>0.62620878219604503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855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9.8626899719238299</v>
      </c>
      <c r="L7" s="10">
        <v>2.1980857849121098</v>
      </c>
      <c r="M7">
        <v>1.5481758117675799</v>
      </c>
      <c r="N7">
        <v>6.3311920166015598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4.3179283142089799</v>
      </c>
      <c r="U7">
        <v>4.03924560546875</v>
      </c>
      <c r="V7">
        <v>3.72537040710449</v>
      </c>
      <c r="W7" s="17">
        <v>0.31387519836425798</v>
      </c>
      <c r="X7">
        <v>0.59255790710449197</v>
      </c>
      <c r="Y7">
        <v>0.59255790710449197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696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11.557004928588899</v>
      </c>
      <c r="L8" s="10">
        <v>2.10552978515625</v>
      </c>
      <c r="M8">
        <v>1.8621940612793</v>
      </c>
      <c r="N8">
        <v>8.0682544708252006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3.9785842895507799</v>
      </c>
      <c r="U8">
        <v>3.7728855609893799</v>
      </c>
      <c r="V8">
        <v>3.4656283855438201</v>
      </c>
      <c r="W8" s="17">
        <v>0.30725717544555697</v>
      </c>
      <c r="X8">
        <v>0.51295590400695801</v>
      </c>
      <c r="Y8">
        <v>0.51295590400695801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315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10.207160949706999</v>
      </c>
      <c r="L9" s="10">
        <v>2.2460556030273402</v>
      </c>
      <c r="M9">
        <v>1.6180114746093699</v>
      </c>
      <c r="N9">
        <v>6.8111667633056596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4.3518047332763699</v>
      </c>
      <c r="U9">
        <v>4.0632410049438503</v>
      </c>
      <c r="V9">
        <v>3.7538657188415501</v>
      </c>
      <c r="W9" s="17">
        <v>0.30937528610229498</v>
      </c>
      <c r="X9">
        <v>0.59793901443481401</v>
      </c>
      <c r="Y9">
        <v>0.59793901443481401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740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8.2492771148681605</v>
      </c>
      <c r="L10" s="10">
        <v>1.9752120971679701</v>
      </c>
      <c r="M10">
        <v>0.19199752807617201</v>
      </c>
      <c r="N10">
        <v>8.9816913604736293</v>
      </c>
      <c r="O10">
        <v>5</v>
      </c>
      <c r="P10">
        <v>5</v>
      </c>
      <c r="Q10">
        <v>15</v>
      </c>
      <c r="R10" s="16">
        <v>0.33329999999999999</v>
      </c>
      <c r="S10" s="16">
        <f t="shared" ref="S10:S35" si="1">O10/E10</f>
        <v>0.5</v>
      </c>
      <c r="T10">
        <v>4.0929069519043004</v>
      </c>
      <c r="U10">
        <v>3.4600181579589799</v>
      </c>
      <c r="V10">
        <v>3.5099792480468701</v>
      </c>
      <c r="W10" s="17">
        <v>4.9961090087890597E-2</v>
      </c>
      <c r="X10">
        <v>0.58292770385742199</v>
      </c>
      <c r="Y10">
        <v>0.58292770385742199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521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6.8177566528320304</v>
      </c>
      <c r="L11" s="3">
        <v>2.2020149230957</v>
      </c>
      <c r="M11">
        <v>0.59191131591796897</v>
      </c>
      <c r="N11">
        <v>6.0112800598144496</v>
      </c>
      <c r="O11">
        <v>4</v>
      </c>
      <c r="P11">
        <v>4</v>
      </c>
      <c r="Q11">
        <v>14</v>
      </c>
      <c r="R11" s="16">
        <v>0.28570000000000001</v>
      </c>
      <c r="S11" s="16">
        <f t="shared" si="1"/>
        <v>0.4</v>
      </c>
      <c r="T11">
        <v>3.2612056732177699</v>
      </c>
      <c r="U11">
        <v>2.8719031810760498</v>
      </c>
      <c r="V11">
        <v>2.8120932579040501</v>
      </c>
      <c r="W11" s="3">
        <v>5.9809923171997098E-2</v>
      </c>
      <c r="X11">
        <v>0.44911241531372098</v>
      </c>
      <c r="Y11">
        <v>0.44911241531372098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525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10.4091300964356</v>
      </c>
      <c r="L12" s="10">
        <v>2.2461204528808598</v>
      </c>
      <c r="M12">
        <v>1.6515083312988299</v>
      </c>
      <c r="N12">
        <v>7.2306842803955096</v>
      </c>
      <c r="O12">
        <v>5</v>
      </c>
      <c r="P12">
        <v>5</v>
      </c>
      <c r="Q12">
        <v>15</v>
      </c>
      <c r="R12" s="16">
        <v>0.33329999999999999</v>
      </c>
      <c r="S12" s="16">
        <f t="shared" si="1"/>
        <v>0.5</v>
      </c>
      <c r="T12">
        <v>4.5163688659668004</v>
      </c>
      <c r="U12">
        <v>4.1969671249389604</v>
      </c>
      <c r="V12">
        <v>3.89863085746765</v>
      </c>
      <c r="W12" s="17">
        <v>0.29833626747131298</v>
      </c>
      <c r="X12">
        <v>0.61773800849914595</v>
      </c>
      <c r="Y12">
        <v>0.61773800849914595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554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8.4410076141357404</v>
      </c>
      <c r="L13" s="10">
        <v>1.95944595336914</v>
      </c>
      <c r="M13">
        <v>0.66926574707031194</v>
      </c>
      <c r="N13">
        <v>7.5771484375</v>
      </c>
      <c r="O13">
        <v>6</v>
      </c>
      <c r="P13">
        <v>6</v>
      </c>
      <c r="Q13">
        <v>16</v>
      </c>
      <c r="R13" s="16">
        <v>0.375</v>
      </c>
      <c r="S13" s="16">
        <f t="shared" si="1"/>
        <v>0.6</v>
      </c>
      <c r="T13">
        <v>4.3319568634033203</v>
      </c>
      <c r="U13">
        <v>3.8177587985992401</v>
      </c>
      <c r="V13">
        <v>3.7387061119079599</v>
      </c>
      <c r="W13" s="17">
        <v>7.9052686691284194E-2</v>
      </c>
      <c r="X13">
        <v>0.593250751495361</v>
      </c>
      <c r="Y13">
        <v>0.593250751495361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672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9.1706352233886701</v>
      </c>
      <c r="L14" s="10">
        <v>2.1295356750488299</v>
      </c>
      <c r="M14">
        <v>0.72742462158203103</v>
      </c>
      <c r="N14">
        <v>8.2298793792724592</v>
      </c>
      <c r="O14">
        <v>6</v>
      </c>
      <c r="P14">
        <v>6</v>
      </c>
      <c r="Q14">
        <v>16</v>
      </c>
      <c r="R14" s="16">
        <v>0.375</v>
      </c>
      <c r="S14" s="16">
        <f t="shared" si="1"/>
        <v>0.6</v>
      </c>
      <c r="T14">
        <v>3.96907615661621</v>
      </c>
      <c r="U14">
        <v>3.4698469638824498</v>
      </c>
      <c r="V14">
        <v>3.38294529914856</v>
      </c>
      <c r="W14" s="17">
        <v>8.6901664733886705E-2</v>
      </c>
      <c r="X14">
        <v>0.58613085746765103</v>
      </c>
      <c r="Y14">
        <v>0.58613085746765103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841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9.1537742614746094</v>
      </c>
      <c r="L15" s="10">
        <v>2.2548694610595699</v>
      </c>
      <c r="M15">
        <v>1.7283897399902299</v>
      </c>
      <c r="N15">
        <v>5.9912242889404297</v>
      </c>
      <c r="O15">
        <v>4</v>
      </c>
      <c r="P15">
        <v>4</v>
      </c>
      <c r="Q15">
        <v>13</v>
      </c>
      <c r="R15" s="16">
        <v>0.30769999999999997</v>
      </c>
      <c r="S15" s="16">
        <f t="shared" si="1"/>
        <v>0.4</v>
      </c>
      <c r="T15">
        <v>3.6865367889404301</v>
      </c>
      <c r="U15">
        <v>3.44840288162231</v>
      </c>
      <c r="V15">
        <v>3.1666932106018102</v>
      </c>
      <c r="W15" s="17">
        <v>0.28170967102050798</v>
      </c>
      <c r="X15">
        <v>0.51984357833862305</v>
      </c>
      <c r="Y15">
        <v>0.51984357833862305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821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12.375505447387701</v>
      </c>
      <c r="L16" s="10">
        <v>2.2470893859863299</v>
      </c>
      <c r="M16">
        <v>1.58620452880859</v>
      </c>
      <c r="N16">
        <v>9.3560752868652308</v>
      </c>
      <c r="O16">
        <v>5</v>
      </c>
      <c r="P16">
        <v>5</v>
      </c>
      <c r="Q16">
        <v>15</v>
      </c>
      <c r="R16" s="16">
        <v>0.33329999999999999</v>
      </c>
      <c r="S16" s="16">
        <f t="shared" si="1"/>
        <v>0.5</v>
      </c>
      <c r="T16">
        <v>4.3897190093994096</v>
      </c>
      <c r="U16">
        <v>4.0436964035034197</v>
      </c>
      <c r="V16">
        <v>3.7618250846862802</v>
      </c>
      <c r="W16" s="17">
        <v>0.281871318817139</v>
      </c>
      <c r="X16">
        <v>0.62789392471313499</v>
      </c>
      <c r="Y16">
        <v>0.62789392471313499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495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7.53220558166504</v>
      </c>
      <c r="L17" s="10">
        <v>1.9029407501220701</v>
      </c>
      <c r="M17">
        <v>0.66777038574218694</v>
      </c>
      <c r="N17">
        <v>6.2941761016845703</v>
      </c>
      <c r="O17">
        <v>4</v>
      </c>
      <c r="P17">
        <v>4</v>
      </c>
      <c r="Q17">
        <v>13</v>
      </c>
      <c r="R17" s="16">
        <v>0.30769999999999997</v>
      </c>
      <c r="S17" s="16">
        <f t="shared" si="1"/>
        <v>0.4</v>
      </c>
      <c r="T17">
        <v>3.5207347869872998</v>
      </c>
      <c r="U17">
        <v>3.13432717323303</v>
      </c>
      <c r="V17">
        <v>3.0329499244689901</v>
      </c>
      <c r="W17" s="17">
        <v>0.101377248764038</v>
      </c>
      <c r="X17">
        <v>0.48778486251830999</v>
      </c>
      <c r="Y17">
        <v>0.48778486251830999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s="1" customFormat="1" x14ac:dyDescent="0.15">
      <c r="A18" s="8">
        <v>104</v>
      </c>
      <c r="B18" s="1">
        <v>16</v>
      </c>
      <c r="C18" s="1">
        <v>4</v>
      </c>
      <c r="D18" s="1">
        <v>10</v>
      </c>
      <c r="E18" s="1">
        <v>10</v>
      </c>
      <c r="F18" s="1">
        <v>10</v>
      </c>
      <c r="G18" s="1">
        <v>0</v>
      </c>
      <c r="H18" s="1">
        <v>6</v>
      </c>
      <c r="I18" s="1">
        <v>4</v>
      </c>
      <c r="J18" s="1">
        <v>0.8</v>
      </c>
      <c r="K18" s="12">
        <v>9.3435325622558594</v>
      </c>
      <c r="L18" s="12">
        <v>2.0762424468994101</v>
      </c>
      <c r="M18" s="1">
        <v>0.48625564575195301</v>
      </c>
      <c r="N18" s="1">
        <v>8.1371822357177699</v>
      </c>
      <c r="O18" s="1">
        <v>5</v>
      </c>
      <c r="P18" s="1">
        <v>5</v>
      </c>
      <c r="Q18" s="1">
        <v>15</v>
      </c>
      <c r="R18" s="19">
        <v>0.33329999999999999</v>
      </c>
      <c r="S18" s="19">
        <f t="shared" si="1"/>
        <v>0.5</v>
      </c>
      <c r="T18" s="1">
        <v>3.6808319091796902</v>
      </c>
      <c r="U18" s="1">
        <v>3.2331078052520801</v>
      </c>
      <c r="V18" s="1">
        <v>3.1312956809997599</v>
      </c>
      <c r="W18" s="12">
        <v>0.101812124252319</v>
      </c>
      <c r="X18" s="1">
        <v>0.54953622817993197</v>
      </c>
      <c r="Y18" s="1">
        <v>0.54953622817993197</v>
      </c>
      <c r="Z18" s="1">
        <v>0.5</v>
      </c>
      <c r="AA18" s="1">
        <v>1</v>
      </c>
      <c r="AB18" s="1">
        <v>0.66666666666666696</v>
      </c>
      <c r="AC18" s="1">
        <v>0.8</v>
      </c>
      <c r="AD18" s="1">
        <v>0</v>
      </c>
      <c r="AE18" s="1">
        <v>0.5</v>
      </c>
    </row>
    <row r="19" spans="1:31" x14ac:dyDescent="0.15">
      <c r="A19" s="6">
        <v>570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10.107200622558601</v>
      </c>
      <c r="L19" s="10">
        <v>2.6826114654540998</v>
      </c>
      <c r="M19">
        <v>2.0718727111816402</v>
      </c>
      <c r="N19">
        <v>6.2270374298095703</v>
      </c>
      <c r="O19">
        <v>4</v>
      </c>
      <c r="P19">
        <v>4</v>
      </c>
      <c r="Q19">
        <v>14</v>
      </c>
      <c r="R19" s="16">
        <v>0.28570000000000001</v>
      </c>
      <c r="S19" s="16">
        <f t="shared" si="1"/>
        <v>0.4</v>
      </c>
      <c r="T19">
        <v>4.0491065979003897</v>
      </c>
      <c r="U19">
        <v>3.80079221725464</v>
      </c>
      <c r="V19">
        <v>3.4570014476776101</v>
      </c>
      <c r="W19" s="17">
        <v>0.34379076957702598</v>
      </c>
      <c r="X19">
        <v>0.59210515022277799</v>
      </c>
      <c r="Y19">
        <v>0.59210515022277799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635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10.704750061035201</v>
      </c>
      <c r="L20" s="10">
        <v>2.6428642272949201</v>
      </c>
      <c r="M20">
        <v>2.0233459472656201</v>
      </c>
      <c r="N20">
        <v>6.9797782897949201</v>
      </c>
      <c r="O20">
        <v>4</v>
      </c>
      <c r="P20">
        <v>4</v>
      </c>
      <c r="Q20">
        <v>14</v>
      </c>
      <c r="R20" s="16">
        <v>0.28570000000000001</v>
      </c>
      <c r="S20" s="16">
        <f t="shared" si="1"/>
        <v>0.4</v>
      </c>
      <c r="T20">
        <v>4.0976791381835902</v>
      </c>
      <c r="U20">
        <v>3.8487484455108598</v>
      </c>
      <c r="V20">
        <v>3.5037872791290301</v>
      </c>
      <c r="W20" s="17">
        <v>0.34496116638183599</v>
      </c>
      <c r="X20">
        <v>0.59389185905456499</v>
      </c>
      <c r="Y20">
        <v>0.59389185905456499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767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10.418952941894499</v>
      </c>
      <c r="L21" s="10">
        <v>2.6292495727539098</v>
      </c>
      <c r="M21">
        <v>2.0696887969970699</v>
      </c>
      <c r="N21">
        <v>6.93931007385254</v>
      </c>
      <c r="O21">
        <v>3</v>
      </c>
      <c r="P21">
        <v>3</v>
      </c>
      <c r="Q21">
        <v>13</v>
      </c>
      <c r="R21" s="16">
        <v>0.23080000000000001</v>
      </c>
      <c r="S21" s="16">
        <f t="shared" si="1"/>
        <v>0.3</v>
      </c>
      <c r="T21">
        <v>3.8642120361328098</v>
      </c>
      <c r="U21">
        <v>3.6235122680664098</v>
      </c>
      <c r="V21">
        <v>3.29751825332642</v>
      </c>
      <c r="W21" s="17">
        <v>0.32599401473999001</v>
      </c>
      <c r="X21">
        <v>0.56669378280639604</v>
      </c>
      <c r="Y21">
        <v>0.56669378280639604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317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9.8195228576660192</v>
      </c>
      <c r="L22" s="10">
        <v>2.5452957153320299</v>
      </c>
      <c r="M22">
        <v>1.9575824737548799</v>
      </c>
      <c r="N22">
        <v>6.1542224884033203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4.2932720184326199</v>
      </c>
      <c r="U22">
        <v>4.0327382087707502</v>
      </c>
      <c r="V22">
        <v>3.7078118324279798</v>
      </c>
      <c r="W22" s="17">
        <v>0.32492637634277299</v>
      </c>
      <c r="X22">
        <v>0.585460186004639</v>
      </c>
      <c r="Y22">
        <v>0.585460186004639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544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7.8772621154785201</v>
      </c>
      <c r="L23" s="10">
        <v>2.6921443939209002</v>
      </c>
      <c r="M23">
        <v>1.2576274871826201</v>
      </c>
      <c r="N23">
        <v>5.0555725097656197</v>
      </c>
      <c r="O23">
        <v>4</v>
      </c>
      <c r="P23">
        <v>4</v>
      </c>
      <c r="Q23">
        <v>14</v>
      </c>
      <c r="R23" s="16">
        <v>0.28570000000000001</v>
      </c>
      <c r="S23" s="16">
        <f t="shared" si="1"/>
        <v>0.4</v>
      </c>
      <c r="T23">
        <v>3.40272712707519</v>
      </c>
      <c r="U23">
        <v>3.1059045791625999</v>
      </c>
      <c r="V23">
        <v>2.8864624500274698</v>
      </c>
      <c r="W23" s="17">
        <v>0.219442129135132</v>
      </c>
      <c r="X23">
        <v>0.51626467704772905</v>
      </c>
      <c r="Y23">
        <v>0.51626467704772905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450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7.1551666259765598</v>
      </c>
      <c r="L24" s="10">
        <v>2.28640556335449</v>
      </c>
      <c r="M24">
        <v>0.63689041137695301</v>
      </c>
      <c r="N24">
        <v>6.4384956359863299</v>
      </c>
      <c r="O24">
        <v>4</v>
      </c>
      <c r="P24">
        <v>4</v>
      </c>
      <c r="Q24">
        <v>14</v>
      </c>
      <c r="R24" s="16">
        <v>0.28570000000000001</v>
      </c>
      <c r="S24" s="16">
        <f t="shared" si="1"/>
        <v>0.4</v>
      </c>
      <c r="T24">
        <v>3.5314579010009801</v>
      </c>
      <c r="U24">
        <v>3.1282513141632098</v>
      </c>
      <c r="V24">
        <v>3.0764431953430198</v>
      </c>
      <c r="W24" s="17">
        <v>5.1808118820190402E-2</v>
      </c>
      <c r="X24">
        <v>0.45501470565795898</v>
      </c>
      <c r="Y24">
        <v>0.45501470565795898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776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7.7532272338867196</v>
      </c>
      <c r="L25" s="10">
        <v>2.3033256530761701</v>
      </c>
      <c r="M25">
        <v>0.39759445190429699</v>
      </c>
      <c r="N25">
        <v>7.0883541107177699</v>
      </c>
      <c r="O25">
        <v>4</v>
      </c>
      <c r="P25">
        <v>4</v>
      </c>
      <c r="Q25">
        <v>13</v>
      </c>
      <c r="R25" s="16">
        <v>0.30769999999999997</v>
      </c>
      <c r="S25" s="16">
        <f t="shared" si="1"/>
        <v>0.4</v>
      </c>
      <c r="T25">
        <v>3.2614803314209002</v>
      </c>
      <c r="U25">
        <v>2.8163967132568399</v>
      </c>
      <c r="V25">
        <v>2.7636578083038299</v>
      </c>
      <c r="W25" s="17">
        <v>5.2738904953002902E-2</v>
      </c>
      <c r="X25">
        <v>0.49782252311706499</v>
      </c>
      <c r="Y25">
        <v>0.49782252311706499</v>
      </c>
      <c r="Z25">
        <v>0.4</v>
      </c>
      <c r="AA25">
        <v>0.9</v>
      </c>
      <c r="AB25">
        <v>0.69230769230769196</v>
      </c>
      <c r="AC25">
        <v>0.78260869565217395</v>
      </c>
      <c r="AD25">
        <v>0.1</v>
      </c>
      <c r="AE25">
        <v>0.5</v>
      </c>
    </row>
    <row r="26" spans="1:31" x14ac:dyDescent="0.15">
      <c r="A26" s="6">
        <v>208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7.715576171875</v>
      </c>
      <c r="L26" s="10">
        <v>2.3070621490478498</v>
      </c>
      <c r="M26">
        <v>0.436279296875</v>
      </c>
      <c r="N26">
        <v>7.0754623413085902</v>
      </c>
      <c r="O26">
        <v>4</v>
      </c>
      <c r="P26">
        <v>4</v>
      </c>
      <c r="Q26">
        <v>13</v>
      </c>
      <c r="R26" s="16">
        <v>0.30769999999999997</v>
      </c>
      <c r="S26" s="16">
        <f t="shared" si="1"/>
        <v>0.4</v>
      </c>
      <c r="T26">
        <v>2.9602012634277299</v>
      </c>
      <c r="U26">
        <v>2.5532672405242902</v>
      </c>
      <c r="V26">
        <v>2.4966611862182599</v>
      </c>
      <c r="W26" s="17">
        <v>5.6606054306030301E-2</v>
      </c>
      <c r="X26">
        <v>0.46354007720947299</v>
      </c>
      <c r="Y26">
        <v>0.46354007720947299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811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7.9958915710449201</v>
      </c>
      <c r="L27" s="10">
        <v>2.4192810058593701</v>
      </c>
      <c r="M27">
        <v>0.42259979248046903</v>
      </c>
      <c r="N27">
        <v>7.1598644256591797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3.1425418853759801</v>
      </c>
      <c r="U27">
        <v>2.70858955383301</v>
      </c>
      <c r="V27">
        <v>2.6420795917511</v>
      </c>
      <c r="W27" s="17">
        <v>6.6509962081909194E-2</v>
      </c>
      <c r="X27">
        <v>0.50046229362487804</v>
      </c>
      <c r="Y27">
        <v>0.50046229362487804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381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8.4343585968017596</v>
      </c>
      <c r="L28" s="10">
        <v>2.4829654693603498</v>
      </c>
      <c r="M28">
        <v>0.32008743286132801</v>
      </c>
      <c r="N28">
        <v>7.5770339965820304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3.8176078796386701</v>
      </c>
      <c r="U28">
        <v>3.3234374523162802</v>
      </c>
      <c r="V28">
        <v>3.2520523071289098</v>
      </c>
      <c r="W28" s="17">
        <v>7.1385145187377902E-2</v>
      </c>
      <c r="X28">
        <v>0.56555557250976596</v>
      </c>
      <c r="Y28">
        <v>0.56555557250976596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24</v>
      </c>
      <c r="B29">
        <v>15</v>
      </c>
      <c r="C29">
        <v>5</v>
      </c>
      <c r="D29">
        <v>10</v>
      </c>
      <c r="E29">
        <v>10</v>
      </c>
      <c r="F29">
        <v>9</v>
      </c>
      <c r="G29">
        <v>1</v>
      </c>
      <c r="H29">
        <v>6</v>
      </c>
      <c r="I29">
        <v>4</v>
      </c>
      <c r="J29">
        <v>0.75</v>
      </c>
      <c r="K29" s="3">
        <v>8.3411636352539098</v>
      </c>
      <c r="L29" s="10">
        <v>2.5968551635742201</v>
      </c>
      <c r="M29">
        <v>1.41201019287109</v>
      </c>
      <c r="N29">
        <v>6.6117286682128897</v>
      </c>
      <c r="O29">
        <v>5</v>
      </c>
      <c r="P29">
        <v>5</v>
      </c>
      <c r="Q29">
        <v>14</v>
      </c>
      <c r="R29" s="16">
        <v>0.35709999999999997</v>
      </c>
      <c r="S29" s="16">
        <f t="shared" si="1"/>
        <v>0.5</v>
      </c>
      <c r="T29">
        <v>3.4026832580566402</v>
      </c>
      <c r="U29">
        <v>3.0136945247650102</v>
      </c>
      <c r="V29">
        <v>2.94060087203979</v>
      </c>
      <c r="W29" s="17">
        <v>7.3093652725219699E-2</v>
      </c>
      <c r="X29">
        <v>0.46208238601684598</v>
      </c>
      <c r="Y29">
        <v>0.46208238601684598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970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8.1123428344726598</v>
      </c>
      <c r="L30" s="10">
        <v>2.4769401550293</v>
      </c>
      <c r="M30">
        <v>0.43460464477539101</v>
      </c>
      <c r="N30">
        <v>7.18613624572754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3.5408668518066402</v>
      </c>
      <c r="U30">
        <v>3.0644097328186</v>
      </c>
      <c r="V30">
        <v>2.9869301319122301</v>
      </c>
      <c r="W30" s="17">
        <v>7.7479600906372098E-2</v>
      </c>
      <c r="X30">
        <v>0.55393671989440896</v>
      </c>
      <c r="Y30">
        <v>0.55393671989440896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549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7.7353839874267596</v>
      </c>
      <c r="L31" s="10">
        <v>2.4009819030761701</v>
      </c>
      <c r="M31">
        <v>0.498153686523437</v>
      </c>
      <c r="N31">
        <v>6.8631515502929696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3.7578601837158199</v>
      </c>
      <c r="U31">
        <v>3.3118636608123802</v>
      </c>
      <c r="V31">
        <v>3.2321610450744598</v>
      </c>
      <c r="W31" s="17">
        <v>7.9702615737914997E-2</v>
      </c>
      <c r="X31">
        <v>0.52569913864135698</v>
      </c>
      <c r="Y31">
        <v>0.52569913864135698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477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8.5217647552490199</v>
      </c>
      <c r="L32" s="3">
        <v>2.3952865600585902</v>
      </c>
      <c r="M32">
        <v>1.3604316711425799</v>
      </c>
      <c r="N32">
        <v>7.6236553192138699</v>
      </c>
      <c r="O32">
        <v>6</v>
      </c>
      <c r="P32">
        <v>6</v>
      </c>
      <c r="Q32">
        <v>16</v>
      </c>
      <c r="R32" s="16">
        <v>0.375</v>
      </c>
      <c r="S32" s="16">
        <f t="shared" si="1"/>
        <v>0.6</v>
      </c>
      <c r="T32">
        <v>4.0984210968017596</v>
      </c>
      <c r="U32">
        <v>3.6420803070068399</v>
      </c>
      <c r="V32">
        <v>3.5496582984924299</v>
      </c>
      <c r="W32" s="3">
        <v>9.2422008514404297E-2</v>
      </c>
      <c r="X32">
        <v>0.54876279830932595</v>
      </c>
      <c r="Y32">
        <v>0.54876279830932595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460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6.9733810424804696</v>
      </c>
      <c r="L33" s="10">
        <v>2.4160079956054701</v>
      </c>
      <c r="M33">
        <v>0.81462478637695301</v>
      </c>
      <c r="N33">
        <v>5.9119777679443404</v>
      </c>
      <c r="O33">
        <v>4</v>
      </c>
      <c r="P33">
        <v>4</v>
      </c>
      <c r="Q33">
        <v>13</v>
      </c>
      <c r="R33" s="16">
        <v>0.30769999999999997</v>
      </c>
      <c r="S33" s="16">
        <f t="shared" si="1"/>
        <v>0.4</v>
      </c>
      <c r="T33">
        <v>3.2793884277343701</v>
      </c>
      <c r="U33">
        <v>2.9090919494628902</v>
      </c>
      <c r="V33">
        <v>2.8150904178619398</v>
      </c>
      <c r="W33" s="17">
        <v>9.4001531600952107E-2</v>
      </c>
      <c r="X33">
        <v>0.46429800987243702</v>
      </c>
      <c r="Y33">
        <v>0.46429800987243702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390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7.9791641235351598</v>
      </c>
      <c r="L34" s="10">
        <v>2.5468788146972701</v>
      </c>
      <c r="M34">
        <v>0.53936386108398404</v>
      </c>
      <c r="N34">
        <v>6.8495445251464799</v>
      </c>
      <c r="O34">
        <v>4</v>
      </c>
      <c r="P34">
        <v>4</v>
      </c>
      <c r="Q34">
        <v>13</v>
      </c>
      <c r="R34" s="16">
        <v>0.30769999999999997</v>
      </c>
      <c r="S34" s="16">
        <f t="shared" si="1"/>
        <v>0.4</v>
      </c>
      <c r="T34">
        <v>3.54753494262695</v>
      </c>
      <c r="U34">
        <v>3.11309742927551</v>
      </c>
      <c r="V34">
        <v>3.0184552669525102</v>
      </c>
      <c r="W34" s="17">
        <v>9.4642162322998005E-2</v>
      </c>
      <c r="X34">
        <v>0.52907967567443803</v>
      </c>
      <c r="Y34">
        <v>0.52907967567443803</v>
      </c>
      <c r="Z34">
        <v>0.4</v>
      </c>
      <c r="AA34">
        <v>0.9</v>
      </c>
      <c r="AB34">
        <v>0.69230769230769196</v>
      </c>
      <c r="AC34">
        <v>0.78260869565217395</v>
      </c>
      <c r="AD34">
        <v>0.1</v>
      </c>
      <c r="AE34">
        <v>0.5</v>
      </c>
    </row>
    <row r="35" spans="1:31" s="1" customFormat="1" x14ac:dyDescent="0.15">
      <c r="A35" s="8">
        <v>741</v>
      </c>
      <c r="B35" s="1">
        <v>16</v>
      </c>
      <c r="C35" s="1">
        <v>4</v>
      </c>
      <c r="D35" s="1">
        <v>10</v>
      </c>
      <c r="E35" s="1">
        <v>10</v>
      </c>
      <c r="F35" s="1">
        <v>10</v>
      </c>
      <c r="G35" s="1">
        <v>0</v>
      </c>
      <c r="H35" s="1">
        <v>6</v>
      </c>
      <c r="I35" s="1">
        <v>4</v>
      </c>
      <c r="J35" s="1">
        <v>0.8</v>
      </c>
      <c r="K35" s="12">
        <v>7.8732261657714799</v>
      </c>
      <c r="L35" s="12">
        <v>2.3893070220947301</v>
      </c>
      <c r="M35" s="1">
        <v>1.5041046142578101</v>
      </c>
      <c r="N35" s="1">
        <v>6.9268531799316397</v>
      </c>
      <c r="O35" s="1">
        <v>6</v>
      </c>
      <c r="P35" s="1">
        <v>6</v>
      </c>
      <c r="Q35" s="1">
        <v>16</v>
      </c>
      <c r="R35" s="19">
        <v>0.375</v>
      </c>
      <c r="S35" s="19">
        <f t="shared" si="1"/>
        <v>0.6</v>
      </c>
      <c r="T35" s="1">
        <v>3.6089420318603498</v>
      </c>
      <c r="U35" s="1">
        <v>3.2022559642791699</v>
      </c>
      <c r="V35" s="1">
        <v>3.1033778190612802</v>
      </c>
      <c r="W35" s="12">
        <v>9.8878145217895494E-2</v>
      </c>
      <c r="X35" s="1">
        <v>0.50556421279907204</v>
      </c>
      <c r="Y35" s="1">
        <v>0.50556421279907204</v>
      </c>
      <c r="Z35" s="1">
        <v>0.6</v>
      </c>
      <c r="AA35" s="1">
        <v>1</v>
      </c>
      <c r="AB35" s="1">
        <v>0.625</v>
      </c>
      <c r="AC35" s="1">
        <v>0.76923076923076905</v>
      </c>
      <c r="AD35" s="1">
        <v>0</v>
      </c>
      <c r="AE35" s="1">
        <v>0.4</v>
      </c>
    </row>
    <row r="36" spans="1:31" x14ac:dyDescent="0.15">
      <c r="A36" s="6">
        <v>147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7.5927104949951199</v>
      </c>
      <c r="L36" s="10">
        <v>2.7144756317138699</v>
      </c>
      <c r="M36">
        <v>0.28372955322265597</v>
      </c>
      <c r="N36">
        <v>8.1443538665771502</v>
      </c>
      <c r="O36">
        <v>4</v>
      </c>
      <c r="P36">
        <v>4</v>
      </c>
      <c r="Q36">
        <v>13</v>
      </c>
      <c r="R36" s="16">
        <v>0.30769999999999997</v>
      </c>
      <c r="S36" s="16">
        <f t="shared" ref="S36:S52" si="2">O36/E36</f>
        <v>0.4</v>
      </c>
      <c r="T36">
        <v>3.4357986450195299</v>
      </c>
      <c r="U36">
        <v>2.9036130905151398</v>
      </c>
      <c r="V36">
        <v>2.9277539253234899</v>
      </c>
      <c r="W36" s="17">
        <v>2.4140834808349599E-2</v>
      </c>
      <c r="X36">
        <v>0.50804471969604503</v>
      </c>
      <c r="Y36">
        <v>0.50804471969604503</v>
      </c>
      <c r="Z36">
        <v>0.4</v>
      </c>
      <c r="AA36">
        <v>0.9</v>
      </c>
      <c r="AB36">
        <v>0.69230769230769196</v>
      </c>
      <c r="AC36">
        <v>0.78260869565217395</v>
      </c>
      <c r="AD36">
        <v>0.1</v>
      </c>
      <c r="AE36">
        <v>0.5</v>
      </c>
    </row>
    <row r="37" spans="1:31" x14ac:dyDescent="0.15">
      <c r="A37" s="6">
        <v>139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7.91512107849121</v>
      </c>
      <c r="L37" s="10">
        <v>3.0504188537597701</v>
      </c>
      <c r="M37">
        <v>0.32053756713867199</v>
      </c>
      <c r="N37">
        <v>7.6119632720947301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2"/>
        <v>0.4</v>
      </c>
      <c r="T37">
        <v>3.1472129821777299</v>
      </c>
      <c r="U37">
        <v>2.64344978332519</v>
      </c>
      <c r="V37">
        <v>2.6132624149322501</v>
      </c>
      <c r="W37" s="17">
        <v>3.0187368392944301E-2</v>
      </c>
      <c r="X37">
        <v>0.53395056724548295</v>
      </c>
      <c r="Y37">
        <v>0.53395056724548295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26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7.8317146301269496</v>
      </c>
      <c r="L38" s="10">
        <v>3.0649051666259801</v>
      </c>
      <c r="M38">
        <v>0.44335174560546903</v>
      </c>
      <c r="N38">
        <v>7.5477924346923801</v>
      </c>
      <c r="O38">
        <v>4</v>
      </c>
      <c r="P38">
        <v>4</v>
      </c>
      <c r="Q38">
        <v>14</v>
      </c>
      <c r="R38" s="16">
        <v>0.28570000000000001</v>
      </c>
      <c r="S38" s="16">
        <f t="shared" si="2"/>
        <v>0.4</v>
      </c>
      <c r="T38">
        <v>3.2726955413818399</v>
      </c>
      <c r="U38">
        <v>2.7893033027648899</v>
      </c>
      <c r="V38">
        <v>2.7581441402435298</v>
      </c>
      <c r="W38" s="17">
        <v>3.1159162521362301E-2</v>
      </c>
      <c r="X38">
        <v>0.514551401138306</v>
      </c>
      <c r="Y38">
        <v>0.514551401138306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365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7.97296142578125</v>
      </c>
      <c r="L39" s="10">
        <v>2.8002986907959002</v>
      </c>
      <c r="M39">
        <v>0.1246337890625</v>
      </c>
      <c r="N39">
        <v>8.4722270965576207</v>
      </c>
      <c r="O39">
        <v>4</v>
      </c>
      <c r="P39">
        <v>4</v>
      </c>
      <c r="Q39">
        <v>13</v>
      </c>
      <c r="R39" s="16">
        <v>0.30769999999999997</v>
      </c>
      <c r="S39" s="16">
        <f t="shared" si="2"/>
        <v>0.4</v>
      </c>
      <c r="T39">
        <v>3.2654514312744101</v>
      </c>
      <c r="U39">
        <v>2.70167112350464</v>
      </c>
      <c r="V39">
        <v>2.73349809646606</v>
      </c>
      <c r="W39" s="17">
        <v>3.1826972961425802E-2</v>
      </c>
      <c r="X39">
        <v>0.53195333480835005</v>
      </c>
      <c r="Y39">
        <v>0.53195333480835005</v>
      </c>
      <c r="Z39">
        <v>0.4</v>
      </c>
      <c r="AA39">
        <v>0.9</v>
      </c>
      <c r="AB39">
        <v>0.69230769230769196</v>
      </c>
      <c r="AC39">
        <v>0.78260869565217395</v>
      </c>
      <c r="AD39">
        <v>0.1</v>
      </c>
      <c r="AE39">
        <v>0.5</v>
      </c>
    </row>
    <row r="40" spans="1:31" x14ac:dyDescent="0.15">
      <c r="A40" s="6">
        <v>124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7.3410587310790998</v>
      </c>
      <c r="L40" s="10">
        <v>3.0933818817138699</v>
      </c>
      <c r="M40">
        <v>0.57393264770507801</v>
      </c>
      <c r="N40">
        <v>6.4201107025146502</v>
      </c>
      <c r="O40">
        <v>3</v>
      </c>
      <c r="P40">
        <v>3</v>
      </c>
      <c r="Q40">
        <v>11</v>
      </c>
      <c r="R40" s="16">
        <v>0.2727</v>
      </c>
      <c r="S40" s="16">
        <f t="shared" si="2"/>
        <v>0.3</v>
      </c>
      <c r="T40">
        <v>2.9213008880615199</v>
      </c>
      <c r="U40">
        <v>2.5082163810729998</v>
      </c>
      <c r="V40">
        <v>2.4388997554778999</v>
      </c>
      <c r="W40" s="17">
        <v>6.9316625595092801E-2</v>
      </c>
      <c r="X40">
        <v>0.482401132583618</v>
      </c>
      <c r="Y40">
        <v>0.482401132583618</v>
      </c>
      <c r="Z40">
        <v>0.3</v>
      </c>
      <c r="AA40">
        <v>0.8</v>
      </c>
      <c r="AB40">
        <v>0.72727272727272696</v>
      </c>
      <c r="AC40">
        <v>0.76190476190476197</v>
      </c>
      <c r="AD40">
        <v>0.2</v>
      </c>
      <c r="AE40">
        <v>0.5</v>
      </c>
    </row>
    <row r="41" spans="1:31" x14ac:dyDescent="0.15">
      <c r="A41" s="6">
        <v>625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9.2096900939941406</v>
      </c>
      <c r="L41" s="10">
        <v>2.85905838012695</v>
      </c>
      <c r="M41">
        <v>0.52288818359375</v>
      </c>
      <c r="N41">
        <v>8.0289115905761701</v>
      </c>
      <c r="O41">
        <v>4</v>
      </c>
      <c r="P41">
        <v>4</v>
      </c>
      <c r="Q41">
        <v>14</v>
      </c>
      <c r="R41" s="16">
        <v>0.28570000000000001</v>
      </c>
      <c r="S41" s="16">
        <f t="shared" si="2"/>
        <v>0.4</v>
      </c>
      <c r="T41">
        <v>3.3103942871093701</v>
      </c>
      <c r="U41">
        <v>2.8554091453552202</v>
      </c>
      <c r="V41">
        <v>2.7563230991363499</v>
      </c>
      <c r="W41" s="17">
        <v>9.9086046218872098E-2</v>
      </c>
      <c r="X41">
        <v>0.55407118797302202</v>
      </c>
      <c r="Y41">
        <v>0.55407118797302202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904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9.0766181945800799</v>
      </c>
      <c r="L42" s="10">
        <v>2.9220333099365199</v>
      </c>
      <c r="M42">
        <v>0.669952392578125</v>
      </c>
      <c r="N42">
        <v>7.8049945831298801</v>
      </c>
      <c r="O42">
        <v>5</v>
      </c>
      <c r="P42">
        <v>5</v>
      </c>
      <c r="Q42">
        <v>15</v>
      </c>
      <c r="R42" s="16">
        <v>0.33329999999999999</v>
      </c>
      <c r="S42" s="16">
        <f t="shared" si="2"/>
        <v>0.5</v>
      </c>
      <c r="T42">
        <v>3.79270362854004</v>
      </c>
      <c r="U42">
        <v>3.2864410877227801</v>
      </c>
      <c r="V42">
        <v>3.1766781806945801</v>
      </c>
      <c r="W42" s="17">
        <v>0.10976290702819801</v>
      </c>
      <c r="X42">
        <v>0.61602544784545898</v>
      </c>
      <c r="Y42">
        <v>0.61602544784545898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523</v>
      </c>
      <c r="B43">
        <v>15</v>
      </c>
      <c r="C43">
        <v>5</v>
      </c>
      <c r="D43">
        <v>10</v>
      </c>
      <c r="E43">
        <v>10</v>
      </c>
      <c r="F43">
        <v>9</v>
      </c>
      <c r="G43">
        <v>1</v>
      </c>
      <c r="H43">
        <v>6</v>
      </c>
      <c r="I43">
        <v>4</v>
      </c>
      <c r="J43">
        <v>0.75</v>
      </c>
      <c r="K43" s="3">
        <v>7.95646095275879</v>
      </c>
      <c r="L43" s="10">
        <v>2.79928779602051</v>
      </c>
      <c r="M43">
        <v>1.62091064453125</v>
      </c>
      <c r="N43">
        <v>5.6493225097656197</v>
      </c>
      <c r="O43">
        <v>5</v>
      </c>
      <c r="P43">
        <v>5</v>
      </c>
      <c r="Q43">
        <v>14</v>
      </c>
      <c r="R43" s="16">
        <v>0.35709999999999997</v>
      </c>
      <c r="S43" s="16">
        <f t="shared" si="2"/>
        <v>0.5</v>
      </c>
      <c r="T43">
        <v>3.3187294006347701</v>
      </c>
      <c r="U43">
        <v>3.0012328624725302</v>
      </c>
      <c r="V43">
        <v>2.8874719142913801</v>
      </c>
      <c r="W43" s="17">
        <v>0.113760948181152</v>
      </c>
      <c r="X43">
        <v>0.43125748634338401</v>
      </c>
      <c r="Y43">
        <v>0.43125748634338401</v>
      </c>
      <c r="Z43">
        <v>0.5</v>
      </c>
      <c r="AA43">
        <v>0.9</v>
      </c>
      <c r="AB43">
        <v>0.64285714285714302</v>
      </c>
      <c r="AC43">
        <v>0.75</v>
      </c>
      <c r="AD43">
        <v>0.1</v>
      </c>
      <c r="AE43">
        <v>0.4</v>
      </c>
    </row>
    <row r="44" spans="1:31" x14ac:dyDescent="0.15">
      <c r="A44" s="6">
        <v>86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8.3743400573730504</v>
      </c>
      <c r="L44" s="10">
        <v>2.8474159240722701</v>
      </c>
      <c r="M44">
        <v>0.84817123413085904</v>
      </c>
      <c r="N44">
        <v>7.0553627014160201</v>
      </c>
      <c r="O44">
        <v>5</v>
      </c>
      <c r="P44">
        <v>5</v>
      </c>
      <c r="Q44">
        <v>15</v>
      </c>
      <c r="R44" s="16">
        <v>0.33329999999999999</v>
      </c>
      <c r="S44" s="16">
        <f t="shared" si="2"/>
        <v>0.5</v>
      </c>
      <c r="T44">
        <v>3.4937095642089799</v>
      </c>
      <c r="U44">
        <v>3.0568745136261</v>
      </c>
      <c r="V44">
        <v>2.9398140907287602</v>
      </c>
      <c r="W44" s="17">
        <v>0.11706042289733901</v>
      </c>
      <c r="X44">
        <v>0.55389547348022505</v>
      </c>
      <c r="Y44">
        <v>0.55389547348022505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326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8.5384082794189506</v>
      </c>
      <c r="L45" s="10">
        <v>2.7803001403808598</v>
      </c>
      <c r="M45">
        <v>0.56219100952148404</v>
      </c>
      <c r="N45">
        <v>7.0799999237060502</v>
      </c>
      <c r="O45">
        <v>4</v>
      </c>
      <c r="P45">
        <v>4</v>
      </c>
      <c r="Q45">
        <v>14</v>
      </c>
      <c r="R45" s="16">
        <v>0.28570000000000001</v>
      </c>
      <c r="S45" s="16">
        <f t="shared" si="2"/>
        <v>0.4</v>
      </c>
      <c r="T45">
        <v>3.5761966705322301</v>
      </c>
      <c r="U45">
        <v>3.12972831726074</v>
      </c>
      <c r="V45">
        <v>3.0091691017150901</v>
      </c>
      <c r="W45" s="17">
        <v>0.12055921554565401</v>
      </c>
      <c r="X45">
        <v>0.567027568817139</v>
      </c>
      <c r="Y45">
        <v>0.567027568817139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871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7.9087219238281197</v>
      </c>
      <c r="L46" s="10">
        <v>2.8474178314209002</v>
      </c>
      <c r="M46">
        <v>2.1939430236816402</v>
      </c>
      <c r="N46">
        <v>6.80181884765625</v>
      </c>
      <c r="O46">
        <v>6</v>
      </c>
      <c r="P46">
        <v>6</v>
      </c>
      <c r="Q46">
        <v>16</v>
      </c>
      <c r="R46" s="16">
        <v>0.375</v>
      </c>
      <c r="S46" s="16">
        <f t="shared" si="2"/>
        <v>0.6</v>
      </c>
      <c r="T46">
        <v>3.80978584289551</v>
      </c>
      <c r="U46">
        <v>3.40479636192322</v>
      </c>
      <c r="V46">
        <v>3.2825675010681099</v>
      </c>
      <c r="W46" s="17">
        <v>0.122228860855102</v>
      </c>
      <c r="X46">
        <v>0.52721834182739302</v>
      </c>
      <c r="Y46">
        <v>0.52721834182739302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648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7.3701820373535201</v>
      </c>
      <c r="L47" s="10">
        <v>2.8359832763671902</v>
      </c>
      <c r="M47">
        <v>1.3932571411132799</v>
      </c>
      <c r="N47">
        <v>6.1829357147216797</v>
      </c>
      <c r="O47">
        <v>4</v>
      </c>
      <c r="P47">
        <v>4</v>
      </c>
      <c r="Q47">
        <v>13</v>
      </c>
      <c r="R47" s="16">
        <v>0.30769999999999997</v>
      </c>
      <c r="S47" s="16">
        <f t="shared" si="2"/>
        <v>0.4</v>
      </c>
      <c r="T47">
        <v>3.3757514953613299</v>
      </c>
      <c r="U47">
        <v>2.9928612709045401</v>
      </c>
      <c r="V47">
        <v>2.8697154521942099</v>
      </c>
      <c r="W47" s="17">
        <v>0.123145818710327</v>
      </c>
      <c r="X47">
        <v>0.50603604316711404</v>
      </c>
      <c r="Y47">
        <v>0.50603604316711404</v>
      </c>
      <c r="Z47">
        <v>0.4</v>
      </c>
      <c r="AA47">
        <v>0.9</v>
      </c>
      <c r="AB47">
        <v>0.69230769230769196</v>
      </c>
      <c r="AC47">
        <v>0.78260869565217395</v>
      </c>
      <c r="AD47">
        <v>0.1</v>
      </c>
      <c r="AE47">
        <v>0.5</v>
      </c>
    </row>
    <row r="48" spans="1:31" x14ac:dyDescent="0.15">
      <c r="A48" s="6">
        <v>571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8.9176368713378906</v>
      </c>
      <c r="L48" s="10">
        <v>2.97793388366699</v>
      </c>
      <c r="M48">
        <v>0.78678894042968694</v>
      </c>
      <c r="N48">
        <v>7.4971160888671902</v>
      </c>
      <c r="O48">
        <v>5</v>
      </c>
      <c r="P48">
        <v>5</v>
      </c>
      <c r="Q48">
        <v>15</v>
      </c>
      <c r="R48" s="16">
        <v>0.33329999999999999</v>
      </c>
      <c r="S48" s="16">
        <f t="shared" si="2"/>
        <v>0.5</v>
      </c>
      <c r="T48">
        <v>3.6961498260497998</v>
      </c>
      <c r="U48">
        <v>3.2113220691680899</v>
      </c>
      <c r="V48">
        <v>3.0879595279693599</v>
      </c>
      <c r="W48" s="17">
        <v>0.12336254119873</v>
      </c>
      <c r="X48">
        <v>0.608190298080444</v>
      </c>
      <c r="Y48">
        <v>0.608190298080444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936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8.1866207122802699</v>
      </c>
      <c r="L49" s="10">
        <v>2.7772979736328098</v>
      </c>
      <c r="M49">
        <v>0.68459701538085904</v>
      </c>
      <c r="N49">
        <v>6.6332588195800799</v>
      </c>
      <c r="O49">
        <v>4</v>
      </c>
      <c r="P49">
        <v>4</v>
      </c>
      <c r="Q49">
        <v>14</v>
      </c>
      <c r="R49" s="16">
        <v>0.28570000000000001</v>
      </c>
      <c r="S49" s="16">
        <f t="shared" si="2"/>
        <v>0.4</v>
      </c>
      <c r="T49">
        <v>3.7980613708496098</v>
      </c>
      <c r="U49">
        <v>3.3487637042999299</v>
      </c>
      <c r="V49">
        <v>3.2189126014709499</v>
      </c>
      <c r="W49" s="17">
        <v>0.12985110282897899</v>
      </c>
      <c r="X49">
        <v>0.579148769378662</v>
      </c>
      <c r="Y49">
        <v>0.579148769378662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579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8.2938251495361293</v>
      </c>
      <c r="L50" s="10">
        <v>2.7973766326904301</v>
      </c>
      <c r="M50">
        <v>0.57436752319335904</v>
      </c>
      <c r="N50">
        <v>6.5468673706054696</v>
      </c>
      <c r="O50">
        <v>4</v>
      </c>
      <c r="P50">
        <v>4</v>
      </c>
      <c r="Q50">
        <v>14</v>
      </c>
      <c r="R50" s="16">
        <v>0.28570000000000001</v>
      </c>
      <c r="S50" s="16">
        <f t="shared" si="2"/>
        <v>0.4</v>
      </c>
      <c r="T50">
        <v>3.5668888092040998</v>
      </c>
      <c r="U50">
        <v>3.12872385978699</v>
      </c>
      <c r="V50">
        <v>2.9969449043273899</v>
      </c>
      <c r="W50" s="17">
        <v>0.131778955459595</v>
      </c>
      <c r="X50">
        <v>0.56994390487670898</v>
      </c>
      <c r="Y50">
        <v>0.56994390487670898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375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8.2417392730712908</v>
      </c>
      <c r="L51" s="10">
        <v>2.9888610839843701</v>
      </c>
      <c r="M51">
        <v>1.03568267822266</v>
      </c>
      <c r="N51">
        <v>6.5994071960449201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2"/>
        <v>0.4</v>
      </c>
      <c r="T51">
        <v>3.4292221069335902</v>
      </c>
      <c r="U51">
        <v>3.0179691314697301</v>
      </c>
      <c r="V51">
        <v>2.8843188285827601</v>
      </c>
      <c r="W51" s="17">
        <v>0.133650302886963</v>
      </c>
      <c r="X51">
        <v>0.54490327835082997</v>
      </c>
      <c r="Y51">
        <v>0.54490327835082997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938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8.7781810760497994</v>
      </c>
      <c r="L52" s="10">
        <v>2.89866065979004</v>
      </c>
      <c r="M52">
        <v>0.52587127685546897</v>
      </c>
      <c r="N52">
        <v>7.0134658813476598</v>
      </c>
      <c r="O52">
        <v>4</v>
      </c>
      <c r="P52">
        <v>4</v>
      </c>
      <c r="Q52">
        <v>14</v>
      </c>
      <c r="R52" s="16">
        <v>0.28570000000000001</v>
      </c>
      <c r="S52" s="16">
        <f t="shared" si="2"/>
        <v>0.4</v>
      </c>
      <c r="T52">
        <v>3.4633522033691402</v>
      </c>
      <c r="U52">
        <v>3.0404236316680899</v>
      </c>
      <c r="V52">
        <v>2.9055769443511998</v>
      </c>
      <c r="W52" s="17">
        <v>0.134846687316895</v>
      </c>
      <c r="X52">
        <v>0.557775259017944</v>
      </c>
      <c r="Y52">
        <v>0.557775259017944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s="3" customFormat="1" x14ac:dyDescent="0.15">
      <c r="K53" s="13" t="s">
        <v>29</v>
      </c>
      <c r="L53" s="10">
        <f>AVERAGE(L2:L52)</f>
        <v>2.5004708159203624</v>
      </c>
      <c r="W53" s="17">
        <f t="shared" ref="W53:AE53" si="3">AVERAGE(W2:W52)</f>
        <v>0.15591631216161383</v>
      </c>
      <c r="Z53" s="3">
        <f t="shared" si="3"/>
        <v>0.44313725490196065</v>
      </c>
      <c r="AA53" s="3">
        <f t="shared" si="3"/>
        <v>0.97450980392156838</v>
      </c>
      <c r="AB53" s="3">
        <f t="shared" si="3"/>
        <v>0.68898013750954956</v>
      </c>
      <c r="AC53" s="3">
        <f t="shared" si="3"/>
        <v>0.80629611933959755</v>
      </c>
      <c r="AD53" s="3">
        <f t="shared" si="3"/>
        <v>2.5490196078431372E-2</v>
      </c>
      <c r="AE53" s="3">
        <f t="shared" si="3"/>
        <v>0.53137254901960795</v>
      </c>
    </row>
    <row r="54" spans="1:31" s="3" customFormat="1" x14ac:dyDescent="0.15">
      <c r="K54" s="14" t="s">
        <v>30</v>
      </c>
      <c r="L54" s="10">
        <f>MAX(L2:L52)</f>
        <v>3.0933818817138699</v>
      </c>
      <c r="W54" s="17">
        <f t="shared" ref="W54:AE54" si="4">MAX(W2:W52)</f>
        <v>0.34496116638183599</v>
      </c>
      <c r="Z54" s="3">
        <f t="shared" si="4"/>
        <v>0.6</v>
      </c>
      <c r="AA54" s="3">
        <f t="shared" si="4"/>
        <v>1</v>
      </c>
      <c r="AB54" s="3">
        <f t="shared" si="4"/>
        <v>0.76923076923076905</v>
      </c>
      <c r="AC54" s="3">
        <f t="shared" si="4"/>
        <v>0.86956521739130399</v>
      </c>
      <c r="AD54" s="3">
        <f t="shared" si="4"/>
        <v>0.2</v>
      </c>
      <c r="AE54" s="3">
        <f t="shared" si="4"/>
        <v>0.7</v>
      </c>
    </row>
    <row r="55" spans="1:31" s="3" customFormat="1" x14ac:dyDescent="0.15">
      <c r="L55" s="10">
        <f>MIN(L2:L52)</f>
        <v>1.9029407501220701</v>
      </c>
      <c r="W55" s="17">
        <f t="shared" ref="W55:AE55" si="5">MIN(W2:W52)</f>
        <v>2.4140834808349599E-2</v>
      </c>
      <c r="Z55" s="3">
        <f t="shared" si="5"/>
        <v>0.3</v>
      </c>
      <c r="AA55" s="3">
        <f t="shared" si="5"/>
        <v>0.8</v>
      </c>
      <c r="AB55" s="3">
        <f t="shared" si="5"/>
        <v>0.625</v>
      </c>
      <c r="AC55" s="3">
        <f t="shared" si="5"/>
        <v>0.75</v>
      </c>
      <c r="AD55" s="3">
        <f t="shared" si="5"/>
        <v>0</v>
      </c>
      <c r="AE55" s="3">
        <f t="shared" si="5"/>
        <v>0.4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3"/>
    </row>
    <row r="71" spans="11:23" s="1" customFormat="1" x14ac:dyDescent="0.15">
      <c r="K71" s="12" t="s">
        <v>113</v>
      </c>
      <c r="L71" s="12">
        <f>COUNTIF(L2:L52,"&lt;2.279")-COUNTIF(L2:L52,"&lt;1.851")</f>
        <v>17</v>
      </c>
      <c r="M71" s="12"/>
      <c r="W71" s="12"/>
    </row>
    <row r="72" spans="11:23" x14ac:dyDescent="0.15">
      <c r="K72" s="3" t="s">
        <v>114</v>
      </c>
      <c r="L72" s="3">
        <f>COUNTIF(L2:L52,"&lt;2.707")-COUNTIF(L2:L52,"&lt;2.279")</f>
        <v>17</v>
      </c>
      <c r="M72" s="3"/>
      <c r="W72" s="3"/>
    </row>
    <row r="73" spans="11:23" s="1" customFormat="1" x14ac:dyDescent="0.15">
      <c r="K73" s="12" t="s">
        <v>115</v>
      </c>
      <c r="L73" s="12">
        <f>COUNTIF(L2:L52,"&lt;3.135")-COUNTIF(L2:L52,"&lt;2.707")</f>
        <v>17</v>
      </c>
      <c r="M73" s="12"/>
      <c r="W73" s="12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v>0</v>
      </c>
      <c r="M75" s="3"/>
      <c r="W75" s="3"/>
    </row>
    <row r="76" spans="11:23" x14ac:dyDescent="0.15">
      <c r="K76" s="3" t="s">
        <v>77</v>
      </c>
      <c r="L76" s="3">
        <v>0</v>
      </c>
      <c r="M76" s="3"/>
      <c r="W76" s="3"/>
    </row>
    <row r="77" spans="11:23" x14ac:dyDescent="0.15">
      <c r="K77" s="3" t="s">
        <v>78</v>
      </c>
      <c r="L77" s="3"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O89">
        <v>1.851</v>
      </c>
      <c r="P89">
        <v>3.1349999999999998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E129"/>
  <sheetViews>
    <sheetView topLeftCell="G79" workbookViewId="0">
      <selection activeCell="K99" sqref="K99:L106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19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528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9.1898670196533203</v>
      </c>
      <c r="L2" s="10">
        <v>1.82729339599609</v>
      </c>
      <c r="M2">
        <v>0.697998046875</v>
      </c>
      <c r="N2">
        <v>6.7536468505859402</v>
      </c>
      <c r="O2">
        <v>5</v>
      </c>
      <c r="P2">
        <v>5</v>
      </c>
      <c r="Q2">
        <v>15</v>
      </c>
      <c r="R2" s="16">
        <v>0.33329999999999999</v>
      </c>
      <c r="S2" s="16">
        <f t="shared" ref="S2:S11" si="0">O2/E2</f>
        <v>0.5</v>
      </c>
      <c r="T2">
        <v>4.3052940368652299</v>
      </c>
      <c r="U2">
        <v>3.90358209609985</v>
      </c>
      <c r="V2">
        <v>3.6931998729705802</v>
      </c>
      <c r="W2" s="17">
        <v>0.21038222312927199</v>
      </c>
      <c r="X2">
        <v>0.61209416389465299</v>
      </c>
      <c r="Y2">
        <v>0.61209416389465299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610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8.8428153991699201</v>
      </c>
      <c r="L3" s="10">
        <v>1.7884502410888701</v>
      </c>
      <c r="M3">
        <v>0.71620941162109397</v>
      </c>
      <c r="N3">
        <v>6.5035285949706996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4.2027168273925799</v>
      </c>
      <c r="U3">
        <v>3.81581330299377</v>
      </c>
      <c r="V3">
        <v>3.6104609966278098</v>
      </c>
      <c r="W3" s="17">
        <v>0.20535230636596699</v>
      </c>
      <c r="X3">
        <v>0.59225583076477095</v>
      </c>
      <c r="Y3">
        <v>0.59225583076477095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343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8.2068538665771502</v>
      </c>
      <c r="L4" s="10">
        <v>1.84695053100586</v>
      </c>
      <c r="M4">
        <v>0.79230117797851596</v>
      </c>
      <c r="N4">
        <v>5.5700988769531197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4.1207141876220703</v>
      </c>
      <c r="U4">
        <v>3.76255559921265</v>
      </c>
      <c r="V4">
        <v>3.56229901313782</v>
      </c>
      <c r="W4" s="17">
        <v>0.20025658607482899</v>
      </c>
      <c r="X4">
        <v>0.55841517448425304</v>
      </c>
      <c r="Y4">
        <v>0.55841517448425304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837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9.0982341766357404</v>
      </c>
      <c r="L5" s="10">
        <v>1.7398662567138701</v>
      </c>
      <c r="M5">
        <v>0.56647109985351596</v>
      </c>
      <c r="N5">
        <v>6.6006240844726598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4.6665897369384801</v>
      </c>
      <c r="U5">
        <v>4.2282657623290998</v>
      </c>
      <c r="V5">
        <v>4.0287528038024902</v>
      </c>
      <c r="W5" s="17">
        <v>0.199512958526611</v>
      </c>
      <c r="X5">
        <v>0.637836933135986</v>
      </c>
      <c r="Y5">
        <v>0.637836933135986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753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>
        <v>8.7162609100341797</v>
      </c>
      <c r="L6" s="10">
        <v>1.7887706756591799</v>
      </c>
      <c r="M6">
        <v>0.74873352050781194</v>
      </c>
      <c r="N6">
        <v>6.4296302795410201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4.3663463592529297</v>
      </c>
      <c r="U6">
        <v>3.9760718345642099</v>
      </c>
      <c r="V6">
        <v>3.7783355712890598</v>
      </c>
      <c r="W6" s="17">
        <v>0.19773626327514701</v>
      </c>
      <c r="X6">
        <v>0.58801078796386697</v>
      </c>
      <c r="Y6">
        <v>0.58801078796386697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863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>
        <v>9.7993221282959002</v>
      </c>
      <c r="L7" s="10">
        <v>1.77608871459961</v>
      </c>
      <c r="M7">
        <v>0.65922546386718694</v>
      </c>
      <c r="N7">
        <v>7.7388973236084002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4.8596115112304696</v>
      </c>
      <c r="U7">
        <v>4.38659620285034</v>
      </c>
      <c r="V7">
        <v>4.2013101577758798</v>
      </c>
      <c r="W7" s="17">
        <v>0.185286045074463</v>
      </c>
      <c r="X7">
        <v>0.65830135345458995</v>
      </c>
      <c r="Y7">
        <v>0.65830135345458995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34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>
        <v>9.0778579711914098</v>
      </c>
      <c r="L8" s="10">
        <v>1.6430797576904299</v>
      </c>
      <c r="M8">
        <v>1.1971359252929701</v>
      </c>
      <c r="N8">
        <v>7.0637588500976598</v>
      </c>
      <c r="O8">
        <v>7</v>
      </c>
      <c r="P8">
        <v>7</v>
      </c>
      <c r="Q8">
        <v>16</v>
      </c>
      <c r="R8" s="16">
        <v>0.4375</v>
      </c>
      <c r="S8" s="16">
        <f t="shared" si="0"/>
        <v>0.7</v>
      </c>
      <c r="T8">
        <v>4.1760711669921902</v>
      </c>
      <c r="U8">
        <v>3.82195019721985</v>
      </c>
      <c r="V8">
        <v>3.6399197578430198</v>
      </c>
      <c r="W8" s="17">
        <v>0.182030439376831</v>
      </c>
      <c r="X8">
        <v>0.53615140914917003</v>
      </c>
      <c r="Y8">
        <v>0.53615140914917003</v>
      </c>
      <c r="Z8">
        <v>0.7</v>
      </c>
      <c r="AA8">
        <v>0.9</v>
      </c>
      <c r="AB8">
        <v>0.5625</v>
      </c>
      <c r="AC8">
        <v>0.69230769230769196</v>
      </c>
      <c r="AD8">
        <v>0.1</v>
      </c>
      <c r="AE8">
        <v>0.2</v>
      </c>
    </row>
    <row r="9" spans="1:31" x14ac:dyDescent="0.15">
      <c r="A9" s="6">
        <v>839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>
        <v>8.9292221069335902</v>
      </c>
      <c r="L9" s="10">
        <v>1.73405838012695</v>
      </c>
      <c r="M9">
        <v>0.68828582763671897</v>
      </c>
      <c r="N9">
        <v>6.7928829193115199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4.3288097381591797</v>
      </c>
      <c r="U9">
        <v>3.9183273315429701</v>
      </c>
      <c r="V9">
        <v>3.7372474670410201</v>
      </c>
      <c r="W9" s="17">
        <v>0.18107986450195299</v>
      </c>
      <c r="X9">
        <v>0.59156227111816395</v>
      </c>
      <c r="Y9">
        <v>0.59156227111816395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291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>
        <v>9.5702247619628906</v>
      </c>
      <c r="L10" s="10">
        <v>1.6777858734130899</v>
      </c>
      <c r="M10">
        <v>0.52964401245117199</v>
      </c>
      <c r="N10">
        <v>7.4477958679199201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4.4827747344970703</v>
      </c>
      <c r="U10">
        <v>4.02935695648193</v>
      </c>
      <c r="V10">
        <v>3.8488106727600102</v>
      </c>
      <c r="W10" s="17">
        <v>0.18054628372192399</v>
      </c>
      <c r="X10">
        <v>0.63396406173706099</v>
      </c>
      <c r="Y10">
        <v>0.63396406173706099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s="1" customFormat="1" x14ac:dyDescent="0.15">
      <c r="A11" s="8">
        <v>115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">
        <v>9.2486152648925799</v>
      </c>
      <c r="L11" s="12">
        <v>1.81095123291016</v>
      </c>
      <c r="M11" s="1">
        <v>0.80808639526367199</v>
      </c>
      <c r="N11" s="1">
        <v>7.2823505401611301</v>
      </c>
      <c r="O11" s="1">
        <v>6</v>
      </c>
      <c r="P11" s="1">
        <v>6</v>
      </c>
      <c r="Q11" s="1">
        <v>16</v>
      </c>
      <c r="R11" s="19">
        <v>0.375</v>
      </c>
      <c r="S11" s="19">
        <f t="shared" si="0"/>
        <v>0.6</v>
      </c>
      <c r="T11" s="1">
        <v>4.6824150085449201</v>
      </c>
      <c r="U11" s="1">
        <v>4.2321510314941397</v>
      </c>
      <c r="V11" s="1">
        <v>4.05267429351807</v>
      </c>
      <c r="W11" s="12">
        <v>0.179476737976074</v>
      </c>
      <c r="X11" s="1">
        <v>0.62974071502685502</v>
      </c>
      <c r="Y11" s="1">
        <v>0.62974071502685502</v>
      </c>
      <c r="Z11" s="1">
        <v>0.6</v>
      </c>
      <c r="AA11" s="1">
        <v>1</v>
      </c>
      <c r="AB11" s="1">
        <v>0.625</v>
      </c>
      <c r="AC11" s="1">
        <v>0.76923076923076905</v>
      </c>
      <c r="AD11" s="1">
        <v>0</v>
      </c>
      <c r="AE11" s="1">
        <v>0.4</v>
      </c>
    </row>
    <row r="12" spans="1:31" x14ac:dyDescent="0.15">
      <c r="A12" s="6">
        <v>17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>
        <v>9.7367401123046893</v>
      </c>
      <c r="L12" s="10">
        <v>1.9860210418701201</v>
      </c>
      <c r="M12">
        <v>0.78707122802734397</v>
      </c>
      <c r="N12">
        <v>7.0759735107421902</v>
      </c>
      <c r="O12">
        <v>6</v>
      </c>
      <c r="P12">
        <v>6</v>
      </c>
      <c r="Q12">
        <v>16</v>
      </c>
      <c r="R12" s="16">
        <v>0.375</v>
      </c>
      <c r="S12" s="16">
        <f t="shared" ref="S12:S21" si="1">O12/E12</f>
        <v>0.6</v>
      </c>
      <c r="T12">
        <v>4.71913719177246</v>
      </c>
      <c r="U12">
        <v>4.2977538108825701</v>
      </c>
      <c r="V12">
        <v>4.0790443420410201</v>
      </c>
      <c r="W12" s="17">
        <v>0.21870946884155301</v>
      </c>
      <c r="X12">
        <v>0.64009284973144498</v>
      </c>
      <c r="Y12">
        <v>0.64009284973144498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758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9.3289508819580096</v>
      </c>
      <c r="L13" s="10">
        <v>2.0283145904540998</v>
      </c>
      <c r="M13">
        <v>0.96340560913085904</v>
      </c>
      <c r="N13">
        <v>6.8797893524169904</v>
      </c>
      <c r="O13">
        <v>5</v>
      </c>
      <c r="P13">
        <v>5</v>
      </c>
      <c r="Q13">
        <v>15</v>
      </c>
      <c r="R13" s="16">
        <v>0.33329999999999999</v>
      </c>
      <c r="S13" s="16">
        <f t="shared" si="1"/>
        <v>0.5</v>
      </c>
      <c r="T13">
        <v>4.1791725158691397</v>
      </c>
      <c r="U13">
        <v>3.7919178009033199</v>
      </c>
      <c r="V13">
        <v>3.5736203193664502</v>
      </c>
      <c r="W13" s="17">
        <v>0.21829748153686501</v>
      </c>
      <c r="X13">
        <v>0.60555219650268599</v>
      </c>
      <c r="Y13">
        <v>0.60555219650268599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393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>
        <v>9.0137596130371094</v>
      </c>
      <c r="L14" s="10">
        <v>2.0154380798339799</v>
      </c>
      <c r="M14">
        <v>0.97864913940429699</v>
      </c>
      <c r="N14">
        <v>6.5416355133056596</v>
      </c>
      <c r="O14">
        <v>5</v>
      </c>
      <c r="P14">
        <v>5</v>
      </c>
      <c r="Q14">
        <v>15</v>
      </c>
      <c r="R14" s="16">
        <v>0.33329999999999999</v>
      </c>
      <c r="S14" s="16">
        <f t="shared" si="1"/>
        <v>0.5</v>
      </c>
      <c r="T14">
        <v>4.1226081848144496</v>
      </c>
      <c r="U14">
        <v>3.7492263317108101</v>
      </c>
      <c r="V14">
        <v>3.53274297714233</v>
      </c>
      <c r="W14" s="17">
        <v>0.216483354568481</v>
      </c>
      <c r="X14">
        <v>0.58986520767211903</v>
      </c>
      <c r="Y14">
        <v>0.58986520767211903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532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>
        <v>9.6175632476806605</v>
      </c>
      <c r="L15" s="10">
        <v>1.9014892578125</v>
      </c>
      <c r="M15">
        <v>1.4356002807617201</v>
      </c>
      <c r="N15">
        <v>7.315673828125</v>
      </c>
      <c r="O15">
        <v>4</v>
      </c>
      <c r="P15">
        <v>4</v>
      </c>
      <c r="Q15">
        <v>13</v>
      </c>
      <c r="R15" s="16">
        <v>0.30769999999999997</v>
      </c>
      <c r="S15" s="16">
        <f t="shared" si="1"/>
        <v>0.4</v>
      </c>
      <c r="T15">
        <v>4.1075992584228498</v>
      </c>
      <c r="U15">
        <v>3.81423759460449</v>
      </c>
      <c r="V15">
        <v>3.5993456840515101</v>
      </c>
      <c r="W15" s="17">
        <v>0.21489191055297799</v>
      </c>
      <c r="X15">
        <v>0.508253574371338</v>
      </c>
      <c r="Y15">
        <v>0.508253574371338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684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9.2298812866210902</v>
      </c>
      <c r="L16" s="10">
        <v>1.9600982666015601</v>
      </c>
      <c r="M16">
        <v>0.85786819458007801</v>
      </c>
      <c r="N16">
        <v>6.7113227844238299</v>
      </c>
      <c r="O16">
        <v>6</v>
      </c>
      <c r="P16">
        <v>6</v>
      </c>
      <c r="Q16">
        <v>16</v>
      </c>
      <c r="R16" s="16">
        <v>0.375</v>
      </c>
      <c r="S16" s="16">
        <f t="shared" si="1"/>
        <v>0.6</v>
      </c>
      <c r="T16">
        <v>4.3901271820068404</v>
      </c>
      <c r="U16">
        <v>3.9918463230133101</v>
      </c>
      <c r="V16">
        <v>3.7786667346954301</v>
      </c>
      <c r="W16" s="17">
        <v>0.21317958831787101</v>
      </c>
      <c r="X16">
        <v>0.61146044731140103</v>
      </c>
      <c r="Y16">
        <v>0.61146044731140103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308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9.0454216003418004</v>
      </c>
      <c r="L17" s="10">
        <v>2.00372314453125</v>
      </c>
      <c r="M17">
        <v>0.940948486328125</v>
      </c>
      <c r="N17">
        <v>6.5169620513915998</v>
      </c>
      <c r="O17">
        <v>5</v>
      </c>
      <c r="P17">
        <v>5</v>
      </c>
      <c r="Q17">
        <v>15</v>
      </c>
      <c r="R17" s="16">
        <v>0.33329999999999999</v>
      </c>
      <c r="S17" s="16">
        <f t="shared" si="1"/>
        <v>0.5</v>
      </c>
      <c r="T17">
        <v>4.0943756103515598</v>
      </c>
      <c r="U17">
        <v>3.7333424091339098</v>
      </c>
      <c r="V17">
        <v>3.5208656787872301</v>
      </c>
      <c r="W17" s="17">
        <v>0.21247673034667999</v>
      </c>
      <c r="X17">
        <v>0.57350993156433105</v>
      </c>
      <c r="Y17">
        <v>0.57350993156433105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255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>
        <v>8.8350238800048793</v>
      </c>
      <c r="L18" s="10">
        <v>1.86948013305664</v>
      </c>
      <c r="M18">
        <v>0.73643875122070301</v>
      </c>
      <c r="N18">
        <v>6.1739997863769496</v>
      </c>
      <c r="O18">
        <v>5</v>
      </c>
      <c r="P18">
        <v>5</v>
      </c>
      <c r="Q18">
        <v>15</v>
      </c>
      <c r="R18" s="16">
        <v>0.33329999999999999</v>
      </c>
      <c r="S18" s="16">
        <f t="shared" si="1"/>
        <v>0.5</v>
      </c>
      <c r="T18">
        <v>4.1710071563720703</v>
      </c>
      <c r="U18">
        <v>3.7878234386444101</v>
      </c>
      <c r="V18">
        <v>3.5766739845275901</v>
      </c>
      <c r="W18" s="17">
        <v>0.21114945411682101</v>
      </c>
      <c r="X18">
        <v>0.59433317184448198</v>
      </c>
      <c r="Y18">
        <v>0.59433317184448198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432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8.8667430877685494</v>
      </c>
      <c r="L19" s="10">
        <v>2.0526103973388699</v>
      </c>
      <c r="M19">
        <v>1.0652885437011701</v>
      </c>
      <c r="N19">
        <v>6.4434089660644496</v>
      </c>
      <c r="O19">
        <v>6</v>
      </c>
      <c r="P19">
        <v>6</v>
      </c>
      <c r="Q19">
        <v>16</v>
      </c>
      <c r="R19" s="16">
        <v>0.375</v>
      </c>
      <c r="S19" s="16">
        <f t="shared" si="1"/>
        <v>0.6</v>
      </c>
      <c r="T19">
        <v>3.9832897186279301</v>
      </c>
      <c r="U19">
        <v>3.6399085521697998</v>
      </c>
      <c r="V19">
        <v>3.42966651916504</v>
      </c>
      <c r="W19" s="17">
        <v>0.21024203300476099</v>
      </c>
      <c r="X19">
        <v>0.55362319946289096</v>
      </c>
      <c r="Y19">
        <v>0.55362319946289096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364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8.7284259796142596</v>
      </c>
      <c r="L20" s="10">
        <v>1.9228649139404299</v>
      </c>
      <c r="M20">
        <v>0.80744552612304699</v>
      </c>
      <c r="N20">
        <v>6.0041694641113299</v>
      </c>
      <c r="O20">
        <v>5</v>
      </c>
      <c r="P20">
        <v>5</v>
      </c>
      <c r="Q20">
        <v>14</v>
      </c>
      <c r="R20" s="16">
        <v>0.35709999999999997</v>
      </c>
      <c r="S20" s="16">
        <f t="shared" si="1"/>
        <v>0.5</v>
      </c>
      <c r="T20">
        <v>4.2547092437744096</v>
      </c>
      <c r="U20">
        <v>3.88658547401428</v>
      </c>
      <c r="V20">
        <v>3.67853808403015</v>
      </c>
      <c r="W20" s="17">
        <v>0.208047389984131</v>
      </c>
      <c r="X20">
        <v>0.57617115974426303</v>
      </c>
      <c r="Y20">
        <v>0.57617115974426303</v>
      </c>
      <c r="Z20">
        <v>0.5</v>
      </c>
      <c r="AA20">
        <v>0.9</v>
      </c>
      <c r="AB20">
        <v>0.64285714285714302</v>
      </c>
      <c r="AC20">
        <v>0.75</v>
      </c>
      <c r="AD20">
        <v>0.1</v>
      </c>
      <c r="AE20">
        <v>0.4</v>
      </c>
    </row>
    <row r="21" spans="1:31" s="1" customFormat="1" x14ac:dyDescent="0.15">
      <c r="A21" s="8">
        <v>403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">
        <v>9.6268596649169904</v>
      </c>
      <c r="L21" s="12">
        <v>1.96689605712891</v>
      </c>
      <c r="M21" s="1">
        <v>0.85152435302734397</v>
      </c>
      <c r="N21" s="1">
        <v>7.2249011993408203</v>
      </c>
      <c r="O21" s="1">
        <v>4</v>
      </c>
      <c r="P21" s="1">
        <v>4</v>
      </c>
      <c r="Q21" s="1">
        <v>14</v>
      </c>
      <c r="R21" s="19">
        <v>0.28570000000000001</v>
      </c>
      <c r="S21" s="19">
        <f t="shared" si="1"/>
        <v>0.4</v>
      </c>
      <c r="T21" s="1">
        <v>3.9190025329589799</v>
      </c>
      <c r="U21" s="1">
        <v>3.5609867572784402</v>
      </c>
      <c r="V21" s="1">
        <v>3.35468530654907</v>
      </c>
      <c r="W21" s="12">
        <v>0.20630145072937001</v>
      </c>
      <c r="X21" s="1">
        <v>0.564317226409912</v>
      </c>
      <c r="Y21" s="1">
        <v>0.564317226409912</v>
      </c>
      <c r="Z21" s="1">
        <v>0.4</v>
      </c>
      <c r="AA21" s="1">
        <v>1</v>
      </c>
      <c r="AB21" s="1">
        <v>0.71428571428571397</v>
      </c>
      <c r="AC21" s="1">
        <v>0.83333333333333304</v>
      </c>
      <c r="AD21" s="1">
        <v>0</v>
      </c>
      <c r="AE21" s="1">
        <v>0.6</v>
      </c>
    </row>
    <row r="22" spans="1:31" x14ac:dyDescent="0.15">
      <c r="A22" s="6">
        <v>850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>
        <v>8.9638195037841797</v>
      </c>
      <c r="L22" s="10">
        <v>2.1394710540771502</v>
      </c>
      <c r="M22">
        <v>1.19388198852539</v>
      </c>
      <c r="N22">
        <v>6.5971145629882804</v>
      </c>
      <c r="O22">
        <v>5</v>
      </c>
      <c r="P22">
        <v>5</v>
      </c>
      <c r="Q22">
        <v>15</v>
      </c>
      <c r="R22" s="16">
        <v>0.33329999999999999</v>
      </c>
      <c r="S22" s="16">
        <f t="shared" ref="S22:S31" si="2">O22/E22</f>
        <v>0.5</v>
      </c>
      <c r="T22">
        <v>4.2533588409423801</v>
      </c>
      <c r="U22">
        <v>3.8689239025115998</v>
      </c>
      <c r="V22">
        <v>3.64924097061157</v>
      </c>
      <c r="W22" s="17">
        <v>0.219682931900024</v>
      </c>
      <c r="X22">
        <v>0.60411787033081099</v>
      </c>
      <c r="Y22">
        <v>0.60411787033081099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272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9.2138195037841797</v>
      </c>
      <c r="L23" s="10">
        <v>2.0940017700195299</v>
      </c>
      <c r="M23">
        <v>1.08382415771484</v>
      </c>
      <c r="N23">
        <v>6.8038921356201199</v>
      </c>
      <c r="O23">
        <v>5</v>
      </c>
      <c r="P23">
        <v>5</v>
      </c>
      <c r="Q23">
        <v>15</v>
      </c>
      <c r="R23" s="16">
        <v>0.33329999999999999</v>
      </c>
      <c r="S23" s="16">
        <f t="shared" si="2"/>
        <v>0.5</v>
      </c>
      <c r="T23">
        <v>4.4087619781494096</v>
      </c>
      <c r="U23">
        <v>4.0186033248901403</v>
      </c>
      <c r="V23">
        <v>3.8008544445037802</v>
      </c>
      <c r="W23" s="17">
        <v>0.21774888038635301</v>
      </c>
      <c r="X23">
        <v>0.60790753364562999</v>
      </c>
      <c r="Y23">
        <v>0.60790753364562999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779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>
        <v>9.7921237945556605</v>
      </c>
      <c r="L24" s="10">
        <v>2.2167911529540998</v>
      </c>
      <c r="M24">
        <v>1.13751220703125</v>
      </c>
      <c r="N24">
        <v>7.2242965698242196</v>
      </c>
      <c r="O24">
        <v>6</v>
      </c>
      <c r="P24">
        <v>6</v>
      </c>
      <c r="Q24">
        <v>16</v>
      </c>
      <c r="R24" s="16">
        <v>0.375</v>
      </c>
      <c r="S24" s="16">
        <f t="shared" si="2"/>
        <v>0.6</v>
      </c>
      <c r="T24">
        <v>4.4992218017578098</v>
      </c>
      <c r="U24">
        <v>4.0937800407409703</v>
      </c>
      <c r="V24">
        <v>3.8773033618927002</v>
      </c>
      <c r="W24" s="17">
        <v>0.21647667884826699</v>
      </c>
      <c r="X24">
        <v>0.62191843986511197</v>
      </c>
      <c r="Y24">
        <v>0.62191843986511197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419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>
        <v>9.0907382965087908</v>
      </c>
      <c r="L25" s="10">
        <v>2.1580924987793</v>
      </c>
      <c r="M25">
        <v>1.1644153594970701</v>
      </c>
      <c r="N25">
        <v>6.5915012359619096</v>
      </c>
      <c r="O25">
        <v>4</v>
      </c>
      <c r="P25">
        <v>4</v>
      </c>
      <c r="Q25">
        <v>14</v>
      </c>
      <c r="R25" s="16">
        <v>0.28570000000000001</v>
      </c>
      <c r="S25" s="16">
        <f t="shared" si="2"/>
        <v>0.4</v>
      </c>
      <c r="T25">
        <v>3.6389312744140598</v>
      </c>
      <c r="U25">
        <v>3.3371138572692902</v>
      </c>
      <c r="V25">
        <v>3.1238765716552699</v>
      </c>
      <c r="W25" s="17">
        <v>0.213237285614014</v>
      </c>
      <c r="X25">
        <v>0.51505470275878895</v>
      </c>
      <c r="Y25">
        <v>0.51505470275878895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161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>
        <v>8.1865882873535192</v>
      </c>
      <c r="L26" s="10">
        <v>2.0900421142578098</v>
      </c>
      <c r="M26">
        <v>1.18630599975586</v>
      </c>
      <c r="N26">
        <v>5.6968841552734402</v>
      </c>
      <c r="O26">
        <v>4</v>
      </c>
      <c r="P26">
        <v>4</v>
      </c>
      <c r="Q26">
        <v>13</v>
      </c>
      <c r="R26" s="16">
        <v>0.30769999999999997</v>
      </c>
      <c r="S26" s="16">
        <f t="shared" si="2"/>
        <v>0.4</v>
      </c>
      <c r="T26">
        <v>3.9474563598632799</v>
      </c>
      <c r="U26">
        <v>3.6399130821228001</v>
      </c>
      <c r="V26">
        <v>3.4293487071990998</v>
      </c>
      <c r="W26" s="17">
        <v>0.210564374923706</v>
      </c>
      <c r="X26">
        <v>0.51810765266418501</v>
      </c>
      <c r="Y26">
        <v>0.51810765266418501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40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>
        <v>9.1910572052002006</v>
      </c>
      <c r="L27" s="10">
        <v>2.07369804382324</v>
      </c>
      <c r="M27">
        <v>1.0592231750488299</v>
      </c>
      <c r="N27">
        <v>6.7860641479492196</v>
      </c>
      <c r="O27">
        <v>4</v>
      </c>
      <c r="P27">
        <v>4</v>
      </c>
      <c r="Q27">
        <v>13</v>
      </c>
      <c r="R27" s="16">
        <v>0.30769999999999997</v>
      </c>
      <c r="S27" s="16">
        <f t="shared" si="2"/>
        <v>0.4</v>
      </c>
      <c r="T27">
        <v>3.7270412445068399</v>
      </c>
      <c r="U27">
        <v>3.39419341087341</v>
      </c>
      <c r="V27">
        <v>3.1837821006774898</v>
      </c>
      <c r="W27" s="17">
        <v>0.21041131019592299</v>
      </c>
      <c r="X27">
        <v>0.54325914382934604</v>
      </c>
      <c r="Y27">
        <v>0.54325914382934604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55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>
        <v>8.4483203887939506</v>
      </c>
      <c r="L28" s="10">
        <v>2.13308906555176</v>
      </c>
      <c r="M28">
        <v>1.2359924316406199</v>
      </c>
      <c r="N28">
        <v>6.0314388275146502</v>
      </c>
      <c r="O28">
        <v>5</v>
      </c>
      <c r="P28">
        <v>5</v>
      </c>
      <c r="Q28">
        <v>15</v>
      </c>
      <c r="R28" s="16">
        <v>0.33329999999999999</v>
      </c>
      <c r="S28" s="16">
        <f t="shared" si="2"/>
        <v>0.5</v>
      </c>
      <c r="T28">
        <v>3.51515769958496</v>
      </c>
      <c r="U28">
        <v>3.2168738842010498</v>
      </c>
      <c r="V28">
        <v>3.0065894126892099</v>
      </c>
      <c r="W28" s="17">
        <v>0.21028447151184099</v>
      </c>
      <c r="X28">
        <v>0.50856828689575195</v>
      </c>
      <c r="Y28">
        <v>0.50856828689575195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808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>
        <v>9.0055828094482404</v>
      </c>
      <c r="L29" s="10">
        <v>2.1560440063476598</v>
      </c>
      <c r="M29">
        <v>1.2384948730468699</v>
      </c>
      <c r="N29">
        <v>6.7265453338623002</v>
      </c>
      <c r="O29">
        <v>6</v>
      </c>
      <c r="P29">
        <v>6</v>
      </c>
      <c r="Q29">
        <v>16</v>
      </c>
      <c r="R29" s="16">
        <v>0.375</v>
      </c>
      <c r="S29" s="16">
        <f t="shared" si="2"/>
        <v>0.6</v>
      </c>
      <c r="T29">
        <v>4.66326904296875</v>
      </c>
      <c r="U29">
        <v>4.2403526306152299</v>
      </c>
      <c r="V29">
        <v>4.0327014923095703</v>
      </c>
      <c r="W29" s="17">
        <v>0.20765113830566401</v>
      </c>
      <c r="X29">
        <v>0.63056755065918002</v>
      </c>
      <c r="Y29">
        <v>0.63056755065918002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446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>
        <v>8.2429790496826207</v>
      </c>
      <c r="L30" s="10">
        <v>2.26055908203125</v>
      </c>
      <c r="M30">
        <v>1.5181465148925799</v>
      </c>
      <c r="N30">
        <v>6.0716114044189498</v>
      </c>
      <c r="O30">
        <v>4</v>
      </c>
      <c r="P30">
        <v>4</v>
      </c>
      <c r="Q30">
        <v>13</v>
      </c>
      <c r="R30" s="16">
        <v>0.30769999999999997</v>
      </c>
      <c r="S30" s="16">
        <f t="shared" si="2"/>
        <v>0.4</v>
      </c>
      <c r="T30">
        <v>3.6840438842773402</v>
      </c>
      <c r="U30">
        <v>3.3704593181610099</v>
      </c>
      <c r="V30">
        <v>3.1725697517395002</v>
      </c>
      <c r="W30" s="17">
        <v>0.19788956642150901</v>
      </c>
      <c r="X30">
        <v>0.51147413253784202</v>
      </c>
      <c r="Y30">
        <v>0.51147413253784202</v>
      </c>
      <c r="Z30">
        <v>0.4</v>
      </c>
      <c r="AA30">
        <v>0.9</v>
      </c>
      <c r="AB30">
        <v>0.69230769230769196</v>
      </c>
      <c r="AC30">
        <v>0.78260869565217395</v>
      </c>
      <c r="AD30">
        <v>0.1</v>
      </c>
      <c r="AE30">
        <v>0.5</v>
      </c>
    </row>
    <row r="31" spans="1:31" s="1" customFormat="1" x14ac:dyDescent="0.15">
      <c r="A31" s="8">
        <v>18</v>
      </c>
      <c r="B31" s="1">
        <v>17</v>
      </c>
      <c r="C31" s="1">
        <v>3</v>
      </c>
      <c r="D31" s="1">
        <v>10</v>
      </c>
      <c r="E31" s="1">
        <v>10</v>
      </c>
      <c r="F31" s="1">
        <v>10</v>
      </c>
      <c r="G31" s="1">
        <v>0</v>
      </c>
      <c r="H31" s="1">
        <v>7</v>
      </c>
      <c r="I31" s="1">
        <v>3</v>
      </c>
      <c r="J31" s="1">
        <v>0.85</v>
      </c>
      <c r="K31" s="1">
        <v>9.2366027832031197</v>
      </c>
      <c r="L31" s="12">
        <v>2.1857337951660201</v>
      </c>
      <c r="M31" s="1">
        <v>1.31106948852539</v>
      </c>
      <c r="N31" s="1">
        <v>7.1571121215820304</v>
      </c>
      <c r="O31" s="1">
        <v>4</v>
      </c>
      <c r="P31" s="1">
        <v>4</v>
      </c>
      <c r="Q31" s="1">
        <v>13</v>
      </c>
      <c r="R31" s="19">
        <v>0.30769999999999997</v>
      </c>
      <c r="S31" s="19">
        <f t="shared" si="2"/>
        <v>0.4</v>
      </c>
      <c r="T31" s="1">
        <v>3.3908748626709002</v>
      </c>
      <c r="U31" s="1">
        <v>3.0836837291717498</v>
      </c>
      <c r="V31" s="1">
        <v>2.8891334533691402</v>
      </c>
      <c r="W31" s="12">
        <v>0.194550275802612</v>
      </c>
      <c r="X31" s="1">
        <v>0.50174140930175803</v>
      </c>
      <c r="Y31" s="1">
        <v>0.50174140930175803</v>
      </c>
      <c r="Z31" s="1">
        <v>0.4</v>
      </c>
      <c r="AA31" s="1">
        <v>0.9</v>
      </c>
      <c r="AB31" s="1">
        <v>0.69230769230769196</v>
      </c>
      <c r="AC31" s="1">
        <v>0.78260869565217395</v>
      </c>
      <c r="AD31" s="1">
        <v>0.1</v>
      </c>
      <c r="AE31" s="1">
        <v>0.5</v>
      </c>
    </row>
    <row r="32" spans="1:31" x14ac:dyDescent="0.15">
      <c r="A32" s="6">
        <v>964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>
        <v>8.2926025390625</v>
      </c>
      <c r="L32" s="10">
        <v>2.3254470825195299</v>
      </c>
      <c r="M32">
        <v>1.4777679443359399</v>
      </c>
      <c r="N32">
        <v>5.6989002227783203</v>
      </c>
      <c r="O32">
        <v>6</v>
      </c>
      <c r="P32">
        <v>6</v>
      </c>
      <c r="Q32">
        <v>16</v>
      </c>
      <c r="R32" s="16">
        <v>0.375</v>
      </c>
      <c r="S32" s="16">
        <f t="shared" ref="S32:S41" si="3">O32/E32</f>
        <v>0.6</v>
      </c>
      <c r="T32">
        <v>3.8219947814941402</v>
      </c>
      <c r="U32">
        <v>3.4966413974761998</v>
      </c>
      <c r="V32">
        <v>3.2772459983825701</v>
      </c>
      <c r="W32" s="17">
        <v>0.21939539909362801</v>
      </c>
      <c r="X32">
        <v>0.54474878311157204</v>
      </c>
      <c r="Y32">
        <v>0.54474878311157204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170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>
        <v>8.4676895141601598</v>
      </c>
      <c r="L33" s="10">
        <v>2.2971897125244101</v>
      </c>
      <c r="M33">
        <v>1.4181556701660201</v>
      </c>
      <c r="N33">
        <v>5.8848934173584002</v>
      </c>
      <c r="O33">
        <v>6</v>
      </c>
      <c r="P33">
        <v>6</v>
      </c>
      <c r="Q33">
        <v>16</v>
      </c>
      <c r="R33" s="16">
        <v>0.375</v>
      </c>
      <c r="S33" s="16">
        <f t="shared" si="3"/>
        <v>0.6</v>
      </c>
      <c r="T33">
        <v>3.8597431182861301</v>
      </c>
      <c r="U33">
        <v>3.5388042926788299</v>
      </c>
      <c r="V33">
        <v>3.3210003376007098</v>
      </c>
      <c r="W33" s="17">
        <v>0.217803955078125</v>
      </c>
      <c r="X33">
        <v>0.53874278068542503</v>
      </c>
      <c r="Y33">
        <v>0.53874278068542503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639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>
        <v>9.0630569458007795</v>
      </c>
      <c r="L34" s="10">
        <v>2.2993106842040998</v>
      </c>
      <c r="M34">
        <v>1.3845100402832</v>
      </c>
      <c r="N34">
        <v>6.6131668090820304</v>
      </c>
      <c r="O34">
        <v>6</v>
      </c>
      <c r="P34">
        <v>6</v>
      </c>
      <c r="Q34">
        <v>16</v>
      </c>
      <c r="R34" s="16">
        <v>0.375</v>
      </c>
      <c r="S34" s="16">
        <f t="shared" si="3"/>
        <v>0.6</v>
      </c>
      <c r="T34">
        <v>3.9917640686035201</v>
      </c>
      <c r="U34">
        <v>3.6321241855621298</v>
      </c>
      <c r="V34">
        <v>3.4148266315460201</v>
      </c>
      <c r="W34" s="17">
        <v>0.217297554016113</v>
      </c>
      <c r="X34">
        <v>0.57693743705749501</v>
      </c>
      <c r="Y34">
        <v>0.57693743705749501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305</v>
      </c>
      <c r="B35">
        <v>17</v>
      </c>
      <c r="C35">
        <v>3</v>
      </c>
      <c r="D35">
        <v>10</v>
      </c>
      <c r="E35">
        <v>10</v>
      </c>
      <c r="F35">
        <v>10</v>
      </c>
      <c r="G35">
        <v>0</v>
      </c>
      <c r="H35">
        <v>7</v>
      </c>
      <c r="I35">
        <v>3</v>
      </c>
      <c r="J35">
        <v>0.85</v>
      </c>
      <c r="K35">
        <v>7.9079055786132804</v>
      </c>
      <c r="L35" s="10">
        <v>2.4413070678710902</v>
      </c>
      <c r="M35">
        <v>1.80562973022461</v>
      </c>
      <c r="N35">
        <v>5.6905059814453098</v>
      </c>
      <c r="O35">
        <v>6</v>
      </c>
      <c r="P35">
        <v>6</v>
      </c>
      <c r="Q35">
        <v>16</v>
      </c>
      <c r="R35" s="16">
        <v>0.375</v>
      </c>
      <c r="S35" s="16">
        <f t="shared" si="3"/>
        <v>0.6</v>
      </c>
      <c r="T35">
        <v>3.4544448852539098</v>
      </c>
      <c r="U35">
        <v>3.1742711067199698</v>
      </c>
      <c r="V35">
        <v>2.9711995124816899</v>
      </c>
      <c r="W35" s="17">
        <v>0.203071594238281</v>
      </c>
      <c r="X35">
        <v>0.48324537277221702</v>
      </c>
      <c r="Y35">
        <v>0.48324537277221702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906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>
        <v>9.8938808441162092</v>
      </c>
      <c r="L36" s="10">
        <v>2.3360290527343701</v>
      </c>
      <c r="M36">
        <v>1.4211578369140601</v>
      </c>
      <c r="N36">
        <v>7.7473583221435502</v>
      </c>
      <c r="O36">
        <v>6</v>
      </c>
      <c r="P36">
        <v>6</v>
      </c>
      <c r="Q36">
        <v>16</v>
      </c>
      <c r="R36" s="16">
        <v>0.375</v>
      </c>
      <c r="S36" s="16">
        <f t="shared" si="3"/>
        <v>0.6</v>
      </c>
      <c r="T36">
        <v>3.6714859008789098</v>
      </c>
      <c r="U36">
        <v>3.3333165645599401</v>
      </c>
      <c r="V36">
        <v>3.1318981647491499</v>
      </c>
      <c r="W36" s="17">
        <v>0.20141839981079099</v>
      </c>
      <c r="X36">
        <v>0.53958773612976096</v>
      </c>
      <c r="Y36">
        <v>0.53958773612976096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417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8.0318069458007795</v>
      </c>
      <c r="L37" s="10">
        <v>2.4672260284423801</v>
      </c>
      <c r="M37">
        <v>0.97212982177734397</v>
      </c>
      <c r="N37">
        <v>5.5365543365478498</v>
      </c>
      <c r="O37">
        <v>4</v>
      </c>
      <c r="P37">
        <v>4</v>
      </c>
      <c r="Q37">
        <v>14</v>
      </c>
      <c r="R37" s="16">
        <v>0.28570000000000001</v>
      </c>
      <c r="S37" s="16">
        <f t="shared" si="3"/>
        <v>0.4</v>
      </c>
      <c r="T37">
        <v>3.4855861663818399</v>
      </c>
      <c r="U37">
        <v>3.1618115901946999</v>
      </c>
      <c r="V37">
        <v>2.96557521820068</v>
      </c>
      <c r="W37" s="17">
        <v>0.196236371994019</v>
      </c>
      <c r="X37">
        <v>0.52001094818115201</v>
      </c>
      <c r="Y37">
        <v>0.52001094818115201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907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>
        <v>9.0684146881103498</v>
      </c>
      <c r="L38" s="10">
        <v>2.43376541137695</v>
      </c>
      <c r="M38">
        <v>1.6964874267578101</v>
      </c>
      <c r="N38">
        <v>7.0204601287841797</v>
      </c>
      <c r="O38">
        <v>7</v>
      </c>
      <c r="P38">
        <v>7</v>
      </c>
      <c r="Q38">
        <v>17</v>
      </c>
      <c r="R38" s="16">
        <v>0.4118</v>
      </c>
      <c r="S38" s="16">
        <f t="shared" si="3"/>
        <v>0.7</v>
      </c>
      <c r="T38">
        <v>4.1965484619140598</v>
      </c>
      <c r="U38">
        <v>3.8287448883056601</v>
      </c>
      <c r="V38">
        <v>3.6333708763122599</v>
      </c>
      <c r="W38" s="17">
        <v>0.19537401199340801</v>
      </c>
      <c r="X38">
        <v>0.56317758560180697</v>
      </c>
      <c r="Y38">
        <v>0.56317758560180697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756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>
        <v>8.0184116363525408</v>
      </c>
      <c r="L39" s="10">
        <v>2.3798713684082</v>
      </c>
      <c r="M39">
        <v>1.7715759277343699</v>
      </c>
      <c r="N39">
        <v>6.0273933410644496</v>
      </c>
      <c r="O39">
        <v>3</v>
      </c>
      <c r="P39">
        <v>3</v>
      </c>
      <c r="Q39">
        <v>11</v>
      </c>
      <c r="R39" s="16">
        <v>0.2727</v>
      </c>
      <c r="S39" s="16">
        <f t="shared" si="3"/>
        <v>0.3</v>
      </c>
      <c r="T39">
        <v>3.0213775634765598</v>
      </c>
      <c r="U39">
        <v>2.7786052227020299</v>
      </c>
      <c r="V39">
        <v>2.5855565071106001</v>
      </c>
      <c r="W39" s="17">
        <v>0.193048715591431</v>
      </c>
      <c r="X39">
        <v>0.43582105636596702</v>
      </c>
      <c r="Y39">
        <v>0.43582105636596702</v>
      </c>
      <c r="Z39">
        <v>0.3</v>
      </c>
      <c r="AA39">
        <v>0.8</v>
      </c>
      <c r="AB39">
        <v>0.72727272727272696</v>
      </c>
      <c r="AC39">
        <v>0.76190476190476197</v>
      </c>
      <c r="AD39">
        <v>0.2</v>
      </c>
      <c r="AE39">
        <v>0.5</v>
      </c>
    </row>
    <row r="40" spans="1:31" x14ac:dyDescent="0.15">
      <c r="A40" s="6">
        <v>448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9.0734901428222692</v>
      </c>
      <c r="L40" s="10">
        <v>2.4778366088867201</v>
      </c>
      <c r="M40">
        <v>0.80912399291992199</v>
      </c>
      <c r="N40">
        <v>6.8209762573242196</v>
      </c>
      <c r="O40">
        <v>4</v>
      </c>
      <c r="P40">
        <v>4</v>
      </c>
      <c r="Q40">
        <v>14</v>
      </c>
      <c r="R40" s="16">
        <v>0.28570000000000001</v>
      </c>
      <c r="S40" s="16">
        <f t="shared" si="3"/>
        <v>0.4</v>
      </c>
      <c r="T40">
        <v>4.0728931427001998</v>
      </c>
      <c r="U40">
        <v>3.6551783084869398</v>
      </c>
      <c r="V40">
        <v>3.46395063400269</v>
      </c>
      <c r="W40" s="17">
        <v>0.19122767448425301</v>
      </c>
      <c r="X40">
        <v>0.60894250869750999</v>
      </c>
      <c r="Y40">
        <v>0.60894250869750999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691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">
        <v>7.9493179321289098</v>
      </c>
      <c r="L41" s="12">
        <v>2.4725875854492201</v>
      </c>
      <c r="M41" s="1">
        <v>1.1137008666992201</v>
      </c>
      <c r="N41" s="1">
        <v>5.7306690216064498</v>
      </c>
      <c r="O41" s="1">
        <v>3</v>
      </c>
      <c r="P41" s="1">
        <v>3</v>
      </c>
      <c r="Q41" s="1">
        <v>12</v>
      </c>
      <c r="R41" s="19">
        <v>0.25</v>
      </c>
      <c r="S41" s="19">
        <f t="shared" si="3"/>
        <v>0.3</v>
      </c>
      <c r="T41" s="1">
        <v>3.40252685546875</v>
      </c>
      <c r="U41" s="1">
        <v>3.0742228031158398</v>
      </c>
      <c r="V41" s="1">
        <v>2.8833880424499498</v>
      </c>
      <c r="W41" s="12">
        <v>0.190834760665894</v>
      </c>
      <c r="X41" s="1">
        <v>0.51913881301879905</v>
      </c>
      <c r="Y41" s="1">
        <v>0.51913881301879905</v>
      </c>
      <c r="Z41" s="1">
        <v>0.3</v>
      </c>
      <c r="AA41" s="1">
        <v>0.9</v>
      </c>
      <c r="AB41" s="1">
        <v>0.75</v>
      </c>
      <c r="AC41" s="1">
        <v>0.81818181818181801</v>
      </c>
      <c r="AD41" s="1">
        <v>0.1</v>
      </c>
      <c r="AE41" s="1">
        <v>0.6</v>
      </c>
    </row>
    <row r="42" spans="1:31" x14ac:dyDescent="0.15">
      <c r="A42" s="6">
        <v>544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7.8772621154785201</v>
      </c>
      <c r="L42" s="10">
        <v>2.6921443939209002</v>
      </c>
      <c r="M42">
        <v>1.2576274871826201</v>
      </c>
      <c r="N42">
        <v>5.0555725097656197</v>
      </c>
      <c r="O42">
        <v>4</v>
      </c>
      <c r="P42">
        <v>4</v>
      </c>
      <c r="Q42">
        <v>14</v>
      </c>
      <c r="R42" s="16">
        <v>0.28570000000000001</v>
      </c>
      <c r="S42" s="16">
        <f t="shared" ref="S42:S67" si="4">O42/E42</f>
        <v>0.4</v>
      </c>
      <c r="T42">
        <v>3.40272712707519</v>
      </c>
      <c r="U42">
        <v>3.1059045791625999</v>
      </c>
      <c r="V42">
        <v>2.8864624500274698</v>
      </c>
      <c r="W42" s="17">
        <v>0.219442129135132</v>
      </c>
      <c r="X42">
        <v>0.51626467704772905</v>
      </c>
      <c r="Y42">
        <v>0.51626467704772905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452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>
        <v>9.2221946716308594</v>
      </c>
      <c r="L43" s="10">
        <v>2.6102981567382799</v>
      </c>
      <c r="M43">
        <v>0.858612060546875</v>
      </c>
      <c r="N43">
        <v>6.6406021118164098</v>
      </c>
      <c r="O43">
        <v>4</v>
      </c>
      <c r="P43">
        <v>4</v>
      </c>
      <c r="Q43">
        <v>14</v>
      </c>
      <c r="R43" s="16">
        <v>0.28570000000000001</v>
      </c>
      <c r="S43" s="16">
        <f t="shared" si="4"/>
        <v>0.4</v>
      </c>
      <c r="T43">
        <v>3.9146537780761701</v>
      </c>
      <c r="U43">
        <v>3.5210485458374001</v>
      </c>
      <c r="V43">
        <v>3.3050370216369598</v>
      </c>
      <c r="W43" s="17">
        <v>0.21601152420044001</v>
      </c>
      <c r="X43">
        <v>0.60961675643920898</v>
      </c>
      <c r="Y43">
        <v>0.60961675643920898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985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8.2304153442382795</v>
      </c>
      <c r="L44" s="10">
        <v>2.6405620574951199</v>
      </c>
      <c r="M44">
        <v>1.1465415954589799</v>
      </c>
      <c r="N44">
        <v>5.58138084411621</v>
      </c>
      <c r="O44">
        <v>5</v>
      </c>
      <c r="P44">
        <v>5</v>
      </c>
      <c r="Q44">
        <v>15</v>
      </c>
      <c r="R44" s="16">
        <v>0.33329999999999999</v>
      </c>
      <c r="S44" s="16">
        <f t="shared" si="4"/>
        <v>0.5</v>
      </c>
      <c r="T44">
        <v>3.8651008605957</v>
      </c>
      <c r="U44">
        <v>3.5085403919220002</v>
      </c>
      <c r="V44">
        <v>3.2926373481750502</v>
      </c>
      <c r="W44" s="17">
        <v>0.21590304374694799</v>
      </c>
      <c r="X44">
        <v>0.57246351242065396</v>
      </c>
      <c r="Y44">
        <v>0.57246351242065396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126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8.0450325012206996</v>
      </c>
      <c r="L45" s="10">
        <v>2.5795955657959002</v>
      </c>
      <c r="M45">
        <v>1.05793380737305</v>
      </c>
      <c r="N45">
        <v>5.3048954010009801</v>
      </c>
      <c r="O45">
        <v>4</v>
      </c>
      <c r="P45">
        <v>4</v>
      </c>
      <c r="Q45">
        <v>14</v>
      </c>
      <c r="R45" s="16">
        <v>0.28570000000000001</v>
      </c>
      <c r="S45" s="16">
        <f t="shared" si="4"/>
        <v>0.4</v>
      </c>
      <c r="T45">
        <v>3.79867744445801</v>
      </c>
      <c r="U45">
        <v>3.46169829368591</v>
      </c>
      <c r="V45">
        <v>3.2461636066436799</v>
      </c>
      <c r="W45" s="17">
        <v>0.215534687042236</v>
      </c>
      <c r="X45">
        <v>0.55251383781433105</v>
      </c>
      <c r="Y45">
        <v>0.55251383781433105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91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8.7608680725097692</v>
      </c>
      <c r="L46" s="10">
        <v>2.60641670227051</v>
      </c>
      <c r="M46">
        <v>0.90999221801757801</v>
      </c>
      <c r="N46">
        <v>6.0163593292236301</v>
      </c>
      <c r="O46">
        <v>4</v>
      </c>
      <c r="P46">
        <v>4</v>
      </c>
      <c r="Q46">
        <v>14</v>
      </c>
      <c r="R46" s="16">
        <v>0.28570000000000001</v>
      </c>
      <c r="S46" s="16">
        <f t="shared" si="4"/>
        <v>0.4</v>
      </c>
      <c r="T46">
        <v>3.8749866485595699</v>
      </c>
      <c r="U46">
        <v>3.4989471435546902</v>
      </c>
      <c r="V46">
        <v>3.2845439910888699</v>
      </c>
      <c r="W46" s="17">
        <v>0.21440315246582001</v>
      </c>
      <c r="X46">
        <v>0.59044265747070301</v>
      </c>
      <c r="Y46">
        <v>0.59044265747070301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537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8.5740776062011701</v>
      </c>
      <c r="L47" s="10">
        <v>2.5545711517334002</v>
      </c>
      <c r="M47">
        <v>0.87226486206054699</v>
      </c>
      <c r="N47">
        <v>5.8267345428466797</v>
      </c>
      <c r="O47">
        <v>4</v>
      </c>
      <c r="P47">
        <v>4</v>
      </c>
      <c r="Q47">
        <v>14</v>
      </c>
      <c r="R47" s="16">
        <v>0.28570000000000001</v>
      </c>
      <c r="S47" s="16">
        <f t="shared" si="4"/>
        <v>0.4</v>
      </c>
      <c r="T47">
        <v>4.0616588592529297</v>
      </c>
      <c r="U47">
        <v>3.6896822452545202</v>
      </c>
      <c r="V47">
        <v>3.4774239063262899</v>
      </c>
      <c r="W47" s="17">
        <v>0.21225833892822299</v>
      </c>
      <c r="X47">
        <v>0.58423495292663596</v>
      </c>
      <c r="Y47">
        <v>0.58423495292663596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941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8.8859405517578107</v>
      </c>
      <c r="L48" s="10">
        <v>2.6512527465820299</v>
      </c>
      <c r="M48">
        <v>1.06869888305664</v>
      </c>
      <c r="N48">
        <v>6.4347610473632804</v>
      </c>
      <c r="O48">
        <v>4</v>
      </c>
      <c r="P48">
        <v>4</v>
      </c>
      <c r="Q48">
        <v>14</v>
      </c>
      <c r="R48" s="16">
        <v>0.28570000000000001</v>
      </c>
      <c r="S48" s="16">
        <f t="shared" si="4"/>
        <v>0.4</v>
      </c>
      <c r="T48">
        <v>3.9604015350341801</v>
      </c>
      <c r="U48">
        <v>3.5765151977539098</v>
      </c>
      <c r="V48">
        <v>3.3643002510070801</v>
      </c>
      <c r="W48" s="17">
        <v>0.21221494674682601</v>
      </c>
      <c r="X48">
        <v>0.59610128402710005</v>
      </c>
      <c r="Y48">
        <v>0.59610128402710005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490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8.9770469665527308</v>
      </c>
      <c r="L49" s="10">
        <v>2.6830520629882799</v>
      </c>
      <c r="M49">
        <v>1.0594673156738299</v>
      </c>
      <c r="N49">
        <v>6.4310245513915998</v>
      </c>
      <c r="O49">
        <v>5</v>
      </c>
      <c r="P49">
        <v>5</v>
      </c>
      <c r="Q49">
        <v>15</v>
      </c>
      <c r="R49" s="16">
        <v>0.33329999999999999</v>
      </c>
      <c r="S49" s="16">
        <f t="shared" si="4"/>
        <v>0.5</v>
      </c>
      <c r="T49">
        <v>3.5312767028808598</v>
      </c>
      <c r="U49">
        <v>3.1761629581451398</v>
      </c>
      <c r="V49">
        <v>2.9656441211700399</v>
      </c>
      <c r="W49" s="17">
        <v>0.21051883697509799</v>
      </c>
      <c r="X49">
        <v>0.56563258171081499</v>
      </c>
      <c r="Y49">
        <v>0.56563258171081499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264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8.7027568817138707</v>
      </c>
      <c r="L50" s="10">
        <v>2.6739330291747998</v>
      </c>
      <c r="M50">
        <v>1.0338172912597701</v>
      </c>
      <c r="N50">
        <v>5.9477291107177699</v>
      </c>
      <c r="O50">
        <v>5</v>
      </c>
      <c r="P50">
        <v>5</v>
      </c>
      <c r="Q50">
        <v>15</v>
      </c>
      <c r="R50" s="16">
        <v>0.33329999999999999</v>
      </c>
      <c r="S50" s="16">
        <f t="shared" si="4"/>
        <v>0.5</v>
      </c>
      <c r="T50">
        <v>4.3563709259033203</v>
      </c>
      <c r="U50">
        <v>3.95168805122375</v>
      </c>
      <c r="V50">
        <v>3.7433953285217298</v>
      </c>
      <c r="W50" s="17">
        <v>0.20829272270202601</v>
      </c>
      <c r="X50">
        <v>0.61297559738159202</v>
      </c>
      <c r="Y50">
        <v>0.61297559738159202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1" customFormat="1" x14ac:dyDescent="0.15">
      <c r="A51" s="8">
        <v>614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">
        <v>8.8925533294677699</v>
      </c>
      <c r="L51" s="12">
        <v>2.60295486450195</v>
      </c>
      <c r="M51" s="1">
        <v>1.0347099304199201</v>
      </c>
      <c r="N51" s="1">
        <v>6.5620594024658203</v>
      </c>
      <c r="O51" s="1">
        <v>4</v>
      </c>
      <c r="P51" s="1">
        <v>4</v>
      </c>
      <c r="Q51" s="1">
        <v>14</v>
      </c>
      <c r="R51" s="19">
        <v>0.28570000000000001</v>
      </c>
      <c r="S51" s="19">
        <f t="shared" si="4"/>
        <v>0.4</v>
      </c>
      <c r="T51" s="1">
        <v>3.9543094635009801</v>
      </c>
      <c r="U51" s="1">
        <v>3.5536766052246098</v>
      </c>
      <c r="V51" s="1">
        <v>3.3475203514099099</v>
      </c>
      <c r="W51" s="12">
        <v>0.20615625381469699</v>
      </c>
      <c r="X51" s="1">
        <v>0.60678911209106401</v>
      </c>
      <c r="Y51" s="1">
        <v>0.60678911209106401</v>
      </c>
      <c r="Z51" s="1">
        <v>0.4</v>
      </c>
      <c r="AA51" s="1">
        <v>1</v>
      </c>
      <c r="AB51" s="1">
        <v>0.71428571428571397</v>
      </c>
      <c r="AC51" s="1">
        <v>0.83333333333333304</v>
      </c>
      <c r="AD51" s="1">
        <v>0</v>
      </c>
      <c r="AE51" s="1">
        <v>0.6</v>
      </c>
    </row>
    <row r="52" spans="1:31" x14ac:dyDescent="0.15">
      <c r="A52" s="6">
        <v>812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>
        <v>8.9020843505859393</v>
      </c>
      <c r="L52" s="10">
        <v>2.78079032897949</v>
      </c>
      <c r="M52">
        <v>1.2013854980468699</v>
      </c>
      <c r="N52">
        <v>6.2536659240722701</v>
      </c>
      <c r="O52">
        <v>5</v>
      </c>
      <c r="P52">
        <v>5</v>
      </c>
      <c r="Q52">
        <v>15</v>
      </c>
      <c r="R52" s="16">
        <v>0.33329999999999999</v>
      </c>
      <c r="S52" s="16">
        <f t="shared" si="4"/>
        <v>0.5</v>
      </c>
      <c r="T52">
        <v>3.7074851989746098</v>
      </c>
      <c r="U52">
        <v>3.3514459133148198</v>
      </c>
      <c r="V52">
        <v>3.1318480968475302</v>
      </c>
      <c r="W52" s="17">
        <v>0.21959781646728499</v>
      </c>
      <c r="X52">
        <v>0.57563710212707497</v>
      </c>
      <c r="Y52">
        <v>0.57563710212707497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548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>
        <v>8.9298553466796893</v>
      </c>
      <c r="L53" s="3">
        <v>2.7839126586914098</v>
      </c>
      <c r="M53">
        <v>1.17550277709961</v>
      </c>
      <c r="N53">
        <v>6.2222137451171902</v>
      </c>
      <c r="O53">
        <v>5</v>
      </c>
      <c r="P53">
        <v>5</v>
      </c>
      <c r="Q53">
        <v>15</v>
      </c>
      <c r="R53" s="16">
        <v>0.33329999999999999</v>
      </c>
      <c r="S53" s="16">
        <f t="shared" si="4"/>
        <v>0.5</v>
      </c>
      <c r="T53">
        <v>4.2257061004638699</v>
      </c>
      <c r="U53">
        <v>3.8171699047088601</v>
      </c>
      <c r="V53">
        <v>3.5984511375427202</v>
      </c>
      <c r="W53" s="3">
        <v>0.218718767166138</v>
      </c>
      <c r="X53">
        <v>0.62725496292114302</v>
      </c>
      <c r="Y53">
        <v>0.62725496292114302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16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>
        <v>8.9309425354003906</v>
      </c>
      <c r="L54" s="10">
        <v>2.8060455322265598</v>
      </c>
      <c r="M54">
        <v>1.33283615112305</v>
      </c>
      <c r="N54">
        <v>6.52512550354004</v>
      </c>
      <c r="O54">
        <v>4</v>
      </c>
      <c r="P54">
        <v>4</v>
      </c>
      <c r="Q54">
        <v>14</v>
      </c>
      <c r="R54" s="16">
        <v>0.28570000000000001</v>
      </c>
      <c r="S54" s="16">
        <f t="shared" si="4"/>
        <v>0.4</v>
      </c>
      <c r="T54">
        <v>3.41633796691894</v>
      </c>
      <c r="U54">
        <v>3.08049511909485</v>
      </c>
      <c r="V54">
        <v>2.8683865070343</v>
      </c>
      <c r="W54" s="17">
        <v>0.21210861206054701</v>
      </c>
      <c r="X54">
        <v>0.547951459884644</v>
      </c>
      <c r="Y54">
        <v>0.547951459884644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>
        <v>8.6239891052246094</v>
      </c>
      <c r="L55" s="10">
        <v>2.81943702697754</v>
      </c>
      <c r="M55">
        <v>1.3828163146972701</v>
      </c>
      <c r="N55">
        <v>6.0827178955078098</v>
      </c>
      <c r="O55">
        <v>4</v>
      </c>
      <c r="P55">
        <v>4</v>
      </c>
      <c r="Q55">
        <v>14</v>
      </c>
      <c r="R55" s="16">
        <v>0.28570000000000001</v>
      </c>
      <c r="S55" s="16">
        <f t="shared" si="4"/>
        <v>0.4</v>
      </c>
      <c r="T55">
        <v>3.6057682037353498</v>
      </c>
      <c r="U55">
        <v>3.2840092182159402</v>
      </c>
      <c r="V55">
        <v>3.0629391670227002</v>
      </c>
      <c r="W55" s="17">
        <v>0.221070051193237</v>
      </c>
      <c r="X55">
        <v>0.54282903671264604</v>
      </c>
      <c r="Y55">
        <v>0.54282903671264604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492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>
        <v>7.57393455505371</v>
      </c>
      <c r="L56" s="10">
        <v>2.8248882293701199</v>
      </c>
      <c r="M56">
        <v>1.91253662109375</v>
      </c>
      <c r="N56">
        <v>5.6341991424560502</v>
      </c>
      <c r="O56">
        <v>5</v>
      </c>
      <c r="P56">
        <v>5</v>
      </c>
      <c r="Q56">
        <v>15</v>
      </c>
      <c r="R56" s="16">
        <v>0.33329999999999999</v>
      </c>
      <c r="S56" s="16">
        <f t="shared" si="4"/>
        <v>0.5</v>
      </c>
      <c r="T56">
        <v>3.27519607543945</v>
      </c>
      <c r="U56">
        <v>2.98541164398193</v>
      </c>
      <c r="V56">
        <v>2.80075883865356</v>
      </c>
      <c r="W56" s="17">
        <v>0.184652805328369</v>
      </c>
      <c r="X56">
        <v>0.474437236785889</v>
      </c>
      <c r="Y56">
        <v>0.474437236785889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584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8.0690231323242205</v>
      </c>
      <c r="L57" s="10">
        <v>2.8404674530029301</v>
      </c>
      <c r="M57">
        <v>1.6393394470214799</v>
      </c>
      <c r="N57">
        <v>5.7114505767822301</v>
      </c>
      <c r="O57">
        <v>3</v>
      </c>
      <c r="P57">
        <v>3</v>
      </c>
      <c r="Q57">
        <v>13</v>
      </c>
      <c r="R57" s="16">
        <v>0.23080000000000001</v>
      </c>
      <c r="S57" s="16">
        <f t="shared" si="4"/>
        <v>0.3</v>
      </c>
      <c r="T57">
        <v>3.7794570922851598</v>
      </c>
      <c r="U57">
        <v>3.4538991451263401</v>
      </c>
      <c r="V57">
        <v>3.2357697486877401</v>
      </c>
      <c r="W57" s="17">
        <v>0.21812939643859899</v>
      </c>
      <c r="X57">
        <v>0.543687343597412</v>
      </c>
      <c r="Y57">
        <v>0.543687343597412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665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9.8043975830078107</v>
      </c>
      <c r="L58" s="10">
        <v>2.8414535522460902</v>
      </c>
      <c r="M58">
        <v>1.2517623901367201</v>
      </c>
      <c r="N58">
        <v>7.6306629180908203</v>
      </c>
      <c r="O58">
        <v>5</v>
      </c>
      <c r="P58">
        <v>5</v>
      </c>
      <c r="Q58">
        <v>15</v>
      </c>
      <c r="R58" s="16">
        <v>0.33329999999999999</v>
      </c>
      <c r="S58" s="16">
        <f t="shared" si="4"/>
        <v>0.5</v>
      </c>
      <c r="T58">
        <v>3.2105064392089799</v>
      </c>
      <c r="U58">
        <v>2.88125443458557</v>
      </c>
      <c r="V58">
        <v>2.6906335353851301</v>
      </c>
      <c r="W58" s="17">
        <v>0.19062089920044001</v>
      </c>
      <c r="X58">
        <v>0.51987290382385298</v>
      </c>
      <c r="Y58">
        <v>0.51987290382385298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360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>
        <v>7.4449195861816397</v>
      </c>
      <c r="L59" s="10">
        <v>2.8489398956298801</v>
      </c>
      <c r="M59">
        <v>1.7384796142578101</v>
      </c>
      <c r="N59">
        <v>4.88381004333496</v>
      </c>
      <c r="O59">
        <v>3</v>
      </c>
      <c r="P59">
        <v>3</v>
      </c>
      <c r="Q59">
        <v>12</v>
      </c>
      <c r="R59" s="16">
        <v>0.25</v>
      </c>
      <c r="S59" s="16">
        <f t="shared" si="4"/>
        <v>0.3</v>
      </c>
      <c r="T59">
        <v>2.9568176269531201</v>
      </c>
      <c r="U59">
        <v>2.70844531059265</v>
      </c>
      <c r="V59">
        <v>2.4986667633056601</v>
      </c>
      <c r="W59" s="17">
        <v>0.209778547286987</v>
      </c>
      <c r="X59">
        <v>0.45815086364746099</v>
      </c>
      <c r="Y59">
        <v>0.45815086364746099</v>
      </c>
      <c r="Z59">
        <v>0.3</v>
      </c>
      <c r="AA59">
        <v>0.9</v>
      </c>
      <c r="AB59">
        <v>0.75</v>
      </c>
      <c r="AC59">
        <v>0.81818181818181801</v>
      </c>
      <c r="AD59">
        <v>0.1</v>
      </c>
      <c r="AE59">
        <v>0.6</v>
      </c>
    </row>
    <row r="60" spans="1:31" x14ac:dyDescent="0.15">
      <c r="A60" s="6">
        <v>433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8.4229469299316406</v>
      </c>
      <c r="L60" s="10">
        <v>2.8988990783691402</v>
      </c>
      <c r="M60">
        <v>1.5214900970459</v>
      </c>
      <c r="N60">
        <v>5.7632331848144496</v>
      </c>
      <c r="O60">
        <v>3</v>
      </c>
      <c r="P60">
        <v>3</v>
      </c>
      <c r="Q60">
        <v>13</v>
      </c>
      <c r="R60" s="16">
        <v>0.23080000000000001</v>
      </c>
      <c r="S60" s="16">
        <f t="shared" si="4"/>
        <v>0.3</v>
      </c>
      <c r="T60">
        <v>3.23390769958496</v>
      </c>
      <c r="U60">
        <v>2.9493396282196001</v>
      </c>
      <c r="V60">
        <v>2.7195849418640101</v>
      </c>
      <c r="W60" s="17">
        <v>0.22975468635559099</v>
      </c>
      <c r="X60">
        <v>0.51432275772094704</v>
      </c>
      <c r="Y60">
        <v>0.51432275772094704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s="1" customFormat="1" x14ac:dyDescent="0.15">
      <c r="A61" s="8">
        <v>603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">
        <v>8.5958461761474592</v>
      </c>
      <c r="L61" s="12">
        <v>2.9016571044921902</v>
      </c>
      <c r="M61" s="1">
        <v>1.3127555847168</v>
      </c>
      <c r="N61" s="1">
        <v>5.5180530548095703</v>
      </c>
      <c r="O61" s="1">
        <v>4</v>
      </c>
      <c r="P61" s="1">
        <v>4</v>
      </c>
      <c r="Q61" s="1">
        <v>14</v>
      </c>
      <c r="R61" s="19">
        <v>0.28570000000000001</v>
      </c>
      <c r="S61" s="19">
        <f t="shared" si="4"/>
        <v>0.4</v>
      </c>
      <c r="T61" s="1">
        <v>3.7827453613281201</v>
      </c>
      <c r="U61" s="1">
        <v>3.4741151332855198</v>
      </c>
      <c r="V61" s="1">
        <v>3.2357971668243399</v>
      </c>
      <c r="W61" s="12">
        <v>0.238317966461182</v>
      </c>
      <c r="X61" s="1">
        <v>0.54694819450378396</v>
      </c>
      <c r="Y61" s="1">
        <v>0.54694819450378396</v>
      </c>
      <c r="Z61" s="1">
        <v>0.4</v>
      </c>
      <c r="AA61" s="1">
        <v>1</v>
      </c>
      <c r="AB61" s="1">
        <v>0.71428571428571397</v>
      </c>
      <c r="AC61" s="1">
        <v>0.83333333333333304</v>
      </c>
      <c r="AD61" s="1">
        <v>0</v>
      </c>
      <c r="AE61" s="1">
        <v>0.6</v>
      </c>
    </row>
    <row r="62" spans="1:31" x14ac:dyDescent="0.15">
      <c r="A62" s="6">
        <v>842</v>
      </c>
      <c r="B62">
        <v>16</v>
      </c>
      <c r="C62">
        <v>4</v>
      </c>
      <c r="D62">
        <v>10</v>
      </c>
      <c r="E62">
        <v>10</v>
      </c>
      <c r="F62">
        <v>10</v>
      </c>
      <c r="G62">
        <v>0</v>
      </c>
      <c r="H62">
        <v>6</v>
      </c>
      <c r="I62">
        <v>4</v>
      </c>
      <c r="J62">
        <v>0.8</v>
      </c>
      <c r="K62">
        <v>8.6288738250732404</v>
      </c>
      <c r="L62" s="10">
        <v>2.9389667510986301</v>
      </c>
      <c r="M62">
        <v>1.3859748840332</v>
      </c>
      <c r="N62">
        <v>5.6006908416748002</v>
      </c>
      <c r="O62">
        <v>4</v>
      </c>
      <c r="P62">
        <v>4</v>
      </c>
      <c r="Q62">
        <v>14</v>
      </c>
      <c r="R62" s="16">
        <v>0.28570000000000001</v>
      </c>
      <c r="S62" s="16">
        <f t="shared" si="4"/>
        <v>0.4</v>
      </c>
      <c r="T62">
        <v>3.6979885101318399</v>
      </c>
      <c r="U62">
        <v>3.3714869022369398</v>
      </c>
      <c r="V62">
        <v>3.1219148635864298</v>
      </c>
      <c r="W62" s="17">
        <v>0.249572038650513</v>
      </c>
      <c r="X62">
        <v>0.57607364654541005</v>
      </c>
      <c r="Y62">
        <v>0.57607364654541005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540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>
        <v>9.7411289215087908</v>
      </c>
      <c r="L63" s="10">
        <v>2.94868087768555</v>
      </c>
      <c r="M63">
        <v>1.3354301452636701</v>
      </c>
      <c r="N63">
        <v>7.2876205444335902</v>
      </c>
      <c r="O63">
        <v>5</v>
      </c>
      <c r="P63">
        <v>5</v>
      </c>
      <c r="Q63">
        <v>15</v>
      </c>
      <c r="R63" s="16">
        <v>0.33329999999999999</v>
      </c>
      <c r="S63" s="16">
        <f t="shared" si="4"/>
        <v>0.5</v>
      </c>
      <c r="T63">
        <v>3.65993309020996</v>
      </c>
      <c r="U63">
        <v>3.2906217575073202</v>
      </c>
      <c r="V63">
        <v>3.0686097145080602</v>
      </c>
      <c r="W63" s="17">
        <v>0.22201204299926799</v>
      </c>
      <c r="X63">
        <v>0.59132337570190396</v>
      </c>
      <c r="Y63">
        <v>0.59132337570190396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623</v>
      </c>
      <c r="B64">
        <v>16</v>
      </c>
      <c r="C64">
        <v>4</v>
      </c>
      <c r="D64">
        <v>10</v>
      </c>
      <c r="E64">
        <v>10</v>
      </c>
      <c r="F64">
        <v>10</v>
      </c>
      <c r="G64">
        <v>0</v>
      </c>
      <c r="H64">
        <v>6</v>
      </c>
      <c r="I64">
        <v>4</v>
      </c>
      <c r="J64">
        <v>0.8</v>
      </c>
      <c r="K64">
        <v>9.8162384033203107</v>
      </c>
      <c r="L64" s="10">
        <v>2.95509529113769</v>
      </c>
      <c r="M64">
        <v>1.3126296997070299</v>
      </c>
      <c r="N64">
        <v>7.3290710449218697</v>
      </c>
      <c r="O64">
        <v>4</v>
      </c>
      <c r="P64">
        <v>4</v>
      </c>
      <c r="Q64">
        <v>14</v>
      </c>
      <c r="R64" s="16">
        <v>0.28570000000000001</v>
      </c>
      <c r="S64" s="16">
        <f t="shared" si="4"/>
        <v>0.4</v>
      </c>
      <c r="T64">
        <v>3.8753776550293</v>
      </c>
      <c r="U64">
        <v>3.4747726917266801</v>
      </c>
      <c r="V64">
        <v>3.2498104572296098</v>
      </c>
      <c r="W64" s="17">
        <v>0.22496223449707001</v>
      </c>
      <c r="X64">
        <v>0.62556719779968295</v>
      </c>
      <c r="Y64">
        <v>0.62556719779968295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646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>
        <v>9.3516960144043004</v>
      </c>
      <c r="L65" s="10">
        <v>2.9591655731201199</v>
      </c>
      <c r="M65">
        <v>2.2698936462402299</v>
      </c>
      <c r="N65">
        <v>6.8346118927001998</v>
      </c>
      <c r="O65">
        <v>5</v>
      </c>
      <c r="P65">
        <v>5</v>
      </c>
      <c r="Q65">
        <v>15</v>
      </c>
      <c r="R65" s="16">
        <v>0.33329999999999999</v>
      </c>
      <c r="S65" s="16">
        <f t="shared" si="4"/>
        <v>0.5</v>
      </c>
      <c r="T65">
        <v>3.9323215484619101</v>
      </c>
      <c r="U65">
        <v>3.6056103706359899</v>
      </c>
      <c r="V65">
        <v>3.3658995628356898</v>
      </c>
      <c r="W65" s="17">
        <v>0.239710807800293</v>
      </c>
      <c r="X65">
        <v>0.56642198562622104</v>
      </c>
      <c r="Y65">
        <v>0.56642198562622104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145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>
        <v>8.6471595764160192</v>
      </c>
      <c r="L66" s="10">
        <v>2.9916915893554701</v>
      </c>
      <c r="M66">
        <v>1.51042556762695</v>
      </c>
      <c r="N66">
        <v>5.7226257324218697</v>
      </c>
      <c r="O66">
        <v>4</v>
      </c>
      <c r="P66">
        <v>4</v>
      </c>
      <c r="Q66">
        <v>14</v>
      </c>
      <c r="R66" s="16">
        <v>0.28570000000000001</v>
      </c>
      <c r="S66" s="16">
        <f t="shared" si="4"/>
        <v>0.4</v>
      </c>
      <c r="T66">
        <v>3.7703685760497998</v>
      </c>
      <c r="U66">
        <v>3.4553699493408199</v>
      </c>
      <c r="V66">
        <v>3.2069847583770801</v>
      </c>
      <c r="W66" s="17">
        <v>0.24838519096374501</v>
      </c>
      <c r="X66">
        <v>0.56338381767272905</v>
      </c>
      <c r="Y66">
        <v>0.56338381767272905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546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>
        <v>8.1508350372314506</v>
      </c>
      <c r="L67" s="10">
        <v>2.9941463470459002</v>
      </c>
      <c r="M67">
        <v>1.88302993774414</v>
      </c>
      <c r="N67">
        <v>5.8166790008544904</v>
      </c>
      <c r="O67">
        <v>3</v>
      </c>
      <c r="P67">
        <v>3</v>
      </c>
      <c r="Q67">
        <v>13</v>
      </c>
      <c r="R67" s="16">
        <v>0.23080000000000001</v>
      </c>
      <c r="S67" s="16">
        <f t="shared" si="4"/>
        <v>0.3</v>
      </c>
      <c r="T67">
        <v>3.2070579528808598</v>
      </c>
      <c r="U67">
        <v>2.9427673816680899</v>
      </c>
      <c r="V67">
        <v>2.7242865562439</v>
      </c>
      <c r="W67" s="17">
        <v>0.218480825424194</v>
      </c>
      <c r="X67">
        <v>0.482771396636963</v>
      </c>
      <c r="Y67">
        <v>0.482771396636963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478</v>
      </c>
      <c r="B68">
        <v>16</v>
      </c>
      <c r="C68">
        <v>4</v>
      </c>
      <c r="D68">
        <v>10</v>
      </c>
      <c r="E68">
        <v>10</v>
      </c>
      <c r="F68">
        <v>10</v>
      </c>
      <c r="G68">
        <v>0</v>
      </c>
      <c r="H68">
        <v>6</v>
      </c>
      <c r="I68">
        <v>4</v>
      </c>
      <c r="J68">
        <v>0.8</v>
      </c>
      <c r="K68">
        <v>7.9260540008544904</v>
      </c>
      <c r="L68" s="10">
        <v>3.0113277435302699</v>
      </c>
      <c r="M68">
        <v>1.61297035217285</v>
      </c>
      <c r="N68">
        <v>4.6953182220459002</v>
      </c>
      <c r="O68">
        <v>3</v>
      </c>
      <c r="P68">
        <v>3</v>
      </c>
      <c r="Q68">
        <v>13</v>
      </c>
      <c r="R68" s="16">
        <v>0.23080000000000001</v>
      </c>
      <c r="S68" s="16">
        <f t="shared" ref="S68:S73" si="5">O68/E68</f>
        <v>0.3</v>
      </c>
      <c r="T68">
        <v>3.57649421691894</v>
      </c>
      <c r="U68">
        <v>3.3030436038970898</v>
      </c>
      <c r="V68">
        <v>3.0536046028137198</v>
      </c>
      <c r="W68" s="17">
        <v>0.249439001083374</v>
      </c>
      <c r="X68">
        <v>0.52288961410522505</v>
      </c>
      <c r="Y68">
        <v>0.52288961410522505</v>
      </c>
      <c r="Z68">
        <v>0.3</v>
      </c>
      <c r="AA68">
        <v>1</v>
      </c>
      <c r="AB68">
        <v>0.76923076923076905</v>
      </c>
      <c r="AC68">
        <v>0.86956521739130399</v>
      </c>
      <c r="AD68">
        <v>0</v>
      </c>
      <c r="AE68">
        <v>0.7</v>
      </c>
    </row>
    <row r="69" spans="1:31" x14ac:dyDescent="0.15">
      <c r="A69" s="6">
        <v>666</v>
      </c>
      <c r="B69">
        <v>16</v>
      </c>
      <c r="C69">
        <v>4</v>
      </c>
      <c r="D69">
        <v>10</v>
      </c>
      <c r="E69">
        <v>10</v>
      </c>
      <c r="F69">
        <v>10</v>
      </c>
      <c r="G69">
        <v>0</v>
      </c>
      <c r="H69">
        <v>6</v>
      </c>
      <c r="I69">
        <v>4</v>
      </c>
      <c r="J69">
        <v>0.8</v>
      </c>
      <c r="K69">
        <v>8.2833442687988299</v>
      </c>
      <c r="L69" s="10">
        <v>3.0254459381103498</v>
      </c>
      <c r="M69">
        <v>1.75009918212891</v>
      </c>
      <c r="N69">
        <v>5.5747966766357404</v>
      </c>
      <c r="O69">
        <v>3</v>
      </c>
      <c r="P69">
        <v>3</v>
      </c>
      <c r="Q69">
        <v>13</v>
      </c>
      <c r="R69" s="16">
        <v>0.23080000000000001</v>
      </c>
      <c r="S69" s="16">
        <f t="shared" si="5"/>
        <v>0.3</v>
      </c>
      <c r="T69">
        <v>3.4095649719238299</v>
      </c>
      <c r="U69">
        <v>3.1139774322509801</v>
      </c>
      <c r="V69">
        <v>2.8698601722717298</v>
      </c>
      <c r="W69" s="17">
        <v>0.24411725997924799</v>
      </c>
      <c r="X69">
        <v>0.53970479965210005</v>
      </c>
      <c r="Y69">
        <v>0.53970479965210005</v>
      </c>
      <c r="Z69">
        <v>0.3</v>
      </c>
      <c r="AA69">
        <v>1</v>
      </c>
      <c r="AB69">
        <v>0.76923076923076905</v>
      </c>
      <c r="AC69">
        <v>0.86956521739130399</v>
      </c>
      <c r="AD69">
        <v>0</v>
      </c>
      <c r="AE69">
        <v>0.7</v>
      </c>
    </row>
    <row r="70" spans="1:31" x14ac:dyDescent="0.15">
      <c r="A70" s="6">
        <v>608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>
        <v>8.4217014312744105</v>
      </c>
      <c r="L70" s="10">
        <v>3.0600948333740199</v>
      </c>
      <c r="M70">
        <v>2.0581016540527299</v>
      </c>
      <c r="N70">
        <v>6.4310226440429696</v>
      </c>
      <c r="O70">
        <v>5</v>
      </c>
      <c r="P70">
        <v>5</v>
      </c>
      <c r="Q70">
        <v>15</v>
      </c>
      <c r="R70" s="16">
        <v>0.33329999999999999</v>
      </c>
      <c r="S70" s="16">
        <f t="shared" si="5"/>
        <v>0.5</v>
      </c>
      <c r="T70">
        <v>3.7421360015869101</v>
      </c>
      <c r="U70">
        <v>3.3851985931396502</v>
      </c>
      <c r="V70">
        <v>3.19155073165894</v>
      </c>
      <c r="W70" s="17">
        <v>0.193647861480713</v>
      </c>
      <c r="X70">
        <v>0.55058526992797896</v>
      </c>
      <c r="Y70">
        <v>0.55058526992797896</v>
      </c>
      <c r="Z70">
        <v>0.5</v>
      </c>
      <c r="AA70">
        <v>1</v>
      </c>
      <c r="AB70">
        <v>0.66666666666666696</v>
      </c>
      <c r="AC70">
        <v>0.8</v>
      </c>
      <c r="AD70">
        <v>0</v>
      </c>
      <c r="AE70">
        <v>0.5</v>
      </c>
    </row>
    <row r="71" spans="1:31" s="1" customFormat="1" x14ac:dyDescent="0.15">
      <c r="A71" s="8">
        <v>673</v>
      </c>
      <c r="B71" s="1">
        <v>16</v>
      </c>
      <c r="C71" s="1">
        <v>4</v>
      </c>
      <c r="D71" s="1">
        <v>10</v>
      </c>
      <c r="E71" s="1">
        <v>10</v>
      </c>
      <c r="F71" s="1">
        <v>10</v>
      </c>
      <c r="G71" s="1">
        <v>0</v>
      </c>
      <c r="H71" s="1">
        <v>6</v>
      </c>
      <c r="I71" s="1">
        <v>4</v>
      </c>
      <c r="J71" s="1">
        <v>0.8</v>
      </c>
      <c r="K71" s="1">
        <v>8.5554542541503906</v>
      </c>
      <c r="L71" s="12">
        <v>3.1125965118408199</v>
      </c>
      <c r="M71" s="1">
        <v>1.7402763366699201</v>
      </c>
      <c r="N71" s="1">
        <v>5.6406211853027299</v>
      </c>
      <c r="O71" s="1">
        <v>4</v>
      </c>
      <c r="P71" s="1">
        <v>4</v>
      </c>
      <c r="Q71" s="1">
        <v>14</v>
      </c>
      <c r="R71" s="19">
        <v>0.28570000000000001</v>
      </c>
      <c r="S71" s="19">
        <f t="shared" si="5"/>
        <v>0.4</v>
      </c>
      <c r="T71" s="1">
        <v>3.42026710510254</v>
      </c>
      <c r="U71" s="1">
        <v>3.1458337306976301</v>
      </c>
      <c r="V71" s="1">
        <v>2.9016473293304399</v>
      </c>
      <c r="W71" s="12">
        <v>0.244186401367187</v>
      </c>
      <c r="X71" s="1">
        <v>0.51861977577209495</v>
      </c>
      <c r="Y71" s="1">
        <v>0.51861977577209495</v>
      </c>
      <c r="Z71" s="1">
        <v>0.4</v>
      </c>
      <c r="AA71" s="1">
        <v>1</v>
      </c>
      <c r="AB71" s="1">
        <v>0.71428571428571397</v>
      </c>
      <c r="AC71" s="1">
        <v>0.83333333333333304</v>
      </c>
      <c r="AD71" s="1">
        <v>0</v>
      </c>
      <c r="AE71" s="1">
        <v>0.6</v>
      </c>
    </row>
    <row r="72" spans="1:31" x14ac:dyDescent="0.15">
      <c r="A72" s="6">
        <v>378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 s="3">
        <v>8.1208152770996094</v>
      </c>
      <c r="L72" s="10">
        <v>3.3277587890625</v>
      </c>
      <c r="M72">
        <v>2.2555408477783199</v>
      </c>
      <c r="N72">
        <v>5.3078804016113299</v>
      </c>
      <c r="O72">
        <v>2</v>
      </c>
      <c r="P72">
        <v>2</v>
      </c>
      <c r="Q72">
        <v>11</v>
      </c>
      <c r="R72" s="16">
        <v>0.18179999999999999</v>
      </c>
      <c r="S72" s="16">
        <f t="shared" si="5"/>
        <v>0.2</v>
      </c>
      <c r="T72">
        <v>3.0836410522460902</v>
      </c>
      <c r="U72">
        <v>2.8451519012451199</v>
      </c>
      <c r="V72">
        <v>2.58598804473877</v>
      </c>
      <c r="W72" s="17">
        <v>0.25916385650634799</v>
      </c>
      <c r="X72">
        <v>0.497653007507324</v>
      </c>
      <c r="Y72">
        <v>0.497653007507324</v>
      </c>
      <c r="Z72">
        <v>0.2</v>
      </c>
      <c r="AA72">
        <v>0.9</v>
      </c>
      <c r="AB72">
        <v>0.81818181818181801</v>
      </c>
      <c r="AC72">
        <v>0.85714285714285698</v>
      </c>
      <c r="AD72">
        <v>0.1</v>
      </c>
      <c r="AE72">
        <v>0.7</v>
      </c>
    </row>
    <row r="73" spans="1:31" x14ac:dyDescent="0.15">
      <c r="A73" s="6">
        <v>105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 s="3">
        <v>7.9031448364257804</v>
      </c>
      <c r="L73" s="10">
        <v>3.3488121032714799</v>
      </c>
      <c r="M73">
        <v>2.4555912017822301</v>
      </c>
      <c r="N73">
        <v>5.3575134277343697</v>
      </c>
      <c r="O73">
        <v>5</v>
      </c>
      <c r="P73">
        <v>5</v>
      </c>
      <c r="Q73">
        <v>15</v>
      </c>
      <c r="R73" s="16">
        <v>0.33329999999999999</v>
      </c>
      <c r="S73" s="16">
        <f t="shared" si="5"/>
        <v>0.5</v>
      </c>
      <c r="T73">
        <v>3.3827323913574201</v>
      </c>
      <c r="U73">
        <v>3.1131508350372301</v>
      </c>
      <c r="V73">
        <v>2.8724410533904998</v>
      </c>
      <c r="W73" s="17">
        <v>0.24070978164672799</v>
      </c>
      <c r="X73">
        <v>0.51029133796691895</v>
      </c>
      <c r="Y73">
        <v>0.51029133796691895</v>
      </c>
      <c r="Z73">
        <v>0.5</v>
      </c>
      <c r="AA73">
        <v>1</v>
      </c>
      <c r="AB73">
        <v>0.66666666666666696</v>
      </c>
      <c r="AC73">
        <v>0.8</v>
      </c>
      <c r="AD73">
        <v>0</v>
      </c>
      <c r="AE73">
        <v>0.5</v>
      </c>
    </row>
    <row r="74" spans="1:31" x14ac:dyDescent="0.15">
      <c r="A74" s="6">
        <v>73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7.2695007324218697</v>
      </c>
      <c r="L74" s="10">
        <v>3.22128105163574</v>
      </c>
      <c r="M74">
        <v>1.70132255554199</v>
      </c>
      <c r="N74">
        <v>5.0565223693847701</v>
      </c>
      <c r="O74">
        <v>3</v>
      </c>
      <c r="P74">
        <v>3</v>
      </c>
      <c r="Q74">
        <v>13</v>
      </c>
      <c r="R74" s="16">
        <v>0.23080000000000001</v>
      </c>
      <c r="S74" s="16">
        <f t="shared" ref="S74:S81" si="6">O74/E74</f>
        <v>0.3</v>
      </c>
      <c r="T74">
        <v>2.8403358459472701</v>
      </c>
      <c r="U74">
        <v>2.5804290771484402</v>
      </c>
      <c r="V74">
        <v>2.38827300071716</v>
      </c>
      <c r="W74" s="17">
        <v>0.192156076431274</v>
      </c>
      <c r="X74">
        <v>0.45206284523010198</v>
      </c>
      <c r="Y74">
        <v>0.45206284523010198</v>
      </c>
      <c r="Z74">
        <v>0.3</v>
      </c>
      <c r="AA74">
        <v>1</v>
      </c>
      <c r="AB74">
        <v>0.76923076923076905</v>
      </c>
      <c r="AC74">
        <v>0.86956521739130399</v>
      </c>
      <c r="AD74">
        <v>0</v>
      </c>
      <c r="AE74">
        <v>0.7</v>
      </c>
    </row>
    <row r="75" spans="1:31" x14ac:dyDescent="0.15">
      <c r="A75" s="6">
        <v>5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>
        <v>7.8808155059814498</v>
      </c>
      <c r="L75" s="10">
        <v>3.2260665893554701</v>
      </c>
      <c r="M75">
        <v>1.3720741271972701</v>
      </c>
      <c r="N75">
        <v>5.6015110015869096</v>
      </c>
      <c r="O75">
        <v>3</v>
      </c>
      <c r="P75">
        <v>3</v>
      </c>
      <c r="Q75">
        <v>13</v>
      </c>
      <c r="R75" s="16">
        <v>0.23080000000000001</v>
      </c>
      <c r="S75" s="16">
        <f t="shared" si="6"/>
        <v>0.3</v>
      </c>
      <c r="T75">
        <v>3.0997753143310498</v>
      </c>
      <c r="U75">
        <v>2.7902081012725799</v>
      </c>
      <c r="V75">
        <v>2.5988922119140598</v>
      </c>
      <c r="W75" s="17">
        <v>0.19131588935852101</v>
      </c>
      <c r="X75">
        <v>0.50088310241699197</v>
      </c>
      <c r="Y75">
        <v>0.50088310241699197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407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8.1172351837158203</v>
      </c>
      <c r="L76" s="10">
        <v>3.2850189208984402</v>
      </c>
      <c r="M76">
        <v>1.2537155151367201</v>
      </c>
      <c r="N76">
        <v>5.6018428802490199</v>
      </c>
      <c r="O76">
        <v>4</v>
      </c>
      <c r="P76">
        <v>4</v>
      </c>
      <c r="Q76">
        <v>14</v>
      </c>
      <c r="R76" s="16">
        <v>0.28570000000000001</v>
      </c>
      <c r="S76" s="16">
        <f t="shared" si="6"/>
        <v>0.4</v>
      </c>
      <c r="T76">
        <v>3.54386329650879</v>
      </c>
      <c r="U76">
        <v>3.1897933483123802</v>
      </c>
      <c r="V76">
        <v>2.98428535461426</v>
      </c>
      <c r="W76" s="17">
        <v>0.20550799369812001</v>
      </c>
      <c r="X76">
        <v>0.55957794189453103</v>
      </c>
      <c r="Y76">
        <v>0.55957794189453103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198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>
        <v>8.7684097290039098</v>
      </c>
      <c r="L77" s="10">
        <v>3.3038673400878902</v>
      </c>
      <c r="M77">
        <v>1.0797042846679701</v>
      </c>
      <c r="N77">
        <v>6.4807567596435502</v>
      </c>
      <c r="O77">
        <v>3</v>
      </c>
      <c r="P77">
        <v>3</v>
      </c>
      <c r="Q77">
        <v>13</v>
      </c>
      <c r="R77" s="16">
        <v>0.23080000000000001</v>
      </c>
      <c r="S77" s="16">
        <f t="shared" si="6"/>
        <v>0.3</v>
      </c>
      <c r="T77">
        <v>3.76474952697754</v>
      </c>
      <c r="U77">
        <v>3.3759093284606898</v>
      </c>
      <c r="V77">
        <v>3.1784703731536901</v>
      </c>
      <c r="W77" s="17">
        <v>0.197438955307007</v>
      </c>
      <c r="X77">
        <v>0.58627915382385298</v>
      </c>
      <c r="Y77">
        <v>0.58627915382385298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493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7.8912525177001998</v>
      </c>
      <c r="L78" s="10">
        <v>3.30648612976074</v>
      </c>
      <c r="M78">
        <v>1.63422775268555</v>
      </c>
      <c r="N78">
        <v>5.8250179290771502</v>
      </c>
      <c r="O78">
        <v>3</v>
      </c>
      <c r="P78">
        <v>3</v>
      </c>
      <c r="Q78">
        <v>13</v>
      </c>
      <c r="R78" s="16">
        <v>0.23080000000000001</v>
      </c>
      <c r="S78" s="16">
        <f t="shared" si="6"/>
        <v>0.3</v>
      </c>
      <c r="T78">
        <v>3.1980972290039098</v>
      </c>
      <c r="U78">
        <v>2.8720688819885201</v>
      </c>
      <c r="V78">
        <v>2.6721639633178702</v>
      </c>
      <c r="W78" s="17">
        <v>0.19990491867065399</v>
      </c>
      <c r="X78">
        <v>0.52593326568603505</v>
      </c>
      <c r="Y78">
        <v>0.52593326568603505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x14ac:dyDescent="0.15">
      <c r="A79" s="6">
        <v>153</v>
      </c>
      <c r="B79">
        <v>17</v>
      </c>
      <c r="C79">
        <v>3</v>
      </c>
      <c r="D79">
        <v>10</v>
      </c>
      <c r="E79">
        <v>10</v>
      </c>
      <c r="F79">
        <v>10</v>
      </c>
      <c r="G79">
        <v>0</v>
      </c>
      <c r="H79">
        <v>7</v>
      </c>
      <c r="I79">
        <v>3</v>
      </c>
      <c r="J79">
        <v>0.85</v>
      </c>
      <c r="K79" s="3">
        <v>9.6286125183105504</v>
      </c>
      <c r="L79" s="10">
        <v>3.3225612640380899</v>
      </c>
      <c r="M79">
        <v>2.3541946411132799</v>
      </c>
      <c r="N79">
        <v>5.7807559967040998</v>
      </c>
      <c r="O79">
        <v>3</v>
      </c>
      <c r="P79">
        <v>3</v>
      </c>
      <c r="Q79">
        <v>13</v>
      </c>
      <c r="R79" s="16">
        <v>0.23080000000000001</v>
      </c>
      <c r="S79" s="16">
        <f t="shared" si="6"/>
        <v>0.3</v>
      </c>
      <c r="T79">
        <v>3.5179100036621098</v>
      </c>
      <c r="U79">
        <v>3.29960370063782</v>
      </c>
      <c r="V79">
        <v>2.9514195919036901</v>
      </c>
      <c r="W79" s="17">
        <v>0.34818410873413103</v>
      </c>
      <c r="X79">
        <v>0.56649041175842296</v>
      </c>
      <c r="Y79">
        <v>0.56649041175842296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972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>
        <v>8.7476921081543004</v>
      </c>
      <c r="L80" s="10">
        <v>3.3254051208496098</v>
      </c>
      <c r="M80">
        <v>1.0290336608886701</v>
      </c>
      <c r="N80">
        <v>6.2518539428710902</v>
      </c>
      <c r="O80">
        <v>3</v>
      </c>
      <c r="P80">
        <v>3</v>
      </c>
      <c r="Q80">
        <v>13</v>
      </c>
      <c r="R80" s="16">
        <v>0.23080000000000001</v>
      </c>
      <c r="S80" s="16">
        <f t="shared" si="6"/>
        <v>0.3</v>
      </c>
      <c r="T80">
        <v>3.6679019927978498</v>
      </c>
      <c r="U80">
        <v>3.2828700542449898</v>
      </c>
      <c r="V80">
        <v>3.07742547988892</v>
      </c>
      <c r="W80" s="17">
        <v>0.20544457435607899</v>
      </c>
      <c r="X80">
        <v>0.59047651290893599</v>
      </c>
      <c r="Y80">
        <v>0.59047651290893599</v>
      </c>
      <c r="Z80">
        <v>0.3</v>
      </c>
      <c r="AA80">
        <v>1</v>
      </c>
      <c r="AB80">
        <v>0.76923076923076905</v>
      </c>
      <c r="AC80">
        <v>0.86956521739130399</v>
      </c>
      <c r="AD80">
        <v>0</v>
      </c>
      <c r="AE80">
        <v>0.7</v>
      </c>
    </row>
    <row r="81" spans="1:31" s="1" customFormat="1" x14ac:dyDescent="0.15">
      <c r="A81" s="8">
        <v>118</v>
      </c>
      <c r="B81" s="1">
        <v>16</v>
      </c>
      <c r="C81" s="1">
        <v>4</v>
      </c>
      <c r="D81" s="1">
        <v>10</v>
      </c>
      <c r="E81" s="1">
        <v>10</v>
      </c>
      <c r="F81" s="1">
        <v>10</v>
      </c>
      <c r="G81" s="1">
        <v>0</v>
      </c>
      <c r="H81" s="1">
        <v>6</v>
      </c>
      <c r="I81" s="1">
        <v>4</v>
      </c>
      <c r="J81" s="1">
        <v>0.8</v>
      </c>
      <c r="K81" s="12">
        <v>8.74737548828125</v>
      </c>
      <c r="L81" s="12">
        <v>3.3226375579834002</v>
      </c>
      <c r="M81" s="1">
        <v>1.8413505554199201</v>
      </c>
      <c r="N81" s="1">
        <v>5.3380241394043004</v>
      </c>
      <c r="O81" s="1">
        <v>4</v>
      </c>
      <c r="P81" s="1">
        <v>4</v>
      </c>
      <c r="Q81" s="1">
        <v>14</v>
      </c>
      <c r="R81" s="19">
        <v>0.28570000000000001</v>
      </c>
      <c r="S81" s="19">
        <f t="shared" si="6"/>
        <v>0.4</v>
      </c>
      <c r="T81" s="1">
        <v>3.65804100036621</v>
      </c>
      <c r="U81" s="1">
        <v>3.36185479164123</v>
      </c>
      <c r="V81" s="1">
        <v>3.0775198936462398</v>
      </c>
      <c r="W81" s="12">
        <v>0.28433489799499501</v>
      </c>
      <c r="X81" s="1">
        <v>0.58052110671997104</v>
      </c>
      <c r="Y81" s="1">
        <v>0.58052110671997104</v>
      </c>
      <c r="Z81" s="1">
        <v>0.4</v>
      </c>
      <c r="AA81" s="1">
        <v>1</v>
      </c>
      <c r="AB81" s="1">
        <v>0.71428571428571397</v>
      </c>
      <c r="AC81" s="1">
        <v>0.83333333333333304</v>
      </c>
      <c r="AD81" s="1">
        <v>0</v>
      </c>
      <c r="AE81" s="1">
        <v>0.6</v>
      </c>
    </row>
    <row r="82" spans="1:31" s="3" customFormat="1" x14ac:dyDescent="0.15">
      <c r="K82" s="13" t="s">
        <v>29</v>
      </c>
      <c r="L82" s="10">
        <f>AVERAGE(L2:L81)</f>
        <v>2.5050837755203248</v>
      </c>
      <c r="W82" s="17">
        <f t="shared" ref="W82:AE82" si="7">AVERAGE(W2:W81)</f>
        <v>0.21384754776954651</v>
      </c>
      <c r="Z82" s="3">
        <f t="shared" si="7"/>
        <v>0.45124999999999965</v>
      </c>
      <c r="AA82" s="3">
        <f t="shared" si="7"/>
        <v>0.98499999999999999</v>
      </c>
      <c r="AB82" s="3">
        <f t="shared" si="7"/>
        <v>0.68966047739025649</v>
      </c>
      <c r="AC82" s="3">
        <f t="shared" si="7"/>
        <v>0.80979234030864478</v>
      </c>
      <c r="AD82" s="3">
        <f t="shared" si="7"/>
        <v>1.4999999999999999E-2</v>
      </c>
      <c r="AE82" s="3">
        <f t="shared" si="7"/>
        <v>0.53375000000000072</v>
      </c>
    </row>
    <row r="83" spans="1:31" s="3" customFormat="1" x14ac:dyDescent="0.15">
      <c r="K83" s="14" t="s">
        <v>30</v>
      </c>
      <c r="L83" s="10">
        <f>MAX(L2:L81)</f>
        <v>3.3488121032714799</v>
      </c>
      <c r="W83" s="17">
        <f t="shared" ref="W83:AE83" si="8">MAX(W2:W81)</f>
        <v>0.34818410873413103</v>
      </c>
      <c r="Z83" s="3">
        <f t="shared" si="8"/>
        <v>0.7</v>
      </c>
      <c r="AA83" s="3">
        <f t="shared" si="8"/>
        <v>1</v>
      </c>
      <c r="AB83" s="3">
        <f t="shared" si="8"/>
        <v>0.81818181818181801</v>
      </c>
      <c r="AC83" s="3">
        <f t="shared" si="8"/>
        <v>0.86956521739130399</v>
      </c>
      <c r="AD83" s="3">
        <f t="shared" si="8"/>
        <v>0.2</v>
      </c>
      <c r="AE83" s="3">
        <f t="shared" si="8"/>
        <v>0.7</v>
      </c>
    </row>
    <row r="84" spans="1:31" s="3" customFormat="1" x14ac:dyDescent="0.15">
      <c r="L84" s="10">
        <f>MIN(L2:L81)</f>
        <v>1.6430797576904299</v>
      </c>
      <c r="W84" s="17">
        <f t="shared" ref="W84:AE84" si="9">MIN(W2:W81)</f>
        <v>0.179476737976074</v>
      </c>
      <c r="Z84" s="3">
        <f t="shared" si="9"/>
        <v>0.2</v>
      </c>
      <c r="AA84" s="3">
        <f t="shared" si="9"/>
        <v>0.8</v>
      </c>
      <c r="AB84" s="3">
        <f t="shared" si="9"/>
        <v>0.5625</v>
      </c>
      <c r="AC84" s="3">
        <f t="shared" si="9"/>
        <v>0.69230769230769196</v>
      </c>
      <c r="AD84" s="3">
        <f t="shared" si="9"/>
        <v>0</v>
      </c>
      <c r="AE84" s="3">
        <f t="shared" si="9"/>
        <v>0.2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s="22" customFormat="1" x14ac:dyDescent="0.15">
      <c r="K98" s="24" t="s">
        <v>98</v>
      </c>
      <c r="L98" s="24">
        <f>COUNTIF(L2:L81,"&lt;1.637")-COUNTIF(L2:L81,"&lt;1.423")</f>
        <v>0</v>
      </c>
      <c r="M98" s="24">
        <v>10</v>
      </c>
      <c r="W98" s="24"/>
    </row>
    <row r="99" spans="11:23" x14ac:dyDescent="0.15">
      <c r="K99" s="3" t="s">
        <v>99</v>
      </c>
      <c r="L99" s="3">
        <f>COUNTIF(L2:L81,"&lt;1.851")-COUNTIF(L2:L81,"&lt;1.637")</f>
        <v>10</v>
      </c>
      <c r="M99" s="3">
        <v>10</v>
      </c>
      <c r="W99" s="17"/>
    </row>
    <row r="100" spans="11:23" x14ac:dyDescent="0.15">
      <c r="K100" s="3" t="s">
        <v>100</v>
      </c>
      <c r="L100" s="3">
        <f>COUNTIF(L2:L81,"&lt;2.065")-COUNTIF(L2:L81,"&lt;1.851")</f>
        <v>10</v>
      </c>
      <c r="M100" s="3">
        <v>10</v>
      </c>
      <c r="W100" s="17"/>
    </row>
    <row r="101" spans="11:23" x14ac:dyDescent="0.15">
      <c r="K101" s="3" t="s">
        <v>101</v>
      </c>
      <c r="L101" s="3">
        <f>COUNTIF(L2:L81,"&lt;2.279")-COUNTIF(L2:L81,"&lt;2.065")</f>
        <v>10</v>
      </c>
      <c r="M101" s="3">
        <v>10</v>
      </c>
      <c r="W101" s="3"/>
    </row>
    <row r="102" spans="11:23" x14ac:dyDescent="0.15">
      <c r="K102" s="3" t="s">
        <v>102</v>
      </c>
      <c r="L102" s="3">
        <f>COUNTIF(L2:L81,"&lt;2.493")-COUNTIF(L2:L81,"&lt;2.279")</f>
        <v>10</v>
      </c>
      <c r="M102" s="3">
        <v>10</v>
      </c>
      <c r="W102" s="17"/>
    </row>
    <row r="103" spans="11:23" x14ac:dyDescent="0.15">
      <c r="K103" s="3" t="s">
        <v>103</v>
      </c>
      <c r="L103" s="3">
        <f>COUNTIF(L2:L81,"&lt;2.707")-COUNTIF(L2:L81,"&lt;2.493")</f>
        <v>10</v>
      </c>
      <c r="M103" s="3">
        <v>10</v>
      </c>
      <c r="W103" s="3"/>
    </row>
    <row r="104" spans="11:23" x14ac:dyDescent="0.15">
      <c r="K104" s="3" t="s">
        <v>104</v>
      </c>
      <c r="L104" s="3">
        <f>COUNTIF(L2:L81,"&lt;2.921")-COUNTIF(L2:L81,"&lt;2.707")</f>
        <v>10</v>
      </c>
      <c r="M104" s="3">
        <v>10</v>
      </c>
      <c r="W104" s="17"/>
    </row>
    <row r="105" spans="11:23" x14ac:dyDescent="0.15">
      <c r="K105" s="3" t="s">
        <v>105</v>
      </c>
      <c r="L105" s="3">
        <f>COUNTIF(L2:L81,"&lt;3.135")-COUNTIF(L2:L81,"&lt;2.921")</f>
        <v>10</v>
      </c>
      <c r="M105" s="3">
        <v>10</v>
      </c>
      <c r="W105" s="17"/>
    </row>
    <row r="106" spans="11:23" x14ac:dyDescent="0.15">
      <c r="K106" s="3" t="s">
        <v>106</v>
      </c>
      <c r="L106" s="3">
        <f>COUNTIF(L2:L81,"&lt;3.349")-COUNTIF(L2:L81,"&lt;3.135")</f>
        <v>10</v>
      </c>
      <c r="M106" s="3">
        <v>10</v>
      </c>
      <c r="W106" s="17"/>
    </row>
    <row r="107" spans="11:23" s="22" customFormat="1" x14ac:dyDescent="0.15">
      <c r="K107" s="24" t="s">
        <v>107</v>
      </c>
      <c r="L107" s="24">
        <f>COUNTIF(L2:L81,"&lt;3.563")-COUNTIF(L2:L81,"&lt;3.349")</f>
        <v>0</v>
      </c>
      <c r="M107" s="24">
        <v>10</v>
      </c>
      <c r="W107" s="24"/>
    </row>
    <row r="108" spans="11:23" x14ac:dyDescent="0.15">
      <c r="K108" s="3" t="s">
        <v>80</v>
      </c>
      <c r="L108" s="3"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M115">
        <v>1.423</v>
      </c>
      <c r="N115">
        <v>3.5680000000000001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M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M118">
        <v>1.9079999999999999</v>
      </c>
      <c r="N118">
        <v>0.155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M119">
        <v>2.5009999999999999</v>
      </c>
      <c r="N119">
        <v>0.21299999999999999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M120">
        <v>3.472</v>
      </c>
      <c r="N120">
        <v>0.29099999999999998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L125" s="10"/>
      <c r="W125" s="17"/>
    </row>
    <row r="126" spans="11:23" x14ac:dyDescent="0.15">
      <c r="L126" s="10"/>
      <c r="W126" s="17"/>
    </row>
    <row r="127" spans="11:23" x14ac:dyDescent="0.15">
      <c r="L127" s="10"/>
      <c r="W127" s="17"/>
    </row>
    <row r="128" spans="11:23" x14ac:dyDescent="0.15">
      <c r="L128" s="10"/>
      <c r="W128" s="17"/>
    </row>
    <row r="129" spans="12:23" x14ac:dyDescent="0.15">
      <c r="L129" s="10"/>
      <c r="W129" s="17"/>
    </row>
  </sheetData>
  <phoneticPr fontId="5" type="noConversion"/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E109"/>
  <sheetViews>
    <sheetView topLeftCell="G61" workbookViewId="0">
      <selection activeCell="N71" sqref="N71:Q75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25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17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9.7367401123046893</v>
      </c>
      <c r="L2" s="10">
        <v>1.9860210418701201</v>
      </c>
      <c r="M2">
        <v>0.78707122802734397</v>
      </c>
      <c r="N2">
        <v>7.0759735107421902</v>
      </c>
      <c r="O2">
        <v>6</v>
      </c>
      <c r="P2">
        <v>6</v>
      </c>
      <c r="Q2">
        <v>16</v>
      </c>
      <c r="R2" s="16">
        <v>0.375</v>
      </c>
      <c r="S2" s="16">
        <f t="shared" ref="S2:S61" si="0">O2/E2</f>
        <v>0.6</v>
      </c>
      <c r="T2">
        <v>4.71913719177246</v>
      </c>
      <c r="U2">
        <v>4.2977538108825701</v>
      </c>
      <c r="V2">
        <v>4.0790443420410201</v>
      </c>
      <c r="W2" s="17">
        <v>0.21870946884155301</v>
      </c>
      <c r="X2">
        <v>0.64009284973144498</v>
      </c>
      <c r="Y2">
        <v>0.64009284973144498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758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9.3289508819580096</v>
      </c>
      <c r="L3" s="10">
        <v>2.0283145904540998</v>
      </c>
      <c r="M3">
        <v>0.96340560913085904</v>
      </c>
      <c r="N3">
        <v>6.8797893524169904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4.1791725158691397</v>
      </c>
      <c r="U3">
        <v>3.7919178009033199</v>
      </c>
      <c r="V3">
        <v>3.5736203193664502</v>
      </c>
      <c r="W3" s="17">
        <v>0.21829748153686501</v>
      </c>
      <c r="X3">
        <v>0.60555219650268599</v>
      </c>
      <c r="Y3">
        <v>0.60555219650268599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393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9.0137596130371094</v>
      </c>
      <c r="L4" s="10">
        <v>2.0154380798339799</v>
      </c>
      <c r="M4">
        <v>0.97864913940429699</v>
      </c>
      <c r="N4">
        <v>6.5416355133056596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4.1226081848144496</v>
      </c>
      <c r="U4">
        <v>3.7492263317108101</v>
      </c>
      <c r="V4">
        <v>3.53274297714233</v>
      </c>
      <c r="W4" s="17">
        <v>0.216483354568481</v>
      </c>
      <c r="X4">
        <v>0.58986520767211903</v>
      </c>
      <c r="Y4">
        <v>0.58986520767211903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532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>
        <v>9.6175632476806605</v>
      </c>
      <c r="L5" s="10">
        <v>1.9014892578125</v>
      </c>
      <c r="M5">
        <v>1.4356002807617201</v>
      </c>
      <c r="N5">
        <v>7.315673828125</v>
      </c>
      <c r="O5">
        <v>4</v>
      </c>
      <c r="P5">
        <v>4</v>
      </c>
      <c r="Q5">
        <v>13</v>
      </c>
      <c r="R5" s="16">
        <v>0.30769999999999997</v>
      </c>
      <c r="S5" s="16">
        <f t="shared" si="0"/>
        <v>0.4</v>
      </c>
      <c r="T5">
        <v>4.1075992584228498</v>
      </c>
      <c r="U5">
        <v>3.81423759460449</v>
      </c>
      <c r="V5">
        <v>3.5993456840515101</v>
      </c>
      <c r="W5" s="17">
        <v>0.21489191055297799</v>
      </c>
      <c r="X5">
        <v>0.508253574371338</v>
      </c>
      <c r="Y5">
        <v>0.508253574371338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6">
        <v>684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>
        <v>9.2298812866210902</v>
      </c>
      <c r="L6" s="10">
        <v>1.9600982666015601</v>
      </c>
      <c r="M6">
        <v>0.85786819458007801</v>
      </c>
      <c r="N6">
        <v>6.7113227844238299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4.3901271820068404</v>
      </c>
      <c r="U6">
        <v>3.9918463230133101</v>
      </c>
      <c r="V6">
        <v>3.7786667346954301</v>
      </c>
      <c r="W6" s="17">
        <v>0.21317958831787101</v>
      </c>
      <c r="X6">
        <v>0.61146044731140103</v>
      </c>
      <c r="Y6">
        <v>0.61146044731140103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308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>
        <v>9.0454216003418004</v>
      </c>
      <c r="L7" s="10">
        <v>2.00372314453125</v>
      </c>
      <c r="M7">
        <v>0.940948486328125</v>
      </c>
      <c r="N7">
        <v>6.5169620513915998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4.0943756103515598</v>
      </c>
      <c r="U7">
        <v>3.7333424091339098</v>
      </c>
      <c r="V7">
        <v>3.5208656787872301</v>
      </c>
      <c r="W7" s="17">
        <v>0.21247673034667999</v>
      </c>
      <c r="X7">
        <v>0.57350993156433105</v>
      </c>
      <c r="Y7">
        <v>0.57350993156433105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255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>
        <v>8.8350238800048793</v>
      </c>
      <c r="L8" s="10">
        <v>1.86948013305664</v>
      </c>
      <c r="M8">
        <v>0.73643875122070301</v>
      </c>
      <c r="N8">
        <v>6.1739997863769496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4.1710071563720703</v>
      </c>
      <c r="U8">
        <v>3.7878234386444101</v>
      </c>
      <c r="V8">
        <v>3.5766739845275901</v>
      </c>
      <c r="W8" s="17">
        <v>0.21114945411682101</v>
      </c>
      <c r="X8">
        <v>0.59433317184448198</v>
      </c>
      <c r="Y8">
        <v>0.59433317184448198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364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>
        <v>8.7284259796142596</v>
      </c>
      <c r="L10" s="10">
        <v>1.9228649139404299</v>
      </c>
      <c r="M10">
        <v>0.80744552612304699</v>
      </c>
      <c r="N10">
        <v>6.0041694641113299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4.2547092437744096</v>
      </c>
      <c r="U10">
        <v>3.88658547401428</v>
      </c>
      <c r="V10">
        <v>3.67853808403015</v>
      </c>
      <c r="W10" s="17">
        <v>0.208047389984131</v>
      </c>
      <c r="X10">
        <v>0.57617115974426303</v>
      </c>
      <c r="Y10">
        <v>0.57617115974426303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s="1" customFormat="1" x14ac:dyDescent="0.15">
      <c r="A11" s="8">
        <v>403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">
        <v>9.6268596649169904</v>
      </c>
      <c r="L11" s="12">
        <v>1.96689605712891</v>
      </c>
      <c r="M11" s="1">
        <v>0.85152435302734397</v>
      </c>
      <c r="N11" s="1">
        <v>7.2249011993408203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3.9190025329589799</v>
      </c>
      <c r="U11" s="1">
        <v>3.5609867572784402</v>
      </c>
      <c r="V11" s="1">
        <v>3.35468530654907</v>
      </c>
      <c r="W11" s="12">
        <v>0.20630145072937001</v>
      </c>
      <c r="X11" s="1">
        <v>0.564317226409912</v>
      </c>
      <c r="Y11" s="1">
        <v>0.564317226409912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850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>
        <v>8.9638195037841797</v>
      </c>
      <c r="L12" s="10">
        <v>2.1394710540771502</v>
      </c>
      <c r="M12">
        <v>1.19388198852539</v>
      </c>
      <c r="N12">
        <v>6.5971145629882804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4.2533588409423801</v>
      </c>
      <c r="U12">
        <v>3.8689239025115998</v>
      </c>
      <c r="V12">
        <v>3.64924097061157</v>
      </c>
      <c r="W12" s="17">
        <v>0.219682931900024</v>
      </c>
      <c r="X12">
        <v>0.60411787033081099</v>
      </c>
      <c r="Y12">
        <v>0.60411787033081099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272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9.2138195037841797</v>
      </c>
      <c r="L13" s="10">
        <v>2.0940017700195299</v>
      </c>
      <c r="M13">
        <v>1.08382415771484</v>
      </c>
      <c r="N13">
        <v>6.8038921356201199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4.4087619781494096</v>
      </c>
      <c r="U13">
        <v>4.0186033248901403</v>
      </c>
      <c r="V13">
        <v>3.8008544445037802</v>
      </c>
      <c r="W13" s="17">
        <v>0.21774888038635301</v>
      </c>
      <c r="X13">
        <v>0.60790753364562999</v>
      </c>
      <c r="Y13">
        <v>0.60790753364562999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779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>
        <v>9.7921237945556605</v>
      </c>
      <c r="L14" s="10">
        <v>2.2167911529540998</v>
      </c>
      <c r="M14">
        <v>1.13751220703125</v>
      </c>
      <c r="N14">
        <v>7.2242965698242196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4.4992218017578098</v>
      </c>
      <c r="U14">
        <v>4.0937800407409703</v>
      </c>
      <c r="V14">
        <v>3.8773033618927002</v>
      </c>
      <c r="W14" s="17">
        <v>0.21647667884826699</v>
      </c>
      <c r="X14">
        <v>0.62191843986511197</v>
      </c>
      <c r="Y14">
        <v>0.62191843986511197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419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9.0907382965087908</v>
      </c>
      <c r="L15" s="10">
        <v>2.1580924987793</v>
      </c>
      <c r="M15">
        <v>1.1644153594970701</v>
      </c>
      <c r="N15">
        <v>6.5915012359619096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3.6389312744140598</v>
      </c>
      <c r="U15">
        <v>3.3371138572692902</v>
      </c>
      <c r="V15">
        <v>3.1238765716552699</v>
      </c>
      <c r="W15" s="17">
        <v>0.213237285614014</v>
      </c>
      <c r="X15">
        <v>0.51505470275878895</v>
      </c>
      <c r="Y15">
        <v>0.51505470275878895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161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8.1865882873535192</v>
      </c>
      <c r="L16" s="10">
        <v>2.0900421142578098</v>
      </c>
      <c r="M16">
        <v>1.18630599975586</v>
      </c>
      <c r="N16">
        <v>5.6968841552734402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3.9474563598632799</v>
      </c>
      <c r="U16">
        <v>3.6399130821228001</v>
      </c>
      <c r="V16">
        <v>3.4293487071990998</v>
      </c>
      <c r="W16" s="17">
        <v>0.210564374923706</v>
      </c>
      <c r="X16">
        <v>0.51810765266418501</v>
      </c>
      <c r="Y16">
        <v>0.51810765266418501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40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9.1910572052002006</v>
      </c>
      <c r="L17" s="10">
        <v>2.07369804382324</v>
      </c>
      <c r="M17">
        <v>1.0592231750488299</v>
      </c>
      <c r="N17">
        <v>6.7860641479492196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3.7270412445068399</v>
      </c>
      <c r="U17">
        <v>3.39419341087341</v>
      </c>
      <c r="V17">
        <v>3.1837821006774898</v>
      </c>
      <c r="W17" s="17">
        <v>0.21041131019592299</v>
      </c>
      <c r="X17">
        <v>0.54325914382934604</v>
      </c>
      <c r="Y17">
        <v>0.54325914382934604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55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>
        <v>8.4483203887939506</v>
      </c>
      <c r="L18" s="10">
        <v>2.13308906555176</v>
      </c>
      <c r="M18">
        <v>1.2359924316406199</v>
      </c>
      <c r="N18">
        <v>6.0314388275146502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3.51515769958496</v>
      </c>
      <c r="U18">
        <v>3.2168738842010498</v>
      </c>
      <c r="V18">
        <v>3.0065894126892099</v>
      </c>
      <c r="W18" s="17">
        <v>0.21028447151184099</v>
      </c>
      <c r="X18">
        <v>0.50856828689575195</v>
      </c>
      <c r="Y18">
        <v>0.50856828689575195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808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9.0055828094482404</v>
      </c>
      <c r="L19" s="10">
        <v>2.1560440063476598</v>
      </c>
      <c r="M19">
        <v>1.2384948730468699</v>
      </c>
      <c r="N19">
        <v>6.7265453338623002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4.66326904296875</v>
      </c>
      <c r="U19">
        <v>4.2403526306152299</v>
      </c>
      <c r="V19">
        <v>4.0327014923095703</v>
      </c>
      <c r="W19" s="17">
        <v>0.20765113830566401</v>
      </c>
      <c r="X19">
        <v>0.63056755065918002</v>
      </c>
      <c r="Y19">
        <v>0.63056755065918002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446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8.2429790496826207</v>
      </c>
      <c r="L20" s="10">
        <v>2.26055908203125</v>
      </c>
      <c r="M20">
        <v>1.5181465148925799</v>
      </c>
      <c r="N20">
        <v>6.0716114044189498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3.6840438842773402</v>
      </c>
      <c r="U20">
        <v>3.3704593181610099</v>
      </c>
      <c r="V20">
        <v>3.1725697517395002</v>
      </c>
      <c r="W20" s="17">
        <v>0.19788956642150901</v>
      </c>
      <c r="X20">
        <v>0.51147413253784202</v>
      </c>
      <c r="Y20">
        <v>0.51147413253784202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s="1" customFormat="1" x14ac:dyDescent="0.15">
      <c r="A21" s="8">
        <v>18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">
        <v>9.2366027832031197</v>
      </c>
      <c r="L21" s="12">
        <v>2.1857337951660201</v>
      </c>
      <c r="M21" s="1">
        <v>1.31106948852539</v>
      </c>
      <c r="N21" s="1">
        <v>7.1571121215820304</v>
      </c>
      <c r="O21" s="1">
        <v>4</v>
      </c>
      <c r="P21" s="1">
        <v>4</v>
      </c>
      <c r="Q21" s="1">
        <v>13</v>
      </c>
      <c r="R21" s="19">
        <v>0.30769999999999997</v>
      </c>
      <c r="S21" s="19">
        <f t="shared" si="0"/>
        <v>0.4</v>
      </c>
      <c r="T21" s="1">
        <v>3.3908748626709002</v>
      </c>
      <c r="U21" s="1">
        <v>3.0836837291717498</v>
      </c>
      <c r="V21" s="1">
        <v>2.8891334533691402</v>
      </c>
      <c r="W21" s="12">
        <v>0.194550275802612</v>
      </c>
      <c r="X21" s="1">
        <v>0.50174140930175803</v>
      </c>
      <c r="Y21" s="1">
        <v>0.50174140930175803</v>
      </c>
      <c r="Z21" s="1">
        <v>0.4</v>
      </c>
      <c r="AA21" s="1">
        <v>0.9</v>
      </c>
      <c r="AB21" s="1">
        <v>0.69230769230769196</v>
      </c>
      <c r="AC21" s="1">
        <v>0.78260869565217395</v>
      </c>
      <c r="AD21" s="1">
        <v>0.1</v>
      </c>
      <c r="AE21" s="1">
        <v>0.5</v>
      </c>
    </row>
    <row r="22" spans="1:31" x14ac:dyDescent="0.15">
      <c r="A22" s="6">
        <v>964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>
        <v>8.2926025390625</v>
      </c>
      <c r="L22" s="10">
        <v>2.3254470825195299</v>
      </c>
      <c r="M22">
        <v>1.4777679443359399</v>
      </c>
      <c r="N22">
        <v>5.6989002227783203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3.8219947814941402</v>
      </c>
      <c r="U22">
        <v>3.4966413974761998</v>
      </c>
      <c r="V22">
        <v>3.2772459983825701</v>
      </c>
      <c r="W22" s="17">
        <v>0.21939539909362801</v>
      </c>
      <c r="X22">
        <v>0.54474878311157204</v>
      </c>
      <c r="Y22">
        <v>0.54474878311157204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170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8.4676895141601598</v>
      </c>
      <c r="L23" s="10">
        <v>2.2971897125244101</v>
      </c>
      <c r="M23">
        <v>1.4181556701660201</v>
      </c>
      <c r="N23">
        <v>5.8848934173584002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3.8597431182861301</v>
      </c>
      <c r="U23">
        <v>3.5388042926788299</v>
      </c>
      <c r="V23">
        <v>3.3210003376007098</v>
      </c>
      <c r="W23" s="17">
        <v>0.217803955078125</v>
      </c>
      <c r="X23">
        <v>0.53874278068542503</v>
      </c>
      <c r="Y23">
        <v>0.53874278068542503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639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>
        <v>9.0630569458007795</v>
      </c>
      <c r="L24" s="10">
        <v>2.2993106842040998</v>
      </c>
      <c r="M24">
        <v>1.3845100402832</v>
      </c>
      <c r="N24">
        <v>6.6131668090820304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3.9917640686035201</v>
      </c>
      <c r="U24">
        <v>3.6321241855621298</v>
      </c>
      <c r="V24">
        <v>3.4148266315460201</v>
      </c>
      <c r="W24" s="17">
        <v>0.217297554016113</v>
      </c>
      <c r="X24">
        <v>0.57693743705749501</v>
      </c>
      <c r="Y24">
        <v>0.57693743705749501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305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>
        <v>7.9079055786132804</v>
      </c>
      <c r="L25" s="10">
        <v>2.4413070678710902</v>
      </c>
      <c r="M25">
        <v>1.80562973022461</v>
      </c>
      <c r="N25">
        <v>5.6905059814453098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3.4544448852539098</v>
      </c>
      <c r="U25">
        <v>3.1742711067199698</v>
      </c>
      <c r="V25">
        <v>2.9711995124816899</v>
      </c>
      <c r="W25" s="17">
        <v>0.203071594238281</v>
      </c>
      <c r="X25">
        <v>0.48324537277221702</v>
      </c>
      <c r="Y25">
        <v>0.48324537277221702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906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>
        <v>9.8938808441162092</v>
      </c>
      <c r="L26" s="10">
        <v>2.3360290527343701</v>
      </c>
      <c r="M26">
        <v>1.4211578369140601</v>
      </c>
      <c r="N26">
        <v>7.7473583221435502</v>
      </c>
      <c r="O26">
        <v>6</v>
      </c>
      <c r="P26">
        <v>6</v>
      </c>
      <c r="Q26">
        <v>16</v>
      </c>
      <c r="R26" s="16">
        <v>0.375</v>
      </c>
      <c r="S26" s="16">
        <f t="shared" si="0"/>
        <v>0.6</v>
      </c>
      <c r="T26">
        <v>3.6714859008789098</v>
      </c>
      <c r="U26">
        <v>3.3333165645599401</v>
      </c>
      <c r="V26">
        <v>3.1318981647491499</v>
      </c>
      <c r="W26" s="17">
        <v>0.20141839981079099</v>
      </c>
      <c r="X26">
        <v>0.53958773612976096</v>
      </c>
      <c r="Y26">
        <v>0.53958773612976096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417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8.0318069458007795</v>
      </c>
      <c r="L27" s="10">
        <v>2.4672260284423801</v>
      </c>
      <c r="M27">
        <v>0.97212982177734397</v>
      </c>
      <c r="N27">
        <v>5.5365543365478498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3.4855861663818399</v>
      </c>
      <c r="U27">
        <v>3.1618115901946999</v>
      </c>
      <c r="V27">
        <v>2.96557521820068</v>
      </c>
      <c r="W27" s="17">
        <v>0.196236371994019</v>
      </c>
      <c r="X27">
        <v>0.52001094818115201</v>
      </c>
      <c r="Y27">
        <v>0.52001094818115201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907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>
        <v>9.0684146881103498</v>
      </c>
      <c r="L28" s="10">
        <v>2.43376541137695</v>
      </c>
      <c r="M28">
        <v>1.6964874267578101</v>
      </c>
      <c r="N28">
        <v>7.0204601287841797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4.1965484619140598</v>
      </c>
      <c r="U28">
        <v>3.8287448883056601</v>
      </c>
      <c r="V28">
        <v>3.6333708763122599</v>
      </c>
      <c r="W28" s="17">
        <v>0.19537401199340801</v>
      </c>
      <c r="X28">
        <v>0.56317758560180697</v>
      </c>
      <c r="Y28">
        <v>0.56317758560180697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756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>
        <v>8.0184116363525408</v>
      </c>
      <c r="L29" s="10">
        <v>2.3798713684082</v>
      </c>
      <c r="M29">
        <v>1.7715759277343699</v>
      </c>
      <c r="N29">
        <v>6.0273933410644496</v>
      </c>
      <c r="O29">
        <v>3</v>
      </c>
      <c r="P29">
        <v>3</v>
      </c>
      <c r="Q29">
        <v>11</v>
      </c>
      <c r="R29" s="16">
        <v>0.2727</v>
      </c>
      <c r="S29" s="16">
        <f t="shared" si="0"/>
        <v>0.3</v>
      </c>
      <c r="T29">
        <v>3.0213775634765598</v>
      </c>
      <c r="U29">
        <v>2.7786052227020299</v>
      </c>
      <c r="V29">
        <v>2.5855565071106001</v>
      </c>
      <c r="W29" s="17">
        <v>0.193048715591431</v>
      </c>
      <c r="X29">
        <v>0.43582105636596702</v>
      </c>
      <c r="Y29">
        <v>0.43582105636596702</v>
      </c>
      <c r="Z29">
        <v>0.3</v>
      </c>
      <c r="AA29">
        <v>0.8</v>
      </c>
      <c r="AB29">
        <v>0.72727272727272696</v>
      </c>
      <c r="AC29">
        <v>0.76190476190476197</v>
      </c>
      <c r="AD29">
        <v>0.2</v>
      </c>
      <c r="AE29">
        <v>0.5</v>
      </c>
    </row>
    <row r="30" spans="1:31" x14ac:dyDescent="0.15">
      <c r="A30" s="6">
        <v>448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9.0734901428222692</v>
      </c>
      <c r="L30" s="10">
        <v>2.4778366088867201</v>
      </c>
      <c r="M30">
        <v>0.80912399291992199</v>
      </c>
      <c r="N30">
        <v>6.8209762573242196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4.0728931427001998</v>
      </c>
      <c r="U30">
        <v>3.6551783084869398</v>
      </c>
      <c r="V30">
        <v>3.46395063400269</v>
      </c>
      <c r="W30" s="17">
        <v>0.19122767448425301</v>
      </c>
      <c r="X30">
        <v>0.60894250869750999</v>
      </c>
      <c r="Y30">
        <v>0.60894250869750999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691</v>
      </c>
      <c r="B31" s="1">
        <v>16</v>
      </c>
      <c r="C31" s="1">
        <v>4</v>
      </c>
      <c r="D31" s="1">
        <v>10</v>
      </c>
      <c r="E31" s="1">
        <v>10</v>
      </c>
      <c r="F31" s="1">
        <v>10</v>
      </c>
      <c r="G31" s="1">
        <v>0</v>
      </c>
      <c r="H31" s="1">
        <v>6</v>
      </c>
      <c r="I31" s="1">
        <v>4</v>
      </c>
      <c r="J31" s="1">
        <v>0.8</v>
      </c>
      <c r="K31" s="1">
        <v>7.9493179321289098</v>
      </c>
      <c r="L31" s="12">
        <v>2.4725875854492201</v>
      </c>
      <c r="M31" s="1">
        <v>1.1137008666992201</v>
      </c>
      <c r="N31" s="1">
        <v>5.7306690216064498</v>
      </c>
      <c r="O31" s="1">
        <v>3</v>
      </c>
      <c r="P31" s="1">
        <v>3</v>
      </c>
      <c r="Q31" s="1">
        <v>12</v>
      </c>
      <c r="R31" s="19">
        <v>0.25</v>
      </c>
      <c r="S31" s="19">
        <f t="shared" si="0"/>
        <v>0.3</v>
      </c>
      <c r="T31" s="1">
        <v>3.40252685546875</v>
      </c>
      <c r="U31" s="1">
        <v>3.0742228031158398</v>
      </c>
      <c r="V31" s="1">
        <v>2.8833880424499498</v>
      </c>
      <c r="W31" s="12">
        <v>0.190834760665894</v>
      </c>
      <c r="X31" s="1">
        <v>0.51913881301879905</v>
      </c>
      <c r="Y31" s="1">
        <v>0.51913881301879905</v>
      </c>
      <c r="Z31" s="1">
        <v>0.3</v>
      </c>
      <c r="AA31" s="1">
        <v>0.9</v>
      </c>
      <c r="AB31" s="1">
        <v>0.75</v>
      </c>
      <c r="AC31" s="1">
        <v>0.81818181818181801</v>
      </c>
      <c r="AD31" s="1">
        <v>0.1</v>
      </c>
      <c r="AE31" s="1">
        <v>0.6</v>
      </c>
    </row>
    <row r="32" spans="1:31" x14ac:dyDescent="0.15">
      <c r="A32" s="6">
        <v>544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7.8772621154785201</v>
      </c>
      <c r="L32" s="10">
        <v>2.6921443939209002</v>
      </c>
      <c r="M32">
        <v>1.2576274871826201</v>
      </c>
      <c r="N32">
        <v>5.0555725097656197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3.40272712707519</v>
      </c>
      <c r="U32">
        <v>3.1059045791625999</v>
      </c>
      <c r="V32">
        <v>2.8864624500274698</v>
      </c>
      <c r="W32" s="17">
        <v>0.219442129135132</v>
      </c>
      <c r="X32">
        <v>0.51626467704772905</v>
      </c>
      <c r="Y32">
        <v>0.51626467704772905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452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9.2221946716308594</v>
      </c>
      <c r="L33" s="10">
        <v>2.6102981567382799</v>
      </c>
      <c r="M33">
        <v>0.858612060546875</v>
      </c>
      <c r="N33">
        <v>6.6406021118164098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3.9146537780761701</v>
      </c>
      <c r="U33">
        <v>3.5210485458374001</v>
      </c>
      <c r="V33">
        <v>3.3050370216369598</v>
      </c>
      <c r="W33" s="17">
        <v>0.21601152420044001</v>
      </c>
      <c r="X33">
        <v>0.60961675643920898</v>
      </c>
      <c r="Y33">
        <v>0.60961675643920898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985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>
        <v>8.2304153442382795</v>
      </c>
      <c r="L34" s="10">
        <v>2.6405620574951199</v>
      </c>
      <c r="M34">
        <v>1.1465415954589799</v>
      </c>
      <c r="N34">
        <v>5.58138084411621</v>
      </c>
      <c r="O34">
        <v>5</v>
      </c>
      <c r="P34">
        <v>5</v>
      </c>
      <c r="Q34">
        <v>15</v>
      </c>
      <c r="R34" s="16">
        <v>0.33329999999999999</v>
      </c>
      <c r="S34" s="16">
        <f t="shared" si="0"/>
        <v>0.5</v>
      </c>
      <c r="T34">
        <v>3.8651008605957</v>
      </c>
      <c r="U34">
        <v>3.5085403919220002</v>
      </c>
      <c r="V34">
        <v>3.2926373481750502</v>
      </c>
      <c r="W34" s="17">
        <v>0.21590304374694799</v>
      </c>
      <c r="X34">
        <v>0.57246351242065396</v>
      </c>
      <c r="Y34">
        <v>0.57246351242065396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126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8.0450325012206996</v>
      </c>
      <c r="L35" s="10">
        <v>2.5795955657959002</v>
      </c>
      <c r="M35">
        <v>1.05793380737305</v>
      </c>
      <c r="N35">
        <v>5.3048954010009801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3.79867744445801</v>
      </c>
      <c r="U35">
        <v>3.46169829368591</v>
      </c>
      <c r="V35">
        <v>3.2461636066436799</v>
      </c>
      <c r="W35" s="17">
        <v>0.215534687042236</v>
      </c>
      <c r="X35">
        <v>0.55251383781433105</v>
      </c>
      <c r="Y35">
        <v>0.55251383781433105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91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8.7608680725097692</v>
      </c>
      <c r="L36" s="10">
        <v>2.60641670227051</v>
      </c>
      <c r="M36">
        <v>0.90999221801757801</v>
      </c>
      <c r="N36">
        <v>6.0163593292236301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3.8749866485595699</v>
      </c>
      <c r="U36">
        <v>3.4989471435546902</v>
      </c>
      <c r="V36">
        <v>3.2845439910888699</v>
      </c>
      <c r="W36" s="17">
        <v>0.21440315246582001</v>
      </c>
      <c r="X36">
        <v>0.59044265747070301</v>
      </c>
      <c r="Y36">
        <v>0.59044265747070301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537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8.5740776062011701</v>
      </c>
      <c r="L37" s="10">
        <v>2.5545711517334002</v>
      </c>
      <c r="M37">
        <v>0.87226486206054699</v>
      </c>
      <c r="N37">
        <v>5.8267345428466797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4.0616588592529297</v>
      </c>
      <c r="U37">
        <v>3.6896822452545202</v>
      </c>
      <c r="V37">
        <v>3.4774239063262899</v>
      </c>
      <c r="W37" s="17">
        <v>0.21225833892822299</v>
      </c>
      <c r="X37">
        <v>0.58423495292663596</v>
      </c>
      <c r="Y37">
        <v>0.58423495292663596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941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>
        <v>8.8859405517578107</v>
      </c>
      <c r="L38" s="10">
        <v>2.6512527465820299</v>
      </c>
      <c r="M38">
        <v>1.06869888305664</v>
      </c>
      <c r="N38">
        <v>6.4347610473632804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3.9604015350341801</v>
      </c>
      <c r="U38">
        <v>3.5765151977539098</v>
      </c>
      <c r="V38">
        <v>3.3643002510070801</v>
      </c>
      <c r="W38" s="17">
        <v>0.21221494674682601</v>
      </c>
      <c r="X38">
        <v>0.59610128402710005</v>
      </c>
      <c r="Y38">
        <v>0.59610128402710005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490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>
        <v>8.9770469665527308</v>
      </c>
      <c r="L39" s="10">
        <v>2.6830520629882799</v>
      </c>
      <c r="M39">
        <v>1.0594673156738299</v>
      </c>
      <c r="N39">
        <v>6.4310245513915998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3.5312767028808598</v>
      </c>
      <c r="U39">
        <v>3.1761629581451398</v>
      </c>
      <c r="V39">
        <v>2.9656441211700399</v>
      </c>
      <c r="W39" s="17">
        <v>0.21051883697509799</v>
      </c>
      <c r="X39">
        <v>0.56563258171081499</v>
      </c>
      <c r="Y39">
        <v>0.56563258171081499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264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8.7027568817138707</v>
      </c>
      <c r="L40" s="10">
        <v>2.6739330291747998</v>
      </c>
      <c r="M40">
        <v>1.0338172912597701</v>
      </c>
      <c r="N40">
        <v>5.9477291107177699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4.3563709259033203</v>
      </c>
      <c r="U40">
        <v>3.95168805122375</v>
      </c>
      <c r="V40">
        <v>3.7433953285217298</v>
      </c>
      <c r="W40" s="17">
        <v>0.20829272270202601</v>
      </c>
      <c r="X40">
        <v>0.61297559738159202</v>
      </c>
      <c r="Y40">
        <v>0.61297559738159202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s="1" customFormat="1" x14ac:dyDescent="0.15">
      <c r="A41" s="8">
        <v>614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">
        <v>8.8925533294677699</v>
      </c>
      <c r="L41" s="12">
        <v>2.60295486450195</v>
      </c>
      <c r="M41" s="1">
        <v>1.0347099304199201</v>
      </c>
      <c r="N41" s="1">
        <v>6.5620594024658203</v>
      </c>
      <c r="O41" s="1">
        <v>4</v>
      </c>
      <c r="P41" s="1">
        <v>4</v>
      </c>
      <c r="Q41" s="1">
        <v>14</v>
      </c>
      <c r="R41" s="19">
        <v>0.28570000000000001</v>
      </c>
      <c r="S41" s="19">
        <f t="shared" si="0"/>
        <v>0.4</v>
      </c>
      <c r="T41" s="1">
        <v>3.9543094635009801</v>
      </c>
      <c r="U41" s="1">
        <v>3.5536766052246098</v>
      </c>
      <c r="V41" s="1">
        <v>3.3475203514099099</v>
      </c>
      <c r="W41" s="12">
        <v>0.20615625381469699</v>
      </c>
      <c r="X41" s="1">
        <v>0.60678911209106401</v>
      </c>
      <c r="Y41" s="1">
        <v>0.60678911209106401</v>
      </c>
      <c r="Z41" s="1">
        <v>0.4</v>
      </c>
      <c r="AA41" s="1">
        <v>1</v>
      </c>
      <c r="AB41" s="1">
        <v>0.71428571428571397</v>
      </c>
      <c r="AC41" s="1">
        <v>0.83333333333333304</v>
      </c>
      <c r="AD41" s="1">
        <v>0</v>
      </c>
      <c r="AE41" s="1">
        <v>0.6</v>
      </c>
    </row>
    <row r="42" spans="1:31" x14ac:dyDescent="0.15">
      <c r="A42" s="6">
        <v>812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8.9020843505859393</v>
      </c>
      <c r="L42" s="10">
        <v>2.78079032897949</v>
      </c>
      <c r="M42">
        <v>1.2013854980468699</v>
      </c>
      <c r="N42">
        <v>6.2536659240722701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3.7074851989746098</v>
      </c>
      <c r="U42">
        <v>3.3514459133148198</v>
      </c>
      <c r="V42">
        <v>3.1318480968475302</v>
      </c>
      <c r="W42" s="17">
        <v>0.21959781646728499</v>
      </c>
      <c r="X42">
        <v>0.57563710212707497</v>
      </c>
      <c r="Y42">
        <v>0.57563710212707497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548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>
        <v>8.9298553466796893</v>
      </c>
      <c r="L43" s="3">
        <v>2.7839126586914098</v>
      </c>
      <c r="M43">
        <v>1.17550277709961</v>
      </c>
      <c r="N43">
        <v>6.2222137451171902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4.2257061004638699</v>
      </c>
      <c r="U43">
        <v>3.8171699047088601</v>
      </c>
      <c r="V43">
        <v>3.5984511375427202</v>
      </c>
      <c r="W43" s="3">
        <v>0.218718767166138</v>
      </c>
      <c r="X43">
        <v>0.62725496292114302</v>
      </c>
      <c r="Y43">
        <v>0.62725496292114302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16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8.9309425354003906</v>
      </c>
      <c r="L44" s="10">
        <v>2.8060455322265598</v>
      </c>
      <c r="M44">
        <v>1.33283615112305</v>
      </c>
      <c r="N44">
        <v>6.52512550354004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3.41633796691894</v>
      </c>
      <c r="U44">
        <v>3.08049511909485</v>
      </c>
      <c r="V44">
        <v>2.8683865070343</v>
      </c>
      <c r="W44" s="17">
        <v>0.21210861206054701</v>
      </c>
      <c r="X44">
        <v>0.547951459884644</v>
      </c>
      <c r="Y44">
        <v>0.547951459884644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6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8.6239891052246094</v>
      </c>
      <c r="L45" s="10">
        <v>2.81943702697754</v>
      </c>
      <c r="M45">
        <v>1.3828163146972701</v>
      </c>
      <c r="N45">
        <v>6.0827178955078098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3.6057682037353498</v>
      </c>
      <c r="U45">
        <v>3.2840092182159402</v>
      </c>
      <c r="V45">
        <v>3.0629391670227002</v>
      </c>
      <c r="W45" s="17">
        <v>0.221070051193237</v>
      </c>
      <c r="X45">
        <v>0.54282903671264604</v>
      </c>
      <c r="Y45">
        <v>0.54282903671264604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492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7.57393455505371</v>
      </c>
      <c r="L46" s="10">
        <v>2.8248882293701199</v>
      </c>
      <c r="M46">
        <v>1.91253662109375</v>
      </c>
      <c r="N46">
        <v>5.6341991424560502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3.27519607543945</v>
      </c>
      <c r="U46">
        <v>2.98541164398193</v>
      </c>
      <c r="V46">
        <v>2.80075883865356</v>
      </c>
      <c r="W46" s="17">
        <v>0.184652805328369</v>
      </c>
      <c r="X46">
        <v>0.474437236785889</v>
      </c>
      <c r="Y46">
        <v>0.474437236785889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584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8.0690231323242205</v>
      </c>
      <c r="L47" s="10">
        <v>2.8404674530029301</v>
      </c>
      <c r="M47">
        <v>1.6393394470214799</v>
      </c>
      <c r="N47">
        <v>5.7114505767822301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3.7794570922851598</v>
      </c>
      <c r="U47">
        <v>3.4538991451263401</v>
      </c>
      <c r="V47">
        <v>3.2357697486877401</v>
      </c>
      <c r="W47" s="17">
        <v>0.21812939643859899</v>
      </c>
      <c r="X47">
        <v>0.543687343597412</v>
      </c>
      <c r="Y47">
        <v>0.543687343597412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665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9.8043975830078107</v>
      </c>
      <c r="L48" s="10">
        <v>2.8414535522460902</v>
      </c>
      <c r="M48">
        <v>1.2517623901367201</v>
      </c>
      <c r="N48">
        <v>7.6306629180908203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3.2105064392089799</v>
      </c>
      <c r="U48">
        <v>2.88125443458557</v>
      </c>
      <c r="V48">
        <v>2.6906335353851301</v>
      </c>
      <c r="W48" s="17">
        <v>0.19062089920044001</v>
      </c>
      <c r="X48">
        <v>0.51987290382385298</v>
      </c>
      <c r="Y48">
        <v>0.51987290382385298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360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7.4449195861816397</v>
      </c>
      <c r="L49" s="10">
        <v>2.8489398956298801</v>
      </c>
      <c r="M49">
        <v>1.7384796142578101</v>
      </c>
      <c r="N49">
        <v>4.88381004333496</v>
      </c>
      <c r="O49">
        <v>3</v>
      </c>
      <c r="P49">
        <v>3</v>
      </c>
      <c r="Q49">
        <v>12</v>
      </c>
      <c r="R49" s="16">
        <v>0.25</v>
      </c>
      <c r="S49" s="16">
        <f t="shared" si="0"/>
        <v>0.3</v>
      </c>
      <c r="T49">
        <v>2.9568176269531201</v>
      </c>
      <c r="U49">
        <v>2.70844531059265</v>
      </c>
      <c r="V49">
        <v>2.4986667633056601</v>
      </c>
      <c r="W49" s="17">
        <v>0.209778547286987</v>
      </c>
      <c r="X49">
        <v>0.45815086364746099</v>
      </c>
      <c r="Y49">
        <v>0.45815086364746099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433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8.4229469299316406</v>
      </c>
      <c r="L50" s="10">
        <v>2.8988990783691402</v>
      </c>
      <c r="M50">
        <v>1.5214900970459</v>
      </c>
      <c r="N50">
        <v>5.7632331848144496</v>
      </c>
      <c r="O50">
        <v>3</v>
      </c>
      <c r="P50">
        <v>3</v>
      </c>
      <c r="Q50">
        <v>13</v>
      </c>
      <c r="R50" s="16">
        <v>0.23080000000000001</v>
      </c>
      <c r="S50" s="16">
        <f t="shared" si="0"/>
        <v>0.3</v>
      </c>
      <c r="T50">
        <v>3.23390769958496</v>
      </c>
      <c r="U50">
        <v>2.9493396282196001</v>
      </c>
      <c r="V50">
        <v>2.7195849418640101</v>
      </c>
      <c r="W50" s="17">
        <v>0.22975468635559099</v>
      </c>
      <c r="X50">
        <v>0.51432275772094704</v>
      </c>
      <c r="Y50">
        <v>0.51432275772094704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s="1" customFormat="1" x14ac:dyDescent="0.15">
      <c r="A51" s="8">
        <v>603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">
        <v>8.5958461761474592</v>
      </c>
      <c r="L51" s="12">
        <v>2.9016571044921902</v>
      </c>
      <c r="M51" s="1">
        <v>1.3127555847168</v>
      </c>
      <c r="N51" s="1">
        <v>5.5180530548095703</v>
      </c>
      <c r="O51" s="1">
        <v>4</v>
      </c>
      <c r="P51" s="1">
        <v>4</v>
      </c>
      <c r="Q51" s="1">
        <v>14</v>
      </c>
      <c r="R51" s="19">
        <v>0.28570000000000001</v>
      </c>
      <c r="S51" s="19">
        <f t="shared" si="0"/>
        <v>0.4</v>
      </c>
      <c r="T51" s="1">
        <v>3.7827453613281201</v>
      </c>
      <c r="U51" s="1">
        <v>3.4741151332855198</v>
      </c>
      <c r="V51" s="1">
        <v>3.2357971668243399</v>
      </c>
      <c r="W51" s="12">
        <v>0.238317966461182</v>
      </c>
      <c r="X51" s="1">
        <v>0.54694819450378396</v>
      </c>
      <c r="Y51" s="1">
        <v>0.54694819450378396</v>
      </c>
      <c r="Z51" s="1">
        <v>0.4</v>
      </c>
      <c r="AA51" s="1">
        <v>1</v>
      </c>
      <c r="AB51" s="1">
        <v>0.71428571428571397</v>
      </c>
      <c r="AC51" s="1">
        <v>0.83333333333333304</v>
      </c>
      <c r="AD51" s="1">
        <v>0</v>
      </c>
      <c r="AE51" s="1">
        <v>0.6</v>
      </c>
    </row>
    <row r="52" spans="1:31" x14ac:dyDescent="0.15">
      <c r="A52" s="6">
        <v>992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8.0666408538818395</v>
      </c>
      <c r="L52" s="10">
        <v>3.1297702789306601</v>
      </c>
      <c r="M52">
        <v>1.9966506958007799</v>
      </c>
      <c r="N52">
        <v>5.3953227996826199</v>
      </c>
      <c r="O52">
        <v>2</v>
      </c>
      <c r="P52">
        <v>2</v>
      </c>
      <c r="Q52">
        <v>12</v>
      </c>
      <c r="R52" s="16">
        <v>0.16669999999999999</v>
      </c>
      <c r="S52" s="16">
        <f t="shared" si="0"/>
        <v>0.2</v>
      </c>
      <c r="T52">
        <v>3.4346084594726598</v>
      </c>
      <c r="U52">
        <v>3.1610202789306601</v>
      </c>
      <c r="V52">
        <v>2.9174778461456299</v>
      </c>
      <c r="W52" s="17">
        <v>0.24354243278503401</v>
      </c>
      <c r="X52">
        <v>0.51713061332702603</v>
      </c>
      <c r="Y52">
        <v>0.51713061332702603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540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>
        <v>9.7411289215087908</v>
      </c>
      <c r="L53" s="10">
        <v>2.94868087768555</v>
      </c>
      <c r="M53">
        <v>1.3354301452636701</v>
      </c>
      <c r="N53">
        <v>7.2876205444335902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3.65993309020996</v>
      </c>
      <c r="U53">
        <v>3.2906217575073202</v>
      </c>
      <c r="V53">
        <v>3.0686097145080602</v>
      </c>
      <c r="W53" s="17">
        <v>0.22201204299926799</v>
      </c>
      <c r="X53">
        <v>0.59132337570190396</v>
      </c>
      <c r="Y53">
        <v>0.59132337570190396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623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>
        <v>9.8162384033203107</v>
      </c>
      <c r="L54" s="10">
        <v>2.95509529113769</v>
      </c>
      <c r="M54">
        <v>1.3126296997070299</v>
      </c>
      <c r="N54">
        <v>7.3290710449218697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3.8753776550293</v>
      </c>
      <c r="U54">
        <v>3.4747726917266801</v>
      </c>
      <c r="V54">
        <v>3.2498104572296098</v>
      </c>
      <c r="W54" s="17">
        <v>0.22496223449707001</v>
      </c>
      <c r="X54">
        <v>0.62556719779968295</v>
      </c>
      <c r="Y54">
        <v>0.62556719779968295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646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>
        <v>9.3516960144043004</v>
      </c>
      <c r="L55" s="10">
        <v>2.9591655731201199</v>
      </c>
      <c r="M55">
        <v>2.2698936462402299</v>
      </c>
      <c r="N55">
        <v>6.8346118927001998</v>
      </c>
      <c r="O55">
        <v>5</v>
      </c>
      <c r="P55">
        <v>5</v>
      </c>
      <c r="Q55">
        <v>15</v>
      </c>
      <c r="R55" s="16">
        <v>0.33329999999999999</v>
      </c>
      <c r="S55" s="16">
        <f t="shared" si="0"/>
        <v>0.5</v>
      </c>
      <c r="T55">
        <v>3.9323215484619101</v>
      </c>
      <c r="U55">
        <v>3.6056103706359899</v>
      </c>
      <c r="V55">
        <v>3.3658995628356898</v>
      </c>
      <c r="W55" s="17">
        <v>0.239710807800293</v>
      </c>
      <c r="X55">
        <v>0.56642198562622104</v>
      </c>
      <c r="Y55">
        <v>0.56642198562622104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598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8.8119716644287092</v>
      </c>
      <c r="L56" s="10">
        <v>3.1180801391601598</v>
      </c>
      <c r="M56">
        <v>1.6601638793945299</v>
      </c>
      <c r="N56">
        <v>5.8450279235839799</v>
      </c>
      <c r="O56">
        <v>4</v>
      </c>
      <c r="P56">
        <v>4</v>
      </c>
      <c r="Q56">
        <v>14</v>
      </c>
      <c r="R56" s="16">
        <v>0.28570000000000001</v>
      </c>
      <c r="S56" s="16">
        <f t="shared" si="0"/>
        <v>0.4</v>
      </c>
      <c r="T56">
        <v>3.55461502075195</v>
      </c>
      <c r="U56">
        <v>3.2463276386261</v>
      </c>
      <c r="V56">
        <v>2.99024534225464</v>
      </c>
      <c r="W56" s="17">
        <v>0.25608229637146002</v>
      </c>
      <c r="X56">
        <v>0.56436967849731401</v>
      </c>
      <c r="Y56">
        <v>0.56436967849731401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546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8.1508350372314506</v>
      </c>
      <c r="L57" s="10">
        <v>2.9941463470459002</v>
      </c>
      <c r="M57">
        <v>1.88302993774414</v>
      </c>
      <c r="N57">
        <v>5.8166790008544904</v>
      </c>
      <c r="O57">
        <v>3</v>
      </c>
      <c r="P57">
        <v>3</v>
      </c>
      <c r="Q57">
        <v>13</v>
      </c>
      <c r="R57" s="16">
        <v>0.23080000000000001</v>
      </c>
      <c r="S57" s="16">
        <f t="shared" si="0"/>
        <v>0.3</v>
      </c>
      <c r="T57">
        <v>3.2070579528808598</v>
      </c>
      <c r="U57">
        <v>2.9427673816680899</v>
      </c>
      <c r="V57">
        <v>2.7242865562439</v>
      </c>
      <c r="W57" s="17">
        <v>0.218480825424194</v>
      </c>
      <c r="X57">
        <v>0.482771396636963</v>
      </c>
      <c r="Y57">
        <v>0.482771396636963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478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7.9260540008544904</v>
      </c>
      <c r="L58" s="10">
        <v>3.0113277435302699</v>
      </c>
      <c r="M58">
        <v>1.61297035217285</v>
      </c>
      <c r="N58">
        <v>4.6953182220459002</v>
      </c>
      <c r="O58">
        <v>3</v>
      </c>
      <c r="P58">
        <v>3</v>
      </c>
      <c r="Q58">
        <v>13</v>
      </c>
      <c r="R58" s="16">
        <v>0.23080000000000001</v>
      </c>
      <c r="S58" s="16">
        <f t="shared" si="0"/>
        <v>0.3</v>
      </c>
      <c r="T58">
        <v>3.57649421691894</v>
      </c>
      <c r="U58">
        <v>3.3030436038970898</v>
      </c>
      <c r="V58">
        <v>3.0536046028137198</v>
      </c>
      <c r="W58" s="17">
        <v>0.249439001083374</v>
      </c>
      <c r="X58">
        <v>0.52288961410522505</v>
      </c>
      <c r="Y58">
        <v>0.52288961410522505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666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>
        <v>8.2833442687988299</v>
      </c>
      <c r="L59" s="10">
        <v>3.0254459381103498</v>
      </c>
      <c r="M59">
        <v>1.75009918212891</v>
      </c>
      <c r="N59">
        <v>5.5747966766357404</v>
      </c>
      <c r="O59">
        <v>3</v>
      </c>
      <c r="P59">
        <v>3</v>
      </c>
      <c r="Q59">
        <v>13</v>
      </c>
      <c r="R59" s="16">
        <v>0.23080000000000001</v>
      </c>
      <c r="S59" s="16">
        <f t="shared" si="0"/>
        <v>0.3</v>
      </c>
      <c r="T59">
        <v>3.4095649719238299</v>
      </c>
      <c r="U59">
        <v>3.1139774322509801</v>
      </c>
      <c r="V59">
        <v>2.8698601722717298</v>
      </c>
      <c r="W59" s="17">
        <v>0.24411725997924799</v>
      </c>
      <c r="X59">
        <v>0.53970479965210005</v>
      </c>
      <c r="Y59">
        <v>0.53970479965210005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x14ac:dyDescent="0.15">
      <c r="A60" s="6">
        <v>608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8.4217014312744105</v>
      </c>
      <c r="L60" s="10">
        <v>3.0600948333740199</v>
      </c>
      <c r="M60">
        <v>2.0581016540527299</v>
      </c>
      <c r="N60">
        <v>6.4310226440429696</v>
      </c>
      <c r="O60">
        <v>5</v>
      </c>
      <c r="P60">
        <v>5</v>
      </c>
      <c r="Q60">
        <v>15</v>
      </c>
      <c r="R60" s="16">
        <v>0.33329999999999999</v>
      </c>
      <c r="S60" s="16">
        <f t="shared" si="0"/>
        <v>0.5</v>
      </c>
      <c r="T60">
        <v>3.7421360015869101</v>
      </c>
      <c r="U60">
        <v>3.3851985931396502</v>
      </c>
      <c r="V60">
        <v>3.19155073165894</v>
      </c>
      <c r="W60" s="17">
        <v>0.193647861480713</v>
      </c>
      <c r="X60">
        <v>0.55058526992797896</v>
      </c>
      <c r="Y60">
        <v>0.55058526992797896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673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">
        <v>8.5554542541503906</v>
      </c>
      <c r="L61" s="12">
        <v>3.1125965118408199</v>
      </c>
      <c r="M61" s="1">
        <v>1.7402763366699201</v>
      </c>
      <c r="N61" s="1">
        <v>5.6406211853027299</v>
      </c>
      <c r="O61" s="1">
        <v>4</v>
      </c>
      <c r="P61" s="1">
        <v>4</v>
      </c>
      <c r="Q61" s="1">
        <v>14</v>
      </c>
      <c r="R61" s="19">
        <v>0.28570000000000001</v>
      </c>
      <c r="S61" s="19">
        <f t="shared" si="0"/>
        <v>0.4</v>
      </c>
      <c r="T61" s="1">
        <v>3.42026710510254</v>
      </c>
      <c r="U61" s="1">
        <v>3.1458337306976301</v>
      </c>
      <c r="V61" s="1">
        <v>2.9016473293304399</v>
      </c>
      <c r="W61" s="12">
        <v>0.244186401367187</v>
      </c>
      <c r="X61" s="1">
        <v>0.51861977577209495</v>
      </c>
      <c r="Y61" s="1">
        <v>0.51861977577209495</v>
      </c>
      <c r="Z61" s="1">
        <v>0.4</v>
      </c>
      <c r="AA61" s="1">
        <v>1</v>
      </c>
      <c r="AB61" s="1">
        <v>0.71428571428571397</v>
      </c>
      <c r="AC61" s="1">
        <v>0.83333333333333304</v>
      </c>
      <c r="AD61" s="1">
        <v>0</v>
      </c>
      <c r="AE61" s="1">
        <v>0.6</v>
      </c>
    </row>
    <row r="62" spans="1:31" s="3" customFormat="1" x14ac:dyDescent="0.15">
      <c r="K62" s="13" t="s">
        <v>29</v>
      </c>
      <c r="L62" s="10">
        <f>AVERAGE(L2:L61)</f>
        <v>2.501678403218587</v>
      </c>
      <c r="W62" s="17">
        <f t="shared" ref="W62:AE62" si="1">AVERAGE(W2:W61)</f>
        <v>0.21439417600631713</v>
      </c>
      <c r="Z62" s="3">
        <f t="shared" si="1"/>
        <v>0.45166666666666649</v>
      </c>
      <c r="AA62" s="3">
        <f t="shared" si="1"/>
        <v>0.98333333333333317</v>
      </c>
      <c r="AB62" s="3">
        <f t="shared" si="1"/>
        <v>0.68875968802439402</v>
      </c>
      <c r="AC62" s="3">
        <f t="shared" si="1"/>
        <v>0.80863239953819643</v>
      </c>
      <c r="AD62" s="3">
        <f t="shared" si="1"/>
        <v>1.6666666666666666E-2</v>
      </c>
      <c r="AE62" s="3">
        <f t="shared" si="1"/>
        <v>0.53166666666666684</v>
      </c>
    </row>
    <row r="63" spans="1:31" s="3" customFormat="1" x14ac:dyDescent="0.15">
      <c r="K63" s="14" t="s">
        <v>30</v>
      </c>
      <c r="L63" s="10">
        <f>MAX(L2:L61)</f>
        <v>3.1297702789306601</v>
      </c>
      <c r="W63" s="17">
        <f t="shared" ref="W63:AE63" si="2">MAX(W2:W61)</f>
        <v>0.25608229637146002</v>
      </c>
      <c r="Z63" s="3">
        <f t="shared" si="2"/>
        <v>0.7</v>
      </c>
      <c r="AA63" s="3">
        <f t="shared" si="2"/>
        <v>1</v>
      </c>
      <c r="AB63" s="3">
        <f t="shared" si="2"/>
        <v>0.83333333333333304</v>
      </c>
      <c r="AC63" s="3">
        <f t="shared" si="2"/>
        <v>0.90909090909090895</v>
      </c>
      <c r="AD63" s="3">
        <f t="shared" si="2"/>
        <v>0.2</v>
      </c>
      <c r="AE63" s="3">
        <f t="shared" si="2"/>
        <v>0.8</v>
      </c>
    </row>
    <row r="64" spans="1:31" s="3" customFormat="1" x14ac:dyDescent="0.15">
      <c r="L64" s="10">
        <f>MIN(L2:L61)</f>
        <v>1.86948013305664</v>
      </c>
      <c r="W64" s="17">
        <f t="shared" ref="W64:AE64" si="3">MIN(W2:W61)</f>
        <v>0.184652805328369</v>
      </c>
      <c r="Z64" s="3">
        <f t="shared" si="3"/>
        <v>0.2</v>
      </c>
      <c r="AA64" s="3">
        <f t="shared" si="3"/>
        <v>0.8</v>
      </c>
      <c r="AB64" s="3">
        <f t="shared" si="3"/>
        <v>0.58823529411764697</v>
      </c>
      <c r="AC64" s="3">
        <f t="shared" si="3"/>
        <v>0.74074074074074103</v>
      </c>
      <c r="AD64" s="3">
        <f t="shared" si="3"/>
        <v>0</v>
      </c>
      <c r="AE64" s="3">
        <f t="shared" si="3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s="22" customFormat="1" x14ac:dyDescent="0.15">
      <c r="K78" s="24" t="s">
        <v>98</v>
      </c>
      <c r="L78" s="24">
        <f>COUNTIF(L2:L61,"&lt;1.637")-COUNTIF(L2:L61,"&lt;1.423")</f>
        <v>0</v>
      </c>
      <c r="M78" s="24">
        <v>10</v>
      </c>
      <c r="W78" s="24"/>
    </row>
    <row r="79" spans="11:23" x14ac:dyDescent="0.15">
      <c r="K79" s="3" t="s">
        <v>99</v>
      </c>
      <c r="L79" s="3">
        <f>COUNTIF(L2:L61,"&lt;1.851")-COUNTIF(L2:L61,"&lt;1.637")</f>
        <v>0</v>
      </c>
      <c r="M79" s="3">
        <v>10</v>
      </c>
      <c r="W79" s="17"/>
    </row>
    <row r="80" spans="11:23" x14ac:dyDescent="0.15">
      <c r="K80" s="3" t="s">
        <v>100</v>
      </c>
      <c r="L80" s="3">
        <f>COUNTIF(L2:L61,"&lt;2.065")-COUNTIF(L2:L61,"&lt;1.851")</f>
        <v>10</v>
      </c>
      <c r="M80" s="3">
        <v>10</v>
      </c>
      <c r="W80" s="17"/>
    </row>
    <row r="81" spans="11:23" x14ac:dyDescent="0.15">
      <c r="K81" s="3" t="s">
        <v>101</v>
      </c>
      <c r="L81" s="3">
        <f>COUNTIF(L2:L61,"&lt;2.279")-COUNTIF(L2:L61,"&lt;2.065")</f>
        <v>10</v>
      </c>
      <c r="M81" s="3">
        <v>10</v>
      </c>
      <c r="W81" s="3"/>
    </row>
    <row r="82" spans="11:23" x14ac:dyDescent="0.15">
      <c r="K82" s="3" t="s">
        <v>102</v>
      </c>
      <c r="L82" s="3">
        <f>COUNTIF(L2:L61,"&lt;2.493")-COUNTIF(L2:L61,"&lt;2.279")</f>
        <v>10</v>
      </c>
      <c r="M82" s="3">
        <v>10</v>
      </c>
      <c r="W82" s="17"/>
    </row>
    <row r="83" spans="11:23" x14ac:dyDescent="0.15">
      <c r="K83" s="3" t="s">
        <v>103</v>
      </c>
      <c r="L83" s="3">
        <f>COUNTIF(L2:L61,"&lt;2.707")-COUNTIF(L2:L61,"&lt;2.493")</f>
        <v>10</v>
      </c>
      <c r="M83" s="3">
        <v>10</v>
      </c>
      <c r="W83" s="3"/>
    </row>
    <row r="84" spans="11:23" x14ac:dyDescent="0.15">
      <c r="K84" s="3" t="s">
        <v>104</v>
      </c>
      <c r="L84" s="3">
        <f>COUNTIF(L2:L61,"&lt;2.921")-COUNTIF(L2:L61,"&lt;2.707")</f>
        <v>10</v>
      </c>
      <c r="M84" s="3">
        <v>10</v>
      </c>
      <c r="W84" s="17"/>
    </row>
    <row r="85" spans="11:23" x14ac:dyDescent="0.15">
      <c r="K85" s="3" t="s">
        <v>105</v>
      </c>
      <c r="L85" s="3">
        <f>COUNTIF(L2:L61,"&lt;3.135")-COUNTIF(L2:L61,"&lt;2.921")</f>
        <v>10</v>
      </c>
      <c r="M85" s="3">
        <v>10</v>
      </c>
      <c r="W85" s="17"/>
    </row>
    <row r="86" spans="11:23" x14ac:dyDescent="0.15">
      <c r="K86" s="3" t="s">
        <v>106</v>
      </c>
      <c r="L86" s="3">
        <f>COUNTIF(L2:L61,"&lt;3.349")-COUNTIF(L2:L61,"&lt;3.135")</f>
        <v>0</v>
      </c>
      <c r="M86" s="3">
        <v>10</v>
      </c>
      <c r="W86" s="17"/>
    </row>
    <row r="87" spans="11:23" s="22" customFormat="1" x14ac:dyDescent="0.15">
      <c r="K87" s="24" t="s">
        <v>107</v>
      </c>
      <c r="L87" s="24">
        <f>COUNTIF(L2:L61,"&lt;3.563")-COUNTIF(L2:L61,"&lt;3.349")</f>
        <v>0</v>
      </c>
      <c r="M87" s="24">
        <v>10</v>
      </c>
      <c r="W87" s="24"/>
    </row>
    <row r="88" spans="11:23" x14ac:dyDescent="0.15">
      <c r="K88" s="3" t="s">
        <v>80</v>
      </c>
      <c r="L88" s="3"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M95">
        <v>1.423</v>
      </c>
      <c r="N95">
        <v>3.5680000000000001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M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M98">
        <v>1.9079999999999999</v>
      </c>
      <c r="N98">
        <v>0.155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M99">
        <v>2.5009999999999999</v>
      </c>
      <c r="N99">
        <v>0.21299999999999999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M100">
        <v>3.472</v>
      </c>
      <c r="N100">
        <v>0.29099999999999998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L105" s="10"/>
      <c r="W105" s="17"/>
    </row>
    <row r="106" spans="11:23" x14ac:dyDescent="0.15">
      <c r="L106" s="10"/>
      <c r="W106" s="17"/>
    </row>
    <row r="107" spans="11:23" x14ac:dyDescent="0.15">
      <c r="L107" s="10"/>
      <c r="W107" s="17"/>
    </row>
    <row r="108" spans="11:23" x14ac:dyDescent="0.15">
      <c r="L108" s="10"/>
      <c r="W108" s="17"/>
    </row>
    <row r="109" spans="11:23" x14ac:dyDescent="0.15">
      <c r="L109" s="10"/>
      <c r="W109" s="17"/>
    </row>
  </sheetData>
  <phoneticPr fontId="5" type="noConversion"/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E99"/>
  <sheetViews>
    <sheetView topLeftCell="E97" workbookViewId="0">
      <selection activeCell="E1" sqref="A1:XFD107"/>
    </sheetView>
  </sheetViews>
  <sheetFormatPr defaultColWidth="8.875" defaultRowHeight="13.5" x14ac:dyDescent="0.15"/>
  <cols>
    <col min="11" max="12" width="16.75" customWidth="1"/>
    <col min="23" max="23" width="19.37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140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12.781984329223601</v>
      </c>
      <c r="L2" s="10">
        <v>2.0721778869628902</v>
      </c>
      <c r="M2">
        <v>1.83835220336914</v>
      </c>
      <c r="N2">
        <v>9.5615386962890607</v>
      </c>
      <c r="O2">
        <v>5</v>
      </c>
      <c r="P2">
        <v>5</v>
      </c>
      <c r="Q2">
        <v>15</v>
      </c>
      <c r="R2" s="16">
        <v>0.33329999999999999</v>
      </c>
      <c r="S2" s="16">
        <f t="shared" ref="S2:S56" si="0">O2/E2</f>
        <v>0.5</v>
      </c>
      <c r="T2">
        <v>4.7281875610351598</v>
      </c>
      <c r="U2">
        <v>4.4298238754272496</v>
      </c>
      <c r="V2">
        <v>4.11706447601318</v>
      </c>
      <c r="W2" s="17">
        <v>0.312759399414062</v>
      </c>
      <c r="X2">
        <v>0.61112308502197299</v>
      </c>
      <c r="Y2">
        <v>0.61112308502197299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806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12.9845275878906</v>
      </c>
      <c r="L3" s="10">
        <v>2.0112686157226598</v>
      </c>
      <c r="M3">
        <v>1.7668647766113299</v>
      </c>
      <c r="N3">
        <v>9.7484550476074201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4.8279895782470703</v>
      </c>
      <c r="U3">
        <v>4.5147790908813503</v>
      </c>
      <c r="V3">
        <v>4.2017807960510298</v>
      </c>
      <c r="W3" s="17">
        <v>0.31299829483032199</v>
      </c>
      <c r="X3">
        <v>0.62620878219604503</v>
      </c>
      <c r="Y3">
        <v>0.62620878219604503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702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13.035551071166999</v>
      </c>
      <c r="L4" s="10">
        <v>1.8518524169921899</v>
      </c>
      <c r="M4">
        <v>1.5735511779785201</v>
      </c>
      <c r="N4">
        <v>9.6432857513427699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5.0322628021240199</v>
      </c>
      <c r="U4">
        <v>4.7077298164367702</v>
      </c>
      <c r="V4">
        <v>4.3833518028259304</v>
      </c>
      <c r="W4" s="17">
        <v>0.32437801361084001</v>
      </c>
      <c r="X4">
        <v>0.64891099929809604</v>
      </c>
      <c r="Y4">
        <v>0.64891099929809604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s="1" customFormat="1" x14ac:dyDescent="0.15">
      <c r="A5" s="6">
        <v>167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12.971529006958001</v>
      </c>
      <c r="L5" s="10">
        <v>1.88516998291016</v>
      </c>
      <c r="M5">
        <v>1.59377288818359</v>
      </c>
      <c r="N5">
        <v>9.4041481018066406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5.1941833496093697</v>
      </c>
      <c r="U5">
        <v>4.8667502403259304</v>
      </c>
      <c r="V5">
        <v>4.5372552871704102</v>
      </c>
      <c r="W5" s="17">
        <v>0.32949495315551802</v>
      </c>
      <c r="X5">
        <v>0.65692806243896495</v>
      </c>
      <c r="Y5">
        <v>0.65692806243896495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533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12.4168815612793</v>
      </c>
      <c r="L6" s="10">
        <v>1.8768482208252</v>
      </c>
      <c r="M6">
        <v>1.6374874114990201</v>
      </c>
      <c r="N6">
        <v>9.3175468444824201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4.5146732330322301</v>
      </c>
      <c r="U6">
        <v>4.2346105575561497</v>
      </c>
      <c r="V6">
        <v>3.9387907981872599</v>
      </c>
      <c r="W6" s="17">
        <v>0.29581975936889598</v>
      </c>
      <c r="X6">
        <v>0.57588243484497104</v>
      </c>
      <c r="Y6">
        <v>0.57588243484497104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66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12.834880828857401</v>
      </c>
      <c r="L7" s="10">
        <v>1.9117622375488299</v>
      </c>
      <c r="M7">
        <v>1.6743087768554701</v>
      </c>
      <c r="N7">
        <v>9.7622947692871094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5.3047294616699201</v>
      </c>
      <c r="U7">
        <v>4.9479794502258301</v>
      </c>
      <c r="V7">
        <v>4.6499147415161097</v>
      </c>
      <c r="W7" s="17">
        <v>0.29806470870971702</v>
      </c>
      <c r="X7">
        <v>0.65481472015380904</v>
      </c>
      <c r="Y7">
        <v>0.65481472015380904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780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13.2326164245606</v>
      </c>
      <c r="L8" s="10">
        <v>1.9440841674804701</v>
      </c>
      <c r="M8">
        <v>1.69852066040039</v>
      </c>
      <c r="N8">
        <v>10.0872039794922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5.0154247283935502</v>
      </c>
      <c r="U8">
        <v>4.6655039787292498</v>
      </c>
      <c r="V8">
        <v>4.3625283241271999</v>
      </c>
      <c r="W8" s="17">
        <v>0.302975654602051</v>
      </c>
      <c r="X8">
        <v>0.65289640426635698</v>
      </c>
      <c r="Y8">
        <v>0.65289640426635698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8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10.032100677490201</v>
      </c>
      <c r="L9" s="10">
        <v>2.0374279022216801</v>
      </c>
      <c r="M9">
        <v>1.35663986206055</v>
      </c>
      <c r="N9">
        <v>6.5893821716308603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4.4516887664794904</v>
      </c>
      <c r="U9">
        <v>4.1336708068847701</v>
      </c>
      <c r="V9">
        <v>3.82903051376343</v>
      </c>
      <c r="W9" s="17">
        <v>0.304640293121338</v>
      </c>
      <c r="X9">
        <v>0.62265825271606401</v>
      </c>
      <c r="Y9">
        <v>0.62265825271606401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696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11.557004928588899</v>
      </c>
      <c r="L10" s="10">
        <v>2.10552978515625</v>
      </c>
      <c r="M10">
        <v>1.8621940612793</v>
      </c>
      <c r="N10">
        <v>8.0682544708252006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3.9785842895507799</v>
      </c>
      <c r="U10">
        <v>3.7728855609893799</v>
      </c>
      <c r="V10">
        <v>3.4656283855438201</v>
      </c>
      <c r="W10" s="17">
        <v>0.30725717544555697</v>
      </c>
      <c r="X10">
        <v>0.51295590400695801</v>
      </c>
      <c r="Y10">
        <v>0.51295590400695801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935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12.895305633544901</v>
      </c>
      <c r="L11" s="10">
        <v>2.0056800842285201</v>
      </c>
      <c r="M11">
        <v>1.7586364746093699</v>
      </c>
      <c r="N11">
        <v>9.6291980743408203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5.2304878234863299</v>
      </c>
      <c r="U11">
        <v>4.8850607872009304</v>
      </c>
      <c r="V11">
        <v>4.5756163597106898</v>
      </c>
      <c r="W11" s="17">
        <v>0.30944442749023399</v>
      </c>
      <c r="X11">
        <v>0.65487146377563499</v>
      </c>
      <c r="Y11">
        <v>0.65487146377563499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1" customFormat="1" x14ac:dyDescent="0.15">
      <c r="A12" s="8">
        <v>141</v>
      </c>
      <c r="B12" s="1">
        <v>18</v>
      </c>
      <c r="C12" s="1">
        <v>2</v>
      </c>
      <c r="D12" s="1">
        <v>10</v>
      </c>
      <c r="E12" s="1">
        <v>10</v>
      </c>
      <c r="F12" s="1">
        <v>10</v>
      </c>
      <c r="G12" s="1">
        <v>0</v>
      </c>
      <c r="H12" s="1">
        <v>8</v>
      </c>
      <c r="I12" s="1">
        <v>2</v>
      </c>
      <c r="J12" s="1">
        <v>0.9</v>
      </c>
      <c r="K12" s="12">
        <v>10.3313331604004</v>
      </c>
      <c r="L12" s="12">
        <v>2.0478324890136701</v>
      </c>
      <c r="M12" s="1">
        <v>1.35721588134766</v>
      </c>
      <c r="N12" s="1">
        <v>6.9013252258300799</v>
      </c>
      <c r="O12" s="1">
        <v>5</v>
      </c>
      <c r="P12" s="1">
        <v>5</v>
      </c>
      <c r="Q12" s="1">
        <v>15</v>
      </c>
      <c r="R12" s="19">
        <v>0.33329999999999999</v>
      </c>
      <c r="S12" s="19">
        <f t="shared" si="0"/>
        <v>0.5</v>
      </c>
      <c r="T12" s="1">
        <v>4.6949310302734402</v>
      </c>
      <c r="U12" s="1">
        <v>4.3674135208129901</v>
      </c>
      <c r="V12" s="1">
        <v>4.0722942352294904</v>
      </c>
      <c r="W12" s="12">
        <v>0.29511928558349598</v>
      </c>
      <c r="X12" s="1">
        <v>0.62263679504394498</v>
      </c>
      <c r="Y12" s="1">
        <v>0.62263679504394498</v>
      </c>
      <c r="Z12" s="1">
        <v>0.5</v>
      </c>
      <c r="AA12" s="1">
        <v>1</v>
      </c>
      <c r="AB12" s="1">
        <v>0.66666666666666696</v>
      </c>
      <c r="AC12" s="1">
        <v>0.8</v>
      </c>
      <c r="AD12" s="1">
        <v>0</v>
      </c>
      <c r="AE12" s="1">
        <v>0.5</v>
      </c>
    </row>
    <row r="13" spans="1:31" x14ac:dyDescent="0.15">
      <c r="A13" s="6">
        <v>672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9.1706352233886701</v>
      </c>
      <c r="L13" s="10">
        <v>2.1295356750488299</v>
      </c>
      <c r="M13">
        <v>0.72742462158203103</v>
      </c>
      <c r="N13">
        <v>8.2298793792724592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3.96907615661621</v>
      </c>
      <c r="U13">
        <v>3.4698469638824498</v>
      </c>
      <c r="V13">
        <v>3.38294529914856</v>
      </c>
      <c r="W13" s="17">
        <v>8.6901664733886705E-2</v>
      </c>
      <c r="X13">
        <v>0.58613085746765103</v>
      </c>
      <c r="Y13">
        <v>0.58613085746765103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729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8.7124385833740199</v>
      </c>
      <c r="L14" s="10">
        <v>2.1867809295654301</v>
      </c>
      <c r="M14">
        <v>1.190185546875E-3</v>
      </c>
      <c r="N14">
        <v>8.6801414489746094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4.5547218322753897</v>
      </c>
      <c r="U14">
        <v>3.91522216796875</v>
      </c>
      <c r="V14">
        <v>3.9126772880554199</v>
      </c>
      <c r="W14" s="17">
        <v>2.5448799133300799E-3</v>
      </c>
      <c r="X14">
        <v>0.64204454421997104</v>
      </c>
      <c r="Y14">
        <v>0.64204454421997104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690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 s="3">
        <v>7.2086696624755904</v>
      </c>
      <c r="L15" s="10">
        <v>2.1912612915039098</v>
      </c>
      <c r="M15">
        <v>0.60709381103515603</v>
      </c>
      <c r="N15">
        <v>6.8664932250976598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3.0159358978271502</v>
      </c>
      <c r="U15">
        <v>2.6021556854247998</v>
      </c>
      <c r="V15">
        <v>2.5527789592742902</v>
      </c>
      <c r="W15" s="17">
        <v>4.9376726150512702E-2</v>
      </c>
      <c r="X15">
        <v>0.463156938552856</v>
      </c>
      <c r="Y15">
        <v>0.463156938552856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521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6.8177566528320304</v>
      </c>
      <c r="L16" s="3">
        <v>2.2020149230957</v>
      </c>
      <c r="M16">
        <v>0.59191131591796897</v>
      </c>
      <c r="N16">
        <v>6.0112800598144496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3.2612056732177699</v>
      </c>
      <c r="U16">
        <v>2.8719031810760498</v>
      </c>
      <c r="V16">
        <v>2.8120932579040501</v>
      </c>
      <c r="W16" s="3">
        <v>5.9809923171997098E-2</v>
      </c>
      <c r="X16">
        <v>0.44911241531372098</v>
      </c>
      <c r="Y16">
        <v>0.44911241531372098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931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8.2917289733886701</v>
      </c>
      <c r="L17" s="10">
        <v>2.2534942626953098</v>
      </c>
      <c r="M17">
        <v>0.145561218261719</v>
      </c>
      <c r="N17">
        <v>7.8606090545654297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3.8922595977783199</v>
      </c>
      <c r="U17">
        <v>3.3311226367950399</v>
      </c>
      <c r="V17">
        <v>3.2962231636047399</v>
      </c>
      <c r="W17" s="17">
        <v>3.4899473190307603E-2</v>
      </c>
      <c r="X17">
        <v>0.59603643417358398</v>
      </c>
      <c r="Y17">
        <v>0.59603643417358398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845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8.0190811157226598</v>
      </c>
      <c r="L18" s="10">
        <v>2.28095626831055</v>
      </c>
      <c r="M18">
        <v>0.30695343017578097</v>
      </c>
      <c r="N18">
        <v>7.5282402038574201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3.8505725860595699</v>
      </c>
      <c r="U18">
        <v>3.3273270130157502</v>
      </c>
      <c r="V18">
        <v>3.2824389934539799</v>
      </c>
      <c r="W18" s="17">
        <v>4.4888019561767599E-2</v>
      </c>
      <c r="X18">
        <v>0.56813359260559104</v>
      </c>
      <c r="Y18">
        <v>0.56813359260559104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240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8.3037338256835902</v>
      </c>
      <c r="L19" s="10">
        <v>2.2814140319824201</v>
      </c>
      <c r="M19">
        <v>0.228507995605469</v>
      </c>
      <c r="N19">
        <v>7.9388236999511701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3.8202362060546902</v>
      </c>
      <c r="U19">
        <v>3.2697188854217498</v>
      </c>
      <c r="V19">
        <v>3.2363152503967298</v>
      </c>
      <c r="W19" s="17">
        <v>3.34036350250244E-2</v>
      </c>
      <c r="X19">
        <v>0.58392095565795898</v>
      </c>
      <c r="Y19">
        <v>0.58392095565795898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450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7.1551666259765598</v>
      </c>
      <c r="L20" s="10">
        <v>2.28640556335449</v>
      </c>
      <c r="M20">
        <v>0.63689041137695301</v>
      </c>
      <c r="N20">
        <v>6.4384956359863299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3.5314579010009801</v>
      </c>
      <c r="U20">
        <v>3.1282513141632098</v>
      </c>
      <c r="V20">
        <v>3.0764431953430198</v>
      </c>
      <c r="W20" s="17">
        <v>5.1808118820190402E-2</v>
      </c>
      <c r="X20">
        <v>0.45501470565795898</v>
      </c>
      <c r="Y20">
        <v>0.45501470565795898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776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7.7532272338867196</v>
      </c>
      <c r="L21" s="10">
        <v>2.3033256530761701</v>
      </c>
      <c r="M21">
        <v>0.39759445190429699</v>
      </c>
      <c r="N21">
        <v>7.0883541107177699</v>
      </c>
      <c r="O21">
        <v>4</v>
      </c>
      <c r="P21">
        <v>4</v>
      </c>
      <c r="Q21">
        <v>13</v>
      </c>
      <c r="R21" s="16">
        <v>0.30769999999999997</v>
      </c>
      <c r="S21" s="16">
        <f t="shared" si="0"/>
        <v>0.4</v>
      </c>
      <c r="T21">
        <v>3.2614803314209002</v>
      </c>
      <c r="U21">
        <v>2.8163967132568399</v>
      </c>
      <c r="V21">
        <v>2.7636578083038299</v>
      </c>
      <c r="W21" s="17">
        <v>5.2738904953002902E-2</v>
      </c>
      <c r="X21">
        <v>0.49782252311706499</v>
      </c>
      <c r="Y21">
        <v>0.49782252311706499</v>
      </c>
      <c r="Z21">
        <v>0.4</v>
      </c>
      <c r="AA21">
        <v>0.9</v>
      </c>
      <c r="AB21">
        <v>0.69230769230769196</v>
      </c>
      <c r="AC21">
        <v>0.78260869565217395</v>
      </c>
      <c r="AD21">
        <v>0.1</v>
      </c>
      <c r="AE21">
        <v>0.5</v>
      </c>
    </row>
    <row r="22" spans="1:31" x14ac:dyDescent="0.15">
      <c r="A22" s="6">
        <v>208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7.715576171875</v>
      </c>
      <c r="L22" s="10">
        <v>2.3070621490478498</v>
      </c>
      <c r="M22">
        <v>0.436279296875</v>
      </c>
      <c r="N22">
        <v>7.0754623413085902</v>
      </c>
      <c r="O22">
        <v>4</v>
      </c>
      <c r="P22">
        <v>4</v>
      </c>
      <c r="Q22">
        <v>13</v>
      </c>
      <c r="R22" s="16">
        <v>0.30769999999999997</v>
      </c>
      <c r="S22" s="16">
        <f t="shared" si="0"/>
        <v>0.4</v>
      </c>
      <c r="T22">
        <v>2.9602012634277299</v>
      </c>
      <c r="U22">
        <v>2.5532672405242902</v>
      </c>
      <c r="V22">
        <v>2.4966611862182599</v>
      </c>
      <c r="W22" s="17">
        <v>5.6606054306030301E-2</v>
      </c>
      <c r="X22">
        <v>0.46354007720947299</v>
      </c>
      <c r="Y22">
        <v>0.46354007720947299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s="1" customFormat="1" x14ac:dyDescent="0.15">
      <c r="A23" s="8">
        <v>653</v>
      </c>
      <c r="B23" s="1">
        <v>15</v>
      </c>
      <c r="C23" s="1">
        <v>5</v>
      </c>
      <c r="D23" s="1">
        <v>10</v>
      </c>
      <c r="E23" s="1">
        <v>10</v>
      </c>
      <c r="F23" s="1">
        <v>10</v>
      </c>
      <c r="G23" s="1">
        <v>0</v>
      </c>
      <c r="H23" s="1">
        <v>5</v>
      </c>
      <c r="I23" s="1">
        <v>5</v>
      </c>
      <c r="J23" s="1">
        <v>0.75</v>
      </c>
      <c r="K23" s="12">
        <v>8.1527938842773402</v>
      </c>
      <c r="L23" s="12">
        <v>2.31557273864746</v>
      </c>
      <c r="M23" s="1">
        <v>0.247383117675781</v>
      </c>
      <c r="N23" s="1">
        <v>7.5380725860595703</v>
      </c>
      <c r="O23" s="1">
        <v>5</v>
      </c>
      <c r="P23" s="1">
        <v>5</v>
      </c>
      <c r="Q23" s="1">
        <v>15</v>
      </c>
      <c r="R23" s="19">
        <v>0.33329999999999999</v>
      </c>
      <c r="S23" s="19">
        <f t="shared" si="0"/>
        <v>0.5</v>
      </c>
      <c r="T23" s="1">
        <v>4.1106548309326199</v>
      </c>
      <c r="U23" s="1">
        <v>3.5686156749725302</v>
      </c>
      <c r="V23" s="1">
        <v>3.5180110931396502</v>
      </c>
      <c r="W23" s="12">
        <v>5.0604581832885701E-2</v>
      </c>
      <c r="X23" s="1">
        <v>0.59264373779296897</v>
      </c>
      <c r="Y23" s="1">
        <v>0.59264373779296897</v>
      </c>
      <c r="Z23" s="1">
        <v>0.5</v>
      </c>
      <c r="AA23" s="1">
        <v>1</v>
      </c>
      <c r="AB23" s="1">
        <v>0.66666666666666696</v>
      </c>
      <c r="AC23" s="1">
        <v>0.8</v>
      </c>
      <c r="AD23" s="1">
        <v>0</v>
      </c>
      <c r="AE23" s="1">
        <v>0.5</v>
      </c>
    </row>
    <row r="24" spans="1:31" s="1" customFormat="1" x14ac:dyDescent="0.15">
      <c r="A24" s="6">
        <v>235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11.3900394439697</v>
      </c>
      <c r="L24" s="10">
        <v>2.4912586212158199</v>
      </c>
      <c r="M24">
        <v>1.7519493103027299</v>
      </c>
      <c r="N24">
        <v>7.4269104003906197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4.2479076385498002</v>
      </c>
      <c r="U24">
        <v>3.9892611503601101</v>
      </c>
      <c r="V24">
        <v>3.6309616565704301</v>
      </c>
      <c r="W24" s="17">
        <v>0.35829949378967302</v>
      </c>
      <c r="X24">
        <v>0.61694598197937001</v>
      </c>
      <c r="Y24">
        <v>0.61694598197937001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39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9.4858074188232404</v>
      </c>
      <c r="L25" s="10">
        <v>2.5182456970214799</v>
      </c>
      <c r="M25">
        <v>1.84243392944336</v>
      </c>
      <c r="N25">
        <v>5.33036231994629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4.1952648162841797</v>
      </c>
      <c r="U25">
        <v>3.94472360610962</v>
      </c>
      <c r="V25">
        <v>3.5989799499511701</v>
      </c>
      <c r="W25" s="17">
        <v>0.34574365615844699</v>
      </c>
      <c r="X25">
        <v>0.59628486633300803</v>
      </c>
      <c r="Y25">
        <v>0.59628486633300803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965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12.5211086273193</v>
      </c>
      <c r="L26" s="10">
        <v>2.5494575500488299</v>
      </c>
      <c r="M26">
        <v>2.31388664245606</v>
      </c>
      <c r="N26">
        <v>8.7239055633544904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4.3991069793701199</v>
      </c>
      <c r="U26">
        <v>4.1645359992981001</v>
      </c>
      <c r="V26">
        <v>3.8337669372558598</v>
      </c>
      <c r="W26" s="17">
        <v>0.330769062042236</v>
      </c>
      <c r="X26">
        <v>0.56534004211425803</v>
      </c>
      <c r="Y26">
        <v>0.56534004211425803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317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9.8195228576660192</v>
      </c>
      <c r="L27" s="10">
        <v>2.5452957153320299</v>
      </c>
      <c r="M27">
        <v>1.9575824737548799</v>
      </c>
      <c r="N27">
        <v>6.1542224884033203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4.2932720184326199</v>
      </c>
      <c r="U27">
        <v>4.0327382087707502</v>
      </c>
      <c r="V27">
        <v>3.7078118324279798</v>
      </c>
      <c r="W27" s="17">
        <v>0.32492637634277299</v>
      </c>
      <c r="X27">
        <v>0.585460186004639</v>
      </c>
      <c r="Y27">
        <v>0.585460186004639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24</v>
      </c>
      <c r="B28">
        <v>15</v>
      </c>
      <c r="C28">
        <v>5</v>
      </c>
      <c r="D28">
        <v>10</v>
      </c>
      <c r="E28">
        <v>10</v>
      </c>
      <c r="F28">
        <v>9</v>
      </c>
      <c r="G28">
        <v>1</v>
      </c>
      <c r="H28">
        <v>6</v>
      </c>
      <c r="I28">
        <v>4</v>
      </c>
      <c r="J28">
        <v>0.75</v>
      </c>
      <c r="K28" s="3">
        <v>8.3411636352539098</v>
      </c>
      <c r="L28" s="10">
        <v>2.5968551635742201</v>
      </c>
      <c r="M28">
        <v>1.41201019287109</v>
      </c>
      <c r="N28">
        <v>6.6117286682128897</v>
      </c>
      <c r="O28">
        <v>5</v>
      </c>
      <c r="P28">
        <v>5</v>
      </c>
      <c r="Q28">
        <v>14</v>
      </c>
      <c r="R28" s="16">
        <v>0.35709999999999997</v>
      </c>
      <c r="S28" s="16">
        <f t="shared" si="0"/>
        <v>0.5</v>
      </c>
      <c r="T28">
        <v>3.4026832580566402</v>
      </c>
      <c r="U28">
        <v>3.0136945247650102</v>
      </c>
      <c r="V28">
        <v>2.94060087203979</v>
      </c>
      <c r="W28" s="17">
        <v>7.3093652725219699E-2</v>
      </c>
      <c r="X28">
        <v>0.46208238601684598</v>
      </c>
      <c r="Y28">
        <v>0.46208238601684598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538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13.0384979248047</v>
      </c>
      <c r="L29" s="10">
        <v>2.5367488861084002</v>
      </c>
      <c r="M29">
        <v>2.3458824157714799</v>
      </c>
      <c r="N29">
        <v>9.7599239349365199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4.6303787231445304</v>
      </c>
      <c r="U29">
        <v>4.3344349861145002</v>
      </c>
      <c r="V29">
        <v>4.0118227005004901</v>
      </c>
      <c r="W29" s="17">
        <v>0.322612285614014</v>
      </c>
      <c r="X29">
        <v>0.61855602264404297</v>
      </c>
      <c r="Y29">
        <v>0.61855602264404297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244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8.7490596771240199</v>
      </c>
      <c r="L30" s="10">
        <v>2.5667800903320299</v>
      </c>
      <c r="M30">
        <v>1.12606430053711</v>
      </c>
      <c r="N30">
        <v>6.7020092010498002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3.7958354949951199</v>
      </c>
      <c r="U30">
        <v>3.42601418495178</v>
      </c>
      <c r="V30">
        <v>3.2471504211425799</v>
      </c>
      <c r="W30" s="17">
        <v>0.17886376380920399</v>
      </c>
      <c r="X30">
        <v>0.54868507385253895</v>
      </c>
      <c r="Y30">
        <v>0.54868507385253895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212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7.9279098510742196</v>
      </c>
      <c r="L31" s="10">
        <v>2.5874786376953098</v>
      </c>
      <c r="M31">
        <v>0.54357528686523404</v>
      </c>
      <c r="N31">
        <v>6.5930538177490199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3.4272365570068399</v>
      </c>
      <c r="U31">
        <v>3.0102581977844198</v>
      </c>
      <c r="V31">
        <v>2.9044351577758798</v>
      </c>
      <c r="W31" s="17">
        <v>0.10582304000854501</v>
      </c>
      <c r="X31">
        <v>0.52280139923095703</v>
      </c>
      <c r="Y31">
        <v>0.52280139923095703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460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6.9733810424804696</v>
      </c>
      <c r="L32" s="10">
        <v>2.4160079956054701</v>
      </c>
      <c r="M32">
        <v>0.81462478637695301</v>
      </c>
      <c r="N32">
        <v>5.9119777679443404</v>
      </c>
      <c r="O32">
        <v>4</v>
      </c>
      <c r="P32">
        <v>4</v>
      </c>
      <c r="Q32">
        <v>13</v>
      </c>
      <c r="R32" s="16">
        <v>0.30769999999999997</v>
      </c>
      <c r="S32" s="16">
        <f t="shared" si="0"/>
        <v>0.4</v>
      </c>
      <c r="T32">
        <v>3.2793884277343701</v>
      </c>
      <c r="U32">
        <v>2.9090919494628902</v>
      </c>
      <c r="V32">
        <v>2.8150904178619398</v>
      </c>
      <c r="W32" s="17">
        <v>9.4001531600952107E-2</v>
      </c>
      <c r="X32">
        <v>0.46429800987243702</v>
      </c>
      <c r="Y32">
        <v>0.46429800987243702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6">
        <v>390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7.9791641235351598</v>
      </c>
      <c r="L33" s="10">
        <v>2.5468788146972701</v>
      </c>
      <c r="M33">
        <v>0.53936386108398404</v>
      </c>
      <c r="N33">
        <v>6.8495445251464799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3.54753494262695</v>
      </c>
      <c r="U33">
        <v>3.11309742927551</v>
      </c>
      <c r="V33">
        <v>3.0184552669525102</v>
      </c>
      <c r="W33" s="17">
        <v>9.4642162322998005E-2</v>
      </c>
      <c r="X33">
        <v>0.52907967567443803</v>
      </c>
      <c r="Y33">
        <v>0.52907967567443803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s="1" customFormat="1" x14ac:dyDescent="0.15">
      <c r="A34" s="8">
        <v>741</v>
      </c>
      <c r="B34" s="1">
        <v>16</v>
      </c>
      <c r="C34" s="1">
        <v>4</v>
      </c>
      <c r="D34" s="1">
        <v>10</v>
      </c>
      <c r="E34" s="1">
        <v>10</v>
      </c>
      <c r="F34" s="1">
        <v>10</v>
      </c>
      <c r="G34" s="1">
        <v>0</v>
      </c>
      <c r="H34" s="1">
        <v>6</v>
      </c>
      <c r="I34" s="1">
        <v>4</v>
      </c>
      <c r="J34" s="1">
        <v>0.8</v>
      </c>
      <c r="K34" s="12">
        <v>7.8732261657714799</v>
      </c>
      <c r="L34" s="12">
        <v>2.3893070220947301</v>
      </c>
      <c r="M34" s="1">
        <v>1.5041046142578101</v>
      </c>
      <c r="N34" s="1">
        <v>6.9268531799316397</v>
      </c>
      <c r="O34" s="1">
        <v>6</v>
      </c>
      <c r="P34" s="1">
        <v>6</v>
      </c>
      <c r="Q34" s="1">
        <v>16</v>
      </c>
      <c r="R34" s="19">
        <v>0.375</v>
      </c>
      <c r="S34" s="19">
        <f t="shared" si="0"/>
        <v>0.6</v>
      </c>
      <c r="T34" s="1">
        <v>3.6089420318603498</v>
      </c>
      <c r="U34" s="1">
        <v>3.2022559642791699</v>
      </c>
      <c r="V34" s="1">
        <v>3.1033778190612802</v>
      </c>
      <c r="W34" s="12">
        <v>9.8878145217895494E-2</v>
      </c>
      <c r="X34" s="1">
        <v>0.50556421279907204</v>
      </c>
      <c r="Y34" s="1">
        <v>0.50556421279907204</v>
      </c>
      <c r="Z34" s="1">
        <v>0.6</v>
      </c>
      <c r="AA34" s="1">
        <v>1</v>
      </c>
      <c r="AB34" s="1">
        <v>0.625</v>
      </c>
      <c r="AC34" s="1">
        <v>0.76923076923076905</v>
      </c>
      <c r="AD34" s="1">
        <v>0</v>
      </c>
      <c r="AE34" s="1">
        <v>0.4</v>
      </c>
    </row>
    <row r="35" spans="1:31" x14ac:dyDescent="0.15">
      <c r="A35" s="6">
        <v>611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8.5197029113769496</v>
      </c>
      <c r="L35" s="10">
        <v>2.7211761474609402</v>
      </c>
      <c r="M35">
        <v>1.17047119140625</v>
      </c>
      <c r="N35">
        <v>5.78745460510254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4.1503734588623002</v>
      </c>
      <c r="U35">
        <v>3.7720191478729199</v>
      </c>
      <c r="V35">
        <v>3.5380928516387899</v>
      </c>
      <c r="W35" s="17">
        <v>0.233926296234131</v>
      </c>
      <c r="X35">
        <v>0.61228060722351096</v>
      </c>
      <c r="Y35">
        <v>0.61228060722351096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143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9.5758647918701207</v>
      </c>
      <c r="L36" s="10">
        <v>2.8060607910156201</v>
      </c>
      <c r="M36">
        <v>1.87446212768555</v>
      </c>
      <c r="N36">
        <v>6.56581687927246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4.0521068572998002</v>
      </c>
      <c r="U36">
        <v>3.7258136272430402</v>
      </c>
      <c r="V36">
        <v>3.4393310546875</v>
      </c>
      <c r="W36" s="17">
        <v>0.28648257255554199</v>
      </c>
      <c r="X36">
        <v>0.61277580261230502</v>
      </c>
      <c r="Y36">
        <v>0.61277580261230502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195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9.5682582855224592</v>
      </c>
      <c r="L37" s="10">
        <v>2.8551826477050799</v>
      </c>
      <c r="M37">
        <v>1.73777008056641</v>
      </c>
      <c r="N37">
        <v>5.8653812408447301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4.23862648010254</v>
      </c>
      <c r="U37">
        <v>3.9338898658752401</v>
      </c>
      <c r="V37">
        <v>3.6075196266174299</v>
      </c>
      <c r="W37" s="17">
        <v>0.326370239257812</v>
      </c>
      <c r="X37">
        <v>0.63110685348510698</v>
      </c>
      <c r="Y37">
        <v>0.63110685348510698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362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7.4266471862793004</v>
      </c>
      <c r="L38" s="10">
        <v>2.65016365051269</v>
      </c>
      <c r="M38">
        <v>0.79006195068359397</v>
      </c>
      <c r="N38">
        <v>5.832763671875</v>
      </c>
      <c r="O38">
        <v>3</v>
      </c>
      <c r="P38">
        <v>3</v>
      </c>
      <c r="Q38">
        <v>12</v>
      </c>
      <c r="R38" s="16">
        <v>0.25</v>
      </c>
      <c r="S38" s="16">
        <f t="shared" si="0"/>
        <v>0.3</v>
      </c>
      <c r="T38">
        <v>2.9501590728759801</v>
      </c>
      <c r="U38">
        <v>2.6197974681854199</v>
      </c>
      <c r="V38">
        <v>2.4874329566955602</v>
      </c>
      <c r="W38" s="17">
        <v>0.132364511489868</v>
      </c>
      <c r="X38">
        <v>0.46272611618041998</v>
      </c>
      <c r="Y38">
        <v>0.46272611618041998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465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7.2475414276123002</v>
      </c>
      <c r="L39" s="10">
        <v>2.6715660095214799</v>
      </c>
      <c r="M39">
        <v>1.10940933227539</v>
      </c>
      <c r="N39">
        <v>6.0276374816894496</v>
      </c>
      <c r="O39">
        <v>3</v>
      </c>
      <c r="P39">
        <v>3</v>
      </c>
      <c r="Q39">
        <v>11</v>
      </c>
      <c r="R39" s="16">
        <v>0.2727</v>
      </c>
      <c r="S39" s="16">
        <f t="shared" si="0"/>
        <v>0.3</v>
      </c>
      <c r="T39">
        <v>3.08828544616699</v>
      </c>
      <c r="U39">
        <v>2.7331199645996098</v>
      </c>
      <c r="V39">
        <v>2.6300811767578098</v>
      </c>
      <c r="W39" s="17">
        <v>0.103038787841797</v>
      </c>
      <c r="X39">
        <v>0.45820426940918002</v>
      </c>
      <c r="Y39">
        <v>0.45820426940918002</v>
      </c>
      <c r="Z39">
        <v>0.3</v>
      </c>
      <c r="AA39">
        <v>0.8</v>
      </c>
      <c r="AB39">
        <v>0.72727272727272696</v>
      </c>
      <c r="AC39">
        <v>0.76190476190476197</v>
      </c>
      <c r="AD39">
        <v>0.2</v>
      </c>
      <c r="AE39">
        <v>0.5</v>
      </c>
    </row>
    <row r="40" spans="1:31" x14ac:dyDescent="0.15">
      <c r="A40" s="6">
        <v>637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8.3590946197509801</v>
      </c>
      <c r="L40" s="10">
        <v>2.7022609710693399</v>
      </c>
      <c r="M40">
        <v>0.47758865356445301</v>
      </c>
      <c r="N40">
        <v>6.8643245697021502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3.7901134490966801</v>
      </c>
      <c r="U40">
        <v>3.3169093132018999</v>
      </c>
      <c r="V40">
        <v>3.20951151847839</v>
      </c>
      <c r="W40" s="17">
        <v>0.10739779472351101</v>
      </c>
      <c r="X40">
        <v>0.58060193061828602</v>
      </c>
      <c r="Y40">
        <v>0.58060193061828602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133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8.1249008178710902</v>
      </c>
      <c r="L41" s="10">
        <v>2.6571311950683598</v>
      </c>
      <c r="M41">
        <v>0.60422134399414096</v>
      </c>
      <c r="N41">
        <v>6.8297176361084002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3.8297367095947301</v>
      </c>
      <c r="U41">
        <v>3.37107276916504</v>
      </c>
      <c r="V41">
        <v>3.2589538097381601</v>
      </c>
      <c r="W41" s="17">
        <v>0.11211895942687999</v>
      </c>
      <c r="X41">
        <v>0.57078289985656705</v>
      </c>
      <c r="Y41">
        <v>0.57078289985656705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523</v>
      </c>
      <c r="B42">
        <v>15</v>
      </c>
      <c r="C42">
        <v>5</v>
      </c>
      <c r="D42">
        <v>10</v>
      </c>
      <c r="E42">
        <v>10</v>
      </c>
      <c r="F42">
        <v>9</v>
      </c>
      <c r="G42">
        <v>1</v>
      </c>
      <c r="H42">
        <v>6</v>
      </c>
      <c r="I42">
        <v>4</v>
      </c>
      <c r="J42">
        <v>0.75</v>
      </c>
      <c r="K42" s="3">
        <v>7.95646095275879</v>
      </c>
      <c r="L42" s="10">
        <v>2.79928779602051</v>
      </c>
      <c r="M42">
        <v>1.62091064453125</v>
      </c>
      <c r="N42">
        <v>5.6493225097656197</v>
      </c>
      <c r="O42">
        <v>5</v>
      </c>
      <c r="P42">
        <v>5</v>
      </c>
      <c r="Q42">
        <v>14</v>
      </c>
      <c r="R42" s="16">
        <v>0.35709999999999997</v>
      </c>
      <c r="S42" s="16">
        <f t="shared" si="0"/>
        <v>0.5</v>
      </c>
      <c r="T42">
        <v>3.3187294006347701</v>
      </c>
      <c r="U42">
        <v>3.0012328624725302</v>
      </c>
      <c r="V42">
        <v>2.8874719142913801</v>
      </c>
      <c r="W42" s="17">
        <v>0.113760948181152</v>
      </c>
      <c r="X42">
        <v>0.43125748634338401</v>
      </c>
      <c r="Y42">
        <v>0.43125748634338401</v>
      </c>
      <c r="Z42">
        <v>0.5</v>
      </c>
      <c r="AA42">
        <v>0.9</v>
      </c>
      <c r="AB42">
        <v>0.64285714285714302</v>
      </c>
      <c r="AC42">
        <v>0.75</v>
      </c>
      <c r="AD42">
        <v>0.1</v>
      </c>
      <c r="AE42">
        <v>0.4</v>
      </c>
    </row>
    <row r="43" spans="1:31" x14ac:dyDescent="0.15">
      <c r="A43" s="6">
        <v>86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8.3743400573730504</v>
      </c>
      <c r="L43" s="10">
        <v>2.8474159240722701</v>
      </c>
      <c r="M43">
        <v>0.84817123413085904</v>
      </c>
      <c r="N43">
        <v>7.0553627014160201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3.4937095642089799</v>
      </c>
      <c r="U43">
        <v>3.0568745136261</v>
      </c>
      <c r="V43">
        <v>2.9398140907287602</v>
      </c>
      <c r="W43" s="17">
        <v>0.11706042289733901</v>
      </c>
      <c r="X43">
        <v>0.55389547348022505</v>
      </c>
      <c r="Y43">
        <v>0.55389547348022505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326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8.5384082794189506</v>
      </c>
      <c r="L44" s="10">
        <v>2.7803001403808598</v>
      </c>
      <c r="M44">
        <v>0.56219100952148404</v>
      </c>
      <c r="N44">
        <v>7.0799999237060502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3.5761966705322301</v>
      </c>
      <c r="U44">
        <v>3.12972831726074</v>
      </c>
      <c r="V44">
        <v>3.0091691017150901</v>
      </c>
      <c r="W44" s="17">
        <v>0.12055921554565401</v>
      </c>
      <c r="X44">
        <v>0.567027568817139</v>
      </c>
      <c r="Y44">
        <v>0.567027568817139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s="1" customFormat="1" x14ac:dyDescent="0.15">
      <c r="A45" s="8">
        <v>871</v>
      </c>
      <c r="B45" s="1">
        <v>16</v>
      </c>
      <c r="C45" s="1">
        <v>4</v>
      </c>
      <c r="D45" s="1">
        <v>10</v>
      </c>
      <c r="E45" s="1">
        <v>10</v>
      </c>
      <c r="F45" s="1">
        <v>10</v>
      </c>
      <c r="G45" s="1">
        <v>0</v>
      </c>
      <c r="H45" s="1">
        <v>6</v>
      </c>
      <c r="I45" s="1">
        <v>4</v>
      </c>
      <c r="J45" s="1">
        <v>0.8</v>
      </c>
      <c r="K45" s="12">
        <v>7.9087219238281197</v>
      </c>
      <c r="L45" s="12">
        <v>2.8474178314209002</v>
      </c>
      <c r="M45" s="1">
        <v>2.1939430236816402</v>
      </c>
      <c r="N45" s="1">
        <v>6.80181884765625</v>
      </c>
      <c r="O45" s="1">
        <v>6</v>
      </c>
      <c r="P45" s="1">
        <v>6</v>
      </c>
      <c r="Q45" s="1">
        <v>16</v>
      </c>
      <c r="R45" s="19">
        <v>0.375</v>
      </c>
      <c r="S45" s="19">
        <f t="shared" si="0"/>
        <v>0.6</v>
      </c>
      <c r="T45" s="1">
        <v>3.80978584289551</v>
      </c>
      <c r="U45" s="1">
        <v>3.40479636192322</v>
      </c>
      <c r="V45" s="1">
        <v>3.2825675010681099</v>
      </c>
      <c r="W45" s="12">
        <v>0.122228860855102</v>
      </c>
      <c r="X45" s="1">
        <v>0.52721834182739302</v>
      </c>
      <c r="Y45" s="1">
        <v>0.52721834182739302</v>
      </c>
      <c r="Z45" s="1">
        <v>0.6</v>
      </c>
      <c r="AA45" s="1">
        <v>1</v>
      </c>
      <c r="AB45" s="1">
        <v>0.625</v>
      </c>
      <c r="AC45" s="1">
        <v>0.76923076923076905</v>
      </c>
      <c r="AD45" s="1">
        <v>0</v>
      </c>
      <c r="AE45" s="1">
        <v>0.4</v>
      </c>
    </row>
    <row r="46" spans="1:31" x14ac:dyDescent="0.15">
      <c r="A46" s="6">
        <v>458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8.1400718688964808</v>
      </c>
      <c r="L46" s="10">
        <v>3.0566768646240199</v>
      </c>
      <c r="M46">
        <v>1.5933265686035201</v>
      </c>
      <c r="N46">
        <v>4.8139476776123002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3.6725311279296902</v>
      </c>
      <c r="U46">
        <v>3.3799407482147199</v>
      </c>
      <c r="V46">
        <v>3.1038677692413299</v>
      </c>
      <c r="W46" s="17">
        <v>0.276072978973389</v>
      </c>
      <c r="X46">
        <v>0.56866335868835405</v>
      </c>
      <c r="Y46">
        <v>0.56866335868835405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159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8.7575283050537092</v>
      </c>
      <c r="L47" s="10">
        <v>3.1088714599609402</v>
      </c>
      <c r="M47">
        <v>2.2011642456054701</v>
      </c>
      <c r="N47">
        <v>5.04380226135254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3.7435493469238299</v>
      </c>
      <c r="U47">
        <v>3.4978618621826199</v>
      </c>
      <c r="V47">
        <v>3.1751580238342298</v>
      </c>
      <c r="W47" s="17">
        <v>0.322703838348389</v>
      </c>
      <c r="X47">
        <v>0.56839132308960005</v>
      </c>
      <c r="Y47">
        <v>0.56839132308960005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602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10.192476272583001</v>
      </c>
      <c r="L48" s="10">
        <v>2.9104270935058598</v>
      </c>
      <c r="M48">
        <v>2.3252792358398402</v>
      </c>
      <c r="N48">
        <v>6.1768379211425799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4.1273612976074201</v>
      </c>
      <c r="U48">
        <v>3.8802869319915798</v>
      </c>
      <c r="V48">
        <v>3.5175795555114702</v>
      </c>
      <c r="W48" s="17">
        <v>0.36270737648010198</v>
      </c>
      <c r="X48">
        <v>0.60978174209594704</v>
      </c>
      <c r="Y48">
        <v>0.60978174209594704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542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8.8737983703613299</v>
      </c>
      <c r="L49" s="10">
        <v>2.94257736206055</v>
      </c>
      <c r="M49">
        <v>1.8657855987548799</v>
      </c>
      <c r="N49">
        <v>4.8838615417480504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3.9666213989257799</v>
      </c>
      <c r="U49">
        <v>3.7125279903411901</v>
      </c>
      <c r="V49">
        <v>3.3866553306579599</v>
      </c>
      <c r="W49" s="17">
        <v>0.32587265968322698</v>
      </c>
      <c r="X49">
        <v>0.57996606826782204</v>
      </c>
      <c r="Y49">
        <v>0.57996606826782204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974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13.1687889099121</v>
      </c>
      <c r="L50" s="10">
        <v>2.9838104248046902</v>
      </c>
      <c r="M50">
        <v>2.7930278778076199</v>
      </c>
      <c r="N50">
        <v>9.4088058471679705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4.5915431976318404</v>
      </c>
      <c r="U50">
        <v>4.33931541442871</v>
      </c>
      <c r="V50">
        <v>3.9836831092834499</v>
      </c>
      <c r="W50" s="17">
        <v>0.355632305145264</v>
      </c>
      <c r="X50">
        <v>0.607860088348389</v>
      </c>
      <c r="Y50">
        <v>0.607860088348389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389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9.8403091430664098</v>
      </c>
      <c r="L51" s="10">
        <v>2.99455642700195</v>
      </c>
      <c r="M51">
        <v>2.46992111206055</v>
      </c>
      <c r="N51">
        <v>5.9340286254882804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3.6995983123779301</v>
      </c>
      <c r="U51">
        <v>3.5086257457733101</v>
      </c>
      <c r="V51">
        <v>3.1915373802185099</v>
      </c>
      <c r="W51" s="17">
        <v>0.31708836555481001</v>
      </c>
      <c r="X51">
        <v>0.50806093215942405</v>
      </c>
      <c r="Y51">
        <v>0.50806093215942405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269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12.125684738159199</v>
      </c>
      <c r="L52" s="10">
        <v>2.8903121948242201</v>
      </c>
      <c r="M52">
        <v>2.1766777038574201</v>
      </c>
      <c r="N52">
        <v>7.9760437011718697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4.1562347412109402</v>
      </c>
      <c r="U52">
        <v>3.9122827053070099</v>
      </c>
      <c r="V52">
        <v>3.52935862541199</v>
      </c>
      <c r="W52" s="17">
        <v>0.38292407989501898</v>
      </c>
      <c r="X52">
        <v>0.62687611579894997</v>
      </c>
      <c r="Y52">
        <v>0.62687611579894997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987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13.11452293396</v>
      </c>
      <c r="L53" s="10">
        <v>3.0455665588378902</v>
      </c>
      <c r="M53">
        <v>2.85603904724121</v>
      </c>
      <c r="N53">
        <v>9.2924613952636701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4.5542678833007804</v>
      </c>
      <c r="U53">
        <v>4.3066840171814</v>
      </c>
      <c r="V53">
        <v>3.95100021362305</v>
      </c>
      <c r="W53" s="17">
        <v>0.35568380355835</v>
      </c>
      <c r="X53">
        <v>0.60326766967773404</v>
      </c>
      <c r="Y53">
        <v>0.60326766967773404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949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11.0470275878906</v>
      </c>
      <c r="L54" s="10">
        <v>3.00836181640625</v>
      </c>
      <c r="M54">
        <v>2.4568119049072301</v>
      </c>
      <c r="N54">
        <v>7.29058837890625</v>
      </c>
      <c r="O54">
        <v>2</v>
      </c>
      <c r="P54">
        <v>2</v>
      </c>
      <c r="Q54">
        <v>11</v>
      </c>
      <c r="R54" s="16">
        <v>0.18179999999999999</v>
      </c>
      <c r="S54" s="16">
        <f t="shared" si="0"/>
        <v>0.2</v>
      </c>
      <c r="T54">
        <v>3.6874294281005899</v>
      </c>
      <c r="U54">
        <v>3.4886915683746298</v>
      </c>
      <c r="V54">
        <v>3.1422247886657702</v>
      </c>
      <c r="W54" s="17">
        <v>0.34646677970886203</v>
      </c>
      <c r="X54">
        <v>0.54520463943481401</v>
      </c>
      <c r="Y54">
        <v>0.54520463943481401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120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9.5853919982910192</v>
      </c>
      <c r="L55" s="10">
        <v>3.02151679992676</v>
      </c>
      <c r="M55">
        <v>1.9201812744140601</v>
      </c>
      <c r="N55">
        <v>5.7058448791503897</v>
      </c>
      <c r="O55">
        <v>3</v>
      </c>
      <c r="P55">
        <v>3</v>
      </c>
      <c r="Q55">
        <v>13</v>
      </c>
      <c r="R55" s="16">
        <v>0.23080000000000001</v>
      </c>
      <c r="S55" s="16">
        <f t="shared" si="0"/>
        <v>0.3</v>
      </c>
      <c r="T55">
        <v>3.9613189697265598</v>
      </c>
      <c r="U55">
        <v>3.6854782104492201</v>
      </c>
      <c r="V55">
        <v>3.3423583507537802</v>
      </c>
      <c r="W55" s="17">
        <v>0.34311985969543501</v>
      </c>
      <c r="X55">
        <v>0.61896061897277799</v>
      </c>
      <c r="Y55">
        <v>0.61896061897277799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843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11.2172584533691</v>
      </c>
      <c r="L56" s="10">
        <v>3.0332145690918</v>
      </c>
      <c r="M56">
        <v>1.8868942260742201</v>
      </c>
      <c r="N56">
        <v>7.8704261779785201</v>
      </c>
      <c r="O56">
        <v>5</v>
      </c>
      <c r="P56">
        <v>5</v>
      </c>
      <c r="Q56">
        <v>15</v>
      </c>
      <c r="R56" s="16">
        <v>0.33329999999999999</v>
      </c>
      <c r="S56" s="16">
        <f t="shared" si="0"/>
        <v>0.5</v>
      </c>
      <c r="T56">
        <v>3.81022071838379</v>
      </c>
      <c r="U56">
        <v>3.5047795772552499</v>
      </c>
      <c r="V56">
        <v>3.20269775390625</v>
      </c>
      <c r="W56" s="17">
        <v>0.30208182334899902</v>
      </c>
      <c r="X56">
        <v>0.60752296447753895</v>
      </c>
      <c r="Y56">
        <v>0.60752296447753895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s="3" customFormat="1" x14ac:dyDescent="0.15">
      <c r="K57" s="13" t="s">
        <v>29</v>
      </c>
      <c r="L57" s="10">
        <f>AVERAGE(L2:L56)</f>
        <v>2.5011932026256214</v>
      </c>
      <c r="W57" s="17">
        <f t="shared" ref="W57:AE57" si="1">AVERAGE(W2:W56)</f>
        <v>0.21290635629133742</v>
      </c>
      <c r="Z57" s="3">
        <f t="shared" si="1"/>
        <v>0.46181818181818174</v>
      </c>
      <c r="AA57" s="3">
        <f t="shared" si="1"/>
        <v>0.97999999999999976</v>
      </c>
      <c r="AB57" s="3">
        <f t="shared" si="1"/>
        <v>0.68336988323619352</v>
      </c>
      <c r="AC57" s="3">
        <f t="shared" si="1"/>
        <v>0.80362071832427528</v>
      </c>
      <c r="AD57" s="3">
        <f t="shared" si="1"/>
        <v>1.9999999999999997E-2</v>
      </c>
      <c r="AE57" s="3">
        <f t="shared" si="1"/>
        <v>0.5181818181818183</v>
      </c>
    </row>
    <row r="58" spans="1:31" s="3" customFormat="1" x14ac:dyDescent="0.15">
      <c r="K58" s="14" t="s">
        <v>30</v>
      </c>
      <c r="L58" s="10">
        <f>MAX(L2:L56)</f>
        <v>3.1088714599609402</v>
      </c>
      <c r="W58" s="17">
        <f t="shared" ref="W58:AE58" si="2">MAX(W2:W56)</f>
        <v>0.38292407989501898</v>
      </c>
      <c r="Z58" s="3">
        <f t="shared" si="2"/>
        <v>0.7</v>
      </c>
      <c r="AA58" s="3">
        <f t="shared" si="2"/>
        <v>1</v>
      </c>
      <c r="AB58" s="3">
        <f t="shared" si="2"/>
        <v>0.81818181818181801</v>
      </c>
      <c r="AC58" s="3">
        <f t="shared" si="2"/>
        <v>0.86956521739130399</v>
      </c>
      <c r="AD58" s="3">
        <f t="shared" si="2"/>
        <v>0.2</v>
      </c>
      <c r="AE58" s="3">
        <f t="shared" si="2"/>
        <v>0.7</v>
      </c>
    </row>
    <row r="59" spans="1:31" s="3" customFormat="1" x14ac:dyDescent="0.15">
      <c r="L59" s="10">
        <f>MIN(L2:L56)</f>
        <v>1.8518524169921899</v>
      </c>
      <c r="W59" s="17">
        <f t="shared" ref="W59:AE59" si="3">MIN(W2:W56)</f>
        <v>2.5448799133300799E-3</v>
      </c>
      <c r="Z59" s="3">
        <f t="shared" si="3"/>
        <v>0.2</v>
      </c>
      <c r="AA59" s="3">
        <f t="shared" si="3"/>
        <v>0.8</v>
      </c>
      <c r="AB59" s="3">
        <f t="shared" si="3"/>
        <v>0.58823529411764697</v>
      </c>
      <c r="AC59" s="3">
        <f t="shared" si="3"/>
        <v>0.74074074074074103</v>
      </c>
      <c r="AD59" s="3">
        <f t="shared" si="3"/>
        <v>0</v>
      </c>
      <c r="AE59" s="3">
        <f t="shared" si="3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3"/>
    </row>
    <row r="75" spans="11:23" s="1" customFormat="1" x14ac:dyDescent="0.15">
      <c r="K75" s="12" t="s">
        <v>108</v>
      </c>
      <c r="L75" s="12">
        <f>COUNTIF(L2:L56,"&lt;2.107")-COUNTIF(L2:L56,"&lt;1.851")</f>
        <v>11</v>
      </c>
      <c r="M75" s="12"/>
      <c r="W75" s="12"/>
    </row>
    <row r="76" spans="11:23" x14ac:dyDescent="0.15">
      <c r="K76" s="3" t="s">
        <v>109</v>
      </c>
      <c r="L76" s="3">
        <f>COUNTIF(L2:L56,"&lt;2.363")-COUNTIF(L2:L56,"&lt;2.107")</f>
        <v>11</v>
      </c>
      <c r="W76" s="3"/>
    </row>
    <row r="77" spans="11:23" x14ac:dyDescent="0.15">
      <c r="K77" s="3" t="s">
        <v>110</v>
      </c>
      <c r="L77" s="3">
        <f>COUNTIF(L2:L56,"&lt;2.619")-COUNTIF(L2:L56,"&lt;2.363")</f>
        <v>11</v>
      </c>
      <c r="W77" s="3"/>
    </row>
    <row r="78" spans="11:23" x14ac:dyDescent="0.15">
      <c r="K78" s="3" t="s">
        <v>111</v>
      </c>
      <c r="L78" s="3">
        <f>COUNTIF(L2:L56,"&lt;2.875")-COUNTIF(L2:L56,"&lt;2.619")</f>
        <v>11</v>
      </c>
      <c r="W78" s="3"/>
    </row>
    <row r="79" spans="11:23" s="1" customFormat="1" x14ac:dyDescent="0.15">
      <c r="K79" s="12" t="s">
        <v>112</v>
      </c>
      <c r="L79" s="12">
        <f>COUNTIF(L2:L56,"&lt;3.131")-COUNTIF(L2:L56,"&lt;2.875")</f>
        <v>11</v>
      </c>
      <c r="M79" s="12"/>
      <c r="W79" s="12"/>
    </row>
    <row r="80" spans="11:23" x14ac:dyDescent="0.15">
      <c r="K80" s="3" t="s">
        <v>77</v>
      </c>
      <c r="L80" s="3">
        <v>0</v>
      </c>
      <c r="W80" s="3"/>
    </row>
    <row r="81" spans="11:23" x14ac:dyDescent="0.15">
      <c r="K81" s="3" t="s">
        <v>78</v>
      </c>
      <c r="L81" s="3">
        <v>0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1.851</v>
      </c>
      <c r="O92">
        <v>3.1349999999999998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O93">
        <v>0.25600000000000001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M95">
        <v>1.9079999999999999</v>
      </c>
      <c r="N95">
        <v>0.155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M96">
        <v>2.5009999999999999</v>
      </c>
      <c r="N96">
        <v>0.21299999999999999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M97">
        <v>3.472</v>
      </c>
      <c r="N97">
        <v>0.29099999999999998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E95"/>
  <sheetViews>
    <sheetView topLeftCell="E67" workbookViewId="0">
      <selection activeCell="E1" sqref="A1:XFD101"/>
    </sheetView>
  </sheetViews>
  <sheetFormatPr defaultColWidth="8.875" defaultRowHeight="13.5" x14ac:dyDescent="0.15"/>
  <cols>
    <col min="11" max="12" width="18.5" customWidth="1"/>
    <col min="23" max="23" width="21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834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10.4121608734131</v>
      </c>
      <c r="L2" s="10">
        <v>2.2625465393066402</v>
      </c>
      <c r="M2">
        <v>1.6365547180175799</v>
      </c>
      <c r="N2">
        <v>7.0570545196533203</v>
      </c>
      <c r="O2">
        <v>4</v>
      </c>
      <c r="P2">
        <v>4</v>
      </c>
      <c r="Q2">
        <v>14</v>
      </c>
      <c r="R2" s="16">
        <v>0.28570000000000001</v>
      </c>
      <c r="S2" s="16">
        <f t="shared" ref="S2:S52" si="0">O2/E2</f>
        <v>0.4</v>
      </c>
      <c r="T2">
        <v>4.5424346923828098</v>
      </c>
      <c r="U2">
        <v>4.2352447509765598</v>
      </c>
      <c r="V2">
        <v>3.9195265769958501</v>
      </c>
      <c r="W2" s="17">
        <v>0.315718173980713</v>
      </c>
      <c r="X2">
        <v>0.622908115386963</v>
      </c>
      <c r="Y2">
        <v>0.622908115386963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0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10.8487205505371</v>
      </c>
      <c r="L3" s="10">
        <v>2.2319488525390598</v>
      </c>
      <c r="M3">
        <v>1.5590057373046899</v>
      </c>
      <c r="N3">
        <v>7.4062690734863299</v>
      </c>
      <c r="O3">
        <v>4</v>
      </c>
      <c r="P3">
        <v>4</v>
      </c>
      <c r="Q3">
        <v>14</v>
      </c>
      <c r="R3" s="16">
        <v>0.28570000000000001</v>
      </c>
      <c r="S3" s="16">
        <f t="shared" si="0"/>
        <v>0.4</v>
      </c>
      <c r="T3">
        <v>4.5414714813232404</v>
      </c>
      <c r="U3">
        <v>4.2360644340515101</v>
      </c>
      <c r="V3">
        <v>3.9238123893737802</v>
      </c>
      <c r="W3" s="17">
        <v>0.31225204467773399</v>
      </c>
      <c r="X3">
        <v>0.617659091949463</v>
      </c>
      <c r="Y3">
        <v>0.617659091949463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833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9.99371337890625</v>
      </c>
      <c r="L4" s="10">
        <v>2.1343574523925799</v>
      </c>
      <c r="M4">
        <v>1.4716148376464799</v>
      </c>
      <c r="N4">
        <v>6.5104637145996103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4.3172283172607404</v>
      </c>
      <c r="U4">
        <v>4.0264840126037598</v>
      </c>
      <c r="V4">
        <v>3.7139267921447701</v>
      </c>
      <c r="W4" s="17">
        <v>0.31255722045898399</v>
      </c>
      <c r="X4">
        <v>0.60330152511596702</v>
      </c>
      <c r="Y4">
        <v>0.60330152511596702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140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12.781984329223601</v>
      </c>
      <c r="L5" s="10">
        <v>2.0721778869628902</v>
      </c>
      <c r="M5">
        <v>1.83835220336914</v>
      </c>
      <c r="N5">
        <v>9.5615386962890607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4.7281875610351598</v>
      </c>
      <c r="U5">
        <v>4.4298238754272496</v>
      </c>
      <c r="V5">
        <v>4.11706447601318</v>
      </c>
      <c r="W5" s="17">
        <v>0.312759399414062</v>
      </c>
      <c r="X5">
        <v>0.61112308502197299</v>
      </c>
      <c r="Y5">
        <v>0.61112308502197299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806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12.9845275878906</v>
      </c>
      <c r="L6" s="10">
        <v>2.0112686157226598</v>
      </c>
      <c r="M6">
        <v>1.7668647766113299</v>
      </c>
      <c r="N6">
        <v>9.7484550476074201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4.8279895782470703</v>
      </c>
      <c r="U6">
        <v>4.5147790908813503</v>
      </c>
      <c r="V6">
        <v>4.2017807960510298</v>
      </c>
      <c r="W6" s="17">
        <v>0.31299829483032199</v>
      </c>
      <c r="X6">
        <v>0.62620878219604503</v>
      </c>
      <c r="Y6">
        <v>0.62620878219604503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855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9.8626899719238299</v>
      </c>
      <c r="L7" s="10">
        <v>2.1980857849121098</v>
      </c>
      <c r="M7">
        <v>1.5481758117675799</v>
      </c>
      <c r="N7">
        <v>6.3311920166015598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4.3179283142089799</v>
      </c>
      <c r="U7">
        <v>4.03924560546875</v>
      </c>
      <c r="V7">
        <v>3.72537040710449</v>
      </c>
      <c r="W7" s="17">
        <v>0.31387519836425798</v>
      </c>
      <c r="X7">
        <v>0.59255790710449197</v>
      </c>
      <c r="Y7">
        <v>0.59255790710449197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696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11.557004928588899</v>
      </c>
      <c r="L8" s="10">
        <v>2.10552978515625</v>
      </c>
      <c r="M8">
        <v>1.8621940612793</v>
      </c>
      <c r="N8">
        <v>8.0682544708252006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3.9785842895507799</v>
      </c>
      <c r="U8">
        <v>3.7728855609893799</v>
      </c>
      <c r="V8">
        <v>3.4656283855438201</v>
      </c>
      <c r="W8" s="17">
        <v>0.30725717544555697</v>
      </c>
      <c r="X8">
        <v>0.51295590400695801</v>
      </c>
      <c r="Y8">
        <v>0.51295590400695801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315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10.207160949706999</v>
      </c>
      <c r="L9" s="10">
        <v>2.2460556030273402</v>
      </c>
      <c r="M9">
        <v>1.6180114746093699</v>
      </c>
      <c r="N9">
        <v>6.8111667633056596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4.3518047332763699</v>
      </c>
      <c r="U9">
        <v>4.0632410049438503</v>
      </c>
      <c r="V9">
        <v>3.7538657188415501</v>
      </c>
      <c r="W9" s="17">
        <v>0.30937528610229498</v>
      </c>
      <c r="X9">
        <v>0.59793901443481401</v>
      </c>
      <c r="Y9">
        <v>0.59793901443481401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740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8.2492771148681605</v>
      </c>
      <c r="L10" s="10">
        <v>1.9752120971679701</v>
      </c>
      <c r="M10">
        <v>0.19199752807617201</v>
      </c>
      <c r="N10">
        <v>8.9816913604736293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4.0929069519043004</v>
      </c>
      <c r="U10">
        <v>3.4600181579589799</v>
      </c>
      <c r="V10">
        <v>3.5099792480468701</v>
      </c>
      <c r="W10" s="17">
        <v>4.9961090087890597E-2</v>
      </c>
      <c r="X10">
        <v>0.58292770385742199</v>
      </c>
      <c r="Y10">
        <v>0.58292770385742199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521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6.8177566528320304</v>
      </c>
      <c r="L11" s="3">
        <v>2.2020149230957</v>
      </c>
      <c r="M11">
        <v>0.59191131591796897</v>
      </c>
      <c r="N11">
        <v>6.0112800598144496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3.2612056732177699</v>
      </c>
      <c r="U11">
        <v>2.8719031810760498</v>
      </c>
      <c r="V11">
        <v>2.8120932579040501</v>
      </c>
      <c r="W11" s="3">
        <v>5.9809923171997098E-2</v>
      </c>
      <c r="X11">
        <v>0.44911241531372098</v>
      </c>
      <c r="Y11">
        <v>0.44911241531372098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525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10.4091300964356</v>
      </c>
      <c r="L12" s="10">
        <v>2.2461204528808598</v>
      </c>
      <c r="M12">
        <v>1.6515083312988299</v>
      </c>
      <c r="N12">
        <v>7.2306842803955096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4.5163688659668004</v>
      </c>
      <c r="U12">
        <v>4.1969671249389604</v>
      </c>
      <c r="V12">
        <v>3.89863085746765</v>
      </c>
      <c r="W12" s="17">
        <v>0.29833626747131298</v>
      </c>
      <c r="X12">
        <v>0.61773800849914595</v>
      </c>
      <c r="Y12">
        <v>0.61773800849914595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554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8.4410076141357404</v>
      </c>
      <c r="L13" s="10">
        <v>1.95944595336914</v>
      </c>
      <c r="M13">
        <v>0.66926574707031194</v>
      </c>
      <c r="N13">
        <v>7.5771484375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4.3319568634033203</v>
      </c>
      <c r="U13">
        <v>3.8177587985992401</v>
      </c>
      <c r="V13">
        <v>3.7387061119079599</v>
      </c>
      <c r="W13" s="17">
        <v>7.9052686691284194E-2</v>
      </c>
      <c r="X13">
        <v>0.593250751495361</v>
      </c>
      <c r="Y13">
        <v>0.593250751495361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672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9.1706352233886701</v>
      </c>
      <c r="L14" s="10">
        <v>2.1295356750488299</v>
      </c>
      <c r="M14">
        <v>0.72742462158203103</v>
      </c>
      <c r="N14">
        <v>8.2298793792724592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3.96907615661621</v>
      </c>
      <c r="U14">
        <v>3.4698469638824498</v>
      </c>
      <c r="V14">
        <v>3.38294529914856</v>
      </c>
      <c r="W14" s="17">
        <v>8.6901664733886705E-2</v>
      </c>
      <c r="X14">
        <v>0.58613085746765103</v>
      </c>
      <c r="Y14">
        <v>0.58613085746765103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841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9.1537742614746094</v>
      </c>
      <c r="L15" s="10">
        <v>2.2548694610595699</v>
      </c>
      <c r="M15">
        <v>1.7283897399902299</v>
      </c>
      <c r="N15">
        <v>5.9912242889404297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3.6865367889404301</v>
      </c>
      <c r="U15">
        <v>3.44840288162231</v>
      </c>
      <c r="V15">
        <v>3.1666932106018102</v>
      </c>
      <c r="W15" s="17">
        <v>0.28170967102050798</v>
      </c>
      <c r="X15">
        <v>0.51984357833862305</v>
      </c>
      <c r="Y15">
        <v>0.51984357833862305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821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12.375505447387701</v>
      </c>
      <c r="L16" s="10">
        <v>2.2470893859863299</v>
      </c>
      <c r="M16">
        <v>1.58620452880859</v>
      </c>
      <c r="N16">
        <v>9.3560752868652308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4.3897190093994096</v>
      </c>
      <c r="U16">
        <v>4.0436964035034197</v>
      </c>
      <c r="V16">
        <v>3.7618250846862802</v>
      </c>
      <c r="W16" s="17">
        <v>0.281871318817139</v>
      </c>
      <c r="X16">
        <v>0.62789392471313499</v>
      </c>
      <c r="Y16">
        <v>0.62789392471313499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495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7.53220558166504</v>
      </c>
      <c r="L17" s="10">
        <v>1.9029407501220701</v>
      </c>
      <c r="M17">
        <v>0.66777038574218694</v>
      </c>
      <c r="N17">
        <v>6.2941761016845703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3.5207347869872998</v>
      </c>
      <c r="U17">
        <v>3.13432717323303</v>
      </c>
      <c r="V17">
        <v>3.0329499244689901</v>
      </c>
      <c r="W17" s="17">
        <v>0.101377248764038</v>
      </c>
      <c r="X17">
        <v>0.48778486251830999</v>
      </c>
      <c r="Y17">
        <v>0.48778486251830999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s="1" customFormat="1" x14ac:dyDescent="0.15">
      <c r="A18" s="8">
        <v>104</v>
      </c>
      <c r="B18" s="1">
        <v>16</v>
      </c>
      <c r="C18" s="1">
        <v>4</v>
      </c>
      <c r="D18" s="1">
        <v>10</v>
      </c>
      <c r="E18" s="1">
        <v>10</v>
      </c>
      <c r="F18" s="1">
        <v>10</v>
      </c>
      <c r="G18" s="1">
        <v>0</v>
      </c>
      <c r="H18" s="1">
        <v>6</v>
      </c>
      <c r="I18" s="1">
        <v>4</v>
      </c>
      <c r="J18" s="1">
        <v>0.8</v>
      </c>
      <c r="K18" s="12">
        <v>9.3435325622558594</v>
      </c>
      <c r="L18" s="12">
        <v>2.0762424468994101</v>
      </c>
      <c r="M18" s="1">
        <v>0.48625564575195301</v>
      </c>
      <c r="N18" s="1">
        <v>8.1371822357177699</v>
      </c>
      <c r="O18" s="1">
        <v>5</v>
      </c>
      <c r="P18" s="1">
        <v>5</v>
      </c>
      <c r="Q18" s="1">
        <v>15</v>
      </c>
      <c r="R18" s="19">
        <v>0.33329999999999999</v>
      </c>
      <c r="S18" s="19">
        <f t="shared" si="0"/>
        <v>0.5</v>
      </c>
      <c r="T18" s="1">
        <v>3.6808319091796902</v>
      </c>
      <c r="U18" s="1">
        <v>3.2331078052520801</v>
      </c>
      <c r="V18" s="1">
        <v>3.1312956809997599</v>
      </c>
      <c r="W18" s="12">
        <v>0.101812124252319</v>
      </c>
      <c r="X18" s="1">
        <v>0.54953622817993197</v>
      </c>
      <c r="Y18" s="1">
        <v>0.54953622817993197</v>
      </c>
      <c r="Z18" s="1">
        <v>0.5</v>
      </c>
      <c r="AA18" s="1">
        <v>1</v>
      </c>
      <c r="AB18" s="1">
        <v>0.66666666666666696</v>
      </c>
      <c r="AC18" s="1">
        <v>0.8</v>
      </c>
      <c r="AD18" s="1">
        <v>0</v>
      </c>
      <c r="AE18" s="1">
        <v>0.5</v>
      </c>
    </row>
    <row r="19" spans="1:31" x14ac:dyDescent="0.15">
      <c r="A19" s="6">
        <v>570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10.107200622558601</v>
      </c>
      <c r="L19" s="10">
        <v>2.6826114654540998</v>
      </c>
      <c r="M19">
        <v>2.0718727111816402</v>
      </c>
      <c r="N19">
        <v>6.2270374298095703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4.0491065979003897</v>
      </c>
      <c r="U19">
        <v>3.80079221725464</v>
      </c>
      <c r="V19">
        <v>3.4570014476776101</v>
      </c>
      <c r="W19" s="17">
        <v>0.34379076957702598</v>
      </c>
      <c r="X19">
        <v>0.59210515022277799</v>
      </c>
      <c r="Y19">
        <v>0.59210515022277799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635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10.704750061035201</v>
      </c>
      <c r="L20" s="10">
        <v>2.6428642272949201</v>
      </c>
      <c r="M20">
        <v>2.0233459472656201</v>
      </c>
      <c r="N20">
        <v>6.9797782897949201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4.0976791381835902</v>
      </c>
      <c r="U20">
        <v>3.8487484455108598</v>
      </c>
      <c r="V20">
        <v>3.5037872791290301</v>
      </c>
      <c r="W20" s="17">
        <v>0.34496116638183599</v>
      </c>
      <c r="X20">
        <v>0.59389185905456499</v>
      </c>
      <c r="Y20">
        <v>0.59389185905456499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767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10.418952941894499</v>
      </c>
      <c r="L21" s="10">
        <v>2.6292495727539098</v>
      </c>
      <c r="M21">
        <v>2.0696887969970699</v>
      </c>
      <c r="N21">
        <v>6.93931007385254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3.8642120361328098</v>
      </c>
      <c r="U21">
        <v>3.6235122680664098</v>
      </c>
      <c r="V21">
        <v>3.29751825332642</v>
      </c>
      <c r="W21" s="17">
        <v>0.32599401473999001</v>
      </c>
      <c r="X21">
        <v>0.56669378280639604</v>
      </c>
      <c r="Y21">
        <v>0.56669378280639604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317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9.8195228576660192</v>
      </c>
      <c r="L22" s="10">
        <v>2.5452957153320299</v>
      </c>
      <c r="M22">
        <v>1.9575824737548799</v>
      </c>
      <c r="N22">
        <v>6.1542224884033203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4.2932720184326199</v>
      </c>
      <c r="U22">
        <v>4.0327382087707502</v>
      </c>
      <c r="V22">
        <v>3.7078118324279798</v>
      </c>
      <c r="W22" s="17">
        <v>0.32492637634277299</v>
      </c>
      <c r="X22">
        <v>0.585460186004639</v>
      </c>
      <c r="Y22">
        <v>0.585460186004639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544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7.8772621154785201</v>
      </c>
      <c r="L23" s="10">
        <v>2.6921443939209002</v>
      </c>
      <c r="M23">
        <v>1.2576274871826201</v>
      </c>
      <c r="N23">
        <v>5.0555725097656197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3.40272712707519</v>
      </c>
      <c r="U23">
        <v>3.1059045791625999</v>
      </c>
      <c r="V23">
        <v>2.8864624500274698</v>
      </c>
      <c r="W23" s="17">
        <v>0.219442129135132</v>
      </c>
      <c r="X23">
        <v>0.51626467704772905</v>
      </c>
      <c r="Y23">
        <v>0.51626467704772905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21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8.5764751434326207</v>
      </c>
      <c r="L24" s="10">
        <v>2.2861194610595699</v>
      </c>
      <c r="M24">
        <v>1.3435592651367201</v>
      </c>
      <c r="N24">
        <v>5.8443679809570304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3.8828964233398402</v>
      </c>
      <c r="U24">
        <v>3.5720171928405802</v>
      </c>
      <c r="V24">
        <v>3.3421382904052699</v>
      </c>
      <c r="W24" s="17">
        <v>0.22987890243530301</v>
      </c>
      <c r="X24">
        <v>0.54075813293456998</v>
      </c>
      <c r="Y24">
        <v>0.54075813293456998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799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10.150577545166</v>
      </c>
      <c r="L25" s="10">
        <v>2.2962779998779301</v>
      </c>
      <c r="M25">
        <v>1.71378517150879</v>
      </c>
      <c r="N25">
        <v>6.9054203033447301</v>
      </c>
      <c r="O25">
        <v>5</v>
      </c>
      <c r="P25">
        <v>5</v>
      </c>
      <c r="Q25">
        <v>15</v>
      </c>
      <c r="R25" s="16">
        <v>0.33329999999999999</v>
      </c>
      <c r="S25" s="16">
        <f t="shared" si="0"/>
        <v>0.5</v>
      </c>
      <c r="T25">
        <v>3.8901348114013699</v>
      </c>
      <c r="U25">
        <v>3.6300036907196001</v>
      </c>
      <c r="V25">
        <v>3.3345134258270299</v>
      </c>
      <c r="W25" s="17">
        <v>0.29549026489257801</v>
      </c>
      <c r="X25">
        <v>0.55562138557434104</v>
      </c>
      <c r="Y25">
        <v>0.55562138557434104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93</v>
      </c>
      <c r="B26">
        <v>18</v>
      </c>
      <c r="C26">
        <v>2</v>
      </c>
      <c r="D26">
        <v>10</v>
      </c>
      <c r="E26">
        <v>4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9.7429504394531197</v>
      </c>
      <c r="L26" s="10">
        <v>2.3053035736084002</v>
      </c>
      <c r="M26">
        <v>1.76511383056641</v>
      </c>
      <c r="N26">
        <v>6.5961265563964799</v>
      </c>
      <c r="O26">
        <v>6</v>
      </c>
      <c r="P26">
        <v>6</v>
      </c>
      <c r="Q26">
        <v>16</v>
      </c>
      <c r="R26" s="16">
        <v>0.375</v>
      </c>
      <c r="S26" s="16">
        <f t="shared" si="0"/>
        <v>1.5</v>
      </c>
      <c r="T26">
        <v>4.21433448791504</v>
      </c>
      <c r="U26">
        <v>3.91488838195801</v>
      </c>
      <c r="V26">
        <v>3.62736892700195</v>
      </c>
      <c r="W26" s="17">
        <v>0.28751945495605502</v>
      </c>
      <c r="X26">
        <v>0.58696556091308605</v>
      </c>
      <c r="Y26">
        <v>0.58696556091308605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811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7.9958915710449201</v>
      </c>
      <c r="L27" s="10">
        <v>2.4192810058593701</v>
      </c>
      <c r="M27">
        <v>0.42259979248046903</v>
      </c>
      <c r="N27">
        <v>7.1598644256591797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3.1425418853759801</v>
      </c>
      <c r="U27">
        <v>2.70858955383301</v>
      </c>
      <c r="V27">
        <v>2.6420795917511</v>
      </c>
      <c r="W27" s="17">
        <v>6.6509962081909194E-2</v>
      </c>
      <c r="X27">
        <v>0.50046229362487804</v>
      </c>
      <c r="Y27">
        <v>0.50046229362487804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381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8.4343585968017596</v>
      </c>
      <c r="L28" s="10">
        <v>2.4829654693603498</v>
      </c>
      <c r="M28">
        <v>0.32008743286132801</v>
      </c>
      <c r="N28">
        <v>7.5770339965820304</v>
      </c>
      <c r="O28">
        <v>5</v>
      </c>
      <c r="P28">
        <v>5</v>
      </c>
      <c r="Q28">
        <v>15</v>
      </c>
      <c r="R28" s="16">
        <v>0.33329999999999999</v>
      </c>
      <c r="S28" s="16">
        <f t="shared" si="0"/>
        <v>0.5</v>
      </c>
      <c r="T28">
        <v>3.8176078796386701</v>
      </c>
      <c r="U28">
        <v>3.3234374523162802</v>
      </c>
      <c r="V28">
        <v>3.2520523071289098</v>
      </c>
      <c r="W28" s="17">
        <v>7.1385145187377902E-2</v>
      </c>
      <c r="X28">
        <v>0.56555557250976596</v>
      </c>
      <c r="Y28">
        <v>0.56555557250976596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24</v>
      </c>
      <c r="B29">
        <v>15</v>
      </c>
      <c r="C29">
        <v>5</v>
      </c>
      <c r="D29">
        <v>10</v>
      </c>
      <c r="E29">
        <v>10</v>
      </c>
      <c r="F29">
        <v>9</v>
      </c>
      <c r="G29">
        <v>1</v>
      </c>
      <c r="H29">
        <v>6</v>
      </c>
      <c r="I29">
        <v>4</v>
      </c>
      <c r="J29">
        <v>0.75</v>
      </c>
      <c r="K29" s="3">
        <v>8.3411636352539098</v>
      </c>
      <c r="L29" s="10">
        <v>2.5968551635742201</v>
      </c>
      <c r="M29">
        <v>1.41201019287109</v>
      </c>
      <c r="N29">
        <v>6.6117286682128897</v>
      </c>
      <c r="O29">
        <v>5</v>
      </c>
      <c r="P29">
        <v>5</v>
      </c>
      <c r="Q29">
        <v>14</v>
      </c>
      <c r="R29" s="16">
        <v>0.35709999999999997</v>
      </c>
      <c r="S29" s="16">
        <f t="shared" si="0"/>
        <v>0.5</v>
      </c>
      <c r="T29">
        <v>3.4026832580566402</v>
      </c>
      <c r="U29">
        <v>3.0136945247650102</v>
      </c>
      <c r="V29">
        <v>2.94060087203979</v>
      </c>
      <c r="W29" s="17">
        <v>7.3093652725219699E-2</v>
      </c>
      <c r="X29">
        <v>0.46208238601684598</v>
      </c>
      <c r="Y29">
        <v>0.46208238601684598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970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8.1123428344726598</v>
      </c>
      <c r="L30" s="10">
        <v>2.4769401550293</v>
      </c>
      <c r="M30">
        <v>0.43460464477539101</v>
      </c>
      <c r="N30">
        <v>7.18613624572754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3.5408668518066402</v>
      </c>
      <c r="U30">
        <v>3.0644097328186</v>
      </c>
      <c r="V30">
        <v>2.9869301319122301</v>
      </c>
      <c r="W30" s="17">
        <v>7.7479600906372098E-2</v>
      </c>
      <c r="X30">
        <v>0.55393671989440896</v>
      </c>
      <c r="Y30">
        <v>0.55393671989440896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549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7.7353839874267596</v>
      </c>
      <c r="L31" s="10">
        <v>2.4009819030761701</v>
      </c>
      <c r="M31">
        <v>0.498153686523437</v>
      </c>
      <c r="N31">
        <v>6.8631515502929696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3.7578601837158199</v>
      </c>
      <c r="U31">
        <v>3.3118636608123802</v>
      </c>
      <c r="V31">
        <v>3.2321610450744598</v>
      </c>
      <c r="W31" s="17">
        <v>7.9702615737914997E-2</v>
      </c>
      <c r="X31">
        <v>0.52569913864135698</v>
      </c>
      <c r="Y31">
        <v>0.52569913864135698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477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8.5217647552490199</v>
      </c>
      <c r="L32" s="3">
        <v>2.3952865600585902</v>
      </c>
      <c r="M32">
        <v>1.3604316711425799</v>
      </c>
      <c r="N32">
        <v>7.6236553192138699</v>
      </c>
      <c r="O32">
        <v>6</v>
      </c>
      <c r="P32">
        <v>6</v>
      </c>
      <c r="Q32">
        <v>16</v>
      </c>
      <c r="R32" s="16">
        <v>0.375</v>
      </c>
      <c r="S32" s="16">
        <f t="shared" si="0"/>
        <v>0.6</v>
      </c>
      <c r="T32">
        <v>4.0984210968017596</v>
      </c>
      <c r="U32">
        <v>3.6420803070068399</v>
      </c>
      <c r="V32">
        <v>3.5496582984924299</v>
      </c>
      <c r="W32" s="3">
        <v>9.2422008514404297E-2</v>
      </c>
      <c r="X32">
        <v>0.54876279830932595</v>
      </c>
      <c r="Y32">
        <v>0.54876279830932595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460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6.9733810424804696</v>
      </c>
      <c r="L33" s="10">
        <v>2.4160079956054701</v>
      </c>
      <c r="M33">
        <v>0.81462478637695301</v>
      </c>
      <c r="N33">
        <v>5.9119777679443404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3.2793884277343701</v>
      </c>
      <c r="U33">
        <v>2.9090919494628902</v>
      </c>
      <c r="V33">
        <v>2.8150904178619398</v>
      </c>
      <c r="W33" s="17">
        <v>9.4001531600952107E-2</v>
      </c>
      <c r="X33">
        <v>0.46429800987243702</v>
      </c>
      <c r="Y33">
        <v>0.46429800987243702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390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7.9791641235351598</v>
      </c>
      <c r="L34" s="10">
        <v>2.5468788146972701</v>
      </c>
      <c r="M34">
        <v>0.53936386108398404</v>
      </c>
      <c r="N34">
        <v>6.8495445251464799</v>
      </c>
      <c r="O34">
        <v>4</v>
      </c>
      <c r="P34">
        <v>4</v>
      </c>
      <c r="Q34">
        <v>13</v>
      </c>
      <c r="R34" s="16">
        <v>0.30769999999999997</v>
      </c>
      <c r="S34" s="16">
        <f t="shared" si="0"/>
        <v>0.4</v>
      </c>
      <c r="T34">
        <v>3.54753494262695</v>
      </c>
      <c r="U34">
        <v>3.11309742927551</v>
      </c>
      <c r="V34">
        <v>3.0184552669525102</v>
      </c>
      <c r="W34" s="17">
        <v>9.4642162322998005E-2</v>
      </c>
      <c r="X34">
        <v>0.52907967567443803</v>
      </c>
      <c r="Y34">
        <v>0.52907967567443803</v>
      </c>
      <c r="Z34">
        <v>0.4</v>
      </c>
      <c r="AA34">
        <v>0.9</v>
      </c>
      <c r="AB34">
        <v>0.69230769230769196</v>
      </c>
      <c r="AC34">
        <v>0.78260869565217395</v>
      </c>
      <c r="AD34">
        <v>0.1</v>
      </c>
      <c r="AE34">
        <v>0.5</v>
      </c>
    </row>
    <row r="35" spans="1:31" s="1" customFormat="1" x14ac:dyDescent="0.15">
      <c r="A35" s="8">
        <v>741</v>
      </c>
      <c r="B35" s="1">
        <v>16</v>
      </c>
      <c r="C35" s="1">
        <v>4</v>
      </c>
      <c r="D35" s="1">
        <v>10</v>
      </c>
      <c r="E35" s="1">
        <v>10</v>
      </c>
      <c r="F35" s="1">
        <v>10</v>
      </c>
      <c r="G35" s="1">
        <v>0</v>
      </c>
      <c r="H35" s="1">
        <v>6</v>
      </c>
      <c r="I35" s="1">
        <v>4</v>
      </c>
      <c r="J35" s="1">
        <v>0.8</v>
      </c>
      <c r="K35" s="12">
        <v>7.8732261657714799</v>
      </c>
      <c r="L35" s="12">
        <v>2.3893070220947301</v>
      </c>
      <c r="M35" s="1">
        <v>1.5041046142578101</v>
      </c>
      <c r="N35" s="1">
        <v>6.9268531799316397</v>
      </c>
      <c r="O35" s="1">
        <v>6</v>
      </c>
      <c r="P35" s="1">
        <v>6</v>
      </c>
      <c r="Q35" s="1">
        <v>16</v>
      </c>
      <c r="R35" s="19">
        <v>0.375</v>
      </c>
      <c r="S35" s="19">
        <f t="shared" si="0"/>
        <v>0.6</v>
      </c>
      <c r="T35" s="1">
        <v>3.6089420318603498</v>
      </c>
      <c r="U35" s="1">
        <v>3.2022559642791699</v>
      </c>
      <c r="V35" s="1">
        <v>3.1033778190612802</v>
      </c>
      <c r="W35" s="12">
        <v>9.8878145217895494E-2</v>
      </c>
      <c r="X35" s="1">
        <v>0.50556421279907204</v>
      </c>
      <c r="Y35" s="1">
        <v>0.50556421279907204</v>
      </c>
      <c r="Z35" s="1">
        <v>0.6</v>
      </c>
      <c r="AA35" s="1">
        <v>1</v>
      </c>
      <c r="AB35" s="1">
        <v>0.625</v>
      </c>
      <c r="AC35" s="1">
        <v>0.76923076923076905</v>
      </c>
      <c r="AD35" s="1">
        <v>0</v>
      </c>
      <c r="AE35" s="1">
        <v>0.4</v>
      </c>
    </row>
    <row r="36" spans="1:31" x14ac:dyDescent="0.15">
      <c r="A36" s="6">
        <v>611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8.5197029113769496</v>
      </c>
      <c r="L36" s="10">
        <v>2.7211761474609402</v>
      </c>
      <c r="M36">
        <v>1.17047119140625</v>
      </c>
      <c r="N36">
        <v>5.78745460510254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4.1503734588623002</v>
      </c>
      <c r="U36">
        <v>3.7720191478729199</v>
      </c>
      <c r="V36">
        <v>3.5380928516387899</v>
      </c>
      <c r="W36" s="17">
        <v>0.233926296234131</v>
      </c>
      <c r="X36">
        <v>0.61228060722351096</v>
      </c>
      <c r="Y36">
        <v>0.61228060722351096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426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12.76491355896</v>
      </c>
      <c r="L37" s="10">
        <v>3.09232521057129</v>
      </c>
      <c r="M37">
        <v>2.9012107849121098</v>
      </c>
      <c r="N37">
        <v>8.8361930847168004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4.0366325378418004</v>
      </c>
      <c r="U37">
        <v>3.8388867378234899</v>
      </c>
      <c r="V37">
        <v>3.4590210914611799</v>
      </c>
      <c r="W37" s="17">
        <v>0.37986564636230502</v>
      </c>
      <c r="X37">
        <v>0.57761144638061501</v>
      </c>
      <c r="Y37">
        <v>0.57761144638061501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987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13.11452293396</v>
      </c>
      <c r="L38" s="10">
        <v>3.0455665588378902</v>
      </c>
      <c r="M38">
        <v>2.85603904724121</v>
      </c>
      <c r="N38">
        <v>9.2924613952636701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4.5542678833007804</v>
      </c>
      <c r="U38">
        <v>4.3066840171814</v>
      </c>
      <c r="V38">
        <v>3.95100021362305</v>
      </c>
      <c r="W38" s="17">
        <v>0.35568380355835</v>
      </c>
      <c r="X38">
        <v>0.60326766967773404</v>
      </c>
      <c r="Y38">
        <v>0.60326766967773404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534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9.6313228607177699</v>
      </c>
      <c r="L39" s="10">
        <v>2.81527900695801</v>
      </c>
      <c r="M39">
        <v>1.5942535400390601</v>
      </c>
      <c r="N39">
        <v>5.6671161651611301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4.1572589874267596</v>
      </c>
      <c r="U39">
        <v>3.8546435832977299</v>
      </c>
      <c r="V39">
        <v>3.5190665721893302</v>
      </c>
      <c r="W39" s="17">
        <v>0.33557701110839799</v>
      </c>
      <c r="X39">
        <v>0.63819241523742698</v>
      </c>
      <c r="Y39">
        <v>0.63819241523742698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290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9.8442363739013707</v>
      </c>
      <c r="L40" s="10">
        <v>3.10686111450195</v>
      </c>
      <c r="M40">
        <v>2.6977882385253902</v>
      </c>
      <c r="N40">
        <v>6.3763504028320304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4.1602821350097701</v>
      </c>
      <c r="U40">
        <v>3.89485359191894</v>
      </c>
      <c r="V40">
        <v>3.58209228515625</v>
      </c>
      <c r="W40" s="17">
        <v>0.31276130676269498</v>
      </c>
      <c r="X40">
        <v>0.57818984985351596</v>
      </c>
      <c r="Y40">
        <v>0.57818984985351596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x14ac:dyDescent="0.15">
      <c r="A41" s="6">
        <v>195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9.5682582855224592</v>
      </c>
      <c r="L41" s="10">
        <v>2.8551826477050799</v>
      </c>
      <c r="M41">
        <v>1.73777008056641</v>
      </c>
      <c r="N41">
        <v>5.8653812408447301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4.23862648010254</v>
      </c>
      <c r="U41">
        <v>3.9338898658752401</v>
      </c>
      <c r="V41">
        <v>3.6075196266174299</v>
      </c>
      <c r="W41" s="17">
        <v>0.326370239257812</v>
      </c>
      <c r="X41">
        <v>0.63110685348510698</v>
      </c>
      <c r="Y41">
        <v>0.63110685348510698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602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10.192476272583001</v>
      </c>
      <c r="L42" s="10">
        <v>2.9104270935058598</v>
      </c>
      <c r="M42">
        <v>2.3252792358398402</v>
      </c>
      <c r="N42">
        <v>6.1768379211425799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4.1273612976074201</v>
      </c>
      <c r="U42">
        <v>3.8802869319915798</v>
      </c>
      <c r="V42">
        <v>3.5175795555114702</v>
      </c>
      <c r="W42" s="17">
        <v>0.36270737648010198</v>
      </c>
      <c r="X42">
        <v>0.60978174209594704</v>
      </c>
      <c r="Y42">
        <v>0.60978174209594704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713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8.9437141418456996</v>
      </c>
      <c r="L43" s="10">
        <v>2.7918815612793</v>
      </c>
      <c r="M43">
        <v>1.89877700805664</v>
      </c>
      <c r="N43">
        <v>5.8113059997558603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3.94326972961426</v>
      </c>
      <c r="U43">
        <v>3.6454269886016801</v>
      </c>
      <c r="V43">
        <v>3.3654205799102801</v>
      </c>
      <c r="W43" s="17">
        <v>0.28000640869140597</v>
      </c>
      <c r="X43">
        <v>0.57784914970397905</v>
      </c>
      <c r="Y43">
        <v>0.57784914970397905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663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9.3950023651122994</v>
      </c>
      <c r="L44" s="10">
        <v>2.8394851684570299</v>
      </c>
      <c r="M44">
        <v>1.7565670013427701</v>
      </c>
      <c r="N44">
        <v>5.7552909851074201</v>
      </c>
      <c r="O44">
        <v>3</v>
      </c>
      <c r="P44">
        <v>3</v>
      </c>
      <c r="Q44">
        <v>12</v>
      </c>
      <c r="R44" s="16">
        <v>0.25</v>
      </c>
      <c r="S44" s="16">
        <f t="shared" si="0"/>
        <v>0.3</v>
      </c>
      <c r="T44">
        <v>3.6185035705566402</v>
      </c>
      <c r="U44">
        <v>3.3733639717102002</v>
      </c>
      <c r="V44">
        <v>3.0570359230041499</v>
      </c>
      <c r="W44" s="17">
        <v>0.31632804870605502</v>
      </c>
      <c r="X44">
        <v>0.56146764755249001</v>
      </c>
      <c r="Y44">
        <v>0.56146764755249001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326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8.5384082794189506</v>
      </c>
      <c r="L45" s="10">
        <v>2.7803001403808598</v>
      </c>
      <c r="M45">
        <v>0.56219100952148404</v>
      </c>
      <c r="N45">
        <v>7.0799999237060502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3.5761966705322301</v>
      </c>
      <c r="U45">
        <v>3.12972831726074</v>
      </c>
      <c r="V45">
        <v>3.0091691017150901</v>
      </c>
      <c r="W45" s="17">
        <v>0.12055921554565401</v>
      </c>
      <c r="X45">
        <v>0.567027568817139</v>
      </c>
      <c r="Y45">
        <v>0.567027568817139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871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7.9087219238281197</v>
      </c>
      <c r="L46" s="10">
        <v>2.8474178314209002</v>
      </c>
      <c r="M46">
        <v>2.1939430236816402</v>
      </c>
      <c r="N46">
        <v>6.80181884765625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3.80978584289551</v>
      </c>
      <c r="U46">
        <v>3.40479636192322</v>
      </c>
      <c r="V46">
        <v>3.2825675010681099</v>
      </c>
      <c r="W46" s="17">
        <v>0.122228860855102</v>
      </c>
      <c r="X46">
        <v>0.52721834182739302</v>
      </c>
      <c r="Y46">
        <v>0.52721834182739302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648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7.3701820373535201</v>
      </c>
      <c r="L47" s="10">
        <v>2.8359832763671902</v>
      </c>
      <c r="M47">
        <v>1.3932571411132799</v>
      </c>
      <c r="N47">
        <v>6.1829357147216797</v>
      </c>
      <c r="O47">
        <v>4</v>
      </c>
      <c r="P47">
        <v>4</v>
      </c>
      <c r="Q47">
        <v>13</v>
      </c>
      <c r="R47" s="16">
        <v>0.30769999999999997</v>
      </c>
      <c r="S47" s="16">
        <f t="shared" si="0"/>
        <v>0.4</v>
      </c>
      <c r="T47">
        <v>3.3757514953613299</v>
      </c>
      <c r="U47">
        <v>2.9928612709045401</v>
      </c>
      <c r="V47">
        <v>2.8697154521942099</v>
      </c>
      <c r="W47" s="17">
        <v>0.123145818710327</v>
      </c>
      <c r="X47">
        <v>0.50603604316711404</v>
      </c>
      <c r="Y47">
        <v>0.50603604316711404</v>
      </c>
      <c r="Z47">
        <v>0.4</v>
      </c>
      <c r="AA47">
        <v>0.9</v>
      </c>
      <c r="AB47">
        <v>0.69230769230769196</v>
      </c>
      <c r="AC47">
        <v>0.78260869565217395</v>
      </c>
      <c r="AD47">
        <v>0.1</v>
      </c>
      <c r="AE47">
        <v>0.5</v>
      </c>
    </row>
    <row r="48" spans="1:31" x14ac:dyDescent="0.15">
      <c r="A48" s="6">
        <v>571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8.9176368713378906</v>
      </c>
      <c r="L48" s="10">
        <v>2.97793388366699</v>
      </c>
      <c r="M48">
        <v>0.78678894042968694</v>
      </c>
      <c r="N48">
        <v>7.4971160888671902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3.6961498260497998</v>
      </c>
      <c r="U48">
        <v>3.2113220691680899</v>
      </c>
      <c r="V48">
        <v>3.0879595279693599</v>
      </c>
      <c r="W48" s="17">
        <v>0.12336254119873</v>
      </c>
      <c r="X48">
        <v>0.608190298080444</v>
      </c>
      <c r="Y48">
        <v>0.608190298080444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936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8.1866207122802699</v>
      </c>
      <c r="L49" s="10">
        <v>2.7772979736328098</v>
      </c>
      <c r="M49">
        <v>0.68459701538085904</v>
      </c>
      <c r="N49">
        <v>6.6332588195800799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3.7980613708496098</v>
      </c>
      <c r="U49">
        <v>3.3487637042999299</v>
      </c>
      <c r="V49">
        <v>3.2189126014709499</v>
      </c>
      <c r="W49" s="17">
        <v>0.12985110282897899</v>
      </c>
      <c r="X49">
        <v>0.579148769378662</v>
      </c>
      <c r="Y49">
        <v>0.579148769378662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579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8.2938251495361293</v>
      </c>
      <c r="L50" s="10">
        <v>2.7973766326904301</v>
      </c>
      <c r="M50">
        <v>0.57436752319335904</v>
      </c>
      <c r="N50">
        <v>6.5468673706054696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3.5668888092040998</v>
      </c>
      <c r="U50">
        <v>3.12872385978699</v>
      </c>
      <c r="V50">
        <v>2.9969449043273899</v>
      </c>
      <c r="W50" s="17">
        <v>0.131778955459595</v>
      </c>
      <c r="X50">
        <v>0.56994390487670898</v>
      </c>
      <c r="Y50">
        <v>0.56994390487670898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375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8.2417392730712908</v>
      </c>
      <c r="L51" s="10">
        <v>2.9888610839843701</v>
      </c>
      <c r="M51">
        <v>1.03568267822266</v>
      </c>
      <c r="N51">
        <v>6.5994071960449201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3.4292221069335902</v>
      </c>
      <c r="U51">
        <v>3.0179691314697301</v>
      </c>
      <c r="V51">
        <v>2.8843188285827601</v>
      </c>
      <c r="W51" s="17">
        <v>0.133650302886963</v>
      </c>
      <c r="X51">
        <v>0.54490327835082997</v>
      </c>
      <c r="Y51">
        <v>0.54490327835082997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938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8.7781810760497994</v>
      </c>
      <c r="L52" s="10">
        <v>2.89866065979004</v>
      </c>
      <c r="M52">
        <v>0.52587127685546897</v>
      </c>
      <c r="N52">
        <v>7.0134658813476598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3.4633522033691402</v>
      </c>
      <c r="U52">
        <v>3.0404236316680899</v>
      </c>
      <c r="V52">
        <v>2.9055769443511998</v>
      </c>
      <c r="W52" s="17">
        <v>0.134846687316895</v>
      </c>
      <c r="X52">
        <v>0.557775259017944</v>
      </c>
      <c r="Y52">
        <v>0.557775259017944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s="3" customFormat="1" x14ac:dyDescent="0.15">
      <c r="K53" s="13" t="s">
        <v>29</v>
      </c>
      <c r="L53" s="10">
        <f>AVERAGE(L2:L52)</f>
        <v>2.5008201599121094</v>
      </c>
      <c r="W53" s="17">
        <f t="shared" ref="W53:AE53" si="1">AVERAGE(W2:W52)</f>
        <v>0.21334102574516742</v>
      </c>
      <c r="Z53" s="3">
        <f t="shared" si="1"/>
        <v>0.45882352941176452</v>
      </c>
      <c r="AA53" s="3">
        <f t="shared" si="1"/>
        <v>0.98627450980392151</v>
      </c>
      <c r="AB53" s="3">
        <f t="shared" si="1"/>
        <v>0.68482641925548526</v>
      </c>
      <c r="AC53" s="3">
        <f t="shared" si="1"/>
        <v>0.80742570081871023</v>
      </c>
      <c r="AD53" s="3">
        <f t="shared" si="1"/>
        <v>1.3725490196078431E-2</v>
      </c>
      <c r="AE53" s="3">
        <f t="shared" si="1"/>
        <v>0.5274509803921571</v>
      </c>
    </row>
    <row r="54" spans="1:31" s="3" customFormat="1" x14ac:dyDescent="0.15">
      <c r="K54" s="14" t="s">
        <v>30</v>
      </c>
      <c r="L54" s="10">
        <f>MAX(L2:L52)</f>
        <v>3.10686111450195</v>
      </c>
      <c r="W54" s="17">
        <f t="shared" ref="W54:AE54" si="2">MAX(W2:W52)</f>
        <v>0.37986564636230502</v>
      </c>
      <c r="Z54" s="3">
        <f t="shared" si="2"/>
        <v>0.7</v>
      </c>
      <c r="AA54" s="3">
        <f t="shared" si="2"/>
        <v>1</v>
      </c>
      <c r="AB54" s="3">
        <f t="shared" si="2"/>
        <v>0.76923076923076905</v>
      </c>
      <c r="AC54" s="3">
        <f t="shared" si="2"/>
        <v>0.86956521739130399</v>
      </c>
      <c r="AD54" s="3">
        <f t="shared" si="2"/>
        <v>0.1</v>
      </c>
      <c r="AE54" s="3">
        <f t="shared" si="2"/>
        <v>0.7</v>
      </c>
    </row>
    <row r="55" spans="1:31" s="3" customFormat="1" x14ac:dyDescent="0.15">
      <c r="L55" s="10">
        <f>MIN(L2:L52)</f>
        <v>1.9029407501220701</v>
      </c>
      <c r="W55" s="17">
        <f t="shared" ref="W55:AE55" si="3">MIN(W2:W52)</f>
        <v>4.9961090087890597E-2</v>
      </c>
      <c r="Z55" s="3">
        <f t="shared" si="3"/>
        <v>0.3</v>
      </c>
      <c r="AA55" s="3">
        <f t="shared" si="3"/>
        <v>0.9</v>
      </c>
      <c r="AB55" s="3">
        <f t="shared" si="3"/>
        <v>0.58823529411764697</v>
      </c>
      <c r="AC55" s="3">
        <f t="shared" si="3"/>
        <v>0.74074074074074103</v>
      </c>
      <c r="AD55" s="3">
        <f t="shared" si="3"/>
        <v>0</v>
      </c>
      <c r="AE55" s="3">
        <f t="shared" si="3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3"/>
    </row>
    <row r="71" spans="11:23" s="1" customFormat="1" x14ac:dyDescent="0.15">
      <c r="K71" s="12" t="s">
        <v>113</v>
      </c>
      <c r="L71" s="12">
        <f>COUNTIF(L2:L52,"&lt;2.279")-COUNTIF(L2:L52,"&lt;1.851")</f>
        <v>17</v>
      </c>
      <c r="M71" s="12"/>
      <c r="W71" s="12"/>
    </row>
    <row r="72" spans="11:23" x14ac:dyDescent="0.15">
      <c r="K72" s="3" t="s">
        <v>114</v>
      </c>
      <c r="L72" s="3">
        <f>COUNTIF(L2:L52,"&lt;2.707")-COUNTIF(L2:L52,"&lt;2.279")</f>
        <v>17</v>
      </c>
      <c r="M72" s="3"/>
      <c r="W72" s="3"/>
    </row>
    <row r="73" spans="11:23" s="1" customFormat="1" x14ac:dyDescent="0.15">
      <c r="K73" s="12" t="s">
        <v>115</v>
      </c>
      <c r="L73" s="12">
        <f>COUNTIF(L2:L52,"&lt;3.135")-COUNTIF(L2:L52,"&lt;2.707")</f>
        <v>17</v>
      </c>
      <c r="M73" s="12"/>
      <c r="W73" s="12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v>0</v>
      </c>
      <c r="M75" s="3"/>
      <c r="W75" s="3"/>
    </row>
    <row r="76" spans="11:23" x14ac:dyDescent="0.15">
      <c r="K76" s="3" t="s">
        <v>77</v>
      </c>
      <c r="L76" s="3">
        <v>0</v>
      </c>
      <c r="M76" s="3"/>
      <c r="W76" s="3"/>
    </row>
    <row r="77" spans="11:23" x14ac:dyDescent="0.15">
      <c r="K77" s="3" t="s">
        <v>78</v>
      </c>
      <c r="L77" s="3"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O89">
        <v>1.851</v>
      </c>
      <c r="P89">
        <v>3.1349999999999998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E124"/>
  <sheetViews>
    <sheetView topLeftCell="H70" workbookViewId="0">
      <selection activeCell="H1" sqref="A1:XFD128"/>
    </sheetView>
  </sheetViews>
  <sheetFormatPr defaultColWidth="8.875" defaultRowHeight="13.5" x14ac:dyDescent="0.15"/>
  <cols>
    <col min="11" max="12" width="17.375" style="3" customWidth="1"/>
    <col min="13" max="14" width="12.875"/>
    <col min="20" max="22" width="12.875"/>
    <col min="23" max="23" width="19.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528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9.1898670196533203</v>
      </c>
      <c r="L2" s="10">
        <v>1.82729339599609</v>
      </c>
      <c r="M2">
        <v>0.697998046875</v>
      </c>
      <c r="N2">
        <v>6.7536468505859402</v>
      </c>
      <c r="O2">
        <v>5</v>
      </c>
      <c r="P2">
        <v>5</v>
      </c>
      <c r="Q2">
        <v>15</v>
      </c>
      <c r="R2" s="16">
        <v>0.33329999999999999</v>
      </c>
      <c r="S2" s="16">
        <f t="shared" ref="S2:S56" si="0">O2/E2</f>
        <v>0.5</v>
      </c>
      <c r="T2">
        <v>4.3052940368652299</v>
      </c>
      <c r="U2">
        <v>3.90358209609985</v>
      </c>
      <c r="V2">
        <v>3.6931998729705802</v>
      </c>
      <c r="W2" s="17">
        <v>0.21038222312927199</v>
      </c>
      <c r="X2">
        <v>0.61209416389465299</v>
      </c>
      <c r="Y2">
        <v>0.61209416389465299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610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8.8428153991699201</v>
      </c>
      <c r="L3" s="10">
        <v>1.7884502410888701</v>
      </c>
      <c r="M3">
        <v>0.71620941162109397</v>
      </c>
      <c r="N3">
        <v>6.5035285949706996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4.2027168273925799</v>
      </c>
      <c r="U3">
        <v>3.81581330299377</v>
      </c>
      <c r="V3">
        <v>3.6104609966278098</v>
      </c>
      <c r="W3" s="17">
        <v>0.20535230636596699</v>
      </c>
      <c r="X3">
        <v>0.59225583076477095</v>
      </c>
      <c r="Y3">
        <v>0.59225583076477095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343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8.2068538665771502</v>
      </c>
      <c r="L4" s="10">
        <v>1.84695053100586</v>
      </c>
      <c r="M4">
        <v>0.79230117797851596</v>
      </c>
      <c r="N4">
        <v>5.5700988769531197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4.1207141876220703</v>
      </c>
      <c r="U4">
        <v>3.76255559921265</v>
      </c>
      <c r="V4">
        <v>3.56229901313782</v>
      </c>
      <c r="W4" s="17">
        <v>0.20025658607482899</v>
      </c>
      <c r="X4">
        <v>0.55841517448425304</v>
      </c>
      <c r="Y4">
        <v>0.55841517448425304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837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9.0982341766357404</v>
      </c>
      <c r="L5" s="10">
        <v>1.7398662567138701</v>
      </c>
      <c r="M5">
        <v>0.56647109985351596</v>
      </c>
      <c r="N5">
        <v>6.6006240844726598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4.6665897369384801</v>
      </c>
      <c r="U5">
        <v>4.2282657623290998</v>
      </c>
      <c r="V5">
        <v>4.0287528038024902</v>
      </c>
      <c r="W5" s="17">
        <v>0.199512958526611</v>
      </c>
      <c r="X5">
        <v>0.637836933135986</v>
      </c>
      <c r="Y5">
        <v>0.637836933135986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753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8.7162609100341797</v>
      </c>
      <c r="L6" s="10">
        <v>1.7887706756591799</v>
      </c>
      <c r="M6">
        <v>0.74873352050781194</v>
      </c>
      <c r="N6">
        <v>6.4296302795410201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4.3663463592529297</v>
      </c>
      <c r="U6">
        <v>3.9760718345642099</v>
      </c>
      <c r="V6">
        <v>3.7783355712890598</v>
      </c>
      <c r="W6" s="17">
        <v>0.19773626327514701</v>
      </c>
      <c r="X6">
        <v>0.58801078796386697</v>
      </c>
      <c r="Y6">
        <v>0.58801078796386697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863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9.7993221282959002</v>
      </c>
      <c r="L7" s="10">
        <v>1.77608871459961</v>
      </c>
      <c r="M7">
        <v>0.65922546386718694</v>
      </c>
      <c r="N7">
        <v>7.7388973236084002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4.8596115112304696</v>
      </c>
      <c r="U7">
        <v>4.38659620285034</v>
      </c>
      <c r="V7">
        <v>4.2013101577758798</v>
      </c>
      <c r="W7" s="17">
        <v>0.185286045074463</v>
      </c>
      <c r="X7">
        <v>0.65830135345458995</v>
      </c>
      <c r="Y7">
        <v>0.65830135345458995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34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9.0778579711914098</v>
      </c>
      <c r="L8" s="10">
        <v>1.6430797576904299</v>
      </c>
      <c r="M8">
        <v>1.1971359252929701</v>
      </c>
      <c r="N8">
        <v>7.0637588500976598</v>
      </c>
      <c r="O8">
        <v>7</v>
      </c>
      <c r="P8">
        <v>7</v>
      </c>
      <c r="Q8">
        <v>16</v>
      </c>
      <c r="R8" s="16">
        <v>0.4375</v>
      </c>
      <c r="S8" s="16">
        <f t="shared" si="0"/>
        <v>0.7</v>
      </c>
      <c r="T8">
        <v>4.1760711669921902</v>
      </c>
      <c r="U8">
        <v>3.82195019721985</v>
      </c>
      <c r="V8">
        <v>3.6399197578430198</v>
      </c>
      <c r="W8" s="17">
        <v>0.182030439376831</v>
      </c>
      <c r="X8">
        <v>0.53615140914917003</v>
      </c>
      <c r="Y8">
        <v>0.53615140914917003</v>
      </c>
      <c r="Z8">
        <v>0.7</v>
      </c>
      <c r="AA8">
        <v>0.9</v>
      </c>
      <c r="AB8">
        <v>0.5625</v>
      </c>
      <c r="AC8">
        <v>0.69230769230769196</v>
      </c>
      <c r="AD8">
        <v>0.1</v>
      </c>
      <c r="AE8">
        <v>0.2</v>
      </c>
    </row>
    <row r="9" spans="1:31" x14ac:dyDescent="0.15">
      <c r="A9" s="6">
        <v>839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8.9292221069335902</v>
      </c>
      <c r="L9" s="10">
        <v>1.73405838012695</v>
      </c>
      <c r="M9">
        <v>0.68828582763671897</v>
      </c>
      <c r="N9">
        <v>6.7928829193115199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4.3288097381591797</v>
      </c>
      <c r="U9">
        <v>3.9183273315429701</v>
      </c>
      <c r="V9">
        <v>3.7372474670410201</v>
      </c>
      <c r="W9" s="17">
        <v>0.18107986450195299</v>
      </c>
      <c r="X9">
        <v>0.59156227111816395</v>
      </c>
      <c r="Y9">
        <v>0.59156227111816395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291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9.5702247619628906</v>
      </c>
      <c r="L10" s="10">
        <v>1.6777858734130899</v>
      </c>
      <c r="M10">
        <v>0.52964401245117199</v>
      </c>
      <c r="N10">
        <v>7.4477958679199201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4.4827747344970703</v>
      </c>
      <c r="U10">
        <v>4.02935695648193</v>
      </c>
      <c r="V10">
        <v>3.8488106727600102</v>
      </c>
      <c r="W10" s="17">
        <v>0.18054628372192399</v>
      </c>
      <c r="X10">
        <v>0.63396406173706099</v>
      </c>
      <c r="Y10">
        <v>0.63396406173706099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s="1" customFormat="1" x14ac:dyDescent="0.15">
      <c r="A11" s="8">
        <v>115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9.2486152648925799</v>
      </c>
      <c r="L11" s="12">
        <v>1.81095123291016</v>
      </c>
      <c r="M11" s="1">
        <v>0.80808639526367199</v>
      </c>
      <c r="N11" s="1">
        <v>7.2823505401611301</v>
      </c>
      <c r="O11" s="1">
        <v>6</v>
      </c>
      <c r="P11" s="1">
        <v>6</v>
      </c>
      <c r="Q11" s="1">
        <v>16</v>
      </c>
      <c r="R11" s="19">
        <v>0.375</v>
      </c>
      <c r="S11" s="19">
        <f t="shared" si="0"/>
        <v>0.6</v>
      </c>
      <c r="T11" s="1">
        <v>4.6824150085449201</v>
      </c>
      <c r="U11" s="1">
        <v>4.2321510314941397</v>
      </c>
      <c r="V11" s="1">
        <v>4.05267429351807</v>
      </c>
      <c r="W11" s="12">
        <v>0.179476737976074</v>
      </c>
      <c r="X11" s="1">
        <v>0.62974071502685502</v>
      </c>
      <c r="Y11" s="1">
        <v>0.62974071502685502</v>
      </c>
      <c r="Z11" s="1">
        <v>0.6</v>
      </c>
      <c r="AA11" s="1">
        <v>1</v>
      </c>
      <c r="AB11" s="1">
        <v>0.625</v>
      </c>
      <c r="AC11" s="1">
        <v>0.76923076923076905</v>
      </c>
      <c r="AD11" s="1">
        <v>0</v>
      </c>
      <c r="AE11" s="1">
        <v>0.4</v>
      </c>
    </row>
    <row r="12" spans="1:31" x14ac:dyDescent="0.15">
      <c r="A12" s="6">
        <v>17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9.7367401123046893</v>
      </c>
      <c r="L12" s="10">
        <v>1.9860210418701201</v>
      </c>
      <c r="M12">
        <v>0.78707122802734397</v>
      </c>
      <c r="N12">
        <v>7.0759735107421902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4.71913719177246</v>
      </c>
      <c r="U12">
        <v>4.2977538108825701</v>
      </c>
      <c r="V12">
        <v>4.0790443420410201</v>
      </c>
      <c r="W12" s="17">
        <v>0.21870946884155301</v>
      </c>
      <c r="X12">
        <v>0.64009284973144498</v>
      </c>
      <c r="Y12">
        <v>0.64009284973144498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758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9.3289508819580096</v>
      </c>
      <c r="L13" s="10">
        <v>2.0283145904540998</v>
      </c>
      <c r="M13">
        <v>0.96340560913085904</v>
      </c>
      <c r="N13">
        <v>6.8797893524169904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4.1791725158691397</v>
      </c>
      <c r="U13">
        <v>3.7919178009033199</v>
      </c>
      <c r="V13">
        <v>3.5736203193664502</v>
      </c>
      <c r="W13" s="17">
        <v>0.21829748153686501</v>
      </c>
      <c r="X13">
        <v>0.60555219650268599</v>
      </c>
      <c r="Y13">
        <v>0.60555219650268599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393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9.0137596130371094</v>
      </c>
      <c r="L14" s="10">
        <v>2.0154380798339799</v>
      </c>
      <c r="M14">
        <v>0.97864913940429699</v>
      </c>
      <c r="N14">
        <v>6.5416355133056596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4.1226081848144496</v>
      </c>
      <c r="U14">
        <v>3.7492263317108101</v>
      </c>
      <c r="V14">
        <v>3.53274297714233</v>
      </c>
      <c r="W14" s="17">
        <v>0.216483354568481</v>
      </c>
      <c r="X14">
        <v>0.58986520767211903</v>
      </c>
      <c r="Y14">
        <v>0.58986520767211903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532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9.6175632476806605</v>
      </c>
      <c r="L15" s="10">
        <v>1.9014892578125</v>
      </c>
      <c r="M15">
        <v>1.4356002807617201</v>
      </c>
      <c r="N15">
        <v>7.315673828125</v>
      </c>
      <c r="O15">
        <v>4</v>
      </c>
      <c r="P15">
        <v>4</v>
      </c>
      <c r="Q15">
        <v>13</v>
      </c>
      <c r="R15" s="16">
        <v>0.30769999999999997</v>
      </c>
      <c r="S15" s="16">
        <f t="shared" si="0"/>
        <v>0.4</v>
      </c>
      <c r="T15">
        <v>4.1075992584228498</v>
      </c>
      <c r="U15">
        <v>3.81423759460449</v>
      </c>
      <c r="V15">
        <v>3.5993456840515101</v>
      </c>
      <c r="W15" s="17">
        <v>0.21489191055297799</v>
      </c>
      <c r="X15">
        <v>0.508253574371338</v>
      </c>
      <c r="Y15">
        <v>0.508253574371338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6">
        <v>684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9.2298812866210902</v>
      </c>
      <c r="L16" s="10">
        <v>1.9600982666015601</v>
      </c>
      <c r="M16">
        <v>0.85786819458007801</v>
      </c>
      <c r="N16">
        <v>6.7113227844238299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4.3901271820068404</v>
      </c>
      <c r="U16">
        <v>3.9918463230133101</v>
      </c>
      <c r="V16">
        <v>3.7786667346954301</v>
      </c>
      <c r="W16" s="17">
        <v>0.21317958831787101</v>
      </c>
      <c r="X16">
        <v>0.61146044731140103</v>
      </c>
      <c r="Y16">
        <v>0.61146044731140103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308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9.0454216003418004</v>
      </c>
      <c r="L17" s="10">
        <v>2.00372314453125</v>
      </c>
      <c r="M17">
        <v>0.940948486328125</v>
      </c>
      <c r="N17">
        <v>6.5169620513915998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4.0943756103515598</v>
      </c>
      <c r="U17">
        <v>3.7333424091339098</v>
      </c>
      <c r="V17">
        <v>3.5208656787872301</v>
      </c>
      <c r="W17" s="17">
        <v>0.21247673034667999</v>
      </c>
      <c r="X17">
        <v>0.57350993156433105</v>
      </c>
      <c r="Y17">
        <v>0.57350993156433105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255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8.8350238800048793</v>
      </c>
      <c r="L18" s="10">
        <v>1.86948013305664</v>
      </c>
      <c r="M18">
        <v>0.73643875122070301</v>
      </c>
      <c r="N18">
        <v>6.1739997863769496</v>
      </c>
      <c r="O18">
        <v>5</v>
      </c>
      <c r="P18">
        <v>5</v>
      </c>
      <c r="Q18">
        <v>15</v>
      </c>
      <c r="R18" s="16">
        <v>0.33329999999999999</v>
      </c>
      <c r="S18" s="16">
        <f t="shared" si="0"/>
        <v>0.5</v>
      </c>
      <c r="T18">
        <v>4.1710071563720703</v>
      </c>
      <c r="U18">
        <v>3.7878234386444101</v>
      </c>
      <c r="V18">
        <v>3.5766739845275901</v>
      </c>
      <c r="W18" s="17">
        <v>0.21114945411682101</v>
      </c>
      <c r="X18">
        <v>0.59433317184448198</v>
      </c>
      <c r="Y18">
        <v>0.59433317184448198</v>
      </c>
      <c r="Z18">
        <v>0.5</v>
      </c>
      <c r="AA18">
        <v>1</v>
      </c>
      <c r="AB18">
        <v>0.66666666666666696</v>
      </c>
      <c r="AC18">
        <v>0.8</v>
      </c>
      <c r="AD18">
        <v>0</v>
      </c>
      <c r="AE18">
        <v>0.5</v>
      </c>
    </row>
    <row r="19" spans="1:31" x14ac:dyDescent="0.15">
      <c r="A19" s="6">
        <v>432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8.8667430877685494</v>
      </c>
      <c r="L19" s="10">
        <v>2.0526103973388699</v>
      </c>
      <c r="M19">
        <v>1.0652885437011701</v>
      </c>
      <c r="N19">
        <v>6.4434089660644496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3.9832897186279301</v>
      </c>
      <c r="U19">
        <v>3.6399085521697998</v>
      </c>
      <c r="V19">
        <v>3.42966651916504</v>
      </c>
      <c r="W19" s="17">
        <v>0.21024203300476099</v>
      </c>
      <c r="X19">
        <v>0.55362319946289096</v>
      </c>
      <c r="Y19">
        <v>0.55362319946289096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364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8.7284259796142596</v>
      </c>
      <c r="L20" s="10">
        <v>1.9228649139404299</v>
      </c>
      <c r="M20">
        <v>0.80744552612304699</v>
      </c>
      <c r="N20">
        <v>6.0041694641113299</v>
      </c>
      <c r="O20">
        <v>5</v>
      </c>
      <c r="P20">
        <v>5</v>
      </c>
      <c r="Q20">
        <v>14</v>
      </c>
      <c r="R20" s="16">
        <v>0.35709999999999997</v>
      </c>
      <c r="S20" s="16">
        <f t="shared" si="0"/>
        <v>0.5</v>
      </c>
      <c r="T20">
        <v>4.2547092437744096</v>
      </c>
      <c r="U20">
        <v>3.88658547401428</v>
      </c>
      <c r="V20">
        <v>3.67853808403015</v>
      </c>
      <c r="W20" s="17">
        <v>0.208047389984131</v>
      </c>
      <c r="X20">
        <v>0.57617115974426303</v>
      </c>
      <c r="Y20">
        <v>0.57617115974426303</v>
      </c>
      <c r="Z20">
        <v>0.5</v>
      </c>
      <c r="AA20">
        <v>0.9</v>
      </c>
      <c r="AB20">
        <v>0.64285714285714302</v>
      </c>
      <c r="AC20">
        <v>0.75</v>
      </c>
      <c r="AD20">
        <v>0.1</v>
      </c>
      <c r="AE20">
        <v>0.4</v>
      </c>
    </row>
    <row r="21" spans="1:31" s="1" customFormat="1" x14ac:dyDescent="0.15">
      <c r="A21" s="8">
        <v>403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2">
        <v>9.6268596649169904</v>
      </c>
      <c r="L21" s="12">
        <v>1.96689605712891</v>
      </c>
      <c r="M21" s="1">
        <v>0.85152435302734397</v>
      </c>
      <c r="N21" s="1">
        <v>7.2249011993408203</v>
      </c>
      <c r="O21" s="1">
        <v>4</v>
      </c>
      <c r="P21" s="1">
        <v>4</v>
      </c>
      <c r="Q21" s="1">
        <v>14</v>
      </c>
      <c r="R21" s="19">
        <v>0.28570000000000001</v>
      </c>
      <c r="S21" s="19">
        <f t="shared" si="0"/>
        <v>0.4</v>
      </c>
      <c r="T21" s="1">
        <v>3.9190025329589799</v>
      </c>
      <c r="U21" s="1">
        <v>3.5609867572784402</v>
      </c>
      <c r="V21" s="1">
        <v>3.35468530654907</v>
      </c>
      <c r="W21" s="12">
        <v>0.20630145072937001</v>
      </c>
      <c r="X21" s="1">
        <v>0.564317226409912</v>
      </c>
      <c r="Y21" s="1">
        <v>0.564317226409912</v>
      </c>
      <c r="Z21" s="1">
        <v>0.4</v>
      </c>
      <c r="AA21" s="1">
        <v>1</v>
      </c>
      <c r="AB21" s="1">
        <v>0.71428571428571397</v>
      </c>
      <c r="AC21" s="1">
        <v>0.83333333333333304</v>
      </c>
      <c r="AD21" s="1">
        <v>0</v>
      </c>
      <c r="AE21" s="1">
        <v>0.6</v>
      </c>
    </row>
    <row r="22" spans="1:31" x14ac:dyDescent="0.15">
      <c r="A22" s="6">
        <v>834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10.4121608734131</v>
      </c>
      <c r="L22" s="10">
        <v>2.2625465393066402</v>
      </c>
      <c r="M22">
        <v>1.6365547180175799</v>
      </c>
      <c r="N22">
        <v>7.0570545196533203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4.5424346923828098</v>
      </c>
      <c r="U22">
        <v>4.2352447509765598</v>
      </c>
      <c r="V22">
        <v>3.9195265769958501</v>
      </c>
      <c r="W22" s="17">
        <v>0.315718173980713</v>
      </c>
      <c r="X22">
        <v>0.622908115386963</v>
      </c>
      <c r="Y22">
        <v>0.622908115386963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841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9.1537742614746094</v>
      </c>
      <c r="L23" s="10">
        <v>2.2548694610595699</v>
      </c>
      <c r="M23">
        <v>1.7283897399902299</v>
      </c>
      <c r="N23">
        <v>5.9912242889404297</v>
      </c>
      <c r="O23">
        <v>4</v>
      </c>
      <c r="P23">
        <v>4</v>
      </c>
      <c r="Q23">
        <v>13</v>
      </c>
      <c r="R23" s="16">
        <v>0.30769999999999997</v>
      </c>
      <c r="S23" s="16">
        <f t="shared" si="0"/>
        <v>0.4</v>
      </c>
      <c r="T23">
        <v>3.6865367889404301</v>
      </c>
      <c r="U23">
        <v>3.44840288162231</v>
      </c>
      <c r="V23">
        <v>3.1666932106018102</v>
      </c>
      <c r="W23" s="17">
        <v>0.28170967102050798</v>
      </c>
      <c r="X23">
        <v>0.51984357833862305</v>
      </c>
      <c r="Y23">
        <v>0.51984357833862305</v>
      </c>
      <c r="Z23">
        <v>0.4</v>
      </c>
      <c r="AA23">
        <v>0.9</v>
      </c>
      <c r="AB23">
        <v>0.69230769230769196</v>
      </c>
      <c r="AC23">
        <v>0.78260869565217395</v>
      </c>
      <c r="AD23">
        <v>0.1</v>
      </c>
      <c r="AE23">
        <v>0.5</v>
      </c>
    </row>
    <row r="24" spans="1:31" x14ac:dyDescent="0.15">
      <c r="A24" s="6">
        <v>779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9.7921237945556605</v>
      </c>
      <c r="L24" s="10">
        <v>2.2167911529540998</v>
      </c>
      <c r="M24">
        <v>1.13751220703125</v>
      </c>
      <c r="N24">
        <v>7.2242965698242196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4.4992218017578098</v>
      </c>
      <c r="U24">
        <v>4.0937800407409703</v>
      </c>
      <c r="V24">
        <v>3.8773033618927002</v>
      </c>
      <c r="W24" s="17">
        <v>0.21647667884826699</v>
      </c>
      <c r="X24">
        <v>0.62191843986511197</v>
      </c>
      <c r="Y24">
        <v>0.62191843986511197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419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9.0907382965087908</v>
      </c>
      <c r="L25" s="10">
        <v>2.1580924987793</v>
      </c>
      <c r="M25">
        <v>1.1644153594970701</v>
      </c>
      <c r="N25">
        <v>6.5915012359619096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3.6389312744140598</v>
      </c>
      <c r="U25">
        <v>3.3371138572692902</v>
      </c>
      <c r="V25">
        <v>3.1238765716552699</v>
      </c>
      <c r="W25" s="17">
        <v>0.213237285614014</v>
      </c>
      <c r="X25">
        <v>0.51505470275878895</v>
      </c>
      <c r="Y25">
        <v>0.51505470275878895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161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8.1865882873535192</v>
      </c>
      <c r="L26" s="10">
        <v>2.0900421142578098</v>
      </c>
      <c r="M26">
        <v>1.18630599975586</v>
      </c>
      <c r="N26">
        <v>5.6968841552734402</v>
      </c>
      <c r="O26">
        <v>4</v>
      </c>
      <c r="P26">
        <v>4</v>
      </c>
      <c r="Q26">
        <v>13</v>
      </c>
      <c r="R26" s="16">
        <v>0.30769999999999997</v>
      </c>
      <c r="S26" s="16">
        <f t="shared" si="0"/>
        <v>0.4</v>
      </c>
      <c r="T26">
        <v>3.9474563598632799</v>
      </c>
      <c r="U26">
        <v>3.6399130821228001</v>
      </c>
      <c r="V26">
        <v>3.4293487071990998</v>
      </c>
      <c r="W26" s="17">
        <v>0.210564374923706</v>
      </c>
      <c r="X26">
        <v>0.51810765266418501</v>
      </c>
      <c r="Y26">
        <v>0.51810765266418501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40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9.1910572052002006</v>
      </c>
      <c r="L27" s="10">
        <v>2.07369804382324</v>
      </c>
      <c r="M27">
        <v>1.0592231750488299</v>
      </c>
      <c r="N27">
        <v>6.7860641479492196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3.7270412445068399</v>
      </c>
      <c r="U27">
        <v>3.39419341087341</v>
      </c>
      <c r="V27">
        <v>3.1837821006774898</v>
      </c>
      <c r="W27" s="17">
        <v>0.21041131019592299</v>
      </c>
      <c r="X27">
        <v>0.54325914382934604</v>
      </c>
      <c r="Y27">
        <v>0.54325914382934604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668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12.4697608947754</v>
      </c>
      <c r="L28" s="10">
        <v>2.2100162506103498</v>
      </c>
      <c r="M28">
        <v>1.9326705932617201</v>
      </c>
      <c r="N28">
        <v>8.6262435913085902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4.5913066864013699</v>
      </c>
      <c r="U28">
        <v>4.33756351470947</v>
      </c>
      <c r="V28">
        <v>3.9905815124511701</v>
      </c>
      <c r="W28" s="17">
        <v>0.346982002258301</v>
      </c>
      <c r="X28">
        <v>0.60072517395019498</v>
      </c>
      <c r="Y28">
        <v>0.60072517395019498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0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10.8487205505371</v>
      </c>
      <c r="L29" s="10">
        <v>2.2319488525390598</v>
      </c>
      <c r="M29">
        <v>1.5590057373046899</v>
      </c>
      <c r="N29">
        <v>7.4062690734863299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4.5414714813232404</v>
      </c>
      <c r="U29">
        <v>4.2360644340515101</v>
      </c>
      <c r="V29">
        <v>3.9238123893737802</v>
      </c>
      <c r="W29" s="17">
        <v>0.31225204467773399</v>
      </c>
      <c r="X29">
        <v>0.617659091949463</v>
      </c>
      <c r="Y29">
        <v>0.617659091949463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315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10.207160949706999</v>
      </c>
      <c r="L30" s="10">
        <v>2.2460556030273402</v>
      </c>
      <c r="M30">
        <v>1.6180114746093699</v>
      </c>
      <c r="N30">
        <v>6.8111667633056596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4.3518047332763699</v>
      </c>
      <c r="U30">
        <v>4.0632410049438503</v>
      </c>
      <c r="V30">
        <v>3.7538657188415501</v>
      </c>
      <c r="W30" s="17">
        <v>0.30937528610229498</v>
      </c>
      <c r="X30">
        <v>0.59793901443481401</v>
      </c>
      <c r="Y30">
        <v>0.59793901443481401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525</v>
      </c>
      <c r="B31" s="1">
        <v>18</v>
      </c>
      <c r="C31" s="1">
        <v>2</v>
      </c>
      <c r="D31" s="1">
        <v>10</v>
      </c>
      <c r="E31" s="1">
        <v>10</v>
      </c>
      <c r="F31" s="1">
        <v>10</v>
      </c>
      <c r="G31" s="1">
        <v>0</v>
      </c>
      <c r="H31" s="1">
        <v>8</v>
      </c>
      <c r="I31" s="1">
        <v>2</v>
      </c>
      <c r="J31" s="1">
        <v>0.9</v>
      </c>
      <c r="K31" s="12">
        <v>10.4091300964356</v>
      </c>
      <c r="L31" s="12">
        <v>2.2461204528808598</v>
      </c>
      <c r="M31" s="1">
        <v>1.6515083312988299</v>
      </c>
      <c r="N31" s="1">
        <v>7.2306842803955096</v>
      </c>
      <c r="O31" s="1">
        <v>5</v>
      </c>
      <c r="P31" s="1">
        <v>5</v>
      </c>
      <c r="Q31" s="1">
        <v>15</v>
      </c>
      <c r="R31" s="19">
        <v>0.33329999999999999</v>
      </c>
      <c r="S31" s="19">
        <f t="shared" si="0"/>
        <v>0.5</v>
      </c>
      <c r="T31" s="1">
        <v>4.5163688659668004</v>
      </c>
      <c r="U31" s="1">
        <v>4.1969671249389604</v>
      </c>
      <c r="V31" s="1">
        <v>3.89863085746765</v>
      </c>
      <c r="W31" s="12">
        <v>0.29833626747131298</v>
      </c>
      <c r="X31" s="1">
        <v>0.61773800849914595</v>
      </c>
      <c r="Y31" s="1">
        <v>0.61773800849914595</v>
      </c>
      <c r="Z31" s="1">
        <v>0.5</v>
      </c>
      <c r="AA31" s="1">
        <v>1</v>
      </c>
      <c r="AB31" s="1">
        <v>0.66666666666666696</v>
      </c>
      <c r="AC31" s="1">
        <v>0.8</v>
      </c>
      <c r="AD31" s="1">
        <v>0</v>
      </c>
      <c r="AE31" s="1">
        <v>0.5</v>
      </c>
    </row>
    <row r="32" spans="1:31" x14ac:dyDescent="0.15">
      <c r="A32" s="6">
        <v>235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11.3900394439697</v>
      </c>
      <c r="L32" s="10">
        <v>2.4912586212158199</v>
      </c>
      <c r="M32">
        <v>1.7519493103027299</v>
      </c>
      <c r="N32">
        <v>7.4269104003906197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4.2479076385498002</v>
      </c>
      <c r="U32">
        <v>3.9892611503601101</v>
      </c>
      <c r="V32">
        <v>3.6309616565704301</v>
      </c>
      <c r="W32" s="17">
        <v>0.35829949378967302</v>
      </c>
      <c r="X32">
        <v>0.61694598197937001</v>
      </c>
      <c r="Y32">
        <v>0.61694598197937001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928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13.035099029541</v>
      </c>
      <c r="L33" s="10">
        <v>2.36561775207519</v>
      </c>
      <c r="M33">
        <v>2.0867767333984402</v>
      </c>
      <c r="N33">
        <v>9.0665988922119105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4.4604320526123002</v>
      </c>
      <c r="U33">
        <v>4.2258830070495597</v>
      </c>
      <c r="V33">
        <v>3.8717770576477002</v>
      </c>
      <c r="W33" s="17">
        <v>0.35410594940185602</v>
      </c>
      <c r="X33">
        <v>0.58865499496460005</v>
      </c>
      <c r="Y33">
        <v>0.58865499496460005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803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12.3123073577881</v>
      </c>
      <c r="L34" s="10">
        <v>2.4238433837890598</v>
      </c>
      <c r="M34">
        <v>2.1898860931396502</v>
      </c>
      <c r="N34">
        <v>8.6475849151611293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3.9681911468505899</v>
      </c>
      <c r="U34">
        <v>3.7666637897491499</v>
      </c>
      <c r="V34">
        <v>3.41755175590515</v>
      </c>
      <c r="W34" s="17">
        <v>0.34911203384399397</v>
      </c>
      <c r="X34">
        <v>0.55063939094543501</v>
      </c>
      <c r="Y34">
        <v>0.55063939094543501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650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10.4459686279297</v>
      </c>
      <c r="L35" s="10">
        <v>2.49098777770996</v>
      </c>
      <c r="M35">
        <v>1.87667465209961</v>
      </c>
      <c r="N35">
        <v>6.8721752166748002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4.5496177673339799</v>
      </c>
      <c r="U35">
        <v>4.2510433197021502</v>
      </c>
      <c r="V35">
        <v>3.9183669090271001</v>
      </c>
      <c r="W35" s="17">
        <v>0.33267641067504899</v>
      </c>
      <c r="X35">
        <v>0.63125085830688499</v>
      </c>
      <c r="Y35">
        <v>0.63125085830688499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643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9.4739933013915998</v>
      </c>
      <c r="L36" s="10">
        <v>2.4208908081054701</v>
      </c>
      <c r="M36">
        <v>1.8413391113281199</v>
      </c>
      <c r="N36">
        <v>5.9186210632324201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4.3844013214111301</v>
      </c>
      <c r="U36">
        <v>4.1026039123535201</v>
      </c>
      <c r="V36">
        <v>3.7823348045349099</v>
      </c>
      <c r="W36" s="17">
        <v>0.32026910781860402</v>
      </c>
      <c r="X36">
        <v>0.60206651687622104</v>
      </c>
      <c r="Y36">
        <v>0.60206651687622104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575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9.3824081420898402</v>
      </c>
      <c r="L37" s="10">
        <v>2.4036560058593701</v>
      </c>
      <c r="M37">
        <v>1.78212547302246</v>
      </c>
      <c r="N37">
        <v>5.6157817840576199</v>
      </c>
      <c r="O37">
        <v>4</v>
      </c>
      <c r="P37">
        <v>4</v>
      </c>
      <c r="Q37">
        <v>13</v>
      </c>
      <c r="R37" s="16">
        <v>0.30769999999999997</v>
      </c>
      <c r="S37" s="16">
        <f t="shared" si="0"/>
        <v>0.4</v>
      </c>
      <c r="T37">
        <v>4.1572189331054696</v>
      </c>
      <c r="U37">
        <v>3.90777516365051</v>
      </c>
      <c r="V37">
        <v>3.5910561084747301</v>
      </c>
      <c r="W37" s="17">
        <v>0.31671905517578097</v>
      </c>
      <c r="X37">
        <v>0.56616282463073697</v>
      </c>
      <c r="Y37">
        <v>0.56616282463073697</v>
      </c>
      <c r="Z37">
        <v>0.4</v>
      </c>
      <c r="AA37">
        <v>0.9</v>
      </c>
      <c r="AB37">
        <v>0.69230769230769196</v>
      </c>
      <c r="AC37">
        <v>0.78260869565217395</v>
      </c>
      <c r="AD37">
        <v>0.1</v>
      </c>
      <c r="AE37">
        <v>0.5</v>
      </c>
    </row>
    <row r="38" spans="1:31" x14ac:dyDescent="0.15">
      <c r="A38" s="6">
        <v>682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10.768314361572299</v>
      </c>
      <c r="L38" s="10">
        <v>2.4762840270996098</v>
      </c>
      <c r="M38">
        <v>1.8694534301757799</v>
      </c>
      <c r="N38">
        <v>7.3308639526367196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4.4071083068847701</v>
      </c>
      <c r="U38">
        <v>4.1228580474853498</v>
      </c>
      <c r="V38">
        <v>3.8104205131530802</v>
      </c>
      <c r="W38" s="17">
        <v>0.312437534332275</v>
      </c>
      <c r="X38">
        <v>0.59668779373168901</v>
      </c>
      <c r="Y38">
        <v>0.59668779373168901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792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10.127443313598601</v>
      </c>
      <c r="L39" s="10">
        <v>2.29244804382324</v>
      </c>
      <c r="M39">
        <v>1.6838493347168</v>
      </c>
      <c r="N39">
        <v>6.7507514953613299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4.5376281738281197</v>
      </c>
      <c r="U39">
        <v>4.2138810157775897</v>
      </c>
      <c r="V39">
        <v>3.9024033546447701</v>
      </c>
      <c r="W39" s="17">
        <v>0.311477661132812</v>
      </c>
      <c r="X39">
        <v>0.63522481918335005</v>
      </c>
      <c r="Y39">
        <v>0.63522481918335005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799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10.150577545166</v>
      </c>
      <c r="L40" s="10">
        <v>2.2962779998779301</v>
      </c>
      <c r="M40">
        <v>1.71378517150879</v>
      </c>
      <c r="N40">
        <v>6.9054203033447301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3.8901348114013699</v>
      </c>
      <c r="U40">
        <v>3.6300036907196001</v>
      </c>
      <c r="V40">
        <v>3.3345134258270299</v>
      </c>
      <c r="W40" s="17">
        <v>0.29549026489257801</v>
      </c>
      <c r="X40">
        <v>0.55562138557434104</v>
      </c>
      <c r="Y40">
        <v>0.55562138557434104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s="1" customFormat="1" x14ac:dyDescent="0.15">
      <c r="A41" s="8">
        <v>371</v>
      </c>
      <c r="B41" s="1">
        <v>18</v>
      </c>
      <c r="C41" s="1">
        <v>2</v>
      </c>
      <c r="D41" s="1">
        <v>10</v>
      </c>
      <c r="E41" s="1">
        <v>10</v>
      </c>
      <c r="F41" s="1">
        <v>10</v>
      </c>
      <c r="G41" s="1">
        <v>0</v>
      </c>
      <c r="H41" s="1">
        <v>8</v>
      </c>
      <c r="I41" s="1">
        <v>2</v>
      </c>
      <c r="J41" s="1">
        <v>0.9</v>
      </c>
      <c r="K41" s="12">
        <v>9.5572586059570295</v>
      </c>
      <c r="L41" s="12">
        <v>2.31735038757324</v>
      </c>
      <c r="M41" s="1">
        <v>1.7552070617675799</v>
      </c>
      <c r="N41" s="1">
        <v>6.2391643524169904</v>
      </c>
      <c r="O41" s="1">
        <v>4</v>
      </c>
      <c r="P41" s="1">
        <v>4</v>
      </c>
      <c r="Q41" s="1">
        <v>13</v>
      </c>
      <c r="R41" s="19">
        <v>0.30769999999999997</v>
      </c>
      <c r="S41" s="19">
        <f t="shared" si="0"/>
        <v>0.4</v>
      </c>
      <c r="T41" s="1">
        <v>4.0790176391601598</v>
      </c>
      <c r="U41" s="1">
        <v>3.8153157234191899</v>
      </c>
      <c r="V41" s="1">
        <v>3.5218338966369598</v>
      </c>
      <c r="W41" s="12">
        <v>0.29348182678222701</v>
      </c>
      <c r="X41" s="1">
        <v>0.55718374252319303</v>
      </c>
      <c r="Y41" s="1">
        <v>0.55718374252319303</v>
      </c>
      <c r="Z41" s="1">
        <v>0.4</v>
      </c>
      <c r="AA41" s="1">
        <v>0.9</v>
      </c>
      <c r="AB41" s="1">
        <v>0.69230769230769196</v>
      </c>
      <c r="AC41" s="1">
        <v>0.78260869565217395</v>
      </c>
      <c r="AD41" s="1">
        <v>0.1</v>
      </c>
      <c r="AE41" s="1">
        <v>0.5</v>
      </c>
    </row>
    <row r="42" spans="1:31" x14ac:dyDescent="0.15">
      <c r="A42" s="6">
        <v>39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9.4858074188232404</v>
      </c>
      <c r="L42" s="10">
        <v>2.5182456970214799</v>
      </c>
      <c r="M42">
        <v>1.84243392944336</v>
      </c>
      <c r="N42">
        <v>5.33036231994629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4.1952648162841797</v>
      </c>
      <c r="U42">
        <v>3.94472360610962</v>
      </c>
      <c r="V42">
        <v>3.5989799499511701</v>
      </c>
      <c r="W42" s="17">
        <v>0.34574365615844699</v>
      </c>
      <c r="X42">
        <v>0.59628486633300803</v>
      </c>
      <c r="Y42">
        <v>0.59628486633300803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635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10.704750061035201</v>
      </c>
      <c r="L43" s="10">
        <v>2.6428642272949201</v>
      </c>
      <c r="M43">
        <v>2.0233459472656201</v>
      </c>
      <c r="N43">
        <v>6.9797782897949201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4.0976791381835902</v>
      </c>
      <c r="U43">
        <v>3.8487484455108598</v>
      </c>
      <c r="V43">
        <v>3.5037872791290301</v>
      </c>
      <c r="W43" s="17">
        <v>0.34496116638183599</v>
      </c>
      <c r="X43">
        <v>0.59389185905456499</v>
      </c>
      <c r="Y43">
        <v>0.59389185905456499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570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10.107200622558601</v>
      </c>
      <c r="L44" s="10">
        <v>2.6826114654540998</v>
      </c>
      <c r="M44">
        <v>2.0718727111816402</v>
      </c>
      <c r="N44">
        <v>6.2270374298095703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4.0491065979003897</v>
      </c>
      <c r="U44">
        <v>3.80079221725464</v>
      </c>
      <c r="V44">
        <v>3.4570014476776101</v>
      </c>
      <c r="W44" s="17">
        <v>0.34379076957702598</v>
      </c>
      <c r="X44">
        <v>0.59210515022277799</v>
      </c>
      <c r="Y44">
        <v>0.59210515022277799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965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12.5211086273193</v>
      </c>
      <c r="L45" s="10">
        <v>2.5494575500488299</v>
      </c>
      <c r="M45">
        <v>2.31388664245606</v>
      </c>
      <c r="N45">
        <v>8.7239055633544904</v>
      </c>
      <c r="O45">
        <v>7</v>
      </c>
      <c r="P45">
        <v>7</v>
      </c>
      <c r="Q45">
        <v>17</v>
      </c>
      <c r="R45" s="16">
        <v>0.4118</v>
      </c>
      <c r="S45" s="16">
        <f t="shared" si="0"/>
        <v>0.7</v>
      </c>
      <c r="T45">
        <v>4.3991069793701199</v>
      </c>
      <c r="U45">
        <v>4.1645359992981001</v>
      </c>
      <c r="V45">
        <v>3.8337669372558598</v>
      </c>
      <c r="W45" s="17">
        <v>0.330769062042236</v>
      </c>
      <c r="X45">
        <v>0.56534004211425803</v>
      </c>
      <c r="Y45">
        <v>0.56534004211425803</v>
      </c>
      <c r="Z45">
        <v>0.7</v>
      </c>
      <c r="AA45">
        <v>1</v>
      </c>
      <c r="AB45">
        <v>0.58823529411764697</v>
      </c>
      <c r="AC45">
        <v>0.74074074074074103</v>
      </c>
      <c r="AD45">
        <v>0</v>
      </c>
      <c r="AE45">
        <v>0.3</v>
      </c>
    </row>
    <row r="46" spans="1:31" x14ac:dyDescent="0.15">
      <c r="A46" s="6">
        <v>767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10.418952941894499</v>
      </c>
      <c r="L46" s="10">
        <v>2.6292495727539098</v>
      </c>
      <c r="M46">
        <v>2.0696887969970699</v>
      </c>
      <c r="N46">
        <v>6.93931007385254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3.8642120361328098</v>
      </c>
      <c r="U46">
        <v>3.6235122680664098</v>
      </c>
      <c r="V46">
        <v>3.29751825332642</v>
      </c>
      <c r="W46" s="17">
        <v>0.32599401473999001</v>
      </c>
      <c r="X46">
        <v>0.56669378280639604</v>
      </c>
      <c r="Y46">
        <v>0.56669378280639604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317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9.8195228576660192</v>
      </c>
      <c r="L47" s="10">
        <v>2.5452957153320299</v>
      </c>
      <c r="M47">
        <v>1.9575824737548799</v>
      </c>
      <c r="N47">
        <v>6.1542224884033203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4.2932720184326199</v>
      </c>
      <c r="U47">
        <v>4.0327382087707502</v>
      </c>
      <c r="V47">
        <v>3.7078118324279798</v>
      </c>
      <c r="W47" s="17">
        <v>0.32492637634277299</v>
      </c>
      <c r="X47">
        <v>0.585460186004639</v>
      </c>
      <c r="Y47">
        <v>0.585460186004639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538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13.0384979248047</v>
      </c>
      <c r="L48" s="10">
        <v>2.5367488861084002</v>
      </c>
      <c r="M48">
        <v>2.3458824157714799</v>
      </c>
      <c r="N48">
        <v>9.7599239349365199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4.6303787231445304</v>
      </c>
      <c r="U48">
        <v>4.3344349861145002</v>
      </c>
      <c r="V48">
        <v>4.0118227005004901</v>
      </c>
      <c r="W48" s="17">
        <v>0.322612285614014</v>
      </c>
      <c r="X48">
        <v>0.61855602264404297</v>
      </c>
      <c r="Y48">
        <v>0.61855602264404297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900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12.232154846191399</v>
      </c>
      <c r="L49" s="10">
        <v>2.5374488830566402</v>
      </c>
      <c r="M49">
        <v>2.3517436981201199</v>
      </c>
      <c r="N49">
        <v>8.9147891998290998</v>
      </c>
      <c r="O49">
        <v>7</v>
      </c>
      <c r="P49">
        <v>7</v>
      </c>
      <c r="Q49">
        <v>17</v>
      </c>
      <c r="R49" s="16">
        <v>0.4118</v>
      </c>
      <c r="S49" s="16">
        <f t="shared" si="0"/>
        <v>0.7</v>
      </c>
      <c r="T49">
        <v>4.3516101837158203</v>
      </c>
      <c r="U49">
        <v>4.1041736602783203</v>
      </c>
      <c r="V49">
        <v>3.7931709289550799</v>
      </c>
      <c r="W49" s="17">
        <v>0.31100273132324202</v>
      </c>
      <c r="X49">
        <v>0.55843925476074197</v>
      </c>
      <c r="Y49">
        <v>0.55843925476074197</v>
      </c>
      <c r="Z49">
        <v>0.7</v>
      </c>
      <c r="AA49">
        <v>1</v>
      </c>
      <c r="AB49">
        <v>0.58823529411764697</v>
      </c>
      <c r="AC49">
        <v>0.74074074074074103</v>
      </c>
      <c r="AD49">
        <v>0</v>
      </c>
      <c r="AE49">
        <v>0.3</v>
      </c>
    </row>
    <row r="50" spans="1:31" x14ac:dyDescent="0.15">
      <c r="A50" s="6">
        <v>948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9.8729782104492205</v>
      </c>
      <c r="L50" s="10">
        <v>2.68618583679199</v>
      </c>
      <c r="M50">
        <v>2.22066307067871</v>
      </c>
      <c r="N50">
        <v>6.6558609008789098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4.2357139587402299</v>
      </c>
      <c r="U50">
        <v>3.9578557014465301</v>
      </c>
      <c r="V50">
        <v>3.64942479133606</v>
      </c>
      <c r="W50" s="17">
        <v>0.30843091011047402</v>
      </c>
      <c r="X50">
        <v>0.58628916740417503</v>
      </c>
      <c r="Y50">
        <v>0.58628916740417503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683</v>
      </c>
      <c r="B51" s="1">
        <v>18</v>
      </c>
      <c r="C51" s="1">
        <v>2</v>
      </c>
      <c r="D51" s="1">
        <v>10</v>
      </c>
      <c r="E51" s="1">
        <v>10</v>
      </c>
      <c r="F51" s="1">
        <v>10</v>
      </c>
      <c r="G51" s="1">
        <v>0</v>
      </c>
      <c r="H51" s="1">
        <v>8</v>
      </c>
      <c r="I51" s="1">
        <v>2</v>
      </c>
      <c r="J51" s="1">
        <v>0.9</v>
      </c>
      <c r="K51" s="12">
        <v>9.7066001892089808</v>
      </c>
      <c r="L51" s="12">
        <v>2.5342216491699201</v>
      </c>
      <c r="M51" s="1">
        <v>2.0012359619140598</v>
      </c>
      <c r="N51" s="1">
        <v>6.3005638122558603</v>
      </c>
      <c r="O51" s="1">
        <v>5</v>
      </c>
      <c r="P51" s="1">
        <v>5</v>
      </c>
      <c r="Q51" s="1">
        <v>15</v>
      </c>
      <c r="R51" s="19">
        <v>0.33329999999999999</v>
      </c>
      <c r="S51" s="19">
        <f t="shared" si="0"/>
        <v>0.5</v>
      </c>
      <c r="T51" s="1">
        <v>4.3522033691406197</v>
      </c>
      <c r="U51" s="1">
        <v>4.0658607482910201</v>
      </c>
      <c r="V51" s="1">
        <v>3.76070356369019</v>
      </c>
      <c r="W51" s="12">
        <v>0.30515718460083002</v>
      </c>
      <c r="X51" s="1">
        <v>0.59149980545043901</v>
      </c>
      <c r="Y51" s="1">
        <v>0.59149980545043901</v>
      </c>
      <c r="Z51" s="1">
        <v>0.5</v>
      </c>
      <c r="AA51" s="1">
        <v>1</v>
      </c>
      <c r="AB51" s="1">
        <v>0.66666666666666696</v>
      </c>
      <c r="AC51" s="1">
        <v>0.8</v>
      </c>
      <c r="AD51" s="1">
        <v>0</v>
      </c>
      <c r="AE51" s="1">
        <v>0.5</v>
      </c>
    </row>
    <row r="52" spans="1:31" x14ac:dyDescent="0.15">
      <c r="A52" s="6">
        <v>529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11.5277290344238</v>
      </c>
      <c r="L52" s="10">
        <v>2.7787723541259801</v>
      </c>
      <c r="M52">
        <v>2.1110267639160201</v>
      </c>
      <c r="N52">
        <v>7.5974636077880904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4.1621055603027299</v>
      </c>
      <c r="U52">
        <v>3.9118816852569598</v>
      </c>
      <c r="V52">
        <v>3.5439484119415301</v>
      </c>
      <c r="W52" s="17">
        <v>0.36793327331543002</v>
      </c>
      <c r="X52">
        <v>0.61815714836120605</v>
      </c>
      <c r="Y52">
        <v>0.61815714836120605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534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9.6313228607177699</v>
      </c>
      <c r="L53" s="10">
        <v>2.81527900695801</v>
      </c>
      <c r="M53">
        <v>1.5942535400390601</v>
      </c>
      <c r="N53">
        <v>5.6671161651611301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4.1572589874267596</v>
      </c>
      <c r="U53">
        <v>3.8546435832977299</v>
      </c>
      <c r="V53">
        <v>3.5190665721893302</v>
      </c>
      <c r="W53" s="17">
        <v>0.33557701110839799</v>
      </c>
      <c r="X53">
        <v>0.63819241523742698</v>
      </c>
      <c r="Y53">
        <v>0.63819241523742698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663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9.3950023651122994</v>
      </c>
      <c r="L54" s="10">
        <v>2.8394851684570299</v>
      </c>
      <c r="M54">
        <v>1.7565670013427701</v>
      </c>
      <c r="N54">
        <v>5.7552909851074201</v>
      </c>
      <c r="O54">
        <v>3</v>
      </c>
      <c r="P54">
        <v>3</v>
      </c>
      <c r="Q54">
        <v>12</v>
      </c>
      <c r="R54" s="16">
        <v>0.25</v>
      </c>
      <c r="S54" s="16">
        <f t="shared" si="0"/>
        <v>0.3</v>
      </c>
      <c r="T54">
        <v>3.6185035705566402</v>
      </c>
      <c r="U54">
        <v>3.3733639717102002</v>
      </c>
      <c r="V54">
        <v>3.0570359230041499</v>
      </c>
      <c r="W54" s="17">
        <v>0.31632804870605502</v>
      </c>
      <c r="X54">
        <v>0.56146764755249001</v>
      </c>
      <c r="Y54">
        <v>0.56146764755249001</v>
      </c>
      <c r="Z54">
        <v>0.3</v>
      </c>
      <c r="AA54">
        <v>0.9</v>
      </c>
      <c r="AB54">
        <v>0.75</v>
      </c>
      <c r="AC54">
        <v>0.81818181818181801</v>
      </c>
      <c r="AD54">
        <v>0.1</v>
      </c>
      <c r="AE54">
        <v>0.6</v>
      </c>
    </row>
    <row r="55" spans="1:31" x14ac:dyDescent="0.15">
      <c r="A55" s="6">
        <v>195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9.5682582855224592</v>
      </c>
      <c r="L55" s="10">
        <v>2.8551826477050799</v>
      </c>
      <c r="M55">
        <v>1.73777008056641</v>
      </c>
      <c r="N55">
        <v>5.8653812408447301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4.23862648010254</v>
      </c>
      <c r="U55">
        <v>3.9338898658752401</v>
      </c>
      <c r="V55">
        <v>3.6075196266174299</v>
      </c>
      <c r="W55" s="17">
        <v>0.326370239257812</v>
      </c>
      <c r="X55">
        <v>0.63110685348510698</v>
      </c>
      <c r="Y55">
        <v>0.63110685348510698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183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9.4128532409668004</v>
      </c>
      <c r="L56" s="10">
        <v>2.87297439575195</v>
      </c>
      <c r="M56">
        <v>1.80317306518555</v>
      </c>
      <c r="N56">
        <v>5.7767181396484402</v>
      </c>
      <c r="O56">
        <v>4</v>
      </c>
      <c r="P56">
        <v>4</v>
      </c>
      <c r="Q56">
        <v>14</v>
      </c>
      <c r="R56" s="16">
        <v>0.28570000000000001</v>
      </c>
      <c r="S56" s="16">
        <f t="shared" si="0"/>
        <v>0.4</v>
      </c>
      <c r="T56">
        <v>4.2707386016845703</v>
      </c>
      <c r="U56">
        <v>3.9551260471343999</v>
      </c>
      <c r="V56">
        <v>3.6365687847137398</v>
      </c>
      <c r="W56" s="17">
        <v>0.31855726242065402</v>
      </c>
      <c r="X56">
        <v>0.63416981697082497</v>
      </c>
      <c r="Y56">
        <v>0.63416981697082497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269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12.125684738159199</v>
      </c>
      <c r="L57" s="10">
        <v>2.8903121948242201</v>
      </c>
      <c r="M57">
        <v>2.1766777038574201</v>
      </c>
      <c r="N57">
        <v>7.9760437011718697</v>
      </c>
      <c r="O57">
        <v>4</v>
      </c>
      <c r="P57">
        <v>4</v>
      </c>
      <c r="Q57">
        <v>14</v>
      </c>
      <c r="R57" s="16">
        <v>0.28570000000000001</v>
      </c>
      <c r="S57" s="16">
        <f t="shared" ref="S57:S81" si="1">O57/E57</f>
        <v>0.4</v>
      </c>
      <c r="T57">
        <v>4.1562347412109402</v>
      </c>
      <c r="U57">
        <v>3.9122827053070099</v>
      </c>
      <c r="V57">
        <v>3.52935862541199</v>
      </c>
      <c r="W57" s="17">
        <v>0.38292407989501898</v>
      </c>
      <c r="X57">
        <v>0.62687611579894997</v>
      </c>
      <c r="Y57">
        <v>0.62687611579894997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467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9.6845302581787092</v>
      </c>
      <c r="L58" s="10">
        <v>2.90005683898926</v>
      </c>
      <c r="M58">
        <v>1.73856353759766</v>
      </c>
      <c r="N58">
        <v>5.82045555114746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4.0338935852050799</v>
      </c>
      <c r="U58">
        <v>3.7603669166564901</v>
      </c>
      <c r="V58">
        <v>3.4259200096130402</v>
      </c>
      <c r="W58" s="17">
        <v>0.33444690704345698</v>
      </c>
      <c r="X58">
        <v>0.60797357559204102</v>
      </c>
      <c r="Y58">
        <v>0.60797357559204102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286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 s="3">
        <v>12.8378410339356</v>
      </c>
      <c r="L59" s="10">
        <v>2.9072399139404301</v>
      </c>
      <c r="M59">
        <v>2.6796112060546902</v>
      </c>
      <c r="N59">
        <v>8.7577018737793004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4.4647865295410201</v>
      </c>
      <c r="U59">
        <v>4.2403440475463903</v>
      </c>
      <c r="V59">
        <v>3.8660018444061302</v>
      </c>
      <c r="W59" s="17">
        <v>0.37434220314025901</v>
      </c>
      <c r="X59">
        <v>0.59878468513488803</v>
      </c>
      <c r="Y59">
        <v>0.59878468513488803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602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10.192476272583001</v>
      </c>
      <c r="L60" s="10">
        <v>2.9104270935058598</v>
      </c>
      <c r="M60">
        <v>2.3252792358398402</v>
      </c>
      <c r="N60">
        <v>6.1768379211425799</v>
      </c>
      <c r="O60">
        <v>5</v>
      </c>
      <c r="P60">
        <v>5</v>
      </c>
      <c r="Q60">
        <v>15</v>
      </c>
      <c r="R60" s="16">
        <v>0.33329999999999999</v>
      </c>
      <c r="S60" s="16">
        <f t="shared" si="1"/>
        <v>0.5</v>
      </c>
      <c r="T60">
        <v>4.1273612976074201</v>
      </c>
      <c r="U60">
        <v>3.8802869319915798</v>
      </c>
      <c r="V60">
        <v>3.5175795555114702</v>
      </c>
      <c r="W60" s="17">
        <v>0.36270737648010198</v>
      </c>
      <c r="X60">
        <v>0.60978174209594704</v>
      </c>
      <c r="Y60">
        <v>0.60978174209594704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714</v>
      </c>
      <c r="B61" s="1">
        <v>19</v>
      </c>
      <c r="C61" s="1">
        <v>1</v>
      </c>
      <c r="D61" s="1">
        <v>10</v>
      </c>
      <c r="E61" s="1">
        <v>10</v>
      </c>
      <c r="F61" s="1">
        <v>10</v>
      </c>
      <c r="G61" s="1">
        <v>0</v>
      </c>
      <c r="H61" s="1">
        <v>9</v>
      </c>
      <c r="I61" s="1">
        <v>1</v>
      </c>
      <c r="J61" s="1">
        <v>0.95</v>
      </c>
      <c r="K61" s="12">
        <v>13.255451202392599</v>
      </c>
      <c r="L61" s="12">
        <v>2.7501449584960902</v>
      </c>
      <c r="M61" s="1">
        <v>2.50296974182129</v>
      </c>
      <c r="N61" s="1">
        <v>9.2007598876953107</v>
      </c>
      <c r="O61" s="1">
        <v>4</v>
      </c>
      <c r="P61" s="1">
        <v>4</v>
      </c>
      <c r="Q61" s="1">
        <v>14</v>
      </c>
      <c r="R61" s="19">
        <v>0.28570000000000001</v>
      </c>
      <c r="S61" s="19">
        <f t="shared" si="1"/>
        <v>0.4</v>
      </c>
      <c r="T61" s="1">
        <v>4.4799461364746103</v>
      </c>
      <c r="U61" s="1">
        <v>4.2444767951965297</v>
      </c>
      <c r="V61" s="1">
        <v>3.8443617820739702</v>
      </c>
      <c r="W61" s="12">
        <v>0.40011501312255898</v>
      </c>
      <c r="X61" s="1">
        <v>0.63558435440063499</v>
      </c>
      <c r="Y61" s="1">
        <v>0.63558435440063499</v>
      </c>
      <c r="Z61" s="1">
        <v>0.4</v>
      </c>
      <c r="AA61" s="1">
        <v>1</v>
      </c>
      <c r="AB61" s="1">
        <v>0.71428571428571397</v>
      </c>
      <c r="AC61" s="1">
        <v>0.83333333333333304</v>
      </c>
      <c r="AD61" s="1">
        <v>0</v>
      </c>
      <c r="AE61" s="1">
        <v>0.6</v>
      </c>
    </row>
    <row r="62" spans="1:31" x14ac:dyDescent="0.15">
      <c r="A62" s="6">
        <v>974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13.1687889099121</v>
      </c>
      <c r="L62" s="10">
        <v>2.9838104248046902</v>
      </c>
      <c r="M62">
        <v>2.7930278778076199</v>
      </c>
      <c r="N62">
        <v>9.4088058471679705</v>
      </c>
      <c r="O62">
        <v>5</v>
      </c>
      <c r="P62">
        <v>5</v>
      </c>
      <c r="Q62">
        <v>15</v>
      </c>
      <c r="R62" s="16">
        <v>0.33329999999999999</v>
      </c>
      <c r="S62" s="16">
        <f t="shared" si="1"/>
        <v>0.5</v>
      </c>
      <c r="T62">
        <v>4.5915431976318404</v>
      </c>
      <c r="U62">
        <v>4.33931541442871</v>
      </c>
      <c r="V62">
        <v>3.9836831092834499</v>
      </c>
      <c r="W62" s="17">
        <v>0.355632305145264</v>
      </c>
      <c r="X62">
        <v>0.607860088348389</v>
      </c>
      <c r="Y62">
        <v>0.607860088348389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389</v>
      </c>
      <c r="B63">
        <v>18</v>
      </c>
      <c r="C63">
        <v>2</v>
      </c>
      <c r="D63">
        <v>10</v>
      </c>
      <c r="E63">
        <v>10</v>
      </c>
      <c r="F63">
        <v>10</v>
      </c>
      <c r="G63">
        <v>0</v>
      </c>
      <c r="H63">
        <v>8</v>
      </c>
      <c r="I63">
        <v>2</v>
      </c>
      <c r="J63">
        <v>0.9</v>
      </c>
      <c r="K63" s="3">
        <v>9.8403091430664098</v>
      </c>
      <c r="L63" s="10">
        <v>2.99455642700195</v>
      </c>
      <c r="M63">
        <v>2.46992111206055</v>
      </c>
      <c r="N63">
        <v>5.9340286254882804</v>
      </c>
      <c r="O63">
        <v>4</v>
      </c>
      <c r="P63">
        <v>4</v>
      </c>
      <c r="Q63">
        <v>14</v>
      </c>
      <c r="R63" s="16">
        <v>0.28570000000000001</v>
      </c>
      <c r="S63" s="16">
        <f t="shared" si="1"/>
        <v>0.4</v>
      </c>
      <c r="T63">
        <v>3.6995983123779301</v>
      </c>
      <c r="U63">
        <v>3.5086257457733101</v>
      </c>
      <c r="V63">
        <v>3.1915373802185099</v>
      </c>
      <c r="W63" s="17">
        <v>0.31708836555481001</v>
      </c>
      <c r="X63">
        <v>0.50806093215942405</v>
      </c>
      <c r="Y63">
        <v>0.50806093215942405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949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11.0470275878906</v>
      </c>
      <c r="L64" s="10">
        <v>3.00836181640625</v>
      </c>
      <c r="M64">
        <v>2.4568119049072301</v>
      </c>
      <c r="N64">
        <v>7.29058837890625</v>
      </c>
      <c r="O64">
        <v>2</v>
      </c>
      <c r="P64">
        <v>2</v>
      </c>
      <c r="Q64">
        <v>11</v>
      </c>
      <c r="R64" s="16">
        <v>0.18179999999999999</v>
      </c>
      <c r="S64" s="16">
        <f t="shared" si="1"/>
        <v>0.2</v>
      </c>
      <c r="T64">
        <v>3.6874294281005899</v>
      </c>
      <c r="U64">
        <v>3.4886915683746298</v>
      </c>
      <c r="V64">
        <v>3.1422247886657702</v>
      </c>
      <c r="W64" s="17">
        <v>0.34646677970886203</v>
      </c>
      <c r="X64">
        <v>0.54520463943481401</v>
      </c>
      <c r="Y64">
        <v>0.54520463943481401</v>
      </c>
      <c r="Z64">
        <v>0.2</v>
      </c>
      <c r="AA64">
        <v>0.9</v>
      </c>
      <c r="AB64">
        <v>0.81818181818181801</v>
      </c>
      <c r="AC64">
        <v>0.85714285714285698</v>
      </c>
      <c r="AD64">
        <v>0.1</v>
      </c>
      <c r="AE64">
        <v>0.7</v>
      </c>
    </row>
    <row r="65" spans="1:31" x14ac:dyDescent="0.15">
      <c r="A65" s="6">
        <v>351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 s="3">
        <v>11.1758708953857</v>
      </c>
      <c r="L65" s="10">
        <v>3.0190277099609402</v>
      </c>
      <c r="M65">
        <v>2.4869499206543</v>
      </c>
      <c r="N65">
        <v>7.5356292724609402</v>
      </c>
      <c r="O65">
        <v>6</v>
      </c>
      <c r="P65">
        <v>6</v>
      </c>
      <c r="Q65">
        <v>16</v>
      </c>
      <c r="R65" s="16">
        <v>0.375</v>
      </c>
      <c r="S65" s="16">
        <f t="shared" si="1"/>
        <v>0.6</v>
      </c>
      <c r="T65">
        <v>4.4574546813964799</v>
      </c>
      <c r="U65">
        <v>4.1711406707763699</v>
      </c>
      <c r="V65">
        <v>3.8332390785217298</v>
      </c>
      <c r="W65" s="17">
        <v>0.337901592254639</v>
      </c>
      <c r="X65">
        <v>0.62421560287475597</v>
      </c>
      <c r="Y65">
        <v>0.62421560287475597</v>
      </c>
      <c r="Z65">
        <v>0.6</v>
      </c>
      <c r="AA65">
        <v>1</v>
      </c>
      <c r="AB65">
        <v>0.625</v>
      </c>
      <c r="AC65">
        <v>0.76923076923076905</v>
      </c>
      <c r="AD65">
        <v>0</v>
      </c>
      <c r="AE65">
        <v>0.4</v>
      </c>
    </row>
    <row r="66" spans="1:31" x14ac:dyDescent="0.15">
      <c r="A66" s="6">
        <v>120</v>
      </c>
      <c r="B66">
        <v>17</v>
      </c>
      <c r="C66">
        <v>3</v>
      </c>
      <c r="D66">
        <v>10</v>
      </c>
      <c r="E66">
        <v>10</v>
      </c>
      <c r="F66">
        <v>10</v>
      </c>
      <c r="G66">
        <v>0</v>
      </c>
      <c r="H66">
        <v>7</v>
      </c>
      <c r="I66">
        <v>3</v>
      </c>
      <c r="J66">
        <v>0.85</v>
      </c>
      <c r="K66" s="3">
        <v>9.5853919982910192</v>
      </c>
      <c r="L66" s="10">
        <v>3.02151679992676</v>
      </c>
      <c r="M66">
        <v>1.9201812744140601</v>
      </c>
      <c r="N66">
        <v>5.7058448791503897</v>
      </c>
      <c r="O66">
        <v>3</v>
      </c>
      <c r="P66">
        <v>3</v>
      </c>
      <c r="Q66">
        <v>13</v>
      </c>
      <c r="R66" s="16">
        <v>0.23080000000000001</v>
      </c>
      <c r="S66" s="16">
        <f t="shared" si="1"/>
        <v>0.3</v>
      </c>
      <c r="T66">
        <v>3.9613189697265598</v>
      </c>
      <c r="U66">
        <v>3.6854782104492201</v>
      </c>
      <c r="V66">
        <v>3.3423583507537802</v>
      </c>
      <c r="W66" s="17">
        <v>0.34311985969543501</v>
      </c>
      <c r="X66">
        <v>0.61896061897277799</v>
      </c>
      <c r="Y66">
        <v>0.61896061897277799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311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 s="3">
        <v>10.0898933410644</v>
      </c>
      <c r="L67" s="10">
        <v>2.9582672119140598</v>
      </c>
      <c r="M67">
        <v>1.7579307556152299</v>
      </c>
      <c r="N67">
        <v>6.18692970275879</v>
      </c>
      <c r="O67">
        <v>4</v>
      </c>
      <c r="P67">
        <v>4</v>
      </c>
      <c r="Q67">
        <v>14</v>
      </c>
      <c r="R67" s="16">
        <v>0.28570000000000001</v>
      </c>
      <c r="S67" s="16">
        <f t="shared" si="1"/>
        <v>0.4</v>
      </c>
      <c r="T67">
        <v>3.8986892700195299</v>
      </c>
      <c r="U67">
        <v>3.6110482215881401</v>
      </c>
      <c r="V67">
        <v>3.2771544456481898</v>
      </c>
      <c r="W67" s="17">
        <v>0.33389377593994102</v>
      </c>
      <c r="X67">
        <v>0.621534824371338</v>
      </c>
      <c r="Y67">
        <v>0.621534824371338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987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 s="3">
        <v>13.11452293396</v>
      </c>
      <c r="L68" s="10">
        <v>3.0455665588378902</v>
      </c>
      <c r="M68">
        <v>2.85603904724121</v>
      </c>
      <c r="N68">
        <v>9.2924613952636701</v>
      </c>
      <c r="O68">
        <v>7</v>
      </c>
      <c r="P68">
        <v>7</v>
      </c>
      <c r="Q68">
        <v>17</v>
      </c>
      <c r="R68" s="16">
        <v>0.4118</v>
      </c>
      <c r="S68" s="16">
        <f t="shared" si="1"/>
        <v>0.7</v>
      </c>
      <c r="T68">
        <v>4.5542678833007804</v>
      </c>
      <c r="U68">
        <v>4.3066840171814</v>
      </c>
      <c r="V68">
        <v>3.95100021362305</v>
      </c>
      <c r="W68" s="17">
        <v>0.35568380355835</v>
      </c>
      <c r="X68">
        <v>0.60326766967773404</v>
      </c>
      <c r="Y68">
        <v>0.60326766967773404</v>
      </c>
      <c r="Z68">
        <v>0.7</v>
      </c>
      <c r="AA68">
        <v>1</v>
      </c>
      <c r="AB68">
        <v>0.58823529411764697</v>
      </c>
      <c r="AC68">
        <v>0.74074074074074103</v>
      </c>
      <c r="AD68">
        <v>0</v>
      </c>
      <c r="AE68">
        <v>0.3</v>
      </c>
    </row>
    <row r="69" spans="1:31" x14ac:dyDescent="0.15">
      <c r="A69" s="6">
        <v>426</v>
      </c>
      <c r="B69">
        <v>19</v>
      </c>
      <c r="C69">
        <v>1</v>
      </c>
      <c r="D69">
        <v>10</v>
      </c>
      <c r="E69">
        <v>10</v>
      </c>
      <c r="F69">
        <v>10</v>
      </c>
      <c r="G69">
        <v>0</v>
      </c>
      <c r="H69">
        <v>9</v>
      </c>
      <c r="I69">
        <v>1</v>
      </c>
      <c r="J69">
        <v>0.95</v>
      </c>
      <c r="K69" s="3">
        <v>12.76491355896</v>
      </c>
      <c r="L69" s="10">
        <v>3.09232521057129</v>
      </c>
      <c r="M69">
        <v>2.9012107849121098</v>
      </c>
      <c r="N69">
        <v>8.8361930847168004</v>
      </c>
      <c r="O69">
        <v>4</v>
      </c>
      <c r="P69">
        <v>4</v>
      </c>
      <c r="Q69">
        <v>14</v>
      </c>
      <c r="R69" s="16">
        <v>0.28570000000000001</v>
      </c>
      <c r="S69" s="16">
        <f t="shared" si="1"/>
        <v>0.4</v>
      </c>
      <c r="T69">
        <v>4.0366325378418004</v>
      </c>
      <c r="U69">
        <v>3.8388867378234899</v>
      </c>
      <c r="V69">
        <v>3.4590210914611799</v>
      </c>
      <c r="W69" s="17">
        <v>0.37986564636230502</v>
      </c>
      <c r="X69">
        <v>0.57761144638061501</v>
      </c>
      <c r="Y69">
        <v>0.57761144638061501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369</v>
      </c>
      <c r="B70">
        <v>17</v>
      </c>
      <c r="C70">
        <v>3</v>
      </c>
      <c r="D70">
        <v>10</v>
      </c>
      <c r="E70">
        <v>10</v>
      </c>
      <c r="F70">
        <v>10</v>
      </c>
      <c r="G70">
        <v>0</v>
      </c>
      <c r="H70">
        <v>7</v>
      </c>
      <c r="I70">
        <v>3</v>
      </c>
      <c r="J70">
        <v>0.85</v>
      </c>
      <c r="K70" s="3">
        <v>9.1018295288085902</v>
      </c>
      <c r="L70" s="10">
        <v>2.9575881958007799</v>
      </c>
      <c r="M70">
        <v>1.8714790344238299</v>
      </c>
      <c r="N70">
        <v>5.1571083068847701</v>
      </c>
      <c r="O70">
        <v>4</v>
      </c>
      <c r="P70">
        <v>4</v>
      </c>
      <c r="Q70">
        <v>14</v>
      </c>
      <c r="R70" s="16">
        <v>0.28570000000000001</v>
      </c>
      <c r="S70" s="16">
        <f t="shared" si="1"/>
        <v>0.4</v>
      </c>
      <c r="T70">
        <v>3.9591636657714799</v>
      </c>
      <c r="U70">
        <v>3.7008087635040301</v>
      </c>
      <c r="V70">
        <v>3.3626976013183598</v>
      </c>
      <c r="W70" s="17">
        <v>0.338111162185669</v>
      </c>
      <c r="X70">
        <v>0.596466064453125</v>
      </c>
      <c r="Y70">
        <v>0.596466064453125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s="1" customFormat="1" x14ac:dyDescent="0.15">
      <c r="A71" s="8">
        <v>159</v>
      </c>
      <c r="B71" s="1">
        <v>17</v>
      </c>
      <c r="C71" s="1">
        <v>3</v>
      </c>
      <c r="D71" s="1">
        <v>10</v>
      </c>
      <c r="E71" s="1">
        <v>10</v>
      </c>
      <c r="F71" s="1">
        <v>10</v>
      </c>
      <c r="G71" s="1">
        <v>0</v>
      </c>
      <c r="H71" s="1">
        <v>7</v>
      </c>
      <c r="I71" s="1">
        <v>3</v>
      </c>
      <c r="J71" s="1">
        <v>0.85</v>
      </c>
      <c r="K71" s="12">
        <v>8.7575283050537092</v>
      </c>
      <c r="L71" s="12">
        <v>3.1088714599609402</v>
      </c>
      <c r="M71" s="1">
        <v>2.2011642456054701</v>
      </c>
      <c r="N71" s="1">
        <v>5.04380226135254</v>
      </c>
      <c r="O71" s="1">
        <v>4</v>
      </c>
      <c r="P71" s="1">
        <v>4</v>
      </c>
      <c r="Q71" s="1">
        <v>14</v>
      </c>
      <c r="R71" s="19">
        <v>0.28570000000000001</v>
      </c>
      <c r="S71" s="19">
        <f t="shared" si="1"/>
        <v>0.4</v>
      </c>
      <c r="T71" s="1">
        <v>3.7435493469238299</v>
      </c>
      <c r="U71" s="1">
        <v>3.4978618621826199</v>
      </c>
      <c r="V71" s="1">
        <v>3.1751580238342298</v>
      </c>
      <c r="W71" s="12">
        <v>0.322703838348389</v>
      </c>
      <c r="X71" s="1">
        <v>0.56839132308960005</v>
      </c>
      <c r="Y71" s="1">
        <v>0.56839132308960005</v>
      </c>
      <c r="Z71" s="1">
        <v>0.4</v>
      </c>
      <c r="AA71" s="1">
        <v>1</v>
      </c>
      <c r="AB71" s="1">
        <v>0.71428571428571397</v>
      </c>
      <c r="AC71" s="1">
        <v>0.83333333333333304</v>
      </c>
      <c r="AD71" s="1">
        <v>0</v>
      </c>
      <c r="AE71" s="1">
        <v>0.6</v>
      </c>
    </row>
    <row r="72" spans="1:31" x14ac:dyDescent="0.15">
      <c r="A72" s="6">
        <v>760</v>
      </c>
      <c r="B72">
        <v>17</v>
      </c>
      <c r="C72">
        <v>3</v>
      </c>
      <c r="D72">
        <v>10</v>
      </c>
      <c r="E72">
        <v>10</v>
      </c>
      <c r="F72">
        <v>10</v>
      </c>
      <c r="G72">
        <v>0</v>
      </c>
      <c r="H72">
        <v>7</v>
      </c>
      <c r="I72">
        <v>3</v>
      </c>
      <c r="J72">
        <v>0.85</v>
      </c>
      <c r="K72" s="3">
        <v>10.1663112640381</v>
      </c>
      <c r="L72" s="10">
        <v>3.27395820617676</v>
      </c>
      <c r="M72">
        <v>2.3494186401367201</v>
      </c>
      <c r="N72">
        <v>6.7644100189209002</v>
      </c>
      <c r="O72">
        <v>4</v>
      </c>
      <c r="P72">
        <v>4</v>
      </c>
      <c r="Q72">
        <v>14</v>
      </c>
      <c r="R72" s="16">
        <v>0.28570000000000001</v>
      </c>
      <c r="S72" s="16">
        <f t="shared" si="1"/>
        <v>0.4</v>
      </c>
      <c r="T72">
        <v>4.2317581176757804</v>
      </c>
      <c r="U72">
        <v>3.9319043159484899</v>
      </c>
      <c r="V72">
        <v>3.6114051342010498</v>
      </c>
      <c r="W72" s="17">
        <v>0.32049918174743702</v>
      </c>
      <c r="X72">
        <v>0.620352983474731</v>
      </c>
      <c r="Y72">
        <v>0.620352983474731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405</v>
      </c>
      <c r="B73">
        <v>17</v>
      </c>
      <c r="C73">
        <v>3</v>
      </c>
      <c r="D73">
        <v>10</v>
      </c>
      <c r="E73">
        <v>10</v>
      </c>
      <c r="F73">
        <v>10</v>
      </c>
      <c r="G73">
        <v>0</v>
      </c>
      <c r="H73">
        <v>7</v>
      </c>
      <c r="I73">
        <v>3</v>
      </c>
      <c r="J73">
        <v>0.85</v>
      </c>
      <c r="K73" s="3">
        <v>9.1828861236572301</v>
      </c>
      <c r="L73" s="10">
        <v>3.34245681762695</v>
      </c>
      <c r="M73">
        <v>2.59732246398926</v>
      </c>
      <c r="N73">
        <v>5.8596897125244096</v>
      </c>
      <c r="O73">
        <v>3</v>
      </c>
      <c r="P73">
        <v>3</v>
      </c>
      <c r="Q73">
        <v>13</v>
      </c>
      <c r="R73" s="16">
        <v>0.23080000000000001</v>
      </c>
      <c r="S73" s="16">
        <f t="shared" si="1"/>
        <v>0.3</v>
      </c>
      <c r="T73">
        <v>3.63249588012695</v>
      </c>
      <c r="U73">
        <v>3.3842256069183301</v>
      </c>
      <c r="V73">
        <v>3.07127904891968</v>
      </c>
      <c r="W73" s="17">
        <v>0.312946557998657</v>
      </c>
      <c r="X73">
        <v>0.56121683120727495</v>
      </c>
      <c r="Y73">
        <v>0.56121683120727495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660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 s="3">
        <v>10.6142921447754</v>
      </c>
      <c r="L74" s="10">
        <v>3.2020072937011701</v>
      </c>
      <c r="M74">
        <v>2.5925750732421902</v>
      </c>
      <c r="N74">
        <v>6.2181873321533203</v>
      </c>
      <c r="O74">
        <v>5</v>
      </c>
      <c r="P74">
        <v>5</v>
      </c>
      <c r="Q74">
        <v>15</v>
      </c>
      <c r="R74" s="16">
        <v>0.33329999999999999</v>
      </c>
      <c r="S74" s="16">
        <f t="shared" si="1"/>
        <v>0.5</v>
      </c>
      <c r="T74">
        <v>4.3932571411132804</v>
      </c>
      <c r="U74">
        <v>4.15511226654053</v>
      </c>
      <c r="V74">
        <v>3.76865577697754</v>
      </c>
      <c r="W74" s="17">
        <v>0.386456489562988</v>
      </c>
      <c r="X74">
        <v>0.62460136413574197</v>
      </c>
      <c r="Y74">
        <v>0.62460136413574197</v>
      </c>
      <c r="Z74">
        <v>0.5</v>
      </c>
      <c r="AA74">
        <v>1</v>
      </c>
      <c r="AB74">
        <v>0.66666666666666696</v>
      </c>
      <c r="AC74">
        <v>0.8</v>
      </c>
      <c r="AD74">
        <v>0</v>
      </c>
      <c r="AE74">
        <v>0.5</v>
      </c>
    </row>
    <row r="75" spans="1:31" x14ac:dyDescent="0.15">
      <c r="A75" s="6">
        <v>539</v>
      </c>
      <c r="B75">
        <v>19</v>
      </c>
      <c r="C75">
        <v>1</v>
      </c>
      <c r="D75">
        <v>10</v>
      </c>
      <c r="E75">
        <v>10</v>
      </c>
      <c r="F75">
        <v>10</v>
      </c>
      <c r="G75">
        <v>0</v>
      </c>
      <c r="H75">
        <v>9</v>
      </c>
      <c r="I75">
        <v>1</v>
      </c>
      <c r="J75">
        <v>0.95</v>
      </c>
      <c r="K75" s="3">
        <v>12.797636032104499</v>
      </c>
      <c r="L75" s="10">
        <v>3.1951885223388699</v>
      </c>
      <c r="M75">
        <v>2.98256111145019</v>
      </c>
      <c r="N75">
        <v>8.5430927276611293</v>
      </c>
      <c r="O75">
        <v>4</v>
      </c>
      <c r="P75">
        <v>4</v>
      </c>
      <c r="Q75">
        <v>14</v>
      </c>
      <c r="R75" s="16">
        <v>0.28570000000000001</v>
      </c>
      <c r="S75" s="16">
        <f t="shared" si="1"/>
        <v>0.4</v>
      </c>
      <c r="T75">
        <v>4.14190673828125</v>
      </c>
      <c r="U75">
        <v>3.9596066474914502</v>
      </c>
      <c r="V75">
        <v>3.5663313865661599</v>
      </c>
      <c r="W75" s="17">
        <v>0.39327526092529302</v>
      </c>
      <c r="X75">
        <v>0.575575351715088</v>
      </c>
      <c r="Y75">
        <v>0.575575351715088</v>
      </c>
      <c r="Z75">
        <v>0.4</v>
      </c>
      <c r="AA75">
        <v>1</v>
      </c>
      <c r="AB75">
        <v>0.71428571428571397</v>
      </c>
      <c r="AC75">
        <v>0.83333333333333304</v>
      </c>
      <c r="AD75">
        <v>0</v>
      </c>
      <c r="AE75">
        <v>0.6</v>
      </c>
    </row>
    <row r="76" spans="1:31" x14ac:dyDescent="0.15">
      <c r="A76" s="6">
        <v>920</v>
      </c>
      <c r="B76">
        <v>17</v>
      </c>
      <c r="C76">
        <v>3</v>
      </c>
      <c r="D76">
        <v>10</v>
      </c>
      <c r="E76">
        <v>10</v>
      </c>
      <c r="F76">
        <v>10</v>
      </c>
      <c r="G76">
        <v>0</v>
      </c>
      <c r="H76">
        <v>7</v>
      </c>
      <c r="I76">
        <v>3</v>
      </c>
      <c r="J76">
        <v>0.85</v>
      </c>
      <c r="K76" s="3">
        <v>9.0620746612548793</v>
      </c>
      <c r="L76" s="10">
        <v>3.18034744262695</v>
      </c>
      <c r="M76">
        <v>2.29067039489746</v>
      </c>
      <c r="N76">
        <v>5.4368782043456996</v>
      </c>
      <c r="O76">
        <v>4</v>
      </c>
      <c r="P76">
        <v>4</v>
      </c>
      <c r="Q76">
        <v>14</v>
      </c>
      <c r="R76" s="16">
        <v>0.28570000000000001</v>
      </c>
      <c r="S76" s="16">
        <f t="shared" si="1"/>
        <v>0.4</v>
      </c>
      <c r="T76">
        <v>4.0569820404052699</v>
      </c>
      <c r="U76">
        <v>3.78847455978394</v>
      </c>
      <c r="V76">
        <v>3.4632887840271001</v>
      </c>
      <c r="W76" s="17">
        <v>0.32518577575683599</v>
      </c>
      <c r="X76">
        <v>0.59369325637817405</v>
      </c>
      <c r="Y76">
        <v>0.59369325637817405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967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 s="3">
        <v>9.5685405731201207</v>
      </c>
      <c r="L77" s="10">
        <v>3.23226737976074</v>
      </c>
      <c r="M77">
        <v>2.3628921508789098</v>
      </c>
      <c r="N77">
        <v>6.1539039611816397</v>
      </c>
      <c r="O77">
        <v>5</v>
      </c>
      <c r="P77">
        <v>5</v>
      </c>
      <c r="Q77">
        <v>15</v>
      </c>
      <c r="R77" s="16">
        <v>0.33329999999999999</v>
      </c>
      <c r="S77" s="16">
        <f t="shared" si="1"/>
        <v>0.5</v>
      </c>
      <c r="T77">
        <v>4.0524349212646502</v>
      </c>
      <c r="U77">
        <v>3.7755260467529301</v>
      </c>
      <c r="V77">
        <v>3.4650077819824201</v>
      </c>
      <c r="W77" s="17">
        <v>0.31051826477050798</v>
      </c>
      <c r="X77">
        <v>0.58742713928222701</v>
      </c>
      <c r="Y77">
        <v>0.58742713928222701</v>
      </c>
      <c r="Z77">
        <v>0.5</v>
      </c>
      <c r="AA77">
        <v>1</v>
      </c>
      <c r="AB77">
        <v>0.66666666666666696</v>
      </c>
      <c r="AC77">
        <v>0.8</v>
      </c>
      <c r="AD77">
        <v>0</v>
      </c>
      <c r="AE77">
        <v>0.5</v>
      </c>
    </row>
    <row r="78" spans="1:31" x14ac:dyDescent="0.15">
      <c r="A78" s="6">
        <v>99</v>
      </c>
      <c r="B78">
        <v>18</v>
      </c>
      <c r="C78">
        <v>2</v>
      </c>
      <c r="D78">
        <v>10</v>
      </c>
      <c r="E78">
        <v>10</v>
      </c>
      <c r="F78">
        <v>10</v>
      </c>
      <c r="G78">
        <v>0</v>
      </c>
      <c r="H78">
        <v>8</v>
      </c>
      <c r="I78">
        <v>2</v>
      </c>
      <c r="J78">
        <v>0.9</v>
      </c>
      <c r="K78" s="3">
        <v>10.4580535888672</v>
      </c>
      <c r="L78" s="10">
        <v>3.2479400634765598</v>
      </c>
      <c r="M78">
        <v>2.7112960815429701</v>
      </c>
      <c r="N78">
        <v>6.3294010162353498</v>
      </c>
      <c r="O78">
        <v>3</v>
      </c>
      <c r="P78">
        <v>3</v>
      </c>
      <c r="Q78">
        <v>13</v>
      </c>
      <c r="R78" s="16">
        <v>0.23080000000000001</v>
      </c>
      <c r="S78" s="16">
        <f t="shared" si="1"/>
        <v>0.3</v>
      </c>
      <c r="T78">
        <v>3.6910438537597701</v>
      </c>
      <c r="U78">
        <v>3.5275208950042698</v>
      </c>
      <c r="V78">
        <v>3.1580781936645499</v>
      </c>
      <c r="W78" s="17">
        <v>0.36944270133972201</v>
      </c>
      <c r="X78">
        <v>0.53296566009521495</v>
      </c>
      <c r="Y78">
        <v>0.53296566009521495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x14ac:dyDescent="0.15">
      <c r="A79" s="6">
        <v>827</v>
      </c>
      <c r="B79">
        <v>17</v>
      </c>
      <c r="C79">
        <v>3</v>
      </c>
      <c r="D79">
        <v>10</v>
      </c>
      <c r="E79">
        <v>10</v>
      </c>
      <c r="F79">
        <v>10</v>
      </c>
      <c r="G79">
        <v>0</v>
      </c>
      <c r="H79">
        <v>7</v>
      </c>
      <c r="I79">
        <v>3</v>
      </c>
      <c r="J79">
        <v>0.85</v>
      </c>
      <c r="K79" s="3">
        <v>8.7557678222656197</v>
      </c>
      <c r="L79" s="10">
        <v>3.2492980957031201</v>
      </c>
      <c r="M79">
        <v>2.3641204833984402</v>
      </c>
      <c r="N79">
        <v>4.9158000946044904</v>
      </c>
      <c r="O79">
        <v>2</v>
      </c>
      <c r="P79">
        <v>2</v>
      </c>
      <c r="Q79">
        <v>12</v>
      </c>
      <c r="R79" s="16">
        <v>0.16669999999999999</v>
      </c>
      <c r="S79" s="16">
        <f t="shared" si="1"/>
        <v>0.2</v>
      </c>
      <c r="T79">
        <v>3.6960983276367201</v>
      </c>
      <c r="U79">
        <v>3.47285723686218</v>
      </c>
      <c r="V79">
        <v>3.1423611640930198</v>
      </c>
      <c r="W79" s="17">
        <v>0.33049607276916498</v>
      </c>
      <c r="X79">
        <v>0.55373716354370095</v>
      </c>
      <c r="Y79">
        <v>0.55373716354370095</v>
      </c>
      <c r="Z79">
        <v>0.2</v>
      </c>
      <c r="AA79">
        <v>1</v>
      </c>
      <c r="AB79">
        <v>0.83333333333333304</v>
      </c>
      <c r="AC79">
        <v>0.90909090909090895</v>
      </c>
      <c r="AD79">
        <v>0</v>
      </c>
      <c r="AE79">
        <v>0.8</v>
      </c>
    </row>
    <row r="80" spans="1:31" x14ac:dyDescent="0.15">
      <c r="A80" s="6">
        <v>405</v>
      </c>
      <c r="B80">
        <v>17</v>
      </c>
      <c r="C80">
        <v>3</v>
      </c>
      <c r="D80">
        <v>10</v>
      </c>
      <c r="E80">
        <v>10</v>
      </c>
      <c r="F80">
        <v>10</v>
      </c>
      <c r="G80">
        <v>0</v>
      </c>
      <c r="H80">
        <v>7</v>
      </c>
      <c r="I80">
        <v>3</v>
      </c>
      <c r="J80">
        <v>0.85</v>
      </c>
      <c r="K80" s="3">
        <v>9.1828861236572301</v>
      </c>
      <c r="L80" s="10">
        <v>3.34245681762695</v>
      </c>
      <c r="M80">
        <v>2.59732246398926</v>
      </c>
      <c r="N80">
        <v>5.8596897125244096</v>
      </c>
      <c r="O80">
        <v>3</v>
      </c>
      <c r="P80">
        <v>3</v>
      </c>
      <c r="Q80">
        <v>13</v>
      </c>
      <c r="R80" s="16">
        <v>0.23080000000000001</v>
      </c>
      <c r="S80" s="16">
        <f t="shared" si="1"/>
        <v>0.3</v>
      </c>
      <c r="T80">
        <v>3.63249588012695</v>
      </c>
      <c r="U80">
        <v>3.3842256069183301</v>
      </c>
      <c r="V80">
        <v>3.07127904891968</v>
      </c>
      <c r="W80" s="17">
        <v>0.312946557998657</v>
      </c>
      <c r="X80">
        <v>0.56121683120727495</v>
      </c>
      <c r="Y80">
        <v>0.56121683120727495</v>
      </c>
      <c r="Z80">
        <v>0.3</v>
      </c>
      <c r="AA80">
        <v>1</v>
      </c>
      <c r="AB80">
        <v>0.76923076923076905</v>
      </c>
      <c r="AC80">
        <v>0.86956521739130399</v>
      </c>
      <c r="AD80">
        <v>0</v>
      </c>
      <c r="AE80">
        <v>0.7</v>
      </c>
    </row>
    <row r="81" spans="1:31" s="1" customFormat="1" x14ac:dyDescent="0.15">
      <c r="A81" s="8">
        <v>350</v>
      </c>
      <c r="B81" s="1">
        <v>17</v>
      </c>
      <c r="C81" s="1">
        <v>3</v>
      </c>
      <c r="D81" s="1">
        <v>10</v>
      </c>
      <c r="E81" s="1">
        <v>10</v>
      </c>
      <c r="F81" s="1">
        <v>10</v>
      </c>
      <c r="G81" s="1">
        <v>0</v>
      </c>
      <c r="H81" s="1">
        <v>7</v>
      </c>
      <c r="I81" s="1">
        <v>3</v>
      </c>
      <c r="J81" s="1">
        <v>0.85</v>
      </c>
      <c r="K81" s="12">
        <v>9.1723499298095703</v>
      </c>
      <c r="L81" s="12">
        <v>3.2627544403076199</v>
      </c>
      <c r="M81" s="1">
        <v>2.29034423828125</v>
      </c>
      <c r="N81" s="1">
        <v>5.2009162902831996</v>
      </c>
      <c r="O81" s="1">
        <v>4</v>
      </c>
      <c r="P81" s="1">
        <v>4</v>
      </c>
      <c r="Q81" s="1">
        <v>14</v>
      </c>
      <c r="R81" s="19">
        <v>0.28570000000000001</v>
      </c>
      <c r="S81" s="19">
        <f t="shared" si="1"/>
        <v>0.4</v>
      </c>
      <c r="T81" s="1">
        <v>3.6893329620361301</v>
      </c>
      <c r="U81" s="1">
        <v>3.47076344490051</v>
      </c>
      <c r="V81" s="1">
        <v>3.1286025047302202</v>
      </c>
      <c r="W81" s="12">
        <v>0.34216094017028797</v>
      </c>
      <c r="X81" s="1">
        <v>0.56073045730590798</v>
      </c>
      <c r="Y81" s="1">
        <v>0.56073045730590798</v>
      </c>
      <c r="Z81" s="1">
        <v>0.4</v>
      </c>
      <c r="AA81" s="1">
        <v>1</v>
      </c>
      <c r="AB81" s="1">
        <v>0.71428571428571397</v>
      </c>
      <c r="AC81" s="1">
        <v>0.83333333333333304</v>
      </c>
      <c r="AD81" s="1">
        <v>0</v>
      </c>
      <c r="AE81" s="1">
        <v>0.6</v>
      </c>
    </row>
    <row r="82" spans="1:31" s="3" customFormat="1" x14ac:dyDescent="0.15">
      <c r="K82" s="13" t="s">
        <v>29</v>
      </c>
      <c r="L82" s="10">
        <f>AVERAGE(L2:L81)</f>
        <v>2.5051224708557127</v>
      </c>
      <c r="W82" s="17">
        <f t="shared" ref="W82:AE82" si="2">AVERAGE(W2:W81)</f>
        <v>0.29534569382667542</v>
      </c>
      <c r="Z82" s="3">
        <f t="shared" si="2"/>
        <v>0.44749999999999951</v>
      </c>
      <c r="AA82" s="3">
        <f t="shared" si="2"/>
        <v>0.98749999999999982</v>
      </c>
      <c r="AB82" s="3">
        <f t="shared" si="2"/>
        <v>0.6917154689673074</v>
      </c>
      <c r="AC82" s="3">
        <f t="shared" si="2"/>
        <v>0.81231332375354126</v>
      </c>
      <c r="AD82" s="3">
        <f t="shared" si="2"/>
        <v>1.2499999999999999E-2</v>
      </c>
      <c r="AE82" s="3">
        <f t="shared" si="2"/>
        <v>0.54000000000000048</v>
      </c>
    </row>
    <row r="83" spans="1:31" s="3" customFormat="1" x14ac:dyDescent="0.15">
      <c r="K83" s="14" t="s">
        <v>30</v>
      </c>
      <c r="L83" s="10">
        <f>MAX(L2:L81)</f>
        <v>3.34245681762695</v>
      </c>
      <c r="W83" s="17">
        <f t="shared" ref="W83:AE83" si="3">MAX(W2:W81)</f>
        <v>0.40011501312255898</v>
      </c>
      <c r="Z83" s="3">
        <f t="shared" si="3"/>
        <v>0.7</v>
      </c>
      <c r="AA83" s="3">
        <f t="shared" si="3"/>
        <v>1</v>
      </c>
      <c r="AB83" s="3">
        <f t="shared" si="3"/>
        <v>0.83333333333333304</v>
      </c>
      <c r="AC83" s="3">
        <f t="shared" si="3"/>
        <v>0.90909090909090895</v>
      </c>
      <c r="AD83" s="3">
        <f t="shared" si="3"/>
        <v>0.1</v>
      </c>
      <c r="AE83" s="3">
        <f t="shared" si="3"/>
        <v>0.8</v>
      </c>
    </row>
    <row r="84" spans="1:31" s="3" customFormat="1" x14ac:dyDescent="0.15">
      <c r="L84" s="10">
        <f>MIN(L2:L81)</f>
        <v>1.6430797576904299</v>
      </c>
      <c r="W84" s="17">
        <f t="shared" ref="W84:AE84" si="4">MIN(W2:W81)</f>
        <v>0.179476737976074</v>
      </c>
      <c r="Z84" s="3">
        <f t="shared" si="4"/>
        <v>0.2</v>
      </c>
      <c r="AA84" s="3">
        <f t="shared" si="4"/>
        <v>0.9</v>
      </c>
      <c r="AB84" s="3">
        <f t="shared" si="4"/>
        <v>0.5625</v>
      </c>
      <c r="AC84" s="3">
        <f t="shared" si="4"/>
        <v>0.69230769230769196</v>
      </c>
      <c r="AD84" s="3">
        <f t="shared" si="4"/>
        <v>0</v>
      </c>
      <c r="AE84" s="3">
        <f t="shared" si="4"/>
        <v>0.2</v>
      </c>
    </row>
    <row r="85" spans="1:31" x14ac:dyDescent="0.15">
      <c r="L85" s="10"/>
      <c r="W85" s="17"/>
    </row>
    <row r="86" spans="1:31" x14ac:dyDescent="0.15"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L90" s="10"/>
      <c r="W90" s="17"/>
    </row>
    <row r="91" spans="1:31" x14ac:dyDescent="0.15">
      <c r="K91" s="3" t="s">
        <v>31</v>
      </c>
      <c r="L91" s="3" t="s">
        <v>32</v>
      </c>
      <c r="O91" s="3" t="s">
        <v>97</v>
      </c>
      <c r="P91" s="3"/>
      <c r="Q91" s="3"/>
      <c r="R91" s="3"/>
      <c r="W91" s="17"/>
    </row>
    <row r="92" spans="1:31" x14ac:dyDescent="0.15">
      <c r="O92" s="3">
        <v>0.2</v>
      </c>
      <c r="P92" s="3">
        <v>-400</v>
      </c>
      <c r="Q92" s="3">
        <v>1600</v>
      </c>
      <c r="R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O93" s="3">
        <v>0.4</v>
      </c>
      <c r="P93" s="3">
        <v>-800</v>
      </c>
      <c r="Q93" s="3">
        <v>1200</v>
      </c>
      <c r="R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O94" s="3">
        <v>0.45</v>
      </c>
      <c r="P94" s="3">
        <v>-900</v>
      </c>
      <c r="Q94" s="3">
        <v>1100</v>
      </c>
      <c r="R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O95" s="3">
        <v>0.49</v>
      </c>
      <c r="P95" s="3">
        <v>-980</v>
      </c>
      <c r="Q95" s="3">
        <v>1020</v>
      </c>
      <c r="R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s="22" customFormat="1" x14ac:dyDescent="0.15">
      <c r="K98" s="24" t="s">
        <v>98</v>
      </c>
      <c r="L98" s="24">
        <f>COUNTIF(L2:L81,"&lt;1.637")-COUNTIF(L2:L81,"&lt;1.423")</f>
        <v>0</v>
      </c>
      <c r="M98" s="24">
        <v>10</v>
      </c>
      <c r="W98" s="24"/>
    </row>
    <row r="99" spans="11:23" x14ac:dyDescent="0.15">
      <c r="K99" s="3" t="s">
        <v>99</v>
      </c>
      <c r="L99" s="3">
        <f>COUNTIF(L2:L81,"&lt;1.851")-COUNTIF(L2:L81,"&lt;1.637")</f>
        <v>10</v>
      </c>
      <c r="M99" s="3">
        <v>10</v>
      </c>
      <c r="W99" s="17"/>
    </row>
    <row r="100" spans="11:23" x14ac:dyDescent="0.15">
      <c r="K100" s="3" t="s">
        <v>100</v>
      </c>
      <c r="L100" s="3">
        <f>COUNTIF(L2:L81,"&lt;2.065")-COUNTIF(L2:L81,"&lt;1.851")</f>
        <v>10</v>
      </c>
      <c r="M100" s="3">
        <v>10</v>
      </c>
      <c r="W100" s="17"/>
    </row>
    <row r="101" spans="11:23" x14ac:dyDescent="0.15">
      <c r="K101" s="3" t="s">
        <v>101</v>
      </c>
      <c r="L101" s="3">
        <f>COUNTIF(L2:L81,"&lt;2.279")-COUNTIF(L2:L81,"&lt;2.065")</f>
        <v>10</v>
      </c>
      <c r="M101" s="3">
        <v>10</v>
      </c>
      <c r="W101" s="3"/>
    </row>
    <row r="102" spans="11:23" x14ac:dyDescent="0.15">
      <c r="K102" s="3" t="s">
        <v>102</v>
      </c>
      <c r="L102" s="3">
        <f>COUNTIF(L2:L81,"&lt;2.493")-COUNTIF(L2:L81,"&lt;2.279")</f>
        <v>10</v>
      </c>
      <c r="M102" s="3">
        <v>10</v>
      </c>
      <c r="W102" s="17"/>
    </row>
    <row r="103" spans="11:23" x14ac:dyDescent="0.15">
      <c r="K103" s="3" t="s">
        <v>103</v>
      </c>
      <c r="L103" s="3">
        <f>COUNTIF(L2:L81,"&lt;2.707")-COUNTIF(L2:L81,"&lt;2.493")</f>
        <v>10</v>
      </c>
      <c r="M103" s="3">
        <v>10</v>
      </c>
      <c r="W103" s="3"/>
    </row>
    <row r="104" spans="11:23" x14ac:dyDescent="0.15">
      <c r="K104" s="3" t="s">
        <v>104</v>
      </c>
      <c r="L104" s="3">
        <f>COUNTIF(L2:L81,"&lt;2.921")-COUNTIF(L2:L81,"&lt;2.707")</f>
        <v>10</v>
      </c>
      <c r="M104" s="3">
        <v>10</v>
      </c>
      <c r="W104" s="17"/>
    </row>
    <row r="105" spans="11:23" x14ac:dyDescent="0.15">
      <c r="K105" s="3" t="s">
        <v>105</v>
      </c>
      <c r="L105" s="3">
        <f>COUNTIF(L2:L81,"&lt;3.135")-COUNTIF(L2:L81,"&lt;2.921")</f>
        <v>10</v>
      </c>
      <c r="M105" s="3">
        <v>10</v>
      </c>
      <c r="W105" s="17"/>
    </row>
    <row r="106" spans="11:23" x14ac:dyDescent="0.15">
      <c r="K106" s="3" t="s">
        <v>106</v>
      </c>
      <c r="L106" s="3">
        <f>COUNTIF(L2:L81,"&lt;3.349")-COUNTIF(L2:L81,"&lt;3.135")</f>
        <v>10</v>
      </c>
      <c r="M106" s="3">
        <v>10</v>
      </c>
      <c r="W106" s="17"/>
    </row>
    <row r="107" spans="11:23" s="22" customFormat="1" x14ac:dyDescent="0.15">
      <c r="K107" s="24" t="s">
        <v>107</v>
      </c>
      <c r="L107" s="24">
        <f>COUNTIF(L2:L81,"&lt;3.563")-COUNTIF(L2:L81,"&lt;3.349")</f>
        <v>0</v>
      </c>
      <c r="M107" s="24">
        <v>10</v>
      </c>
      <c r="W107" s="24"/>
    </row>
    <row r="108" spans="11:23" x14ac:dyDescent="0.15">
      <c r="K108" s="3" t="s">
        <v>80</v>
      </c>
      <c r="L108" s="3">
        <v>0</v>
      </c>
      <c r="M108" s="3"/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M115">
        <v>1.423</v>
      </c>
      <c r="N115">
        <v>3.5680000000000001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M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M118">
        <v>1.9079999999999999</v>
      </c>
      <c r="N118">
        <v>0.155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M119">
        <v>2.5009999999999999</v>
      </c>
      <c r="N119">
        <v>0.21299999999999999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M120">
        <v>3.472</v>
      </c>
      <c r="N120">
        <v>0.29099999999999998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E108"/>
  <sheetViews>
    <sheetView topLeftCell="H61" workbookViewId="0">
      <selection activeCell="O71" sqref="O71:R75"/>
    </sheetView>
  </sheetViews>
  <sheetFormatPr defaultColWidth="8.875" defaultRowHeight="13.5" x14ac:dyDescent="0.15"/>
  <cols>
    <col min="11" max="12" width="19" customWidth="1"/>
    <col min="13" max="14" width="12.875"/>
    <col min="20" max="22" width="12.875"/>
    <col min="23" max="23" width="21.8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17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9.7367401123046893</v>
      </c>
      <c r="L2" s="10">
        <v>1.9860210418701201</v>
      </c>
      <c r="M2">
        <v>0.78707122802734397</v>
      </c>
      <c r="N2">
        <v>7.0759735107421902</v>
      </c>
      <c r="O2">
        <v>6</v>
      </c>
      <c r="P2">
        <v>6</v>
      </c>
      <c r="Q2">
        <v>16</v>
      </c>
      <c r="R2" s="16">
        <v>0.375</v>
      </c>
      <c r="S2" s="16">
        <f t="shared" ref="S2:S55" si="0">O2/E2</f>
        <v>0.6</v>
      </c>
      <c r="T2">
        <v>4.71913719177246</v>
      </c>
      <c r="U2">
        <v>4.2977538108825701</v>
      </c>
      <c r="V2">
        <v>4.0790443420410201</v>
      </c>
      <c r="W2" s="17">
        <v>0.21870946884155301</v>
      </c>
      <c r="X2">
        <v>0.64009284973144498</v>
      </c>
      <c r="Y2">
        <v>0.64009284973144498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758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9.3289508819580096</v>
      </c>
      <c r="L3" s="10">
        <v>2.0283145904540998</v>
      </c>
      <c r="M3">
        <v>0.96340560913085904</v>
      </c>
      <c r="N3">
        <v>6.8797893524169904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4.1791725158691397</v>
      </c>
      <c r="U3">
        <v>3.7919178009033199</v>
      </c>
      <c r="V3">
        <v>3.5736203193664502</v>
      </c>
      <c r="W3" s="17">
        <v>0.21829748153686501</v>
      </c>
      <c r="X3">
        <v>0.60555219650268599</v>
      </c>
      <c r="Y3">
        <v>0.60555219650268599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393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9.0137596130371094</v>
      </c>
      <c r="L4" s="10">
        <v>2.0154380798339799</v>
      </c>
      <c r="M4">
        <v>0.97864913940429699</v>
      </c>
      <c r="N4">
        <v>6.5416355133056596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4.1226081848144496</v>
      </c>
      <c r="U4">
        <v>3.7492263317108101</v>
      </c>
      <c r="V4">
        <v>3.53274297714233</v>
      </c>
      <c r="W4" s="17">
        <v>0.216483354568481</v>
      </c>
      <c r="X4">
        <v>0.58986520767211903</v>
      </c>
      <c r="Y4">
        <v>0.58986520767211903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532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9.6175632476806605</v>
      </c>
      <c r="L5" s="10">
        <v>1.9014892578125</v>
      </c>
      <c r="M5">
        <v>1.4356002807617201</v>
      </c>
      <c r="N5">
        <v>7.315673828125</v>
      </c>
      <c r="O5">
        <v>4</v>
      </c>
      <c r="P5">
        <v>4</v>
      </c>
      <c r="Q5">
        <v>13</v>
      </c>
      <c r="R5" s="16">
        <v>0.30769999999999997</v>
      </c>
      <c r="S5" s="16">
        <f t="shared" si="0"/>
        <v>0.4</v>
      </c>
      <c r="T5">
        <v>4.1075992584228498</v>
      </c>
      <c r="U5">
        <v>3.81423759460449</v>
      </c>
      <c r="V5">
        <v>3.5993456840515101</v>
      </c>
      <c r="W5" s="17">
        <v>0.21489191055297799</v>
      </c>
      <c r="X5">
        <v>0.508253574371338</v>
      </c>
      <c r="Y5">
        <v>0.508253574371338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6">
        <v>684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9.2298812866210902</v>
      </c>
      <c r="L6" s="10">
        <v>1.9600982666015601</v>
      </c>
      <c r="M6">
        <v>0.85786819458007801</v>
      </c>
      <c r="N6">
        <v>6.7113227844238299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4.3901271820068404</v>
      </c>
      <c r="U6">
        <v>3.9918463230133101</v>
      </c>
      <c r="V6">
        <v>3.7786667346954301</v>
      </c>
      <c r="W6" s="17">
        <v>0.21317958831787101</v>
      </c>
      <c r="X6">
        <v>0.61146044731140103</v>
      </c>
      <c r="Y6">
        <v>0.61146044731140103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308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9.0454216003418004</v>
      </c>
      <c r="L7" s="10">
        <v>2.00372314453125</v>
      </c>
      <c r="M7">
        <v>0.940948486328125</v>
      </c>
      <c r="N7">
        <v>6.5169620513915998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4.0943756103515598</v>
      </c>
      <c r="U7">
        <v>3.7333424091339098</v>
      </c>
      <c r="V7">
        <v>3.5208656787872301</v>
      </c>
      <c r="W7" s="17">
        <v>0.21247673034667999</v>
      </c>
      <c r="X7">
        <v>0.57350993156433105</v>
      </c>
      <c r="Y7">
        <v>0.57350993156433105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255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8.8350238800048793</v>
      </c>
      <c r="L8" s="10">
        <v>1.86948013305664</v>
      </c>
      <c r="M8">
        <v>0.73643875122070301</v>
      </c>
      <c r="N8">
        <v>6.1739997863769496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4.1710071563720703</v>
      </c>
      <c r="U8">
        <v>3.7878234386444101</v>
      </c>
      <c r="V8">
        <v>3.5766739845275901</v>
      </c>
      <c r="W8" s="17">
        <v>0.21114945411682101</v>
      </c>
      <c r="X8">
        <v>0.59433317184448198</v>
      </c>
      <c r="Y8">
        <v>0.59433317184448198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432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8.8667430877685494</v>
      </c>
      <c r="L9" s="10">
        <v>2.0526103973388699</v>
      </c>
      <c r="M9">
        <v>1.0652885437011701</v>
      </c>
      <c r="N9">
        <v>6.4434089660644496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3.9832897186279301</v>
      </c>
      <c r="U9">
        <v>3.6399085521697998</v>
      </c>
      <c r="V9">
        <v>3.42966651916504</v>
      </c>
      <c r="W9" s="17">
        <v>0.21024203300476099</v>
      </c>
      <c r="X9">
        <v>0.55362319946289096</v>
      </c>
      <c r="Y9">
        <v>0.55362319946289096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364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8.7284259796142596</v>
      </c>
      <c r="L10" s="10">
        <v>1.9228649139404299</v>
      </c>
      <c r="M10">
        <v>0.80744552612304699</v>
      </c>
      <c r="N10">
        <v>6.0041694641113299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4.2547092437744096</v>
      </c>
      <c r="U10">
        <v>3.88658547401428</v>
      </c>
      <c r="V10">
        <v>3.67853808403015</v>
      </c>
      <c r="W10" s="17">
        <v>0.208047389984131</v>
      </c>
      <c r="X10">
        <v>0.57617115974426303</v>
      </c>
      <c r="Y10">
        <v>0.57617115974426303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s="1" customFormat="1" x14ac:dyDescent="0.15">
      <c r="A11" s="8">
        <v>403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9.6268596649169904</v>
      </c>
      <c r="L11" s="12">
        <v>1.96689605712891</v>
      </c>
      <c r="M11" s="1">
        <v>0.85152435302734397</v>
      </c>
      <c r="N11" s="1">
        <v>7.2249011993408203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3.9190025329589799</v>
      </c>
      <c r="U11" s="1">
        <v>3.5609867572784402</v>
      </c>
      <c r="V11" s="1">
        <v>3.35468530654907</v>
      </c>
      <c r="W11" s="12">
        <v>0.20630145072937001</v>
      </c>
      <c r="X11" s="1">
        <v>0.564317226409912</v>
      </c>
      <c r="Y11" s="1">
        <v>0.564317226409912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834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10.4121608734131</v>
      </c>
      <c r="L12" s="10">
        <v>2.2625465393066402</v>
      </c>
      <c r="M12">
        <v>1.6365547180175799</v>
      </c>
      <c r="N12">
        <v>7.0570545196533203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4.5424346923828098</v>
      </c>
      <c r="U12">
        <v>4.2352447509765598</v>
      </c>
      <c r="V12">
        <v>3.9195265769958501</v>
      </c>
      <c r="W12" s="17">
        <v>0.315718173980713</v>
      </c>
      <c r="X12">
        <v>0.622908115386963</v>
      </c>
      <c r="Y12">
        <v>0.622908115386963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841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9.1537742614746094</v>
      </c>
      <c r="L13" s="10">
        <v>2.2548694610595699</v>
      </c>
      <c r="M13">
        <v>1.7283897399902299</v>
      </c>
      <c r="N13">
        <v>5.9912242889404297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3.6865367889404301</v>
      </c>
      <c r="U13">
        <v>3.44840288162231</v>
      </c>
      <c r="V13">
        <v>3.1666932106018102</v>
      </c>
      <c r="W13" s="17">
        <v>0.28170967102050798</v>
      </c>
      <c r="X13">
        <v>0.51984357833862305</v>
      </c>
      <c r="Y13">
        <v>0.51984357833862305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779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9.7921237945556605</v>
      </c>
      <c r="L14" s="10">
        <v>2.2167911529540998</v>
      </c>
      <c r="M14">
        <v>1.13751220703125</v>
      </c>
      <c r="N14">
        <v>7.2242965698242196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4.4992218017578098</v>
      </c>
      <c r="U14">
        <v>4.0937800407409703</v>
      </c>
      <c r="V14">
        <v>3.8773033618927002</v>
      </c>
      <c r="W14" s="17">
        <v>0.21647667884826699</v>
      </c>
      <c r="X14">
        <v>0.62191843986511197</v>
      </c>
      <c r="Y14">
        <v>0.62191843986511197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419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9.0907382965087908</v>
      </c>
      <c r="L15" s="10">
        <v>2.1580924987793</v>
      </c>
      <c r="M15">
        <v>1.1644153594970701</v>
      </c>
      <c r="N15">
        <v>6.5915012359619096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3.6389312744140598</v>
      </c>
      <c r="U15">
        <v>3.3371138572692902</v>
      </c>
      <c r="V15">
        <v>3.1238765716552699</v>
      </c>
      <c r="W15" s="17">
        <v>0.213237285614014</v>
      </c>
      <c r="X15">
        <v>0.51505470275878895</v>
      </c>
      <c r="Y15">
        <v>0.51505470275878895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161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8.1865882873535192</v>
      </c>
      <c r="L16" s="10">
        <v>2.0900421142578098</v>
      </c>
      <c r="M16">
        <v>1.18630599975586</v>
      </c>
      <c r="N16">
        <v>5.6968841552734402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3.9474563598632799</v>
      </c>
      <c r="U16">
        <v>3.6399130821228001</v>
      </c>
      <c r="V16">
        <v>3.4293487071990998</v>
      </c>
      <c r="W16" s="17">
        <v>0.210564374923706</v>
      </c>
      <c r="X16">
        <v>0.51810765266418501</v>
      </c>
      <c r="Y16">
        <v>0.51810765266418501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40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9.1910572052002006</v>
      </c>
      <c r="L17" s="10">
        <v>2.07369804382324</v>
      </c>
      <c r="M17">
        <v>1.0592231750488299</v>
      </c>
      <c r="N17">
        <v>6.7860641479492196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3.7270412445068399</v>
      </c>
      <c r="U17">
        <v>3.39419341087341</v>
      </c>
      <c r="V17">
        <v>3.1837821006774898</v>
      </c>
      <c r="W17" s="17">
        <v>0.21041131019592299</v>
      </c>
      <c r="X17">
        <v>0.54325914382934604</v>
      </c>
      <c r="Y17">
        <v>0.54325914382934604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668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12.4697608947754</v>
      </c>
      <c r="L18" s="10">
        <v>2.2100162506103498</v>
      </c>
      <c r="M18">
        <v>1.9326705932617201</v>
      </c>
      <c r="N18">
        <v>8.6262435913085902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4.5913066864013699</v>
      </c>
      <c r="U18">
        <v>4.33756351470947</v>
      </c>
      <c r="V18">
        <v>3.9905815124511701</v>
      </c>
      <c r="W18" s="17">
        <v>0.346982002258301</v>
      </c>
      <c r="X18">
        <v>0.60072517395019498</v>
      </c>
      <c r="Y18">
        <v>0.60072517395019498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0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10.8487205505371</v>
      </c>
      <c r="L19" s="10">
        <v>2.2319488525390598</v>
      </c>
      <c r="M19">
        <v>1.5590057373046899</v>
      </c>
      <c r="N19">
        <v>7.4062690734863299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4.5414714813232404</v>
      </c>
      <c r="U19">
        <v>4.2360644340515101</v>
      </c>
      <c r="V19">
        <v>3.9238123893737802</v>
      </c>
      <c r="W19" s="17">
        <v>0.31225204467773399</v>
      </c>
      <c r="X19">
        <v>0.617659091949463</v>
      </c>
      <c r="Y19">
        <v>0.617659091949463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315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10.207160949706999</v>
      </c>
      <c r="L20" s="10">
        <v>2.2460556030273402</v>
      </c>
      <c r="M20">
        <v>1.6180114746093699</v>
      </c>
      <c r="N20">
        <v>6.8111667633056596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4.3518047332763699</v>
      </c>
      <c r="U20">
        <v>4.0632410049438503</v>
      </c>
      <c r="V20">
        <v>3.7538657188415501</v>
      </c>
      <c r="W20" s="17">
        <v>0.30937528610229498</v>
      </c>
      <c r="X20">
        <v>0.59793901443481401</v>
      </c>
      <c r="Y20">
        <v>0.59793901443481401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525</v>
      </c>
      <c r="B21" s="1">
        <v>18</v>
      </c>
      <c r="C21" s="1">
        <v>2</v>
      </c>
      <c r="D21" s="1">
        <v>10</v>
      </c>
      <c r="E21" s="1">
        <v>10</v>
      </c>
      <c r="F21" s="1">
        <v>10</v>
      </c>
      <c r="G21" s="1">
        <v>0</v>
      </c>
      <c r="H21" s="1">
        <v>8</v>
      </c>
      <c r="I21" s="1">
        <v>2</v>
      </c>
      <c r="J21" s="1">
        <v>0.9</v>
      </c>
      <c r="K21" s="12">
        <v>10.4091300964356</v>
      </c>
      <c r="L21" s="12">
        <v>2.2461204528808598</v>
      </c>
      <c r="M21" s="1">
        <v>1.6515083312988299</v>
      </c>
      <c r="N21" s="1">
        <v>7.2306842803955096</v>
      </c>
      <c r="O21" s="1">
        <v>5</v>
      </c>
      <c r="P21" s="1">
        <v>5</v>
      </c>
      <c r="Q21" s="1">
        <v>15</v>
      </c>
      <c r="R21" s="19">
        <v>0.33329999999999999</v>
      </c>
      <c r="S21" s="19">
        <f t="shared" si="0"/>
        <v>0.5</v>
      </c>
      <c r="T21" s="1">
        <v>4.5163688659668004</v>
      </c>
      <c r="U21" s="1">
        <v>4.1969671249389604</v>
      </c>
      <c r="V21" s="1">
        <v>3.89863085746765</v>
      </c>
      <c r="W21" s="12">
        <v>0.29833626747131298</v>
      </c>
      <c r="X21" s="1">
        <v>0.61773800849914595</v>
      </c>
      <c r="Y21" s="1">
        <v>0.61773800849914595</v>
      </c>
      <c r="Z21" s="1">
        <v>0.5</v>
      </c>
      <c r="AA21" s="1">
        <v>1</v>
      </c>
      <c r="AB21" s="1">
        <v>0.66666666666666696</v>
      </c>
      <c r="AC21" s="1">
        <v>0.8</v>
      </c>
      <c r="AD21" s="1">
        <v>0</v>
      </c>
      <c r="AE21" s="1">
        <v>0.5</v>
      </c>
    </row>
    <row r="22" spans="1:31" x14ac:dyDescent="0.15">
      <c r="A22" s="6">
        <v>235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11.3900394439697</v>
      </c>
      <c r="L22" s="10">
        <v>2.4912586212158199</v>
      </c>
      <c r="M22">
        <v>1.7519493103027299</v>
      </c>
      <c r="N22">
        <v>7.4269104003906197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4.2479076385498002</v>
      </c>
      <c r="U22">
        <v>3.9892611503601101</v>
      </c>
      <c r="V22">
        <v>3.6309616565704301</v>
      </c>
      <c r="W22" s="17">
        <v>0.35829949378967302</v>
      </c>
      <c r="X22">
        <v>0.61694598197937001</v>
      </c>
      <c r="Y22">
        <v>0.61694598197937001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928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13.035099029541</v>
      </c>
      <c r="L23" s="10">
        <v>2.36561775207519</v>
      </c>
      <c r="M23">
        <v>2.0867767333984402</v>
      </c>
      <c r="N23">
        <v>9.0665988922119105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4.4604320526123002</v>
      </c>
      <c r="U23">
        <v>4.2258830070495597</v>
      </c>
      <c r="V23">
        <v>3.8717770576477002</v>
      </c>
      <c r="W23" s="17">
        <v>0.35410594940185602</v>
      </c>
      <c r="X23">
        <v>0.58865499496460005</v>
      </c>
      <c r="Y23">
        <v>0.58865499496460005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803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12.3123073577881</v>
      </c>
      <c r="L24" s="10">
        <v>2.4238433837890598</v>
      </c>
      <c r="M24">
        <v>2.1898860931396502</v>
      </c>
      <c r="N24">
        <v>8.6475849151611293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3.9681911468505899</v>
      </c>
      <c r="U24">
        <v>3.7666637897491499</v>
      </c>
      <c r="V24">
        <v>3.41755175590515</v>
      </c>
      <c r="W24" s="17">
        <v>0.34911203384399397</v>
      </c>
      <c r="X24">
        <v>0.55063939094543501</v>
      </c>
      <c r="Y24">
        <v>0.55063939094543501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650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10.4459686279297</v>
      </c>
      <c r="L25" s="10">
        <v>2.49098777770996</v>
      </c>
      <c r="M25">
        <v>1.87667465209961</v>
      </c>
      <c r="N25">
        <v>6.8721752166748002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4.5496177673339799</v>
      </c>
      <c r="U25">
        <v>4.2510433197021502</v>
      </c>
      <c r="V25">
        <v>3.9183669090271001</v>
      </c>
      <c r="W25" s="17">
        <v>0.33267641067504899</v>
      </c>
      <c r="X25">
        <v>0.63125085830688499</v>
      </c>
      <c r="Y25">
        <v>0.63125085830688499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643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9.4739933013915998</v>
      </c>
      <c r="L26" s="10">
        <v>2.4208908081054701</v>
      </c>
      <c r="M26">
        <v>1.8413391113281199</v>
      </c>
      <c r="N26">
        <v>5.9186210632324201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4.3844013214111301</v>
      </c>
      <c r="U26">
        <v>4.1026039123535201</v>
      </c>
      <c r="V26">
        <v>3.7823348045349099</v>
      </c>
      <c r="W26" s="17">
        <v>0.32026910781860402</v>
      </c>
      <c r="X26">
        <v>0.60206651687622104</v>
      </c>
      <c r="Y26">
        <v>0.60206651687622104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575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9.3824081420898402</v>
      </c>
      <c r="L27" s="10">
        <v>2.4036560058593701</v>
      </c>
      <c r="M27">
        <v>1.78212547302246</v>
      </c>
      <c r="N27">
        <v>5.6157817840576199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4.1572189331054696</v>
      </c>
      <c r="U27">
        <v>3.90777516365051</v>
      </c>
      <c r="V27">
        <v>3.5910561084747301</v>
      </c>
      <c r="W27" s="17">
        <v>0.31671905517578097</v>
      </c>
      <c r="X27">
        <v>0.56616282463073697</v>
      </c>
      <c r="Y27">
        <v>0.56616282463073697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682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10.768314361572299</v>
      </c>
      <c r="L28" s="10">
        <v>2.4762840270996098</v>
      </c>
      <c r="M28">
        <v>1.8694534301757799</v>
      </c>
      <c r="N28">
        <v>7.3308639526367196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4.4071083068847701</v>
      </c>
      <c r="U28">
        <v>4.1228580474853498</v>
      </c>
      <c r="V28">
        <v>3.8104205131530802</v>
      </c>
      <c r="W28" s="17">
        <v>0.312437534332275</v>
      </c>
      <c r="X28">
        <v>0.59668779373168901</v>
      </c>
      <c r="Y28">
        <v>0.59668779373168901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792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10.127443313598601</v>
      </c>
      <c r="L29" s="10">
        <v>2.29244804382324</v>
      </c>
      <c r="M29">
        <v>1.6838493347168</v>
      </c>
      <c r="N29">
        <v>6.7507514953613299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4.5376281738281197</v>
      </c>
      <c r="U29">
        <v>4.2138810157775897</v>
      </c>
      <c r="V29">
        <v>3.9024033546447701</v>
      </c>
      <c r="W29" s="17">
        <v>0.311477661132812</v>
      </c>
      <c r="X29">
        <v>0.63522481918335005</v>
      </c>
      <c r="Y29">
        <v>0.63522481918335005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799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10.150577545166</v>
      </c>
      <c r="L30" s="10">
        <v>2.2962779998779301</v>
      </c>
      <c r="M30">
        <v>1.71378517150879</v>
      </c>
      <c r="N30">
        <v>6.9054203033447301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3.8901348114013699</v>
      </c>
      <c r="U30">
        <v>3.6300036907196001</v>
      </c>
      <c r="V30">
        <v>3.3345134258270299</v>
      </c>
      <c r="W30" s="17">
        <v>0.29549026489257801</v>
      </c>
      <c r="X30">
        <v>0.55562138557434104</v>
      </c>
      <c r="Y30">
        <v>0.55562138557434104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s="1" customFormat="1" x14ac:dyDescent="0.15">
      <c r="A31" s="8">
        <v>371</v>
      </c>
      <c r="B31" s="1">
        <v>18</v>
      </c>
      <c r="C31" s="1">
        <v>2</v>
      </c>
      <c r="D31" s="1">
        <v>10</v>
      </c>
      <c r="E31" s="1">
        <v>10</v>
      </c>
      <c r="F31" s="1">
        <v>10</v>
      </c>
      <c r="G31" s="1">
        <v>0</v>
      </c>
      <c r="H31" s="1">
        <v>8</v>
      </c>
      <c r="I31" s="1">
        <v>2</v>
      </c>
      <c r="J31" s="1">
        <v>0.9</v>
      </c>
      <c r="K31" s="12">
        <v>9.5572586059570295</v>
      </c>
      <c r="L31" s="12">
        <v>2.31735038757324</v>
      </c>
      <c r="M31" s="1">
        <v>1.7552070617675799</v>
      </c>
      <c r="N31" s="1">
        <v>6.2391643524169904</v>
      </c>
      <c r="O31" s="1">
        <v>4</v>
      </c>
      <c r="P31" s="1">
        <v>4</v>
      </c>
      <c r="Q31" s="1">
        <v>13</v>
      </c>
      <c r="R31" s="19">
        <v>0.30769999999999997</v>
      </c>
      <c r="S31" s="19">
        <f t="shared" si="0"/>
        <v>0.4</v>
      </c>
      <c r="T31" s="1">
        <v>4.0790176391601598</v>
      </c>
      <c r="U31" s="1">
        <v>3.8153157234191899</v>
      </c>
      <c r="V31" s="1">
        <v>3.5218338966369598</v>
      </c>
      <c r="W31" s="12">
        <v>0.29348182678222701</v>
      </c>
      <c r="X31" s="1">
        <v>0.55718374252319303</v>
      </c>
      <c r="Y31" s="1">
        <v>0.55718374252319303</v>
      </c>
      <c r="Z31" s="1">
        <v>0.4</v>
      </c>
      <c r="AA31" s="1">
        <v>0.9</v>
      </c>
      <c r="AB31" s="1">
        <v>0.69230769230769196</v>
      </c>
      <c r="AC31" s="1">
        <v>0.78260869565217395</v>
      </c>
      <c r="AD31" s="1">
        <v>0.1</v>
      </c>
      <c r="AE31" s="1">
        <v>0.5</v>
      </c>
    </row>
    <row r="32" spans="1:31" x14ac:dyDescent="0.15">
      <c r="A32" s="6">
        <v>39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9.4858074188232404</v>
      </c>
      <c r="L32" s="10">
        <v>2.5182456970214799</v>
      </c>
      <c r="M32">
        <v>1.84243392944336</v>
      </c>
      <c r="N32">
        <v>5.33036231994629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4.1952648162841797</v>
      </c>
      <c r="U32">
        <v>3.94472360610962</v>
      </c>
      <c r="V32">
        <v>3.5989799499511701</v>
      </c>
      <c r="W32" s="17">
        <v>0.34574365615844699</v>
      </c>
      <c r="X32">
        <v>0.59628486633300803</v>
      </c>
      <c r="Y32">
        <v>0.59628486633300803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635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10.704750061035201</v>
      </c>
      <c r="L33" s="10">
        <v>2.6428642272949201</v>
      </c>
      <c r="M33">
        <v>2.0233459472656201</v>
      </c>
      <c r="N33">
        <v>6.9797782897949201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4.0976791381835902</v>
      </c>
      <c r="U33">
        <v>3.8487484455108598</v>
      </c>
      <c r="V33">
        <v>3.5037872791290301</v>
      </c>
      <c r="W33" s="17">
        <v>0.34496116638183599</v>
      </c>
      <c r="X33">
        <v>0.59389185905456499</v>
      </c>
      <c r="Y33">
        <v>0.59389185905456499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570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10.107200622558601</v>
      </c>
      <c r="L34" s="10">
        <v>2.6826114654540998</v>
      </c>
      <c r="M34">
        <v>2.0718727111816402</v>
      </c>
      <c r="N34">
        <v>6.2270374298095703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4.0491065979003897</v>
      </c>
      <c r="U34">
        <v>3.80079221725464</v>
      </c>
      <c r="V34">
        <v>3.4570014476776101</v>
      </c>
      <c r="W34" s="17">
        <v>0.34379076957702598</v>
      </c>
      <c r="X34">
        <v>0.59210515022277799</v>
      </c>
      <c r="Y34">
        <v>0.59210515022277799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965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12.5211086273193</v>
      </c>
      <c r="L35" s="10">
        <v>2.5494575500488299</v>
      </c>
      <c r="M35">
        <v>2.31388664245606</v>
      </c>
      <c r="N35">
        <v>8.7239055633544904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4.3991069793701199</v>
      </c>
      <c r="U35">
        <v>4.1645359992981001</v>
      </c>
      <c r="V35">
        <v>3.8337669372558598</v>
      </c>
      <c r="W35" s="17">
        <v>0.330769062042236</v>
      </c>
      <c r="X35">
        <v>0.56534004211425803</v>
      </c>
      <c r="Y35">
        <v>0.56534004211425803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767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10.418952941894499</v>
      </c>
      <c r="L36" s="10">
        <v>2.6292495727539098</v>
      </c>
      <c r="M36">
        <v>2.0696887969970699</v>
      </c>
      <c r="N36">
        <v>6.93931007385254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3.8642120361328098</v>
      </c>
      <c r="U36">
        <v>3.6235122680664098</v>
      </c>
      <c r="V36">
        <v>3.29751825332642</v>
      </c>
      <c r="W36" s="17">
        <v>0.32599401473999001</v>
      </c>
      <c r="X36">
        <v>0.56669378280639604</v>
      </c>
      <c r="Y36">
        <v>0.56669378280639604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317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9.8195228576660192</v>
      </c>
      <c r="L37" s="10">
        <v>2.5452957153320299</v>
      </c>
      <c r="M37">
        <v>1.9575824737548799</v>
      </c>
      <c r="N37">
        <v>6.1542224884033203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4.2932720184326199</v>
      </c>
      <c r="U37">
        <v>4.0327382087707502</v>
      </c>
      <c r="V37">
        <v>3.7078118324279798</v>
      </c>
      <c r="W37" s="17">
        <v>0.32492637634277299</v>
      </c>
      <c r="X37">
        <v>0.585460186004639</v>
      </c>
      <c r="Y37">
        <v>0.585460186004639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538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13.0384979248047</v>
      </c>
      <c r="L38" s="10">
        <v>2.5367488861084002</v>
      </c>
      <c r="M38">
        <v>2.3458824157714799</v>
      </c>
      <c r="N38">
        <v>9.7599239349365199</v>
      </c>
      <c r="O38">
        <v>6</v>
      </c>
      <c r="P38">
        <v>6</v>
      </c>
      <c r="Q38">
        <v>16</v>
      </c>
      <c r="R38" s="16">
        <v>0.375</v>
      </c>
      <c r="S38" s="16">
        <f t="shared" si="0"/>
        <v>0.6</v>
      </c>
      <c r="T38">
        <v>4.6303787231445304</v>
      </c>
      <c r="U38">
        <v>4.3344349861145002</v>
      </c>
      <c r="V38">
        <v>4.0118227005004901</v>
      </c>
      <c r="W38" s="17">
        <v>0.322612285614014</v>
      </c>
      <c r="X38">
        <v>0.61855602264404297</v>
      </c>
      <c r="Y38">
        <v>0.61855602264404297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900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12.232154846191399</v>
      </c>
      <c r="L39" s="10">
        <v>2.5374488830566402</v>
      </c>
      <c r="M39">
        <v>2.3517436981201199</v>
      </c>
      <c r="N39">
        <v>8.9147891998290998</v>
      </c>
      <c r="O39">
        <v>7</v>
      </c>
      <c r="P39">
        <v>7</v>
      </c>
      <c r="Q39">
        <v>17</v>
      </c>
      <c r="R39" s="16">
        <v>0.4118</v>
      </c>
      <c r="S39" s="16">
        <f t="shared" si="0"/>
        <v>0.7</v>
      </c>
      <c r="T39">
        <v>4.3516101837158203</v>
      </c>
      <c r="U39">
        <v>4.1041736602783203</v>
      </c>
      <c r="V39">
        <v>3.7931709289550799</v>
      </c>
      <c r="W39" s="17">
        <v>0.31100273132324202</v>
      </c>
      <c r="X39">
        <v>0.55843925476074197</v>
      </c>
      <c r="Y39">
        <v>0.55843925476074197</v>
      </c>
      <c r="Z39">
        <v>0.7</v>
      </c>
      <c r="AA39">
        <v>1</v>
      </c>
      <c r="AB39">
        <v>0.58823529411764697</v>
      </c>
      <c r="AC39">
        <v>0.74074074074074103</v>
      </c>
      <c r="AD39">
        <v>0</v>
      </c>
      <c r="AE39">
        <v>0.3</v>
      </c>
    </row>
    <row r="40" spans="1:31" x14ac:dyDescent="0.15">
      <c r="A40" s="6">
        <v>948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9.8729782104492205</v>
      </c>
      <c r="L40" s="10">
        <v>2.68618583679199</v>
      </c>
      <c r="M40">
        <v>2.22066307067871</v>
      </c>
      <c r="N40">
        <v>6.6558609008789098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4.2357139587402299</v>
      </c>
      <c r="U40">
        <v>3.9578557014465301</v>
      </c>
      <c r="V40">
        <v>3.64942479133606</v>
      </c>
      <c r="W40" s="17">
        <v>0.30843091011047402</v>
      </c>
      <c r="X40">
        <v>0.58628916740417503</v>
      </c>
      <c r="Y40">
        <v>0.58628916740417503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683</v>
      </c>
      <c r="B41" s="1">
        <v>18</v>
      </c>
      <c r="C41" s="1">
        <v>2</v>
      </c>
      <c r="D41" s="1">
        <v>10</v>
      </c>
      <c r="E41" s="1">
        <v>10</v>
      </c>
      <c r="F41" s="1">
        <v>10</v>
      </c>
      <c r="G41" s="1">
        <v>0</v>
      </c>
      <c r="H41" s="1">
        <v>8</v>
      </c>
      <c r="I41" s="1">
        <v>2</v>
      </c>
      <c r="J41" s="1">
        <v>0.9</v>
      </c>
      <c r="K41" s="12">
        <v>9.7066001892089808</v>
      </c>
      <c r="L41" s="12">
        <v>2.5342216491699201</v>
      </c>
      <c r="M41" s="1">
        <v>2.0012359619140598</v>
      </c>
      <c r="N41" s="1">
        <v>6.3005638122558603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0"/>
        <v>0.5</v>
      </c>
      <c r="T41" s="1">
        <v>4.3522033691406197</v>
      </c>
      <c r="U41" s="1">
        <v>4.0658607482910201</v>
      </c>
      <c r="V41" s="1">
        <v>3.76070356369019</v>
      </c>
      <c r="W41" s="12">
        <v>0.30515718460083002</v>
      </c>
      <c r="X41" s="1">
        <v>0.59149980545043901</v>
      </c>
      <c r="Y41" s="1">
        <v>0.59149980545043901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529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11.5277290344238</v>
      </c>
      <c r="L42" s="10">
        <v>2.7787723541259801</v>
      </c>
      <c r="M42">
        <v>2.1110267639160201</v>
      </c>
      <c r="N42">
        <v>7.5974636077880904</v>
      </c>
      <c r="O42">
        <v>3</v>
      </c>
      <c r="P42">
        <v>3</v>
      </c>
      <c r="Q42">
        <v>13</v>
      </c>
      <c r="R42" s="16">
        <v>0.23080000000000001</v>
      </c>
      <c r="S42" s="16">
        <f t="shared" si="0"/>
        <v>0.3</v>
      </c>
      <c r="T42">
        <v>4.1621055603027299</v>
      </c>
      <c r="U42">
        <v>3.9118816852569598</v>
      </c>
      <c r="V42">
        <v>3.5439484119415301</v>
      </c>
      <c r="W42" s="17">
        <v>0.36793327331543002</v>
      </c>
      <c r="X42">
        <v>0.61815714836120605</v>
      </c>
      <c r="Y42">
        <v>0.61815714836120605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534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9.6313228607177699</v>
      </c>
      <c r="L43" s="10">
        <v>2.81527900695801</v>
      </c>
      <c r="M43">
        <v>1.5942535400390601</v>
      </c>
      <c r="N43">
        <v>5.6671161651611301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4.1572589874267596</v>
      </c>
      <c r="U43">
        <v>3.8546435832977299</v>
      </c>
      <c r="V43">
        <v>3.5190665721893302</v>
      </c>
      <c r="W43" s="17">
        <v>0.33557701110839799</v>
      </c>
      <c r="X43">
        <v>0.63819241523742698</v>
      </c>
      <c r="Y43">
        <v>0.63819241523742698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663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9.3950023651122994</v>
      </c>
      <c r="L44" s="10">
        <v>2.8394851684570299</v>
      </c>
      <c r="M44">
        <v>1.7565670013427701</v>
      </c>
      <c r="N44">
        <v>5.7552909851074201</v>
      </c>
      <c r="O44">
        <v>3</v>
      </c>
      <c r="P44">
        <v>3</v>
      </c>
      <c r="Q44">
        <v>12</v>
      </c>
      <c r="R44" s="16">
        <v>0.25</v>
      </c>
      <c r="S44" s="16">
        <f t="shared" si="0"/>
        <v>0.3</v>
      </c>
      <c r="T44">
        <v>3.6185035705566402</v>
      </c>
      <c r="U44">
        <v>3.3733639717102002</v>
      </c>
      <c r="V44">
        <v>3.0570359230041499</v>
      </c>
      <c r="W44" s="17">
        <v>0.31632804870605502</v>
      </c>
      <c r="X44">
        <v>0.56146764755249001</v>
      </c>
      <c r="Y44">
        <v>0.56146764755249001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195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9.5682582855224592</v>
      </c>
      <c r="L45" s="10">
        <v>2.8551826477050799</v>
      </c>
      <c r="M45">
        <v>1.73777008056641</v>
      </c>
      <c r="N45">
        <v>5.8653812408447301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4.23862648010254</v>
      </c>
      <c r="U45">
        <v>3.9338898658752401</v>
      </c>
      <c r="V45">
        <v>3.6075196266174299</v>
      </c>
      <c r="W45" s="17">
        <v>0.326370239257812</v>
      </c>
      <c r="X45">
        <v>0.63110685348510698</v>
      </c>
      <c r="Y45">
        <v>0.63110685348510698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183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 s="3">
        <v>9.4128532409668004</v>
      </c>
      <c r="L46" s="10">
        <v>2.87297439575195</v>
      </c>
      <c r="M46">
        <v>1.80317306518555</v>
      </c>
      <c r="N46">
        <v>5.7767181396484402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4.2707386016845703</v>
      </c>
      <c r="U46">
        <v>3.9551260471343999</v>
      </c>
      <c r="V46">
        <v>3.6365687847137398</v>
      </c>
      <c r="W46" s="17">
        <v>0.31855726242065402</v>
      </c>
      <c r="X46">
        <v>0.63416981697082497</v>
      </c>
      <c r="Y46">
        <v>0.63416981697082497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269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12.125684738159199</v>
      </c>
      <c r="L47" s="10">
        <v>2.8903121948242201</v>
      </c>
      <c r="M47">
        <v>2.1766777038574201</v>
      </c>
      <c r="N47">
        <v>7.9760437011718697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4.1562347412109402</v>
      </c>
      <c r="U47">
        <v>3.9122827053070099</v>
      </c>
      <c r="V47">
        <v>3.52935862541199</v>
      </c>
      <c r="W47" s="17">
        <v>0.38292407989501898</v>
      </c>
      <c r="X47">
        <v>0.62687611579894997</v>
      </c>
      <c r="Y47">
        <v>0.62687611579894997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467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9.6845302581787092</v>
      </c>
      <c r="L48" s="10">
        <v>2.90005683898926</v>
      </c>
      <c r="M48">
        <v>1.73856353759766</v>
      </c>
      <c r="N48">
        <v>5.82045555114746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4.0338935852050799</v>
      </c>
      <c r="U48">
        <v>3.7603669166564901</v>
      </c>
      <c r="V48">
        <v>3.4259200096130402</v>
      </c>
      <c r="W48" s="17">
        <v>0.33444690704345698</v>
      </c>
      <c r="X48">
        <v>0.60797357559204102</v>
      </c>
      <c r="Y48">
        <v>0.60797357559204102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286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12.8378410339356</v>
      </c>
      <c r="L49" s="10">
        <v>2.9072399139404301</v>
      </c>
      <c r="M49">
        <v>2.6796112060546902</v>
      </c>
      <c r="N49">
        <v>8.7577018737793004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4.4647865295410201</v>
      </c>
      <c r="U49">
        <v>4.2403440475463903</v>
      </c>
      <c r="V49">
        <v>3.8660018444061302</v>
      </c>
      <c r="W49" s="17">
        <v>0.37434220314025901</v>
      </c>
      <c r="X49">
        <v>0.59878468513488803</v>
      </c>
      <c r="Y49">
        <v>0.59878468513488803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602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10.192476272583001</v>
      </c>
      <c r="L50" s="10">
        <v>2.9104270935058598</v>
      </c>
      <c r="M50">
        <v>2.3252792358398402</v>
      </c>
      <c r="N50">
        <v>6.1768379211425799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4.1273612976074201</v>
      </c>
      <c r="U50">
        <v>3.8802869319915798</v>
      </c>
      <c r="V50">
        <v>3.5175795555114702</v>
      </c>
      <c r="W50" s="17">
        <v>0.36270737648010198</v>
      </c>
      <c r="X50">
        <v>0.60978174209594704</v>
      </c>
      <c r="Y50">
        <v>0.60978174209594704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1" customFormat="1" x14ac:dyDescent="0.15">
      <c r="A51" s="8">
        <v>714</v>
      </c>
      <c r="B51" s="1">
        <v>19</v>
      </c>
      <c r="C51" s="1">
        <v>1</v>
      </c>
      <c r="D51" s="1">
        <v>10</v>
      </c>
      <c r="E51" s="1">
        <v>10</v>
      </c>
      <c r="F51" s="1">
        <v>10</v>
      </c>
      <c r="G51" s="1">
        <v>0</v>
      </c>
      <c r="H51" s="1">
        <v>9</v>
      </c>
      <c r="I51" s="1">
        <v>1</v>
      </c>
      <c r="J51" s="1">
        <v>0.95</v>
      </c>
      <c r="K51" s="12">
        <v>13.255451202392599</v>
      </c>
      <c r="L51" s="12">
        <v>2.7501449584960902</v>
      </c>
      <c r="M51" s="1">
        <v>2.50296974182129</v>
      </c>
      <c r="N51" s="1">
        <v>9.2007598876953107</v>
      </c>
      <c r="O51" s="1">
        <v>4</v>
      </c>
      <c r="P51" s="1">
        <v>4</v>
      </c>
      <c r="Q51" s="1">
        <v>14</v>
      </c>
      <c r="R51" s="19">
        <v>0.28570000000000001</v>
      </c>
      <c r="S51" s="19">
        <f t="shared" si="0"/>
        <v>0.4</v>
      </c>
      <c r="T51" s="1">
        <v>4.4799461364746103</v>
      </c>
      <c r="U51" s="1">
        <v>4.2444767951965297</v>
      </c>
      <c r="V51" s="1">
        <v>3.8443617820739702</v>
      </c>
      <c r="W51" s="12">
        <v>0.40011501312255898</v>
      </c>
      <c r="X51" s="1">
        <v>0.63558435440063499</v>
      </c>
      <c r="Y51" s="1">
        <v>0.63558435440063499</v>
      </c>
      <c r="Z51" s="1">
        <v>0.4</v>
      </c>
      <c r="AA51" s="1">
        <v>1</v>
      </c>
      <c r="AB51" s="1">
        <v>0.71428571428571397</v>
      </c>
      <c r="AC51" s="1">
        <v>0.83333333333333304</v>
      </c>
      <c r="AD51" s="1">
        <v>0</v>
      </c>
      <c r="AE51" s="1">
        <v>0.6</v>
      </c>
    </row>
    <row r="52" spans="1:31" x14ac:dyDescent="0.15">
      <c r="A52" s="6">
        <v>571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8.9176368713378906</v>
      </c>
      <c r="L52" s="10">
        <v>2.97793388366699</v>
      </c>
      <c r="M52">
        <v>0.78678894042968694</v>
      </c>
      <c r="N52">
        <v>7.4971160888671902</v>
      </c>
      <c r="O52">
        <v>5</v>
      </c>
      <c r="P52">
        <v>5</v>
      </c>
      <c r="Q52">
        <v>15</v>
      </c>
      <c r="R52" s="16">
        <v>0.33329999999999999</v>
      </c>
      <c r="S52" s="16">
        <f t="shared" si="0"/>
        <v>0.5</v>
      </c>
      <c r="T52">
        <v>3.6961498260497998</v>
      </c>
      <c r="U52">
        <v>3.2113220691680899</v>
      </c>
      <c r="V52">
        <v>3.0879595279693599</v>
      </c>
      <c r="W52" s="17">
        <v>0.12336254119873</v>
      </c>
      <c r="X52">
        <v>0.608190298080444</v>
      </c>
      <c r="Y52">
        <v>0.608190298080444</v>
      </c>
      <c r="Z52">
        <v>0.5</v>
      </c>
      <c r="AA52">
        <v>1</v>
      </c>
      <c r="AB52">
        <v>0.66666666666666696</v>
      </c>
      <c r="AC52">
        <v>0.8</v>
      </c>
      <c r="AD52">
        <v>0</v>
      </c>
      <c r="AE52">
        <v>0.5</v>
      </c>
    </row>
    <row r="53" spans="1:31" x14ac:dyDescent="0.15">
      <c r="A53" s="6">
        <v>389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9.8403091430664098</v>
      </c>
      <c r="L53" s="10">
        <v>2.99455642700195</v>
      </c>
      <c r="M53">
        <v>2.46992111206055</v>
      </c>
      <c r="N53">
        <v>5.9340286254882804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3.6995983123779301</v>
      </c>
      <c r="U53">
        <v>3.5086257457733101</v>
      </c>
      <c r="V53">
        <v>3.1915373802185099</v>
      </c>
      <c r="W53" s="17">
        <v>0.31708836555481001</v>
      </c>
      <c r="X53">
        <v>0.50806093215942405</v>
      </c>
      <c r="Y53">
        <v>0.50806093215942405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949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11.0470275878906</v>
      </c>
      <c r="L54" s="10">
        <v>3.00836181640625</v>
      </c>
      <c r="M54">
        <v>2.4568119049072301</v>
      </c>
      <c r="N54">
        <v>7.29058837890625</v>
      </c>
      <c r="O54">
        <v>2</v>
      </c>
      <c r="P54">
        <v>2</v>
      </c>
      <c r="Q54">
        <v>11</v>
      </c>
      <c r="R54" s="16">
        <v>0.18179999999999999</v>
      </c>
      <c r="S54" s="16">
        <f t="shared" si="0"/>
        <v>0.2</v>
      </c>
      <c r="T54">
        <v>3.6874294281005899</v>
      </c>
      <c r="U54">
        <v>3.4886915683746298</v>
      </c>
      <c r="V54">
        <v>3.1422247886657702</v>
      </c>
      <c r="W54" s="17">
        <v>0.34646677970886203</v>
      </c>
      <c r="X54">
        <v>0.54520463943481401</v>
      </c>
      <c r="Y54">
        <v>0.54520463943481401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351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11.1758708953857</v>
      </c>
      <c r="L55" s="10">
        <v>3.0190277099609402</v>
      </c>
      <c r="M55">
        <v>2.4869499206543</v>
      </c>
      <c r="N55">
        <v>7.5356292724609402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4.4574546813964799</v>
      </c>
      <c r="U55">
        <v>4.1711406707763699</v>
      </c>
      <c r="V55">
        <v>3.8332390785217298</v>
      </c>
      <c r="W55" s="17">
        <v>0.337901592254639</v>
      </c>
      <c r="X55">
        <v>0.62421560287475597</v>
      </c>
      <c r="Y55">
        <v>0.62421560287475597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120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9.5853919982910192</v>
      </c>
      <c r="L56" s="10">
        <v>3.02151679992676</v>
      </c>
      <c r="M56">
        <v>1.9201812744140601</v>
      </c>
      <c r="N56">
        <v>5.7058448791503897</v>
      </c>
      <c r="O56">
        <v>3</v>
      </c>
      <c r="P56">
        <v>3</v>
      </c>
      <c r="Q56">
        <v>13</v>
      </c>
      <c r="R56" s="16">
        <v>0.23080000000000001</v>
      </c>
      <c r="S56" s="16">
        <f t="shared" ref="S56:S61" si="1">O56/E56</f>
        <v>0.3</v>
      </c>
      <c r="T56">
        <v>3.9613189697265598</v>
      </c>
      <c r="U56">
        <v>3.6854782104492201</v>
      </c>
      <c r="V56">
        <v>3.3423583507537802</v>
      </c>
      <c r="W56" s="17">
        <v>0.34311985969543501</v>
      </c>
      <c r="X56">
        <v>0.61896061897277799</v>
      </c>
      <c r="Y56">
        <v>0.61896061897277799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311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10.0898933410644</v>
      </c>
      <c r="L57" s="10">
        <v>2.9582672119140598</v>
      </c>
      <c r="M57">
        <v>1.7579307556152299</v>
      </c>
      <c r="N57">
        <v>6.18692970275879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3.8986892700195299</v>
      </c>
      <c r="U57">
        <v>3.6110482215881401</v>
      </c>
      <c r="V57">
        <v>3.2771544456481898</v>
      </c>
      <c r="W57" s="17">
        <v>0.33389377593994102</v>
      </c>
      <c r="X57">
        <v>0.621534824371338</v>
      </c>
      <c r="Y57">
        <v>0.621534824371338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375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 s="3">
        <v>8.2417392730712908</v>
      </c>
      <c r="L58" s="10">
        <v>2.9888610839843701</v>
      </c>
      <c r="M58">
        <v>1.03568267822266</v>
      </c>
      <c r="N58">
        <v>6.5994071960449201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3.4292221069335902</v>
      </c>
      <c r="U58">
        <v>3.0179691314697301</v>
      </c>
      <c r="V58">
        <v>2.8843188285827601</v>
      </c>
      <c r="W58" s="17">
        <v>0.133650302886963</v>
      </c>
      <c r="X58">
        <v>0.54490327835082997</v>
      </c>
      <c r="Y58">
        <v>0.54490327835082997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679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 s="3">
        <v>8.2593364715576207</v>
      </c>
      <c r="L59" s="10">
        <v>2.9689884185790998</v>
      </c>
      <c r="M59">
        <v>0.86197662353515603</v>
      </c>
      <c r="N59">
        <v>6.3666553497314498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3.7768020629882799</v>
      </c>
      <c r="U59">
        <v>3.37341237068176</v>
      </c>
      <c r="V59">
        <v>3.2141983509063698</v>
      </c>
      <c r="W59" s="17">
        <v>0.15921401977539101</v>
      </c>
      <c r="X59">
        <v>0.56260371208190896</v>
      </c>
      <c r="Y59">
        <v>0.56260371208190896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369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9.1018295288085902</v>
      </c>
      <c r="L60" s="10">
        <v>2.9575881958007799</v>
      </c>
      <c r="M60">
        <v>1.8714790344238299</v>
      </c>
      <c r="N60">
        <v>5.1571083068847701</v>
      </c>
      <c r="O60">
        <v>4</v>
      </c>
      <c r="P60">
        <v>4</v>
      </c>
      <c r="Q60">
        <v>14</v>
      </c>
      <c r="R60" s="16">
        <v>0.28570000000000001</v>
      </c>
      <c r="S60" s="16">
        <f t="shared" si="1"/>
        <v>0.4</v>
      </c>
      <c r="T60">
        <v>3.9591636657714799</v>
      </c>
      <c r="U60">
        <v>3.7008087635040301</v>
      </c>
      <c r="V60">
        <v>3.3626976013183598</v>
      </c>
      <c r="W60" s="17">
        <v>0.338111162185669</v>
      </c>
      <c r="X60">
        <v>0.596466064453125</v>
      </c>
      <c r="Y60">
        <v>0.596466064453125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s="1" customFormat="1" x14ac:dyDescent="0.15">
      <c r="A61" s="8">
        <v>159</v>
      </c>
      <c r="B61" s="1">
        <v>17</v>
      </c>
      <c r="C61" s="1">
        <v>3</v>
      </c>
      <c r="D61" s="1">
        <v>10</v>
      </c>
      <c r="E61" s="1">
        <v>10</v>
      </c>
      <c r="F61" s="1">
        <v>10</v>
      </c>
      <c r="G61" s="1">
        <v>0</v>
      </c>
      <c r="H61" s="1">
        <v>7</v>
      </c>
      <c r="I61" s="1">
        <v>3</v>
      </c>
      <c r="J61" s="1">
        <v>0.85</v>
      </c>
      <c r="K61" s="12">
        <v>8.7575283050537092</v>
      </c>
      <c r="L61" s="12">
        <v>3.1088714599609402</v>
      </c>
      <c r="M61" s="1">
        <v>2.2011642456054701</v>
      </c>
      <c r="N61" s="1">
        <v>5.04380226135254</v>
      </c>
      <c r="O61" s="1">
        <v>4</v>
      </c>
      <c r="P61" s="1">
        <v>4</v>
      </c>
      <c r="Q61" s="1">
        <v>14</v>
      </c>
      <c r="R61" s="19">
        <v>0.28570000000000001</v>
      </c>
      <c r="S61" s="19">
        <f t="shared" si="1"/>
        <v>0.4</v>
      </c>
      <c r="T61" s="1">
        <v>3.7435493469238299</v>
      </c>
      <c r="U61" s="1">
        <v>3.4978618621826199</v>
      </c>
      <c r="V61" s="1">
        <v>3.1751580238342298</v>
      </c>
      <c r="W61" s="12">
        <v>0.322703838348389</v>
      </c>
      <c r="X61" s="1">
        <v>0.56839132308960005</v>
      </c>
      <c r="Y61" s="1">
        <v>0.56839132308960005</v>
      </c>
      <c r="Z61" s="1">
        <v>0.4</v>
      </c>
      <c r="AA61" s="1">
        <v>1</v>
      </c>
      <c r="AB61" s="1">
        <v>0.71428571428571397</v>
      </c>
      <c r="AC61" s="1">
        <v>0.83333333333333304</v>
      </c>
      <c r="AD61" s="1">
        <v>0</v>
      </c>
      <c r="AE61" s="1">
        <v>0.6</v>
      </c>
    </row>
    <row r="62" spans="1:31" s="3" customFormat="1" x14ac:dyDescent="0.15">
      <c r="K62" s="13" t="s">
        <v>29</v>
      </c>
      <c r="L62" s="10">
        <f>AVERAGE(L2:L61)</f>
        <v>2.5010318120320636</v>
      </c>
      <c r="W62" s="17">
        <f t="shared" ref="W62:AE62" si="2">AVERAGE(W2:W61)</f>
        <v>0.29378521839777627</v>
      </c>
      <c r="Z62" s="3">
        <f t="shared" si="2"/>
        <v>0.43833333333333319</v>
      </c>
      <c r="AA62" s="3">
        <f t="shared" si="2"/>
        <v>0.98499999999999988</v>
      </c>
      <c r="AB62" s="3">
        <f t="shared" si="2"/>
        <v>0.69490476843418036</v>
      </c>
      <c r="AC62" s="3">
        <f t="shared" si="2"/>
        <v>0.81377564330462893</v>
      </c>
      <c r="AD62" s="3">
        <f t="shared" si="2"/>
        <v>1.4999999999999998E-2</v>
      </c>
      <c r="AE62" s="3">
        <f t="shared" si="2"/>
        <v>0.54666666666666697</v>
      </c>
    </row>
    <row r="63" spans="1:31" s="3" customFormat="1" x14ac:dyDescent="0.15">
      <c r="K63" s="14" t="s">
        <v>30</v>
      </c>
      <c r="L63" s="10">
        <f>MAX(L2:L61)</f>
        <v>3.1088714599609402</v>
      </c>
      <c r="W63" s="17">
        <f t="shared" ref="W63:AE63" si="3">MAX(W2:W61)</f>
        <v>0.40011501312255898</v>
      </c>
      <c r="Z63" s="3">
        <f t="shared" si="3"/>
        <v>0.7</v>
      </c>
      <c r="AA63" s="3">
        <f t="shared" si="3"/>
        <v>1</v>
      </c>
      <c r="AB63" s="3">
        <f t="shared" si="3"/>
        <v>0.81818181818181801</v>
      </c>
      <c r="AC63" s="3">
        <f t="shared" si="3"/>
        <v>0.86956521739130399</v>
      </c>
      <c r="AD63" s="3">
        <f t="shared" si="3"/>
        <v>0.1</v>
      </c>
      <c r="AE63" s="3">
        <f t="shared" si="3"/>
        <v>0.7</v>
      </c>
    </row>
    <row r="64" spans="1:31" s="3" customFormat="1" x14ac:dyDescent="0.15">
      <c r="L64" s="10">
        <f>MIN(L2:L61)</f>
        <v>1.86948013305664</v>
      </c>
      <c r="W64" s="17">
        <f t="shared" ref="W64:AE64" si="4">MIN(W2:W61)</f>
        <v>0.12336254119873</v>
      </c>
      <c r="Z64" s="3">
        <f t="shared" si="4"/>
        <v>0.2</v>
      </c>
      <c r="AA64" s="3">
        <f t="shared" si="4"/>
        <v>0.9</v>
      </c>
      <c r="AB64" s="3">
        <f t="shared" si="4"/>
        <v>0.58823529411764697</v>
      </c>
      <c r="AC64" s="3">
        <f t="shared" si="4"/>
        <v>0.74074074074074103</v>
      </c>
      <c r="AD64" s="3">
        <f t="shared" si="4"/>
        <v>0</v>
      </c>
      <c r="AE64" s="3">
        <f t="shared" si="4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O71" s="3" t="s">
        <v>97</v>
      </c>
      <c r="P71" s="3"/>
      <c r="Q71" s="3"/>
      <c r="R71" s="3"/>
      <c r="W71" s="17"/>
    </row>
    <row r="72" spans="11:23" x14ac:dyDescent="0.15">
      <c r="K72" s="3"/>
      <c r="L72" s="3"/>
      <c r="O72" s="3">
        <v>0.2</v>
      </c>
      <c r="P72" s="3">
        <v>-400</v>
      </c>
      <c r="Q72" s="3">
        <v>1600</v>
      </c>
      <c r="R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O73" s="3">
        <v>0.4</v>
      </c>
      <c r="P73" s="3">
        <v>-800</v>
      </c>
      <c r="Q73" s="3">
        <v>1200</v>
      </c>
      <c r="R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O74" s="3">
        <v>0.45</v>
      </c>
      <c r="P74" s="3">
        <v>-900</v>
      </c>
      <c r="Q74" s="3">
        <v>1100</v>
      </c>
      <c r="R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O75" s="3">
        <v>0.49</v>
      </c>
      <c r="P75" s="3">
        <v>-980</v>
      </c>
      <c r="Q75" s="3">
        <v>1020</v>
      </c>
      <c r="R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s="22" customFormat="1" x14ac:dyDescent="0.15">
      <c r="K78" s="24" t="s">
        <v>98</v>
      </c>
      <c r="L78" s="24">
        <f>COUNTIF(L2:L61,"&lt;1.637")-COUNTIF(L2:L61,"&lt;1.423")</f>
        <v>0</v>
      </c>
      <c r="M78" s="24">
        <v>10</v>
      </c>
      <c r="W78" s="24"/>
    </row>
    <row r="79" spans="11:23" x14ac:dyDescent="0.15">
      <c r="K79" s="3" t="s">
        <v>99</v>
      </c>
      <c r="L79" s="3">
        <f>COUNTIF(L2:L61,"&lt;1.851")-COUNTIF(L2:L61,"&lt;1.637")</f>
        <v>0</v>
      </c>
      <c r="M79" s="3">
        <v>10</v>
      </c>
      <c r="W79" s="17"/>
    </row>
    <row r="80" spans="11:23" x14ac:dyDescent="0.15">
      <c r="K80" s="3" t="s">
        <v>100</v>
      </c>
      <c r="L80" s="3">
        <f>COUNTIF(L2:L61,"&lt;2.065")-COUNTIF(L2:L61,"&lt;1.851")</f>
        <v>10</v>
      </c>
      <c r="M80" s="3">
        <v>10</v>
      </c>
      <c r="W80" s="17"/>
    </row>
    <row r="81" spans="11:23" x14ac:dyDescent="0.15">
      <c r="K81" s="3" t="s">
        <v>101</v>
      </c>
      <c r="L81" s="3">
        <f>COUNTIF(L2:L61,"&lt;2.279")-COUNTIF(L2:L61,"&lt;2.065")</f>
        <v>10</v>
      </c>
      <c r="M81" s="3">
        <v>10</v>
      </c>
      <c r="W81" s="3"/>
    </row>
    <row r="82" spans="11:23" x14ac:dyDescent="0.15">
      <c r="K82" s="3" t="s">
        <v>102</v>
      </c>
      <c r="L82" s="3">
        <f>COUNTIF(L2:L61,"&lt;2.493")-COUNTIF(L2:L61,"&lt;2.279")</f>
        <v>10</v>
      </c>
      <c r="M82" s="3">
        <v>10</v>
      </c>
      <c r="W82" s="17"/>
    </row>
    <row r="83" spans="11:23" x14ac:dyDescent="0.15">
      <c r="K83" s="3" t="s">
        <v>103</v>
      </c>
      <c r="L83" s="3">
        <f>COUNTIF(L2:L61,"&lt;2.707")-COUNTIF(L2:L61,"&lt;2.493")</f>
        <v>10</v>
      </c>
      <c r="M83" s="3">
        <v>10</v>
      </c>
      <c r="W83" s="3"/>
    </row>
    <row r="84" spans="11:23" x14ac:dyDescent="0.15">
      <c r="K84" s="3" t="s">
        <v>104</v>
      </c>
      <c r="L84" s="3">
        <f>COUNTIF(L2:L61,"&lt;2.921")-COUNTIF(L2:L61,"&lt;2.707")</f>
        <v>10</v>
      </c>
      <c r="M84" s="3">
        <v>10</v>
      </c>
      <c r="W84" s="17"/>
    </row>
    <row r="85" spans="11:23" x14ac:dyDescent="0.15">
      <c r="K85" s="3" t="s">
        <v>105</v>
      </c>
      <c r="L85" s="3">
        <f>COUNTIF(L2:L61,"&lt;3.135")-COUNTIF(L2:L61,"&lt;2.921")</f>
        <v>10</v>
      </c>
      <c r="M85" s="3">
        <v>10</v>
      </c>
      <c r="W85" s="17"/>
    </row>
    <row r="86" spans="11:23" x14ac:dyDescent="0.15">
      <c r="K86" s="3" t="s">
        <v>106</v>
      </c>
      <c r="L86" s="3">
        <f>COUNTIF(L2:L61,"&lt;3.349")-COUNTIF(L2:L61,"&lt;3.135")</f>
        <v>0</v>
      </c>
      <c r="M86" s="3">
        <v>10</v>
      </c>
      <c r="W86" s="17"/>
    </row>
    <row r="87" spans="11:23" s="22" customFormat="1" x14ac:dyDescent="0.15">
      <c r="K87" s="24" t="s">
        <v>107</v>
      </c>
      <c r="L87" s="24">
        <f>COUNTIF(L2:L61,"&lt;3.563")-COUNTIF(L2:L61,"&lt;3.349")</f>
        <v>0</v>
      </c>
      <c r="M87" s="24">
        <v>10</v>
      </c>
      <c r="W87" s="24"/>
    </row>
    <row r="88" spans="11:23" x14ac:dyDescent="0.15">
      <c r="K88" s="3" t="s">
        <v>80</v>
      </c>
      <c r="L88" s="3">
        <v>0</v>
      </c>
      <c r="M88" s="3"/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M95">
        <v>1.423</v>
      </c>
      <c r="N95">
        <v>3.5680000000000001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M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M98">
        <v>1.9079999999999999</v>
      </c>
      <c r="N98">
        <v>0.155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M99">
        <v>2.5009999999999999</v>
      </c>
      <c r="N99">
        <v>0.21299999999999999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M100">
        <v>3.472</v>
      </c>
      <c r="N100">
        <v>0.29099999999999998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3"/>
    </row>
    <row r="106" spans="11:23" x14ac:dyDescent="0.15">
      <c r="K106" s="3"/>
      <c r="L106" s="3"/>
    </row>
    <row r="107" spans="11:23" x14ac:dyDescent="0.15">
      <c r="K107" s="3"/>
      <c r="L107" s="3"/>
    </row>
    <row r="108" spans="11:23" x14ac:dyDescent="0.15">
      <c r="K108" s="3"/>
      <c r="L108" s="3"/>
    </row>
  </sheetData>
  <phoneticPr fontId="5" type="noConversion"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E99"/>
  <sheetViews>
    <sheetView topLeftCell="H43" workbookViewId="0">
      <selection activeCell="H43" sqref="A43:XFD43"/>
    </sheetView>
  </sheetViews>
  <sheetFormatPr defaultColWidth="8.875" defaultRowHeight="13.5" x14ac:dyDescent="0.15"/>
  <cols>
    <col min="11" max="12" width="24.875" customWidth="1"/>
    <col min="23" max="23" width="24.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140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12.781984329223601</v>
      </c>
      <c r="L2" s="10">
        <v>2.0721778869628902</v>
      </c>
      <c r="M2">
        <v>1.83835220336914</v>
      </c>
      <c r="N2">
        <v>9.5615386962890607</v>
      </c>
      <c r="O2">
        <v>5</v>
      </c>
      <c r="P2">
        <v>5</v>
      </c>
      <c r="Q2">
        <v>15</v>
      </c>
      <c r="R2" s="16">
        <v>0.33329999999999999</v>
      </c>
      <c r="S2" s="16">
        <f t="shared" ref="S2:S56" si="0">O2/E2</f>
        <v>0.5</v>
      </c>
      <c r="T2">
        <v>4.7281875610351598</v>
      </c>
      <c r="U2">
        <v>4.4298238754272496</v>
      </c>
      <c r="V2">
        <v>4.11706447601318</v>
      </c>
      <c r="W2" s="17">
        <v>0.312759399414062</v>
      </c>
      <c r="X2">
        <v>0.61112308502197299</v>
      </c>
      <c r="Y2">
        <v>0.61112308502197299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806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12.9845275878906</v>
      </c>
      <c r="L3" s="10">
        <v>2.0112686157226598</v>
      </c>
      <c r="M3">
        <v>1.7668647766113299</v>
      </c>
      <c r="N3">
        <v>9.7484550476074201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4.8279895782470703</v>
      </c>
      <c r="U3">
        <v>4.5147790908813503</v>
      </c>
      <c r="V3">
        <v>4.2017807960510298</v>
      </c>
      <c r="W3" s="17">
        <v>0.31299829483032199</v>
      </c>
      <c r="X3">
        <v>0.62620878219604503</v>
      </c>
      <c r="Y3">
        <v>0.62620878219604503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702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13.035551071166999</v>
      </c>
      <c r="L4" s="10">
        <v>1.8518524169921899</v>
      </c>
      <c r="M4">
        <v>1.5735511779785201</v>
      </c>
      <c r="N4">
        <v>9.6432857513427699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5.0322628021240199</v>
      </c>
      <c r="U4">
        <v>4.7077298164367702</v>
      </c>
      <c r="V4">
        <v>4.3833518028259304</v>
      </c>
      <c r="W4" s="17">
        <v>0.32437801361084001</v>
      </c>
      <c r="X4">
        <v>0.64891099929809604</v>
      </c>
      <c r="Y4">
        <v>0.64891099929809604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s="1" customFormat="1" x14ac:dyDescent="0.15">
      <c r="A5" s="6">
        <v>167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12.971529006958001</v>
      </c>
      <c r="L5" s="10">
        <v>1.88516998291016</v>
      </c>
      <c r="M5">
        <v>1.59377288818359</v>
      </c>
      <c r="N5">
        <v>9.4041481018066406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5.1941833496093697</v>
      </c>
      <c r="U5">
        <v>4.8667502403259304</v>
      </c>
      <c r="V5">
        <v>4.5372552871704102</v>
      </c>
      <c r="W5" s="17">
        <v>0.32949495315551802</v>
      </c>
      <c r="X5">
        <v>0.65692806243896495</v>
      </c>
      <c r="Y5">
        <v>0.65692806243896495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533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12.4168815612793</v>
      </c>
      <c r="L6" s="10">
        <v>1.8768482208252</v>
      </c>
      <c r="M6">
        <v>1.6374874114990201</v>
      </c>
      <c r="N6">
        <v>9.3175468444824201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4.5146732330322301</v>
      </c>
      <c r="U6">
        <v>4.2346105575561497</v>
      </c>
      <c r="V6">
        <v>3.9387907981872599</v>
      </c>
      <c r="W6" s="17">
        <v>0.29581975936889598</v>
      </c>
      <c r="X6">
        <v>0.57588243484497104</v>
      </c>
      <c r="Y6">
        <v>0.57588243484497104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66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12.834880828857401</v>
      </c>
      <c r="L7" s="10">
        <v>1.9117622375488299</v>
      </c>
      <c r="M7">
        <v>1.6743087768554701</v>
      </c>
      <c r="N7">
        <v>9.7622947692871094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5.3047294616699201</v>
      </c>
      <c r="U7">
        <v>4.9479794502258301</v>
      </c>
      <c r="V7">
        <v>4.6499147415161097</v>
      </c>
      <c r="W7" s="17">
        <v>0.29806470870971702</v>
      </c>
      <c r="X7">
        <v>0.65481472015380904</v>
      </c>
      <c r="Y7">
        <v>0.65481472015380904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780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13.2326164245606</v>
      </c>
      <c r="L8" s="10">
        <v>1.9440841674804701</v>
      </c>
      <c r="M8">
        <v>1.69852066040039</v>
      </c>
      <c r="N8">
        <v>10.0872039794922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5.0154247283935502</v>
      </c>
      <c r="U8">
        <v>4.6655039787292498</v>
      </c>
      <c r="V8">
        <v>4.3625283241271999</v>
      </c>
      <c r="W8" s="17">
        <v>0.302975654602051</v>
      </c>
      <c r="X8">
        <v>0.65289640426635698</v>
      </c>
      <c r="Y8">
        <v>0.65289640426635698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8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10.032100677490201</v>
      </c>
      <c r="L9" s="10">
        <v>2.0374279022216801</v>
      </c>
      <c r="M9">
        <v>1.35663986206055</v>
      </c>
      <c r="N9">
        <v>6.5893821716308603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4.4516887664794904</v>
      </c>
      <c r="U9">
        <v>4.1336708068847701</v>
      </c>
      <c r="V9">
        <v>3.82903051376343</v>
      </c>
      <c r="W9" s="17">
        <v>0.304640293121338</v>
      </c>
      <c r="X9">
        <v>0.62265825271606401</v>
      </c>
      <c r="Y9">
        <v>0.62265825271606401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696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11.557004928588899</v>
      </c>
      <c r="L10" s="10">
        <v>2.10552978515625</v>
      </c>
      <c r="M10">
        <v>1.8621940612793</v>
      </c>
      <c r="N10">
        <v>8.0682544708252006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3.9785842895507799</v>
      </c>
      <c r="U10">
        <v>3.7728855609893799</v>
      </c>
      <c r="V10">
        <v>3.4656283855438201</v>
      </c>
      <c r="W10" s="17">
        <v>0.30725717544555697</v>
      </c>
      <c r="X10">
        <v>0.51295590400695801</v>
      </c>
      <c r="Y10">
        <v>0.51295590400695801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935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12.895305633544901</v>
      </c>
      <c r="L11" s="10">
        <v>2.0056800842285201</v>
      </c>
      <c r="M11">
        <v>1.7586364746093699</v>
      </c>
      <c r="N11">
        <v>9.6291980743408203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5.2304878234863299</v>
      </c>
      <c r="U11">
        <v>4.8850607872009304</v>
      </c>
      <c r="V11">
        <v>4.5756163597106898</v>
      </c>
      <c r="W11" s="17">
        <v>0.30944442749023399</v>
      </c>
      <c r="X11">
        <v>0.65487146377563499</v>
      </c>
      <c r="Y11">
        <v>0.65487146377563499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1" customFormat="1" x14ac:dyDescent="0.15">
      <c r="A12" s="8">
        <v>141</v>
      </c>
      <c r="B12" s="1">
        <v>18</v>
      </c>
      <c r="C12" s="1">
        <v>2</v>
      </c>
      <c r="D12" s="1">
        <v>10</v>
      </c>
      <c r="E12" s="1">
        <v>10</v>
      </c>
      <c r="F12" s="1">
        <v>10</v>
      </c>
      <c r="G12" s="1">
        <v>0</v>
      </c>
      <c r="H12" s="1">
        <v>8</v>
      </c>
      <c r="I12" s="1">
        <v>2</v>
      </c>
      <c r="J12" s="1">
        <v>0.9</v>
      </c>
      <c r="K12" s="12">
        <v>10.3313331604004</v>
      </c>
      <c r="L12" s="12">
        <v>2.0478324890136701</v>
      </c>
      <c r="M12" s="1">
        <v>1.35721588134766</v>
      </c>
      <c r="N12" s="1">
        <v>6.9013252258300799</v>
      </c>
      <c r="O12" s="1">
        <v>5</v>
      </c>
      <c r="P12" s="1">
        <v>5</v>
      </c>
      <c r="Q12" s="1">
        <v>15</v>
      </c>
      <c r="R12" s="19">
        <v>0.33329999999999999</v>
      </c>
      <c r="S12" s="19">
        <f t="shared" si="0"/>
        <v>0.5</v>
      </c>
      <c r="T12" s="1">
        <v>4.6949310302734402</v>
      </c>
      <c r="U12" s="1">
        <v>4.3674135208129901</v>
      </c>
      <c r="V12" s="1">
        <v>4.0722942352294904</v>
      </c>
      <c r="W12" s="12">
        <v>0.29511928558349598</v>
      </c>
      <c r="X12" s="1">
        <v>0.62263679504394498</v>
      </c>
      <c r="Y12" s="1">
        <v>0.62263679504394498</v>
      </c>
      <c r="Z12" s="1">
        <v>0.5</v>
      </c>
      <c r="AA12" s="1">
        <v>1</v>
      </c>
      <c r="AB12" s="1">
        <v>0.66666666666666696</v>
      </c>
      <c r="AC12" s="1">
        <v>0.8</v>
      </c>
      <c r="AD12" s="1">
        <v>0</v>
      </c>
      <c r="AE12" s="1">
        <v>0.5</v>
      </c>
    </row>
    <row r="13" spans="1:31" x14ac:dyDescent="0.15">
      <c r="A13" s="6">
        <v>513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9.1736221313476598</v>
      </c>
      <c r="L13" s="10">
        <v>2.1296730041503902</v>
      </c>
      <c r="M13">
        <v>1.0684127807617201</v>
      </c>
      <c r="N13">
        <v>6.5252399444580096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3.8444671630859402</v>
      </c>
      <c r="U13">
        <v>3.5123307704925502</v>
      </c>
      <c r="V13">
        <v>3.2820446491241499</v>
      </c>
      <c r="W13" s="17">
        <v>0.23028612136840801</v>
      </c>
      <c r="X13">
        <v>0.56242251396179199</v>
      </c>
      <c r="Y13">
        <v>0.56242251396179199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299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11.365659713745099</v>
      </c>
      <c r="L14" s="10">
        <v>2.19459724426269</v>
      </c>
      <c r="M14">
        <v>1.6458816528320299</v>
      </c>
      <c r="N14">
        <v>8.7202262878418004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3.6651954650878902</v>
      </c>
      <c r="U14">
        <v>3.3902444839477499</v>
      </c>
      <c r="V14">
        <v>3.1473200321197501</v>
      </c>
      <c r="W14" s="17">
        <v>0.24292445182800301</v>
      </c>
      <c r="X14">
        <v>0.51787543296813998</v>
      </c>
      <c r="Y14">
        <v>0.51787543296813998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855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9.8626899719238299</v>
      </c>
      <c r="L15" s="10">
        <v>2.1980857849121098</v>
      </c>
      <c r="M15">
        <v>1.5481758117675799</v>
      </c>
      <c r="N15">
        <v>6.3311920166015598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4.3179283142089799</v>
      </c>
      <c r="U15">
        <v>4.03924560546875</v>
      </c>
      <c r="V15">
        <v>3.72537040710449</v>
      </c>
      <c r="W15" s="17">
        <v>0.31387519836425798</v>
      </c>
      <c r="X15">
        <v>0.59255790710449197</v>
      </c>
      <c r="Y15">
        <v>0.59255790710449197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668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12.4697608947754</v>
      </c>
      <c r="L16" s="10">
        <v>2.2100162506103498</v>
      </c>
      <c r="M16">
        <v>1.9326705932617201</v>
      </c>
      <c r="N16">
        <v>8.6262435913085902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4.5913066864013699</v>
      </c>
      <c r="U16">
        <v>4.33756351470947</v>
      </c>
      <c r="V16">
        <v>3.9905815124511701</v>
      </c>
      <c r="W16" s="17">
        <v>0.346982002258301</v>
      </c>
      <c r="X16">
        <v>0.60072517395019498</v>
      </c>
      <c r="Y16">
        <v>0.60072517395019498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315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10.207160949706999</v>
      </c>
      <c r="L17" s="10">
        <v>2.2460556030273402</v>
      </c>
      <c r="M17">
        <v>1.6180114746093699</v>
      </c>
      <c r="N17">
        <v>6.8111667633056596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4.3518047332763699</v>
      </c>
      <c r="U17">
        <v>4.0632410049438503</v>
      </c>
      <c r="V17">
        <v>3.7538657188415501</v>
      </c>
      <c r="W17" s="17">
        <v>0.30937528610229498</v>
      </c>
      <c r="X17">
        <v>0.59793901443481401</v>
      </c>
      <c r="Y17">
        <v>0.59793901443481401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834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10.4121608734131</v>
      </c>
      <c r="L18" s="10">
        <v>2.2625465393066402</v>
      </c>
      <c r="M18">
        <v>1.6365547180175799</v>
      </c>
      <c r="N18">
        <v>7.0570545196533203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4.5424346923828098</v>
      </c>
      <c r="U18">
        <v>4.2352447509765598</v>
      </c>
      <c r="V18">
        <v>3.9195265769958501</v>
      </c>
      <c r="W18" s="17">
        <v>0.315718173980713</v>
      </c>
      <c r="X18">
        <v>0.622908115386963</v>
      </c>
      <c r="Y18">
        <v>0.622908115386963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676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9.6824073791503906</v>
      </c>
      <c r="L19" s="10">
        <v>2.2777175903320299</v>
      </c>
      <c r="M19">
        <v>1.1242256164550799</v>
      </c>
      <c r="N19">
        <v>6.733154296875</v>
      </c>
      <c r="O19">
        <v>5</v>
      </c>
      <c r="P19">
        <v>5</v>
      </c>
      <c r="Q19">
        <v>15</v>
      </c>
      <c r="R19" s="16">
        <v>0.33329999999999999</v>
      </c>
      <c r="S19" s="16">
        <f t="shared" si="0"/>
        <v>0.5</v>
      </c>
      <c r="T19">
        <v>4.2813663482665998</v>
      </c>
      <c r="U19">
        <v>3.9203622341156001</v>
      </c>
      <c r="V19">
        <v>3.6644737720489502</v>
      </c>
      <c r="W19" s="17">
        <v>0.25588846206665</v>
      </c>
      <c r="X19">
        <v>0.61689257621765103</v>
      </c>
      <c r="Y19">
        <v>0.61689257621765103</v>
      </c>
      <c r="Z19">
        <v>0.5</v>
      </c>
      <c r="AA19">
        <v>1</v>
      </c>
      <c r="AB19">
        <v>0.66666666666666696</v>
      </c>
      <c r="AC19">
        <v>0.8</v>
      </c>
      <c r="AD19">
        <v>0</v>
      </c>
      <c r="AE19">
        <v>0.5</v>
      </c>
    </row>
    <row r="20" spans="1:31" x14ac:dyDescent="0.15">
      <c r="A20" s="6">
        <v>93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9.7429504394531197</v>
      </c>
      <c r="L20" s="10">
        <v>2.3053035736084002</v>
      </c>
      <c r="M20">
        <v>1.76511383056641</v>
      </c>
      <c r="N20">
        <v>6.5961265563964799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4.21433448791504</v>
      </c>
      <c r="U20">
        <v>3.91488838195801</v>
      </c>
      <c r="V20">
        <v>3.62736892700195</v>
      </c>
      <c r="W20" s="17">
        <v>0.28751945495605502</v>
      </c>
      <c r="X20">
        <v>0.58696556091308605</v>
      </c>
      <c r="Y20">
        <v>0.58696556091308605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776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7.7532272338867196</v>
      </c>
      <c r="L21" s="10">
        <v>2.3033256530761701</v>
      </c>
      <c r="M21">
        <v>0.39759445190429699</v>
      </c>
      <c r="N21">
        <v>7.0883541107177699</v>
      </c>
      <c r="O21">
        <v>4</v>
      </c>
      <c r="P21">
        <v>4</v>
      </c>
      <c r="Q21">
        <v>13</v>
      </c>
      <c r="R21" s="16">
        <v>0.30769999999999997</v>
      </c>
      <c r="S21" s="16">
        <f t="shared" si="0"/>
        <v>0.4</v>
      </c>
      <c r="T21">
        <v>3.2614803314209002</v>
      </c>
      <c r="U21">
        <v>2.8163967132568399</v>
      </c>
      <c r="V21">
        <v>2.7636578083038299</v>
      </c>
      <c r="W21" s="17">
        <v>5.2738904953002902E-2</v>
      </c>
      <c r="X21">
        <v>0.49782252311706499</v>
      </c>
      <c r="Y21">
        <v>0.49782252311706499</v>
      </c>
      <c r="Z21">
        <v>0.4</v>
      </c>
      <c r="AA21">
        <v>0.9</v>
      </c>
      <c r="AB21">
        <v>0.69230769230769196</v>
      </c>
      <c r="AC21">
        <v>0.78260869565217395</v>
      </c>
      <c r="AD21">
        <v>0.1</v>
      </c>
      <c r="AE21">
        <v>0.5</v>
      </c>
    </row>
    <row r="22" spans="1:31" x14ac:dyDescent="0.15">
      <c r="A22" s="6">
        <v>371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9.5572586059570295</v>
      </c>
      <c r="L22" s="10">
        <v>2.31735038757324</v>
      </c>
      <c r="M22">
        <v>1.7552070617675799</v>
      </c>
      <c r="N22">
        <v>6.2391643524169904</v>
      </c>
      <c r="O22">
        <v>4</v>
      </c>
      <c r="P22">
        <v>4</v>
      </c>
      <c r="Q22">
        <v>13</v>
      </c>
      <c r="R22" s="16">
        <v>0.30769999999999997</v>
      </c>
      <c r="S22" s="16">
        <f t="shared" si="0"/>
        <v>0.4</v>
      </c>
      <c r="T22">
        <v>4.0790176391601598</v>
      </c>
      <c r="U22">
        <v>3.8153157234191899</v>
      </c>
      <c r="V22">
        <v>3.5218338966369598</v>
      </c>
      <c r="W22" s="17">
        <v>0.29348182678222701</v>
      </c>
      <c r="X22">
        <v>0.55718374252319303</v>
      </c>
      <c r="Y22">
        <v>0.55718374252319303</v>
      </c>
      <c r="Z22">
        <v>0.4</v>
      </c>
      <c r="AA22">
        <v>0.9</v>
      </c>
      <c r="AB22">
        <v>0.69230769230769196</v>
      </c>
      <c r="AC22">
        <v>0.78260869565217395</v>
      </c>
      <c r="AD22">
        <v>0.1</v>
      </c>
      <c r="AE22">
        <v>0.5</v>
      </c>
    </row>
    <row r="23" spans="1:31" s="1" customFormat="1" x14ac:dyDescent="0.15">
      <c r="A23" s="8">
        <v>456</v>
      </c>
      <c r="B23" s="1">
        <v>17</v>
      </c>
      <c r="C23" s="1">
        <v>3</v>
      </c>
      <c r="D23" s="1">
        <v>10</v>
      </c>
      <c r="E23" s="1">
        <v>10</v>
      </c>
      <c r="F23" s="1">
        <v>10</v>
      </c>
      <c r="G23" s="1">
        <v>0</v>
      </c>
      <c r="H23" s="1">
        <v>7</v>
      </c>
      <c r="I23" s="1">
        <v>3</v>
      </c>
      <c r="J23" s="1">
        <v>0.85</v>
      </c>
      <c r="K23" s="12">
        <v>8.5199012756347692</v>
      </c>
      <c r="L23" s="12">
        <v>2.3428001403808598</v>
      </c>
      <c r="M23" s="1">
        <v>1.39116287231445</v>
      </c>
      <c r="N23" s="1">
        <v>5.6523208618164098</v>
      </c>
      <c r="O23" s="1">
        <v>3</v>
      </c>
      <c r="P23" s="1">
        <v>3</v>
      </c>
      <c r="Q23" s="1">
        <v>12</v>
      </c>
      <c r="R23" s="19">
        <v>0.25</v>
      </c>
      <c r="S23" s="19">
        <f t="shared" si="0"/>
        <v>0.3</v>
      </c>
      <c r="T23" s="1">
        <v>3.8802108764648402</v>
      </c>
      <c r="U23" s="1">
        <v>3.5764918327331499</v>
      </c>
      <c r="V23" s="1">
        <v>3.3253719806671098</v>
      </c>
      <c r="W23" s="12">
        <v>0.25111985206603998</v>
      </c>
      <c r="X23" s="1">
        <v>0.55483889579772905</v>
      </c>
      <c r="Y23" s="1">
        <v>0.55483889579772905</v>
      </c>
      <c r="Z23" s="1">
        <v>0.3</v>
      </c>
      <c r="AA23" s="1">
        <v>0.9</v>
      </c>
      <c r="AB23" s="1">
        <v>0.75</v>
      </c>
      <c r="AC23" s="1">
        <v>0.81818181818181801</v>
      </c>
      <c r="AD23" s="1">
        <v>0.1</v>
      </c>
      <c r="AE23" s="1">
        <v>0.6</v>
      </c>
    </row>
    <row r="24" spans="1:31" s="1" customFormat="1" x14ac:dyDescent="0.15">
      <c r="A24" s="6">
        <v>235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11.3900394439697</v>
      </c>
      <c r="L24" s="10">
        <v>2.4912586212158199</v>
      </c>
      <c r="M24">
        <v>1.7519493103027299</v>
      </c>
      <c r="N24">
        <v>7.4269104003906197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4.2479076385498002</v>
      </c>
      <c r="U24">
        <v>3.9892611503601101</v>
      </c>
      <c r="V24">
        <v>3.6309616565704301</v>
      </c>
      <c r="W24" s="17">
        <v>0.35829949378967302</v>
      </c>
      <c r="X24">
        <v>0.61694598197937001</v>
      </c>
      <c r="Y24">
        <v>0.61694598197937001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39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9.4858074188232404</v>
      </c>
      <c r="L25" s="10">
        <v>2.5182456970214799</v>
      </c>
      <c r="M25">
        <v>1.84243392944336</v>
      </c>
      <c r="N25">
        <v>5.33036231994629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4.1952648162841797</v>
      </c>
      <c r="U25">
        <v>3.94472360610962</v>
      </c>
      <c r="V25">
        <v>3.5989799499511701</v>
      </c>
      <c r="W25" s="17">
        <v>0.34574365615844699</v>
      </c>
      <c r="X25">
        <v>0.59628486633300803</v>
      </c>
      <c r="Y25">
        <v>0.59628486633300803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965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12.5211086273193</v>
      </c>
      <c r="L26" s="10">
        <v>2.5494575500488299</v>
      </c>
      <c r="M26">
        <v>2.31388664245606</v>
      </c>
      <c r="N26">
        <v>8.7239055633544904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4.3991069793701199</v>
      </c>
      <c r="U26">
        <v>4.1645359992981001</v>
      </c>
      <c r="V26">
        <v>3.8337669372558598</v>
      </c>
      <c r="W26" s="17">
        <v>0.330769062042236</v>
      </c>
      <c r="X26">
        <v>0.56534004211425803</v>
      </c>
      <c r="Y26">
        <v>0.56534004211425803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317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9.8195228576660192</v>
      </c>
      <c r="L27" s="10">
        <v>2.5452957153320299</v>
      </c>
      <c r="M27">
        <v>1.9575824737548799</v>
      </c>
      <c r="N27">
        <v>6.1542224884033203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4.2932720184326199</v>
      </c>
      <c r="U27">
        <v>4.0327382087707502</v>
      </c>
      <c r="V27">
        <v>3.7078118324279798</v>
      </c>
      <c r="W27" s="17">
        <v>0.32492637634277299</v>
      </c>
      <c r="X27">
        <v>0.585460186004639</v>
      </c>
      <c r="Y27">
        <v>0.585460186004639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219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9.1126365661621094</v>
      </c>
      <c r="L28" s="3">
        <v>2.5922698974609402</v>
      </c>
      <c r="M28">
        <v>1.4634552001953101</v>
      </c>
      <c r="N28">
        <v>5.5521011352539098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4.3778495788574201</v>
      </c>
      <c r="U28">
        <v>4.0527868270873997</v>
      </c>
      <c r="V28">
        <v>3.7530632019043</v>
      </c>
      <c r="W28" s="3">
        <v>0.29972362518310602</v>
      </c>
      <c r="X28">
        <v>0.624786376953125</v>
      </c>
      <c r="Y28">
        <v>0.624786376953125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538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13.0384979248047</v>
      </c>
      <c r="L29" s="10">
        <v>2.5367488861084002</v>
      </c>
      <c r="M29">
        <v>2.3458824157714799</v>
      </c>
      <c r="N29">
        <v>9.7599239349365199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4.6303787231445304</v>
      </c>
      <c r="U29">
        <v>4.3344349861145002</v>
      </c>
      <c r="V29">
        <v>4.0118227005004901</v>
      </c>
      <c r="W29" s="17">
        <v>0.322612285614014</v>
      </c>
      <c r="X29">
        <v>0.61855602264404297</v>
      </c>
      <c r="Y29">
        <v>0.61855602264404297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244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8.7490596771240199</v>
      </c>
      <c r="L30" s="10">
        <v>2.5667800903320299</v>
      </c>
      <c r="M30">
        <v>1.12606430053711</v>
      </c>
      <c r="N30">
        <v>6.7020092010498002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3.7958354949951199</v>
      </c>
      <c r="U30">
        <v>3.42601418495178</v>
      </c>
      <c r="V30">
        <v>3.2471504211425799</v>
      </c>
      <c r="W30" s="17">
        <v>0.17886376380920399</v>
      </c>
      <c r="X30">
        <v>0.54868507385253895</v>
      </c>
      <c r="Y30">
        <v>0.54868507385253895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25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11.6149597167969</v>
      </c>
      <c r="L31" s="10">
        <v>2.5812206268310498</v>
      </c>
      <c r="M31">
        <v>1.2445831298828101</v>
      </c>
      <c r="N31">
        <v>8.4498558044433594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3.9746780395507799</v>
      </c>
      <c r="U31">
        <v>3.64903712272644</v>
      </c>
      <c r="V31">
        <v>3.3693823814392099</v>
      </c>
      <c r="W31" s="17">
        <v>0.279654741287231</v>
      </c>
      <c r="X31">
        <v>0.60529565811157204</v>
      </c>
      <c r="Y31">
        <v>0.60529565811157204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575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9.3824081420898402</v>
      </c>
      <c r="L32" s="10">
        <v>2.4036560058593701</v>
      </c>
      <c r="M32">
        <v>1.78212547302246</v>
      </c>
      <c r="N32">
        <v>5.6157817840576199</v>
      </c>
      <c r="O32">
        <v>4</v>
      </c>
      <c r="P32">
        <v>4</v>
      </c>
      <c r="Q32">
        <v>13</v>
      </c>
      <c r="R32" s="16">
        <v>0.30769999999999997</v>
      </c>
      <c r="S32" s="16">
        <f t="shared" si="0"/>
        <v>0.4</v>
      </c>
      <c r="T32">
        <v>4.1572189331054696</v>
      </c>
      <c r="U32">
        <v>3.90777516365051</v>
      </c>
      <c r="V32">
        <v>3.5910561084747301</v>
      </c>
      <c r="W32" s="17">
        <v>0.31671905517578097</v>
      </c>
      <c r="X32">
        <v>0.56616282463073697</v>
      </c>
      <c r="Y32">
        <v>0.56616282463073697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6">
        <v>317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9.8195228576660192</v>
      </c>
      <c r="L33" s="10">
        <v>2.5452957153320299</v>
      </c>
      <c r="M33">
        <v>1.9575824737548799</v>
      </c>
      <c r="N33">
        <v>6.1542224884033203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4.2932720184326199</v>
      </c>
      <c r="U33">
        <v>4.0327382087707502</v>
      </c>
      <c r="V33">
        <v>3.7078118324279798</v>
      </c>
      <c r="W33" s="17">
        <v>0.32492637634277299</v>
      </c>
      <c r="X33">
        <v>0.585460186004639</v>
      </c>
      <c r="Y33">
        <v>0.585460186004639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152</v>
      </c>
      <c r="B34" s="1">
        <v>17</v>
      </c>
      <c r="C34" s="1">
        <v>3</v>
      </c>
      <c r="D34" s="1">
        <v>10</v>
      </c>
      <c r="E34" s="1">
        <v>10</v>
      </c>
      <c r="F34" s="1">
        <v>10</v>
      </c>
      <c r="G34" s="1">
        <v>0</v>
      </c>
      <c r="H34" s="1">
        <v>7</v>
      </c>
      <c r="I34" s="1">
        <v>3</v>
      </c>
      <c r="J34" s="1">
        <v>0.85</v>
      </c>
      <c r="K34" s="12">
        <v>8.9707775115966797</v>
      </c>
      <c r="L34" s="12">
        <v>2.38883399963379</v>
      </c>
      <c r="M34" s="1">
        <v>1.3446693420410201</v>
      </c>
      <c r="N34" s="1">
        <v>5.9222469329834002</v>
      </c>
      <c r="O34" s="1">
        <v>4</v>
      </c>
      <c r="P34" s="1">
        <v>4</v>
      </c>
      <c r="Q34" s="1">
        <v>14</v>
      </c>
      <c r="R34" s="19">
        <v>0.28570000000000001</v>
      </c>
      <c r="S34" s="19">
        <f t="shared" si="0"/>
        <v>0.4</v>
      </c>
      <c r="T34" s="1">
        <v>3.9851779937744101</v>
      </c>
      <c r="U34" s="1">
        <v>3.66757035255432</v>
      </c>
      <c r="V34" s="1">
        <v>3.4159989356994598</v>
      </c>
      <c r="W34" s="12">
        <v>0.25157141685485801</v>
      </c>
      <c r="X34" s="1">
        <v>0.56917905807495095</v>
      </c>
      <c r="Y34" s="1">
        <v>0.56917905807495095</v>
      </c>
      <c r="Z34" s="1">
        <v>0.4</v>
      </c>
      <c r="AA34" s="1">
        <v>1</v>
      </c>
      <c r="AB34" s="1">
        <v>0.71428571428571397</v>
      </c>
      <c r="AC34" s="1">
        <v>0.83333333333333304</v>
      </c>
      <c r="AD34" s="1">
        <v>0</v>
      </c>
      <c r="AE34" s="1">
        <v>0.6</v>
      </c>
    </row>
    <row r="35" spans="1:31" x14ac:dyDescent="0.15">
      <c r="A35" s="6">
        <v>611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8.5197029113769496</v>
      </c>
      <c r="L35" s="10">
        <v>2.7211761474609402</v>
      </c>
      <c r="M35">
        <v>1.17047119140625</v>
      </c>
      <c r="N35">
        <v>5.78745460510254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4.1503734588623002</v>
      </c>
      <c r="U35">
        <v>3.7720191478729199</v>
      </c>
      <c r="V35">
        <v>3.5380928516387899</v>
      </c>
      <c r="W35" s="17">
        <v>0.233926296234131</v>
      </c>
      <c r="X35">
        <v>0.61228060722351096</v>
      </c>
      <c r="Y35">
        <v>0.61228060722351096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143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9.5758647918701207</v>
      </c>
      <c r="L36" s="10">
        <v>2.8060607910156201</v>
      </c>
      <c r="M36">
        <v>1.87446212768555</v>
      </c>
      <c r="N36">
        <v>6.56581687927246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4.0521068572998002</v>
      </c>
      <c r="U36">
        <v>3.7258136272430402</v>
      </c>
      <c r="V36">
        <v>3.4393310546875</v>
      </c>
      <c r="W36" s="17">
        <v>0.28648257255554199</v>
      </c>
      <c r="X36">
        <v>0.61277580261230502</v>
      </c>
      <c r="Y36">
        <v>0.61277580261230502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195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9.5682582855224592</v>
      </c>
      <c r="L37" s="10">
        <v>2.8551826477050799</v>
      </c>
      <c r="M37">
        <v>1.73777008056641</v>
      </c>
      <c r="N37">
        <v>5.8653812408447301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4.23862648010254</v>
      </c>
      <c r="U37">
        <v>3.9338898658752401</v>
      </c>
      <c r="V37">
        <v>3.6075196266174299</v>
      </c>
      <c r="W37" s="17">
        <v>0.326370239257812</v>
      </c>
      <c r="X37">
        <v>0.63110685348510698</v>
      </c>
      <c r="Y37">
        <v>0.63110685348510698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362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7.4266471862793004</v>
      </c>
      <c r="L38" s="10">
        <v>2.65016365051269</v>
      </c>
      <c r="M38">
        <v>0.79006195068359397</v>
      </c>
      <c r="N38">
        <v>5.832763671875</v>
      </c>
      <c r="O38">
        <v>3</v>
      </c>
      <c r="P38">
        <v>3</v>
      </c>
      <c r="Q38">
        <v>12</v>
      </c>
      <c r="R38" s="16">
        <v>0.25</v>
      </c>
      <c r="S38" s="16">
        <f t="shared" si="0"/>
        <v>0.3</v>
      </c>
      <c r="T38">
        <v>2.9501590728759801</v>
      </c>
      <c r="U38">
        <v>2.6197974681854199</v>
      </c>
      <c r="V38">
        <v>2.4874329566955602</v>
      </c>
      <c r="W38" s="17">
        <v>0.132364511489868</v>
      </c>
      <c r="X38">
        <v>0.46272611618041998</v>
      </c>
      <c r="Y38">
        <v>0.46272611618041998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763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8.8154239654540998</v>
      </c>
      <c r="L39" s="10">
        <v>2.6712760925293</v>
      </c>
      <c r="M39">
        <v>1.6902217864990201</v>
      </c>
      <c r="N39">
        <v>5.5071983337402299</v>
      </c>
      <c r="O39">
        <v>3</v>
      </c>
      <c r="P39">
        <v>3</v>
      </c>
      <c r="Q39">
        <v>12</v>
      </c>
      <c r="R39" s="16">
        <v>0.25</v>
      </c>
      <c r="S39" s="16">
        <f t="shared" si="0"/>
        <v>0.3</v>
      </c>
      <c r="T39">
        <v>3.7791271209716801</v>
      </c>
      <c r="U39">
        <v>3.5109894275665301</v>
      </c>
      <c r="V39">
        <v>3.2221112251281698</v>
      </c>
      <c r="W39" s="17">
        <v>0.28887820243835399</v>
      </c>
      <c r="X39">
        <v>0.55701589584350597</v>
      </c>
      <c r="Y39">
        <v>0.55701589584350597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570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10.107200622558601</v>
      </c>
      <c r="L40" s="10">
        <v>2.6826114654540998</v>
      </c>
      <c r="M40">
        <v>2.0718727111816402</v>
      </c>
      <c r="N40">
        <v>6.2270374298095703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4.0491065979003897</v>
      </c>
      <c r="U40">
        <v>3.80079221725464</v>
      </c>
      <c r="V40">
        <v>3.4570014476776101</v>
      </c>
      <c r="W40" s="17">
        <v>0.34379076957702598</v>
      </c>
      <c r="X40">
        <v>0.59210515022277799</v>
      </c>
      <c r="Y40">
        <v>0.59210515022277799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90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8.4460296630859393</v>
      </c>
      <c r="L41" s="10">
        <v>2.6606960296630899</v>
      </c>
      <c r="M41">
        <v>1.7191524505615201</v>
      </c>
      <c r="N41">
        <v>5.12628173828125</v>
      </c>
      <c r="O41">
        <v>3</v>
      </c>
      <c r="P41">
        <v>3</v>
      </c>
      <c r="Q41">
        <v>12</v>
      </c>
      <c r="R41" s="16">
        <v>0.25</v>
      </c>
      <c r="S41" s="16">
        <f t="shared" si="0"/>
        <v>0.3</v>
      </c>
      <c r="T41">
        <v>3.8134136199951199</v>
      </c>
      <c r="U41">
        <v>3.5498924255371098</v>
      </c>
      <c r="V41">
        <v>3.2711806297302202</v>
      </c>
      <c r="W41" s="17">
        <v>0.27871179580688499</v>
      </c>
      <c r="X41">
        <v>0.54223299026489302</v>
      </c>
      <c r="Y41">
        <v>0.54223299026489302</v>
      </c>
      <c r="Z41">
        <v>0.3</v>
      </c>
      <c r="AA41">
        <v>0.9</v>
      </c>
      <c r="AB41">
        <v>0.75</v>
      </c>
      <c r="AC41">
        <v>0.81818181818181801</v>
      </c>
      <c r="AD41">
        <v>0.1</v>
      </c>
      <c r="AE41">
        <v>0.6</v>
      </c>
    </row>
    <row r="42" spans="1:31" x14ac:dyDescent="0.15">
      <c r="A42" s="6">
        <v>713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8.9437141418456996</v>
      </c>
      <c r="L42" s="10">
        <v>2.7918815612793</v>
      </c>
      <c r="M42">
        <v>1.89877700805664</v>
      </c>
      <c r="N42">
        <v>5.8113059997558603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3.94326972961426</v>
      </c>
      <c r="U42">
        <v>3.6454269886016801</v>
      </c>
      <c r="V42">
        <v>3.3654205799102801</v>
      </c>
      <c r="W42" s="17">
        <v>0.28000640869140597</v>
      </c>
      <c r="X42">
        <v>0.57784914970397905</v>
      </c>
      <c r="Y42">
        <v>0.57784914970397905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526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9.5055789947509801</v>
      </c>
      <c r="L43" s="10">
        <v>2.8469009399414098</v>
      </c>
      <c r="M43">
        <v>1.7687530517578101</v>
      </c>
      <c r="N43">
        <v>5.9185714721679696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4.2794418334960902</v>
      </c>
      <c r="U43">
        <v>3.9733026027679399</v>
      </c>
      <c r="V43">
        <v>3.6648375988006601</v>
      </c>
      <c r="W43" s="17">
        <v>0.30846500396728499</v>
      </c>
      <c r="X43">
        <v>0.61460423469543501</v>
      </c>
      <c r="Y43">
        <v>0.61460423469543501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326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8.5384082794189506</v>
      </c>
      <c r="L44" s="10">
        <v>2.7803001403808598</v>
      </c>
      <c r="M44">
        <v>0.56219100952148404</v>
      </c>
      <c r="N44">
        <v>7.0799999237060502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3.5761966705322301</v>
      </c>
      <c r="U44">
        <v>3.12972831726074</v>
      </c>
      <c r="V44">
        <v>3.0091691017150901</v>
      </c>
      <c r="W44" s="17">
        <v>0.12055921554565401</v>
      </c>
      <c r="X44">
        <v>0.567027568817139</v>
      </c>
      <c r="Y44">
        <v>0.567027568817139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s="1" customFormat="1" x14ac:dyDescent="0.15">
      <c r="A45" s="8">
        <v>871</v>
      </c>
      <c r="B45" s="1">
        <v>16</v>
      </c>
      <c r="C45" s="1">
        <v>4</v>
      </c>
      <c r="D45" s="1">
        <v>10</v>
      </c>
      <c r="E45" s="1">
        <v>10</v>
      </c>
      <c r="F45" s="1">
        <v>10</v>
      </c>
      <c r="G45" s="1">
        <v>0</v>
      </c>
      <c r="H45" s="1">
        <v>6</v>
      </c>
      <c r="I45" s="1">
        <v>4</v>
      </c>
      <c r="J45" s="1">
        <v>0.8</v>
      </c>
      <c r="K45" s="12">
        <v>7.9087219238281197</v>
      </c>
      <c r="L45" s="12">
        <v>2.8474178314209002</v>
      </c>
      <c r="M45" s="1">
        <v>2.1939430236816402</v>
      </c>
      <c r="N45" s="1">
        <v>6.80181884765625</v>
      </c>
      <c r="O45" s="1">
        <v>6</v>
      </c>
      <c r="P45" s="1">
        <v>6</v>
      </c>
      <c r="Q45" s="1">
        <v>16</v>
      </c>
      <c r="R45" s="19">
        <v>0.375</v>
      </c>
      <c r="S45" s="19">
        <f t="shared" si="0"/>
        <v>0.6</v>
      </c>
      <c r="T45" s="1">
        <v>3.80978584289551</v>
      </c>
      <c r="U45" s="1">
        <v>3.40479636192322</v>
      </c>
      <c r="V45" s="1">
        <v>3.2825675010681099</v>
      </c>
      <c r="W45" s="12">
        <v>0.122228860855102</v>
      </c>
      <c r="X45" s="1">
        <v>0.52721834182739302</v>
      </c>
      <c r="Y45" s="1">
        <v>0.52721834182739302</v>
      </c>
      <c r="Z45" s="1">
        <v>0.6</v>
      </c>
      <c r="AA45" s="1">
        <v>1</v>
      </c>
      <c r="AB45" s="1">
        <v>0.625</v>
      </c>
      <c r="AC45" s="1">
        <v>0.76923076923076905</v>
      </c>
      <c r="AD45" s="1">
        <v>0</v>
      </c>
      <c r="AE45" s="1">
        <v>0.4</v>
      </c>
    </row>
    <row r="46" spans="1:31" x14ac:dyDescent="0.15">
      <c r="A46" s="6">
        <v>458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8.1400718688964808</v>
      </c>
      <c r="L46" s="10">
        <v>3.0566768646240199</v>
      </c>
      <c r="M46">
        <v>1.5933265686035201</v>
      </c>
      <c r="N46">
        <v>4.8139476776123002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3.6725311279296902</v>
      </c>
      <c r="U46">
        <v>3.3799407482147199</v>
      </c>
      <c r="V46">
        <v>3.1038677692413299</v>
      </c>
      <c r="W46" s="17">
        <v>0.276072978973389</v>
      </c>
      <c r="X46">
        <v>0.56866335868835405</v>
      </c>
      <c r="Y46">
        <v>0.56866335868835405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159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8.7575283050537092</v>
      </c>
      <c r="L47" s="10">
        <v>3.1088714599609402</v>
      </c>
      <c r="M47">
        <v>2.2011642456054701</v>
      </c>
      <c r="N47">
        <v>5.04380226135254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3.7435493469238299</v>
      </c>
      <c r="U47">
        <v>3.4978618621826199</v>
      </c>
      <c r="V47">
        <v>3.1751580238342298</v>
      </c>
      <c r="W47" s="17">
        <v>0.322703838348389</v>
      </c>
      <c r="X47">
        <v>0.56839132308960005</v>
      </c>
      <c r="Y47">
        <v>0.56839132308960005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602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10.192476272583001</v>
      </c>
      <c r="L48" s="10">
        <v>2.9104270935058598</v>
      </c>
      <c r="M48">
        <v>2.3252792358398402</v>
      </c>
      <c r="N48">
        <v>6.1768379211425799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4.1273612976074201</v>
      </c>
      <c r="U48">
        <v>3.8802869319915798</v>
      </c>
      <c r="V48">
        <v>3.5175795555114702</v>
      </c>
      <c r="W48" s="17">
        <v>0.36270737648010198</v>
      </c>
      <c r="X48">
        <v>0.60978174209594704</v>
      </c>
      <c r="Y48">
        <v>0.60978174209594704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542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8.8737983703613299</v>
      </c>
      <c r="L49" s="10">
        <v>2.94257736206055</v>
      </c>
      <c r="M49">
        <v>1.8657855987548799</v>
      </c>
      <c r="N49">
        <v>4.8838615417480504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3.9666213989257799</v>
      </c>
      <c r="U49">
        <v>3.7125279903411901</v>
      </c>
      <c r="V49">
        <v>3.3866553306579599</v>
      </c>
      <c r="W49" s="17">
        <v>0.32587265968322698</v>
      </c>
      <c r="X49">
        <v>0.57996606826782204</v>
      </c>
      <c r="Y49">
        <v>0.57996606826782204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974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13.1687889099121</v>
      </c>
      <c r="L50" s="10">
        <v>2.9838104248046902</v>
      </c>
      <c r="M50">
        <v>2.7930278778076199</v>
      </c>
      <c r="N50">
        <v>9.4088058471679705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4.5915431976318404</v>
      </c>
      <c r="U50">
        <v>4.33931541442871</v>
      </c>
      <c r="V50">
        <v>3.9836831092834499</v>
      </c>
      <c r="W50" s="17">
        <v>0.355632305145264</v>
      </c>
      <c r="X50">
        <v>0.607860088348389</v>
      </c>
      <c r="Y50">
        <v>0.607860088348389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389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9.8403091430664098</v>
      </c>
      <c r="L51" s="10">
        <v>2.99455642700195</v>
      </c>
      <c r="M51">
        <v>2.46992111206055</v>
      </c>
      <c r="N51">
        <v>5.9340286254882804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3.6995983123779301</v>
      </c>
      <c r="U51">
        <v>3.5086257457733101</v>
      </c>
      <c r="V51">
        <v>3.1915373802185099</v>
      </c>
      <c r="W51" s="17">
        <v>0.31708836555481001</v>
      </c>
      <c r="X51">
        <v>0.50806093215942405</v>
      </c>
      <c r="Y51">
        <v>0.50806093215942405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269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12.125684738159199</v>
      </c>
      <c r="L52" s="10">
        <v>2.8903121948242201</v>
      </c>
      <c r="M52">
        <v>2.1766777038574201</v>
      </c>
      <c r="N52">
        <v>7.9760437011718697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4.1562347412109402</v>
      </c>
      <c r="U52">
        <v>3.9122827053070099</v>
      </c>
      <c r="V52">
        <v>3.52935862541199</v>
      </c>
      <c r="W52" s="17">
        <v>0.38292407989501898</v>
      </c>
      <c r="X52">
        <v>0.62687611579894997</v>
      </c>
      <c r="Y52">
        <v>0.62687611579894997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987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13.11452293396</v>
      </c>
      <c r="L53" s="10">
        <v>3.0455665588378902</v>
      </c>
      <c r="M53">
        <v>2.85603904724121</v>
      </c>
      <c r="N53">
        <v>9.2924613952636701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4.5542678833007804</v>
      </c>
      <c r="U53">
        <v>4.3066840171814</v>
      </c>
      <c r="V53">
        <v>3.95100021362305</v>
      </c>
      <c r="W53" s="17">
        <v>0.35568380355835</v>
      </c>
      <c r="X53">
        <v>0.60326766967773404</v>
      </c>
      <c r="Y53">
        <v>0.60326766967773404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949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11.0470275878906</v>
      </c>
      <c r="L54" s="10">
        <v>3.00836181640625</v>
      </c>
      <c r="M54">
        <v>2.4568119049072301</v>
      </c>
      <c r="N54">
        <v>7.29058837890625</v>
      </c>
      <c r="O54">
        <v>2</v>
      </c>
      <c r="P54">
        <v>2</v>
      </c>
      <c r="Q54">
        <v>11</v>
      </c>
      <c r="R54" s="16">
        <v>0.18179999999999999</v>
      </c>
      <c r="S54" s="16">
        <f t="shared" si="0"/>
        <v>0.2</v>
      </c>
      <c r="T54">
        <v>3.6874294281005899</v>
      </c>
      <c r="U54">
        <v>3.4886915683746298</v>
      </c>
      <c r="V54">
        <v>3.1422247886657702</v>
      </c>
      <c r="W54" s="17">
        <v>0.34646677970886203</v>
      </c>
      <c r="X54">
        <v>0.54520463943481401</v>
      </c>
      <c r="Y54">
        <v>0.54520463943481401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120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9.5853919982910192</v>
      </c>
      <c r="L55" s="10">
        <v>3.02151679992676</v>
      </c>
      <c r="M55">
        <v>1.9201812744140601</v>
      </c>
      <c r="N55">
        <v>5.7058448791503897</v>
      </c>
      <c r="O55">
        <v>3</v>
      </c>
      <c r="P55">
        <v>3</v>
      </c>
      <c r="Q55">
        <v>13</v>
      </c>
      <c r="R55" s="16">
        <v>0.23080000000000001</v>
      </c>
      <c r="S55" s="16">
        <f t="shared" si="0"/>
        <v>0.3</v>
      </c>
      <c r="T55">
        <v>3.9613189697265598</v>
      </c>
      <c r="U55">
        <v>3.6854782104492201</v>
      </c>
      <c r="V55">
        <v>3.3423583507537802</v>
      </c>
      <c r="W55" s="17">
        <v>0.34311985969543501</v>
      </c>
      <c r="X55">
        <v>0.61896061897277799</v>
      </c>
      <c r="Y55">
        <v>0.61896061897277799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843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11.2172584533691</v>
      </c>
      <c r="L56" s="10">
        <v>3.0332145690918</v>
      </c>
      <c r="M56">
        <v>1.8868942260742201</v>
      </c>
      <c r="N56">
        <v>7.8704261779785201</v>
      </c>
      <c r="O56">
        <v>5</v>
      </c>
      <c r="P56">
        <v>5</v>
      </c>
      <c r="Q56">
        <v>15</v>
      </c>
      <c r="R56" s="16">
        <v>0.33329999999999999</v>
      </c>
      <c r="S56" s="16">
        <f t="shared" si="0"/>
        <v>0.5</v>
      </c>
      <c r="T56">
        <v>3.81022071838379</v>
      </c>
      <c r="U56">
        <v>3.5047795772552499</v>
      </c>
      <c r="V56">
        <v>3.20269775390625</v>
      </c>
      <c r="W56" s="17">
        <v>0.30208182334899902</v>
      </c>
      <c r="X56">
        <v>0.60752296447753895</v>
      </c>
      <c r="Y56">
        <v>0.60752296447753895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s="3" customFormat="1" x14ac:dyDescent="0.15">
      <c r="K57" s="13" t="s">
        <v>29</v>
      </c>
      <c r="L57" s="10">
        <f>AVERAGE(L2:L56)</f>
        <v>2.5011950406161221</v>
      </c>
      <c r="W57" s="17">
        <f t="shared" ref="W57:AE57" si="1">AVERAGE(W2:W56)</f>
        <v>0.2916147145357999</v>
      </c>
      <c r="Z57" s="3">
        <f t="shared" si="1"/>
        <v>0.44909090909090904</v>
      </c>
      <c r="AA57" s="3">
        <f t="shared" si="1"/>
        <v>0.98545454545454525</v>
      </c>
      <c r="AB57" s="3">
        <f t="shared" si="1"/>
        <v>0.69096758856117158</v>
      </c>
      <c r="AC57" s="3">
        <f t="shared" si="1"/>
        <v>0.81073937042316457</v>
      </c>
      <c r="AD57" s="3">
        <f t="shared" si="1"/>
        <v>1.4545454545454544E-2</v>
      </c>
      <c r="AE57" s="3">
        <f t="shared" si="1"/>
        <v>0.5363636363636366</v>
      </c>
    </row>
    <row r="58" spans="1:31" s="3" customFormat="1" x14ac:dyDescent="0.15">
      <c r="K58" s="14" t="s">
        <v>30</v>
      </c>
      <c r="L58" s="10">
        <f>MAX(L2:L56)</f>
        <v>3.1088714599609402</v>
      </c>
      <c r="W58" s="17">
        <f t="shared" ref="W58:AE58" si="2">MAX(W2:W56)</f>
        <v>0.38292407989501898</v>
      </c>
      <c r="Z58" s="3">
        <f t="shared" si="2"/>
        <v>0.7</v>
      </c>
      <c r="AA58" s="3">
        <f t="shared" si="2"/>
        <v>1</v>
      </c>
      <c r="AB58" s="3">
        <f t="shared" si="2"/>
        <v>0.81818181818181801</v>
      </c>
      <c r="AC58" s="3">
        <f t="shared" si="2"/>
        <v>0.86956521739130399</v>
      </c>
      <c r="AD58" s="3">
        <f t="shared" si="2"/>
        <v>0.1</v>
      </c>
      <c r="AE58" s="3">
        <f t="shared" si="2"/>
        <v>0.7</v>
      </c>
    </row>
    <row r="59" spans="1:31" s="3" customFormat="1" x14ac:dyDescent="0.15">
      <c r="L59" s="10">
        <f>MIN(L2:L56)</f>
        <v>1.8518524169921899</v>
      </c>
      <c r="W59" s="17">
        <f t="shared" ref="W59:AE59" si="3">MIN(W2:W56)</f>
        <v>5.2738904953002902E-2</v>
      </c>
      <c r="Z59" s="3">
        <f t="shared" si="3"/>
        <v>0.2</v>
      </c>
      <c r="AA59" s="3">
        <f t="shared" si="3"/>
        <v>0.9</v>
      </c>
      <c r="AB59" s="3">
        <f t="shared" si="3"/>
        <v>0.58823529411764697</v>
      </c>
      <c r="AC59" s="3">
        <f t="shared" si="3"/>
        <v>0.74074074074074103</v>
      </c>
      <c r="AD59" s="3">
        <f t="shared" si="3"/>
        <v>0</v>
      </c>
      <c r="AE59" s="3">
        <f t="shared" si="3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W74" s="3"/>
    </row>
    <row r="75" spans="11:23" s="1" customFormat="1" x14ac:dyDescent="0.15">
      <c r="K75" s="12" t="s">
        <v>108</v>
      </c>
      <c r="L75" s="12">
        <f>COUNTIF(L2:L56,"&lt;2.107")-COUNTIF(L2:L56,"&lt;1.851")</f>
        <v>11</v>
      </c>
      <c r="M75" s="12"/>
      <c r="W75" s="12"/>
    </row>
    <row r="76" spans="11:23" x14ac:dyDescent="0.15">
      <c r="K76" s="3" t="s">
        <v>109</v>
      </c>
      <c r="L76" s="3">
        <f>COUNTIF(L2:L56,"&lt;2.363")-COUNTIF(L2:L56,"&lt;2.107")</f>
        <v>11</v>
      </c>
      <c r="W76" s="3"/>
    </row>
    <row r="77" spans="11:23" x14ac:dyDescent="0.15">
      <c r="K77" s="3" t="s">
        <v>110</v>
      </c>
      <c r="L77" s="3">
        <f>COUNTIF(L2:L56,"&lt;2.619")-COUNTIF(L2:L56,"&lt;2.363")</f>
        <v>11</v>
      </c>
      <c r="W77" s="3"/>
    </row>
    <row r="78" spans="11:23" x14ac:dyDescent="0.15">
      <c r="K78" s="3" t="s">
        <v>111</v>
      </c>
      <c r="L78" s="3">
        <f>COUNTIF(L2:L56,"&lt;2.875")-COUNTIF(L2:L56,"&lt;2.619")</f>
        <v>11</v>
      </c>
      <c r="W78" s="3"/>
    </row>
    <row r="79" spans="11:23" s="1" customFormat="1" x14ac:dyDescent="0.15">
      <c r="K79" s="12" t="s">
        <v>112</v>
      </c>
      <c r="L79" s="12">
        <f>COUNTIF(L2:L56,"&lt;3.131")-COUNTIF(L2:L56,"&lt;2.875")</f>
        <v>11</v>
      </c>
      <c r="M79" s="12"/>
      <c r="W79" s="12"/>
    </row>
    <row r="80" spans="11:23" x14ac:dyDescent="0.15">
      <c r="K80" s="3" t="s">
        <v>77</v>
      </c>
      <c r="L80" s="3">
        <v>0</v>
      </c>
      <c r="W80" s="3"/>
    </row>
    <row r="81" spans="11:23" x14ac:dyDescent="0.15">
      <c r="K81" s="3" t="s">
        <v>78</v>
      </c>
      <c r="L81" s="3">
        <v>0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N92">
        <v>1.851</v>
      </c>
      <c r="O92">
        <v>3.1349999999999998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O93">
        <v>0.25600000000000001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M95">
        <v>1.9079999999999999</v>
      </c>
      <c r="N95">
        <v>0.155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M96">
        <v>2.5009999999999999</v>
      </c>
      <c r="N96">
        <v>0.21299999999999999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M97">
        <v>3.472</v>
      </c>
      <c r="N97">
        <v>0.29099999999999998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E95"/>
  <sheetViews>
    <sheetView topLeftCell="H34" workbookViewId="0">
      <selection activeCell="H47" sqref="A47:XFD47"/>
    </sheetView>
  </sheetViews>
  <sheetFormatPr defaultColWidth="8.875" defaultRowHeight="13.5" x14ac:dyDescent="0.15"/>
  <cols>
    <col min="11" max="12" width="21.5" customWidth="1"/>
    <col min="23" max="23" width="20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834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10.4121608734131</v>
      </c>
      <c r="L2" s="10">
        <v>2.2625465393066402</v>
      </c>
      <c r="M2">
        <v>1.6365547180175799</v>
      </c>
      <c r="N2">
        <v>7.0570545196533203</v>
      </c>
      <c r="O2">
        <v>4</v>
      </c>
      <c r="P2">
        <v>4</v>
      </c>
      <c r="Q2">
        <v>14</v>
      </c>
      <c r="R2" s="16">
        <v>0.28570000000000001</v>
      </c>
      <c r="S2" s="16">
        <f t="shared" ref="S2:S52" si="0">O2/E2</f>
        <v>0.4</v>
      </c>
      <c r="T2">
        <v>4.5424346923828098</v>
      </c>
      <c r="U2">
        <v>4.2352447509765598</v>
      </c>
      <c r="V2">
        <v>3.9195265769958501</v>
      </c>
      <c r="W2" s="17">
        <v>0.315718173980713</v>
      </c>
      <c r="X2">
        <v>0.622908115386963</v>
      </c>
      <c r="Y2">
        <v>0.622908115386963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0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10.8487205505371</v>
      </c>
      <c r="L3" s="10">
        <v>2.2319488525390598</v>
      </c>
      <c r="M3">
        <v>1.5590057373046899</v>
      </c>
      <c r="N3">
        <v>7.4062690734863299</v>
      </c>
      <c r="O3">
        <v>4</v>
      </c>
      <c r="P3">
        <v>4</v>
      </c>
      <c r="Q3">
        <v>14</v>
      </c>
      <c r="R3" s="16">
        <v>0.28570000000000001</v>
      </c>
      <c r="S3" s="16">
        <f t="shared" si="0"/>
        <v>0.4</v>
      </c>
      <c r="T3">
        <v>4.5414714813232404</v>
      </c>
      <c r="U3">
        <v>4.2360644340515101</v>
      </c>
      <c r="V3">
        <v>3.9238123893737802</v>
      </c>
      <c r="W3" s="17">
        <v>0.31225204467773399</v>
      </c>
      <c r="X3">
        <v>0.617659091949463</v>
      </c>
      <c r="Y3">
        <v>0.617659091949463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833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9.99371337890625</v>
      </c>
      <c r="L4" s="10">
        <v>2.1343574523925799</v>
      </c>
      <c r="M4">
        <v>1.4716148376464799</v>
      </c>
      <c r="N4">
        <v>6.5104637145996103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4.3172283172607404</v>
      </c>
      <c r="U4">
        <v>4.0264840126037598</v>
      </c>
      <c r="V4">
        <v>3.7139267921447701</v>
      </c>
      <c r="W4" s="17">
        <v>0.31255722045898399</v>
      </c>
      <c r="X4">
        <v>0.60330152511596702</v>
      </c>
      <c r="Y4">
        <v>0.60330152511596702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140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12.781984329223601</v>
      </c>
      <c r="L5" s="10">
        <v>2.0721778869628902</v>
      </c>
      <c r="M5">
        <v>1.83835220336914</v>
      </c>
      <c r="N5">
        <v>9.5615386962890607</v>
      </c>
      <c r="O5">
        <v>5</v>
      </c>
      <c r="P5">
        <v>5</v>
      </c>
      <c r="Q5">
        <v>15</v>
      </c>
      <c r="R5" s="16">
        <v>0.33329999999999999</v>
      </c>
      <c r="S5" s="16">
        <f t="shared" si="0"/>
        <v>0.5</v>
      </c>
      <c r="T5">
        <v>4.7281875610351598</v>
      </c>
      <c r="U5">
        <v>4.4298238754272496</v>
      </c>
      <c r="V5">
        <v>4.11706447601318</v>
      </c>
      <c r="W5" s="17">
        <v>0.312759399414062</v>
      </c>
      <c r="X5">
        <v>0.61112308502197299</v>
      </c>
      <c r="Y5">
        <v>0.61112308502197299</v>
      </c>
      <c r="Z5">
        <v>0.5</v>
      </c>
      <c r="AA5">
        <v>1</v>
      </c>
      <c r="AB5">
        <v>0.66666666666666696</v>
      </c>
      <c r="AC5">
        <v>0.8</v>
      </c>
      <c r="AD5">
        <v>0</v>
      </c>
      <c r="AE5">
        <v>0.5</v>
      </c>
    </row>
    <row r="6" spans="1:31" x14ac:dyDescent="0.15">
      <c r="A6" s="6">
        <v>806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12.9845275878906</v>
      </c>
      <c r="L6" s="10">
        <v>2.0112686157226598</v>
      </c>
      <c r="M6">
        <v>1.7668647766113299</v>
      </c>
      <c r="N6">
        <v>9.7484550476074201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4.8279895782470703</v>
      </c>
      <c r="U6">
        <v>4.5147790908813503</v>
      </c>
      <c r="V6">
        <v>4.2017807960510298</v>
      </c>
      <c r="W6" s="17">
        <v>0.31299829483032199</v>
      </c>
      <c r="X6">
        <v>0.62620878219604503</v>
      </c>
      <c r="Y6">
        <v>0.62620878219604503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855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9.8626899719238299</v>
      </c>
      <c r="L7" s="10">
        <v>2.1980857849121098</v>
      </c>
      <c r="M7">
        <v>1.5481758117675799</v>
      </c>
      <c r="N7">
        <v>6.3311920166015598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4.3179283142089799</v>
      </c>
      <c r="U7">
        <v>4.03924560546875</v>
      </c>
      <c r="V7">
        <v>3.72537040710449</v>
      </c>
      <c r="W7" s="17">
        <v>0.31387519836425798</v>
      </c>
      <c r="X7">
        <v>0.59255790710449197</v>
      </c>
      <c r="Y7">
        <v>0.59255790710449197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696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11.557004928588899</v>
      </c>
      <c r="L8" s="10">
        <v>2.10552978515625</v>
      </c>
      <c r="M8">
        <v>1.8621940612793</v>
      </c>
      <c r="N8">
        <v>8.0682544708252006</v>
      </c>
      <c r="O8">
        <v>5</v>
      </c>
      <c r="P8">
        <v>5</v>
      </c>
      <c r="Q8">
        <v>15</v>
      </c>
      <c r="R8" s="16">
        <v>0.33329999999999999</v>
      </c>
      <c r="S8" s="16">
        <f t="shared" si="0"/>
        <v>0.5</v>
      </c>
      <c r="T8">
        <v>3.9785842895507799</v>
      </c>
      <c r="U8">
        <v>3.7728855609893799</v>
      </c>
      <c r="V8">
        <v>3.4656283855438201</v>
      </c>
      <c r="W8" s="17">
        <v>0.30725717544555697</v>
      </c>
      <c r="X8">
        <v>0.51295590400695801</v>
      </c>
      <c r="Y8">
        <v>0.51295590400695801</v>
      </c>
      <c r="Z8">
        <v>0.5</v>
      </c>
      <c r="AA8">
        <v>1</v>
      </c>
      <c r="AB8">
        <v>0.66666666666666696</v>
      </c>
      <c r="AC8">
        <v>0.8</v>
      </c>
      <c r="AD8">
        <v>0</v>
      </c>
      <c r="AE8">
        <v>0.5</v>
      </c>
    </row>
    <row r="9" spans="1:31" x14ac:dyDescent="0.15">
      <c r="A9" s="6">
        <v>315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10.207160949706999</v>
      </c>
      <c r="L9" s="10">
        <v>2.2460556030273402</v>
      </c>
      <c r="M9">
        <v>1.6180114746093699</v>
      </c>
      <c r="N9">
        <v>6.8111667633056596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4.3518047332763699</v>
      </c>
      <c r="U9">
        <v>4.0632410049438503</v>
      </c>
      <c r="V9">
        <v>3.7538657188415501</v>
      </c>
      <c r="W9" s="17">
        <v>0.30937528610229498</v>
      </c>
      <c r="X9">
        <v>0.59793901443481401</v>
      </c>
      <c r="Y9">
        <v>0.59793901443481401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234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12.8093204498291</v>
      </c>
      <c r="L10" s="10">
        <v>1.9746341705322299</v>
      </c>
      <c r="M10">
        <v>1.76130294799805</v>
      </c>
      <c r="N10">
        <v>9.9051914215087908</v>
      </c>
      <c r="O10">
        <v>8</v>
      </c>
      <c r="P10">
        <v>8</v>
      </c>
      <c r="Q10">
        <v>18</v>
      </c>
      <c r="R10" s="16">
        <v>0.44440000000000002</v>
      </c>
      <c r="S10" s="16">
        <f t="shared" si="0"/>
        <v>0.8</v>
      </c>
      <c r="T10">
        <v>4.8839550018310502</v>
      </c>
      <c r="U10">
        <v>4.5486645698547399</v>
      </c>
      <c r="V10">
        <v>4.2683181762695304</v>
      </c>
      <c r="W10" s="17">
        <v>0.28034639358520502</v>
      </c>
      <c r="X10">
        <v>0.61563682556152299</v>
      </c>
      <c r="Y10">
        <v>0.61563682556152299</v>
      </c>
      <c r="Z10">
        <v>0.8</v>
      </c>
      <c r="AA10">
        <v>1</v>
      </c>
      <c r="AB10">
        <v>0.55555555555555602</v>
      </c>
      <c r="AC10">
        <v>0.71428571428571397</v>
      </c>
      <c r="AD10">
        <v>0</v>
      </c>
      <c r="AE10">
        <v>0.2</v>
      </c>
    </row>
    <row r="11" spans="1:31" x14ac:dyDescent="0.15">
      <c r="A11" s="6">
        <v>668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12.4697608947754</v>
      </c>
      <c r="L11" s="10">
        <v>2.2100162506103498</v>
      </c>
      <c r="M11">
        <v>1.9326705932617201</v>
      </c>
      <c r="N11">
        <v>8.6262435913085902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4.5913066864013699</v>
      </c>
      <c r="U11">
        <v>4.33756351470947</v>
      </c>
      <c r="V11">
        <v>3.9905815124511701</v>
      </c>
      <c r="W11" s="17">
        <v>0.346982002258301</v>
      </c>
      <c r="X11">
        <v>0.60072517395019498</v>
      </c>
      <c r="Y11">
        <v>0.60072517395019498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315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10.207160949706999</v>
      </c>
      <c r="L12" s="10">
        <v>2.2460556030273402</v>
      </c>
      <c r="M12">
        <v>1.6180114746093699</v>
      </c>
      <c r="N12">
        <v>6.8111667633056596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4.3518047332763699</v>
      </c>
      <c r="U12">
        <v>4.0632410049438503</v>
      </c>
      <c r="V12">
        <v>3.7538657188415501</v>
      </c>
      <c r="W12" s="17">
        <v>0.30937528610229498</v>
      </c>
      <c r="X12">
        <v>0.59793901443481401</v>
      </c>
      <c r="Y12">
        <v>0.59793901443481401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780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13.2326164245606</v>
      </c>
      <c r="L13" s="10">
        <v>1.9440841674804701</v>
      </c>
      <c r="M13">
        <v>1.69852066040039</v>
      </c>
      <c r="N13">
        <v>10.0872039794922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5.0154247283935502</v>
      </c>
      <c r="U13">
        <v>4.6655039787292498</v>
      </c>
      <c r="V13">
        <v>4.3625283241271999</v>
      </c>
      <c r="W13" s="17">
        <v>0.302975654602051</v>
      </c>
      <c r="X13">
        <v>0.65289640426635698</v>
      </c>
      <c r="Y13">
        <v>0.65289640426635698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833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9.99371337890625</v>
      </c>
      <c r="L14" s="10">
        <v>2.1343574523925799</v>
      </c>
      <c r="M14">
        <v>1.4716148376464799</v>
      </c>
      <c r="N14">
        <v>6.5104637145996103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4.3172283172607404</v>
      </c>
      <c r="U14">
        <v>4.0264840126037598</v>
      </c>
      <c r="V14">
        <v>3.7139267921447701</v>
      </c>
      <c r="W14" s="17">
        <v>0.31255722045898399</v>
      </c>
      <c r="X14">
        <v>0.60330152511596702</v>
      </c>
      <c r="Y14">
        <v>0.60330152511596702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315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10.207160949706999</v>
      </c>
      <c r="L15" s="10">
        <v>2.2460556030273402</v>
      </c>
      <c r="M15">
        <v>1.6180114746093699</v>
      </c>
      <c r="N15">
        <v>6.8111667633056596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4.3518047332763699</v>
      </c>
      <c r="U15">
        <v>4.0632410049438503</v>
      </c>
      <c r="V15">
        <v>3.7538657188415501</v>
      </c>
      <c r="W15" s="17">
        <v>0.30937528610229498</v>
      </c>
      <c r="X15">
        <v>0.59793901443481401</v>
      </c>
      <c r="Y15">
        <v>0.59793901443481401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525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10.4091300964356</v>
      </c>
      <c r="L16" s="10">
        <v>2.2461204528808598</v>
      </c>
      <c r="M16">
        <v>1.6515083312988299</v>
      </c>
      <c r="N16">
        <v>7.2306842803955096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4.5163688659668004</v>
      </c>
      <c r="U16">
        <v>4.1969671249389604</v>
      </c>
      <c r="V16">
        <v>3.89863085746765</v>
      </c>
      <c r="W16" s="17">
        <v>0.29833626747131298</v>
      </c>
      <c r="X16">
        <v>0.61773800849914595</v>
      </c>
      <c r="Y16">
        <v>0.61773800849914595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66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12.834880828857401</v>
      </c>
      <c r="L17" s="10">
        <v>1.9117622375488299</v>
      </c>
      <c r="M17">
        <v>1.6743087768554701</v>
      </c>
      <c r="N17">
        <v>9.7622947692871094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5.3047294616699201</v>
      </c>
      <c r="U17">
        <v>4.9479794502258301</v>
      </c>
      <c r="V17">
        <v>4.6499147415161097</v>
      </c>
      <c r="W17" s="17">
        <v>0.29806470870971702</v>
      </c>
      <c r="X17">
        <v>0.65481472015380904</v>
      </c>
      <c r="Y17">
        <v>0.65481472015380904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s="1" customFormat="1" x14ac:dyDescent="0.15">
      <c r="A18" s="8">
        <v>140</v>
      </c>
      <c r="B18" s="1">
        <v>19</v>
      </c>
      <c r="C18" s="1">
        <v>1</v>
      </c>
      <c r="D18" s="1">
        <v>10</v>
      </c>
      <c r="E18" s="1">
        <v>10</v>
      </c>
      <c r="F18" s="1">
        <v>10</v>
      </c>
      <c r="G18" s="1">
        <v>0</v>
      </c>
      <c r="H18" s="1">
        <v>9</v>
      </c>
      <c r="I18" s="1">
        <v>1</v>
      </c>
      <c r="J18" s="1">
        <v>0.95</v>
      </c>
      <c r="K18" s="12">
        <v>12.781984329223601</v>
      </c>
      <c r="L18" s="12">
        <v>2.0721778869628902</v>
      </c>
      <c r="M18" s="1">
        <v>1.83835220336914</v>
      </c>
      <c r="N18" s="1">
        <v>9.5615386962890607</v>
      </c>
      <c r="O18" s="1">
        <v>5</v>
      </c>
      <c r="P18" s="1">
        <v>5</v>
      </c>
      <c r="Q18" s="1">
        <v>15</v>
      </c>
      <c r="R18" s="19">
        <v>0.33329999999999999</v>
      </c>
      <c r="S18" s="19">
        <f t="shared" si="0"/>
        <v>0.5</v>
      </c>
      <c r="T18" s="1">
        <v>4.7281875610351598</v>
      </c>
      <c r="U18" s="1">
        <v>4.4298238754272496</v>
      </c>
      <c r="V18" s="1">
        <v>4.11706447601318</v>
      </c>
      <c r="W18" s="12">
        <v>0.312759399414062</v>
      </c>
      <c r="X18" s="1">
        <v>0.61112308502197299</v>
      </c>
      <c r="Y18" s="1">
        <v>0.61112308502197299</v>
      </c>
      <c r="Z18" s="1">
        <v>0.5</v>
      </c>
      <c r="AA18" s="1">
        <v>1</v>
      </c>
      <c r="AB18" s="1">
        <v>0.66666666666666696</v>
      </c>
      <c r="AC18" s="1">
        <v>0.8</v>
      </c>
      <c r="AD18" s="1">
        <v>0</v>
      </c>
      <c r="AE18" s="1">
        <v>0.5</v>
      </c>
    </row>
    <row r="19" spans="1:31" x14ac:dyDescent="0.15">
      <c r="A19" s="6">
        <v>570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10.107200622558601</v>
      </c>
      <c r="L19" s="10">
        <v>2.6826114654540998</v>
      </c>
      <c r="M19">
        <v>2.0718727111816402</v>
      </c>
      <c r="N19">
        <v>6.2270374298095703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4.0491065979003897</v>
      </c>
      <c r="U19">
        <v>3.80079221725464</v>
      </c>
      <c r="V19">
        <v>3.4570014476776101</v>
      </c>
      <c r="W19" s="17">
        <v>0.34379076957702598</v>
      </c>
      <c r="X19">
        <v>0.59210515022277799</v>
      </c>
      <c r="Y19">
        <v>0.59210515022277799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635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10.704750061035201</v>
      </c>
      <c r="L20" s="10">
        <v>2.6428642272949201</v>
      </c>
      <c r="M20">
        <v>2.0233459472656201</v>
      </c>
      <c r="N20">
        <v>6.9797782897949201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4.0976791381835902</v>
      </c>
      <c r="U20">
        <v>3.8487484455108598</v>
      </c>
      <c r="V20">
        <v>3.5037872791290301</v>
      </c>
      <c r="W20" s="17">
        <v>0.34496116638183599</v>
      </c>
      <c r="X20">
        <v>0.59389185905456499</v>
      </c>
      <c r="Y20">
        <v>0.59389185905456499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767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10.418952941894499</v>
      </c>
      <c r="L21" s="10">
        <v>2.6292495727539098</v>
      </c>
      <c r="M21">
        <v>2.0696887969970699</v>
      </c>
      <c r="N21">
        <v>6.93931007385254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3.8642120361328098</v>
      </c>
      <c r="U21">
        <v>3.6235122680664098</v>
      </c>
      <c r="V21">
        <v>3.29751825332642</v>
      </c>
      <c r="W21" s="17">
        <v>0.32599401473999001</v>
      </c>
      <c r="X21">
        <v>0.56669378280639604</v>
      </c>
      <c r="Y21">
        <v>0.56669378280639604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317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9.8195228576660192</v>
      </c>
      <c r="L22" s="10">
        <v>2.5452957153320299</v>
      </c>
      <c r="M22">
        <v>1.9575824737548799</v>
      </c>
      <c r="N22">
        <v>6.1542224884033203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4.2932720184326199</v>
      </c>
      <c r="U22">
        <v>4.0327382087707502</v>
      </c>
      <c r="V22">
        <v>3.7078118324279798</v>
      </c>
      <c r="W22" s="17">
        <v>0.32492637634277299</v>
      </c>
      <c r="X22">
        <v>0.585460186004639</v>
      </c>
      <c r="Y22">
        <v>0.585460186004639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544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7.8772621154785201</v>
      </c>
      <c r="L23" s="10">
        <v>2.6921443939209002</v>
      </c>
      <c r="M23">
        <v>1.2576274871826201</v>
      </c>
      <c r="N23">
        <v>5.0555725097656197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3.40272712707519</v>
      </c>
      <c r="U23">
        <v>3.1059045791625999</v>
      </c>
      <c r="V23">
        <v>2.8864624500274698</v>
      </c>
      <c r="W23" s="17">
        <v>0.219442129135132</v>
      </c>
      <c r="X23">
        <v>0.51626467704772905</v>
      </c>
      <c r="Y23">
        <v>0.51626467704772905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21</v>
      </c>
      <c r="B24">
        <v>17</v>
      </c>
      <c r="C24">
        <v>3</v>
      </c>
      <c r="D24">
        <v>10</v>
      </c>
      <c r="E24">
        <v>10</v>
      </c>
      <c r="F24">
        <v>10</v>
      </c>
      <c r="G24">
        <v>0</v>
      </c>
      <c r="H24">
        <v>7</v>
      </c>
      <c r="I24">
        <v>3</v>
      </c>
      <c r="J24">
        <v>0.85</v>
      </c>
      <c r="K24" s="3">
        <v>8.5764751434326207</v>
      </c>
      <c r="L24" s="10">
        <v>2.2861194610595699</v>
      </c>
      <c r="M24">
        <v>1.3435592651367201</v>
      </c>
      <c r="N24">
        <v>5.8443679809570304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3.8828964233398402</v>
      </c>
      <c r="U24">
        <v>3.5720171928405802</v>
      </c>
      <c r="V24">
        <v>3.3421382904052699</v>
      </c>
      <c r="W24" s="17">
        <v>0.22987890243530301</v>
      </c>
      <c r="X24">
        <v>0.54075813293456998</v>
      </c>
      <c r="Y24">
        <v>0.54075813293456998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799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10.150577545166</v>
      </c>
      <c r="L25" s="10">
        <v>2.2962779998779301</v>
      </c>
      <c r="M25">
        <v>1.71378517150879</v>
      </c>
      <c r="N25">
        <v>6.9054203033447301</v>
      </c>
      <c r="O25">
        <v>5</v>
      </c>
      <c r="P25">
        <v>5</v>
      </c>
      <c r="Q25">
        <v>15</v>
      </c>
      <c r="R25" s="16">
        <v>0.33329999999999999</v>
      </c>
      <c r="S25" s="16">
        <f t="shared" si="0"/>
        <v>0.5</v>
      </c>
      <c r="T25">
        <v>3.8901348114013699</v>
      </c>
      <c r="U25">
        <v>3.6300036907196001</v>
      </c>
      <c r="V25">
        <v>3.3345134258270299</v>
      </c>
      <c r="W25" s="17">
        <v>0.29549026489257801</v>
      </c>
      <c r="X25">
        <v>0.55562138557434104</v>
      </c>
      <c r="Y25">
        <v>0.55562138557434104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93</v>
      </c>
      <c r="B26">
        <v>18</v>
      </c>
      <c r="C26">
        <v>2</v>
      </c>
      <c r="D26">
        <v>10</v>
      </c>
      <c r="E26">
        <v>4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9.7429504394531197</v>
      </c>
      <c r="L26" s="10">
        <v>2.3053035736084002</v>
      </c>
      <c r="M26">
        <v>1.76511383056641</v>
      </c>
      <c r="N26">
        <v>6.5961265563964799</v>
      </c>
      <c r="O26">
        <v>6</v>
      </c>
      <c r="P26">
        <v>6</v>
      </c>
      <c r="Q26">
        <v>16</v>
      </c>
      <c r="R26" s="16">
        <v>0.375</v>
      </c>
      <c r="S26" s="16">
        <f t="shared" si="0"/>
        <v>1.5</v>
      </c>
      <c r="T26">
        <v>4.21433448791504</v>
      </c>
      <c r="U26">
        <v>3.91488838195801</v>
      </c>
      <c r="V26">
        <v>3.62736892700195</v>
      </c>
      <c r="W26" s="17">
        <v>0.28751945495605502</v>
      </c>
      <c r="X26">
        <v>0.58696556091308605</v>
      </c>
      <c r="Y26">
        <v>0.58696556091308605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650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10.4459686279297</v>
      </c>
      <c r="L27" s="10">
        <v>2.49098777770996</v>
      </c>
      <c r="M27">
        <v>1.87667465209961</v>
      </c>
      <c r="N27">
        <v>6.8721752166748002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4.5496177673339799</v>
      </c>
      <c r="U27">
        <v>4.2510433197021502</v>
      </c>
      <c r="V27">
        <v>3.9183669090271001</v>
      </c>
      <c r="W27" s="17">
        <v>0.33267641067504899</v>
      </c>
      <c r="X27">
        <v>0.63125085830688499</v>
      </c>
      <c r="Y27">
        <v>0.63125085830688499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235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11.3900394439697</v>
      </c>
      <c r="L28" s="10">
        <v>2.4912586212158199</v>
      </c>
      <c r="M28">
        <v>1.7519493103027299</v>
      </c>
      <c r="N28">
        <v>7.4269104003906197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4.2479076385498002</v>
      </c>
      <c r="U28">
        <v>3.9892611503601101</v>
      </c>
      <c r="V28">
        <v>3.6309616565704301</v>
      </c>
      <c r="W28" s="17">
        <v>0.35829949378967302</v>
      </c>
      <c r="X28">
        <v>0.61694598197937001</v>
      </c>
      <c r="Y28">
        <v>0.61694598197937001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219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9.1126365661621094</v>
      </c>
      <c r="L29" s="3">
        <v>2.5922698974609402</v>
      </c>
      <c r="M29">
        <v>1.4634552001953101</v>
      </c>
      <c r="N29">
        <v>5.5521011352539098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4.3778495788574201</v>
      </c>
      <c r="U29">
        <v>4.0527868270873997</v>
      </c>
      <c r="V29">
        <v>3.7530632019043</v>
      </c>
      <c r="W29" s="3">
        <v>0.29972362518310602</v>
      </c>
      <c r="X29">
        <v>0.624786376953125</v>
      </c>
      <c r="Y29">
        <v>0.624786376953125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682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10.768314361572299</v>
      </c>
      <c r="L30" s="10">
        <v>2.4762840270996098</v>
      </c>
      <c r="M30">
        <v>1.8694534301757799</v>
      </c>
      <c r="N30">
        <v>7.3308639526367196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4.4071083068847701</v>
      </c>
      <c r="U30">
        <v>4.1228580474853498</v>
      </c>
      <c r="V30">
        <v>3.8104205131530802</v>
      </c>
      <c r="W30" s="17">
        <v>0.312437534332275</v>
      </c>
      <c r="X30">
        <v>0.59668779373168901</v>
      </c>
      <c r="Y30">
        <v>0.59668779373168901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575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9.3824081420898402</v>
      </c>
      <c r="L31" s="10">
        <v>2.4036560058593701</v>
      </c>
      <c r="M31">
        <v>1.78212547302246</v>
      </c>
      <c r="N31">
        <v>5.6157817840576199</v>
      </c>
      <c r="O31">
        <v>4</v>
      </c>
      <c r="P31">
        <v>4</v>
      </c>
      <c r="Q31">
        <v>13</v>
      </c>
      <c r="R31" s="16">
        <v>0.30769999999999997</v>
      </c>
      <c r="S31" s="16">
        <f t="shared" si="0"/>
        <v>0.4</v>
      </c>
      <c r="T31">
        <v>4.1572189331054696</v>
      </c>
      <c r="U31">
        <v>3.90777516365051</v>
      </c>
      <c r="V31">
        <v>3.5910561084747301</v>
      </c>
      <c r="W31" s="17">
        <v>0.31671905517578097</v>
      </c>
      <c r="X31">
        <v>0.56616282463073697</v>
      </c>
      <c r="Y31">
        <v>0.56616282463073697</v>
      </c>
      <c r="Z31">
        <v>0.4</v>
      </c>
      <c r="AA31">
        <v>0.9</v>
      </c>
      <c r="AB31">
        <v>0.69230769230769196</v>
      </c>
      <c r="AC31">
        <v>0.78260869565217395</v>
      </c>
      <c r="AD31">
        <v>0.1</v>
      </c>
      <c r="AE31">
        <v>0.5</v>
      </c>
    </row>
    <row r="32" spans="1:31" x14ac:dyDescent="0.15">
      <c r="A32" s="6">
        <v>582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10.237333297729499</v>
      </c>
      <c r="L32" s="10">
        <v>2.39279365539551</v>
      </c>
      <c r="M32">
        <v>1.32973480224609</v>
      </c>
      <c r="N32">
        <v>7.6629505157470703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3.8714351654052699</v>
      </c>
      <c r="U32">
        <v>3.5270068645477299</v>
      </c>
      <c r="V32">
        <v>3.29490995407104</v>
      </c>
      <c r="W32" s="17">
        <v>0.23209691047668499</v>
      </c>
      <c r="X32">
        <v>0.57652521133422896</v>
      </c>
      <c r="Y32">
        <v>0.57652521133422896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575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9.3824081420898402</v>
      </c>
      <c r="L33" s="10">
        <v>2.4036560058593701</v>
      </c>
      <c r="M33">
        <v>1.78212547302246</v>
      </c>
      <c r="N33">
        <v>5.6157817840576199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4.1572189331054696</v>
      </c>
      <c r="U33">
        <v>3.90777516365051</v>
      </c>
      <c r="V33">
        <v>3.5910561084747301</v>
      </c>
      <c r="W33" s="17">
        <v>0.31671905517578097</v>
      </c>
      <c r="X33">
        <v>0.56616282463073697</v>
      </c>
      <c r="Y33">
        <v>0.56616282463073697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317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9.8195228576660192</v>
      </c>
      <c r="L34" s="10">
        <v>2.5452957153320299</v>
      </c>
      <c r="M34">
        <v>1.9575824737548799</v>
      </c>
      <c r="N34">
        <v>6.1542224884033203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4.2932720184326199</v>
      </c>
      <c r="U34">
        <v>4.0327382087707502</v>
      </c>
      <c r="V34">
        <v>3.7078118324279798</v>
      </c>
      <c r="W34" s="17">
        <v>0.32492637634277299</v>
      </c>
      <c r="X34">
        <v>0.585460186004639</v>
      </c>
      <c r="Y34">
        <v>0.585460186004639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s="1" customFormat="1" x14ac:dyDescent="0.15">
      <c r="A35" s="8">
        <v>152</v>
      </c>
      <c r="B35" s="1">
        <v>17</v>
      </c>
      <c r="C35" s="1">
        <v>3</v>
      </c>
      <c r="D35" s="1">
        <v>10</v>
      </c>
      <c r="E35" s="1">
        <v>10</v>
      </c>
      <c r="F35" s="1">
        <v>10</v>
      </c>
      <c r="G35" s="1">
        <v>0</v>
      </c>
      <c r="H35" s="1">
        <v>7</v>
      </c>
      <c r="I35" s="1">
        <v>3</v>
      </c>
      <c r="J35" s="1">
        <v>0.85</v>
      </c>
      <c r="K35" s="12">
        <v>8.9707775115966797</v>
      </c>
      <c r="L35" s="12">
        <v>2.38883399963379</v>
      </c>
      <c r="M35" s="1">
        <v>1.3446693420410201</v>
      </c>
      <c r="N35" s="1">
        <v>5.9222469329834002</v>
      </c>
      <c r="O35" s="1">
        <v>4</v>
      </c>
      <c r="P35" s="1">
        <v>4</v>
      </c>
      <c r="Q35" s="1">
        <v>14</v>
      </c>
      <c r="R35" s="19">
        <v>0.28570000000000001</v>
      </c>
      <c r="S35" s="19">
        <f t="shared" si="0"/>
        <v>0.4</v>
      </c>
      <c r="T35" s="1">
        <v>3.9851779937744101</v>
      </c>
      <c r="U35" s="1">
        <v>3.66757035255432</v>
      </c>
      <c r="V35" s="1">
        <v>3.4159989356994598</v>
      </c>
      <c r="W35" s="12">
        <v>0.25157141685485801</v>
      </c>
      <c r="X35" s="1">
        <v>0.56917905807495095</v>
      </c>
      <c r="Y35" s="1">
        <v>0.56917905807495095</v>
      </c>
      <c r="Z35" s="1">
        <v>0.4</v>
      </c>
      <c r="AA35" s="1">
        <v>1</v>
      </c>
      <c r="AB35" s="1">
        <v>0.71428571428571397</v>
      </c>
      <c r="AC35" s="1">
        <v>0.83333333333333304</v>
      </c>
      <c r="AD35" s="1">
        <v>0</v>
      </c>
      <c r="AE35" s="1">
        <v>0.6</v>
      </c>
    </row>
    <row r="36" spans="1:31" x14ac:dyDescent="0.15">
      <c r="A36" s="6">
        <v>611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8.5197029113769496</v>
      </c>
      <c r="L36" s="10">
        <v>2.7211761474609402</v>
      </c>
      <c r="M36">
        <v>1.17047119140625</v>
      </c>
      <c r="N36">
        <v>5.78745460510254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4.1503734588623002</v>
      </c>
      <c r="U36">
        <v>3.7720191478729199</v>
      </c>
      <c r="V36">
        <v>3.5380928516387899</v>
      </c>
      <c r="W36" s="17">
        <v>0.233926296234131</v>
      </c>
      <c r="X36">
        <v>0.61228060722351096</v>
      </c>
      <c r="Y36">
        <v>0.61228060722351096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426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12.76491355896</v>
      </c>
      <c r="L37" s="10">
        <v>3.09232521057129</v>
      </c>
      <c r="M37">
        <v>2.9012107849121098</v>
      </c>
      <c r="N37">
        <v>8.8361930847168004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4.0366325378418004</v>
      </c>
      <c r="U37">
        <v>3.8388867378234899</v>
      </c>
      <c r="V37">
        <v>3.4590210914611799</v>
      </c>
      <c r="W37" s="17">
        <v>0.37986564636230502</v>
      </c>
      <c r="X37">
        <v>0.57761144638061501</v>
      </c>
      <c r="Y37">
        <v>0.57761144638061501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987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13.11452293396</v>
      </c>
      <c r="L38" s="10">
        <v>3.0455665588378902</v>
      </c>
      <c r="M38">
        <v>2.85603904724121</v>
      </c>
      <c r="N38">
        <v>9.2924613952636701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4.5542678833007804</v>
      </c>
      <c r="U38">
        <v>4.3066840171814</v>
      </c>
      <c r="V38">
        <v>3.95100021362305</v>
      </c>
      <c r="W38" s="17">
        <v>0.35568380355835</v>
      </c>
      <c r="X38">
        <v>0.60326766967773404</v>
      </c>
      <c r="Y38">
        <v>0.60326766967773404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534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9.6313228607177699</v>
      </c>
      <c r="L39" s="10">
        <v>2.81527900695801</v>
      </c>
      <c r="M39">
        <v>1.5942535400390601</v>
      </c>
      <c r="N39">
        <v>5.6671161651611301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4.1572589874267596</v>
      </c>
      <c r="U39">
        <v>3.8546435832977299</v>
      </c>
      <c r="V39">
        <v>3.5190665721893302</v>
      </c>
      <c r="W39" s="17">
        <v>0.33557701110839799</v>
      </c>
      <c r="X39">
        <v>0.63819241523742698</v>
      </c>
      <c r="Y39">
        <v>0.63819241523742698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290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9.8442363739013707</v>
      </c>
      <c r="L40" s="10">
        <v>3.10686111450195</v>
      </c>
      <c r="M40">
        <v>2.6977882385253902</v>
      </c>
      <c r="N40">
        <v>6.3763504028320304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4.1602821350097701</v>
      </c>
      <c r="U40">
        <v>3.89485359191894</v>
      </c>
      <c r="V40">
        <v>3.58209228515625</v>
      </c>
      <c r="W40" s="17">
        <v>0.31276130676269498</v>
      </c>
      <c r="X40">
        <v>0.57818984985351596</v>
      </c>
      <c r="Y40">
        <v>0.57818984985351596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x14ac:dyDescent="0.15">
      <c r="A41" s="6">
        <v>195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9.5682582855224592</v>
      </c>
      <c r="L41" s="10">
        <v>2.8551826477050799</v>
      </c>
      <c r="M41">
        <v>1.73777008056641</v>
      </c>
      <c r="N41">
        <v>5.8653812408447301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4.23862648010254</v>
      </c>
      <c r="U41">
        <v>3.9338898658752401</v>
      </c>
      <c r="V41">
        <v>3.6075196266174299</v>
      </c>
      <c r="W41" s="17">
        <v>0.326370239257812</v>
      </c>
      <c r="X41">
        <v>0.63110685348510698</v>
      </c>
      <c r="Y41">
        <v>0.63110685348510698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602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10.192476272583001</v>
      </c>
      <c r="L42" s="10">
        <v>2.9104270935058598</v>
      </c>
      <c r="M42">
        <v>2.3252792358398402</v>
      </c>
      <c r="N42">
        <v>6.1768379211425799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4.1273612976074201</v>
      </c>
      <c r="U42">
        <v>3.8802869319915798</v>
      </c>
      <c r="V42">
        <v>3.5175795555114702</v>
      </c>
      <c r="W42" s="17">
        <v>0.36270737648010198</v>
      </c>
      <c r="X42">
        <v>0.60978174209594704</v>
      </c>
      <c r="Y42">
        <v>0.60978174209594704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713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8.9437141418456996</v>
      </c>
      <c r="L43" s="10">
        <v>2.7918815612793</v>
      </c>
      <c r="M43">
        <v>1.89877700805664</v>
      </c>
      <c r="N43">
        <v>5.8113059997558603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3.94326972961426</v>
      </c>
      <c r="U43">
        <v>3.6454269886016801</v>
      </c>
      <c r="V43">
        <v>3.3654205799102801</v>
      </c>
      <c r="W43" s="17">
        <v>0.28000640869140597</v>
      </c>
      <c r="X43">
        <v>0.57784914970397905</v>
      </c>
      <c r="Y43">
        <v>0.57784914970397905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663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9.3950023651122994</v>
      </c>
      <c r="L44" s="10">
        <v>2.8394851684570299</v>
      </c>
      <c r="M44">
        <v>1.7565670013427701</v>
      </c>
      <c r="N44">
        <v>5.7552909851074201</v>
      </c>
      <c r="O44">
        <v>3</v>
      </c>
      <c r="P44">
        <v>3</v>
      </c>
      <c r="Q44">
        <v>12</v>
      </c>
      <c r="R44" s="16">
        <v>0.25</v>
      </c>
      <c r="S44" s="16">
        <f t="shared" si="0"/>
        <v>0.3</v>
      </c>
      <c r="T44">
        <v>3.6185035705566402</v>
      </c>
      <c r="U44">
        <v>3.3733639717102002</v>
      </c>
      <c r="V44">
        <v>3.0570359230041499</v>
      </c>
      <c r="W44" s="17">
        <v>0.31632804870605502</v>
      </c>
      <c r="X44">
        <v>0.56146764755249001</v>
      </c>
      <c r="Y44">
        <v>0.56146764755249001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529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11.5277290344238</v>
      </c>
      <c r="L45" s="10">
        <v>2.7787723541259801</v>
      </c>
      <c r="M45">
        <v>2.1110267639160201</v>
      </c>
      <c r="N45">
        <v>7.5974636077880904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4.1621055603027299</v>
      </c>
      <c r="U45">
        <v>3.9118816852569598</v>
      </c>
      <c r="V45">
        <v>3.5439484119415301</v>
      </c>
      <c r="W45" s="17">
        <v>0.36793327331543002</v>
      </c>
      <c r="X45">
        <v>0.61815714836120605</v>
      </c>
      <c r="Y45">
        <v>0.61815714836120605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534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 s="3">
        <v>9.6313228607177699</v>
      </c>
      <c r="L46" s="10">
        <v>2.81527900695801</v>
      </c>
      <c r="M46">
        <v>1.5942535400390601</v>
      </c>
      <c r="N46">
        <v>5.6671161651611301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4.1572589874267596</v>
      </c>
      <c r="U46">
        <v>3.8546435832977299</v>
      </c>
      <c r="V46">
        <v>3.5190665721893302</v>
      </c>
      <c r="W46" s="17">
        <v>0.33557701110839799</v>
      </c>
      <c r="X46">
        <v>0.63819241523742698</v>
      </c>
      <c r="Y46">
        <v>0.63819241523742698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584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8.0690231323242205</v>
      </c>
      <c r="L47" s="10">
        <v>2.8404674530029301</v>
      </c>
      <c r="M47">
        <v>1.6393394470214799</v>
      </c>
      <c r="N47">
        <v>5.7114505767822301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3.7794570922851598</v>
      </c>
      <c r="U47">
        <v>3.4538991451263401</v>
      </c>
      <c r="V47">
        <v>3.2357697486877401</v>
      </c>
      <c r="W47" s="17">
        <v>0.21812939643859899</v>
      </c>
      <c r="X47">
        <v>0.543687343597412</v>
      </c>
      <c r="Y47">
        <v>0.543687343597412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571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8.9176368713378906</v>
      </c>
      <c r="L48" s="10">
        <v>2.97793388366699</v>
      </c>
      <c r="M48">
        <v>0.78678894042968694</v>
      </c>
      <c r="N48">
        <v>7.4971160888671902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3.6961498260497998</v>
      </c>
      <c r="U48">
        <v>3.2113220691680899</v>
      </c>
      <c r="V48">
        <v>3.0879595279693599</v>
      </c>
      <c r="W48" s="17">
        <v>0.12336254119873</v>
      </c>
      <c r="X48">
        <v>0.608190298080444</v>
      </c>
      <c r="Y48">
        <v>0.608190298080444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936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8.1866207122802699</v>
      </c>
      <c r="L49" s="10">
        <v>2.7772979736328098</v>
      </c>
      <c r="M49">
        <v>0.68459701538085904</v>
      </c>
      <c r="N49">
        <v>6.6332588195800799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3.7980613708496098</v>
      </c>
      <c r="U49">
        <v>3.3487637042999299</v>
      </c>
      <c r="V49">
        <v>3.2189126014709499</v>
      </c>
      <c r="W49" s="17">
        <v>0.12985110282897899</v>
      </c>
      <c r="X49">
        <v>0.579148769378662</v>
      </c>
      <c r="Y49">
        <v>0.579148769378662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579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8.2938251495361293</v>
      </c>
      <c r="L50" s="10">
        <v>2.7973766326904301</v>
      </c>
      <c r="M50">
        <v>0.57436752319335904</v>
      </c>
      <c r="N50">
        <v>6.5468673706054696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3.5668888092040998</v>
      </c>
      <c r="U50">
        <v>3.12872385978699</v>
      </c>
      <c r="V50">
        <v>2.9969449043273899</v>
      </c>
      <c r="W50" s="17">
        <v>0.131778955459595</v>
      </c>
      <c r="X50">
        <v>0.56994390487670898</v>
      </c>
      <c r="Y50">
        <v>0.56994390487670898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375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8.2417392730712908</v>
      </c>
      <c r="L51" s="10">
        <v>2.9888610839843701</v>
      </c>
      <c r="M51">
        <v>1.03568267822266</v>
      </c>
      <c r="N51">
        <v>6.5994071960449201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3.4292221069335902</v>
      </c>
      <c r="U51">
        <v>3.0179691314697301</v>
      </c>
      <c r="V51">
        <v>2.8843188285827601</v>
      </c>
      <c r="W51" s="17">
        <v>0.133650302886963</v>
      </c>
      <c r="X51">
        <v>0.54490327835082997</v>
      </c>
      <c r="Y51">
        <v>0.54490327835082997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938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8.7781810760497994</v>
      </c>
      <c r="L52" s="10">
        <v>2.89866065979004</v>
      </c>
      <c r="M52">
        <v>0.52587127685546897</v>
      </c>
      <c r="N52">
        <v>7.0134658813476598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3.4633522033691402</v>
      </c>
      <c r="U52">
        <v>3.0404236316680899</v>
      </c>
      <c r="V52">
        <v>2.9055769443511998</v>
      </c>
      <c r="W52" s="17">
        <v>0.134846687316895</v>
      </c>
      <c r="X52">
        <v>0.557775259017944</v>
      </c>
      <c r="Y52">
        <v>0.557775259017944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s="3" customFormat="1" x14ac:dyDescent="0.15">
      <c r="K53" s="13" t="s">
        <v>29</v>
      </c>
      <c r="L53" s="10">
        <f>AVERAGE(L2:L52)</f>
        <v>2.5012739218917548</v>
      </c>
      <c r="W53" s="17">
        <f t="shared" ref="W53:AE53" si="1">AVERAGE(W2:W52)</f>
        <v>0.29143320345411106</v>
      </c>
      <c r="Z53" s="3">
        <f t="shared" si="1"/>
        <v>0.44901960784313716</v>
      </c>
      <c r="AA53" s="3">
        <f t="shared" si="1"/>
        <v>0.99411764705882344</v>
      </c>
      <c r="AB53" s="3">
        <f t="shared" si="1"/>
        <v>0.69202708735580754</v>
      </c>
      <c r="AC53" s="3">
        <f t="shared" si="1"/>
        <v>0.81499578694804609</v>
      </c>
      <c r="AD53" s="3">
        <f t="shared" si="1"/>
        <v>5.8823529411764714E-3</v>
      </c>
      <c r="AE53" s="3">
        <f t="shared" si="1"/>
        <v>0.54509803921568656</v>
      </c>
    </row>
    <row r="54" spans="1:31" s="3" customFormat="1" x14ac:dyDescent="0.15">
      <c r="K54" s="14" t="s">
        <v>30</v>
      </c>
      <c r="L54" s="10">
        <f>MAX(L2:L52)</f>
        <v>3.10686111450195</v>
      </c>
      <c r="W54" s="17">
        <f t="shared" ref="W54:AE54" si="2">MAX(W2:W52)</f>
        <v>0.37986564636230502</v>
      </c>
      <c r="Z54" s="3">
        <f t="shared" si="2"/>
        <v>0.8</v>
      </c>
      <c r="AA54" s="3">
        <f t="shared" si="2"/>
        <v>1</v>
      </c>
      <c r="AB54" s="3">
        <f t="shared" si="2"/>
        <v>0.76923076923076905</v>
      </c>
      <c r="AC54" s="3">
        <f t="shared" si="2"/>
        <v>0.86956521739130399</v>
      </c>
      <c r="AD54" s="3">
        <f t="shared" si="2"/>
        <v>0.1</v>
      </c>
      <c r="AE54" s="3">
        <f t="shared" si="2"/>
        <v>0.7</v>
      </c>
    </row>
    <row r="55" spans="1:31" s="3" customFormat="1" x14ac:dyDescent="0.15">
      <c r="L55" s="10">
        <f>MIN(L2:L52)</f>
        <v>1.9117622375488299</v>
      </c>
      <c r="W55" s="17">
        <f t="shared" ref="W55:AE55" si="3">MIN(W2:W52)</f>
        <v>0.12336254119873</v>
      </c>
      <c r="Z55" s="3">
        <f t="shared" si="3"/>
        <v>0.3</v>
      </c>
      <c r="AA55" s="3">
        <f t="shared" si="3"/>
        <v>0.9</v>
      </c>
      <c r="AB55" s="3">
        <f t="shared" si="3"/>
        <v>0.55555555555555602</v>
      </c>
      <c r="AC55" s="3">
        <f t="shared" si="3"/>
        <v>0.71428571428571397</v>
      </c>
      <c r="AD55" s="3">
        <f t="shared" si="3"/>
        <v>0</v>
      </c>
      <c r="AE55" s="3">
        <f t="shared" si="3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W70" s="3"/>
    </row>
    <row r="71" spans="11:23" s="1" customFormat="1" x14ac:dyDescent="0.15">
      <c r="K71" s="12" t="s">
        <v>113</v>
      </c>
      <c r="L71" s="12">
        <f>COUNTIF(L2:L52,"&lt;2.279")-COUNTIF(L2:L52,"&lt;1.851")</f>
        <v>17</v>
      </c>
      <c r="M71" s="12"/>
      <c r="W71" s="12"/>
    </row>
    <row r="72" spans="11:23" x14ac:dyDescent="0.15">
      <c r="K72" s="3" t="s">
        <v>114</v>
      </c>
      <c r="L72" s="3">
        <f>COUNTIF(L2:L52,"&lt;2.707")-COUNTIF(L2:L52,"&lt;2.279")</f>
        <v>17</v>
      </c>
      <c r="M72" s="3"/>
      <c r="W72" s="3"/>
    </row>
    <row r="73" spans="11:23" s="1" customFormat="1" x14ac:dyDescent="0.15">
      <c r="K73" s="12" t="s">
        <v>115</v>
      </c>
      <c r="L73" s="12">
        <f>COUNTIF(L2:L52,"&lt;3.135")-COUNTIF(L2:L52,"&lt;2.707")</f>
        <v>17</v>
      </c>
      <c r="M73" s="12"/>
      <c r="W73" s="12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v>0</v>
      </c>
      <c r="M75" s="3"/>
      <c r="W75" s="3"/>
    </row>
    <row r="76" spans="11:23" x14ac:dyDescent="0.15">
      <c r="K76" s="3" t="s">
        <v>77</v>
      </c>
      <c r="L76" s="3">
        <v>0</v>
      </c>
      <c r="M76" s="3"/>
      <c r="W76" s="3"/>
    </row>
    <row r="77" spans="11:23" x14ac:dyDescent="0.15">
      <c r="K77" s="3" t="s">
        <v>78</v>
      </c>
      <c r="L77" s="3"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O89">
        <v>1.851</v>
      </c>
      <c r="P89">
        <v>3.1349999999999998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N92">
        <v>1.9079999999999999</v>
      </c>
      <c r="O92">
        <v>0.155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N93">
        <v>2.5009999999999999</v>
      </c>
      <c r="O93">
        <v>0.21299999999999999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N94">
        <v>3.472</v>
      </c>
      <c r="O94">
        <v>0.29099999999999998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E129"/>
  <sheetViews>
    <sheetView topLeftCell="I106" workbookViewId="0">
      <selection activeCell="I1" sqref="A1:XFD128"/>
    </sheetView>
  </sheetViews>
  <sheetFormatPr defaultColWidth="8.875" defaultRowHeight="13.5" x14ac:dyDescent="0.15"/>
  <cols>
    <col min="11" max="12" width="18" customWidth="1"/>
    <col min="13" max="14" width="12.875"/>
    <col min="20" max="22" width="12.875"/>
    <col min="23" max="23" width="18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102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>
        <v>11.5728454589844</v>
      </c>
      <c r="L2" s="10">
        <v>1.0819282531738299</v>
      </c>
      <c r="M2">
        <v>0.81713104248046897</v>
      </c>
      <c r="N2">
        <v>9.0086383819580096</v>
      </c>
      <c r="O2">
        <v>7</v>
      </c>
      <c r="P2">
        <v>7</v>
      </c>
      <c r="Q2">
        <v>17</v>
      </c>
      <c r="R2" s="16">
        <v>0.4118</v>
      </c>
      <c r="S2" s="16">
        <f t="shared" ref="S2:S15" si="0">O2/E2</f>
        <v>0.7</v>
      </c>
      <c r="T2">
        <v>4.6460762023925799</v>
      </c>
      <c r="U2">
        <v>4.3172607421875</v>
      </c>
      <c r="V2">
        <v>4.1030244827270499</v>
      </c>
      <c r="W2" s="17">
        <v>0.214236259460449</v>
      </c>
      <c r="X2">
        <v>0.54305171966552701</v>
      </c>
      <c r="Y2">
        <v>0.54305171966552701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746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>
        <v>12.8204708099365</v>
      </c>
      <c r="L3" s="10">
        <v>1.1058807373046899</v>
      </c>
      <c r="M3">
        <v>0.81927490234375</v>
      </c>
      <c r="N3">
        <v>10.150215148925801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5.5178852081298801</v>
      </c>
      <c r="U3">
        <v>5.10876512527466</v>
      </c>
      <c r="V3">
        <v>4.8603377342224103</v>
      </c>
      <c r="W3" s="17">
        <v>0.24842739105224601</v>
      </c>
      <c r="X3">
        <v>0.65754747390747104</v>
      </c>
      <c r="Y3">
        <v>0.65754747390747104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989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>
        <v>11.8056735992432</v>
      </c>
      <c r="L4" s="10">
        <v>1.1440734863281199</v>
      </c>
      <c r="M4">
        <v>0.93019485473632801</v>
      </c>
      <c r="N4">
        <v>9.7074508666992205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4.5089588165283203</v>
      </c>
      <c r="U4">
        <v>4.1783003807067898</v>
      </c>
      <c r="V4">
        <v>3.9850115776061998</v>
      </c>
      <c r="W4" s="17">
        <v>0.19328880310058599</v>
      </c>
      <c r="X4">
        <v>0.52394723892211903</v>
      </c>
      <c r="Y4">
        <v>0.52394723892211903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339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>
        <v>13.1161651611328</v>
      </c>
      <c r="L5" s="10">
        <v>1.14737701416016</v>
      </c>
      <c r="M5">
        <v>0.89725494384765603</v>
      </c>
      <c r="N5">
        <v>10.797456741333001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5.4435863494873002</v>
      </c>
      <c r="U5">
        <v>5.01316595077515</v>
      </c>
      <c r="V5">
        <v>4.7798376083373997</v>
      </c>
      <c r="W5" s="17">
        <v>0.233328342437744</v>
      </c>
      <c r="X5">
        <v>0.66374874114990201</v>
      </c>
      <c r="Y5">
        <v>0.66374874114990201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108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>
        <v>9999</v>
      </c>
      <c r="L6" s="10">
        <v>1.1690254211425799</v>
      </c>
      <c r="M6">
        <v>9999</v>
      </c>
      <c r="N6">
        <v>9999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5.3215236663818404</v>
      </c>
      <c r="U6">
        <v>4.9827470779418999</v>
      </c>
      <c r="V6">
        <v>4.7171287536621103</v>
      </c>
      <c r="W6" s="17">
        <v>0.26561832427978499</v>
      </c>
      <c r="X6">
        <v>0.60439491271972701</v>
      </c>
      <c r="Y6">
        <v>0.60439491271972701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514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>
        <v>10.2146511077881</v>
      </c>
      <c r="L7" s="10">
        <v>1.19314956665039</v>
      </c>
      <c r="M7">
        <v>0.51422119140625</v>
      </c>
      <c r="N7">
        <v>7.8822479248046902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5.1848068237304696</v>
      </c>
      <c r="U7">
        <v>4.7410554885864302</v>
      </c>
      <c r="V7">
        <v>4.5409212112426802</v>
      </c>
      <c r="W7" s="17">
        <v>0.20013427734375</v>
      </c>
      <c r="X7">
        <v>0.64388561248779297</v>
      </c>
      <c r="Y7">
        <v>0.64388561248779297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187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>
        <v>9999</v>
      </c>
      <c r="L8" s="10">
        <v>1.19601821899414</v>
      </c>
      <c r="M8">
        <v>9999</v>
      </c>
      <c r="N8">
        <v>9999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5.5623149871826199</v>
      </c>
      <c r="U8">
        <v>5.1975145339965803</v>
      </c>
      <c r="V8">
        <v>4.93446588516235</v>
      </c>
      <c r="W8" s="17">
        <v>0.26304864883422902</v>
      </c>
      <c r="X8">
        <v>0.627849102020264</v>
      </c>
      <c r="Y8">
        <v>0.627849102020264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631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>
        <v>11.4818897247315</v>
      </c>
      <c r="L9" s="10">
        <v>1.2112617492675799</v>
      </c>
      <c r="M9">
        <v>0.52546691894531194</v>
      </c>
      <c r="N9">
        <v>9.4093208312988299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5.1281147003173801</v>
      </c>
      <c r="U9">
        <v>4.6491894721984899</v>
      </c>
      <c r="V9">
        <v>4.4547815322876003</v>
      </c>
      <c r="W9" s="17">
        <v>0.194407939910889</v>
      </c>
      <c r="X9">
        <v>0.67333316802978505</v>
      </c>
      <c r="Y9">
        <v>0.67333316802978505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993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>
        <v>9.7268772125244105</v>
      </c>
      <c r="L10" s="10">
        <v>1.24237632751465</v>
      </c>
      <c r="M10">
        <v>0.63990783691406194</v>
      </c>
      <c r="N10">
        <v>7.5932922363281197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4.6818885803222701</v>
      </c>
      <c r="U10">
        <v>4.2791061401367196</v>
      </c>
      <c r="V10">
        <v>4.0893526077270499</v>
      </c>
      <c r="W10" s="17">
        <v>0.189753532409668</v>
      </c>
      <c r="X10">
        <v>0.59253597259521495</v>
      </c>
      <c r="Y10">
        <v>0.59253597259521495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s="1" customFormat="1" x14ac:dyDescent="0.15">
      <c r="A11" s="8">
        <v>453</v>
      </c>
      <c r="B11" s="1">
        <v>20</v>
      </c>
      <c r="C11" s="1">
        <v>0</v>
      </c>
      <c r="D11" s="1">
        <v>10</v>
      </c>
      <c r="E11" s="1">
        <v>10</v>
      </c>
      <c r="F11" s="1">
        <v>10</v>
      </c>
      <c r="G11" s="1">
        <v>0</v>
      </c>
      <c r="H11" s="1">
        <v>10</v>
      </c>
      <c r="I11" s="1">
        <v>0</v>
      </c>
      <c r="J11" s="1">
        <v>1</v>
      </c>
      <c r="K11" s="1">
        <v>9999</v>
      </c>
      <c r="L11" s="12">
        <v>1.24942398071289</v>
      </c>
      <c r="M11" s="1">
        <v>9999</v>
      </c>
      <c r="N11" s="1">
        <v>9999</v>
      </c>
      <c r="O11" s="1">
        <v>7</v>
      </c>
      <c r="P11" s="1">
        <v>7</v>
      </c>
      <c r="Q11" s="1">
        <v>17</v>
      </c>
      <c r="R11" s="19">
        <v>0.4118</v>
      </c>
      <c r="S11" s="19">
        <f t="shared" si="0"/>
        <v>0.7</v>
      </c>
      <c r="T11" s="1">
        <v>5.3826427459716797</v>
      </c>
      <c r="U11" s="1">
        <v>5.0179872512817401</v>
      </c>
      <c r="V11" s="1">
        <v>4.79188776016235</v>
      </c>
      <c r="W11" s="12">
        <v>0.22609949111938499</v>
      </c>
      <c r="X11" s="1">
        <v>0.59075498580932595</v>
      </c>
      <c r="Y11" s="1">
        <v>0.59075498580932595</v>
      </c>
      <c r="Z11" s="1">
        <v>0.7</v>
      </c>
      <c r="AA11" s="1">
        <v>1</v>
      </c>
      <c r="AB11" s="1">
        <v>0.58823529411764697</v>
      </c>
      <c r="AC11" s="1">
        <v>0.74074074074074103</v>
      </c>
      <c r="AD11" s="1">
        <v>0</v>
      </c>
      <c r="AE11" s="1">
        <v>0.3</v>
      </c>
    </row>
    <row r="12" spans="1:31" x14ac:dyDescent="0.15">
      <c r="A12" s="6">
        <v>247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>
        <v>10.089052200317401</v>
      </c>
      <c r="L12" s="10">
        <v>1.4337005615234399</v>
      </c>
      <c r="M12">
        <v>0.81943511962890603</v>
      </c>
      <c r="N12">
        <v>7.7478389739990199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5.0295791625976598</v>
      </c>
      <c r="U12">
        <v>4.5980720520019496</v>
      </c>
      <c r="V12">
        <v>4.3764610290527299</v>
      </c>
      <c r="W12" s="17">
        <v>0.221611022949219</v>
      </c>
      <c r="X12">
        <v>0.65311813354492199</v>
      </c>
      <c r="Y12">
        <v>0.65311813354492199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547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>
        <v>11.005033493041999</v>
      </c>
      <c r="L13" s="10">
        <v>1.4361381530761701</v>
      </c>
      <c r="M13">
        <v>0.89216995239257801</v>
      </c>
      <c r="N13">
        <v>9.2412834167480504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5.1018753051757804</v>
      </c>
      <c r="U13">
        <v>4.6242842674255398</v>
      </c>
      <c r="V13">
        <v>4.4573349952697798</v>
      </c>
      <c r="W13" s="17">
        <v>0.166949272155762</v>
      </c>
      <c r="X13">
        <v>0.64454030990600597</v>
      </c>
      <c r="Y13">
        <v>0.64454030990600597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818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>
        <v>9999</v>
      </c>
      <c r="L14" s="10">
        <v>1.4415435791015601</v>
      </c>
      <c r="M14">
        <v>9999</v>
      </c>
      <c r="N14">
        <v>9999</v>
      </c>
      <c r="O14">
        <v>9</v>
      </c>
      <c r="P14">
        <v>9</v>
      </c>
      <c r="Q14">
        <v>19</v>
      </c>
      <c r="R14" s="16">
        <v>0.47370000000000001</v>
      </c>
      <c r="S14" s="16">
        <f t="shared" si="0"/>
        <v>0.9</v>
      </c>
      <c r="T14">
        <v>5.4664688110351598</v>
      </c>
      <c r="U14">
        <v>5.0930833816528303</v>
      </c>
      <c r="V14">
        <v>4.8673996925354004</v>
      </c>
      <c r="W14" s="17">
        <v>0.225683689117432</v>
      </c>
      <c r="X14">
        <v>0.59906911849975597</v>
      </c>
      <c r="Y14">
        <v>0.59906911849975597</v>
      </c>
      <c r="Z14">
        <v>0.9</v>
      </c>
      <c r="AA14">
        <v>1</v>
      </c>
      <c r="AB14">
        <v>0.52631578947368396</v>
      </c>
      <c r="AC14">
        <v>0.68965517241379304</v>
      </c>
      <c r="AD14">
        <v>0</v>
      </c>
      <c r="AE14">
        <v>0.1</v>
      </c>
    </row>
    <row r="15" spans="1:31" x14ac:dyDescent="0.15">
      <c r="A15" s="6">
        <v>69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>
        <v>13.1346111297607</v>
      </c>
      <c r="L15" s="10">
        <v>1.44252777099609</v>
      </c>
      <c r="M15">
        <v>1.21963882446289</v>
      </c>
      <c r="N15">
        <v>10.762306213378899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5.3450202941894496</v>
      </c>
      <c r="U15">
        <v>4.9189248085021999</v>
      </c>
      <c r="V15">
        <v>4.6901335716247603</v>
      </c>
      <c r="W15" s="17">
        <v>0.22879123687744099</v>
      </c>
      <c r="X15">
        <v>0.65488672256469704</v>
      </c>
      <c r="Y15">
        <v>0.65488672256469704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266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>
        <v>9999</v>
      </c>
      <c r="L16" s="10">
        <v>1.4628143310546899</v>
      </c>
      <c r="M16">
        <v>9999</v>
      </c>
      <c r="N16">
        <v>9999</v>
      </c>
      <c r="O16">
        <v>7</v>
      </c>
      <c r="P16">
        <v>7</v>
      </c>
      <c r="Q16">
        <v>17</v>
      </c>
      <c r="R16" s="16">
        <v>0.4118</v>
      </c>
      <c r="S16" s="16">
        <f t="shared" ref="S16:S21" si="1">O16/E16</f>
        <v>0.7</v>
      </c>
      <c r="T16">
        <v>5.3689861297607404</v>
      </c>
      <c r="U16">
        <v>5.0368461608886701</v>
      </c>
      <c r="V16">
        <v>4.7484502792358398</v>
      </c>
      <c r="W16" s="17">
        <v>0.28839588165283198</v>
      </c>
      <c r="X16">
        <v>0.62053585052490201</v>
      </c>
      <c r="Y16">
        <v>0.62053585052490201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>
        <v>13.212623596191399</v>
      </c>
      <c r="L17" s="10">
        <v>1.4628982543945299</v>
      </c>
      <c r="M17">
        <v>1.17099380493164</v>
      </c>
      <c r="N17">
        <v>10.136251449585</v>
      </c>
      <c r="O17">
        <v>6</v>
      </c>
      <c r="P17">
        <v>6</v>
      </c>
      <c r="Q17">
        <v>16</v>
      </c>
      <c r="R17" s="16">
        <v>0.375</v>
      </c>
      <c r="S17" s="16">
        <f t="shared" si="1"/>
        <v>0.6</v>
      </c>
      <c r="T17">
        <v>5.1509895324706996</v>
      </c>
      <c r="U17">
        <v>4.78108787536621</v>
      </c>
      <c r="V17">
        <v>4.4879059791564897</v>
      </c>
      <c r="W17" s="17">
        <v>0.29318189620971702</v>
      </c>
      <c r="X17">
        <v>0.66308355331420898</v>
      </c>
      <c r="Y17">
        <v>0.66308355331420898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304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>
        <v>12.747520446777299</v>
      </c>
      <c r="L18" s="10">
        <v>1.4641075134277299</v>
      </c>
      <c r="M18">
        <v>1.1974678039550799</v>
      </c>
      <c r="N18">
        <v>9.8706970214843697</v>
      </c>
      <c r="O18">
        <v>6</v>
      </c>
      <c r="P18">
        <v>6</v>
      </c>
      <c r="Q18">
        <v>16</v>
      </c>
      <c r="R18" s="16">
        <v>0.375</v>
      </c>
      <c r="S18" s="16">
        <f t="shared" si="1"/>
        <v>0.6</v>
      </c>
      <c r="T18">
        <v>5.0813293457031197</v>
      </c>
      <c r="U18">
        <v>4.7279491424560502</v>
      </c>
      <c r="V18">
        <v>4.4495110511779803</v>
      </c>
      <c r="W18" s="17">
        <v>0.27843809127807601</v>
      </c>
      <c r="X18">
        <v>0.63181829452514604</v>
      </c>
      <c r="Y18">
        <v>0.63181829452514604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196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>
        <v>8.9023780822753906</v>
      </c>
      <c r="L19" s="10">
        <v>1.46525382995605</v>
      </c>
      <c r="M19">
        <v>0.93856048583984397</v>
      </c>
      <c r="N19">
        <v>6.6629276275634801</v>
      </c>
      <c r="O19">
        <v>5</v>
      </c>
      <c r="P19">
        <v>5</v>
      </c>
      <c r="Q19">
        <v>14</v>
      </c>
      <c r="R19" s="16">
        <v>0.35709999999999997</v>
      </c>
      <c r="S19" s="16">
        <f t="shared" si="1"/>
        <v>0.5</v>
      </c>
      <c r="T19">
        <v>3.97707939147949</v>
      </c>
      <c r="U19">
        <v>3.64599537849426</v>
      </c>
      <c r="V19">
        <v>3.4673473834991499</v>
      </c>
      <c r="W19" s="17">
        <v>0.17864799499511699</v>
      </c>
      <c r="X19">
        <v>0.50973200798034701</v>
      </c>
      <c r="Y19">
        <v>0.50973200798034701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49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>
        <v>10.4540824890137</v>
      </c>
      <c r="L20" s="10">
        <v>1.4660816192627</v>
      </c>
      <c r="M20">
        <v>0.84538650512695301</v>
      </c>
      <c r="N20">
        <v>8.1315193176269496</v>
      </c>
      <c r="O20">
        <v>5</v>
      </c>
      <c r="P20">
        <v>5</v>
      </c>
      <c r="Q20">
        <v>15</v>
      </c>
      <c r="R20" s="16">
        <v>0.33329999999999999</v>
      </c>
      <c r="S20" s="16">
        <f t="shared" si="1"/>
        <v>0.5</v>
      </c>
      <c r="T20">
        <v>4.7003345489501998</v>
      </c>
      <c r="U20">
        <v>4.3252639770507804</v>
      </c>
      <c r="V20">
        <v>4.1069321632385298</v>
      </c>
      <c r="W20" s="17">
        <v>0.218331813812256</v>
      </c>
      <c r="X20">
        <v>0.59340238571167003</v>
      </c>
      <c r="Y20">
        <v>0.59340238571167003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s="1" customFormat="1" x14ac:dyDescent="0.15">
      <c r="A21" s="8">
        <v>897</v>
      </c>
      <c r="B21" s="1">
        <v>18</v>
      </c>
      <c r="C21" s="1">
        <v>2</v>
      </c>
      <c r="D21" s="1">
        <v>10</v>
      </c>
      <c r="E21" s="1">
        <v>10</v>
      </c>
      <c r="F21" s="1">
        <v>10</v>
      </c>
      <c r="G21" s="1">
        <v>0</v>
      </c>
      <c r="H21" s="1">
        <v>8</v>
      </c>
      <c r="I21" s="1">
        <v>2</v>
      </c>
      <c r="J21" s="1">
        <v>0.9</v>
      </c>
      <c r="K21" s="1">
        <v>9.2995681762695295</v>
      </c>
      <c r="L21" s="12">
        <v>1.47515296936035</v>
      </c>
      <c r="M21" s="1">
        <v>0.94522857666015603</v>
      </c>
      <c r="N21" s="1">
        <v>7.1308784484863299</v>
      </c>
      <c r="O21" s="1">
        <v>7</v>
      </c>
      <c r="P21" s="1">
        <v>7</v>
      </c>
      <c r="Q21" s="1">
        <v>17</v>
      </c>
      <c r="R21" s="19">
        <v>0.4118</v>
      </c>
      <c r="S21" s="19">
        <f t="shared" si="1"/>
        <v>0.7</v>
      </c>
      <c r="T21" s="1">
        <v>4.4284553527831996</v>
      </c>
      <c r="U21" s="1">
        <v>4.0676326751709002</v>
      </c>
      <c r="V21" s="1">
        <v>3.8728454113006601</v>
      </c>
      <c r="W21" s="12">
        <v>0.19478726387023901</v>
      </c>
      <c r="X21" s="1">
        <v>0.55560994148254395</v>
      </c>
      <c r="Y21" s="1">
        <v>0.55560994148254395</v>
      </c>
      <c r="Z21" s="1">
        <v>0.7</v>
      </c>
      <c r="AA21" s="1">
        <v>1</v>
      </c>
      <c r="AB21" s="1">
        <v>0.58823529411764697</v>
      </c>
      <c r="AC21" s="1">
        <v>0.74074074074074103</v>
      </c>
      <c r="AD21" s="1">
        <v>0</v>
      </c>
      <c r="AE21" s="1">
        <v>0.3</v>
      </c>
    </row>
    <row r="22" spans="1:31" x14ac:dyDescent="0.15">
      <c r="A22" s="6">
        <v>338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>
        <v>8.6174030303955096</v>
      </c>
      <c r="L22" s="10">
        <v>1.6650867462158201</v>
      </c>
      <c r="M22">
        <v>0.68247985839843694</v>
      </c>
      <c r="N22">
        <v>6.6565170288085902</v>
      </c>
      <c r="O22">
        <v>5</v>
      </c>
      <c r="P22">
        <v>5</v>
      </c>
      <c r="Q22">
        <v>14</v>
      </c>
      <c r="R22" s="16">
        <v>0.35709999999999997</v>
      </c>
      <c r="S22" s="16">
        <f t="shared" ref="S22:S31" si="2">O22/E22</f>
        <v>0.5</v>
      </c>
      <c r="T22">
        <v>4.4856338500976598</v>
      </c>
      <c r="U22">
        <v>4.0566248893737802</v>
      </c>
      <c r="V22">
        <v>3.8874640464782702</v>
      </c>
      <c r="W22" s="17">
        <v>0.16916084289550801</v>
      </c>
      <c r="X22">
        <v>0.59816980361938499</v>
      </c>
      <c r="Y22">
        <v>0.59816980361938499</v>
      </c>
      <c r="Z22">
        <v>0.5</v>
      </c>
      <c r="AA22">
        <v>0.9</v>
      </c>
      <c r="AB22">
        <v>0.64285714285714302</v>
      </c>
      <c r="AC22">
        <v>0.75</v>
      </c>
      <c r="AD22">
        <v>0.1</v>
      </c>
      <c r="AE22">
        <v>0.4</v>
      </c>
    </row>
    <row r="23" spans="1:31" x14ac:dyDescent="0.15">
      <c r="A23" s="6">
        <v>577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>
        <v>12.5681343078613</v>
      </c>
      <c r="L23" s="10">
        <v>1.6681442260742201</v>
      </c>
      <c r="M23">
        <v>1.4499664306640601</v>
      </c>
      <c r="N23">
        <v>9.9293594360351598</v>
      </c>
      <c r="O23">
        <v>8</v>
      </c>
      <c r="P23">
        <v>8</v>
      </c>
      <c r="Q23">
        <v>18</v>
      </c>
      <c r="R23" s="16">
        <v>0.44440000000000002</v>
      </c>
      <c r="S23" s="16">
        <f t="shared" si="2"/>
        <v>0.8</v>
      </c>
      <c r="T23">
        <v>5.2424602508544904</v>
      </c>
      <c r="U23">
        <v>4.8652920722961399</v>
      </c>
      <c r="V23">
        <v>4.61120510101318</v>
      </c>
      <c r="W23" s="17">
        <v>0.25408697128295898</v>
      </c>
      <c r="X23">
        <v>0.63125514984130904</v>
      </c>
      <c r="Y23">
        <v>0.63125514984130904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848</v>
      </c>
      <c r="B24">
        <v>15</v>
      </c>
      <c r="C24">
        <v>5</v>
      </c>
      <c r="D24">
        <v>10</v>
      </c>
      <c r="E24">
        <v>10</v>
      </c>
      <c r="F24">
        <v>9</v>
      </c>
      <c r="G24">
        <v>1</v>
      </c>
      <c r="H24">
        <v>6</v>
      </c>
      <c r="I24">
        <v>4</v>
      </c>
      <c r="J24">
        <v>0.75</v>
      </c>
      <c r="K24">
        <v>8.5011577606201207</v>
      </c>
      <c r="L24" s="10">
        <v>1.6695442199707</v>
      </c>
      <c r="M24">
        <v>0.25324249267578097</v>
      </c>
      <c r="N24">
        <v>7.8452701568603498</v>
      </c>
      <c r="O24">
        <v>5</v>
      </c>
      <c r="P24">
        <v>5</v>
      </c>
      <c r="Q24">
        <v>13</v>
      </c>
      <c r="R24" s="16">
        <v>0.3846</v>
      </c>
      <c r="S24" s="16">
        <f t="shared" si="2"/>
        <v>0.5</v>
      </c>
      <c r="T24">
        <v>3.9614181518554701</v>
      </c>
      <c r="U24">
        <v>3.4651966094970699</v>
      </c>
      <c r="V24">
        <v>3.4888870716095002</v>
      </c>
      <c r="W24" s="17">
        <v>2.3690462112426799E-2</v>
      </c>
      <c r="X24">
        <v>0.47253108024597201</v>
      </c>
      <c r="Y24">
        <v>0.47253108024597201</v>
      </c>
      <c r="Z24">
        <v>0.5</v>
      </c>
      <c r="AA24">
        <v>0.8</v>
      </c>
      <c r="AB24">
        <v>0.61538461538461497</v>
      </c>
      <c r="AC24">
        <v>0.69565217391304301</v>
      </c>
      <c r="AD24">
        <v>0.2</v>
      </c>
      <c r="AE24">
        <v>0.3</v>
      </c>
    </row>
    <row r="25" spans="1:31" x14ac:dyDescent="0.15">
      <c r="A25" s="6">
        <v>517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>
        <v>9.1231307983398402</v>
      </c>
      <c r="L25" s="10">
        <v>1.67024993896484</v>
      </c>
      <c r="M25">
        <v>0.63208389282226596</v>
      </c>
      <c r="N25">
        <v>7.1864337921142596</v>
      </c>
      <c r="O25">
        <v>5</v>
      </c>
      <c r="P25">
        <v>5</v>
      </c>
      <c r="Q25">
        <v>15</v>
      </c>
      <c r="R25" s="16">
        <v>0.33329999999999999</v>
      </c>
      <c r="S25" s="16">
        <f t="shared" si="2"/>
        <v>0.5</v>
      </c>
      <c r="T25">
        <v>3.8676643371582</v>
      </c>
      <c r="U25">
        <v>3.4829962253570601</v>
      </c>
      <c r="V25">
        <v>3.3182685375213601</v>
      </c>
      <c r="W25" s="17">
        <v>0.164727687835693</v>
      </c>
      <c r="X25">
        <v>0.54939579963684104</v>
      </c>
      <c r="Y25">
        <v>0.54939579963684104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387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>
        <v>9.1795406341552699</v>
      </c>
      <c r="L26" s="10">
        <v>1.6706008911132799</v>
      </c>
      <c r="M26">
        <v>0.61669158935546897</v>
      </c>
      <c r="N26">
        <v>7.2140235900878897</v>
      </c>
      <c r="O26">
        <v>5</v>
      </c>
      <c r="P26">
        <v>5</v>
      </c>
      <c r="Q26">
        <v>15</v>
      </c>
      <c r="R26" s="16">
        <v>0.33329999999999999</v>
      </c>
      <c r="S26" s="16">
        <f t="shared" si="2"/>
        <v>0.5</v>
      </c>
      <c r="T26">
        <v>4.4464607238769496</v>
      </c>
      <c r="U26">
        <v>4.0024466514587402</v>
      </c>
      <c r="V26">
        <v>3.8327934741973899</v>
      </c>
      <c r="W26" s="17">
        <v>0.16965317726135301</v>
      </c>
      <c r="X26">
        <v>0.61366724967956499</v>
      </c>
      <c r="Y26">
        <v>0.61366724967956499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112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>
        <v>8.9480361938476598</v>
      </c>
      <c r="L27" s="10">
        <v>1.6710662841796899</v>
      </c>
      <c r="M27">
        <v>0.69068527221679699</v>
      </c>
      <c r="N27">
        <v>7.1277313232421902</v>
      </c>
      <c r="O27">
        <v>5</v>
      </c>
      <c r="P27">
        <v>5</v>
      </c>
      <c r="Q27">
        <v>15</v>
      </c>
      <c r="R27" s="16">
        <v>0.33329999999999999</v>
      </c>
      <c r="S27" s="16">
        <f t="shared" si="2"/>
        <v>0.5</v>
      </c>
      <c r="T27">
        <v>3.9528541564941402</v>
      </c>
      <c r="U27">
        <v>3.5617759227752699</v>
      </c>
      <c r="V27">
        <v>3.4006295204162602</v>
      </c>
      <c r="W27" s="17">
        <v>0.16114640235900901</v>
      </c>
      <c r="X27">
        <v>0.55222463607788097</v>
      </c>
      <c r="Y27">
        <v>0.55222463607788097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328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8.1553688049316406</v>
      </c>
      <c r="L28" s="10">
        <v>1.6735954284668</v>
      </c>
      <c r="M28">
        <v>0.27482986450195301</v>
      </c>
      <c r="N28">
        <v>7.3060321807861301</v>
      </c>
      <c r="O28">
        <v>5</v>
      </c>
      <c r="P28">
        <v>5</v>
      </c>
      <c r="Q28">
        <v>14</v>
      </c>
      <c r="R28" s="16">
        <v>0.35709999999999997</v>
      </c>
      <c r="S28" s="16">
        <f t="shared" si="2"/>
        <v>0.5</v>
      </c>
      <c r="T28">
        <v>4.2488098144531197</v>
      </c>
      <c r="U28">
        <v>3.7537801265716499</v>
      </c>
      <c r="V28">
        <v>3.6958022117614702</v>
      </c>
      <c r="W28" s="17">
        <v>5.7977914810180699E-2</v>
      </c>
      <c r="X28">
        <v>0.55300760269164995</v>
      </c>
      <c r="Y28">
        <v>0.55300760269164995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291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>
        <v>9.5702247619628906</v>
      </c>
      <c r="L29" s="10">
        <v>1.6777858734130899</v>
      </c>
      <c r="M29">
        <v>0.52964401245117199</v>
      </c>
      <c r="N29">
        <v>7.4477958679199201</v>
      </c>
      <c r="O29">
        <v>6</v>
      </c>
      <c r="P29">
        <v>6</v>
      </c>
      <c r="Q29">
        <v>16</v>
      </c>
      <c r="R29" s="16">
        <v>0.375</v>
      </c>
      <c r="S29" s="16">
        <f t="shared" si="2"/>
        <v>0.6</v>
      </c>
      <c r="T29">
        <v>4.4827747344970703</v>
      </c>
      <c r="U29">
        <v>4.02935695648193</v>
      </c>
      <c r="V29">
        <v>3.8488106727600102</v>
      </c>
      <c r="W29" s="17">
        <v>0.18054628372192399</v>
      </c>
      <c r="X29">
        <v>0.63396406173706099</v>
      </c>
      <c r="Y29">
        <v>0.63396406173706099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236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>
        <v>8.6139144897460902</v>
      </c>
      <c r="L30" s="10">
        <v>1.6832447052002</v>
      </c>
      <c r="M30">
        <v>1.0233688354492201</v>
      </c>
      <c r="N30">
        <v>7.7014026641845703</v>
      </c>
      <c r="O30">
        <v>7</v>
      </c>
      <c r="P30">
        <v>7</v>
      </c>
      <c r="Q30">
        <v>16</v>
      </c>
      <c r="R30" s="16">
        <v>0.4375</v>
      </c>
      <c r="S30" s="16">
        <f t="shared" si="2"/>
        <v>0.7</v>
      </c>
      <c r="T30">
        <v>4.2170715332031197</v>
      </c>
      <c r="U30">
        <v>3.7632749080657999</v>
      </c>
      <c r="V30">
        <v>3.6733157634735099</v>
      </c>
      <c r="W30" s="17">
        <v>8.9959144592285198E-2</v>
      </c>
      <c r="X30">
        <v>0.54375576972961404</v>
      </c>
      <c r="Y30">
        <v>0.54375576972961404</v>
      </c>
      <c r="Z30">
        <v>0.7</v>
      </c>
      <c r="AA30">
        <v>0.9</v>
      </c>
      <c r="AB30">
        <v>0.5625</v>
      </c>
      <c r="AC30">
        <v>0.69230769230769196</v>
      </c>
      <c r="AD30">
        <v>0.1</v>
      </c>
      <c r="AE30">
        <v>0.2</v>
      </c>
    </row>
    <row r="31" spans="1:31" s="1" customFormat="1" x14ac:dyDescent="0.15">
      <c r="A31" s="8">
        <v>733</v>
      </c>
      <c r="B31" s="1">
        <v>19</v>
      </c>
      <c r="C31" s="1">
        <v>1</v>
      </c>
      <c r="D31" s="1">
        <v>10</v>
      </c>
      <c r="E31" s="1">
        <v>10</v>
      </c>
      <c r="F31" s="1">
        <v>10</v>
      </c>
      <c r="G31" s="1">
        <v>0</v>
      </c>
      <c r="H31" s="1">
        <v>9</v>
      </c>
      <c r="I31" s="1">
        <v>1</v>
      </c>
      <c r="J31" s="1">
        <v>0.95</v>
      </c>
      <c r="K31" s="1">
        <v>11.8653621673584</v>
      </c>
      <c r="L31" s="12">
        <v>1.68826484680176</v>
      </c>
      <c r="M31" s="1">
        <v>1.46877670288086</v>
      </c>
      <c r="N31" s="1">
        <v>9.1130142211914098</v>
      </c>
      <c r="O31" s="1">
        <v>6</v>
      </c>
      <c r="P31" s="1">
        <v>6</v>
      </c>
      <c r="Q31" s="1">
        <v>16</v>
      </c>
      <c r="R31" s="19">
        <v>0.375</v>
      </c>
      <c r="S31" s="19">
        <f t="shared" si="2"/>
        <v>0.6</v>
      </c>
      <c r="T31" s="1">
        <v>4.6890087127685502</v>
      </c>
      <c r="U31" s="1">
        <v>4.3773121833801296</v>
      </c>
      <c r="V31" s="1">
        <v>4.1230134963989302</v>
      </c>
      <c r="W31" s="12">
        <v>0.25429868698120101</v>
      </c>
      <c r="X31" s="1">
        <v>0.56599521636962902</v>
      </c>
      <c r="Y31" s="1">
        <v>0.56599521636962902</v>
      </c>
      <c r="Z31" s="1">
        <v>0.6</v>
      </c>
      <c r="AA31" s="1">
        <v>1</v>
      </c>
      <c r="AB31" s="1">
        <v>0.625</v>
      </c>
      <c r="AC31" s="1">
        <v>0.76923076923076905</v>
      </c>
      <c r="AD31" s="1">
        <v>0</v>
      </c>
      <c r="AE31" s="1">
        <v>0.4</v>
      </c>
    </row>
    <row r="32" spans="1:31" x14ac:dyDescent="0.15">
      <c r="A32" s="6">
        <v>585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>
        <v>9.2794609069824201</v>
      </c>
      <c r="L32" s="10">
        <v>1.8876895904541</v>
      </c>
      <c r="M32">
        <v>1.0300750732421899</v>
      </c>
      <c r="N32">
        <v>7.7009811401367196</v>
      </c>
      <c r="O32">
        <v>6</v>
      </c>
      <c r="P32">
        <v>6</v>
      </c>
      <c r="Q32">
        <v>15</v>
      </c>
      <c r="R32" s="16">
        <v>0.4</v>
      </c>
      <c r="S32" s="16">
        <f t="shared" ref="S32:S37" si="3">O32/E32</f>
        <v>0.6</v>
      </c>
      <c r="T32">
        <v>3.9908638000488299</v>
      </c>
      <c r="U32">
        <v>3.5782923698425302</v>
      </c>
      <c r="V32">
        <v>3.4365584850311302</v>
      </c>
      <c r="W32" s="17">
        <v>0.14173388481140101</v>
      </c>
      <c r="X32">
        <v>0.55430531501769997</v>
      </c>
      <c r="Y32">
        <v>0.55430531501769997</v>
      </c>
      <c r="Z32">
        <v>0.6</v>
      </c>
      <c r="AA32">
        <v>0.9</v>
      </c>
      <c r="AB32">
        <v>0.6</v>
      </c>
      <c r="AC32">
        <v>0.72</v>
      </c>
      <c r="AD32">
        <v>0.1</v>
      </c>
      <c r="AE32">
        <v>0.3</v>
      </c>
    </row>
    <row r="33" spans="1:31" x14ac:dyDescent="0.15">
      <c r="A33" s="6">
        <v>434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>
        <v>9.6498718261718697</v>
      </c>
      <c r="L33" s="10">
        <v>1.8878593444824201</v>
      </c>
      <c r="M33">
        <v>0.82209014892578103</v>
      </c>
      <c r="N33">
        <v>7.5360412597656197</v>
      </c>
      <c r="O33">
        <v>5</v>
      </c>
      <c r="P33">
        <v>5</v>
      </c>
      <c r="Q33">
        <v>15</v>
      </c>
      <c r="R33" s="16">
        <v>0.33329999999999999</v>
      </c>
      <c r="S33" s="16">
        <f t="shared" si="3"/>
        <v>0.5</v>
      </c>
      <c r="T33">
        <v>4.3355979919433603</v>
      </c>
      <c r="U33">
        <v>3.9106612205505402</v>
      </c>
      <c r="V33">
        <v>3.71452856063843</v>
      </c>
      <c r="W33" s="17">
        <v>0.19613265991210899</v>
      </c>
      <c r="X33">
        <v>0.62106943130493197</v>
      </c>
      <c r="Y33">
        <v>0.62106943130493197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981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>
        <v>7.6400470733642596</v>
      </c>
      <c r="L34" s="10">
        <v>1.8883800506591799</v>
      </c>
      <c r="M34">
        <v>0.61321640014648404</v>
      </c>
      <c r="N34">
        <v>6.3982028961181596</v>
      </c>
      <c r="O34">
        <v>4</v>
      </c>
      <c r="P34">
        <v>4</v>
      </c>
      <c r="Q34">
        <v>13</v>
      </c>
      <c r="R34" s="16">
        <v>0.30769999999999997</v>
      </c>
      <c r="S34" s="16">
        <f t="shared" si="3"/>
        <v>0.4</v>
      </c>
      <c r="T34">
        <v>3.7331581115722701</v>
      </c>
      <c r="U34">
        <v>3.33506560325623</v>
      </c>
      <c r="V34">
        <v>3.2318885326385498</v>
      </c>
      <c r="W34" s="17">
        <v>0.103177070617676</v>
      </c>
      <c r="X34">
        <v>0.50126957893371604</v>
      </c>
      <c r="Y34">
        <v>0.50126957893371604</v>
      </c>
      <c r="Z34">
        <v>0.4</v>
      </c>
      <c r="AA34">
        <v>0.9</v>
      </c>
      <c r="AB34">
        <v>0.69230769230769196</v>
      </c>
      <c r="AC34">
        <v>0.78260869565217395</v>
      </c>
      <c r="AD34">
        <v>0.1</v>
      </c>
      <c r="AE34">
        <v>0.5</v>
      </c>
    </row>
    <row r="35" spans="1:31" x14ac:dyDescent="0.15">
      <c r="A35" s="6">
        <v>340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8.4743232727050799</v>
      </c>
      <c r="L35" s="10">
        <v>1.6982879638671899</v>
      </c>
      <c r="M35">
        <v>0.299484252929687</v>
      </c>
      <c r="N35">
        <v>7.7963790893554696</v>
      </c>
      <c r="O35">
        <v>6</v>
      </c>
      <c r="P35">
        <v>6</v>
      </c>
      <c r="Q35">
        <v>16</v>
      </c>
      <c r="R35" s="16">
        <v>0.375</v>
      </c>
      <c r="S35" s="16">
        <f t="shared" si="3"/>
        <v>0.6</v>
      </c>
      <c r="T35">
        <v>4.3938579559326199</v>
      </c>
      <c r="U35">
        <v>3.8487272262573202</v>
      </c>
      <c r="V35">
        <v>3.7890763282775901</v>
      </c>
      <c r="W35" s="17">
        <v>5.96508979797363E-2</v>
      </c>
      <c r="X35">
        <v>0.60478162765502896</v>
      </c>
      <c r="Y35">
        <v>0.60478162765502896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185</v>
      </c>
      <c r="B36">
        <v>15</v>
      </c>
      <c r="C36">
        <v>5</v>
      </c>
      <c r="D36">
        <v>10</v>
      </c>
      <c r="E36">
        <v>10</v>
      </c>
      <c r="F36">
        <v>9</v>
      </c>
      <c r="G36">
        <v>1</v>
      </c>
      <c r="H36">
        <v>6</v>
      </c>
      <c r="I36">
        <v>4</v>
      </c>
      <c r="J36">
        <v>0.75</v>
      </c>
      <c r="K36" s="3">
        <v>7.7991294860839799</v>
      </c>
      <c r="L36" s="10">
        <v>1.7056751251220701</v>
      </c>
      <c r="M36">
        <v>0.37688446044921903</v>
      </c>
      <c r="N36">
        <v>6.8337669372558603</v>
      </c>
      <c r="O36">
        <v>5</v>
      </c>
      <c r="P36">
        <v>5</v>
      </c>
      <c r="Q36">
        <v>13</v>
      </c>
      <c r="R36" s="16">
        <v>0.3846</v>
      </c>
      <c r="S36" s="16">
        <f t="shared" si="3"/>
        <v>0.5</v>
      </c>
      <c r="T36">
        <v>3.6019020080566402</v>
      </c>
      <c r="U36">
        <v>3.1437215805053702</v>
      </c>
      <c r="V36">
        <v>3.1551084518432599</v>
      </c>
      <c r="W36" s="17">
        <v>1.1386871337890601E-2</v>
      </c>
      <c r="X36">
        <v>0.44679355621337902</v>
      </c>
      <c r="Y36">
        <v>0.44679355621337902</v>
      </c>
      <c r="Z36">
        <v>0.5</v>
      </c>
      <c r="AA36">
        <v>0.8</v>
      </c>
      <c r="AB36">
        <v>0.61538461538461497</v>
      </c>
      <c r="AC36">
        <v>0.69565217391304301</v>
      </c>
      <c r="AD36">
        <v>0.2</v>
      </c>
      <c r="AE36">
        <v>0.3</v>
      </c>
    </row>
    <row r="37" spans="1:31" x14ac:dyDescent="0.15">
      <c r="A37" s="6">
        <v>274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8.7565059661865199</v>
      </c>
      <c r="L37" s="10">
        <v>1.70070648193359</v>
      </c>
      <c r="M37">
        <v>0.222496032714844</v>
      </c>
      <c r="N37">
        <v>8.0641384124755895</v>
      </c>
      <c r="O37">
        <v>6</v>
      </c>
      <c r="P37">
        <v>6</v>
      </c>
      <c r="Q37">
        <v>16</v>
      </c>
      <c r="R37" s="16">
        <v>0.375</v>
      </c>
      <c r="S37" s="16">
        <f t="shared" si="3"/>
        <v>0.6</v>
      </c>
      <c r="T37">
        <v>4.5921669006347701</v>
      </c>
      <c r="U37">
        <v>4.0288748741149902</v>
      </c>
      <c r="V37">
        <v>3.97016382217407</v>
      </c>
      <c r="W37" s="17">
        <v>5.8711051940918003E-2</v>
      </c>
      <c r="X37">
        <v>0.62200307846069303</v>
      </c>
      <c r="Y37">
        <v>0.62200307846069303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532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>
        <v>9.6175632476806605</v>
      </c>
      <c r="L38" s="10">
        <v>1.9014892578125</v>
      </c>
      <c r="M38">
        <v>1.4356002807617201</v>
      </c>
      <c r="N38">
        <v>7.315673828125</v>
      </c>
      <c r="O38">
        <v>4</v>
      </c>
      <c r="P38">
        <v>4</v>
      </c>
      <c r="Q38">
        <v>13</v>
      </c>
      <c r="R38" s="16">
        <v>0.30769999999999997</v>
      </c>
      <c r="S38" s="16">
        <f t="shared" ref="S38:S42" si="4">O38/E38</f>
        <v>0.4</v>
      </c>
      <c r="T38">
        <v>4.1075992584228498</v>
      </c>
      <c r="U38">
        <v>3.81423759460449</v>
      </c>
      <c r="V38">
        <v>3.5993456840515101</v>
      </c>
      <c r="W38" s="17">
        <v>0.21489191055297799</v>
      </c>
      <c r="X38">
        <v>0.508253574371338</v>
      </c>
      <c r="Y38">
        <v>0.508253574371338</v>
      </c>
      <c r="Z38">
        <v>0.4</v>
      </c>
      <c r="AA38">
        <v>0.9</v>
      </c>
      <c r="AB38">
        <v>0.69230769230769196</v>
      </c>
      <c r="AC38">
        <v>0.78260869565217395</v>
      </c>
      <c r="AD38">
        <v>0.1</v>
      </c>
      <c r="AE38">
        <v>0.5</v>
      </c>
    </row>
    <row r="39" spans="1:31" x14ac:dyDescent="0.15">
      <c r="A39" s="6">
        <v>156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8.0599040985107404</v>
      </c>
      <c r="L39" s="10">
        <v>1.6942272186279299</v>
      </c>
      <c r="M39">
        <v>0.34922027587890597</v>
      </c>
      <c r="N39">
        <v>7.2469310760498002</v>
      </c>
      <c r="O39">
        <v>6</v>
      </c>
      <c r="P39">
        <v>6</v>
      </c>
      <c r="Q39">
        <v>16</v>
      </c>
      <c r="R39" s="16">
        <v>0.375</v>
      </c>
      <c r="S39" s="16">
        <f t="shared" si="4"/>
        <v>0.6</v>
      </c>
      <c r="T39">
        <v>4.22702980041504</v>
      </c>
      <c r="U39">
        <v>3.72976851463318</v>
      </c>
      <c r="V39">
        <v>3.6585106849670401</v>
      </c>
      <c r="W39" s="17">
        <v>7.1257829666137695E-2</v>
      </c>
      <c r="X39">
        <v>0.56851911544799805</v>
      </c>
      <c r="Y39">
        <v>0.56851911544799805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990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>
        <v>8.4486637115478498</v>
      </c>
      <c r="L40" s="10">
        <v>1.9053821563720701</v>
      </c>
      <c r="M40">
        <v>0.90157699584960904</v>
      </c>
      <c r="N40">
        <v>6.00150489807129</v>
      </c>
      <c r="O40">
        <v>6</v>
      </c>
      <c r="P40">
        <v>6</v>
      </c>
      <c r="Q40">
        <v>16</v>
      </c>
      <c r="R40" s="16">
        <v>0.375</v>
      </c>
      <c r="S40" s="16">
        <f t="shared" si="4"/>
        <v>0.6</v>
      </c>
      <c r="T40">
        <v>4.1283950805664098</v>
      </c>
      <c r="U40">
        <v>3.7545332908630402</v>
      </c>
      <c r="V40">
        <v>3.5537257194518999</v>
      </c>
      <c r="W40" s="17">
        <v>0.20080757141113301</v>
      </c>
      <c r="X40">
        <v>0.57466936111450195</v>
      </c>
      <c r="Y40">
        <v>0.57466936111450195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s="1" customFormat="1" x14ac:dyDescent="0.15">
      <c r="A41" s="8">
        <v>919</v>
      </c>
      <c r="B41" s="1">
        <v>18</v>
      </c>
      <c r="C41" s="1">
        <v>2</v>
      </c>
      <c r="D41" s="1">
        <v>10</v>
      </c>
      <c r="E41" s="1">
        <v>10</v>
      </c>
      <c r="F41" s="1">
        <v>10</v>
      </c>
      <c r="G41" s="1">
        <v>0</v>
      </c>
      <c r="H41" s="1">
        <v>8</v>
      </c>
      <c r="I41" s="1">
        <v>2</v>
      </c>
      <c r="J41" s="1">
        <v>0.9</v>
      </c>
      <c r="K41" s="1">
        <v>9.3149452209472692</v>
      </c>
      <c r="L41" s="12">
        <v>1.9072952270507799</v>
      </c>
      <c r="M41" s="1">
        <v>1.2956085205078101</v>
      </c>
      <c r="N41" s="1">
        <v>6.2011222839355504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4"/>
        <v>0.5</v>
      </c>
      <c r="T41" s="1">
        <v>3.9522819519043</v>
      </c>
      <c r="U41" s="1">
        <v>3.6741347312927202</v>
      </c>
      <c r="V41" s="1">
        <v>3.4054298400878902</v>
      </c>
      <c r="W41" s="12">
        <v>0.26870489120483398</v>
      </c>
      <c r="X41" s="1">
        <v>0.54685211181640603</v>
      </c>
      <c r="Y41" s="1">
        <v>0.54685211181640603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868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12.251512527465801</v>
      </c>
      <c r="L42" s="10">
        <v>1.91659736633301</v>
      </c>
      <c r="M42">
        <v>1.7530345916748</v>
      </c>
      <c r="N42">
        <v>9.8475990295410192</v>
      </c>
      <c r="O42">
        <v>8</v>
      </c>
      <c r="P42">
        <v>8</v>
      </c>
      <c r="Q42">
        <v>18</v>
      </c>
      <c r="R42" s="16">
        <v>0.44440000000000002</v>
      </c>
      <c r="S42" s="16">
        <f t="shared" si="4"/>
        <v>0.8</v>
      </c>
      <c r="T42">
        <v>4.5495071411132804</v>
      </c>
      <c r="U42">
        <v>4.2235770225524902</v>
      </c>
      <c r="V42">
        <v>3.9954762458801301</v>
      </c>
      <c r="W42" s="17">
        <v>0.228100776672363</v>
      </c>
      <c r="X42">
        <v>0.55403089523315396</v>
      </c>
      <c r="Y42">
        <v>0.55403089523315396</v>
      </c>
      <c r="Z42">
        <v>0.8</v>
      </c>
      <c r="AA42">
        <v>1</v>
      </c>
      <c r="AB42">
        <v>0.55555555555555602</v>
      </c>
      <c r="AC42">
        <v>0.71428571428571397</v>
      </c>
      <c r="AD42">
        <v>0</v>
      </c>
      <c r="AE42">
        <v>0.2</v>
      </c>
    </row>
    <row r="43" spans="1:31" x14ac:dyDescent="0.15">
      <c r="A43" s="6">
        <v>984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8.6383628845214808</v>
      </c>
      <c r="L43" s="10">
        <v>1.9156856536865201</v>
      </c>
      <c r="M43">
        <v>0.92982864379882801</v>
      </c>
      <c r="N43">
        <v>6.3176345825195304</v>
      </c>
      <c r="O43">
        <v>4</v>
      </c>
      <c r="P43">
        <v>4</v>
      </c>
      <c r="Q43">
        <v>13</v>
      </c>
      <c r="R43" s="16">
        <v>0.30769999999999997</v>
      </c>
      <c r="S43" s="16">
        <f t="shared" ref="S43:S48" si="5">O43/E43</f>
        <v>0.4</v>
      </c>
      <c r="T43">
        <v>4.0963973999023402</v>
      </c>
      <c r="U43">
        <v>3.7216889858245801</v>
      </c>
      <c r="V43">
        <v>3.5205378532409699</v>
      </c>
      <c r="W43" s="17">
        <v>0.201151132583618</v>
      </c>
      <c r="X43">
        <v>0.57585954666137695</v>
      </c>
      <c r="Y43">
        <v>0.57585954666137695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6">
        <v>58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8.3219585418701207</v>
      </c>
      <c r="L44" s="10">
        <v>1.9185981750488299</v>
      </c>
      <c r="M44">
        <v>0.363037109375</v>
      </c>
      <c r="N44">
        <v>6.7833614349365199</v>
      </c>
      <c r="O44">
        <v>5</v>
      </c>
      <c r="P44">
        <v>5</v>
      </c>
      <c r="Q44">
        <v>15</v>
      </c>
      <c r="R44" s="16">
        <v>0.33329999999999999</v>
      </c>
      <c r="S44" s="16">
        <f t="shared" si="5"/>
        <v>0.5</v>
      </c>
      <c r="T44">
        <v>4.3147506713867196</v>
      </c>
      <c r="U44">
        <v>3.8400793075561501</v>
      </c>
      <c r="V44">
        <v>3.7296600341796902</v>
      </c>
      <c r="W44" s="17">
        <v>0.110419273376465</v>
      </c>
      <c r="X44">
        <v>0.58509063720703103</v>
      </c>
      <c r="Y44">
        <v>0.58509063720703103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796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6.9556026458740199</v>
      </c>
      <c r="L45" s="10">
        <v>1.9211883544921899</v>
      </c>
      <c r="M45">
        <v>0.54106140136718694</v>
      </c>
      <c r="N45">
        <v>7.3085746765136701</v>
      </c>
      <c r="O45">
        <v>4</v>
      </c>
      <c r="P45">
        <v>4</v>
      </c>
      <c r="Q45">
        <v>12</v>
      </c>
      <c r="R45" s="16">
        <v>0.33329999999999999</v>
      </c>
      <c r="S45" s="16">
        <f t="shared" si="5"/>
        <v>0.4</v>
      </c>
      <c r="T45">
        <v>3.2210350036621098</v>
      </c>
      <c r="U45">
        <v>2.77824139595032</v>
      </c>
      <c r="V45">
        <v>2.7845611572265598</v>
      </c>
      <c r="W45" s="17">
        <v>6.3197612762451198E-3</v>
      </c>
      <c r="X45">
        <v>0.43647384643554699</v>
      </c>
      <c r="Y45">
        <v>0.43647384643554699</v>
      </c>
      <c r="Z45">
        <v>0.4</v>
      </c>
      <c r="AA45">
        <v>0.8</v>
      </c>
      <c r="AB45">
        <v>0.66666666666666696</v>
      </c>
      <c r="AC45">
        <v>0.72727272727272696</v>
      </c>
      <c r="AD45">
        <v>0.2</v>
      </c>
      <c r="AE45">
        <v>0.4</v>
      </c>
    </row>
    <row r="46" spans="1:31" x14ac:dyDescent="0.15">
      <c r="A46" s="6">
        <v>703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10.502403259277299</v>
      </c>
      <c r="L46" s="10">
        <v>1.91311454772949</v>
      </c>
      <c r="M46">
        <v>1.4577445983886701</v>
      </c>
      <c r="N46">
        <v>8.4597473144531197</v>
      </c>
      <c r="O46">
        <v>6</v>
      </c>
      <c r="P46">
        <v>6</v>
      </c>
      <c r="Q46">
        <v>16</v>
      </c>
      <c r="R46" s="16">
        <v>0.375</v>
      </c>
      <c r="S46" s="16">
        <f t="shared" si="5"/>
        <v>0.6</v>
      </c>
      <c r="T46">
        <v>4.2322654724121103</v>
      </c>
      <c r="U46">
        <v>3.86691045761108</v>
      </c>
      <c r="V46">
        <v>3.6686854362487802</v>
      </c>
      <c r="W46" s="17">
        <v>0.19822502136230499</v>
      </c>
      <c r="X46">
        <v>0.56358003616332997</v>
      </c>
      <c r="Y46">
        <v>0.56358003616332997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66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12.834880828857401</v>
      </c>
      <c r="L47" s="10">
        <v>1.9117622375488299</v>
      </c>
      <c r="M47">
        <v>1.6743087768554701</v>
      </c>
      <c r="N47">
        <v>9.7622947692871094</v>
      </c>
      <c r="O47">
        <v>6</v>
      </c>
      <c r="P47">
        <v>6</v>
      </c>
      <c r="Q47">
        <v>16</v>
      </c>
      <c r="R47" s="16">
        <v>0.375</v>
      </c>
      <c r="S47" s="16">
        <f t="shared" si="5"/>
        <v>0.6</v>
      </c>
      <c r="T47">
        <v>5.3047294616699201</v>
      </c>
      <c r="U47">
        <v>4.9479794502258301</v>
      </c>
      <c r="V47">
        <v>4.6499147415161097</v>
      </c>
      <c r="W47" s="17">
        <v>0.29806470870971702</v>
      </c>
      <c r="X47">
        <v>0.65481472015380904</v>
      </c>
      <c r="Y47">
        <v>0.65481472015380904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530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13.0725746154785</v>
      </c>
      <c r="L48" s="10">
        <v>1.9138488769531199</v>
      </c>
      <c r="M48">
        <v>1.68550872802734</v>
      </c>
      <c r="N48">
        <v>10.1151885986328</v>
      </c>
      <c r="O48">
        <v>7</v>
      </c>
      <c r="P48">
        <v>7</v>
      </c>
      <c r="Q48">
        <v>17</v>
      </c>
      <c r="R48" s="16">
        <v>0.4118</v>
      </c>
      <c r="S48" s="16">
        <f t="shared" si="5"/>
        <v>0.7</v>
      </c>
      <c r="T48">
        <v>4.7995872497558603</v>
      </c>
      <c r="U48">
        <v>4.4854669570922896</v>
      </c>
      <c r="V48">
        <v>4.2099537849426296</v>
      </c>
      <c r="W48" s="17">
        <v>0.27551317214965798</v>
      </c>
      <c r="X48">
        <v>0.58963346481323198</v>
      </c>
      <c r="Y48">
        <v>0.58963346481323198</v>
      </c>
      <c r="Z48">
        <v>0.7</v>
      </c>
      <c r="AA48">
        <v>1</v>
      </c>
      <c r="AB48">
        <v>0.58823529411764697</v>
      </c>
      <c r="AC48">
        <v>0.74074074074074103</v>
      </c>
      <c r="AD48">
        <v>0</v>
      </c>
      <c r="AE48">
        <v>0.3</v>
      </c>
    </row>
    <row r="49" spans="1:31" x14ac:dyDescent="0.15">
      <c r="A49" s="6">
        <v>132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7.7216281890869096</v>
      </c>
      <c r="L49" s="10">
        <v>1.9129390716552701</v>
      </c>
      <c r="M49">
        <v>1.05533599853516</v>
      </c>
      <c r="N49">
        <v>5.4394378662109402</v>
      </c>
      <c r="O49">
        <v>5</v>
      </c>
      <c r="P49">
        <v>5</v>
      </c>
      <c r="Q49">
        <v>15</v>
      </c>
      <c r="R49" s="16">
        <v>0.33329999999999999</v>
      </c>
      <c r="S49" s="16">
        <f t="shared" ref="S49:S52" si="6">O49/E49</f>
        <v>0.5</v>
      </c>
      <c r="T49">
        <v>3.7243061065673801</v>
      </c>
      <c r="U49">
        <v>3.4226949214935298</v>
      </c>
      <c r="V49">
        <v>3.25215792655945</v>
      </c>
      <c r="W49" s="17">
        <v>0.170536994934082</v>
      </c>
      <c r="X49">
        <v>0.47214818000793501</v>
      </c>
      <c r="Y49">
        <v>0.47214818000793501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265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9.1424427032470703</v>
      </c>
      <c r="L50" s="10">
        <v>1.91965484619141</v>
      </c>
      <c r="M50">
        <v>0.96705245971679699</v>
      </c>
      <c r="N50">
        <v>7.1429157257080096</v>
      </c>
      <c r="O50">
        <v>6</v>
      </c>
      <c r="P50">
        <v>6</v>
      </c>
      <c r="Q50">
        <v>16</v>
      </c>
      <c r="R50" s="16">
        <v>0.375</v>
      </c>
      <c r="S50" s="16">
        <f t="shared" si="6"/>
        <v>0.6</v>
      </c>
      <c r="T50">
        <v>4.2916851043701199</v>
      </c>
      <c r="U50">
        <v>3.8771021366119398</v>
      </c>
      <c r="V50">
        <v>3.6966865062713601</v>
      </c>
      <c r="W50" s="17">
        <v>0.18041563034057601</v>
      </c>
      <c r="X50">
        <v>0.59499859809875499</v>
      </c>
      <c r="Y50">
        <v>0.59499859809875499</v>
      </c>
      <c r="Z50">
        <v>0.6</v>
      </c>
      <c r="AA50">
        <v>1</v>
      </c>
      <c r="AB50">
        <v>0.625</v>
      </c>
      <c r="AC50">
        <v>0.76923076923076905</v>
      </c>
      <c r="AD50">
        <v>0</v>
      </c>
      <c r="AE50">
        <v>0.4</v>
      </c>
    </row>
    <row r="51" spans="1:31" s="1" customFormat="1" x14ac:dyDescent="0.15">
      <c r="A51" s="8">
        <v>58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2">
        <v>8.3219585418701207</v>
      </c>
      <c r="L51" s="12">
        <v>1.9185981750488299</v>
      </c>
      <c r="M51" s="1">
        <v>0.363037109375</v>
      </c>
      <c r="N51" s="1">
        <v>6.7833614349365199</v>
      </c>
      <c r="O51" s="1">
        <v>5</v>
      </c>
      <c r="P51" s="1">
        <v>5</v>
      </c>
      <c r="Q51" s="1">
        <v>15</v>
      </c>
      <c r="R51" s="19">
        <v>0.33329999999999999</v>
      </c>
      <c r="S51" s="19">
        <f t="shared" si="6"/>
        <v>0.5</v>
      </c>
      <c r="T51" s="1">
        <v>4.3147506713867196</v>
      </c>
      <c r="U51" s="1">
        <v>3.8400793075561501</v>
      </c>
      <c r="V51" s="1">
        <v>3.7296600341796902</v>
      </c>
      <c r="W51" s="12">
        <v>0.110419273376465</v>
      </c>
      <c r="X51" s="1">
        <v>0.58509063720703103</v>
      </c>
      <c r="Y51" s="1">
        <v>0.58509063720703103</v>
      </c>
      <c r="Z51" s="1">
        <v>0.5</v>
      </c>
      <c r="AA51" s="1">
        <v>1</v>
      </c>
      <c r="AB51" s="1">
        <v>0.66666666666666696</v>
      </c>
      <c r="AC51" s="1">
        <v>0.8</v>
      </c>
      <c r="AD51" s="1">
        <v>0</v>
      </c>
      <c r="AE51" s="1">
        <v>0.5</v>
      </c>
    </row>
    <row r="52" spans="1:31" x14ac:dyDescent="0.15">
      <c r="A52" s="6">
        <v>690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7.2086696624755904</v>
      </c>
      <c r="L52" s="10">
        <v>2.1912612915039098</v>
      </c>
      <c r="M52">
        <v>0.60709381103515603</v>
      </c>
      <c r="N52">
        <v>6.8664932250976598</v>
      </c>
      <c r="O52">
        <v>4</v>
      </c>
      <c r="P52">
        <v>4</v>
      </c>
      <c r="Q52">
        <v>13</v>
      </c>
      <c r="R52" s="16">
        <v>0.30769999999999997</v>
      </c>
      <c r="S52" s="16">
        <f t="shared" si="6"/>
        <v>0.4</v>
      </c>
      <c r="T52">
        <v>3.0159358978271502</v>
      </c>
      <c r="U52">
        <v>2.6021556854247998</v>
      </c>
      <c r="V52">
        <v>2.5527789592742902</v>
      </c>
      <c r="W52" s="17">
        <v>4.9376726150512702E-2</v>
      </c>
      <c r="X52">
        <v>0.463156938552856</v>
      </c>
      <c r="Y52">
        <v>0.463156938552856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1" x14ac:dyDescent="0.15">
      <c r="A53" s="6">
        <v>442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7.8175697326660201</v>
      </c>
      <c r="L53" s="10">
        <v>2.1852436065673801</v>
      </c>
      <c r="M53">
        <v>0.98040008544921897</v>
      </c>
      <c r="N53">
        <v>6.3751068115234402</v>
      </c>
      <c r="O53">
        <v>5</v>
      </c>
      <c r="P53">
        <v>5</v>
      </c>
      <c r="Q53">
        <v>15</v>
      </c>
      <c r="R53" s="16">
        <v>0.33329999999999999</v>
      </c>
      <c r="S53" s="16">
        <f t="shared" ref="S53:S59" si="7">O53/E53</f>
        <v>0.5</v>
      </c>
      <c r="T53">
        <v>4.0853614807128897</v>
      </c>
      <c r="U53">
        <v>3.6581385135650599</v>
      </c>
      <c r="V53">
        <v>3.5264229774475102</v>
      </c>
      <c r="W53" s="17">
        <v>0.13171553611755399</v>
      </c>
      <c r="X53">
        <v>0.55893850326538097</v>
      </c>
      <c r="Y53">
        <v>0.55893850326538097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521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6.8177566528320304</v>
      </c>
      <c r="L54" s="3">
        <v>2.2020149230957</v>
      </c>
      <c r="M54">
        <v>0.59191131591796897</v>
      </c>
      <c r="N54">
        <v>6.0112800598144496</v>
      </c>
      <c r="O54">
        <v>4</v>
      </c>
      <c r="P54">
        <v>4</v>
      </c>
      <c r="Q54">
        <v>14</v>
      </c>
      <c r="R54" s="16">
        <v>0.28570000000000001</v>
      </c>
      <c r="S54" s="16">
        <f t="shared" si="7"/>
        <v>0.4</v>
      </c>
      <c r="T54">
        <v>3.2612056732177699</v>
      </c>
      <c r="U54">
        <v>2.8719031810760498</v>
      </c>
      <c r="V54">
        <v>2.8120932579040501</v>
      </c>
      <c r="W54" s="3">
        <v>5.9809923171997098E-2</v>
      </c>
      <c r="X54">
        <v>0.44911241531372098</v>
      </c>
      <c r="Y54">
        <v>0.44911241531372098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672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9.1706352233886701</v>
      </c>
      <c r="L55" s="10">
        <v>2.1295356750488299</v>
      </c>
      <c r="M55">
        <v>0.72742462158203103</v>
      </c>
      <c r="N55">
        <v>8.2298793792724592</v>
      </c>
      <c r="O55">
        <v>6</v>
      </c>
      <c r="P55">
        <v>6</v>
      </c>
      <c r="Q55">
        <v>16</v>
      </c>
      <c r="R55" s="16">
        <v>0.375</v>
      </c>
      <c r="S55" s="16">
        <f t="shared" si="7"/>
        <v>0.6</v>
      </c>
      <c r="T55">
        <v>3.96907615661621</v>
      </c>
      <c r="U55">
        <v>3.4698469638824498</v>
      </c>
      <c r="V55">
        <v>3.38294529914856</v>
      </c>
      <c r="W55" s="17">
        <v>8.6901664733886705E-2</v>
      </c>
      <c r="X55">
        <v>0.58613085746765103</v>
      </c>
      <c r="Y55">
        <v>0.58613085746765103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833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9.99371337890625</v>
      </c>
      <c r="L56" s="10">
        <v>2.1343574523925799</v>
      </c>
      <c r="M56">
        <v>1.4716148376464799</v>
      </c>
      <c r="N56">
        <v>6.5104637145996103</v>
      </c>
      <c r="O56">
        <v>5</v>
      </c>
      <c r="P56">
        <v>5</v>
      </c>
      <c r="Q56">
        <v>15</v>
      </c>
      <c r="R56" s="16">
        <v>0.33329999999999999</v>
      </c>
      <c r="S56" s="16">
        <f t="shared" si="7"/>
        <v>0.5</v>
      </c>
      <c r="T56">
        <v>4.3172283172607404</v>
      </c>
      <c r="U56">
        <v>4.0264840126037598</v>
      </c>
      <c r="V56">
        <v>3.7139267921447701</v>
      </c>
      <c r="W56" s="17">
        <v>0.31255722045898399</v>
      </c>
      <c r="X56">
        <v>0.60330152511596702</v>
      </c>
      <c r="Y56">
        <v>0.60330152511596702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768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9.2490539550781197</v>
      </c>
      <c r="L57" s="10">
        <v>2.1260395050048801</v>
      </c>
      <c r="M57">
        <v>0.34942245483398399</v>
      </c>
      <c r="N57">
        <v>7.4301509857177699</v>
      </c>
      <c r="O57">
        <v>5</v>
      </c>
      <c r="P57">
        <v>5</v>
      </c>
      <c r="Q57">
        <v>15</v>
      </c>
      <c r="R57" s="16">
        <v>0.33329999999999999</v>
      </c>
      <c r="S57" s="16">
        <f t="shared" si="7"/>
        <v>0.5</v>
      </c>
      <c r="T57">
        <v>4.2136154174804696</v>
      </c>
      <c r="U57">
        <v>3.7236680984497101</v>
      </c>
      <c r="V57">
        <v>3.5841317176818901</v>
      </c>
      <c r="W57" s="17">
        <v>0.13953638076782199</v>
      </c>
      <c r="X57">
        <v>0.62948369979858398</v>
      </c>
      <c r="Y57">
        <v>0.62948369979858398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204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8.2812385559081996</v>
      </c>
      <c r="L58" s="10">
        <v>2.1486053466796902</v>
      </c>
      <c r="M58">
        <v>1.17878341674805</v>
      </c>
      <c r="N58">
        <v>5.5281791687011701</v>
      </c>
      <c r="O58">
        <v>4</v>
      </c>
      <c r="P58">
        <v>4</v>
      </c>
      <c r="Q58">
        <v>14</v>
      </c>
      <c r="R58" s="16">
        <v>0.28570000000000001</v>
      </c>
      <c r="S58" s="16">
        <f t="shared" si="7"/>
        <v>0.4</v>
      </c>
      <c r="T58">
        <v>3.96217918395996</v>
      </c>
      <c r="U58">
        <v>3.6453299522399898</v>
      </c>
      <c r="V58">
        <v>3.4208571910858101</v>
      </c>
      <c r="W58" s="17">
        <v>0.224472761154175</v>
      </c>
      <c r="X58">
        <v>0.54132199287414595</v>
      </c>
      <c r="Y58">
        <v>0.54132199287414595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672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9.1706352233886701</v>
      </c>
      <c r="L59" s="10">
        <v>2.1295356750488299</v>
      </c>
      <c r="M59">
        <v>0.72742462158203103</v>
      </c>
      <c r="N59">
        <v>8.2298793792724592</v>
      </c>
      <c r="O59">
        <v>6</v>
      </c>
      <c r="P59">
        <v>6</v>
      </c>
      <c r="Q59">
        <v>16</v>
      </c>
      <c r="R59" s="16">
        <v>0.375</v>
      </c>
      <c r="S59" s="16">
        <f t="shared" si="7"/>
        <v>0.6</v>
      </c>
      <c r="T59">
        <v>3.96907615661621</v>
      </c>
      <c r="U59">
        <v>3.4698469638824498</v>
      </c>
      <c r="V59">
        <v>3.38294529914856</v>
      </c>
      <c r="W59" s="17">
        <v>8.6901664733886705E-2</v>
      </c>
      <c r="X59">
        <v>0.58613085746765103</v>
      </c>
      <c r="Y59">
        <v>0.58613085746765103</v>
      </c>
      <c r="Z59">
        <v>0.6</v>
      </c>
      <c r="AA59">
        <v>1</v>
      </c>
      <c r="AB59">
        <v>0.625</v>
      </c>
      <c r="AC59">
        <v>0.76923076923076905</v>
      </c>
      <c r="AD59">
        <v>0</v>
      </c>
      <c r="AE59">
        <v>0.4</v>
      </c>
    </row>
    <row r="60" spans="1:31" x14ac:dyDescent="0.15">
      <c r="A60" s="6">
        <v>55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8.4483203887939506</v>
      </c>
      <c r="L60" s="10">
        <v>2.13308906555176</v>
      </c>
      <c r="M60">
        <v>1.2359924316406199</v>
      </c>
      <c r="N60">
        <v>6.0314388275146502</v>
      </c>
      <c r="O60">
        <v>5</v>
      </c>
      <c r="P60">
        <v>5</v>
      </c>
      <c r="Q60">
        <v>15</v>
      </c>
      <c r="R60" s="16">
        <v>0.33329999999999999</v>
      </c>
      <c r="S60" s="16">
        <f t="shared" ref="S60:S71" si="8">O60/E60</f>
        <v>0.5</v>
      </c>
      <c r="T60">
        <v>3.51515769958496</v>
      </c>
      <c r="U60">
        <v>3.2168738842010498</v>
      </c>
      <c r="V60">
        <v>3.0065894126892099</v>
      </c>
      <c r="W60" s="17">
        <v>0.21028447151184099</v>
      </c>
      <c r="X60">
        <v>0.50856828689575195</v>
      </c>
      <c r="Y60">
        <v>0.50856828689575195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860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2">
        <v>7.5698337554931596</v>
      </c>
      <c r="L61" s="12">
        <v>2.1776676177978498</v>
      </c>
      <c r="M61" s="1">
        <v>1.07400894165039</v>
      </c>
      <c r="N61" s="1">
        <v>6.2278079986572301</v>
      </c>
      <c r="O61" s="1">
        <v>4</v>
      </c>
      <c r="P61" s="1">
        <v>4</v>
      </c>
      <c r="Q61" s="1">
        <v>13</v>
      </c>
      <c r="R61" s="19">
        <v>0.30769999999999997</v>
      </c>
      <c r="S61" s="19">
        <f t="shared" si="8"/>
        <v>0.4</v>
      </c>
      <c r="T61" s="1">
        <v>3.6082668304443399</v>
      </c>
      <c r="U61" s="1">
        <v>3.2328574657440199</v>
      </c>
      <c r="V61" s="1">
        <v>3.1007483005523699</v>
      </c>
      <c r="W61" s="12">
        <v>0.13210916519165</v>
      </c>
      <c r="X61" s="1">
        <v>0.507518529891968</v>
      </c>
      <c r="Y61" s="1">
        <v>0.507518529891968</v>
      </c>
      <c r="Z61" s="1">
        <v>0.4</v>
      </c>
      <c r="AA61" s="1">
        <v>0.9</v>
      </c>
      <c r="AB61" s="1">
        <v>0.69230769230769196</v>
      </c>
      <c r="AC61" s="1">
        <v>0.78260869565217395</v>
      </c>
      <c r="AD61" s="1">
        <v>0.1</v>
      </c>
      <c r="AE61" s="1">
        <v>0.5</v>
      </c>
    </row>
    <row r="62" spans="1:31" x14ac:dyDescent="0.15">
      <c r="A62" s="6">
        <v>37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7.9181995391845703</v>
      </c>
      <c r="L62" s="10">
        <v>2.3743133544921902</v>
      </c>
      <c r="M62">
        <v>0.58882904052734397</v>
      </c>
      <c r="N62">
        <v>7.5167980194091797</v>
      </c>
      <c r="O62">
        <v>5</v>
      </c>
      <c r="P62">
        <v>5</v>
      </c>
      <c r="Q62">
        <v>14</v>
      </c>
      <c r="R62" s="16">
        <v>0.35709999999999997</v>
      </c>
      <c r="S62" s="16">
        <f t="shared" si="8"/>
        <v>0.5</v>
      </c>
      <c r="T62">
        <v>3.9399890899658199</v>
      </c>
      <c r="U62">
        <v>3.4389526844024698</v>
      </c>
      <c r="V62">
        <v>3.3988056182861301</v>
      </c>
      <c r="W62" s="17">
        <v>4.0147066116333001E-2</v>
      </c>
      <c r="X62">
        <v>0.54118347167968694</v>
      </c>
      <c r="Y62">
        <v>0.54118347167968694</v>
      </c>
      <c r="Z62">
        <v>0.5</v>
      </c>
      <c r="AA62">
        <v>0.9</v>
      </c>
      <c r="AB62">
        <v>0.64285714285714302</v>
      </c>
      <c r="AC62">
        <v>0.75</v>
      </c>
      <c r="AD62">
        <v>0.1</v>
      </c>
      <c r="AE62">
        <v>0.4</v>
      </c>
    </row>
    <row r="63" spans="1:31" x14ac:dyDescent="0.15">
      <c r="A63" s="6">
        <v>388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8.5895023345947301</v>
      </c>
      <c r="L63" s="10">
        <v>2.3778305053710902</v>
      </c>
      <c r="M63">
        <v>0.202079772949219</v>
      </c>
      <c r="N63">
        <v>8.0718574523925799</v>
      </c>
      <c r="O63">
        <v>5</v>
      </c>
      <c r="P63">
        <v>5</v>
      </c>
      <c r="Q63">
        <v>15</v>
      </c>
      <c r="R63" s="16">
        <v>0.33329999999999999</v>
      </c>
      <c r="S63" s="16">
        <f t="shared" si="8"/>
        <v>0.5</v>
      </c>
      <c r="T63">
        <v>3.9732704162597701</v>
      </c>
      <c r="U63">
        <v>3.4125065803527801</v>
      </c>
      <c r="V63">
        <v>3.3702468872070299</v>
      </c>
      <c r="W63" s="17">
        <v>4.2259693145752002E-2</v>
      </c>
      <c r="X63">
        <v>0.60302352905273404</v>
      </c>
      <c r="Y63">
        <v>0.60302352905273404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811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>
        <v>7.9958915710449201</v>
      </c>
      <c r="L64" s="10">
        <v>2.4192810058593701</v>
      </c>
      <c r="M64">
        <v>0.42259979248046903</v>
      </c>
      <c r="N64">
        <v>7.1598644256591797</v>
      </c>
      <c r="O64">
        <v>4</v>
      </c>
      <c r="P64">
        <v>4</v>
      </c>
      <c r="Q64">
        <v>14</v>
      </c>
      <c r="R64" s="16">
        <v>0.28570000000000001</v>
      </c>
      <c r="S64" s="16">
        <f t="shared" si="8"/>
        <v>0.4</v>
      </c>
      <c r="T64">
        <v>3.1425418853759801</v>
      </c>
      <c r="U64">
        <v>2.70858955383301</v>
      </c>
      <c r="V64">
        <v>2.6420795917511</v>
      </c>
      <c r="W64" s="17">
        <v>6.6509962081909194E-2</v>
      </c>
      <c r="X64">
        <v>0.50046229362487804</v>
      </c>
      <c r="Y64">
        <v>0.50046229362487804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381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8.4343585968017596</v>
      </c>
      <c r="L65" s="10">
        <v>2.4829654693603498</v>
      </c>
      <c r="M65">
        <v>0.32008743286132801</v>
      </c>
      <c r="N65">
        <v>7.5770339965820304</v>
      </c>
      <c r="O65">
        <v>5</v>
      </c>
      <c r="P65">
        <v>5</v>
      </c>
      <c r="Q65">
        <v>15</v>
      </c>
      <c r="R65" s="16">
        <v>0.33329999999999999</v>
      </c>
      <c r="S65" s="16">
        <f t="shared" si="8"/>
        <v>0.5</v>
      </c>
      <c r="T65">
        <v>3.8176078796386701</v>
      </c>
      <c r="U65">
        <v>3.3234374523162802</v>
      </c>
      <c r="V65">
        <v>3.2520523071289098</v>
      </c>
      <c r="W65" s="17">
        <v>7.1385145187377902E-2</v>
      </c>
      <c r="X65">
        <v>0.56555557250976596</v>
      </c>
      <c r="Y65">
        <v>0.56555557250976596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970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8.1123428344726598</v>
      </c>
      <c r="L66" s="10">
        <v>2.4769401550293</v>
      </c>
      <c r="M66">
        <v>0.43460464477539101</v>
      </c>
      <c r="N66">
        <v>7.18613624572754</v>
      </c>
      <c r="O66">
        <v>4</v>
      </c>
      <c r="P66">
        <v>4</v>
      </c>
      <c r="Q66">
        <v>14</v>
      </c>
      <c r="R66" s="16">
        <v>0.28570000000000001</v>
      </c>
      <c r="S66" s="16">
        <f t="shared" si="8"/>
        <v>0.4</v>
      </c>
      <c r="T66">
        <v>3.5408668518066402</v>
      </c>
      <c r="U66">
        <v>3.0644097328186</v>
      </c>
      <c r="V66">
        <v>2.9869301319122301</v>
      </c>
      <c r="W66" s="17">
        <v>7.7479600906372098E-2</v>
      </c>
      <c r="X66">
        <v>0.55393671989440896</v>
      </c>
      <c r="Y66">
        <v>0.55393671989440896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549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7.7353839874267596</v>
      </c>
      <c r="L67" s="10">
        <v>2.4009819030761701</v>
      </c>
      <c r="M67">
        <v>0.498153686523437</v>
      </c>
      <c r="N67">
        <v>6.8631515502929696</v>
      </c>
      <c r="O67">
        <v>4</v>
      </c>
      <c r="P67">
        <v>4</v>
      </c>
      <c r="Q67">
        <v>14</v>
      </c>
      <c r="R67" s="16">
        <v>0.28570000000000001</v>
      </c>
      <c r="S67" s="16">
        <f t="shared" si="8"/>
        <v>0.4</v>
      </c>
      <c r="T67">
        <v>3.7578601837158199</v>
      </c>
      <c r="U67">
        <v>3.3118636608123802</v>
      </c>
      <c r="V67">
        <v>3.2321610450744598</v>
      </c>
      <c r="W67" s="17">
        <v>7.9702615737914997E-2</v>
      </c>
      <c r="X67">
        <v>0.52569913864135698</v>
      </c>
      <c r="Y67">
        <v>0.52569913864135698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477</v>
      </c>
      <c r="B68">
        <v>16</v>
      </c>
      <c r="C68">
        <v>4</v>
      </c>
      <c r="D68">
        <v>10</v>
      </c>
      <c r="E68">
        <v>10</v>
      </c>
      <c r="F68">
        <v>10</v>
      </c>
      <c r="G68">
        <v>0</v>
      </c>
      <c r="H68">
        <v>6</v>
      </c>
      <c r="I68">
        <v>4</v>
      </c>
      <c r="J68">
        <v>0.8</v>
      </c>
      <c r="K68">
        <v>8.5217647552490199</v>
      </c>
      <c r="L68" s="3">
        <v>2.3952865600585902</v>
      </c>
      <c r="M68">
        <v>1.3604316711425799</v>
      </c>
      <c r="N68">
        <v>7.6236553192138699</v>
      </c>
      <c r="O68">
        <v>6</v>
      </c>
      <c r="P68">
        <v>6</v>
      </c>
      <c r="Q68">
        <v>16</v>
      </c>
      <c r="R68" s="16">
        <v>0.375</v>
      </c>
      <c r="S68" s="16">
        <f t="shared" si="8"/>
        <v>0.6</v>
      </c>
      <c r="T68">
        <v>4.0984210968017596</v>
      </c>
      <c r="U68">
        <v>3.6420803070068399</v>
      </c>
      <c r="V68">
        <v>3.5496582984924299</v>
      </c>
      <c r="W68" s="3">
        <v>9.2422008514404297E-2</v>
      </c>
      <c r="X68">
        <v>0.54876279830932595</v>
      </c>
      <c r="Y68">
        <v>0.54876279830932595</v>
      </c>
      <c r="Z68">
        <v>0.6</v>
      </c>
      <c r="AA68">
        <v>1</v>
      </c>
      <c r="AB68">
        <v>0.625</v>
      </c>
      <c r="AC68">
        <v>0.76923076923076905</v>
      </c>
      <c r="AD68">
        <v>0</v>
      </c>
      <c r="AE68">
        <v>0.4</v>
      </c>
    </row>
    <row r="69" spans="1:31" x14ac:dyDescent="0.15">
      <c r="A69" s="6">
        <v>460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>
        <v>6.9733810424804696</v>
      </c>
      <c r="L69" s="10">
        <v>2.4160079956054701</v>
      </c>
      <c r="M69">
        <v>0.81462478637695301</v>
      </c>
      <c r="N69">
        <v>5.9119777679443404</v>
      </c>
      <c r="O69">
        <v>4</v>
      </c>
      <c r="P69">
        <v>4</v>
      </c>
      <c r="Q69">
        <v>13</v>
      </c>
      <c r="R69" s="16">
        <v>0.30769999999999997</v>
      </c>
      <c r="S69" s="16">
        <f t="shared" si="8"/>
        <v>0.4</v>
      </c>
      <c r="T69">
        <v>3.2793884277343701</v>
      </c>
      <c r="U69">
        <v>2.9090919494628902</v>
      </c>
      <c r="V69">
        <v>2.8150904178619398</v>
      </c>
      <c r="W69" s="17">
        <v>9.4001531600952107E-2</v>
      </c>
      <c r="X69">
        <v>0.46429800987243702</v>
      </c>
      <c r="Y69">
        <v>0.46429800987243702</v>
      </c>
      <c r="Z69">
        <v>0.4</v>
      </c>
      <c r="AA69">
        <v>0.9</v>
      </c>
      <c r="AB69">
        <v>0.69230769230769196</v>
      </c>
      <c r="AC69">
        <v>0.78260869565217395</v>
      </c>
      <c r="AD69">
        <v>0.1</v>
      </c>
      <c r="AE69">
        <v>0.5</v>
      </c>
    </row>
    <row r="70" spans="1:31" x14ac:dyDescent="0.15">
      <c r="A70" s="6">
        <v>390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7.9791641235351598</v>
      </c>
      <c r="L70" s="10">
        <v>2.5468788146972701</v>
      </c>
      <c r="M70">
        <v>0.53936386108398404</v>
      </c>
      <c r="N70">
        <v>6.8495445251464799</v>
      </c>
      <c r="O70">
        <v>4</v>
      </c>
      <c r="P70">
        <v>4</v>
      </c>
      <c r="Q70">
        <v>13</v>
      </c>
      <c r="R70" s="16">
        <v>0.30769999999999997</v>
      </c>
      <c r="S70" s="16">
        <f t="shared" si="8"/>
        <v>0.4</v>
      </c>
      <c r="T70">
        <v>3.54753494262695</v>
      </c>
      <c r="U70">
        <v>3.11309742927551</v>
      </c>
      <c r="V70">
        <v>3.0184552669525102</v>
      </c>
      <c r="W70" s="17">
        <v>9.4642162322998005E-2</v>
      </c>
      <c r="X70">
        <v>0.52907967567443803</v>
      </c>
      <c r="Y70">
        <v>0.52907967567443803</v>
      </c>
      <c r="Z70">
        <v>0.4</v>
      </c>
      <c r="AA70">
        <v>0.9</v>
      </c>
      <c r="AB70">
        <v>0.69230769230769196</v>
      </c>
      <c r="AC70">
        <v>0.78260869565217395</v>
      </c>
      <c r="AD70">
        <v>0.1</v>
      </c>
      <c r="AE70">
        <v>0.5</v>
      </c>
    </row>
    <row r="71" spans="1:31" s="1" customFormat="1" x14ac:dyDescent="0.15">
      <c r="A71" s="8">
        <v>741</v>
      </c>
      <c r="B71" s="1">
        <v>16</v>
      </c>
      <c r="C71" s="1">
        <v>4</v>
      </c>
      <c r="D71" s="1">
        <v>10</v>
      </c>
      <c r="E71" s="1">
        <v>10</v>
      </c>
      <c r="F71" s="1">
        <v>10</v>
      </c>
      <c r="G71" s="1">
        <v>0</v>
      </c>
      <c r="H71" s="1">
        <v>6</v>
      </c>
      <c r="I71" s="1">
        <v>4</v>
      </c>
      <c r="J71" s="1">
        <v>0.8</v>
      </c>
      <c r="K71" s="1">
        <v>7.8732261657714799</v>
      </c>
      <c r="L71" s="12">
        <v>2.3893070220947301</v>
      </c>
      <c r="M71" s="1">
        <v>1.5041046142578101</v>
      </c>
      <c r="N71" s="1">
        <v>6.9268531799316397</v>
      </c>
      <c r="O71" s="1">
        <v>6</v>
      </c>
      <c r="P71" s="1">
        <v>6</v>
      </c>
      <c r="Q71" s="1">
        <v>16</v>
      </c>
      <c r="R71" s="19">
        <v>0.375</v>
      </c>
      <c r="S71" s="19">
        <f t="shared" si="8"/>
        <v>0.6</v>
      </c>
      <c r="T71" s="1">
        <v>3.6089420318603498</v>
      </c>
      <c r="U71" s="1">
        <v>3.2022559642791699</v>
      </c>
      <c r="V71" s="1">
        <v>3.1033778190612802</v>
      </c>
      <c r="W71" s="12">
        <v>9.8878145217895494E-2</v>
      </c>
      <c r="X71" s="1">
        <v>0.50556421279907204</v>
      </c>
      <c r="Y71" s="1">
        <v>0.50556421279907204</v>
      </c>
      <c r="Z71" s="1">
        <v>0.6</v>
      </c>
      <c r="AA71" s="1">
        <v>1</v>
      </c>
      <c r="AB71" s="1">
        <v>0.625</v>
      </c>
      <c r="AC71" s="1">
        <v>0.76923076923076905</v>
      </c>
      <c r="AD71" s="1">
        <v>0</v>
      </c>
      <c r="AE71" s="1">
        <v>0.4</v>
      </c>
    </row>
    <row r="72" spans="1:31" x14ac:dyDescent="0.15">
      <c r="A72" s="6">
        <v>147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>
        <v>7.5927104949951199</v>
      </c>
      <c r="L72" s="10">
        <v>2.7144756317138699</v>
      </c>
      <c r="M72">
        <v>0.28372955322265597</v>
      </c>
      <c r="N72">
        <v>8.1443538665771502</v>
      </c>
      <c r="O72">
        <v>4</v>
      </c>
      <c r="P72">
        <v>4</v>
      </c>
      <c r="Q72">
        <v>13</v>
      </c>
      <c r="R72" s="16">
        <v>0.30769999999999997</v>
      </c>
      <c r="S72" s="16">
        <f t="shared" ref="S72:S81" si="9">O72/E72</f>
        <v>0.4</v>
      </c>
      <c r="T72">
        <v>3.4357986450195299</v>
      </c>
      <c r="U72">
        <v>2.9036130905151398</v>
      </c>
      <c r="V72">
        <v>2.9277539253234899</v>
      </c>
      <c r="W72" s="17">
        <v>2.4140834808349599E-2</v>
      </c>
      <c r="X72">
        <v>0.50804471969604503</v>
      </c>
      <c r="Y72">
        <v>0.50804471969604503</v>
      </c>
      <c r="Z72">
        <v>0.4</v>
      </c>
      <c r="AA72">
        <v>0.9</v>
      </c>
      <c r="AB72">
        <v>0.69230769230769196</v>
      </c>
      <c r="AC72">
        <v>0.78260869565217395</v>
      </c>
      <c r="AD72">
        <v>0.1</v>
      </c>
      <c r="AE72">
        <v>0.5</v>
      </c>
    </row>
    <row r="73" spans="1:31" x14ac:dyDescent="0.15">
      <c r="A73" s="6">
        <v>24</v>
      </c>
      <c r="B73">
        <v>15</v>
      </c>
      <c r="C73">
        <v>5</v>
      </c>
      <c r="D73">
        <v>10</v>
      </c>
      <c r="E73">
        <v>10</v>
      </c>
      <c r="F73">
        <v>9</v>
      </c>
      <c r="G73">
        <v>1</v>
      </c>
      <c r="H73">
        <v>6</v>
      </c>
      <c r="I73">
        <v>4</v>
      </c>
      <c r="J73">
        <v>0.75</v>
      </c>
      <c r="K73">
        <v>8.3411636352539098</v>
      </c>
      <c r="L73" s="10">
        <v>2.5968551635742201</v>
      </c>
      <c r="M73">
        <v>1.41201019287109</v>
      </c>
      <c r="N73">
        <v>6.6117286682128897</v>
      </c>
      <c r="O73">
        <v>5</v>
      </c>
      <c r="P73">
        <v>5</v>
      </c>
      <c r="Q73">
        <v>14</v>
      </c>
      <c r="R73" s="16">
        <v>0.35709999999999997</v>
      </c>
      <c r="S73" s="16">
        <f t="shared" si="9"/>
        <v>0.5</v>
      </c>
      <c r="T73">
        <v>3.4026832580566402</v>
      </c>
      <c r="U73">
        <v>3.0136945247650102</v>
      </c>
      <c r="V73">
        <v>2.94060087203979</v>
      </c>
      <c r="W73" s="17">
        <v>7.3093652725219699E-2</v>
      </c>
      <c r="X73">
        <v>0.46208238601684598</v>
      </c>
      <c r="Y73">
        <v>0.46208238601684598</v>
      </c>
      <c r="Z73">
        <v>0.5</v>
      </c>
      <c r="AA73">
        <v>0.9</v>
      </c>
      <c r="AB73">
        <v>0.64285714285714302</v>
      </c>
      <c r="AC73">
        <v>0.75</v>
      </c>
      <c r="AD73">
        <v>0.1</v>
      </c>
      <c r="AE73">
        <v>0.4</v>
      </c>
    </row>
    <row r="74" spans="1:31" x14ac:dyDescent="0.15">
      <c r="A74" s="6">
        <v>473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7.9275894165039098</v>
      </c>
      <c r="L74" s="10">
        <v>2.6483669281005899</v>
      </c>
      <c r="M74">
        <v>0.66130828857421897</v>
      </c>
      <c r="N74">
        <v>6.5843334197998002</v>
      </c>
      <c r="O74">
        <v>4</v>
      </c>
      <c r="P74">
        <v>4</v>
      </c>
      <c r="Q74">
        <v>14</v>
      </c>
      <c r="R74" s="16">
        <v>0.28570000000000001</v>
      </c>
      <c r="S74" s="16">
        <f t="shared" si="9"/>
        <v>0.4</v>
      </c>
      <c r="T74">
        <v>3.7051258087158199</v>
      </c>
      <c r="U74">
        <v>3.2515168190002401</v>
      </c>
      <c r="V74">
        <v>3.1500170230865501</v>
      </c>
      <c r="W74" s="17">
        <v>0.101499795913696</v>
      </c>
      <c r="X74">
        <v>0.55510878562927202</v>
      </c>
      <c r="Y74">
        <v>0.55510878562927202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x14ac:dyDescent="0.15">
      <c r="A75" s="6">
        <v>465</v>
      </c>
      <c r="B75">
        <v>15</v>
      </c>
      <c r="C75">
        <v>5</v>
      </c>
      <c r="D75">
        <v>10</v>
      </c>
      <c r="E75">
        <v>10</v>
      </c>
      <c r="F75">
        <v>10</v>
      </c>
      <c r="G75">
        <v>0</v>
      </c>
      <c r="H75">
        <v>5</v>
      </c>
      <c r="I75">
        <v>5</v>
      </c>
      <c r="J75">
        <v>0.75</v>
      </c>
      <c r="K75">
        <v>7.2475414276123002</v>
      </c>
      <c r="L75" s="10">
        <v>2.6715660095214799</v>
      </c>
      <c r="M75">
        <v>1.10940933227539</v>
      </c>
      <c r="N75">
        <v>6.0276374816894496</v>
      </c>
      <c r="O75">
        <v>3</v>
      </c>
      <c r="P75">
        <v>3</v>
      </c>
      <c r="Q75">
        <v>11</v>
      </c>
      <c r="R75" s="16">
        <v>0.2727</v>
      </c>
      <c r="S75" s="16">
        <f t="shared" si="9"/>
        <v>0.3</v>
      </c>
      <c r="T75">
        <v>3.08828544616699</v>
      </c>
      <c r="U75">
        <v>2.7331199645996098</v>
      </c>
      <c r="V75">
        <v>2.6300811767578098</v>
      </c>
      <c r="W75" s="17">
        <v>0.103038787841797</v>
      </c>
      <c r="X75">
        <v>0.45820426940918002</v>
      </c>
      <c r="Y75">
        <v>0.45820426940918002</v>
      </c>
      <c r="Z75">
        <v>0.3</v>
      </c>
      <c r="AA75">
        <v>0.8</v>
      </c>
      <c r="AB75">
        <v>0.72727272727272696</v>
      </c>
      <c r="AC75">
        <v>0.76190476190476197</v>
      </c>
      <c r="AD75">
        <v>0.2</v>
      </c>
      <c r="AE75">
        <v>0.5</v>
      </c>
    </row>
    <row r="76" spans="1:31" x14ac:dyDescent="0.15">
      <c r="A76" s="6">
        <v>212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7.9279098510742196</v>
      </c>
      <c r="L76" s="10">
        <v>2.5874786376953098</v>
      </c>
      <c r="M76">
        <v>0.54357528686523404</v>
      </c>
      <c r="N76">
        <v>6.5930538177490199</v>
      </c>
      <c r="O76">
        <v>4</v>
      </c>
      <c r="P76">
        <v>4</v>
      </c>
      <c r="Q76">
        <v>14</v>
      </c>
      <c r="R76" s="16">
        <v>0.28570000000000001</v>
      </c>
      <c r="S76" s="16">
        <f t="shared" si="9"/>
        <v>0.4</v>
      </c>
      <c r="T76">
        <v>3.4272365570068399</v>
      </c>
      <c r="U76">
        <v>3.0102581977844198</v>
      </c>
      <c r="V76">
        <v>2.9044351577758798</v>
      </c>
      <c r="W76" s="17">
        <v>0.10582304000854501</v>
      </c>
      <c r="X76">
        <v>0.52280139923095703</v>
      </c>
      <c r="Y76">
        <v>0.52280139923095703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637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>
        <v>8.3590946197509801</v>
      </c>
      <c r="L77" s="10">
        <v>2.7022609710693399</v>
      </c>
      <c r="M77">
        <v>0.47758865356445301</v>
      </c>
      <c r="N77">
        <v>6.8643245697021502</v>
      </c>
      <c r="O77">
        <v>4</v>
      </c>
      <c r="P77">
        <v>4</v>
      </c>
      <c r="Q77">
        <v>14</v>
      </c>
      <c r="R77" s="16">
        <v>0.28570000000000001</v>
      </c>
      <c r="S77" s="16">
        <f t="shared" si="9"/>
        <v>0.4</v>
      </c>
      <c r="T77">
        <v>3.7901134490966801</v>
      </c>
      <c r="U77">
        <v>3.3169093132018999</v>
      </c>
      <c r="V77">
        <v>3.20951151847839</v>
      </c>
      <c r="W77" s="17">
        <v>0.10739779472351101</v>
      </c>
      <c r="X77">
        <v>0.58060193061828602</v>
      </c>
      <c r="Y77">
        <v>0.58060193061828602</v>
      </c>
      <c r="Z77">
        <v>0.4</v>
      </c>
      <c r="AA77">
        <v>1</v>
      </c>
      <c r="AB77">
        <v>0.71428571428571397</v>
      </c>
      <c r="AC77">
        <v>0.83333333333333304</v>
      </c>
      <c r="AD77">
        <v>0</v>
      </c>
      <c r="AE77">
        <v>0.6</v>
      </c>
    </row>
    <row r="78" spans="1:31" x14ac:dyDescent="0.15">
      <c r="A78" s="6">
        <v>133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8.1249008178710902</v>
      </c>
      <c r="L78" s="10">
        <v>2.6571311950683598</v>
      </c>
      <c r="M78">
        <v>0.60422134399414096</v>
      </c>
      <c r="N78">
        <v>6.8297176361084002</v>
      </c>
      <c r="O78">
        <v>4</v>
      </c>
      <c r="P78">
        <v>4</v>
      </c>
      <c r="Q78">
        <v>14</v>
      </c>
      <c r="R78" s="16">
        <v>0.28570000000000001</v>
      </c>
      <c r="S78" s="16">
        <f t="shared" si="9"/>
        <v>0.4</v>
      </c>
      <c r="T78">
        <v>3.8297367095947301</v>
      </c>
      <c r="U78">
        <v>3.37107276916504</v>
      </c>
      <c r="V78">
        <v>3.2589538097381601</v>
      </c>
      <c r="W78" s="17">
        <v>0.11211895942687999</v>
      </c>
      <c r="X78">
        <v>0.57078289985656705</v>
      </c>
      <c r="Y78">
        <v>0.57078289985656705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362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>
        <v>7.4266471862793004</v>
      </c>
      <c r="L79" s="10">
        <v>2.65016365051269</v>
      </c>
      <c r="M79">
        <v>0.79006195068359397</v>
      </c>
      <c r="N79">
        <v>5.832763671875</v>
      </c>
      <c r="O79">
        <v>3</v>
      </c>
      <c r="P79">
        <v>3</v>
      </c>
      <c r="Q79">
        <v>12</v>
      </c>
      <c r="R79" s="16">
        <v>0.25</v>
      </c>
      <c r="S79" s="16">
        <f t="shared" si="9"/>
        <v>0.3</v>
      </c>
      <c r="T79">
        <v>2.9501590728759801</v>
      </c>
      <c r="U79">
        <v>2.6197974681854199</v>
      </c>
      <c r="V79">
        <v>2.4874329566955602</v>
      </c>
      <c r="W79" s="17">
        <v>0.132364511489868</v>
      </c>
      <c r="X79">
        <v>0.46272611618041998</v>
      </c>
      <c r="Y79">
        <v>0.46272611618041998</v>
      </c>
      <c r="Z79">
        <v>0.3</v>
      </c>
      <c r="AA79">
        <v>0.9</v>
      </c>
      <c r="AB79">
        <v>0.75</v>
      </c>
      <c r="AC79">
        <v>0.81818181818181801</v>
      </c>
      <c r="AD79">
        <v>0.1</v>
      </c>
      <c r="AE79">
        <v>0.6</v>
      </c>
    </row>
    <row r="80" spans="1:31" x14ac:dyDescent="0.15">
      <c r="A80" s="6">
        <v>846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>
        <v>7.7233772277831996</v>
      </c>
      <c r="L80" s="10">
        <v>2.7240009307861301</v>
      </c>
      <c r="M80">
        <v>0.75865173339843694</v>
      </c>
      <c r="N80">
        <v>6.0680427551269496</v>
      </c>
      <c r="O80">
        <v>3</v>
      </c>
      <c r="P80">
        <v>3</v>
      </c>
      <c r="Q80">
        <v>12</v>
      </c>
      <c r="R80" s="16">
        <v>0.25</v>
      </c>
      <c r="S80" s="16">
        <f t="shared" si="9"/>
        <v>0.3</v>
      </c>
      <c r="T80">
        <v>3.34951972961426</v>
      </c>
      <c r="U80">
        <v>2.9564666748046902</v>
      </c>
      <c r="V80">
        <v>2.82115650177002</v>
      </c>
      <c r="W80" s="17">
        <v>0.135310173034668</v>
      </c>
      <c r="X80">
        <v>0.52836322784423795</v>
      </c>
      <c r="Y80">
        <v>0.52836322784423795</v>
      </c>
      <c r="Z80">
        <v>0.3</v>
      </c>
      <c r="AA80">
        <v>0.9</v>
      </c>
      <c r="AB80">
        <v>0.75</v>
      </c>
      <c r="AC80">
        <v>0.81818181818181801</v>
      </c>
      <c r="AD80">
        <v>0.1</v>
      </c>
      <c r="AE80">
        <v>0.6</v>
      </c>
    </row>
    <row r="81" spans="1:31" s="1" customFormat="1" x14ac:dyDescent="0.15">
      <c r="A81" s="8">
        <v>244</v>
      </c>
      <c r="B81" s="1">
        <v>16</v>
      </c>
      <c r="C81" s="1">
        <v>4</v>
      </c>
      <c r="D81" s="1">
        <v>10</v>
      </c>
      <c r="E81" s="1">
        <v>10</v>
      </c>
      <c r="F81" s="1">
        <v>10</v>
      </c>
      <c r="G81" s="1">
        <v>0</v>
      </c>
      <c r="H81" s="1">
        <v>6</v>
      </c>
      <c r="I81" s="1">
        <v>4</v>
      </c>
      <c r="J81" s="1">
        <v>0.8</v>
      </c>
      <c r="K81" s="1">
        <v>8.7490596771240199</v>
      </c>
      <c r="L81" s="12">
        <v>2.5667800903320299</v>
      </c>
      <c r="M81" s="1">
        <v>1.12606430053711</v>
      </c>
      <c r="N81" s="1">
        <v>6.7020092010498002</v>
      </c>
      <c r="O81" s="1">
        <v>5</v>
      </c>
      <c r="P81" s="1">
        <v>5</v>
      </c>
      <c r="Q81" s="1">
        <v>15</v>
      </c>
      <c r="R81" s="19">
        <v>0.33329999999999999</v>
      </c>
      <c r="S81" s="19">
        <f t="shared" si="9"/>
        <v>0.5</v>
      </c>
      <c r="T81" s="1">
        <v>3.7958354949951199</v>
      </c>
      <c r="U81" s="1">
        <v>3.42601418495178</v>
      </c>
      <c r="V81" s="1">
        <v>3.2471504211425799</v>
      </c>
      <c r="W81" s="12">
        <v>0.17886376380920399</v>
      </c>
      <c r="X81" s="1">
        <v>0.54868507385253895</v>
      </c>
      <c r="Y81" s="1">
        <v>0.54868507385253895</v>
      </c>
      <c r="Z81" s="1">
        <v>0.5</v>
      </c>
      <c r="AA81" s="1">
        <v>1</v>
      </c>
      <c r="AB81" s="1">
        <v>0.66666666666666696</v>
      </c>
      <c r="AC81" s="1">
        <v>0.8</v>
      </c>
      <c r="AD81" s="1">
        <v>0</v>
      </c>
      <c r="AE81" s="1">
        <v>0.5</v>
      </c>
    </row>
    <row r="82" spans="1:31" s="3" customFormat="1" x14ac:dyDescent="0.15">
      <c r="K82" s="13" t="s">
        <v>29</v>
      </c>
      <c r="L82" s="10">
        <f>AVERAGE(L2:L81)</f>
        <v>1.9090439796447753</v>
      </c>
      <c r="W82" s="17">
        <f t="shared" ref="W82:AE82" si="10">AVERAGE(W2:W81)</f>
        <v>0.15523467361927035</v>
      </c>
      <c r="Z82" s="3">
        <f t="shared" si="10"/>
        <v>0.54124999999999979</v>
      </c>
      <c r="AA82" s="3">
        <f t="shared" si="10"/>
        <v>0.96750000000000025</v>
      </c>
      <c r="AB82" s="3">
        <f t="shared" si="10"/>
        <v>0.64577295699441617</v>
      </c>
      <c r="AC82" s="3">
        <f t="shared" si="10"/>
        <v>0.77241482808518014</v>
      </c>
      <c r="AD82" s="3">
        <f t="shared" si="10"/>
        <v>3.2500000000000015E-2</v>
      </c>
      <c r="AE82" s="3">
        <f t="shared" si="10"/>
        <v>0.42625000000000002</v>
      </c>
    </row>
    <row r="83" spans="1:31" s="3" customFormat="1" x14ac:dyDescent="0.15">
      <c r="K83" s="14" t="s">
        <v>30</v>
      </c>
      <c r="L83" s="10">
        <f>MAX(L2:L81)</f>
        <v>2.7240009307861301</v>
      </c>
      <c r="W83" s="17">
        <f t="shared" ref="W83:AE83" si="11">MAX(W2:W81)</f>
        <v>0.31255722045898399</v>
      </c>
      <c r="Z83" s="3">
        <f t="shared" si="11"/>
        <v>0.9</v>
      </c>
      <c r="AA83" s="3">
        <f t="shared" si="11"/>
        <v>1</v>
      </c>
      <c r="AB83" s="3">
        <f t="shared" si="11"/>
        <v>0.75</v>
      </c>
      <c r="AC83" s="3">
        <f t="shared" si="11"/>
        <v>0.83333333333333304</v>
      </c>
      <c r="AD83" s="3">
        <f t="shared" si="11"/>
        <v>0.2</v>
      </c>
      <c r="AE83" s="3">
        <f t="shared" si="11"/>
        <v>0.6</v>
      </c>
    </row>
    <row r="84" spans="1:31" s="3" customFormat="1" x14ac:dyDescent="0.15">
      <c r="L84" s="10">
        <f>MIN(L2:L81)</f>
        <v>1.0819282531738299</v>
      </c>
      <c r="W84" s="17">
        <f t="shared" ref="W84:AE84" si="12">MIN(W2:W81)</f>
        <v>6.3197612762451198E-3</v>
      </c>
      <c r="Z84" s="3">
        <f t="shared" si="12"/>
        <v>0.3</v>
      </c>
      <c r="AA84" s="3">
        <f t="shared" si="12"/>
        <v>0.8</v>
      </c>
      <c r="AB84" s="3">
        <f t="shared" si="12"/>
        <v>0.52631578947368396</v>
      </c>
      <c r="AC84" s="3">
        <f t="shared" si="12"/>
        <v>0.68965517241379304</v>
      </c>
      <c r="AD84" s="3">
        <f t="shared" si="12"/>
        <v>0</v>
      </c>
      <c r="AE84" s="3">
        <f t="shared" si="12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s="2" customFormat="1" x14ac:dyDescent="0.15">
      <c r="K95" s="11" t="s">
        <v>116</v>
      </c>
      <c r="L95" s="11">
        <f>COUNTIF(L2:L81,"&lt;1.052")-COUNTIF(L2:L81,"&lt;0.838")</f>
        <v>0</v>
      </c>
      <c r="M95" s="11">
        <v>10</v>
      </c>
      <c r="N95" s="3">
        <v>0.49</v>
      </c>
      <c r="O95" s="3">
        <v>-980</v>
      </c>
      <c r="P95" s="3">
        <v>1020</v>
      </c>
      <c r="Q95" s="3">
        <v>51</v>
      </c>
      <c r="W95" s="11"/>
    </row>
    <row r="96" spans="1:31" x14ac:dyDescent="0.15">
      <c r="K96" s="3" t="s">
        <v>117</v>
      </c>
      <c r="L96" s="3">
        <f>COUNTIF(L2:L81,"&lt;1.266")-COUNTIF(L2:L81,"&lt;1.052")</f>
        <v>10</v>
      </c>
      <c r="M96" s="3">
        <v>10</v>
      </c>
      <c r="W96" s="17"/>
    </row>
    <row r="97" spans="11:23" x14ac:dyDescent="0.15">
      <c r="K97" s="3" t="s">
        <v>118</v>
      </c>
      <c r="L97" s="3">
        <f>COUNTIF(L2:L81,"&lt;1.48")-COUNTIF(L2:L81,"&lt;1.266")</f>
        <v>10</v>
      </c>
      <c r="M97" s="3">
        <v>10</v>
      </c>
      <c r="W97" s="17"/>
    </row>
    <row r="98" spans="11:23" x14ac:dyDescent="0.15">
      <c r="K98" s="3" t="s">
        <v>119</v>
      </c>
      <c r="L98" s="3">
        <f>COUNTIF(L2:L81,"&lt;1.694")-COUNTIF(L2:L81,"&lt;1.48")</f>
        <v>10</v>
      </c>
      <c r="M98" s="3">
        <v>10</v>
      </c>
      <c r="W98" s="3"/>
    </row>
    <row r="99" spans="11:23" x14ac:dyDescent="0.15">
      <c r="K99" s="3" t="s">
        <v>120</v>
      </c>
      <c r="L99" s="3">
        <f>COUNTIF(L2:L81,"&lt;1.908")-COUNTIF(L2:L81,"&lt;1.694")</f>
        <v>10</v>
      </c>
      <c r="M99" s="3">
        <v>10</v>
      </c>
      <c r="W99" s="3"/>
    </row>
    <row r="100" spans="11:23" x14ac:dyDescent="0.15">
      <c r="K100" s="3" t="s">
        <v>121</v>
      </c>
      <c r="L100" s="3">
        <f>COUNTIF(L2:L81,"&lt;2.122")-COUNTIF(L2:L81,"&lt;1.908")</f>
        <v>10</v>
      </c>
      <c r="M100" s="3">
        <v>10</v>
      </c>
      <c r="W100" s="3"/>
    </row>
    <row r="101" spans="11:23" x14ac:dyDescent="0.15">
      <c r="K101" s="3" t="s">
        <v>122</v>
      </c>
      <c r="L101" s="3">
        <f>COUNTIF(L2:L81,"&lt;2.336")-COUNTIF(L2:L81,"&lt;2.122")</f>
        <v>10</v>
      </c>
      <c r="M101" s="3">
        <v>10</v>
      </c>
      <c r="W101" s="3"/>
    </row>
    <row r="102" spans="11:23" x14ac:dyDescent="0.15">
      <c r="K102" s="3" t="s">
        <v>123</v>
      </c>
      <c r="L102" s="3">
        <f>COUNTIF(L2:L81,"&lt;2.55")-COUNTIF(L2:L81,"&lt;2.336")</f>
        <v>10</v>
      </c>
      <c r="M102" s="3">
        <v>10</v>
      </c>
      <c r="W102" s="3"/>
    </row>
    <row r="103" spans="11:23" x14ac:dyDescent="0.15">
      <c r="K103" s="3" t="s">
        <v>124</v>
      </c>
      <c r="L103" s="3">
        <f>COUNTIF(L2:L81,"&lt;2.764")-COUNTIF(L2:L81,"&lt;2.55")</f>
        <v>10</v>
      </c>
      <c r="M103" s="3">
        <v>10</v>
      </c>
      <c r="W103" s="3"/>
    </row>
    <row r="104" spans="11:23" s="2" customFormat="1" x14ac:dyDescent="0.15">
      <c r="K104" s="11" t="s">
        <v>125</v>
      </c>
      <c r="L104" s="11">
        <f>COUNTIF(L2:L81,"&lt;2.978")-COUNTIF(L2:L81,"&lt;2.764")</f>
        <v>0</v>
      </c>
      <c r="M104" s="11">
        <v>10</v>
      </c>
      <c r="W104" s="11"/>
    </row>
    <row r="105" spans="11:23" x14ac:dyDescent="0.15">
      <c r="K105" s="3" t="s">
        <v>77</v>
      </c>
      <c r="L105" s="3">
        <v>0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O116">
        <v>1.9079999999999999</v>
      </c>
      <c r="P116">
        <v>0.155</v>
      </c>
      <c r="R116">
        <v>0.83799999999999997</v>
      </c>
      <c r="S116">
        <v>2.9830000000000001</v>
      </c>
      <c r="T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O117">
        <v>2.5009999999999999</v>
      </c>
      <c r="P117">
        <v>0.21299999999999999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O118">
        <v>3.472</v>
      </c>
      <c r="P118">
        <v>0.29099999999999998</v>
      </c>
      <c r="R118">
        <v>2.3980000000000001</v>
      </c>
      <c r="S118">
        <v>4.5430000000000001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L125" s="10"/>
      <c r="W125" s="17"/>
    </row>
    <row r="126" spans="11:23" x14ac:dyDescent="0.15">
      <c r="L126" s="10"/>
      <c r="W126" s="17"/>
    </row>
    <row r="127" spans="11:23" x14ac:dyDescent="0.15">
      <c r="L127" s="10"/>
      <c r="W127" s="17"/>
    </row>
    <row r="128" spans="11:23" x14ac:dyDescent="0.15">
      <c r="L128" s="10"/>
      <c r="W128" s="17"/>
    </row>
    <row r="129" spans="12:23" x14ac:dyDescent="0.15">
      <c r="L129" s="10"/>
      <c r="W129" s="17"/>
    </row>
  </sheetData>
  <phoneticPr fontId="5" type="noConversion"/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E108"/>
  <sheetViews>
    <sheetView topLeftCell="G52" workbookViewId="0">
      <selection activeCell="G77" sqref="A77:XFD82"/>
    </sheetView>
  </sheetViews>
  <sheetFormatPr defaultColWidth="8.875" defaultRowHeight="13.5" x14ac:dyDescent="0.15"/>
  <cols>
    <col min="11" max="12" width="16.5" customWidth="1"/>
    <col min="13" max="14" width="12.875"/>
    <col min="20" max="22" width="12.875"/>
    <col min="23" max="23" width="21.1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247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>
        <v>10.089052200317401</v>
      </c>
      <c r="L2" s="10">
        <v>1.4337005615234399</v>
      </c>
      <c r="M2">
        <v>0.81943511962890603</v>
      </c>
      <c r="N2">
        <v>7.7478389739990199</v>
      </c>
      <c r="O2">
        <v>5</v>
      </c>
      <c r="P2">
        <v>5</v>
      </c>
      <c r="Q2">
        <v>15</v>
      </c>
      <c r="R2" s="16">
        <v>0.33329999999999999</v>
      </c>
      <c r="S2" s="16">
        <f t="shared" ref="S2:S55" si="0">O2/E2</f>
        <v>0.5</v>
      </c>
      <c r="T2">
        <v>5.0295791625976598</v>
      </c>
      <c r="U2">
        <v>4.5980720520019496</v>
      </c>
      <c r="V2">
        <v>4.3764610290527299</v>
      </c>
      <c r="W2" s="17">
        <v>0.221611022949219</v>
      </c>
      <c r="X2">
        <v>0.65311813354492199</v>
      </c>
      <c r="Y2">
        <v>0.65311813354492199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547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>
        <v>11.005033493041999</v>
      </c>
      <c r="L3" s="10">
        <v>1.4361381530761701</v>
      </c>
      <c r="M3">
        <v>0.89216995239257801</v>
      </c>
      <c r="N3">
        <v>9.2412834167480504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5.1018753051757804</v>
      </c>
      <c r="U3">
        <v>4.6242842674255398</v>
      </c>
      <c r="V3">
        <v>4.4573349952697798</v>
      </c>
      <c r="W3" s="17">
        <v>0.166949272155762</v>
      </c>
      <c r="X3">
        <v>0.64454030990600597</v>
      </c>
      <c r="Y3">
        <v>0.64454030990600597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818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>
        <v>9999</v>
      </c>
      <c r="L4" s="10">
        <v>1.4415435791015601</v>
      </c>
      <c r="M4">
        <v>9999</v>
      </c>
      <c r="N4">
        <v>9999</v>
      </c>
      <c r="O4">
        <v>9</v>
      </c>
      <c r="P4">
        <v>9</v>
      </c>
      <c r="Q4">
        <v>19</v>
      </c>
      <c r="R4" s="16">
        <v>0.47370000000000001</v>
      </c>
      <c r="S4" s="16">
        <f t="shared" si="0"/>
        <v>0.9</v>
      </c>
      <c r="T4">
        <v>5.4664688110351598</v>
      </c>
      <c r="U4">
        <v>5.0930833816528303</v>
      </c>
      <c r="V4">
        <v>4.8673996925354004</v>
      </c>
      <c r="W4" s="17">
        <v>0.225683689117432</v>
      </c>
      <c r="X4">
        <v>0.59906911849975597</v>
      </c>
      <c r="Y4">
        <v>0.59906911849975597</v>
      </c>
      <c r="Z4">
        <v>0.9</v>
      </c>
      <c r="AA4">
        <v>1</v>
      </c>
      <c r="AB4">
        <v>0.52631578947368396</v>
      </c>
      <c r="AC4">
        <v>0.68965517241379304</v>
      </c>
      <c r="AD4">
        <v>0</v>
      </c>
      <c r="AE4">
        <v>0.1</v>
      </c>
    </row>
    <row r="5" spans="1:31" x14ac:dyDescent="0.15">
      <c r="A5" s="6">
        <v>69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>
        <v>13.1346111297607</v>
      </c>
      <c r="L5" s="10">
        <v>1.44252777099609</v>
      </c>
      <c r="M5">
        <v>1.21963882446289</v>
      </c>
      <c r="N5">
        <v>10.762306213378899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5.3450202941894496</v>
      </c>
      <c r="U5">
        <v>4.9189248085021999</v>
      </c>
      <c r="V5">
        <v>4.6901335716247603</v>
      </c>
      <c r="W5" s="17">
        <v>0.22879123687744099</v>
      </c>
      <c r="X5">
        <v>0.65488672256469704</v>
      </c>
      <c r="Y5">
        <v>0.65488672256469704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266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>
        <v>9999</v>
      </c>
      <c r="L6" s="10">
        <v>1.4628143310546899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5.3689861297607404</v>
      </c>
      <c r="U6">
        <v>5.0368461608886701</v>
      </c>
      <c r="V6">
        <v>4.7484502792358398</v>
      </c>
      <c r="W6" s="17">
        <v>0.28839588165283198</v>
      </c>
      <c r="X6">
        <v>0.62053585052490201</v>
      </c>
      <c r="Y6">
        <v>0.62053585052490201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>
        <v>13.212623596191399</v>
      </c>
      <c r="L7" s="10">
        <v>1.4628982543945299</v>
      </c>
      <c r="M7">
        <v>1.17099380493164</v>
      </c>
      <c r="N7">
        <v>10.136251449585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5.1509895324706996</v>
      </c>
      <c r="U7">
        <v>4.78108787536621</v>
      </c>
      <c r="V7">
        <v>4.4879059791564897</v>
      </c>
      <c r="W7" s="17">
        <v>0.29318189620971702</v>
      </c>
      <c r="X7">
        <v>0.66308355331420898</v>
      </c>
      <c r="Y7">
        <v>0.66308355331420898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304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>
        <v>12.747520446777299</v>
      </c>
      <c r="L8" s="10">
        <v>1.4641075134277299</v>
      </c>
      <c r="M8">
        <v>1.1974678039550799</v>
      </c>
      <c r="N8">
        <v>9.8706970214843697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5.0813293457031197</v>
      </c>
      <c r="U8">
        <v>4.7279491424560502</v>
      </c>
      <c r="V8">
        <v>4.4495110511779803</v>
      </c>
      <c r="W8" s="17">
        <v>0.27843809127807601</v>
      </c>
      <c r="X8">
        <v>0.63181829452514604</v>
      </c>
      <c r="Y8">
        <v>0.63181829452514604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196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>
        <v>8.9023780822753906</v>
      </c>
      <c r="L9" s="10">
        <v>1.46525382995605</v>
      </c>
      <c r="M9">
        <v>0.93856048583984397</v>
      </c>
      <c r="N9">
        <v>6.6629276275634801</v>
      </c>
      <c r="O9">
        <v>5</v>
      </c>
      <c r="P9">
        <v>5</v>
      </c>
      <c r="Q9">
        <v>14</v>
      </c>
      <c r="R9" s="16">
        <v>0.35709999999999997</v>
      </c>
      <c r="S9" s="16">
        <f t="shared" si="0"/>
        <v>0.5</v>
      </c>
      <c r="T9">
        <v>3.97707939147949</v>
      </c>
      <c r="U9">
        <v>3.64599537849426</v>
      </c>
      <c r="V9">
        <v>3.4673473834991499</v>
      </c>
      <c r="W9" s="17">
        <v>0.17864799499511699</v>
      </c>
      <c r="X9">
        <v>0.50973200798034701</v>
      </c>
      <c r="Y9">
        <v>0.50973200798034701</v>
      </c>
      <c r="Z9">
        <v>0.5</v>
      </c>
      <c r="AA9">
        <v>0.9</v>
      </c>
      <c r="AB9">
        <v>0.64285714285714302</v>
      </c>
      <c r="AC9">
        <v>0.75</v>
      </c>
      <c r="AD9">
        <v>0.1</v>
      </c>
      <c r="AE9">
        <v>0.4</v>
      </c>
    </row>
    <row r="10" spans="1:31" x14ac:dyDescent="0.15">
      <c r="A10" s="6">
        <v>49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>
        <v>10.4540824890137</v>
      </c>
      <c r="L10" s="10">
        <v>1.4660816192627</v>
      </c>
      <c r="M10">
        <v>0.84538650512695301</v>
      </c>
      <c r="N10">
        <v>8.1315193176269496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4.7003345489501998</v>
      </c>
      <c r="U10">
        <v>4.3252639770507804</v>
      </c>
      <c r="V10">
        <v>4.1069321632385298</v>
      </c>
      <c r="W10" s="17">
        <v>0.218331813812256</v>
      </c>
      <c r="X10">
        <v>0.59340238571167003</v>
      </c>
      <c r="Y10">
        <v>0.59340238571167003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s="1" customFormat="1" x14ac:dyDescent="0.15">
      <c r="A11" s="8">
        <v>897</v>
      </c>
      <c r="B11" s="1">
        <v>18</v>
      </c>
      <c r="C11" s="1">
        <v>2</v>
      </c>
      <c r="D11" s="1">
        <v>10</v>
      </c>
      <c r="E11" s="1">
        <v>10</v>
      </c>
      <c r="F11" s="1">
        <v>10</v>
      </c>
      <c r="G11" s="1">
        <v>0</v>
      </c>
      <c r="H11" s="1">
        <v>8</v>
      </c>
      <c r="I11" s="1">
        <v>2</v>
      </c>
      <c r="J11" s="1">
        <v>0.9</v>
      </c>
      <c r="K11" s="1">
        <v>9.2995681762695295</v>
      </c>
      <c r="L11" s="12">
        <v>1.47515296936035</v>
      </c>
      <c r="M11" s="1">
        <v>0.94522857666015603</v>
      </c>
      <c r="N11" s="1">
        <v>7.1308784484863299</v>
      </c>
      <c r="O11" s="1">
        <v>7</v>
      </c>
      <c r="P11" s="1">
        <v>7</v>
      </c>
      <c r="Q11" s="1">
        <v>17</v>
      </c>
      <c r="R11" s="19">
        <v>0.4118</v>
      </c>
      <c r="S11" s="19">
        <f t="shared" si="0"/>
        <v>0.7</v>
      </c>
      <c r="T11" s="1">
        <v>4.4284553527831996</v>
      </c>
      <c r="U11" s="1">
        <v>4.0676326751709002</v>
      </c>
      <c r="V11" s="1">
        <v>3.8728454113006601</v>
      </c>
      <c r="W11" s="12">
        <v>0.19478726387023901</v>
      </c>
      <c r="X11" s="1">
        <v>0.55560994148254395</v>
      </c>
      <c r="Y11" s="1">
        <v>0.55560994148254395</v>
      </c>
      <c r="Z11" s="1">
        <v>0.7</v>
      </c>
      <c r="AA11" s="1">
        <v>1</v>
      </c>
      <c r="AB11" s="1">
        <v>0.58823529411764697</v>
      </c>
      <c r="AC11" s="1">
        <v>0.74074074074074103</v>
      </c>
      <c r="AD11" s="1">
        <v>0</v>
      </c>
      <c r="AE11" s="1">
        <v>0.3</v>
      </c>
    </row>
    <row r="12" spans="1:31" x14ac:dyDescent="0.15">
      <c r="A12" s="6">
        <v>338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>
        <v>8.6174030303955096</v>
      </c>
      <c r="L12" s="10">
        <v>1.6650867462158201</v>
      </c>
      <c r="M12">
        <v>0.68247985839843694</v>
      </c>
      <c r="N12">
        <v>6.6565170288085902</v>
      </c>
      <c r="O12">
        <v>5</v>
      </c>
      <c r="P12">
        <v>5</v>
      </c>
      <c r="Q12">
        <v>14</v>
      </c>
      <c r="R12" s="16">
        <v>0.35709999999999997</v>
      </c>
      <c r="S12" s="16">
        <f t="shared" si="0"/>
        <v>0.5</v>
      </c>
      <c r="T12">
        <v>4.4856338500976598</v>
      </c>
      <c r="U12">
        <v>4.0566248893737802</v>
      </c>
      <c r="V12">
        <v>3.8874640464782702</v>
      </c>
      <c r="W12" s="17">
        <v>0.16916084289550801</v>
      </c>
      <c r="X12">
        <v>0.59816980361938499</v>
      </c>
      <c r="Y12">
        <v>0.59816980361938499</v>
      </c>
      <c r="Z12">
        <v>0.5</v>
      </c>
      <c r="AA12">
        <v>0.9</v>
      </c>
      <c r="AB12">
        <v>0.64285714285714302</v>
      </c>
      <c r="AC12">
        <v>0.75</v>
      </c>
      <c r="AD12">
        <v>0.1</v>
      </c>
      <c r="AE12">
        <v>0.4</v>
      </c>
    </row>
    <row r="13" spans="1:31" x14ac:dyDescent="0.15">
      <c r="A13" s="6">
        <v>577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>
        <v>12.5681343078613</v>
      </c>
      <c r="L13" s="10">
        <v>1.6681442260742201</v>
      </c>
      <c r="M13">
        <v>1.4499664306640601</v>
      </c>
      <c r="N13">
        <v>9.9293594360351598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5.2424602508544904</v>
      </c>
      <c r="U13">
        <v>4.8652920722961399</v>
      </c>
      <c r="V13">
        <v>4.61120510101318</v>
      </c>
      <c r="W13" s="17">
        <v>0.25408697128295898</v>
      </c>
      <c r="X13">
        <v>0.63125514984130904</v>
      </c>
      <c r="Y13">
        <v>0.63125514984130904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848</v>
      </c>
      <c r="B14">
        <v>15</v>
      </c>
      <c r="C14">
        <v>5</v>
      </c>
      <c r="D14">
        <v>10</v>
      </c>
      <c r="E14">
        <v>10</v>
      </c>
      <c r="F14">
        <v>9</v>
      </c>
      <c r="G14">
        <v>1</v>
      </c>
      <c r="H14">
        <v>6</v>
      </c>
      <c r="I14">
        <v>4</v>
      </c>
      <c r="J14">
        <v>0.75</v>
      </c>
      <c r="K14">
        <v>8.5011577606201207</v>
      </c>
      <c r="L14" s="10">
        <v>1.6695442199707</v>
      </c>
      <c r="M14">
        <v>0.25324249267578097</v>
      </c>
      <c r="N14">
        <v>7.8452701568603498</v>
      </c>
      <c r="O14">
        <v>5</v>
      </c>
      <c r="P14">
        <v>5</v>
      </c>
      <c r="Q14">
        <v>13</v>
      </c>
      <c r="R14" s="16">
        <v>0.3846</v>
      </c>
      <c r="S14" s="16">
        <f t="shared" si="0"/>
        <v>0.5</v>
      </c>
      <c r="T14">
        <v>3.9614181518554701</v>
      </c>
      <c r="U14">
        <v>3.4651966094970699</v>
      </c>
      <c r="V14">
        <v>3.4888870716095002</v>
      </c>
      <c r="W14" s="17">
        <v>2.3690462112426799E-2</v>
      </c>
      <c r="X14">
        <v>0.47253108024597201</v>
      </c>
      <c r="Y14">
        <v>0.47253108024597201</v>
      </c>
      <c r="Z14">
        <v>0.5</v>
      </c>
      <c r="AA14">
        <v>0.8</v>
      </c>
      <c r="AB14">
        <v>0.61538461538461497</v>
      </c>
      <c r="AC14">
        <v>0.69565217391304301</v>
      </c>
      <c r="AD14">
        <v>0.2</v>
      </c>
      <c r="AE14">
        <v>0.3</v>
      </c>
    </row>
    <row r="15" spans="1:31" x14ac:dyDescent="0.15">
      <c r="A15" s="6">
        <v>517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9.1231307983398402</v>
      </c>
      <c r="L15" s="10">
        <v>1.67024993896484</v>
      </c>
      <c r="M15">
        <v>0.63208389282226596</v>
      </c>
      <c r="N15">
        <v>7.1864337921142596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3.8676643371582</v>
      </c>
      <c r="U15">
        <v>3.4829962253570601</v>
      </c>
      <c r="V15">
        <v>3.3182685375213601</v>
      </c>
      <c r="W15" s="17">
        <v>0.164727687835693</v>
      </c>
      <c r="X15">
        <v>0.54939579963684104</v>
      </c>
      <c r="Y15">
        <v>0.54939579963684104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387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>
        <v>9.1795406341552699</v>
      </c>
      <c r="L16" s="10">
        <v>1.6706008911132799</v>
      </c>
      <c r="M16">
        <v>0.61669158935546897</v>
      </c>
      <c r="N16">
        <v>7.2140235900878897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4.4464607238769496</v>
      </c>
      <c r="U16">
        <v>4.0024466514587402</v>
      </c>
      <c r="V16">
        <v>3.8327934741973899</v>
      </c>
      <c r="W16" s="17">
        <v>0.16965317726135301</v>
      </c>
      <c r="X16">
        <v>0.61366724967956499</v>
      </c>
      <c r="Y16">
        <v>0.61366724967956499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112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>
        <v>8.9480361938476598</v>
      </c>
      <c r="L17" s="10">
        <v>1.6710662841796899</v>
      </c>
      <c r="M17">
        <v>0.69068527221679699</v>
      </c>
      <c r="N17">
        <v>7.1277313232421902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3.9528541564941402</v>
      </c>
      <c r="U17">
        <v>3.5617759227752699</v>
      </c>
      <c r="V17">
        <v>3.4006295204162602</v>
      </c>
      <c r="W17" s="17">
        <v>0.16114640235900901</v>
      </c>
      <c r="X17">
        <v>0.55222463607788097</v>
      </c>
      <c r="Y17">
        <v>0.55222463607788097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328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8.1553688049316406</v>
      </c>
      <c r="L18" s="10">
        <v>1.6735954284668</v>
      </c>
      <c r="M18">
        <v>0.27482986450195301</v>
      </c>
      <c r="N18">
        <v>7.3060321807861301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4.2488098144531197</v>
      </c>
      <c r="U18">
        <v>3.7537801265716499</v>
      </c>
      <c r="V18">
        <v>3.6958022117614702</v>
      </c>
      <c r="W18" s="17">
        <v>5.7977914810180699E-2</v>
      </c>
      <c r="X18">
        <v>0.55300760269164995</v>
      </c>
      <c r="Y18">
        <v>0.55300760269164995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291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>
        <v>9.5702247619628906</v>
      </c>
      <c r="L19" s="10">
        <v>1.6777858734130899</v>
      </c>
      <c r="M19">
        <v>0.52964401245117199</v>
      </c>
      <c r="N19">
        <v>7.4477958679199201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4.4827747344970703</v>
      </c>
      <c r="U19">
        <v>4.02935695648193</v>
      </c>
      <c r="V19">
        <v>3.8488106727600102</v>
      </c>
      <c r="W19" s="17">
        <v>0.18054628372192399</v>
      </c>
      <c r="X19">
        <v>0.63396406173706099</v>
      </c>
      <c r="Y19">
        <v>0.63396406173706099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236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>
        <v>8.6139144897460902</v>
      </c>
      <c r="L20" s="10">
        <v>1.6832447052002</v>
      </c>
      <c r="M20">
        <v>1.0233688354492201</v>
      </c>
      <c r="N20">
        <v>7.7014026641845703</v>
      </c>
      <c r="O20">
        <v>7</v>
      </c>
      <c r="P20">
        <v>7</v>
      </c>
      <c r="Q20">
        <v>16</v>
      </c>
      <c r="R20" s="16">
        <v>0.4375</v>
      </c>
      <c r="S20" s="16">
        <f t="shared" si="0"/>
        <v>0.7</v>
      </c>
      <c r="T20">
        <v>4.2170715332031197</v>
      </c>
      <c r="U20">
        <v>3.7632749080657999</v>
      </c>
      <c r="V20">
        <v>3.6733157634735099</v>
      </c>
      <c r="W20" s="17">
        <v>8.9959144592285198E-2</v>
      </c>
      <c r="X20">
        <v>0.54375576972961404</v>
      </c>
      <c r="Y20">
        <v>0.54375576972961404</v>
      </c>
      <c r="Z20">
        <v>0.7</v>
      </c>
      <c r="AA20">
        <v>0.9</v>
      </c>
      <c r="AB20">
        <v>0.5625</v>
      </c>
      <c r="AC20">
        <v>0.69230769230769196</v>
      </c>
      <c r="AD20">
        <v>0.1</v>
      </c>
      <c r="AE20">
        <v>0.2</v>
      </c>
    </row>
    <row r="21" spans="1:31" s="1" customFormat="1" x14ac:dyDescent="0.15">
      <c r="A21" s="8">
        <v>733</v>
      </c>
      <c r="B21" s="1">
        <v>19</v>
      </c>
      <c r="C21" s="1">
        <v>1</v>
      </c>
      <c r="D21" s="1">
        <v>10</v>
      </c>
      <c r="E21" s="1">
        <v>10</v>
      </c>
      <c r="F21" s="1">
        <v>10</v>
      </c>
      <c r="G21" s="1">
        <v>0</v>
      </c>
      <c r="H21" s="1">
        <v>9</v>
      </c>
      <c r="I21" s="1">
        <v>1</v>
      </c>
      <c r="J21" s="1">
        <v>0.95</v>
      </c>
      <c r="K21" s="1">
        <v>11.8653621673584</v>
      </c>
      <c r="L21" s="12">
        <v>1.68826484680176</v>
      </c>
      <c r="M21" s="1">
        <v>1.46877670288086</v>
      </c>
      <c r="N21" s="1">
        <v>9.1130142211914098</v>
      </c>
      <c r="O21" s="1">
        <v>6</v>
      </c>
      <c r="P21" s="1">
        <v>6</v>
      </c>
      <c r="Q21" s="1">
        <v>16</v>
      </c>
      <c r="R21" s="19">
        <v>0.375</v>
      </c>
      <c r="S21" s="19">
        <f t="shared" si="0"/>
        <v>0.6</v>
      </c>
      <c r="T21" s="1">
        <v>4.6890087127685502</v>
      </c>
      <c r="U21" s="1">
        <v>4.3773121833801296</v>
      </c>
      <c r="V21" s="1">
        <v>4.1230134963989302</v>
      </c>
      <c r="W21" s="12">
        <v>0.25429868698120101</v>
      </c>
      <c r="X21" s="1">
        <v>0.56599521636962902</v>
      </c>
      <c r="Y21" s="1">
        <v>0.56599521636962902</v>
      </c>
      <c r="Z21" s="1">
        <v>0.6</v>
      </c>
      <c r="AA21" s="1">
        <v>1</v>
      </c>
      <c r="AB21" s="1">
        <v>0.625</v>
      </c>
      <c r="AC21" s="1">
        <v>0.76923076923076905</v>
      </c>
      <c r="AD21" s="1">
        <v>0</v>
      </c>
      <c r="AE21" s="1">
        <v>0.4</v>
      </c>
    </row>
    <row r="22" spans="1:31" x14ac:dyDescent="0.15">
      <c r="A22" s="6">
        <v>585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>
        <v>9.2794609069824201</v>
      </c>
      <c r="L22" s="10">
        <v>1.8876895904541</v>
      </c>
      <c r="M22">
        <v>1.0300750732421899</v>
      </c>
      <c r="N22">
        <v>7.7009811401367196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3.9908638000488299</v>
      </c>
      <c r="U22">
        <v>3.5782923698425302</v>
      </c>
      <c r="V22">
        <v>3.4365584850311302</v>
      </c>
      <c r="W22" s="17">
        <v>0.14173388481140101</v>
      </c>
      <c r="X22">
        <v>0.55430531501769997</v>
      </c>
      <c r="Y22">
        <v>0.55430531501769997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434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>
        <v>9.6498718261718697</v>
      </c>
      <c r="L23" s="10">
        <v>1.8878593444824201</v>
      </c>
      <c r="M23">
        <v>0.82209014892578103</v>
      </c>
      <c r="N23">
        <v>7.5360412597656197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4.3355979919433603</v>
      </c>
      <c r="U23">
        <v>3.9106612205505402</v>
      </c>
      <c r="V23">
        <v>3.71452856063843</v>
      </c>
      <c r="W23" s="17">
        <v>0.19613265991210899</v>
      </c>
      <c r="X23">
        <v>0.62106943130493197</v>
      </c>
      <c r="Y23">
        <v>0.62106943130493197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981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>
        <v>7.6400470733642596</v>
      </c>
      <c r="L24" s="10">
        <v>1.8883800506591799</v>
      </c>
      <c r="M24">
        <v>0.61321640014648404</v>
      </c>
      <c r="N24">
        <v>6.3982028961181596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3.7331581115722701</v>
      </c>
      <c r="U24">
        <v>3.33506560325623</v>
      </c>
      <c r="V24">
        <v>3.2318885326385498</v>
      </c>
      <c r="W24" s="17">
        <v>0.103177070617676</v>
      </c>
      <c r="X24">
        <v>0.50126957893371604</v>
      </c>
      <c r="Y24">
        <v>0.50126957893371604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340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8.4743232727050799</v>
      </c>
      <c r="L25" s="10">
        <v>1.6982879638671899</v>
      </c>
      <c r="M25">
        <v>0.299484252929687</v>
      </c>
      <c r="N25">
        <v>7.7963790893554696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4.3938579559326199</v>
      </c>
      <c r="U25">
        <v>3.8487272262573202</v>
      </c>
      <c r="V25">
        <v>3.7890763282775901</v>
      </c>
      <c r="W25" s="17">
        <v>5.96508979797363E-2</v>
      </c>
      <c r="X25">
        <v>0.60478162765502896</v>
      </c>
      <c r="Y25">
        <v>0.60478162765502896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185</v>
      </c>
      <c r="B26">
        <v>15</v>
      </c>
      <c r="C26">
        <v>5</v>
      </c>
      <c r="D26">
        <v>10</v>
      </c>
      <c r="E26">
        <v>10</v>
      </c>
      <c r="F26">
        <v>9</v>
      </c>
      <c r="G26">
        <v>1</v>
      </c>
      <c r="H26">
        <v>6</v>
      </c>
      <c r="I26">
        <v>4</v>
      </c>
      <c r="J26">
        <v>0.75</v>
      </c>
      <c r="K26" s="3">
        <v>7.7991294860839799</v>
      </c>
      <c r="L26" s="10">
        <v>1.7056751251220701</v>
      </c>
      <c r="M26">
        <v>0.37688446044921903</v>
      </c>
      <c r="N26">
        <v>6.8337669372558603</v>
      </c>
      <c r="O26">
        <v>5</v>
      </c>
      <c r="P26">
        <v>5</v>
      </c>
      <c r="Q26">
        <v>13</v>
      </c>
      <c r="R26" s="16">
        <v>0.3846</v>
      </c>
      <c r="S26" s="16">
        <f t="shared" si="0"/>
        <v>0.5</v>
      </c>
      <c r="T26">
        <v>3.6019020080566402</v>
      </c>
      <c r="U26">
        <v>3.1437215805053702</v>
      </c>
      <c r="V26">
        <v>3.1551084518432599</v>
      </c>
      <c r="W26" s="17">
        <v>1.1386871337890601E-2</v>
      </c>
      <c r="X26">
        <v>0.44679355621337902</v>
      </c>
      <c r="Y26">
        <v>0.44679355621337902</v>
      </c>
      <c r="Z26">
        <v>0.5</v>
      </c>
      <c r="AA26">
        <v>0.8</v>
      </c>
      <c r="AB26">
        <v>0.61538461538461497</v>
      </c>
      <c r="AC26">
        <v>0.69565217391304301</v>
      </c>
      <c r="AD26">
        <v>0.2</v>
      </c>
      <c r="AE26">
        <v>0.3</v>
      </c>
    </row>
    <row r="27" spans="1:31" x14ac:dyDescent="0.15">
      <c r="A27" s="6">
        <v>274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8.7565059661865199</v>
      </c>
      <c r="L27" s="10">
        <v>1.70070648193359</v>
      </c>
      <c r="M27">
        <v>0.222496032714844</v>
      </c>
      <c r="N27">
        <v>8.0641384124755895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4.5921669006347701</v>
      </c>
      <c r="U27">
        <v>4.0288748741149902</v>
      </c>
      <c r="V27">
        <v>3.97016382217407</v>
      </c>
      <c r="W27" s="17">
        <v>5.8711051940918003E-2</v>
      </c>
      <c r="X27">
        <v>0.62200307846069303</v>
      </c>
      <c r="Y27">
        <v>0.62200307846069303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532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>
        <v>9.6175632476806605</v>
      </c>
      <c r="L28" s="10">
        <v>1.9014892578125</v>
      </c>
      <c r="M28">
        <v>1.4356002807617201</v>
      </c>
      <c r="N28">
        <v>7.315673828125</v>
      </c>
      <c r="O28">
        <v>4</v>
      </c>
      <c r="P28">
        <v>4</v>
      </c>
      <c r="Q28">
        <v>13</v>
      </c>
      <c r="R28" s="16">
        <v>0.30769999999999997</v>
      </c>
      <c r="S28" s="16">
        <f t="shared" si="0"/>
        <v>0.4</v>
      </c>
      <c r="T28">
        <v>4.1075992584228498</v>
      </c>
      <c r="U28">
        <v>3.81423759460449</v>
      </c>
      <c r="V28">
        <v>3.5993456840515101</v>
      </c>
      <c r="W28" s="17">
        <v>0.21489191055297799</v>
      </c>
      <c r="X28">
        <v>0.508253574371338</v>
      </c>
      <c r="Y28">
        <v>0.508253574371338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6">
        <v>156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8.0599040985107404</v>
      </c>
      <c r="L29" s="10">
        <v>1.6942272186279299</v>
      </c>
      <c r="M29">
        <v>0.34922027587890597</v>
      </c>
      <c r="N29">
        <v>7.2469310760498002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4.22702980041504</v>
      </c>
      <c r="U29">
        <v>3.72976851463318</v>
      </c>
      <c r="V29">
        <v>3.6585106849670401</v>
      </c>
      <c r="W29" s="17">
        <v>7.1257829666137695E-2</v>
      </c>
      <c r="X29">
        <v>0.56851911544799805</v>
      </c>
      <c r="Y29">
        <v>0.56851911544799805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990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>
        <v>8.4486637115478498</v>
      </c>
      <c r="L30" s="10">
        <v>1.9053821563720701</v>
      </c>
      <c r="M30">
        <v>0.90157699584960904</v>
      </c>
      <c r="N30">
        <v>6.00150489807129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4.1283950805664098</v>
      </c>
      <c r="U30">
        <v>3.7545332908630402</v>
      </c>
      <c r="V30">
        <v>3.5537257194518999</v>
      </c>
      <c r="W30" s="17">
        <v>0.20080757141113301</v>
      </c>
      <c r="X30">
        <v>0.57466936111450195</v>
      </c>
      <c r="Y30">
        <v>0.57466936111450195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s="1" customFormat="1" x14ac:dyDescent="0.15">
      <c r="A31" s="8">
        <v>919</v>
      </c>
      <c r="B31" s="1">
        <v>18</v>
      </c>
      <c r="C31" s="1">
        <v>2</v>
      </c>
      <c r="D31" s="1">
        <v>10</v>
      </c>
      <c r="E31" s="1">
        <v>10</v>
      </c>
      <c r="F31" s="1">
        <v>10</v>
      </c>
      <c r="G31" s="1">
        <v>0</v>
      </c>
      <c r="H31" s="1">
        <v>8</v>
      </c>
      <c r="I31" s="1">
        <v>2</v>
      </c>
      <c r="J31" s="1">
        <v>0.9</v>
      </c>
      <c r="K31" s="1">
        <v>9.3149452209472692</v>
      </c>
      <c r="L31" s="12">
        <v>1.9072952270507799</v>
      </c>
      <c r="M31" s="1">
        <v>1.2956085205078101</v>
      </c>
      <c r="N31" s="1">
        <v>6.2011222839355504</v>
      </c>
      <c r="O31" s="1">
        <v>5</v>
      </c>
      <c r="P31" s="1">
        <v>5</v>
      </c>
      <c r="Q31" s="1">
        <v>15</v>
      </c>
      <c r="R31" s="19">
        <v>0.33329999999999999</v>
      </c>
      <c r="S31" s="19">
        <f t="shared" si="0"/>
        <v>0.5</v>
      </c>
      <c r="T31" s="1">
        <v>3.9522819519043</v>
      </c>
      <c r="U31" s="1">
        <v>3.6741347312927202</v>
      </c>
      <c r="V31" s="1">
        <v>3.4054298400878902</v>
      </c>
      <c r="W31" s="12">
        <v>0.26870489120483398</v>
      </c>
      <c r="X31" s="1">
        <v>0.54685211181640603</v>
      </c>
      <c r="Y31" s="1">
        <v>0.54685211181640603</v>
      </c>
      <c r="Z31" s="1">
        <v>0.5</v>
      </c>
      <c r="AA31" s="1">
        <v>1</v>
      </c>
      <c r="AB31" s="1">
        <v>0.66666666666666696</v>
      </c>
      <c r="AC31" s="1">
        <v>0.8</v>
      </c>
      <c r="AD31" s="1">
        <v>0</v>
      </c>
      <c r="AE31" s="1">
        <v>0.5</v>
      </c>
    </row>
    <row r="32" spans="1:31" x14ac:dyDescent="0.15">
      <c r="A32" s="6">
        <v>868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12.251512527465801</v>
      </c>
      <c r="L32" s="10">
        <v>1.91659736633301</v>
      </c>
      <c r="M32">
        <v>1.7530345916748</v>
      </c>
      <c r="N32">
        <v>9.8475990295410192</v>
      </c>
      <c r="O32">
        <v>8</v>
      </c>
      <c r="P32">
        <v>8</v>
      </c>
      <c r="Q32">
        <v>18</v>
      </c>
      <c r="R32" s="16">
        <v>0.44440000000000002</v>
      </c>
      <c r="S32" s="16">
        <f t="shared" si="0"/>
        <v>0.8</v>
      </c>
      <c r="T32">
        <v>4.5495071411132804</v>
      </c>
      <c r="U32">
        <v>4.2235770225524902</v>
      </c>
      <c r="V32">
        <v>3.9954762458801301</v>
      </c>
      <c r="W32" s="17">
        <v>0.228100776672363</v>
      </c>
      <c r="X32">
        <v>0.55403089523315396</v>
      </c>
      <c r="Y32">
        <v>0.55403089523315396</v>
      </c>
      <c r="Z32">
        <v>0.8</v>
      </c>
      <c r="AA32">
        <v>1</v>
      </c>
      <c r="AB32">
        <v>0.55555555555555602</v>
      </c>
      <c r="AC32">
        <v>0.71428571428571397</v>
      </c>
      <c r="AD32">
        <v>0</v>
      </c>
      <c r="AE32">
        <v>0.2</v>
      </c>
    </row>
    <row r="33" spans="1:31" x14ac:dyDescent="0.15">
      <c r="A33" s="6">
        <v>984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8.6383628845214808</v>
      </c>
      <c r="L33" s="10">
        <v>1.9156856536865201</v>
      </c>
      <c r="M33">
        <v>0.92982864379882801</v>
      </c>
      <c r="N33">
        <v>6.3176345825195304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4.0963973999023402</v>
      </c>
      <c r="U33">
        <v>3.7216889858245801</v>
      </c>
      <c r="V33">
        <v>3.5205378532409699</v>
      </c>
      <c r="W33" s="17">
        <v>0.201151132583618</v>
      </c>
      <c r="X33">
        <v>0.57585954666137695</v>
      </c>
      <c r="Y33">
        <v>0.57585954666137695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58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8.3219585418701207</v>
      </c>
      <c r="L34" s="10">
        <v>1.9185981750488299</v>
      </c>
      <c r="M34">
        <v>0.363037109375</v>
      </c>
      <c r="N34">
        <v>6.7833614349365199</v>
      </c>
      <c r="O34">
        <v>5</v>
      </c>
      <c r="P34">
        <v>5</v>
      </c>
      <c r="Q34">
        <v>15</v>
      </c>
      <c r="R34" s="16">
        <v>0.33329999999999999</v>
      </c>
      <c r="S34" s="16">
        <f t="shared" si="0"/>
        <v>0.5</v>
      </c>
      <c r="T34">
        <v>4.3147506713867196</v>
      </c>
      <c r="U34">
        <v>3.8400793075561501</v>
      </c>
      <c r="V34">
        <v>3.7296600341796902</v>
      </c>
      <c r="W34" s="17">
        <v>0.110419273376465</v>
      </c>
      <c r="X34">
        <v>0.58509063720703103</v>
      </c>
      <c r="Y34">
        <v>0.58509063720703103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796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6.9556026458740199</v>
      </c>
      <c r="L35" s="10">
        <v>1.9211883544921899</v>
      </c>
      <c r="M35">
        <v>0.54106140136718694</v>
      </c>
      <c r="N35">
        <v>7.3085746765136701</v>
      </c>
      <c r="O35">
        <v>4</v>
      </c>
      <c r="P35">
        <v>4</v>
      </c>
      <c r="Q35">
        <v>12</v>
      </c>
      <c r="R35" s="16">
        <v>0.33329999999999999</v>
      </c>
      <c r="S35" s="16">
        <f t="shared" si="0"/>
        <v>0.4</v>
      </c>
      <c r="T35">
        <v>3.2210350036621098</v>
      </c>
      <c r="U35">
        <v>2.77824139595032</v>
      </c>
      <c r="V35">
        <v>2.7845611572265598</v>
      </c>
      <c r="W35" s="17">
        <v>6.3197612762451198E-3</v>
      </c>
      <c r="X35">
        <v>0.43647384643554699</v>
      </c>
      <c r="Y35">
        <v>0.43647384643554699</v>
      </c>
      <c r="Z35">
        <v>0.4</v>
      </c>
      <c r="AA35">
        <v>0.8</v>
      </c>
      <c r="AB35">
        <v>0.66666666666666696</v>
      </c>
      <c r="AC35">
        <v>0.72727272727272696</v>
      </c>
      <c r="AD35">
        <v>0.2</v>
      </c>
      <c r="AE35">
        <v>0.4</v>
      </c>
    </row>
    <row r="36" spans="1:31" x14ac:dyDescent="0.15">
      <c r="A36" s="6">
        <v>703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10.502403259277299</v>
      </c>
      <c r="L36" s="10">
        <v>1.91311454772949</v>
      </c>
      <c r="M36">
        <v>1.4577445983886701</v>
      </c>
      <c r="N36">
        <v>8.4597473144531197</v>
      </c>
      <c r="O36">
        <v>6</v>
      </c>
      <c r="P36">
        <v>6</v>
      </c>
      <c r="Q36">
        <v>16</v>
      </c>
      <c r="R36" s="16">
        <v>0.375</v>
      </c>
      <c r="S36" s="16">
        <f t="shared" si="0"/>
        <v>0.6</v>
      </c>
      <c r="T36">
        <v>4.2322654724121103</v>
      </c>
      <c r="U36">
        <v>3.86691045761108</v>
      </c>
      <c r="V36">
        <v>3.6686854362487802</v>
      </c>
      <c r="W36" s="17">
        <v>0.19822502136230499</v>
      </c>
      <c r="X36">
        <v>0.56358003616332997</v>
      </c>
      <c r="Y36">
        <v>0.56358003616332997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66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12.834880828857401</v>
      </c>
      <c r="L37" s="10">
        <v>1.9117622375488299</v>
      </c>
      <c r="M37">
        <v>1.6743087768554701</v>
      </c>
      <c r="N37">
        <v>9.7622947692871094</v>
      </c>
      <c r="O37">
        <v>6</v>
      </c>
      <c r="P37">
        <v>6</v>
      </c>
      <c r="Q37">
        <v>16</v>
      </c>
      <c r="R37" s="16">
        <v>0.375</v>
      </c>
      <c r="S37" s="16">
        <f t="shared" si="0"/>
        <v>0.6</v>
      </c>
      <c r="T37">
        <v>5.3047294616699201</v>
      </c>
      <c r="U37">
        <v>4.9479794502258301</v>
      </c>
      <c r="V37">
        <v>4.6499147415161097</v>
      </c>
      <c r="W37" s="17">
        <v>0.29806470870971702</v>
      </c>
      <c r="X37">
        <v>0.65481472015380904</v>
      </c>
      <c r="Y37">
        <v>0.65481472015380904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530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13.0725746154785</v>
      </c>
      <c r="L38" s="10">
        <v>1.9138488769531199</v>
      </c>
      <c r="M38">
        <v>1.68550872802734</v>
      </c>
      <c r="N38">
        <v>10.1151885986328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4.7995872497558603</v>
      </c>
      <c r="U38">
        <v>4.4854669570922896</v>
      </c>
      <c r="V38">
        <v>4.2099537849426296</v>
      </c>
      <c r="W38" s="17">
        <v>0.27551317214965798</v>
      </c>
      <c r="X38">
        <v>0.58963346481323198</v>
      </c>
      <c r="Y38">
        <v>0.58963346481323198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132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7.7216281890869096</v>
      </c>
      <c r="L39" s="10">
        <v>1.9129390716552701</v>
      </c>
      <c r="M39">
        <v>1.05533599853516</v>
      </c>
      <c r="N39">
        <v>5.4394378662109402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3.7243061065673801</v>
      </c>
      <c r="U39">
        <v>3.4226949214935298</v>
      </c>
      <c r="V39">
        <v>3.25215792655945</v>
      </c>
      <c r="W39" s="17">
        <v>0.170536994934082</v>
      </c>
      <c r="X39">
        <v>0.47214818000793501</v>
      </c>
      <c r="Y39">
        <v>0.47214818000793501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265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9.1424427032470703</v>
      </c>
      <c r="L40" s="10">
        <v>1.91965484619141</v>
      </c>
      <c r="M40">
        <v>0.96705245971679699</v>
      </c>
      <c r="N40">
        <v>7.1429157257080096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4.2916851043701199</v>
      </c>
      <c r="U40">
        <v>3.8771021366119398</v>
      </c>
      <c r="V40">
        <v>3.6966865062713601</v>
      </c>
      <c r="W40" s="17">
        <v>0.18041563034057601</v>
      </c>
      <c r="X40">
        <v>0.59499859809875499</v>
      </c>
      <c r="Y40">
        <v>0.59499859809875499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s="1" customFormat="1" x14ac:dyDescent="0.15">
      <c r="A41" s="8">
        <v>58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2">
        <v>8.3219585418701207</v>
      </c>
      <c r="L41" s="12">
        <v>1.9185981750488299</v>
      </c>
      <c r="M41" s="1">
        <v>0.363037109375</v>
      </c>
      <c r="N41" s="1">
        <v>6.7833614349365199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0"/>
        <v>0.5</v>
      </c>
      <c r="T41" s="1">
        <v>4.3147506713867196</v>
      </c>
      <c r="U41" s="1">
        <v>3.8400793075561501</v>
      </c>
      <c r="V41" s="1">
        <v>3.7296600341796902</v>
      </c>
      <c r="W41" s="12">
        <v>0.110419273376465</v>
      </c>
      <c r="X41" s="1">
        <v>0.58509063720703103</v>
      </c>
      <c r="Y41" s="1">
        <v>0.58509063720703103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690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7.2086696624755904</v>
      </c>
      <c r="L42" s="10">
        <v>2.1912612915039098</v>
      </c>
      <c r="M42">
        <v>0.60709381103515603</v>
      </c>
      <c r="N42">
        <v>6.8664932250976598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3.0159358978271502</v>
      </c>
      <c r="U42">
        <v>2.6021556854247998</v>
      </c>
      <c r="V42">
        <v>2.5527789592742902</v>
      </c>
      <c r="W42" s="17">
        <v>4.9376726150512702E-2</v>
      </c>
      <c r="X42">
        <v>0.463156938552856</v>
      </c>
      <c r="Y42">
        <v>0.463156938552856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442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7.8175697326660201</v>
      </c>
      <c r="L43" s="10">
        <v>2.1852436065673801</v>
      </c>
      <c r="M43">
        <v>0.98040008544921897</v>
      </c>
      <c r="N43">
        <v>6.3751068115234402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4.0853614807128897</v>
      </c>
      <c r="U43">
        <v>3.6581385135650599</v>
      </c>
      <c r="V43">
        <v>3.5264229774475102</v>
      </c>
      <c r="W43" s="17">
        <v>0.13171553611755399</v>
      </c>
      <c r="X43">
        <v>0.55893850326538097</v>
      </c>
      <c r="Y43">
        <v>0.55893850326538097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521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6.8177566528320304</v>
      </c>
      <c r="L44" s="3">
        <v>2.2020149230957</v>
      </c>
      <c r="M44">
        <v>0.59191131591796897</v>
      </c>
      <c r="N44">
        <v>6.0112800598144496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3.2612056732177699</v>
      </c>
      <c r="U44">
        <v>2.8719031810760498</v>
      </c>
      <c r="V44">
        <v>2.8120932579040501</v>
      </c>
      <c r="W44" s="3">
        <v>5.9809923171997098E-2</v>
      </c>
      <c r="X44">
        <v>0.44911241531372098</v>
      </c>
      <c r="Y44">
        <v>0.44911241531372098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672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9.1706352233886701</v>
      </c>
      <c r="L45" s="10">
        <v>2.1295356750488299</v>
      </c>
      <c r="M45">
        <v>0.72742462158203103</v>
      </c>
      <c r="N45">
        <v>8.2298793792724592</v>
      </c>
      <c r="O45">
        <v>6</v>
      </c>
      <c r="P45">
        <v>6</v>
      </c>
      <c r="Q45">
        <v>16</v>
      </c>
      <c r="R45" s="16">
        <v>0.375</v>
      </c>
      <c r="S45" s="16">
        <f t="shared" si="0"/>
        <v>0.6</v>
      </c>
      <c r="T45">
        <v>3.96907615661621</v>
      </c>
      <c r="U45">
        <v>3.4698469638824498</v>
      </c>
      <c r="V45">
        <v>3.38294529914856</v>
      </c>
      <c r="W45" s="17">
        <v>8.6901664733886705E-2</v>
      </c>
      <c r="X45">
        <v>0.58613085746765103</v>
      </c>
      <c r="Y45">
        <v>0.58613085746765103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833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9.99371337890625</v>
      </c>
      <c r="L46" s="10">
        <v>2.1343574523925799</v>
      </c>
      <c r="M46">
        <v>1.4716148376464799</v>
      </c>
      <c r="N46">
        <v>6.5104637145996103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4.3172283172607404</v>
      </c>
      <c r="U46">
        <v>4.0264840126037598</v>
      </c>
      <c r="V46">
        <v>3.7139267921447701</v>
      </c>
      <c r="W46" s="17">
        <v>0.31255722045898399</v>
      </c>
      <c r="X46">
        <v>0.60330152511596702</v>
      </c>
      <c r="Y46">
        <v>0.60330152511596702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768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9.2490539550781197</v>
      </c>
      <c r="L47" s="10">
        <v>2.1260395050048801</v>
      </c>
      <c r="M47">
        <v>0.34942245483398399</v>
      </c>
      <c r="N47">
        <v>7.4301509857177699</v>
      </c>
      <c r="O47">
        <v>5</v>
      </c>
      <c r="P47">
        <v>5</v>
      </c>
      <c r="Q47">
        <v>15</v>
      </c>
      <c r="R47" s="16">
        <v>0.33329999999999999</v>
      </c>
      <c r="S47" s="16">
        <f t="shared" si="0"/>
        <v>0.5</v>
      </c>
      <c r="T47">
        <v>4.2136154174804696</v>
      </c>
      <c r="U47">
        <v>3.7236680984497101</v>
      </c>
      <c r="V47">
        <v>3.5841317176818901</v>
      </c>
      <c r="W47" s="17">
        <v>0.13953638076782199</v>
      </c>
      <c r="X47">
        <v>0.62948369979858398</v>
      </c>
      <c r="Y47">
        <v>0.62948369979858398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204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8.2812385559081996</v>
      </c>
      <c r="L48" s="10">
        <v>2.1486053466796902</v>
      </c>
      <c r="M48">
        <v>1.17878341674805</v>
      </c>
      <c r="N48">
        <v>5.5281791687011701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3.96217918395996</v>
      </c>
      <c r="U48">
        <v>3.6453299522399898</v>
      </c>
      <c r="V48">
        <v>3.4208571910858101</v>
      </c>
      <c r="W48" s="17">
        <v>0.224472761154175</v>
      </c>
      <c r="X48">
        <v>0.54132199287414595</v>
      </c>
      <c r="Y48">
        <v>0.54132199287414595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672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9.1706352233886701</v>
      </c>
      <c r="L49" s="10">
        <v>2.1295356750488299</v>
      </c>
      <c r="M49">
        <v>0.72742462158203103</v>
      </c>
      <c r="N49">
        <v>8.2298793792724592</v>
      </c>
      <c r="O49">
        <v>6</v>
      </c>
      <c r="P49">
        <v>6</v>
      </c>
      <c r="Q49">
        <v>16</v>
      </c>
      <c r="R49" s="16">
        <v>0.375</v>
      </c>
      <c r="S49" s="16">
        <f t="shared" si="0"/>
        <v>0.6</v>
      </c>
      <c r="T49">
        <v>3.96907615661621</v>
      </c>
      <c r="U49">
        <v>3.4698469638824498</v>
      </c>
      <c r="V49">
        <v>3.38294529914856</v>
      </c>
      <c r="W49" s="17">
        <v>8.6901664733886705E-2</v>
      </c>
      <c r="X49">
        <v>0.58613085746765103</v>
      </c>
      <c r="Y49">
        <v>0.58613085746765103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55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8.4483203887939506</v>
      </c>
      <c r="L50" s="10">
        <v>2.13308906555176</v>
      </c>
      <c r="M50">
        <v>1.2359924316406199</v>
      </c>
      <c r="N50">
        <v>6.0314388275146502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3.51515769958496</v>
      </c>
      <c r="U50">
        <v>3.2168738842010498</v>
      </c>
      <c r="V50">
        <v>3.0065894126892099</v>
      </c>
      <c r="W50" s="17">
        <v>0.21028447151184099</v>
      </c>
      <c r="X50">
        <v>0.50856828689575195</v>
      </c>
      <c r="Y50">
        <v>0.50856828689575195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1" customFormat="1" x14ac:dyDescent="0.15">
      <c r="A51" s="8">
        <v>860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2">
        <v>7.5698337554931596</v>
      </c>
      <c r="L51" s="12">
        <v>2.1776676177978498</v>
      </c>
      <c r="M51" s="1">
        <v>1.07400894165039</v>
      </c>
      <c r="N51" s="1">
        <v>6.2278079986572301</v>
      </c>
      <c r="O51" s="1">
        <v>4</v>
      </c>
      <c r="P51" s="1">
        <v>4</v>
      </c>
      <c r="Q51" s="1">
        <v>13</v>
      </c>
      <c r="R51" s="19">
        <v>0.30769999999999997</v>
      </c>
      <c r="S51" s="19">
        <f t="shared" si="0"/>
        <v>0.4</v>
      </c>
      <c r="T51" s="1">
        <v>3.6082668304443399</v>
      </c>
      <c r="U51" s="1">
        <v>3.2328574657440199</v>
      </c>
      <c r="V51" s="1">
        <v>3.1007483005523699</v>
      </c>
      <c r="W51" s="12">
        <v>0.13210916519165</v>
      </c>
      <c r="X51" s="1">
        <v>0.507518529891968</v>
      </c>
      <c r="Y51" s="1">
        <v>0.507518529891968</v>
      </c>
      <c r="Z51" s="1">
        <v>0.4</v>
      </c>
      <c r="AA51" s="1">
        <v>0.9</v>
      </c>
      <c r="AB51" s="1">
        <v>0.69230769230769196</v>
      </c>
      <c r="AC51" s="1">
        <v>0.78260869565217395</v>
      </c>
      <c r="AD51" s="1">
        <v>0.1</v>
      </c>
      <c r="AE51" s="1">
        <v>0.5</v>
      </c>
    </row>
    <row r="52" spans="1:31" x14ac:dyDescent="0.15">
      <c r="A52" s="6">
        <v>756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8.0184116363525408</v>
      </c>
      <c r="L52" s="10">
        <v>2.3798713684082</v>
      </c>
      <c r="M52">
        <v>1.7715759277343699</v>
      </c>
      <c r="N52">
        <v>6.0273933410644496</v>
      </c>
      <c r="O52">
        <v>3</v>
      </c>
      <c r="P52">
        <v>3</v>
      </c>
      <c r="Q52">
        <v>11</v>
      </c>
      <c r="R52" s="16">
        <v>0.2727</v>
      </c>
      <c r="S52" s="16">
        <f t="shared" si="0"/>
        <v>0.3</v>
      </c>
      <c r="T52">
        <v>3.0213775634765598</v>
      </c>
      <c r="U52">
        <v>2.7786052227020299</v>
      </c>
      <c r="V52">
        <v>2.5855565071106001</v>
      </c>
      <c r="W52" s="17">
        <v>0.193048715591431</v>
      </c>
      <c r="X52">
        <v>0.43582105636596702</v>
      </c>
      <c r="Y52">
        <v>0.43582105636596702</v>
      </c>
      <c r="Z52">
        <v>0.3</v>
      </c>
      <c r="AA52">
        <v>0.8</v>
      </c>
      <c r="AB52">
        <v>0.72727272727272696</v>
      </c>
      <c r="AC52">
        <v>0.76190476190476197</v>
      </c>
      <c r="AD52">
        <v>0.2</v>
      </c>
      <c r="AE52">
        <v>0.5</v>
      </c>
    </row>
    <row r="53" spans="1:31" x14ac:dyDescent="0.15">
      <c r="A53" s="6">
        <v>388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8.5895023345947301</v>
      </c>
      <c r="L53" s="10">
        <v>2.3778305053710902</v>
      </c>
      <c r="M53">
        <v>0.202079772949219</v>
      </c>
      <c r="N53">
        <v>8.0718574523925799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3.9732704162597701</v>
      </c>
      <c r="U53">
        <v>3.4125065803527801</v>
      </c>
      <c r="V53">
        <v>3.3702468872070299</v>
      </c>
      <c r="W53" s="17">
        <v>4.2259693145752002E-2</v>
      </c>
      <c r="X53">
        <v>0.60302352905273404</v>
      </c>
      <c r="Y53">
        <v>0.60302352905273404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811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7.9958915710449201</v>
      </c>
      <c r="L54" s="10">
        <v>2.4192810058593701</v>
      </c>
      <c r="M54">
        <v>0.42259979248046903</v>
      </c>
      <c r="N54">
        <v>7.1598644256591797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3.1425418853759801</v>
      </c>
      <c r="U54">
        <v>2.70858955383301</v>
      </c>
      <c r="V54">
        <v>2.6420795917511</v>
      </c>
      <c r="W54" s="17">
        <v>6.6509962081909194E-2</v>
      </c>
      <c r="X54">
        <v>0.50046229362487804</v>
      </c>
      <c r="Y54">
        <v>0.50046229362487804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381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8.4343585968017596</v>
      </c>
      <c r="L55" s="10">
        <v>2.4829654693603498</v>
      </c>
      <c r="M55">
        <v>0.32008743286132801</v>
      </c>
      <c r="N55">
        <v>7.5770339965820304</v>
      </c>
      <c r="O55">
        <v>5</v>
      </c>
      <c r="P55">
        <v>5</v>
      </c>
      <c r="Q55">
        <v>15</v>
      </c>
      <c r="R55" s="16">
        <v>0.33329999999999999</v>
      </c>
      <c r="S55" s="16">
        <f t="shared" si="0"/>
        <v>0.5</v>
      </c>
      <c r="T55">
        <v>3.8176078796386701</v>
      </c>
      <c r="U55">
        <v>3.3234374523162802</v>
      </c>
      <c r="V55">
        <v>3.2520523071289098</v>
      </c>
      <c r="W55" s="17">
        <v>7.1385145187377902E-2</v>
      </c>
      <c r="X55">
        <v>0.56555557250976596</v>
      </c>
      <c r="Y55">
        <v>0.56555557250976596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970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8.1123428344726598</v>
      </c>
      <c r="L56" s="10">
        <v>2.4769401550293</v>
      </c>
      <c r="M56">
        <v>0.43460464477539101</v>
      </c>
      <c r="N56">
        <v>7.18613624572754</v>
      </c>
      <c r="O56">
        <v>4</v>
      </c>
      <c r="P56">
        <v>4</v>
      </c>
      <c r="Q56">
        <v>14</v>
      </c>
      <c r="R56" s="16">
        <v>0.28570000000000001</v>
      </c>
      <c r="S56" s="16">
        <f t="shared" ref="S56:S61" si="1">O56/E56</f>
        <v>0.4</v>
      </c>
      <c r="T56">
        <v>3.5408668518066402</v>
      </c>
      <c r="U56">
        <v>3.0644097328186</v>
      </c>
      <c r="V56">
        <v>2.9869301319122301</v>
      </c>
      <c r="W56" s="17">
        <v>7.7479600906372098E-2</v>
      </c>
      <c r="X56">
        <v>0.55393671989440896</v>
      </c>
      <c r="Y56">
        <v>0.55393671989440896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549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7.7353839874267596</v>
      </c>
      <c r="L57" s="10">
        <v>2.4009819030761701</v>
      </c>
      <c r="M57">
        <v>0.498153686523437</v>
      </c>
      <c r="N57">
        <v>6.8631515502929696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3.7578601837158199</v>
      </c>
      <c r="U57">
        <v>3.3118636608123802</v>
      </c>
      <c r="V57">
        <v>3.2321610450744598</v>
      </c>
      <c r="W57" s="17">
        <v>7.9702615737914997E-2</v>
      </c>
      <c r="X57">
        <v>0.52569913864135698</v>
      </c>
      <c r="Y57">
        <v>0.52569913864135698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477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8.5217647552490199</v>
      </c>
      <c r="L58" s="3">
        <v>2.3952865600585902</v>
      </c>
      <c r="M58">
        <v>1.3604316711425799</v>
      </c>
      <c r="N58">
        <v>7.6236553192138699</v>
      </c>
      <c r="O58">
        <v>6</v>
      </c>
      <c r="P58">
        <v>6</v>
      </c>
      <c r="Q58">
        <v>16</v>
      </c>
      <c r="R58" s="16">
        <v>0.375</v>
      </c>
      <c r="S58" s="16">
        <f t="shared" si="1"/>
        <v>0.6</v>
      </c>
      <c r="T58">
        <v>4.0984210968017596</v>
      </c>
      <c r="U58">
        <v>3.6420803070068399</v>
      </c>
      <c r="V58">
        <v>3.5496582984924299</v>
      </c>
      <c r="W58" s="3">
        <v>9.2422008514404297E-2</v>
      </c>
      <c r="X58">
        <v>0.54876279830932595</v>
      </c>
      <c r="Y58">
        <v>0.54876279830932595</v>
      </c>
      <c r="Z58">
        <v>0.6</v>
      </c>
      <c r="AA58">
        <v>1</v>
      </c>
      <c r="AB58">
        <v>0.625</v>
      </c>
      <c r="AC58">
        <v>0.76923076923076905</v>
      </c>
      <c r="AD58">
        <v>0</v>
      </c>
      <c r="AE58">
        <v>0.4</v>
      </c>
    </row>
    <row r="59" spans="1:31" x14ac:dyDescent="0.15">
      <c r="A59" s="6">
        <v>460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6.9733810424804696</v>
      </c>
      <c r="L59" s="10">
        <v>2.4160079956054701</v>
      </c>
      <c r="M59">
        <v>0.81462478637695301</v>
      </c>
      <c r="N59">
        <v>5.9119777679443404</v>
      </c>
      <c r="O59">
        <v>4</v>
      </c>
      <c r="P59">
        <v>4</v>
      </c>
      <c r="Q59">
        <v>13</v>
      </c>
      <c r="R59" s="16">
        <v>0.30769999999999997</v>
      </c>
      <c r="S59" s="16">
        <f t="shared" si="1"/>
        <v>0.4</v>
      </c>
      <c r="T59">
        <v>3.2793884277343701</v>
      </c>
      <c r="U59">
        <v>2.9090919494628902</v>
      </c>
      <c r="V59">
        <v>2.8150904178619398</v>
      </c>
      <c r="W59" s="17">
        <v>9.4001531600952107E-2</v>
      </c>
      <c r="X59">
        <v>0.46429800987243702</v>
      </c>
      <c r="Y59">
        <v>0.46429800987243702</v>
      </c>
      <c r="Z59">
        <v>0.4</v>
      </c>
      <c r="AA59">
        <v>0.9</v>
      </c>
      <c r="AB59">
        <v>0.69230769230769196</v>
      </c>
      <c r="AC59">
        <v>0.78260869565217395</v>
      </c>
      <c r="AD59">
        <v>0.1</v>
      </c>
      <c r="AE59">
        <v>0.5</v>
      </c>
    </row>
    <row r="60" spans="1:31" x14ac:dyDescent="0.15">
      <c r="A60" s="6">
        <v>390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7.9791641235351598</v>
      </c>
      <c r="L60" s="10">
        <v>2.5468788146972701</v>
      </c>
      <c r="M60">
        <v>0.53936386108398404</v>
      </c>
      <c r="N60">
        <v>6.8495445251464799</v>
      </c>
      <c r="O60">
        <v>4</v>
      </c>
      <c r="P60">
        <v>4</v>
      </c>
      <c r="Q60">
        <v>13</v>
      </c>
      <c r="R60" s="16">
        <v>0.30769999999999997</v>
      </c>
      <c r="S60" s="16">
        <f t="shared" si="1"/>
        <v>0.4</v>
      </c>
      <c r="T60">
        <v>3.54753494262695</v>
      </c>
      <c r="U60">
        <v>3.11309742927551</v>
      </c>
      <c r="V60">
        <v>3.0184552669525102</v>
      </c>
      <c r="W60" s="17">
        <v>9.4642162322998005E-2</v>
      </c>
      <c r="X60">
        <v>0.52907967567443803</v>
      </c>
      <c r="Y60">
        <v>0.52907967567443803</v>
      </c>
      <c r="Z60">
        <v>0.4</v>
      </c>
      <c r="AA60">
        <v>0.9</v>
      </c>
      <c r="AB60">
        <v>0.69230769230769196</v>
      </c>
      <c r="AC60">
        <v>0.78260869565217395</v>
      </c>
      <c r="AD60">
        <v>0.1</v>
      </c>
      <c r="AE60">
        <v>0.5</v>
      </c>
    </row>
    <row r="61" spans="1:31" s="1" customFormat="1" x14ac:dyDescent="0.15">
      <c r="A61" s="8">
        <v>741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">
        <v>7.8732261657714799</v>
      </c>
      <c r="L61" s="12">
        <v>2.3893070220947301</v>
      </c>
      <c r="M61" s="1">
        <v>1.5041046142578101</v>
      </c>
      <c r="N61" s="1">
        <v>6.9268531799316397</v>
      </c>
      <c r="O61" s="1">
        <v>6</v>
      </c>
      <c r="P61" s="1">
        <v>6</v>
      </c>
      <c r="Q61" s="1">
        <v>16</v>
      </c>
      <c r="R61" s="19">
        <v>0.375</v>
      </c>
      <c r="S61" s="19">
        <f t="shared" si="1"/>
        <v>0.6</v>
      </c>
      <c r="T61" s="1">
        <v>3.6089420318603498</v>
      </c>
      <c r="U61" s="1">
        <v>3.2022559642791699</v>
      </c>
      <c r="V61" s="1">
        <v>3.1033778190612802</v>
      </c>
      <c r="W61" s="12">
        <v>9.8878145217895494E-2</v>
      </c>
      <c r="X61" s="1">
        <v>0.50556421279907204</v>
      </c>
      <c r="Y61" s="1">
        <v>0.50556421279907204</v>
      </c>
      <c r="Z61" s="1">
        <v>0.6</v>
      </c>
      <c r="AA61" s="1">
        <v>1</v>
      </c>
      <c r="AB61" s="1">
        <v>0.625</v>
      </c>
      <c r="AC61" s="1">
        <v>0.76923076923076905</v>
      </c>
      <c r="AD61" s="1">
        <v>0</v>
      </c>
      <c r="AE61" s="1">
        <v>0.4</v>
      </c>
    </row>
    <row r="62" spans="1:31" s="3" customFormat="1" x14ac:dyDescent="0.15">
      <c r="K62" s="13" t="s">
        <v>29</v>
      </c>
      <c r="L62" s="10">
        <f>AVERAGE(L2:L61)</f>
        <v>1.9078247070312497</v>
      </c>
      <c r="W62" s="17">
        <f t="shared" ref="W62:AE62" si="2">AVERAGE(W2:W61)</f>
        <v>0.15449468692143756</v>
      </c>
      <c r="Z62" s="3">
        <f t="shared" si="2"/>
        <v>0.53999999999999981</v>
      </c>
      <c r="AA62" s="3">
        <f t="shared" si="2"/>
        <v>0.96666666666666645</v>
      </c>
      <c r="AB62" s="3">
        <f t="shared" si="2"/>
        <v>0.64534921283566837</v>
      </c>
      <c r="AC62" s="3">
        <f t="shared" si="2"/>
        <v>0.77202756470397627</v>
      </c>
      <c r="AD62" s="3">
        <f t="shared" si="2"/>
        <v>3.333333333333334E-2</v>
      </c>
      <c r="AE62" s="3">
        <f t="shared" si="2"/>
        <v>0.42666666666666675</v>
      </c>
    </row>
    <row r="63" spans="1:31" s="3" customFormat="1" x14ac:dyDescent="0.15">
      <c r="K63" s="14" t="s">
        <v>30</v>
      </c>
      <c r="L63" s="10">
        <f>MAX(L2:L61)</f>
        <v>2.5468788146972701</v>
      </c>
      <c r="W63" s="17">
        <f t="shared" ref="W63:AE63" si="3">MAX(W2:W61)</f>
        <v>0.31255722045898399</v>
      </c>
      <c r="Z63" s="3">
        <f t="shared" si="3"/>
        <v>0.9</v>
      </c>
      <c r="AA63" s="3">
        <f t="shared" si="3"/>
        <v>1</v>
      </c>
      <c r="AB63" s="3">
        <f t="shared" si="3"/>
        <v>0.72727272727272696</v>
      </c>
      <c r="AC63" s="3">
        <f t="shared" si="3"/>
        <v>0.83333333333333304</v>
      </c>
      <c r="AD63" s="3">
        <f t="shared" si="3"/>
        <v>0.2</v>
      </c>
      <c r="AE63" s="3">
        <f t="shared" si="3"/>
        <v>0.6</v>
      </c>
    </row>
    <row r="64" spans="1:31" s="3" customFormat="1" x14ac:dyDescent="0.15">
      <c r="L64" s="10">
        <f>MIN(L2:L61)</f>
        <v>1.4337005615234399</v>
      </c>
      <c r="W64" s="17">
        <f t="shared" ref="W64:AE64" si="4">MIN(W2:W61)</f>
        <v>6.3197612762451198E-3</v>
      </c>
      <c r="Z64" s="3">
        <f t="shared" si="4"/>
        <v>0.3</v>
      </c>
      <c r="AA64" s="3">
        <f t="shared" si="4"/>
        <v>0.8</v>
      </c>
      <c r="AB64" s="3">
        <f t="shared" si="4"/>
        <v>0.52631578947368396</v>
      </c>
      <c r="AC64" s="3">
        <f t="shared" si="4"/>
        <v>0.68965517241379304</v>
      </c>
      <c r="AD64" s="3">
        <f t="shared" si="4"/>
        <v>0</v>
      </c>
      <c r="AE64" s="3">
        <f t="shared" si="4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s="2" customFormat="1" x14ac:dyDescent="0.15">
      <c r="K75" s="11" t="s">
        <v>116</v>
      </c>
      <c r="L75" s="11">
        <f>COUNTIF(L2:L61,"&lt;1.052")-COUNTIF(L2:L61,"&lt;0.838")</f>
        <v>0</v>
      </c>
      <c r="M75" s="11">
        <v>10</v>
      </c>
      <c r="N75" s="3">
        <v>0.49</v>
      </c>
      <c r="O75" s="3">
        <v>-980</v>
      </c>
      <c r="P75" s="3">
        <v>1020</v>
      </c>
      <c r="Q75" s="3">
        <v>51</v>
      </c>
      <c r="W75" s="11"/>
    </row>
    <row r="76" spans="11:23" x14ac:dyDescent="0.15">
      <c r="K76" s="3" t="s">
        <v>117</v>
      </c>
      <c r="L76" s="3">
        <f>COUNTIF(L2:L61,"&lt;1.266")-COUNTIF(L2:L61,"&lt;1.052")</f>
        <v>0</v>
      </c>
      <c r="M76" s="3">
        <v>10</v>
      </c>
      <c r="W76" s="17"/>
    </row>
    <row r="77" spans="11:23" x14ac:dyDescent="0.15">
      <c r="K77" s="3" t="s">
        <v>118</v>
      </c>
      <c r="L77" s="3">
        <f>COUNTIF(L2:L61,"&lt;1.48")-COUNTIF(L2:L61,"&lt;1.266")</f>
        <v>10</v>
      </c>
      <c r="M77" s="3">
        <v>10</v>
      </c>
      <c r="W77" s="17"/>
    </row>
    <row r="78" spans="11:23" x14ac:dyDescent="0.15">
      <c r="K78" s="3" t="s">
        <v>119</v>
      </c>
      <c r="L78" s="3">
        <f>COUNTIF(L2:L61,"&lt;1.694")-COUNTIF(L2:L61,"&lt;1.48")</f>
        <v>10</v>
      </c>
      <c r="M78" s="3">
        <v>10</v>
      </c>
      <c r="W78" s="3"/>
    </row>
    <row r="79" spans="11:23" x14ac:dyDescent="0.15">
      <c r="K79" s="3" t="s">
        <v>120</v>
      </c>
      <c r="L79" s="3">
        <f>COUNTIF(L2:L61,"&lt;1.908")-COUNTIF(L2:L61,"&lt;1.694")</f>
        <v>10</v>
      </c>
      <c r="M79" s="3">
        <v>10</v>
      </c>
      <c r="W79" s="3"/>
    </row>
    <row r="80" spans="11:23" x14ac:dyDescent="0.15">
      <c r="K80" s="3" t="s">
        <v>121</v>
      </c>
      <c r="L80" s="3">
        <f>COUNTIF(L2:L61,"&lt;2.122")-COUNTIF(L2:L61,"&lt;1.908")</f>
        <v>10</v>
      </c>
      <c r="M80" s="3">
        <v>10</v>
      </c>
      <c r="W80" s="3"/>
    </row>
    <row r="81" spans="11:23" x14ac:dyDescent="0.15">
      <c r="K81" s="3" t="s">
        <v>122</v>
      </c>
      <c r="L81" s="3">
        <f>COUNTIF(L2:L61,"&lt;2.336")-COUNTIF(L2:L61,"&lt;2.122")</f>
        <v>10</v>
      </c>
      <c r="M81" s="3">
        <v>10</v>
      </c>
      <c r="W81" s="3"/>
    </row>
    <row r="82" spans="11:23" x14ac:dyDescent="0.15">
      <c r="K82" s="3" t="s">
        <v>123</v>
      </c>
      <c r="L82" s="3">
        <f>COUNTIF(L2:L61,"&lt;2.55")-COUNTIF(L2:L61,"&lt;2.336")</f>
        <v>10</v>
      </c>
      <c r="M82" s="3">
        <v>10</v>
      </c>
      <c r="W82" s="3"/>
    </row>
    <row r="83" spans="11:23" x14ac:dyDescent="0.15">
      <c r="K83" s="3" t="s">
        <v>124</v>
      </c>
      <c r="L83" s="3">
        <f>COUNTIF(L2:L61,"&lt;2.764")-COUNTIF(L2:L61,"&lt;2.55")</f>
        <v>0</v>
      </c>
      <c r="M83" s="3">
        <v>10</v>
      </c>
      <c r="W83" s="3"/>
    </row>
    <row r="84" spans="11:23" s="2" customFormat="1" x14ac:dyDescent="0.15">
      <c r="K84" s="11" t="s">
        <v>125</v>
      </c>
      <c r="L84" s="11">
        <f>COUNTIF(L2:L61,"&lt;2.978")-COUNTIF(L2:L61,"&lt;2.764")</f>
        <v>0</v>
      </c>
      <c r="M84" s="11">
        <v>10</v>
      </c>
      <c r="W84" s="11"/>
    </row>
    <row r="85" spans="11:23" x14ac:dyDescent="0.15">
      <c r="K85" s="3" t="s">
        <v>77</v>
      </c>
      <c r="L85" s="3">
        <v>0</v>
      </c>
      <c r="W85" s="3"/>
    </row>
    <row r="86" spans="11:23" x14ac:dyDescent="0.15">
      <c r="K86" s="3" t="s">
        <v>78</v>
      </c>
      <c r="L86" s="3">
        <f>COUNTIF(L2:L61,"&lt;3.178")-COUNTIF(L2:L61,"&lt;2.983")</f>
        <v>0</v>
      </c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O96">
        <v>1.9079999999999999</v>
      </c>
      <c r="P96">
        <v>0.155</v>
      </c>
      <c r="R96">
        <v>0.83799999999999997</v>
      </c>
      <c r="S96">
        <v>2.9830000000000001</v>
      </c>
      <c r="T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O97">
        <v>2.5009999999999999</v>
      </c>
      <c r="P97">
        <v>0.21299999999999999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O98">
        <v>3.472</v>
      </c>
      <c r="P98">
        <v>0.29099999999999998</v>
      </c>
      <c r="R98">
        <v>2.3980000000000001</v>
      </c>
      <c r="S98">
        <v>4.5430000000000001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R100">
        <v>1.266</v>
      </c>
      <c r="S100">
        <v>2.5499999999999998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L105" s="10"/>
      <c r="W105" s="17"/>
    </row>
    <row r="106" spans="11:23" x14ac:dyDescent="0.15">
      <c r="L106" s="10"/>
      <c r="W106" s="17"/>
    </row>
    <row r="107" spans="11:23" x14ac:dyDescent="0.15">
      <c r="L107" s="10"/>
      <c r="W107" s="17"/>
    </row>
    <row r="108" spans="11:23" x14ac:dyDescent="0.15">
      <c r="L108" s="10"/>
      <c r="W108" s="17"/>
    </row>
  </sheetData>
  <phoneticPr fontId="5" type="noConversion"/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E99"/>
  <sheetViews>
    <sheetView topLeftCell="H85" workbookViewId="0">
      <selection activeCell="H1" sqref="A1:XFD102"/>
    </sheetView>
  </sheetViews>
  <sheetFormatPr defaultColWidth="8.875" defaultRowHeight="13.5" x14ac:dyDescent="0.15"/>
  <cols>
    <col min="11" max="12" width="22.5" customWidth="1"/>
    <col min="13" max="14" width="12.875"/>
    <col min="20" max="22" width="12.875"/>
    <col min="23" max="23" width="18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597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1.51375961303711</v>
      </c>
      <c r="M2">
        <v>9999</v>
      </c>
      <c r="N2">
        <v>9999</v>
      </c>
      <c r="O2">
        <v>6</v>
      </c>
      <c r="P2">
        <v>6</v>
      </c>
      <c r="Q2">
        <v>16</v>
      </c>
      <c r="R2" s="16">
        <v>0.375</v>
      </c>
      <c r="S2" s="16">
        <f t="shared" ref="S2:S17" si="0">O2/E2</f>
        <v>0.6</v>
      </c>
      <c r="T2">
        <v>5.5073699951171902</v>
      </c>
      <c r="U2">
        <v>5.1733651161193803</v>
      </c>
      <c r="V2">
        <v>4.8597078323364302</v>
      </c>
      <c r="W2" s="17">
        <v>0.31365728378295898</v>
      </c>
      <c r="X2">
        <v>0.64766216278076205</v>
      </c>
      <c r="Y2">
        <v>0.64766216278076205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13.212623596191399</v>
      </c>
      <c r="L3" s="10">
        <v>1.4628982543945299</v>
      </c>
      <c r="M3">
        <v>1.17099380493164</v>
      </c>
      <c r="N3">
        <v>10.136251449585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5.1509895324706996</v>
      </c>
      <c r="U3">
        <v>4.78108787536621</v>
      </c>
      <c r="V3">
        <v>4.4879059791564897</v>
      </c>
      <c r="W3" s="17">
        <v>0.29318189620971702</v>
      </c>
      <c r="X3">
        <v>0.66308355331420898</v>
      </c>
      <c r="Y3">
        <v>0.66308355331420898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924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12.8609733581543</v>
      </c>
      <c r="L4" s="10">
        <v>1.28487396240234</v>
      </c>
      <c r="M4">
        <v>1.0061149597168</v>
      </c>
      <c r="N4">
        <v>10.074775695800801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5.0540904998779297</v>
      </c>
      <c r="U4">
        <v>4.6821627616882298</v>
      </c>
      <c r="V4">
        <v>4.4225492477417001</v>
      </c>
      <c r="W4" s="17">
        <v>0.25961351394653298</v>
      </c>
      <c r="X4">
        <v>0.63154125213623002</v>
      </c>
      <c r="Y4">
        <v>0.63154125213623002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889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12.847942352294901</v>
      </c>
      <c r="L5" s="10">
        <v>1.35564041137695</v>
      </c>
      <c r="M5">
        <v>1.0721321105957</v>
      </c>
      <c r="N5">
        <v>9.9341506958007795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4.9076423645019496</v>
      </c>
      <c r="U5">
        <v>4.5584750175476101</v>
      </c>
      <c r="V5">
        <v>4.2787270545959499</v>
      </c>
      <c r="W5" s="17">
        <v>0.27974796295165999</v>
      </c>
      <c r="X5">
        <v>0.62891530990600597</v>
      </c>
      <c r="Y5">
        <v>0.62891530990600597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578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1.38002777099609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5.3295555114746103</v>
      </c>
      <c r="U6">
        <v>5.0252656936645499</v>
      </c>
      <c r="V6">
        <v>4.6884260177612296</v>
      </c>
      <c r="W6" s="17">
        <v>0.33683967590331998</v>
      </c>
      <c r="X6">
        <v>0.64112949371337902</v>
      </c>
      <c r="Y6">
        <v>0.64112949371337902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13.212623596191399</v>
      </c>
      <c r="L7" s="10">
        <v>1.4628982543945299</v>
      </c>
      <c r="M7">
        <v>1.17099380493164</v>
      </c>
      <c r="N7">
        <v>10.136251449585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5.1509895324706996</v>
      </c>
      <c r="U7">
        <v>4.78108787536621</v>
      </c>
      <c r="V7">
        <v>4.4879059791564897</v>
      </c>
      <c r="W7" s="17">
        <v>0.29318189620971702</v>
      </c>
      <c r="X7">
        <v>0.66308355331420898</v>
      </c>
      <c r="Y7">
        <v>0.66308355331420898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924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12.8609733581543</v>
      </c>
      <c r="L8" s="10">
        <v>1.28487396240234</v>
      </c>
      <c r="M8">
        <v>1.0061149597168</v>
      </c>
      <c r="N8">
        <v>10.074775695800801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5.0540904998779297</v>
      </c>
      <c r="U8">
        <v>4.6821627616882298</v>
      </c>
      <c r="V8">
        <v>4.4225492477417001</v>
      </c>
      <c r="W8" s="17">
        <v>0.25961351394653298</v>
      </c>
      <c r="X8">
        <v>0.63154125213623002</v>
      </c>
      <c r="Y8">
        <v>0.63154125213623002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889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12.847942352294901</v>
      </c>
      <c r="L9" s="10">
        <v>1.35564041137695</v>
      </c>
      <c r="M9">
        <v>1.0721321105957</v>
      </c>
      <c r="N9">
        <v>9.9341506958007795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4.9076423645019496</v>
      </c>
      <c r="U9">
        <v>4.5584750175476101</v>
      </c>
      <c r="V9">
        <v>4.2787270545959499</v>
      </c>
      <c r="W9" s="17">
        <v>0.27974796295165999</v>
      </c>
      <c r="X9">
        <v>0.62891530990600597</v>
      </c>
      <c r="Y9">
        <v>0.62891530990600597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247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10.089052200317401</v>
      </c>
      <c r="L10" s="10">
        <v>1.4337005615234399</v>
      </c>
      <c r="M10">
        <v>0.81943511962890603</v>
      </c>
      <c r="N10">
        <v>7.7478389739990199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5.0295791625976598</v>
      </c>
      <c r="U10">
        <v>4.5980720520019496</v>
      </c>
      <c r="V10">
        <v>4.3764610290527299</v>
      </c>
      <c r="W10" s="17">
        <v>0.221611022949219</v>
      </c>
      <c r="X10">
        <v>0.65311813354492199</v>
      </c>
      <c r="Y10">
        <v>0.65311813354492199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304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12.747520446777299</v>
      </c>
      <c r="L11" s="10">
        <v>1.4641075134277299</v>
      </c>
      <c r="M11">
        <v>1.1974678039550799</v>
      </c>
      <c r="N11">
        <v>9.8706970214843697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5.0813293457031197</v>
      </c>
      <c r="U11">
        <v>4.7279491424560502</v>
      </c>
      <c r="V11">
        <v>4.4495110511779803</v>
      </c>
      <c r="W11" s="17">
        <v>0.27843809127807601</v>
      </c>
      <c r="X11">
        <v>0.63181829452514604</v>
      </c>
      <c r="Y11">
        <v>0.63181829452514604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28" customFormat="1" x14ac:dyDescent="0.15">
      <c r="A12" s="29">
        <v>605</v>
      </c>
      <c r="B12" s="28">
        <v>19</v>
      </c>
      <c r="C12" s="28">
        <v>1</v>
      </c>
      <c r="D12" s="28">
        <v>10</v>
      </c>
      <c r="E12" s="28">
        <v>10</v>
      </c>
      <c r="F12" s="28">
        <v>10</v>
      </c>
      <c r="G12" s="28">
        <v>0</v>
      </c>
      <c r="H12" s="28">
        <v>9</v>
      </c>
      <c r="I12" s="28">
        <v>1</v>
      </c>
      <c r="J12" s="28">
        <v>0.95</v>
      </c>
      <c r="K12" s="30">
        <v>12.234582901001</v>
      </c>
      <c r="L12" s="30">
        <v>1.4849395751953101</v>
      </c>
      <c r="M12" s="28">
        <v>1.1470413208007799</v>
      </c>
      <c r="N12" s="28">
        <v>8.5650405883789098</v>
      </c>
      <c r="O12" s="28">
        <v>6</v>
      </c>
      <c r="P12" s="28">
        <v>6</v>
      </c>
      <c r="Q12" s="28">
        <v>16</v>
      </c>
      <c r="R12" s="31">
        <v>0.375</v>
      </c>
      <c r="S12" s="31">
        <f t="shared" si="0"/>
        <v>0.6</v>
      </c>
      <c r="T12" s="28">
        <v>4.8164787292480504</v>
      </c>
      <c r="U12" s="28">
        <v>4.51497507095337</v>
      </c>
      <c r="V12" s="28">
        <v>4.22275638580322</v>
      </c>
      <c r="W12" s="30">
        <v>0.29221868515014598</v>
      </c>
      <c r="X12" s="28">
        <v>0.593722343444824</v>
      </c>
      <c r="Y12" s="28">
        <v>0.593722343444824</v>
      </c>
      <c r="Z12" s="28">
        <v>0.6</v>
      </c>
      <c r="AA12" s="28">
        <v>1</v>
      </c>
      <c r="AB12" s="28">
        <v>0.625</v>
      </c>
      <c r="AC12" s="28">
        <v>0.76923076923076905</v>
      </c>
      <c r="AD12" s="28">
        <v>0</v>
      </c>
      <c r="AE12" s="28">
        <v>0.4</v>
      </c>
    </row>
    <row r="13" spans="1:31" x14ac:dyDescent="0.15">
      <c r="A13" s="6">
        <v>229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10.3217124938965</v>
      </c>
      <c r="L13" s="10">
        <v>1.7060852050781199</v>
      </c>
      <c r="M13">
        <v>1.0290412902832</v>
      </c>
      <c r="N13">
        <v>7.3843078613281197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4.8080120086669904</v>
      </c>
      <c r="U13">
        <v>4.4200329780578604</v>
      </c>
      <c r="V13">
        <v>4.1532464027404803</v>
      </c>
      <c r="W13" s="17">
        <v>0.26678657531738298</v>
      </c>
      <c r="X13">
        <v>0.654765605926514</v>
      </c>
      <c r="Y13">
        <v>0.654765605926514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577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12.5681343078613</v>
      </c>
      <c r="L14" s="10">
        <v>1.6681442260742201</v>
      </c>
      <c r="M14">
        <v>1.4499664306640601</v>
      </c>
      <c r="N14">
        <v>9.9293594360351598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5.2424602508544904</v>
      </c>
      <c r="U14">
        <v>4.8652920722961399</v>
      </c>
      <c r="V14">
        <v>4.61120510101318</v>
      </c>
      <c r="W14" s="17">
        <v>0.25408697128295898</v>
      </c>
      <c r="X14">
        <v>0.63125514984130904</v>
      </c>
      <c r="Y14">
        <v>0.63125514984130904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399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13.0696868896484</v>
      </c>
      <c r="L15" s="10">
        <v>1.7777214050293</v>
      </c>
      <c r="M15">
        <v>1.5230255126953101</v>
      </c>
      <c r="N15">
        <v>9.9996490478515607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5.0788116455078098</v>
      </c>
      <c r="U15">
        <v>4.7300524711608896</v>
      </c>
      <c r="V15">
        <v>4.4413595199584996</v>
      </c>
      <c r="W15" s="17">
        <v>0.28869295120239302</v>
      </c>
      <c r="X15">
        <v>0.63745212554931596</v>
      </c>
      <c r="Y15">
        <v>0.63745212554931596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733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11.8653621673584</v>
      </c>
      <c r="L16" s="10">
        <v>1.68826484680176</v>
      </c>
      <c r="M16">
        <v>1.46877670288086</v>
      </c>
      <c r="N16">
        <v>9.1130142211914098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4.6890087127685502</v>
      </c>
      <c r="U16">
        <v>4.3773121833801296</v>
      </c>
      <c r="V16">
        <v>4.1230134963989302</v>
      </c>
      <c r="W16" s="17">
        <v>0.25429868698120101</v>
      </c>
      <c r="X16">
        <v>0.56599521636962902</v>
      </c>
      <c r="Y16">
        <v>0.56599521636962902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680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12.677793502807599</v>
      </c>
      <c r="L17" s="10">
        <v>1.7241325378418</v>
      </c>
      <c r="M17">
        <v>1.41609954833984</v>
      </c>
      <c r="N17">
        <v>9.0904026031494105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5.0513935089111301</v>
      </c>
      <c r="U17">
        <v>4.7370834350585902</v>
      </c>
      <c r="V17">
        <v>4.409912109375</v>
      </c>
      <c r="W17" s="17">
        <v>0.32717132568359403</v>
      </c>
      <c r="X17">
        <v>0.64148139953613303</v>
      </c>
      <c r="Y17">
        <v>0.64148139953613303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622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7.8081207275390598</v>
      </c>
      <c r="L18" s="10">
        <v>1.7637920379638701</v>
      </c>
      <c r="M18">
        <v>1.19497299194336</v>
      </c>
      <c r="N18">
        <v>6.73870849609375</v>
      </c>
      <c r="O18">
        <v>7</v>
      </c>
      <c r="P18">
        <v>7</v>
      </c>
      <c r="Q18">
        <v>16</v>
      </c>
      <c r="R18" s="16">
        <v>0.4375</v>
      </c>
      <c r="S18" s="16">
        <f t="shared" ref="S18:S20" si="1">O18/E18</f>
        <v>0.7</v>
      </c>
      <c r="T18">
        <v>3.85150146484375</v>
      </c>
      <c r="U18">
        <v>3.4511082172393799</v>
      </c>
      <c r="V18">
        <v>3.3478217124939</v>
      </c>
      <c r="W18" s="17">
        <v>0.103286504745483</v>
      </c>
      <c r="X18">
        <v>0.50367975234985396</v>
      </c>
      <c r="Y18">
        <v>0.50367975234985396</v>
      </c>
      <c r="Z18">
        <v>0.7</v>
      </c>
      <c r="AA18">
        <v>0.9</v>
      </c>
      <c r="AB18">
        <v>0.5625</v>
      </c>
      <c r="AC18">
        <v>0.69230769230769196</v>
      </c>
      <c r="AD18">
        <v>0.1</v>
      </c>
      <c r="AE18">
        <v>0.2</v>
      </c>
    </row>
    <row r="19" spans="1:31" x14ac:dyDescent="0.15">
      <c r="A19" s="6">
        <v>674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8.9343605041503906</v>
      </c>
      <c r="L19" s="10">
        <v>1.6519527435302701</v>
      </c>
      <c r="M19">
        <v>0.84281539916992199</v>
      </c>
      <c r="N19">
        <v>7.7063007354736301</v>
      </c>
      <c r="O19">
        <v>7</v>
      </c>
      <c r="P19">
        <v>7</v>
      </c>
      <c r="Q19">
        <v>16</v>
      </c>
      <c r="R19" s="16">
        <v>0.4375</v>
      </c>
      <c r="S19" s="16">
        <f t="shared" si="1"/>
        <v>0.7</v>
      </c>
      <c r="T19">
        <v>4.3894939422607404</v>
      </c>
      <c r="U19">
        <v>3.9259016513824498</v>
      </c>
      <c r="V19">
        <v>3.81553030014038</v>
      </c>
      <c r="W19" s="17">
        <v>0.110371351242065</v>
      </c>
      <c r="X19">
        <v>0.573963642120361</v>
      </c>
      <c r="Y19">
        <v>0.573963642120361</v>
      </c>
      <c r="Z19">
        <v>0.7</v>
      </c>
      <c r="AA19">
        <v>0.9</v>
      </c>
      <c r="AB19">
        <v>0.5625</v>
      </c>
      <c r="AC19">
        <v>0.69230769230769196</v>
      </c>
      <c r="AD19">
        <v>0.1</v>
      </c>
      <c r="AE19">
        <v>0.2</v>
      </c>
    </row>
    <row r="20" spans="1:31" x14ac:dyDescent="0.15">
      <c r="A20" s="6">
        <v>918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13.254478454589799</v>
      </c>
      <c r="L20" s="10">
        <v>1.7364692687988299</v>
      </c>
      <c r="M20">
        <v>1.4445915222168</v>
      </c>
      <c r="N20">
        <v>9.8790454864502006</v>
      </c>
      <c r="O20">
        <v>7</v>
      </c>
      <c r="P20">
        <v>7</v>
      </c>
      <c r="Q20">
        <v>17</v>
      </c>
      <c r="R20" s="16">
        <v>0.4118</v>
      </c>
      <c r="S20" s="16">
        <f t="shared" si="1"/>
        <v>0.7</v>
      </c>
      <c r="T20">
        <v>5.2033958435058603</v>
      </c>
      <c r="U20">
        <v>4.8581337928771999</v>
      </c>
      <c r="V20">
        <v>4.5423889160156197</v>
      </c>
      <c r="W20" s="17">
        <v>0.31574487686157199</v>
      </c>
      <c r="X20">
        <v>0.66100692749023404</v>
      </c>
      <c r="Y20">
        <v>0.66100692749023404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2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8.0441226959228498</v>
      </c>
      <c r="L21" s="10">
        <v>1.54506492614746</v>
      </c>
      <c r="M21">
        <v>0.75820541381835904</v>
      </c>
      <c r="N21">
        <v>6.6615142822265598</v>
      </c>
      <c r="O21">
        <v>4</v>
      </c>
      <c r="P21">
        <v>4</v>
      </c>
      <c r="Q21">
        <v>14</v>
      </c>
      <c r="R21" s="16">
        <v>0.28570000000000001</v>
      </c>
      <c r="S21" s="16">
        <f t="shared" ref="S21:S34" si="2">O21/E21</f>
        <v>0.4</v>
      </c>
      <c r="T21">
        <v>3.6731204986572301</v>
      </c>
      <c r="U21">
        <v>3.30436134338379</v>
      </c>
      <c r="V21">
        <v>3.1801400184631401</v>
      </c>
      <c r="W21" s="17">
        <v>0.12422132492065401</v>
      </c>
      <c r="X21">
        <v>0.49298048019409202</v>
      </c>
      <c r="Y21">
        <v>0.49298048019409202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114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8.6665439605712908</v>
      </c>
      <c r="L22" s="10">
        <v>1.6281871795654299</v>
      </c>
      <c r="M22">
        <v>0.79943466186523404</v>
      </c>
      <c r="N22">
        <v>7.2922859191894496</v>
      </c>
      <c r="O22">
        <v>7</v>
      </c>
      <c r="P22">
        <v>7</v>
      </c>
      <c r="Q22">
        <v>17</v>
      </c>
      <c r="R22" s="16">
        <v>0.4118</v>
      </c>
      <c r="S22" s="16">
        <f t="shared" si="2"/>
        <v>0.7</v>
      </c>
      <c r="T22">
        <v>4.3135910034179696</v>
      </c>
      <c r="U22">
        <v>3.8939342498779301</v>
      </c>
      <c r="V22">
        <v>3.7683196067810099</v>
      </c>
      <c r="W22" s="17">
        <v>0.12561464309692399</v>
      </c>
      <c r="X22">
        <v>0.545271396636963</v>
      </c>
      <c r="Y22">
        <v>0.545271396636963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s="28" customFormat="1" x14ac:dyDescent="0.15">
      <c r="A23" s="29">
        <v>956</v>
      </c>
      <c r="B23" s="28">
        <v>17</v>
      </c>
      <c r="C23" s="28">
        <v>3</v>
      </c>
      <c r="D23" s="28">
        <v>10</v>
      </c>
      <c r="E23" s="28">
        <v>10</v>
      </c>
      <c r="F23" s="28">
        <v>10</v>
      </c>
      <c r="G23" s="28">
        <v>0</v>
      </c>
      <c r="H23" s="28">
        <v>7</v>
      </c>
      <c r="I23" s="28">
        <v>3</v>
      </c>
      <c r="J23" s="28">
        <v>0.85</v>
      </c>
      <c r="K23" s="30">
        <v>8.6290321350097692</v>
      </c>
      <c r="L23" s="30">
        <v>1.57792472839355</v>
      </c>
      <c r="M23" s="28">
        <v>0.73628616333007801</v>
      </c>
      <c r="N23" s="28">
        <v>7.2675247192382804</v>
      </c>
      <c r="O23" s="28">
        <v>7</v>
      </c>
      <c r="P23" s="28">
        <v>7</v>
      </c>
      <c r="Q23" s="28">
        <v>17</v>
      </c>
      <c r="R23" s="31">
        <v>0.4118</v>
      </c>
      <c r="S23" s="31">
        <f t="shared" si="2"/>
        <v>0.7</v>
      </c>
      <c r="T23" s="28">
        <v>4.53873634338379</v>
      </c>
      <c r="U23" s="28">
        <v>4.0801310539245597</v>
      </c>
      <c r="V23" s="28">
        <v>3.9544265270233101</v>
      </c>
      <c r="W23" s="30">
        <v>0.12570452690124501</v>
      </c>
      <c r="X23" s="28">
        <v>0.58430981636047397</v>
      </c>
      <c r="Y23" s="28">
        <v>0.58430981636047397</v>
      </c>
      <c r="Z23" s="28">
        <v>0.7</v>
      </c>
      <c r="AA23" s="28">
        <v>1</v>
      </c>
      <c r="AB23" s="28">
        <v>0.58823529411764697</v>
      </c>
      <c r="AC23" s="28">
        <v>0.74074074074074103</v>
      </c>
      <c r="AD23" s="28">
        <v>0</v>
      </c>
      <c r="AE23" s="28">
        <v>0.3</v>
      </c>
    </row>
    <row r="24" spans="1:31" x14ac:dyDescent="0.15">
      <c r="A24" s="6">
        <v>176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9.9316482543945295</v>
      </c>
      <c r="L24" s="10">
        <v>1.9286041259765601</v>
      </c>
      <c r="M24">
        <v>1.41204833984375</v>
      </c>
      <c r="N24">
        <v>7.4210319519043004</v>
      </c>
      <c r="O24">
        <v>5</v>
      </c>
      <c r="P24">
        <v>5</v>
      </c>
      <c r="Q24">
        <v>14</v>
      </c>
      <c r="R24" s="16">
        <v>0.35709999999999997</v>
      </c>
      <c r="S24" s="16">
        <f t="shared" si="2"/>
        <v>0.5</v>
      </c>
      <c r="T24">
        <v>4.1230144500732404</v>
      </c>
      <c r="U24">
        <v>3.7963297367095898</v>
      </c>
      <c r="V24">
        <v>3.5630135536193901</v>
      </c>
      <c r="W24" s="17">
        <v>0.23331618309020999</v>
      </c>
      <c r="X24">
        <v>0.56000089645385698</v>
      </c>
      <c r="Y24">
        <v>0.56000089645385698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501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9.3316364288330096</v>
      </c>
      <c r="L25" s="10">
        <v>1.93361663818359</v>
      </c>
      <c r="M25">
        <v>0.75198745727539096</v>
      </c>
      <c r="N25">
        <v>6.6298484802246103</v>
      </c>
      <c r="O25">
        <v>6</v>
      </c>
      <c r="P25">
        <v>6</v>
      </c>
      <c r="Q25">
        <v>16</v>
      </c>
      <c r="R25" s="16">
        <v>0.375</v>
      </c>
      <c r="S25" s="16">
        <f t="shared" si="2"/>
        <v>0.6</v>
      </c>
      <c r="T25">
        <v>4.7612457275390598</v>
      </c>
      <c r="U25">
        <v>4.3226838111877397</v>
      </c>
      <c r="V25">
        <v>4.10133981704712</v>
      </c>
      <c r="W25" s="17">
        <v>0.221343994140625</v>
      </c>
      <c r="X25">
        <v>0.65990591049194303</v>
      </c>
      <c r="Y25">
        <v>0.65990591049194303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74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7.1141109466552699</v>
      </c>
      <c r="L26" s="10">
        <v>1.9651126861572299</v>
      </c>
      <c r="M26">
        <v>1.2350921630859399</v>
      </c>
      <c r="N26">
        <v>6.7566165924072301</v>
      </c>
      <c r="O26">
        <v>6</v>
      </c>
      <c r="P26">
        <v>6</v>
      </c>
      <c r="Q26">
        <v>15</v>
      </c>
      <c r="R26" s="16">
        <v>0.4</v>
      </c>
      <c r="S26" s="16">
        <f t="shared" si="2"/>
        <v>0.6</v>
      </c>
      <c r="T26">
        <v>3.6508636474609402</v>
      </c>
      <c r="U26">
        <v>3.2266683578491202</v>
      </c>
      <c r="V26">
        <v>3.1782593727111799</v>
      </c>
      <c r="W26" s="17">
        <v>4.8408985137939502E-2</v>
      </c>
      <c r="X26">
        <v>0.47260427474975603</v>
      </c>
      <c r="Y26">
        <v>0.47260427474975603</v>
      </c>
      <c r="Z26">
        <v>0.6</v>
      </c>
      <c r="AA26">
        <v>0.9</v>
      </c>
      <c r="AB26">
        <v>0.6</v>
      </c>
      <c r="AC26">
        <v>0.72</v>
      </c>
      <c r="AD26">
        <v>0.1</v>
      </c>
      <c r="AE26">
        <v>0.3</v>
      </c>
    </row>
    <row r="27" spans="1:31" x14ac:dyDescent="0.15">
      <c r="A27" s="6">
        <v>740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8.2492771148681605</v>
      </c>
      <c r="L27" s="10">
        <v>1.9752120971679701</v>
      </c>
      <c r="M27">
        <v>0.19199752807617201</v>
      </c>
      <c r="N27">
        <v>8.9816913604736293</v>
      </c>
      <c r="O27">
        <v>5</v>
      </c>
      <c r="P27">
        <v>5</v>
      </c>
      <c r="Q27">
        <v>15</v>
      </c>
      <c r="R27" s="16">
        <v>0.33329999999999999</v>
      </c>
      <c r="S27" s="16">
        <f t="shared" si="2"/>
        <v>0.5</v>
      </c>
      <c r="T27">
        <v>4.0929069519043004</v>
      </c>
      <c r="U27">
        <v>3.4600181579589799</v>
      </c>
      <c r="V27">
        <v>3.5099792480468701</v>
      </c>
      <c r="W27" s="17">
        <v>4.9961090087890597E-2</v>
      </c>
      <c r="X27">
        <v>0.58292770385742199</v>
      </c>
      <c r="Y27">
        <v>0.58292770385742199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484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8.8144931793212908</v>
      </c>
      <c r="L28" s="10">
        <v>1.7835502624511701</v>
      </c>
      <c r="M28">
        <v>0.373977661132812</v>
      </c>
      <c r="N28">
        <v>8.1943149566650408</v>
      </c>
      <c r="O28">
        <v>6</v>
      </c>
      <c r="P28">
        <v>6</v>
      </c>
      <c r="Q28">
        <v>16</v>
      </c>
      <c r="R28" s="16">
        <v>0.375</v>
      </c>
      <c r="S28" s="16">
        <f t="shared" si="2"/>
        <v>0.6</v>
      </c>
      <c r="T28">
        <v>4.7864646911621103</v>
      </c>
      <c r="U28">
        <v>4.2123579978942898</v>
      </c>
      <c r="V28">
        <v>4.1573114395141602</v>
      </c>
      <c r="W28" s="17">
        <v>5.5046558380127002E-2</v>
      </c>
      <c r="X28">
        <v>0.629153251647949</v>
      </c>
      <c r="Y28">
        <v>0.629153251647949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550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8.6461982727050799</v>
      </c>
      <c r="L29" s="10">
        <v>1.7879829406738299</v>
      </c>
      <c r="M29">
        <v>0.401031494140625</v>
      </c>
      <c r="N29">
        <v>7.96299171447754</v>
      </c>
      <c r="O29">
        <v>5</v>
      </c>
      <c r="P29">
        <v>5</v>
      </c>
      <c r="Q29">
        <v>14</v>
      </c>
      <c r="R29" s="16">
        <v>0.35709999999999997</v>
      </c>
      <c r="S29" s="16">
        <f t="shared" si="2"/>
        <v>0.5</v>
      </c>
      <c r="T29">
        <v>3.7097034454345699</v>
      </c>
      <c r="U29">
        <v>3.2565262317657502</v>
      </c>
      <c r="V29">
        <v>3.1910443305969198</v>
      </c>
      <c r="W29" s="17">
        <v>6.5481901168823201E-2</v>
      </c>
      <c r="X29">
        <v>0.51865911483764604</v>
      </c>
      <c r="Y29">
        <v>0.51865911483764604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463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8.0643043518066406</v>
      </c>
      <c r="L30" s="10">
        <v>1.8590278625488299</v>
      </c>
      <c r="M30">
        <v>0.65747451782226596</v>
      </c>
      <c r="N30">
        <v>7.3382492065429696</v>
      </c>
      <c r="O30">
        <v>5</v>
      </c>
      <c r="P30">
        <v>5</v>
      </c>
      <c r="Q30">
        <v>14</v>
      </c>
      <c r="R30" s="16">
        <v>0.35709999999999997</v>
      </c>
      <c r="S30" s="16">
        <f t="shared" si="2"/>
        <v>0.5</v>
      </c>
      <c r="T30">
        <v>4.0287933349609402</v>
      </c>
      <c r="U30">
        <v>3.54688620567322</v>
      </c>
      <c r="V30">
        <v>3.4792900085449201</v>
      </c>
      <c r="W30" s="17">
        <v>6.7596197128295898E-2</v>
      </c>
      <c r="X30">
        <v>0.54950332641601596</v>
      </c>
      <c r="Y30">
        <v>0.54950332641601596</v>
      </c>
      <c r="Z30">
        <v>0.5</v>
      </c>
      <c r="AA30">
        <v>0.9</v>
      </c>
      <c r="AB30">
        <v>0.64285714285714302</v>
      </c>
      <c r="AC30">
        <v>0.75</v>
      </c>
      <c r="AD30">
        <v>0.1</v>
      </c>
      <c r="AE30">
        <v>0.4</v>
      </c>
    </row>
    <row r="31" spans="1:31" x14ac:dyDescent="0.15">
      <c r="A31" s="6">
        <v>777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8.9486865997314506</v>
      </c>
      <c r="L31" s="10">
        <v>1.78264808654785</v>
      </c>
      <c r="M31">
        <v>0.23514938354492201</v>
      </c>
      <c r="N31">
        <v>8.07464599609375</v>
      </c>
      <c r="O31">
        <v>6</v>
      </c>
      <c r="P31">
        <v>6</v>
      </c>
      <c r="Q31">
        <v>16</v>
      </c>
      <c r="R31" s="16">
        <v>0.375</v>
      </c>
      <c r="S31" s="16">
        <f t="shared" si="2"/>
        <v>0.6</v>
      </c>
      <c r="T31">
        <v>4.5312309265136701</v>
      </c>
      <c r="U31">
        <v>3.9839284420013401</v>
      </c>
      <c r="V31">
        <v>3.9108977317810099</v>
      </c>
      <c r="W31" s="17">
        <v>7.30307102203369E-2</v>
      </c>
      <c r="X31">
        <v>0.62033319473266602</v>
      </c>
      <c r="Y31">
        <v>0.62033319473266602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554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8.4410076141357404</v>
      </c>
      <c r="L32" s="10">
        <v>1.95944595336914</v>
      </c>
      <c r="M32">
        <v>0.66926574707031194</v>
      </c>
      <c r="N32">
        <v>7.5771484375</v>
      </c>
      <c r="O32">
        <v>6</v>
      </c>
      <c r="P32">
        <v>6</v>
      </c>
      <c r="Q32">
        <v>16</v>
      </c>
      <c r="R32" s="16">
        <v>0.375</v>
      </c>
      <c r="S32" s="16">
        <f t="shared" si="2"/>
        <v>0.6</v>
      </c>
      <c r="T32">
        <v>4.3319568634033203</v>
      </c>
      <c r="U32">
        <v>3.8177587985992401</v>
      </c>
      <c r="V32">
        <v>3.7387061119079599</v>
      </c>
      <c r="W32" s="17">
        <v>7.9052686691284194E-2</v>
      </c>
      <c r="X32">
        <v>0.593250751495361</v>
      </c>
      <c r="Y32">
        <v>0.593250751495361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910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8.2262592315673793</v>
      </c>
      <c r="L33" s="10">
        <v>1.8410511016845701</v>
      </c>
      <c r="M33">
        <v>0.51385498046875</v>
      </c>
      <c r="N33">
        <v>7.3240203857421902</v>
      </c>
      <c r="O33">
        <v>6</v>
      </c>
      <c r="P33">
        <v>6</v>
      </c>
      <c r="Q33">
        <v>16</v>
      </c>
      <c r="R33" s="16">
        <v>0.375</v>
      </c>
      <c r="S33" s="16">
        <f t="shared" si="2"/>
        <v>0.6</v>
      </c>
      <c r="T33">
        <v>4.0906486511230504</v>
      </c>
      <c r="U33">
        <v>3.5950996875762899</v>
      </c>
      <c r="V33">
        <v>3.5154266357421902</v>
      </c>
      <c r="W33" s="17">
        <v>7.9673051834106404E-2</v>
      </c>
      <c r="X33">
        <v>0.57522201538085904</v>
      </c>
      <c r="Y33">
        <v>0.57522201538085904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s="28" customFormat="1" x14ac:dyDescent="0.15">
      <c r="A34" s="29">
        <v>898</v>
      </c>
      <c r="B34" s="28">
        <v>16</v>
      </c>
      <c r="C34" s="28">
        <v>4</v>
      </c>
      <c r="D34" s="28">
        <v>10</v>
      </c>
      <c r="E34" s="28">
        <v>10</v>
      </c>
      <c r="F34" s="28">
        <v>10</v>
      </c>
      <c r="G34" s="28">
        <v>0</v>
      </c>
      <c r="H34" s="28">
        <v>6</v>
      </c>
      <c r="I34" s="28">
        <v>4</v>
      </c>
      <c r="J34" s="28">
        <v>0.8</v>
      </c>
      <c r="K34" s="30">
        <v>8.2239761352539098</v>
      </c>
      <c r="L34" s="30">
        <v>1.77823638916016</v>
      </c>
      <c r="M34" s="28">
        <v>0.34181594848632801</v>
      </c>
      <c r="N34" s="28">
        <v>7.1518363952636701</v>
      </c>
      <c r="O34" s="28">
        <v>5</v>
      </c>
      <c r="P34" s="28">
        <v>5</v>
      </c>
      <c r="Q34" s="28">
        <v>14</v>
      </c>
      <c r="R34" s="31">
        <v>0.35709999999999997</v>
      </c>
      <c r="S34" s="31">
        <f t="shared" si="2"/>
        <v>0.5</v>
      </c>
      <c r="T34" s="28">
        <v>3.6678562164306601</v>
      </c>
      <c r="U34" s="28">
        <v>3.2210676670074498</v>
      </c>
      <c r="V34" s="28">
        <v>3.1386377811431898</v>
      </c>
      <c r="W34" s="30">
        <v>8.2429885864257799E-2</v>
      </c>
      <c r="X34" s="28">
        <v>0.52921843528747603</v>
      </c>
      <c r="Y34" s="28">
        <v>0.52921843528747603</v>
      </c>
      <c r="Z34" s="28">
        <v>0.5</v>
      </c>
      <c r="AA34" s="28">
        <v>0.9</v>
      </c>
      <c r="AB34" s="28">
        <v>0.64285714285714302</v>
      </c>
      <c r="AC34" s="28">
        <v>0.75</v>
      </c>
      <c r="AD34" s="28">
        <v>0.1</v>
      </c>
      <c r="AE34" s="28">
        <v>0.4</v>
      </c>
    </row>
    <row r="35" spans="1:31" x14ac:dyDescent="0.15">
      <c r="A35" s="6">
        <v>729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8.7124385833740199</v>
      </c>
      <c r="L35" s="10">
        <v>2.1867809295654301</v>
      </c>
      <c r="M35">
        <v>1.190185546875E-3</v>
      </c>
      <c r="N35">
        <v>8.6801414489746094</v>
      </c>
      <c r="O35">
        <v>5</v>
      </c>
      <c r="P35">
        <v>5</v>
      </c>
      <c r="Q35">
        <v>15</v>
      </c>
      <c r="R35" s="16">
        <v>0.33329999999999999</v>
      </c>
      <c r="S35" s="16">
        <f t="shared" ref="S35:S56" si="3">O35/E35</f>
        <v>0.5</v>
      </c>
      <c r="T35">
        <v>4.5547218322753897</v>
      </c>
      <c r="U35">
        <v>3.91522216796875</v>
      </c>
      <c r="V35">
        <v>3.9126772880554199</v>
      </c>
      <c r="W35" s="17">
        <v>2.5448799133300799E-3</v>
      </c>
      <c r="X35">
        <v>0.64204454421997104</v>
      </c>
      <c r="Y35">
        <v>0.64204454421997104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693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7.1633815765380904</v>
      </c>
      <c r="L36" s="10">
        <v>2.07832527160644</v>
      </c>
      <c r="M36">
        <v>0.38042831420898399</v>
      </c>
      <c r="N36">
        <v>6.7743206024169904</v>
      </c>
      <c r="O36">
        <v>4</v>
      </c>
      <c r="P36">
        <v>4</v>
      </c>
      <c r="Q36">
        <v>13</v>
      </c>
      <c r="R36" s="16">
        <v>0.30769999999999997</v>
      </c>
      <c r="S36" s="16">
        <f t="shared" si="3"/>
        <v>0.4</v>
      </c>
      <c r="T36">
        <v>3.3563613891601598</v>
      </c>
      <c r="U36">
        <v>2.9106068611145002</v>
      </c>
      <c r="V36">
        <v>2.8721439838409402</v>
      </c>
      <c r="W36" s="17">
        <v>3.8462877273559598E-2</v>
      </c>
      <c r="X36">
        <v>0.48421740531921398</v>
      </c>
      <c r="Y36">
        <v>0.48421740531921398</v>
      </c>
      <c r="Z36">
        <v>0.4</v>
      </c>
      <c r="AA36">
        <v>0.9</v>
      </c>
      <c r="AB36">
        <v>0.69230769230769196</v>
      </c>
      <c r="AC36">
        <v>0.78260869565217395</v>
      </c>
      <c r="AD36">
        <v>0.1</v>
      </c>
      <c r="AE36">
        <v>0.5</v>
      </c>
    </row>
    <row r="37" spans="1:31" x14ac:dyDescent="0.15">
      <c r="A37" s="6">
        <v>881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8.2945404052734393</v>
      </c>
      <c r="L37" s="10">
        <v>2.0424213409423801</v>
      </c>
      <c r="M37">
        <v>0.28140640258789101</v>
      </c>
      <c r="N37">
        <v>8.9822177886962908</v>
      </c>
      <c r="O37">
        <v>5</v>
      </c>
      <c r="P37">
        <v>5</v>
      </c>
      <c r="Q37">
        <v>15</v>
      </c>
      <c r="R37" s="16">
        <v>0.33329999999999999</v>
      </c>
      <c r="S37" s="16">
        <f t="shared" si="3"/>
        <v>0.5</v>
      </c>
      <c r="T37">
        <v>3.9238185882568399</v>
      </c>
      <c r="U37">
        <v>3.2983379364013699</v>
      </c>
      <c r="V37">
        <v>3.3425927162170401</v>
      </c>
      <c r="W37" s="17">
        <v>4.42547798156738E-2</v>
      </c>
      <c r="X37">
        <v>0.58122587203979503</v>
      </c>
      <c r="Y37">
        <v>0.58122587203979503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690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7.2086696624755904</v>
      </c>
      <c r="L38" s="10">
        <v>2.1912612915039098</v>
      </c>
      <c r="M38">
        <v>0.60709381103515603</v>
      </c>
      <c r="N38">
        <v>6.8664932250976598</v>
      </c>
      <c r="O38">
        <v>4</v>
      </c>
      <c r="P38">
        <v>4</v>
      </c>
      <c r="Q38">
        <v>13</v>
      </c>
      <c r="R38" s="16">
        <v>0.30769999999999997</v>
      </c>
      <c r="S38" s="16">
        <f t="shared" si="3"/>
        <v>0.4</v>
      </c>
      <c r="T38">
        <v>3.0159358978271502</v>
      </c>
      <c r="U38">
        <v>2.6021556854247998</v>
      </c>
      <c r="V38">
        <v>2.5527789592742902</v>
      </c>
      <c r="W38" s="17">
        <v>4.9376726150512702E-2</v>
      </c>
      <c r="X38">
        <v>0.463156938552856</v>
      </c>
      <c r="Y38">
        <v>0.463156938552856</v>
      </c>
      <c r="Z38">
        <v>0.4</v>
      </c>
      <c r="AA38">
        <v>0.9</v>
      </c>
      <c r="AB38">
        <v>0.69230769230769196</v>
      </c>
      <c r="AC38">
        <v>0.78260869565217395</v>
      </c>
      <c r="AD38">
        <v>0.1</v>
      </c>
      <c r="AE38">
        <v>0.5</v>
      </c>
    </row>
    <row r="39" spans="1:31" x14ac:dyDescent="0.15">
      <c r="A39" s="6">
        <v>521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6.8177566528320304</v>
      </c>
      <c r="L39" s="3">
        <v>2.2020149230957</v>
      </c>
      <c r="M39">
        <v>0.59191131591796897</v>
      </c>
      <c r="N39">
        <v>6.0112800598144496</v>
      </c>
      <c r="O39">
        <v>4</v>
      </c>
      <c r="P39">
        <v>4</v>
      </c>
      <c r="Q39">
        <v>14</v>
      </c>
      <c r="R39" s="16">
        <v>0.28570000000000001</v>
      </c>
      <c r="S39" s="16">
        <f t="shared" si="3"/>
        <v>0.4</v>
      </c>
      <c r="T39">
        <v>3.2612056732177699</v>
      </c>
      <c r="U39">
        <v>2.8719031810760498</v>
      </c>
      <c r="V39">
        <v>2.8120932579040501</v>
      </c>
      <c r="W39" s="3">
        <v>5.9809923171997098E-2</v>
      </c>
      <c r="X39">
        <v>0.44911241531372098</v>
      </c>
      <c r="Y39">
        <v>0.44911241531372098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672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9.1706352233886701</v>
      </c>
      <c r="L40" s="10">
        <v>2.1295356750488299</v>
      </c>
      <c r="M40">
        <v>0.72742462158203103</v>
      </c>
      <c r="N40">
        <v>8.2298793792724592</v>
      </c>
      <c r="O40">
        <v>6</v>
      </c>
      <c r="P40">
        <v>6</v>
      </c>
      <c r="Q40">
        <v>16</v>
      </c>
      <c r="R40" s="16">
        <v>0.375</v>
      </c>
      <c r="S40" s="16">
        <f t="shared" si="3"/>
        <v>0.6</v>
      </c>
      <c r="T40">
        <v>3.96907615661621</v>
      </c>
      <c r="U40">
        <v>3.4698469638824498</v>
      </c>
      <c r="V40">
        <v>3.38294529914856</v>
      </c>
      <c r="W40" s="17">
        <v>8.6901664733886705E-2</v>
      </c>
      <c r="X40">
        <v>0.58613085746765103</v>
      </c>
      <c r="Y40">
        <v>0.58613085746765103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x14ac:dyDescent="0.15">
      <c r="A41" s="6">
        <v>104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9.3435325622558594</v>
      </c>
      <c r="L41" s="10">
        <v>2.0762424468994101</v>
      </c>
      <c r="M41">
        <v>0.48625564575195301</v>
      </c>
      <c r="N41">
        <v>8.1371822357177699</v>
      </c>
      <c r="O41">
        <v>5</v>
      </c>
      <c r="P41">
        <v>5</v>
      </c>
      <c r="Q41">
        <v>15</v>
      </c>
      <c r="R41" s="16">
        <v>0.33329999999999999</v>
      </c>
      <c r="S41" s="16">
        <f t="shared" si="3"/>
        <v>0.5</v>
      </c>
      <c r="T41">
        <v>3.6808319091796902</v>
      </c>
      <c r="U41">
        <v>3.2331078052520801</v>
      </c>
      <c r="V41">
        <v>3.1312956809997599</v>
      </c>
      <c r="W41" s="17">
        <v>0.101812124252319</v>
      </c>
      <c r="X41">
        <v>0.54953622817993197</v>
      </c>
      <c r="Y41">
        <v>0.54953622817993197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512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9.1709461212158203</v>
      </c>
      <c r="L42" s="10">
        <v>2.11359786987305</v>
      </c>
      <c r="M42">
        <v>0.449630737304687</v>
      </c>
      <c r="N42">
        <v>7.6023139953613299</v>
      </c>
      <c r="O42">
        <v>5</v>
      </c>
      <c r="P42">
        <v>5</v>
      </c>
      <c r="Q42">
        <v>15</v>
      </c>
      <c r="R42" s="16">
        <v>0.33329999999999999</v>
      </c>
      <c r="S42" s="16">
        <f t="shared" si="3"/>
        <v>0.5</v>
      </c>
      <c r="T42">
        <v>4.2041912078857404</v>
      </c>
      <c r="U42">
        <v>3.7501428127288801</v>
      </c>
      <c r="V42">
        <v>3.6262004375457799</v>
      </c>
      <c r="W42" s="17">
        <v>0.123942375183105</v>
      </c>
      <c r="X42">
        <v>0.57799077033996604</v>
      </c>
      <c r="Y42">
        <v>0.57799077033996604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342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7.34714698791504</v>
      </c>
      <c r="L43" s="10">
        <v>2.0586910247802699</v>
      </c>
      <c r="M43">
        <v>0.840667724609375</v>
      </c>
      <c r="N43">
        <v>5.76904296875</v>
      </c>
      <c r="O43">
        <v>5</v>
      </c>
      <c r="P43">
        <v>5</v>
      </c>
      <c r="Q43">
        <v>15</v>
      </c>
      <c r="R43" s="16">
        <v>0.33329999999999999</v>
      </c>
      <c r="S43" s="16">
        <f t="shared" si="3"/>
        <v>0.5</v>
      </c>
      <c r="T43">
        <v>3.4050369262695299</v>
      </c>
      <c r="U43">
        <v>3.05290722846985</v>
      </c>
      <c r="V43">
        <v>2.9288246631622301</v>
      </c>
      <c r="W43" s="17">
        <v>0.12408256530761699</v>
      </c>
      <c r="X43">
        <v>0.47621226310730003</v>
      </c>
      <c r="Y43">
        <v>0.47621226310730003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442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7.8175697326660201</v>
      </c>
      <c r="L44" s="10">
        <v>2.1852436065673801</v>
      </c>
      <c r="M44">
        <v>0.98040008544921897</v>
      </c>
      <c r="N44">
        <v>6.3751068115234402</v>
      </c>
      <c r="O44">
        <v>5</v>
      </c>
      <c r="P44">
        <v>5</v>
      </c>
      <c r="Q44">
        <v>15</v>
      </c>
      <c r="R44" s="16">
        <v>0.33329999999999999</v>
      </c>
      <c r="S44" s="16">
        <f t="shared" si="3"/>
        <v>0.5</v>
      </c>
      <c r="T44">
        <v>4.0853614807128897</v>
      </c>
      <c r="U44">
        <v>3.6581385135650599</v>
      </c>
      <c r="V44">
        <v>3.5264229774475102</v>
      </c>
      <c r="W44" s="17">
        <v>0.13171553611755399</v>
      </c>
      <c r="X44">
        <v>0.55893850326538097</v>
      </c>
      <c r="Y44">
        <v>0.55893850326538097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s="2" customFormat="1" x14ac:dyDescent="0.15">
      <c r="A45" s="7">
        <v>951</v>
      </c>
      <c r="B45" s="2">
        <v>16</v>
      </c>
      <c r="C45" s="2">
        <v>4</v>
      </c>
      <c r="D45" s="2">
        <v>10</v>
      </c>
      <c r="E45" s="2">
        <v>10</v>
      </c>
      <c r="F45" s="2">
        <v>9</v>
      </c>
      <c r="G45" s="2">
        <v>1</v>
      </c>
      <c r="H45" s="2">
        <v>7</v>
      </c>
      <c r="I45" s="2">
        <v>3</v>
      </c>
      <c r="J45" s="2">
        <v>0.8</v>
      </c>
      <c r="K45" s="11">
        <v>8.5184440612793004</v>
      </c>
      <c r="L45" s="11">
        <v>2.0967750549316402</v>
      </c>
      <c r="M45" s="2">
        <v>1.0690956115722701</v>
      </c>
      <c r="N45" s="2">
        <v>5.7482376098632804</v>
      </c>
      <c r="O45" s="2">
        <v>5</v>
      </c>
      <c r="P45" s="2">
        <v>5</v>
      </c>
      <c r="Q45" s="2">
        <v>14</v>
      </c>
      <c r="R45" s="18">
        <v>0.35709999999999997</v>
      </c>
      <c r="S45" s="18">
        <f t="shared" si="3"/>
        <v>0.5</v>
      </c>
      <c r="T45" s="2">
        <v>3.7170829772949201</v>
      </c>
      <c r="U45" s="2">
        <v>3.3833143711090101</v>
      </c>
      <c r="V45" s="2">
        <v>3.2514452934265101</v>
      </c>
      <c r="W45" s="11">
        <v>0.13186907768249501</v>
      </c>
      <c r="X45" s="2">
        <v>0.46563768386840798</v>
      </c>
      <c r="Y45" s="2">
        <v>0.46563768386840798</v>
      </c>
      <c r="Z45" s="2">
        <v>0.5</v>
      </c>
      <c r="AA45" s="2">
        <v>0.9</v>
      </c>
      <c r="AB45" s="2">
        <v>0.64285714285714302</v>
      </c>
      <c r="AC45" s="2">
        <v>0.75</v>
      </c>
      <c r="AD45" s="2">
        <v>0.1</v>
      </c>
      <c r="AE45" s="2">
        <v>0.4</v>
      </c>
    </row>
    <row r="46" spans="1:31" x14ac:dyDescent="0.15">
      <c r="A46" s="6">
        <v>37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7.9181995391845703</v>
      </c>
      <c r="L46" s="10">
        <v>2.3743133544921902</v>
      </c>
      <c r="M46">
        <v>0.58882904052734397</v>
      </c>
      <c r="N46">
        <v>7.5167980194091797</v>
      </c>
      <c r="O46">
        <v>5</v>
      </c>
      <c r="P46">
        <v>5</v>
      </c>
      <c r="Q46">
        <v>14</v>
      </c>
      <c r="R46" s="16">
        <v>0.35709999999999997</v>
      </c>
      <c r="S46" s="16">
        <f t="shared" si="3"/>
        <v>0.5</v>
      </c>
      <c r="T46">
        <v>3.9399890899658199</v>
      </c>
      <c r="U46">
        <v>3.4389526844024698</v>
      </c>
      <c r="V46">
        <v>3.3988056182861301</v>
      </c>
      <c r="W46" s="17">
        <v>4.0147066116333001E-2</v>
      </c>
      <c r="X46">
        <v>0.54118347167968694</v>
      </c>
      <c r="Y46">
        <v>0.54118347167968694</v>
      </c>
      <c r="Z46">
        <v>0.5</v>
      </c>
      <c r="AA46">
        <v>0.9</v>
      </c>
      <c r="AB46">
        <v>0.64285714285714302</v>
      </c>
      <c r="AC46">
        <v>0.75</v>
      </c>
      <c r="AD46">
        <v>0.1</v>
      </c>
      <c r="AE46">
        <v>0.4</v>
      </c>
    </row>
    <row r="47" spans="1:31" x14ac:dyDescent="0.15">
      <c r="A47" s="6">
        <v>388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8.5895023345947301</v>
      </c>
      <c r="L47" s="10">
        <v>2.3778305053710902</v>
      </c>
      <c r="M47">
        <v>0.202079772949219</v>
      </c>
      <c r="N47">
        <v>8.0718574523925799</v>
      </c>
      <c r="O47">
        <v>5</v>
      </c>
      <c r="P47">
        <v>5</v>
      </c>
      <c r="Q47">
        <v>15</v>
      </c>
      <c r="R47" s="16">
        <v>0.33329999999999999</v>
      </c>
      <c r="S47" s="16">
        <f t="shared" si="3"/>
        <v>0.5</v>
      </c>
      <c r="T47">
        <v>3.9732704162597701</v>
      </c>
      <c r="U47">
        <v>3.4125065803527801</v>
      </c>
      <c r="V47">
        <v>3.3702468872070299</v>
      </c>
      <c r="W47" s="17">
        <v>4.2259693145752002E-2</v>
      </c>
      <c r="X47">
        <v>0.60302352905273404</v>
      </c>
      <c r="Y47">
        <v>0.60302352905273404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653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8.1527938842773402</v>
      </c>
      <c r="L48" s="10">
        <v>2.31557273864746</v>
      </c>
      <c r="M48">
        <v>0.247383117675781</v>
      </c>
      <c r="N48">
        <v>7.5380725860595703</v>
      </c>
      <c r="O48">
        <v>5</v>
      </c>
      <c r="P48">
        <v>5</v>
      </c>
      <c r="Q48">
        <v>15</v>
      </c>
      <c r="R48" s="16">
        <v>0.33329999999999999</v>
      </c>
      <c r="S48" s="16">
        <f t="shared" si="3"/>
        <v>0.5</v>
      </c>
      <c r="T48">
        <v>4.1106548309326199</v>
      </c>
      <c r="U48">
        <v>3.5686156749725302</v>
      </c>
      <c r="V48">
        <v>3.5180110931396502</v>
      </c>
      <c r="W48" s="17">
        <v>5.0604581832885701E-2</v>
      </c>
      <c r="X48">
        <v>0.59264373779296897</v>
      </c>
      <c r="Y48">
        <v>0.59264373779296897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381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8.4343585968017596</v>
      </c>
      <c r="L49" s="10">
        <v>2.4829654693603498</v>
      </c>
      <c r="M49">
        <v>0.32008743286132801</v>
      </c>
      <c r="N49">
        <v>7.5770339965820304</v>
      </c>
      <c r="O49">
        <v>5</v>
      </c>
      <c r="P49">
        <v>5</v>
      </c>
      <c r="Q49">
        <v>15</v>
      </c>
      <c r="R49" s="16">
        <v>0.33329999999999999</v>
      </c>
      <c r="S49" s="16">
        <f t="shared" si="3"/>
        <v>0.5</v>
      </c>
      <c r="T49">
        <v>3.8176078796386701</v>
      </c>
      <c r="U49">
        <v>3.3234374523162802</v>
      </c>
      <c r="V49">
        <v>3.2520523071289098</v>
      </c>
      <c r="W49" s="17">
        <v>7.1385145187377902E-2</v>
      </c>
      <c r="X49">
        <v>0.56555557250976596</v>
      </c>
      <c r="Y49">
        <v>0.56555557250976596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970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8.1123428344726598</v>
      </c>
      <c r="L50" s="10">
        <v>2.4769401550293</v>
      </c>
      <c r="M50">
        <v>0.43460464477539101</v>
      </c>
      <c r="N50">
        <v>7.18613624572754</v>
      </c>
      <c r="O50">
        <v>4</v>
      </c>
      <c r="P50">
        <v>4</v>
      </c>
      <c r="Q50">
        <v>14</v>
      </c>
      <c r="R50" s="16">
        <v>0.28570000000000001</v>
      </c>
      <c r="S50" s="16">
        <f t="shared" si="3"/>
        <v>0.4</v>
      </c>
      <c r="T50">
        <v>3.5408668518066402</v>
      </c>
      <c r="U50">
        <v>3.0644097328186</v>
      </c>
      <c r="V50">
        <v>2.9869301319122301</v>
      </c>
      <c r="W50" s="17">
        <v>7.7479600906372098E-2</v>
      </c>
      <c r="X50">
        <v>0.55393671989440896</v>
      </c>
      <c r="Y50">
        <v>0.55393671989440896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71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7.2303504943847701</v>
      </c>
      <c r="L51" s="10">
        <v>2.43522071838379</v>
      </c>
      <c r="M51">
        <v>0.739349365234375</v>
      </c>
      <c r="N51">
        <v>6.1985321044921902</v>
      </c>
      <c r="O51">
        <v>4</v>
      </c>
      <c r="P51">
        <v>4</v>
      </c>
      <c r="Q51">
        <v>14</v>
      </c>
      <c r="R51" s="16">
        <v>0.28570000000000001</v>
      </c>
      <c r="S51" s="16">
        <f t="shared" si="3"/>
        <v>0.4</v>
      </c>
      <c r="T51">
        <v>3.4461135864257799</v>
      </c>
      <c r="U51">
        <v>3.0334830284118599</v>
      </c>
      <c r="V51">
        <v>2.9327149391174299</v>
      </c>
      <c r="W51" s="17">
        <v>0.100768089294434</v>
      </c>
      <c r="X51">
        <v>0.51339864730835005</v>
      </c>
      <c r="Y51">
        <v>0.51339864730835005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962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8.72918701171875</v>
      </c>
      <c r="L52" s="10">
        <v>2.5042457580566402</v>
      </c>
      <c r="M52">
        <v>1.19601058959961</v>
      </c>
      <c r="N52">
        <v>7.1043071746826199</v>
      </c>
      <c r="O52">
        <v>6</v>
      </c>
      <c r="P52">
        <v>6</v>
      </c>
      <c r="Q52">
        <v>16</v>
      </c>
      <c r="R52" s="16">
        <v>0.375</v>
      </c>
      <c r="S52" s="16">
        <f t="shared" si="3"/>
        <v>0.6</v>
      </c>
      <c r="T52">
        <v>4.0054836273193404</v>
      </c>
      <c r="U52">
        <v>3.55247855186462</v>
      </c>
      <c r="V52">
        <v>3.4034492969512899</v>
      </c>
      <c r="W52" s="17">
        <v>0.14902925491332999</v>
      </c>
      <c r="X52">
        <v>0.60203433036804199</v>
      </c>
      <c r="Y52">
        <v>0.60203433036804199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x14ac:dyDescent="0.15">
      <c r="A53" s="6">
        <v>761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9.8222579956054705</v>
      </c>
      <c r="L53" s="10">
        <v>2.4600658416747998</v>
      </c>
      <c r="M53">
        <v>0.75917053222656194</v>
      </c>
      <c r="N53">
        <v>8.0180835723877006</v>
      </c>
      <c r="O53">
        <v>5</v>
      </c>
      <c r="P53">
        <v>5</v>
      </c>
      <c r="Q53">
        <v>15</v>
      </c>
      <c r="R53" s="16">
        <v>0.33329999999999999</v>
      </c>
      <c r="S53" s="16">
        <f t="shared" si="3"/>
        <v>0.5</v>
      </c>
      <c r="T53">
        <v>4.1355400085449201</v>
      </c>
      <c r="U53">
        <v>3.6582548618316602</v>
      </c>
      <c r="V53">
        <v>3.49895215034485</v>
      </c>
      <c r="W53" s="17">
        <v>0.15930271148681599</v>
      </c>
      <c r="X53">
        <v>0.63658785820007302</v>
      </c>
      <c r="Y53">
        <v>0.63658785820007302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225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7.6106758117675799</v>
      </c>
      <c r="L54" s="10">
        <v>2.4880332946777299</v>
      </c>
      <c r="M54">
        <v>1.4114856719970701</v>
      </c>
      <c r="N54">
        <v>5.8463649749755904</v>
      </c>
      <c r="O54">
        <v>5</v>
      </c>
      <c r="P54">
        <v>5</v>
      </c>
      <c r="Q54">
        <v>14</v>
      </c>
      <c r="R54" s="16">
        <v>0.35709999999999997</v>
      </c>
      <c r="S54" s="16">
        <f t="shared" si="3"/>
        <v>0.5</v>
      </c>
      <c r="T54">
        <v>3.4957523345947301</v>
      </c>
      <c r="U54">
        <v>3.1724088191986102</v>
      </c>
      <c r="V54">
        <v>3.0116052627563499</v>
      </c>
      <c r="W54" s="17">
        <v>0.16080355644226099</v>
      </c>
      <c r="X54">
        <v>0.48414707183837902</v>
      </c>
      <c r="Y54">
        <v>0.48414707183837902</v>
      </c>
      <c r="Z54">
        <v>0.5</v>
      </c>
      <c r="AA54">
        <v>0.9</v>
      </c>
      <c r="AB54">
        <v>0.64285714285714302</v>
      </c>
      <c r="AC54">
        <v>0.75</v>
      </c>
      <c r="AD54">
        <v>0.1</v>
      </c>
      <c r="AE54">
        <v>0.4</v>
      </c>
    </row>
    <row r="55" spans="1:31" x14ac:dyDescent="0.15">
      <c r="A55" s="6">
        <v>884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8.3819847106933594</v>
      </c>
      <c r="L55" s="10">
        <v>2.4697456359863299</v>
      </c>
      <c r="M55">
        <v>1.1594200134277299</v>
      </c>
      <c r="N55">
        <v>6.5779228210449201</v>
      </c>
      <c r="O55">
        <v>6</v>
      </c>
      <c r="P55">
        <v>6</v>
      </c>
      <c r="Q55">
        <v>16</v>
      </c>
      <c r="R55" s="16">
        <v>0.375</v>
      </c>
      <c r="S55" s="16">
        <f t="shared" si="3"/>
        <v>0.6</v>
      </c>
      <c r="T55">
        <v>4.0800418853759801</v>
      </c>
      <c r="U55">
        <v>3.6744308471679701</v>
      </c>
      <c r="V55">
        <v>3.5115485191345202</v>
      </c>
      <c r="W55" s="17">
        <v>0.16288232803344699</v>
      </c>
      <c r="X55">
        <v>0.56849336624145497</v>
      </c>
      <c r="Y55">
        <v>0.56849336624145497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1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7.7202854156494096</v>
      </c>
      <c r="L56" s="10">
        <v>2.5373878479003902</v>
      </c>
      <c r="M56">
        <v>1.4980049133300799</v>
      </c>
      <c r="N56">
        <v>6.0396995544433603</v>
      </c>
      <c r="O56">
        <v>3</v>
      </c>
      <c r="P56">
        <v>3</v>
      </c>
      <c r="Q56">
        <v>12</v>
      </c>
      <c r="R56" s="16">
        <v>0.25</v>
      </c>
      <c r="S56" s="16">
        <f t="shared" si="3"/>
        <v>0.3</v>
      </c>
      <c r="T56">
        <v>3.68910408020019</v>
      </c>
      <c r="U56">
        <v>3.3324730396270801</v>
      </c>
      <c r="V56">
        <v>3.16773629188538</v>
      </c>
      <c r="W56" s="17">
        <v>0.164736747741699</v>
      </c>
      <c r="X56">
        <v>0.521367788314819</v>
      </c>
      <c r="Y56">
        <v>0.521367788314819</v>
      </c>
      <c r="Z56">
        <v>0.3</v>
      </c>
      <c r="AA56">
        <v>0.9</v>
      </c>
      <c r="AB56">
        <v>0.75</v>
      </c>
      <c r="AC56">
        <v>0.81818181818181801</v>
      </c>
      <c r="AD56">
        <v>0.1</v>
      </c>
      <c r="AE56">
        <v>0.6</v>
      </c>
    </row>
    <row r="57" spans="1:31" s="3" customFormat="1" x14ac:dyDescent="0.15">
      <c r="K57" s="13" t="s">
        <v>29</v>
      </c>
      <c r="L57" s="10">
        <f>AVERAGE(L2:L56)</f>
        <v>1.9059781508012246</v>
      </c>
      <c r="W57" s="17">
        <f t="shared" ref="W57:AE57" si="4">AVERAGE(W2:W56)</f>
        <v>0.15515170530839398</v>
      </c>
      <c r="Z57" s="3">
        <f t="shared" si="4"/>
        <v>0.5509090909090909</v>
      </c>
      <c r="AA57" s="3">
        <f t="shared" si="4"/>
        <v>0.97636363636363599</v>
      </c>
      <c r="AB57" s="3">
        <f t="shared" si="4"/>
        <v>0.64176042911337039</v>
      </c>
      <c r="AC57" s="3">
        <f t="shared" si="4"/>
        <v>0.77337256711960256</v>
      </c>
      <c r="AD57" s="3">
        <f t="shared" si="4"/>
        <v>2.3636363636363636E-2</v>
      </c>
      <c r="AE57" s="3">
        <f t="shared" si="4"/>
        <v>0.42545454545454547</v>
      </c>
    </row>
    <row r="58" spans="1:31" s="3" customFormat="1" x14ac:dyDescent="0.15">
      <c r="K58" s="14" t="s">
        <v>30</v>
      </c>
      <c r="L58" s="10">
        <f>MAX(L2:L56)</f>
        <v>2.5373878479003902</v>
      </c>
      <c r="W58" s="17">
        <f t="shared" ref="W58:AE58" si="5">MAX(W2:W56)</f>
        <v>0.33683967590331998</v>
      </c>
      <c r="Z58" s="3">
        <f t="shared" si="5"/>
        <v>0.8</v>
      </c>
      <c r="AA58" s="3">
        <f t="shared" si="5"/>
        <v>1</v>
      </c>
      <c r="AB58" s="3">
        <f t="shared" si="5"/>
        <v>0.75</v>
      </c>
      <c r="AC58" s="3">
        <f t="shared" si="5"/>
        <v>0.83333333333333304</v>
      </c>
      <c r="AD58" s="3">
        <f t="shared" si="5"/>
        <v>0.1</v>
      </c>
      <c r="AE58" s="3">
        <f t="shared" si="5"/>
        <v>0.6</v>
      </c>
    </row>
    <row r="59" spans="1:31" s="3" customFormat="1" x14ac:dyDescent="0.15">
      <c r="L59" s="10">
        <f>MIN(L2:L56)</f>
        <v>1.28487396240234</v>
      </c>
      <c r="W59" s="17">
        <f t="shared" ref="W59:AE59" si="6">MIN(W2:W56)</f>
        <v>2.5448799133300799E-3</v>
      </c>
      <c r="Z59" s="3">
        <f t="shared" si="6"/>
        <v>0.3</v>
      </c>
      <c r="AA59" s="3">
        <f t="shared" si="6"/>
        <v>0.9</v>
      </c>
      <c r="AB59" s="3">
        <f t="shared" si="6"/>
        <v>0.55555555555555602</v>
      </c>
      <c r="AC59" s="3">
        <f t="shared" si="6"/>
        <v>0.69230769230769196</v>
      </c>
      <c r="AD59" s="3">
        <f t="shared" si="6"/>
        <v>0</v>
      </c>
      <c r="AE59" s="3">
        <f t="shared" si="6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s="1" customFormat="1" x14ac:dyDescent="0.15">
      <c r="K72" s="12" t="s">
        <v>126</v>
      </c>
      <c r="L72" s="12">
        <f>COUNTIF(L2:L56,"&lt;1.522")-COUNTIF(L2:L56,"&lt;1.266")</f>
        <v>11</v>
      </c>
      <c r="W72" s="12"/>
    </row>
    <row r="73" spans="11:23" x14ac:dyDescent="0.15">
      <c r="K73" s="3" t="s">
        <v>127</v>
      </c>
      <c r="L73" s="3">
        <f>COUNTIF(L2:L56,"&lt;1.778")-COUNTIF(L2:L56,"&lt;1.522")</f>
        <v>11</v>
      </c>
      <c r="M73" s="3"/>
      <c r="W73" s="3"/>
    </row>
    <row r="74" spans="11:23" x14ac:dyDescent="0.15">
      <c r="K74" s="3" t="s">
        <v>128</v>
      </c>
      <c r="L74" s="3">
        <f>COUNTIF(L2:L56,"&lt;2.034")-COUNTIF(L2:L56,"&lt;1.778")</f>
        <v>11</v>
      </c>
      <c r="M74" s="3"/>
      <c r="W74" s="3"/>
    </row>
    <row r="75" spans="11:23" x14ac:dyDescent="0.15">
      <c r="K75" s="3" t="s">
        <v>129</v>
      </c>
      <c r="L75" s="3">
        <f>COUNTIF(L2:L56,"&lt;2.29")-COUNTIF(L2:L56,"&lt;2.034")</f>
        <v>11</v>
      </c>
      <c r="M75" s="3"/>
      <c r="W75" s="3"/>
    </row>
    <row r="76" spans="11:23" s="1" customFormat="1" x14ac:dyDescent="0.15">
      <c r="K76" s="12" t="s">
        <v>130</v>
      </c>
      <c r="L76" s="12">
        <f>COUNTIF(L2:L56,"&lt;2.546")-COUNTIF(L2:L56,"&lt;2.29")</f>
        <v>11</v>
      </c>
      <c r="M76" s="12"/>
      <c r="W76" s="12"/>
    </row>
    <row r="77" spans="11:23" x14ac:dyDescent="0.15">
      <c r="K77" s="3" t="s">
        <v>74</v>
      </c>
      <c r="L77" s="3">
        <v>0</v>
      </c>
      <c r="M77" s="3"/>
      <c r="W77" s="3"/>
    </row>
    <row r="78" spans="11:23" x14ac:dyDescent="0.15">
      <c r="K78" s="3" t="s">
        <v>75</v>
      </c>
      <c r="L78" s="3">
        <v>0</v>
      </c>
      <c r="M78" s="3"/>
      <c r="W78" s="3"/>
    </row>
    <row r="79" spans="11:23" x14ac:dyDescent="0.15">
      <c r="K79" s="3" t="s">
        <v>76</v>
      </c>
      <c r="L79" s="3">
        <v>0</v>
      </c>
      <c r="M79" s="3"/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/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M90">
        <v>1.9079999999999999</v>
      </c>
      <c r="N90">
        <v>0.155</v>
      </c>
      <c r="P90">
        <v>0.83799999999999997</v>
      </c>
      <c r="Q90">
        <v>2.9830000000000001</v>
      </c>
      <c r="R90">
        <v>0.214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M91">
        <v>2.5009999999999999</v>
      </c>
      <c r="N91">
        <v>0.21299999999999999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M92">
        <v>3.472</v>
      </c>
      <c r="N92">
        <v>0.29099999999999998</v>
      </c>
      <c r="P92">
        <v>2.3980000000000001</v>
      </c>
      <c r="Q92">
        <v>4.5430000000000001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P94">
        <v>1.266</v>
      </c>
      <c r="Q94">
        <v>2.5499999999999998</v>
      </c>
      <c r="R94">
        <v>0.25600000000000001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E95"/>
  <sheetViews>
    <sheetView topLeftCell="I82" workbookViewId="0">
      <selection activeCell="I1" sqref="A1:XFD97"/>
    </sheetView>
  </sheetViews>
  <sheetFormatPr defaultColWidth="8.875" defaultRowHeight="13.5" x14ac:dyDescent="0.15"/>
  <cols>
    <col min="11" max="12" width="18.875" customWidth="1"/>
    <col min="13" max="14" width="12.875"/>
    <col min="20" max="22" width="12.875"/>
    <col min="23" max="23" width="16.8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577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12.5681343078613</v>
      </c>
      <c r="L2" s="10">
        <v>1.6681442260742201</v>
      </c>
      <c r="M2">
        <v>1.4499664306640601</v>
      </c>
      <c r="N2">
        <v>9.9293594360351598</v>
      </c>
      <c r="O2">
        <v>8</v>
      </c>
      <c r="P2">
        <v>8</v>
      </c>
      <c r="Q2">
        <v>18</v>
      </c>
      <c r="R2" s="16">
        <v>0.44440000000000002</v>
      </c>
      <c r="S2" s="16">
        <f t="shared" ref="S2:S22" si="0">O2/E2</f>
        <v>0.8</v>
      </c>
      <c r="T2">
        <v>5.2424602508544904</v>
      </c>
      <c r="U2">
        <v>4.8652920722961399</v>
      </c>
      <c r="V2">
        <v>4.61120510101318</v>
      </c>
      <c r="W2" s="17">
        <v>0.25408697128295898</v>
      </c>
      <c r="X2">
        <v>0.63125514984130904</v>
      </c>
      <c r="Y2">
        <v>0.63125514984130904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733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11.8653621673584</v>
      </c>
      <c r="L3" s="3">
        <v>1.68826484680176</v>
      </c>
      <c r="M3">
        <v>1.46877670288086</v>
      </c>
      <c r="N3">
        <v>9.1130142211914098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4.6890087127685502</v>
      </c>
      <c r="U3">
        <v>4.3773121833801296</v>
      </c>
      <c r="V3">
        <v>4.1230134963989302</v>
      </c>
      <c r="W3" s="3">
        <v>0.25429868698120101</v>
      </c>
      <c r="X3">
        <v>0.56599521636962902</v>
      </c>
      <c r="Y3">
        <v>0.56599521636962902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211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11.7629699707031</v>
      </c>
      <c r="L4" s="10">
        <v>1.5643234252929701</v>
      </c>
      <c r="M4">
        <v>1.3343925476074201</v>
      </c>
      <c r="N4">
        <v>9.032470703125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4.2648220062255904</v>
      </c>
      <c r="U4">
        <v>3.9909417629241899</v>
      </c>
      <c r="V4">
        <v>3.7358856201171902</v>
      </c>
      <c r="W4" s="17">
        <v>0.255056142807007</v>
      </c>
      <c r="X4">
        <v>0.52893638610839799</v>
      </c>
      <c r="Y4">
        <v>0.52893638610839799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148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13.0470485687256</v>
      </c>
      <c r="L6" s="10">
        <v>1.38150787353516</v>
      </c>
      <c r="M6">
        <v>1.1150970458984399</v>
      </c>
      <c r="N6">
        <v>10.2976226806641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5.2402896881103498</v>
      </c>
      <c r="U6">
        <v>4.8592848777770996</v>
      </c>
      <c r="V6">
        <v>4.59460496902466</v>
      </c>
      <c r="W6" s="17">
        <v>0.26467990875244102</v>
      </c>
      <c r="X6">
        <v>0.64568471908569303</v>
      </c>
      <c r="Y6">
        <v>0.64568471908569303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482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11.742067337036101</v>
      </c>
      <c r="L7" s="10">
        <v>1.63059234619141</v>
      </c>
      <c r="M7">
        <v>1.34928131103516</v>
      </c>
      <c r="N7">
        <v>8.4218254089355504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4.3882617950439498</v>
      </c>
      <c r="U7">
        <v>4.1215224266052202</v>
      </c>
      <c r="V7">
        <v>3.8507843017578098</v>
      </c>
      <c r="W7" s="17">
        <v>0.270738124847412</v>
      </c>
      <c r="X7">
        <v>0.53747749328613303</v>
      </c>
      <c r="Y7">
        <v>0.53747749328613303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144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12.2588920593262</v>
      </c>
      <c r="L8" s="10">
        <v>1.6552867889404299</v>
      </c>
      <c r="M8">
        <v>1.37172698974609</v>
      </c>
      <c r="N8">
        <v>8.9462089538574201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4.8854942321777299</v>
      </c>
      <c r="U8">
        <v>4.5660943984985396</v>
      </c>
      <c r="V8">
        <v>4.2890815734863299</v>
      </c>
      <c r="W8" s="17">
        <v>0.27701282501220698</v>
      </c>
      <c r="X8">
        <v>0.59641265869140603</v>
      </c>
      <c r="Y8">
        <v>0.59641265869140603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304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12.747520446777299</v>
      </c>
      <c r="L9" s="10">
        <v>1.4641075134277299</v>
      </c>
      <c r="M9">
        <v>1.1974678039550799</v>
      </c>
      <c r="N9">
        <v>9.8706970214843697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5.0813293457031197</v>
      </c>
      <c r="U9">
        <v>4.7279491424560502</v>
      </c>
      <c r="V9">
        <v>4.4495110511779803</v>
      </c>
      <c r="W9" s="17">
        <v>0.27843809127807601</v>
      </c>
      <c r="X9">
        <v>0.63181829452514604</v>
      </c>
      <c r="Y9">
        <v>0.63181829452514604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889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12.847942352294901</v>
      </c>
      <c r="L10" s="10">
        <v>1.35564041137695</v>
      </c>
      <c r="M10">
        <v>1.0721321105957</v>
      </c>
      <c r="N10">
        <v>9.9341506958007795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4.9076423645019496</v>
      </c>
      <c r="U10">
        <v>4.5584750175476101</v>
      </c>
      <c r="V10">
        <v>4.2787270545959499</v>
      </c>
      <c r="W10" s="17">
        <v>0.27974796295165999</v>
      </c>
      <c r="X10">
        <v>0.62891530990600597</v>
      </c>
      <c r="Y10">
        <v>0.62891530990600597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266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1.4628143310546899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5.3689861297607404</v>
      </c>
      <c r="U11">
        <v>5.0368461608886701</v>
      </c>
      <c r="V11">
        <v>4.7484502792358398</v>
      </c>
      <c r="W11" s="17">
        <v>0.28839588165283198</v>
      </c>
      <c r="X11">
        <v>0.62053585052490201</v>
      </c>
      <c r="Y11">
        <v>0.62053585052490201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605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12.234582901001</v>
      </c>
      <c r="L12" s="10">
        <v>1.4849395751953101</v>
      </c>
      <c r="M12">
        <v>1.1470413208007799</v>
      </c>
      <c r="N12">
        <v>8.5650405883789098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4.8164787292480504</v>
      </c>
      <c r="U12">
        <v>4.51497507095337</v>
      </c>
      <c r="V12">
        <v>4.22275638580322</v>
      </c>
      <c r="W12" s="17">
        <v>0.29221868515014598</v>
      </c>
      <c r="X12">
        <v>0.593722343444824</v>
      </c>
      <c r="Y12">
        <v>0.593722343444824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13.212623596191399</v>
      </c>
      <c r="L13" s="10">
        <v>1.4628982543945299</v>
      </c>
      <c r="M13">
        <v>1.17099380493164</v>
      </c>
      <c r="N13">
        <v>10.136251449585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5.1509895324706996</v>
      </c>
      <c r="U13">
        <v>4.78108787536621</v>
      </c>
      <c r="V13">
        <v>4.4879059791564897</v>
      </c>
      <c r="W13" s="17">
        <v>0.29318189620971702</v>
      </c>
      <c r="X13">
        <v>0.66308355331420898</v>
      </c>
      <c r="Y13">
        <v>0.66308355331420898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597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1.51375961303711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5.5073699951171902</v>
      </c>
      <c r="U14">
        <v>5.1733651161193803</v>
      </c>
      <c r="V14">
        <v>4.8597078323364302</v>
      </c>
      <c r="W14" s="17">
        <v>0.31365728378295898</v>
      </c>
      <c r="X14">
        <v>0.64766216278076205</v>
      </c>
      <c r="Y14">
        <v>0.64766216278076205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739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1.6501522064209</v>
      </c>
      <c r="M15">
        <v>9999</v>
      </c>
      <c r="N15">
        <v>9999</v>
      </c>
      <c r="O15">
        <v>5</v>
      </c>
      <c r="P15">
        <v>5</v>
      </c>
      <c r="Q15">
        <v>14</v>
      </c>
      <c r="R15" s="16">
        <v>0.35709999999999997</v>
      </c>
      <c r="S15" s="16">
        <f t="shared" si="0"/>
        <v>0.5</v>
      </c>
      <c r="T15">
        <v>4.4673652648925799</v>
      </c>
      <c r="U15">
        <v>4.240966796875</v>
      </c>
      <c r="V15">
        <v>3.9269156455993599</v>
      </c>
      <c r="W15" s="17">
        <v>0.31405115127563499</v>
      </c>
      <c r="X15">
        <v>0.540449619293213</v>
      </c>
      <c r="Y15">
        <v>0.540449619293213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385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1.57627105712891</v>
      </c>
      <c r="M16">
        <v>9999</v>
      </c>
      <c r="N16">
        <v>9999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5.2552146911621103</v>
      </c>
      <c r="U16">
        <v>4.9526901245117196</v>
      </c>
      <c r="V16">
        <v>4.6283712387084996</v>
      </c>
      <c r="W16" s="17">
        <v>0.32431888580322299</v>
      </c>
      <c r="X16">
        <v>0.62684345245361295</v>
      </c>
      <c r="Y16">
        <v>0.62684345245361295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578</v>
      </c>
      <c r="B17">
        <v>20</v>
      </c>
      <c r="C17">
        <v>0</v>
      </c>
      <c r="D17">
        <v>10</v>
      </c>
      <c r="E17">
        <v>10</v>
      </c>
      <c r="F17">
        <v>10</v>
      </c>
      <c r="G17">
        <v>0</v>
      </c>
      <c r="H17">
        <v>10</v>
      </c>
      <c r="I17">
        <v>0</v>
      </c>
      <c r="J17">
        <v>1</v>
      </c>
      <c r="K17" s="3">
        <v>9999</v>
      </c>
      <c r="L17" s="10">
        <v>1.38002777099609</v>
      </c>
      <c r="M17">
        <v>9999</v>
      </c>
      <c r="N17">
        <v>9999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5.3295555114746103</v>
      </c>
      <c r="U17">
        <v>5.0252656936645499</v>
      </c>
      <c r="V17">
        <v>4.6884260177612296</v>
      </c>
      <c r="W17" s="17">
        <v>0.33683967590331998</v>
      </c>
      <c r="X17">
        <v>0.64112949371337902</v>
      </c>
      <c r="Y17">
        <v>0.64112949371337902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s="28" customFormat="1" x14ac:dyDescent="0.15">
      <c r="A18" s="29">
        <v>600</v>
      </c>
      <c r="B18" s="28">
        <v>20</v>
      </c>
      <c r="C18" s="28">
        <v>0</v>
      </c>
      <c r="D18" s="28">
        <v>10</v>
      </c>
      <c r="E18" s="28">
        <v>10</v>
      </c>
      <c r="F18" s="28">
        <v>10</v>
      </c>
      <c r="G18" s="28">
        <v>0</v>
      </c>
      <c r="H18" s="28">
        <v>10</v>
      </c>
      <c r="I18" s="28">
        <v>0</v>
      </c>
      <c r="J18" s="28">
        <v>1</v>
      </c>
      <c r="K18" s="30">
        <v>9999</v>
      </c>
      <c r="L18" s="30">
        <v>1.60916519165039</v>
      </c>
      <c r="M18" s="28">
        <v>9999</v>
      </c>
      <c r="N18" s="28">
        <v>9999</v>
      </c>
      <c r="O18" s="28">
        <v>6</v>
      </c>
      <c r="P18" s="28">
        <v>6</v>
      </c>
      <c r="Q18" s="28">
        <v>16</v>
      </c>
      <c r="R18" s="31">
        <v>0.375</v>
      </c>
      <c r="S18" s="31">
        <f t="shared" si="0"/>
        <v>0.6</v>
      </c>
      <c r="T18" s="28">
        <v>5.15582275390625</v>
      </c>
      <c r="U18" s="28">
        <v>4.8863143920898402</v>
      </c>
      <c r="V18" s="28">
        <v>4.5162019729614302</v>
      </c>
      <c r="W18" s="30">
        <v>0.37011241912841802</v>
      </c>
      <c r="X18" s="28">
        <v>0.639620780944824</v>
      </c>
      <c r="Y18" s="28">
        <v>0.639620780944824</v>
      </c>
      <c r="Z18" s="28">
        <v>0.6</v>
      </c>
      <c r="AA18" s="28">
        <v>1</v>
      </c>
      <c r="AB18" s="28">
        <v>0.625</v>
      </c>
      <c r="AC18" s="28">
        <v>0.76923076923076905</v>
      </c>
      <c r="AD18" s="28">
        <v>0</v>
      </c>
      <c r="AE18" s="28">
        <v>0.4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935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12.895305633544901</v>
      </c>
      <c r="L20" s="10">
        <v>2.0056800842285201</v>
      </c>
      <c r="M20">
        <v>1.7586364746093699</v>
      </c>
      <c r="N20">
        <v>9.6291980743408203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5.2304878234863299</v>
      </c>
      <c r="U20">
        <v>4.8850607872009304</v>
      </c>
      <c r="V20">
        <v>4.5756163597106898</v>
      </c>
      <c r="W20" s="17">
        <v>0.30944442749023399</v>
      </c>
      <c r="X20">
        <v>0.65487146377563499</v>
      </c>
      <c r="Y20">
        <v>0.65487146377563499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806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12.9845275878906</v>
      </c>
      <c r="L21" s="10">
        <v>2.0112686157226598</v>
      </c>
      <c r="M21">
        <v>1.7668647766113299</v>
      </c>
      <c r="N21">
        <v>9.7484550476074201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4.8279895782470703</v>
      </c>
      <c r="U21">
        <v>4.5147790908813503</v>
      </c>
      <c r="V21">
        <v>4.2017807960510298</v>
      </c>
      <c r="W21" s="17">
        <v>0.31299829483032199</v>
      </c>
      <c r="X21">
        <v>0.62620878219604503</v>
      </c>
      <c r="Y21">
        <v>0.62620878219604503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630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6.8969154357910201</v>
      </c>
      <c r="L22" s="10">
        <v>1.93256759643555</v>
      </c>
      <c r="M22">
        <v>0.42118072509765597</v>
      </c>
      <c r="N22">
        <v>6.9059143066406197</v>
      </c>
      <c r="O22">
        <v>5</v>
      </c>
      <c r="P22">
        <v>5</v>
      </c>
      <c r="Q22">
        <v>14</v>
      </c>
      <c r="R22" s="16">
        <v>0.35709999999999997</v>
      </c>
      <c r="S22" s="16">
        <f t="shared" si="0"/>
        <v>0.5</v>
      </c>
      <c r="T22">
        <v>3.3645935058593701</v>
      </c>
      <c r="U22">
        <v>2.9196457862853999</v>
      </c>
      <c r="V22">
        <v>2.9069902896881099</v>
      </c>
      <c r="W22" s="17">
        <v>1.2655496597289999E-2</v>
      </c>
      <c r="X22">
        <v>0.45760321617126498</v>
      </c>
      <c r="Y22">
        <v>0.45760321617126498</v>
      </c>
      <c r="Z22">
        <v>0.5</v>
      </c>
      <c r="AA22">
        <v>0.9</v>
      </c>
      <c r="AB22">
        <v>0.64285714285714302</v>
      </c>
      <c r="AC22">
        <v>0.75</v>
      </c>
      <c r="AD22">
        <v>0.1</v>
      </c>
      <c r="AE22">
        <v>0.4</v>
      </c>
    </row>
    <row r="23" spans="1:31" x14ac:dyDescent="0.15">
      <c r="A23" s="6">
        <v>693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 s="3">
        <v>7.1633815765380904</v>
      </c>
      <c r="L23" s="10">
        <v>2.07832527160644</v>
      </c>
      <c r="M23">
        <v>0.38042831420898399</v>
      </c>
      <c r="N23">
        <v>6.7743206024169904</v>
      </c>
      <c r="O23">
        <v>4</v>
      </c>
      <c r="P23">
        <v>4</v>
      </c>
      <c r="Q23">
        <v>13</v>
      </c>
      <c r="R23" s="16">
        <v>0.30769999999999997</v>
      </c>
      <c r="S23" s="16">
        <f t="shared" ref="S23:S52" si="1">O23/E23</f>
        <v>0.4</v>
      </c>
      <c r="T23">
        <v>3.3563613891601598</v>
      </c>
      <c r="U23">
        <v>2.9106068611145002</v>
      </c>
      <c r="V23">
        <v>2.8721439838409402</v>
      </c>
      <c r="W23" s="17">
        <v>3.8462877273559598E-2</v>
      </c>
      <c r="X23">
        <v>0.48421740531921398</v>
      </c>
      <c r="Y23">
        <v>0.48421740531921398</v>
      </c>
      <c r="Z23">
        <v>0.4</v>
      </c>
      <c r="AA23">
        <v>0.9</v>
      </c>
      <c r="AB23">
        <v>0.69230769230769196</v>
      </c>
      <c r="AC23">
        <v>0.78260869565217395</v>
      </c>
      <c r="AD23">
        <v>0.1</v>
      </c>
      <c r="AE23">
        <v>0.5</v>
      </c>
    </row>
    <row r="24" spans="1:31" x14ac:dyDescent="0.15">
      <c r="A24" s="6">
        <v>881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 s="3">
        <v>8.2945404052734393</v>
      </c>
      <c r="L24" s="10">
        <v>2.0424213409423801</v>
      </c>
      <c r="M24">
        <v>0.28140640258789101</v>
      </c>
      <c r="N24">
        <v>8.9822177886962908</v>
      </c>
      <c r="O24">
        <v>5</v>
      </c>
      <c r="P24">
        <v>5</v>
      </c>
      <c r="Q24">
        <v>15</v>
      </c>
      <c r="R24" s="16">
        <v>0.33329999999999999</v>
      </c>
      <c r="S24" s="16">
        <f t="shared" si="1"/>
        <v>0.5</v>
      </c>
      <c r="T24">
        <v>3.9238185882568399</v>
      </c>
      <c r="U24">
        <v>3.2983379364013699</v>
      </c>
      <c r="V24">
        <v>3.3425927162170401</v>
      </c>
      <c r="W24" s="17">
        <v>4.42547798156738E-2</v>
      </c>
      <c r="X24">
        <v>0.58122587203979503</v>
      </c>
      <c r="Y24">
        <v>0.58122587203979503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74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7.1141109466552699</v>
      </c>
      <c r="L25" s="10">
        <v>1.9651126861572299</v>
      </c>
      <c r="M25">
        <v>1.2350921630859399</v>
      </c>
      <c r="N25">
        <v>6.7566165924072301</v>
      </c>
      <c r="O25">
        <v>6</v>
      </c>
      <c r="P25">
        <v>6</v>
      </c>
      <c r="Q25">
        <v>15</v>
      </c>
      <c r="R25" s="16">
        <v>0.4</v>
      </c>
      <c r="S25" s="16">
        <f t="shared" si="1"/>
        <v>0.6</v>
      </c>
      <c r="T25">
        <v>3.6508636474609402</v>
      </c>
      <c r="U25">
        <v>3.2266683578491202</v>
      </c>
      <c r="V25">
        <v>3.1782593727111799</v>
      </c>
      <c r="W25" s="17">
        <v>4.8408985137939502E-2</v>
      </c>
      <c r="X25">
        <v>0.47260427474975603</v>
      </c>
      <c r="Y25">
        <v>0.47260427474975603</v>
      </c>
      <c r="Z25">
        <v>0.6</v>
      </c>
      <c r="AA25">
        <v>0.9</v>
      </c>
      <c r="AB25">
        <v>0.6</v>
      </c>
      <c r="AC25">
        <v>0.72</v>
      </c>
      <c r="AD25">
        <v>0.1</v>
      </c>
      <c r="AE25">
        <v>0.3</v>
      </c>
    </row>
    <row r="26" spans="1:31" x14ac:dyDescent="0.15">
      <c r="A26" s="6">
        <v>740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8.2492771148681605</v>
      </c>
      <c r="L26" s="10">
        <v>1.9752120971679701</v>
      </c>
      <c r="M26">
        <v>0.19199752807617201</v>
      </c>
      <c r="N26">
        <v>8.9816913604736293</v>
      </c>
      <c r="O26">
        <v>5</v>
      </c>
      <c r="P26">
        <v>5</v>
      </c>
      <c r="Q26">
        <v>15</v>
      </c>
      <c r="R26" s="16">
        <v>0.33329999999999999</v>
      </c>
      <c r="S26" s="16">
        <f t="shared" si="1"/>
        <v>0.5</v>
      </c>
      <c r="T26">
        <v>4.0929069519043004</v>
      </c>
      <c r="U26">
        <v>3.4600181579589799</v>
      </c>
      <c r="V26">
        <v>3.5099792480468701</v>
      </c>
      <c r="W26" s="17">
        <v>4.9961090087890597E-2</v>
      </c>
      <c r="X26">
        <v>0.58292770385742199</v>
      </c>
      <c r="Y26">
        <v>0.58292770385742199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82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8.5849628448486293</v>
      </c>
      <c r="L27" s="10">
        <v>1.73066329956055</v>
      </c>
      <c r="M27">
        <v>0.35926437377929699</v>
      </c>
      <c r="N27">
        <v>7.9953384399414098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3.9971046447753902</v>
      </c>
      <c r="U27">
        <v>3.4858105182647701</v>
      </c>
      <c r="V27">
        <v>3.4310715198516801</v>
      </c>
      <c r="W27" s="17">
        <v>5.4738998413085903E-2</v>
      </c>
      <c r="X27">
        <v>0.56603312492370605</v>
      </c>
      <c r="Y27">
        <v>0.56603312492370605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484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8.8144931793212908</v>
      </c>
      <c r="L28" s="10">
        <v>1.7835502624511701</v>
      </c>
      <c r="M28">
        <v>0.373977661132812</v>
      </c>
      <c r="N28">
        <v>8.1943149566650408</v>
      </c>
      <c r="O28">
        <v>6</v>
      </c>
      <c r="P28">
        <v>6</v>
      </c>
      <c r="Q28">
        <v>16</v>
      </c>
      <c r="R28" s="16">
        <v>0.375</v>
      </c>
      <c r="S28" s="16">
        <f t="shared" si="1"/>
        <v>0.6</v>
      </c>
      <c r="T28">
        <v>4.7864646911621103</v>
      </c>
      <c r="U28">
        <v>4.2123579978942898</v>
      </c>
      <c r="V28">
        <v>4.1573114395141602</v>
      </c>
      <c r="W28" s="17">
        <v>5.5046558380127002E-2</v>
      </c>
      <c r="X28">
        <v>0.629153251647949</v>
      </c>
      <c r="Y28">
        <v>0.629153251647949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274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8.7565059661865199</v>
      </c>
      <c r="L29" s="10">
        <v>1.70070648193359</v>
      </c>
      <c r="M29">
        <v>0.222496032714844</v>
      </c>
      <c r="N29">
        <v>8.0641384124755895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4.5921669006347701</v>
      </c>
      <c r="U29">
        <v>4.0288748741149902</v>
      </c>
      <c r="V29">
        <v>3.97016382217407</v>
      </c>
      <c r="W29" s="17">
        <v>5.8711051940918003E-2</v>
      </c>
      <c r="X29">
        <v>0.62200307846069303</v>
      </c>
      <c r="Y29">
        <v>0.62200307846069303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902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8.0323848724365199</v>
      </c>
      <c r="L30" s="10">
        <v>1.73333168029785</v>
      </c>
      <c r="M30">
        <v>0.50905609130859397</v>
      </c>
      <c r="N30">
        <v>7.4377250671386701</v>
      </c>
      <c r="O30">
        <v>5</v>
      </c>
      <c r="P30">
        <v>5</v>
      </c>
      <c r="Q30">
        <v>14</v>
      </c>
      <c r="R30" s="16">
        <v>0.35709999999999997</v>
      </c>
      <c r="S30" s="16">
        <f t="shared" si="1"/>
        <v>0.5</v>
      </c>
      <c r="T30">
        <v>3.9309024810790998</v>
      </c>
      <c r="U30">
        <v>3.4441235065460201</v>
      </c>
      <c r="V30">
        <v>3.3846416473388699</v>
      </c>
      <c r="W30" s="17">
        <v>5.9481859207153299E-2</v>
      </c>
      <c r="X30">
        <v>0.54626083374023404</v>
      </c>
      <c r="Y30">
        <v>0.54626083374023404</v>
      </c>
      <c r="Z30">
        <v>0.5</v>
      </c>
      <c r="AA30">
        <v>0.9</v>
      </c>
      <c r="AB30">
        <v>0.64285714285714302</v>
      </c>
      <c r="AC30">
        <v>0.75</v>
      </c>
      <c r="AD30">
        <v>0.1</v>
      </c>
      <c r="AE30">
        <v>0.4</v>
      </c>
    </row>
    <row r="31" spans="1:31" x14ac:dyDescent="0.15">
      <c r="A31" s="6">
        <v>340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8.4743232727050799</v>
      </c>
      <c r="L31" s="10">
        <v>1.6982879638671899</v>
      </c>
      <c r="M31">
        <v>0.299484252929687</v>
      </c>
      <c r="N31">
        <v>7.7963790893554696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4.3938579559326199</v>
      </c>
      <c r="U31">
        <v>3.8487272262573202</v>
      </c>
      <c r="V31">
        <v>3.7890763282775901</v>
      </c>
      <c r="W31" s="17">
        <v>5.96508979797363E-2</v>
      </c>
      <c r="X31">
        <v>0.60478162765502896</v>
      </c>
      <c r="Y31">
        <v>0.60478162765502896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929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8.7811965942382795</v>
      </c>
      <c r="L32" s="10">
        <v>1.7233200073242201</v>
      </c>
      <c r="M32">
        <v>0.264495849609375</v>
      </c>
      <c r="N32">
        <v>8.1160583496093697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3.8780536651611301</v>
      </c>
      <c r="U32">
        <v>3.3767738342285201</v>
      </c>
      <c r="V32">
        <v>3.3147168159484899</v>
      </c>
      <c r="W32" s="17">
        <v>6.2057018280029297E-2</v>
      </c>
      <c r="X32">
        <v>0.56333684921264604</v>
      </c>
      <c r="Y32">
        <v>0.56333684921264604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655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8.1380214691162092</v>
      </c>
      <c r="L33" s="10">
        <v>1.7541408538818399</v>
      </c>
      <c r="M33">
        <v>0.421371459960937</v>
      </c>
      <c r="N33">
        <v>7.3078708648681596</v>
      </c>
      <c r="O33">
        <v>5</v>
      </c>
      <c r="P33">
        <v>5</v>
      </c>
      <c r="Q33">
        <v>15</v>
      </c>
      <c r="R33" s="16">
        <v>0.33329999999999999</v>
      </c>
      <c r="S33" s="16">
        <f t="shared" si="1"/>
        <v>0.5</v>
      </c>
      <c r="T33">
        <v>3.7046566009521502</v>
      </c>
      <c r="U33">
        <v>3.2441484928131099</v>
      </c>
      <c r="V33">
        <v>3.1797206401824898</v>
      </c>
      <c r="W33" s="17">
        <v>6.4427852630615207E-2</v>
      </c>
      <c r="X33">
        <v>0.52493596076965299</v>
      </c>
      <c r="Y33">
        <v>0.52493596076965299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550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8.6461982727050799</v>
      </c>
      <c r="L34" s="10">
        <v>1.7879829406738299</v>
      </c>
      <c r="M34">
        <v>0.401031494140625</v>
      </c>
      <c r="N34">
        <v>7.96299171447754</v>
      </c>
      <c r="O34">
        <v>5</v>
      </c>
      <c r="P34">
        <v>5</v>
      </c>
      <c r="Q34">
        <v>14</v>
      </c>
      <c r="R34" s="16">
        <v>0.35709999999999997</v>
      </c>
      <c r="S34" s="16">
        <f t="shared" si="1"/>
        <v>0.5</v>
      </c>
      <c r="T34">
        <v>3.7097034454345699</v>
      </c>
      <c r="U34">
        <v>3.2565262317657502</v>
      </c>
      <c r="V34">
        <v>3.1910443305969198</v>
      </c>
      <c r="W34" s="17">
        <v>6.5481901168823201E-2</v>
      </c>
      <c r="X34">
        <v>0.51865911483764604</v>
      </c>
      <c r="Y34">
        <v>0.51865911483764604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s="28" customFormat="1" x14ac:dyDescent="0.15">
      <c r="A35" s="29">
        <v>463</v>
      </c>
      <c r="B35" s="28">
        <v>16</v>
      </c>
      <c r="C35" s="28">
        <v>4</v>
      </c>
      <c r="D35" s="28">
        <v>10</v>
      </c>
      <c r="E35" s="28">
        <v>10</v>
      </c>
      <c r="F35" s="28">
        <v>10</v>
      </c>
      <c r="G35" s="28">
        <v>0</v>
      </c>
      <c r="H35" s="28">
        <v>6</v>
      </c>
      <c r="I35" s="28">
        <v>4</v>
      </c>
      <c r="J35" s="28">
        <v>0.8</v>
      </c>
      <c r="K35" s="30">
        <v>8.0643043518066406</v>
      </c>
      <c r="L35" s="30">
        <v>1.8590278625488299</v>
      </c>
      <c r="M35" s="28">
        <v>0.65747451782226596</v>
      </c>
      <c r="N35" s="28">
        <v>7.3382492065429696</v>
      </c>
      <c r="O35" s="28">
        <v>5</v>
      </c>
      <c r="P35" s="28">
        <v>5</v>
      </c>
      <c r="Q35" s="28">
        <v>14</v>
      </c>
      <c r="R35" s="31">
        <v>0.35709999999999997</v>
      </c>
      <c r="S35" s="31">
        <f t="shared" si="1"/>
        <v>0.5</v>
      </c>
      <c r="T35" s="28">
        <v>4.0287933349609402</v>
      </c>
      <c r="U35" s="28">
        <v>3.54688620567322</v>
      </c>
      <c r="V35" s="28">
        <v>3.4792900085449201</v>
      </c>
      <c r="W35" s="30">
        <v>6.7596197128295898E-2</v>
      </c>
      <c r="X35" s="28">
        <v>0.54950332641601596</v>
      </c>
      <c r="Y35" s="28">
        <v>0.54950332641601596</v>
      </c>
      <c r="Z35" s="28">
        <v>0.5</v>
      </c>
      <c r="AA35" s="28">
        <v>0.9</v>
      </c>
      <c r="AB35" s="28">
        <v>0.64285714285714302</v>
      </c>
      <c r="AC35" s="28">
        <v>0.75</v>
      </c>
      <c r="AD35" s="28">
        <v>0.1</v>
      </c>
      <c r="AE35" s="28">
        <v>0.4</v>
      </c>
    </row>
    <row r="36" spans="1:31" x14ac:dyDescent="0.15">
      <c r="A36" s="6">
        <v>965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12.5211086273193</v>
      </c>
      <c r="L36" s="10">
        <v>2.5494575500488299</v>
      </c>
      <c r="M36">
        <v>2.31388664245606</v>
      </c>
      <c r="N36">
        <v>8.7239055633544904</v>
      </c>
      <c r="O36">
        <v>7</v>
      </c>
      <c r="P36">
        <v>7</v>
      </c>
      <c r="Q36">
        <v>17</v>
      </c>
      <c r="R36" s="16">
        <v>0.4118</v>
      </c>
      <c r="S36" s="16">
        <f t="shared" si="1"/>
        <v>0.7</v>
      </c>
      <c r="T36">
        <v>4.3991069793701199</v>
      </c>
      <c r="U36">
        <v>4.1645359992981001</v>
      </c>
      <c r="V36">
        <v>3.8337669372558598</v>
      </c>
      <c r="W36" s="17">
        <v>0.330769062042236</v>
      </c>
      <c r="X36">
        <v>0.56534004211425803</v>
      </c>
      <c r="Y36">
        <v>0.56534004211425803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4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8.9683074951171893</v>
      </c>
      <c r="L37" s="10">
        <v>2.5474777221679701</v>
      </c>
      <c r="M37">
        <v>1.6447296142578101</v>
      </c>
      <c r="N37">
        <v>6.1634407043456996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4.3472881317138699</v>
      </c>
      <c r="U37">
        <v>3.9919903278350799</v>
      </c>
      <c r="V37">
        <v>3.7421460151672399</v>
      </c>
      <c r="W37" s="17">
        <v>0.24984431266784701</v>
      </c>
      <c r="X37">
        <v>0.60514211654663097</v>
      </c>
      <c r="Y37">
        <v>0.60514211654663097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931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8.2917289733886701</v>
      </c>
      <c r="L38" s="10">
        <v>2.2534942626953098</v>
      </c>
      <c r="M38">
        <v>0.145561218261719</v>
      </c>
      <c r="N38">
        <v>7.8606090545654297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3.8922595977783199</v>
      </c>
      <c r="U38">
        <v>3.3311226367950399</v>
      </c>
      <c r="V38">
        <v>3.2962231636047399</v>
      </c>
      <c r="W38" s="17">
        <v>3.4899473190307603E-2</v>
      </c>
      <c r="X38">
        <v>0.59603643417358398</v>
      </c>
      <c r="Y38">
        <v>0.59603643417358398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7.9181995391845703</v>
      </c>
      <c r="L39" s="10">
        <v>2.3743133544921902</v>
      </c>
      <c r="M39">
        <v>0.58882904052734397</v>
      </c>
      <c r="N39">
        <v>7.5167980194091797</v>
      </c>
      <c r="O39">
        <v>5</v>
      </c>
      <c r="P39">
        <v>5</v>
      </c>
      <c r="Q39">
        <v>14</v>
      </c>
      <c r="R39" s="16">
        <v>0.35709999999999997</v>
      </c>
      <c r="S39" s="16">
        <f t="shared" si="1"/>
        <v>0.5</v>
      </c>
      <c r="T39">
        <v>3.9399890899658199</v>
      </c>
      <c r="U39">
        <v>3.4389526844024698</v>
      </c>
      <c r="V39">
        <v>3.3988056182861301</v>
      </c>
      <c r="W39" s="17">
        <v>4.0147066116333001E-2</v>
      </c>
      <c r="X39">
        <v>0.54118347167968694</v>
      </c>
      <c r="Y39">
        <v>0.54118347167968694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388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8.5895023345947301</v>
      </c>
      <c r="L40" s="10">
        <v>2.3778305053710902</v>
      </c>
      <c r="M40">
        <v>0.202079772949219</v>
      </c>
      <c r="N40">
        <v>8.0718574523925799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3.9732704162597701</v>
      </c>
      <c r="U40">
        <v>3.4125065803527801</v>
      </c>
      <c r="V40">
        <v>3.3702468872070299</v>
      </c>
      <c r="W40" s="17">
        <v>4.2259693145752002E-2</v>
      </c>
      <c r="X40">
        <v>0.60302352905273404</v>
      </c>
      <c r="Y40">
        <v>0.60302352905273404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845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8.0190811157226598</v>
      </c>
      <c r="L41" s="10">
        <v>2.28095626831055</v>
      </c>
      <c r="M41">
        <v>0.30695343017578097</v>
      </c>
      <c r="N41">
        <v>7.5282402038574201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3.8505725860595699</v>
      </c>
      <c r="U41">
        <v>3.3273270130157502</v>
      </c>
      <c r="V41">
        <v>3.2824389934539799</v>
      </c>
      <c r="W41" s="17">
        <v>4.4888019561767599E-2</v>
      </c>
      <c r="X41">
        <v>0.56813359260559104</v>
      </c>
      <c r="Y41">
        <v>0.56813359260559104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690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7.2086696624755904</v>
      </c>
      <c r="L42" s="10">
        <v>2.1912612915039098</v>
      </c>
      <c r="M42">
        <v>0.60709381103515603</v>
      </c>
      <c r="N42">
        <v>6.8664932250976598</v>
      </c>
      <c r="O42">
        <v>4</v>
      </c>
      <c r="P42">
        <v>4</v>
      </c>
      <c r="Q42">
        <v>13</v>
      </c>
      <c r="R42" s="16">
        <v>0.30769999999999997</v>
      </c>
      <c r="S42" s="16">
        <f t="shared" si="1"/>
        <v>0.4</v>
      </c>
      <c r="T42">
        <v>3.0159358978271502</v>
      </c>
      <c r="U42">
        <v>2.6021556854247998</v>
      </c>
      <c r="V42">
        <v>2.5527789592742902</v>
      </c>
      <c r="W42" s="17">
        <v>4.9376726150512702E-2</v>
      </c>
      <c r="X42">
        <v>0.463156938552856</v>
      </c>
      <c r="Y42">
        <v>0.463156938552856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653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8.1527938842773402</v>
      </c>
      <c r="L43" s="10">
        <v>2.31557273864746</v>
      </c>
      <c r="M43">
        <v>0.247383117675781</v>
      </c>
      <c r="N43">
        <v>7.5380725860595703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4.1106548309326199</v>
      </c>
      <c r="U43">
        <v>3.5686156749725302</v>
      </c>
      <c r="V43">
        <v>3.5180110931396502</v>
      </c>
      <c r="W43" s="17">
        <v>5.0604581832885701E-2</v>
      </c>
      <c r="X43">
        <v>0.59264373779296897</v>
      </c>
      <c r="Y43">
        <v>0.59264373779296897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450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7.1551666259765598</v>
      </c>
      <c r="L44" s="10">
        <v>2.28640556335449</v>
      </c>
      <c r="M44">
        <v>0.63689041137695301</v>
      </c>
      <c r="N44">
        <v>6.4384956359863299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3.5314579010009801</v>
      </c>
      <c r="U44">
        <v>3.1282513141632098</v>
      </c>
      <c r="V44">
        <v>3.0764431953430198</v>
      </c>
      <c r="W44" s="17">
        <v>5.1808118820190402E-2</v>
      </c>
      <c r="X44">
        <v>0.45501470565795898</v>
      </c>
      <c r="Y44">
        <v>0.45501470565795898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776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7.7532272338867196</v>
      </c>
      <c r="L45" s="10">
        <v>2.3033256530761701</v>
      </c>
      <c r="M45">
        <v>0.39759445190429699</v>
      </c>
      <c r="N45">
        <v>7.0883541107177699</v>
      </c>
      <c r="O45">
        <v>4</v>
      </c>
      <c r="P45">
        <v>4</v>
      </c>
      <c r="Q45">
        <v>13</v>
      </c>
      <c r="R45" s="16">
        <v>0.30769999999999997</v>
      </c>
      <c r="S45" s="16">
        <f t="shared" si="1"/>
        <v>0.4</v>
      </c>
      <c r="T45">
        <v>3.2614803314209002</v>
      </c>
      <c r="U45">
        <v>2.8163967132568399</v>
      </c>
      <c r="V45">
        <v>2.7636578083038299</v>
      </c>
      <c r="W45" s="17">
        <v>5.2738904953002902E-2</v>
      </c>
      <c r="X45">
        <v>0.49782252311706499</v>
      </c>
      <c r="Y45">
        <v>0.49782252311706499</v>
      </c>
      <c r="Z45">
        <v>0.4</v>
      </c>
      <c r="AA45">
        <v>0.9</v>
      </c>
      <c r="AB45">
        <v>0.69230769230769196</v>
      </c>
      <c r="AC45">
        <v>0.78260869565217395</v>
      </c>
      <c r="AD45">
        <v>0.1</v>
      </c>
      <c r="AE45">
        <v>0.5</v>
      </c>
    </row>
    <row r="46" spans="1:31" x14ac:dyDescent="0.15">
      <c r="A46" s="6">
        <v>208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7.715576171875</v>
      </c>
      <c r="L46" s="10">
        <v>2.3070621490478498</v>
      </c>
      <c r="M46">
        <v>0.436279296875</v>
      </c>
      <c r="N46">
        <v>7.0754623413085902</v>
      </c>
      <c r="O46">
        <v>4</v>
      </c>
      <c r="P46">
        <v>4</v>
      </c>
      <c r="Q46">
        <v>13</v>
      </c>
      <c r="R46" s="16">
        <v>0.30769999999999997</v>
      </c>
      <c r="S46" s="16">
        <f t="shared" si="1"/>
        <v>0.4</v>
      </c>
      <c r="T46">
        <v>2.9602012634277299</v>
      </c>
      <c r="U46">
        <v>2.5532672405242902</v>
      </c>
      <c r="V46">
        <v>2.4966611862182599</v>
      </c>
      <c r="W46" s="17">
        <v>5.6606054306030301E-2</v>
      </c>
      <c r="X46">
        <v>0.46354007720947299</v>
      </c>
      <c r="Y46">
        <v>0.46354007720947299</v>
      </c>
      <c r="Z46">
        <v>0.4</v>
      </c>
      <c r="AA46">
        <v>0.9</v>
      </c>
      <c r="AB46">
        <v>0.69230769230769196</v>
      </c>
      <c r="AC46">
        <v>0.78260869565217395</v>
      </c>
      <c r="AD46">
        <v>0.1</v>
      </c>
      <c r="AE46">
        <v>0.5</v>
      </c>
    </row>
    <row r="47" spans="1:31" x14ac:dyDescent="0.15">
      <c r="A47" s="6">
        <v>521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6.8177566528320304</v>
      </c>
      <c r="L47" s="3">
        <v>2.2020149230957</v>
      </c>
      <c r="M47">
        <v>0.59191131591796897</v>
      </c>
      <c r="N47">
        <v>6.0112800598144496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3.2612056732177699</v>
      </c>
      <c r="U47">
        <v>2.8719031810760498</v>
      </c>
      <c r="V47">
        <v>2.8120932579040501</v>
      </c>
      <c r="W47" s="3">
        <v>5.9809923171997098E-2</v>
      </c>
      <c r="X47">
        <v>0.44911241531372098</v>
      </c>
      <c r="Y47">
        <v>0.44911241531372098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811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7.9958915710449201</v>
      </c>
      <c r="L48" s="10">
        <v>2.4192810058593701</v>
      </c>
      <c r="M48">
        <v>0.42259979248046903</v>
      </c>
      <c r="N48">
        <v>7.1598644256591797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3.1425418853759801</v>
      </c>
      <c r="U48">
        <v>2.70858955383301</v>
      </c>
      <c r="V48">
        <v>2.6420795917511</v>
      </c>
      <c r="W48" s="17">
        <v>6.6509962081909194E-2</v>
      </c>
      <c r="X48">
        <v>0.50046229362487804</v>
      </c>
      <c r="Y48">
        <v>0.50046229362487804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381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8.4343585968017596</v>
      </c>
      <c r="L49" s="10">
        <v>2.4829654693603498</v>
      </c>
      <c r="M49">
        <v>0.32008743286132801</v>
      </c>
      <c r="N49">
        <v>7.5770339965820304</v>
      </c>
      <c r="O49">
        <v>5</v>
      </c>
      <c r="P49">
        <v>5</v>
      </c>
      <c r="Q49">
        <v>15</v>
      </c>
      <c r="R49" s="16">
        <v>0.33329999999999999</v>
      </c>
      <c r="S49" s="16">
        <f t="shared" si="1"/>
        <v>0.5</v>
      </c>
      <c r="T49">
        <v>3.8176078796386701</v>
      </c>
      <c r="U49">
        <v>3.3234374523162802</v>
      </c>
      <c r="V49">
        <v>3.2520523071289098</v>
      </c>
      <c r="W49" s="17">
        <v>7.1385145187377902E-2</v>
      </c>
      <c r="X49">
        <v>0.56555557250976596</v>
      </c>
      <c r="Y49">
        <v>0.56555557250976596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970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8.1123428344726598</v>
      </c>
      <c r="L50" s="10">
        <v>2.4769401550293</v>
      </c>
      <c r="M50">
        <v>0.43460464477539101</v>
      </c>
      <c r="N50">
        <v>7.18613624572754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3.5408668518066402</v>
      </c>
      <c r="U50">
        <v>3.0644097328186</v>
      </c>
      <c r="V50">
        <v>2.9869301319122301</v>
      </c>
      <c r="W50" s="17">
        <v>7.7479600906372098E-2</v>
      </c>
      <c r="X50">
        <v>0.55393671989440896</v>
      </c>
      <c r="Y50">
        <v>0.55393671989440896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549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7.7353839874267596</v>
      </c>
      <c r="L51" s="10">
        <v>2.4009819030761701</v>
      </c>
      <c r="M51">
        <v>0.498153686523437</v>
      </c>
      <c r="N51">
        <v>6.8631515502929696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3.7578601837158199</v>
      </c>
      <c r="U51">
        <v>3.3118636608123802</v>
      </c>
      <c r="V51">
        <v>3.2321610450744598</v>
      </c>
      <c r="W51" s="17">
        <v>7.9702615737914997E-2</v>
      </c>
      <c r="X51">
        <v>0.52569913864135698</v>
      </c>
      <c r="Y51">
        <v>0.52569913864135698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672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9.1706352233886701</v>
      </c>
      <c r="L52" s="10">
        <v>2.1295356750488299</v>
      </c>
      <c r="M52">
        <v>0.72742462158203103</v>
      </c>
      <c r="N52">
        <v>8.2298793792724592</v>
      </c>
      <c r="O52">
        <v>6</v>
      </c>
      <c r="P52">
        <v>6</v>
      </c>
      <c r="Q52">
        <v>16</v>
      </c>
      <c r="R52" s="16">
        <v>0.375</v>
      </c>
      <c r="S52" s="16">
        <f t="shared" si="1"/>
        <v>0.6</v>
      </c>
      <c r="T52">
        <v>3.96907615661621</v>
      </c>
      <c r="U52">
        <v>3.4698469638824498</v>
      </c>
      <c r="V52">
        <v>3.38294529914856</v>
      </c>
      <c r="W52" s="17">
        <v>8.6901664733886705E-2</v>
      </c>
      <c r="X52">
        <v>0.58613085746765103</v>
      </c>
      <c r="Y52">
        <v>0.58613085746765103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s="3" customFormat="1" x14ac:dyDescent="0.15">
      <c r="K53" s="13" t="s">
        <v>29</v>
      </c>
      <c r="L53" s="10">
        <f>AVERAGE(L2:L52)</f>
        <v>1.9071632834041821</v>
      </c>
      <c r="W53" s="17">
        <f>AVERAGE(W2:W52)</f>
        <v>0.15682766016791846</v>
      </c>
      <c r="Z53" s="3">
        <f t="shared" ref="Z53:AE53" si="2">AVERAGE(Z2:Z52)</f>
        <v>0.53529411764705859</v>
      </c>
      <c r="AA53" s="3">
        <f t="shared" si="2"/>
        <v>0.97647058823529376</v>
      </c>
      <c r="AB53" s="3">
        <f t="shared" si="2"/>
        <v>0.6483027801366904</v>
      </c>
      <c r="AC53" s="3">
        <f t="shared" si="2"/>
        <v>0.77814462289313113</v>
      </c>
      <c r="AD53" s="3">
        <f t="shared" si="2"/>
        <v>2.3529411764705882E-2</v>
      </c>
      <c r="AE53" s="3">
        <f t="shared" si="2"/>
        <v>0.44117647058823556</v>
      </c>
    </row>
    <row r="54" spans="1:31" s="3" customFormat="1" x14ac:dyDescent="0.15">
      <c r="K54" s="14" t="s">
        <v>30</v>
      </c>
      <c r="L54" s="10">
        <f>MAX(L2:L52)</f>
        <v>2.5494575500488299</v>
      </c>
      <c r="W54" s="17">
        <f>MAX(W2:W52)</f>
        <v>0.37011241912841802</v>
      </c>
      <c r="Z54" s="3">
        <f t="shared" ref="Z54:AE54" si="3">MAX(Z2:Z52)</f>
        <v>0.8</v>
      </c>
      <c r="AA54" s="3">
        <f t="shared" si="3"/>
        <v>1</v>
      </c>
      <c r="AB54" s="3">
        <f t="shared" si="3"/>
        <v>0.71428571428571397</v>
      </c>
      <c r="AC54" s="3">
        <f t="shared" si="3"/>
        <v>0.83333333333333304</v>
      </c>
      <c r="AD54" s="3">
        <f t="shared" si="3"/>
        <v>0.1</v>
      </c>
      <c r="AE54" s="3">
        <f t="shared" si="3"/>
        <v>0.6</v>
      </c>
    </row>
    <row r="55" spans="1:31" s="3" customFormat="1" x14ac:dyDescent="0.15">
      <c r="L55" s="10">
        <f>MIN(L2:L52)</f>
        <v>1.28487396240234</v>
      </c>
      <c r="W55" s="17">
        <f>MIN(W2:W52)</f>
        <v>1.2655496597289999E-2</v>
      </c>
      <c r="Z55" s="3">
        <f t="shared" ref="Z55:AE55" si="4">MIN(Z2:Z52)</f>
        <v>0.4</v>
      </c>
      <c r="AA55" s="3">
        <f t="shared" si="4"/>
        <v>0.9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s="28" customFormat="1" x14ac:dyDescent="0.15">
      <c r="K68" s="30" t="s">
        <v>131</v>
      </c>
      <c r="L68" s="30">
        <f>COUNTIF(L2:L52,"&lt;1.694")-COUNTIF(L2:L52,"&lt;1.266")</f>
        <v>17</v>
      </c>
      <c r="W68" s="30"/>
    </row>
    <row r="69" spans="11:23" x14ac:dyDescent="0.15">
      <c r="K69" s="3" t="s">
        <v>132</v>
      </c>
      <c r="L69" s="3">
        <f>COUNTIF(L2:L52,"&lt;2.122")-COUNTIF(L2:L52,"&lt;1.694")</f>
        <v>17</v>
      </c>
      <c r="M69" s="3"/>
      <c r="W69" s="3"/>
    </row>
    <row r="70" spans="11:23" s="28" customFormat="1" x14ac:dyDescent="0.15">
      <c r="K70" s="30" t="s">
        <v>133</v>
      </c>
      <c r="L70" s="30">
        <f>COUNTIF(L2:L52,"&lt;2.55")-COUNTIF(L2:L52,"&lt;2.122")</f>
        <v>17</v>
      </c>
      <c r="M70" s="30"/>
      <c r="W70" s="30"/>
    </row>
    <row r="71" spans="11:23" x14ac:dyDescent="0.15">
      <c r="K71" s="3" t="s">
        <v>72</v>
      </c>
      <c r="L71" s="3">
        <v>0</v>
      </c>
      <c r="M71" s="3"/>
      <c r="W71" s="3"/>
    </row>
    <row r="72" spans="11:23" x14ac:dyDescent="0.15">
      <c r="K72" s="3" t="s">
        <v>73</v>
      </c>
      <c r="L72" s="3">
        <v>0</v>
      </c>
      <c r="M72" s="3"/>
      <c r="W72" s="3"/>
    </row>
    <row r="73" spans="11:23" x14ac:dyDescent="0.15">
      <c r="K73" s="3" t="s">
        <v>74</v>
      </c>
      <c r="L73" s="3">
        <v>0</v>
      </c>
      <c r="M73" s="3"/>
      <c r="W73" s="3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/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/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N86">
        <v>1.9079999999999999</v>
      </c>
      <c r="O86">
        <v>0.155</v>
      </c>
      <c r="Q86">
        <v>0.83799999999999997</v>
      </c>
      <c r="R86">
        <v>2.9830000000000001</v>
      </c>
      <c r="S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3.472</v>
      </c>
      <c r="O88">
        <v>0.29099999999999998</v>
      </c>
      <c r="Q88">
        <v>2.3980000000000001</v>
      </c>
      <c r="R88">
        <v>4.5430000000000001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Q90">
        <v>1.266</v>
      </c>
      <c r="R90">
        <v>2.5499999999999998</v>
      </c>
      <c r="S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E129"/>
  <sheetViews>
    <sheetView topLeftCell="I80" workbookViewId="0">
      <selection activeCell="I1" sqref="A1:XFD125"/>
    </sheetView>
  </sheetViews>
  <sheetFormatPr defaultColWidth="8.875" defaultRowHeight="13.5" x14ac:dyDescent="0.15"/>
  <cols>
    <col min="11" max="12" width="18.25" style="3" customWidth="1"/>
    <col min="13" max="14" width="12.875"/>
    <col min="20" max="22" width="12.875"/>
    <col min="23" max="23" width="18.8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102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11.5728454589844</v>
      </c>
      <c r="L2" s="10">
        <v>1.0819282531738299</v>
      </c>
      <c r="M2">
        <v>0.81713104248046897</v>
      </c>
      <c r="N2">
        <v>9.0086383819580096</v>
      </c>
      <c r="O2">
        <v>7</v>
      </c>
      <c r="P2">
        <v>7</v>
      </c>
      <c r="Q2">
        <v>17</v>
      </c>
      <c r="R2" s="16">
        <v>0.4118</v>
      </c>
      <c r="S2" s="16">
        <f t="shared" ref="S2:S55" si="0">O2/E2</f>
        <v>0.7</v>
      </c>
      <c r="T2">
        <v>4.6460762023925799</v>
      </c>
      <c r="U2">
        <v>4.3172607421875</v>
      </c>
      <c r="V2">
        <v>4.1030244827270499</v>
      </c>
      <c r="W2" s="17">
        <v>0.214236259460449</v>
      </c>
      <c r="X2">
        <v>0.54305171966552701</v>
      </c>
      <c r="Y2">
        <v>0.54305171966552701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746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12.8204708099365</v>
      </c>
      <c r="L3" s="10">
        <v>1.1058807373046899</v>
      </c>
      <c r="M3">
        <v>0.81927490234375</v>
      </c>
      <c r="N3">
        <v>10.150215148925801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5.5178852081298801</v>
      </c>
      <c r="U3">
        <v>5.10876512527466</v>
      </c>
      <c r="V3">
        <v>4.8603377342224103</v>
      </c>
      <c r="W3" s="17">
        <v>0.24842739105224601</v>
      </c>
      <c r="X3">
        <v>0.65754747390747104</v>
      </c>
      <c r="Y3">
        <v>0.65754747390747104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989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11.8056735992432</v>
      </c>
      <c r="L4" s="10">
        <v>1.1440734863281199</v>
      </c>
      <c r="M4">
        <v>0.93019485473632801</v>
      </c>
      <c r="N4">
        <v>9.7074508666992205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4.5089588165283203</v>
      </c>
      <c r="U4">
        <v>4.1783003807067898</v>
      </c>
      <c r="V4">
        <v>3.9850115776061998</v>
      </c>
      <c r="W4" s="17">
        <v>0.19328880310058599</v>
      </c>
      <c r="X4">
        <v>0.52394723892211903</v>
      </c>
      <c r="Y4">
        <v>0.52394723892211903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339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13.1161651611328</v>
      </c>
      <c r="L5" s="10">
        <v>1.14737701416016</v>
      </c>
      <c r="M5">
        <v>0.89725494384765603</v>
      </c>
      <c r="N5">
        <v>10.797456741333001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5.4435863494873002</v>
      </c>
      <c r="U5">
        <v>5.01316595077515</v>
      </c>
      <c r="V5">
        <v>4.7798376083373997</v>
      </c>
      <c r="W5" s="17">
        <v>0.233328342437744</v>
      </c>
      <c r="X5">
        <v>0.66374874114990201</v>
      </c>
      <c r="Y5">
        <v>0.66374874114990201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108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1.1690254211425799</v>
      </c>
      <c r="M6">
        <v>9999</v>
      </c>
      <c r="N6">
        <v>9999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5.3215236663818404</v>
      </c>
      <c r="U6">
        <v>4.9827470779418999</v>
      </c>
      <c r="V6">
        <v>4.7171287536621103</v>
      </c>
      <c r="W6" s="17">
        <v>0.26561832427978499</v>
      </c>
      <c r="X6">
        <v>0.60439491271972701</v>
      </c>
      <c r="Y6">
        <v>0.60439491271972701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514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10.2146511077881</v>
      </c>
      <c r="L7" s="10">
        <v>1.19314956665039</v>
      </c>
      <c r="M7">
        <v>0.51422119140625</v>
      </c>
      <c r="N7">
        <v>7.8822479248046902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5.1848068237304696</v>
      </c>
      <c r="U7">
        <v>4.7410554885864302</v>
      </c>
      <c r="V7">
        <v>4.5409212112426802</v>
      </c>
      <c r="W7" s="17">
        <v>0.20013427734375</v>
      </c>
      <c r="X7">
        <v>0.64388561248779297</v>
      </c>
      <c r="Y7">
        <v>0.64388561248779297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187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1.19601821899414</v>
      </c>
      <c r="M8">
        <v>9999</v>
      </c>
      <c r="N8">
        <v>9999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5.5623149871826199</v>
      </c>
      <c r="U8">
        <v>5.1975145339965803</v>
      </c>
      <c r="V8">
        <v>4.93446588516235</v>
      </c>
      <c r="W8" s="17">
        <v>0.26304864883422902</v>
      </c>
      <c r="X8">
        <v>0.627849102020264</v>
      </c>
      <c r="Y8">
        <v>0.627849102020264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631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11.4818897247315</v>
      </c>
      <c r="L9" s="10">
        <v>1.2112617492675799</v>
      </c>
      <c r="M9">
        <v>0.52546691894531194</v>
      </c>
      <c r="N9">
        <v>9.4093208312988299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5.1281147003173801</v>
      </c>
      <c r="U9">
        <v>4.6491894721984899</v>
      </c>
      <c r="V9">
        <v>4.4547815322876003</v>
      </c>
      <c r="W9" s="17">
        <v>0.194407939910889</v>
      </c>
      <c r="X9">
        <v>0.67333316802978505</v>
      </c>
      <c r="Y9">
        <v>0.67333316802978505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993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9.7268772125244105</v>
      </c>
      <c r="L10" s="10">
        <v>1.24237632751465</v>
      </c>
      <c r="M10">
        <v>0.63990783691406194</v>
      </c>
      <c r="N10">
        <v>7.5932922363281197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4.6818885803222701</v>
      </c>
      <c r="U10">
        <v>4.2791061401367196</v>
      </c>
      <c r="V10">
        <v>4.0893526077270499</v>
      </c>
      <c r="W10" s="17">
        <v>0.189753532409668</v>
      </c>
      <c r="X10">
        <v>0.59253597259521495</v>
      </c>
      <c r="Y10">
        <v>0.59253597259521495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s="1" customFormat="1" x14ac:dyDescent="0.15">
      <c r="A11" s="8">
        <v>453</v>
      </c>
      <c r="B11" s="1">
        <v>20</v>
      </c>
      <c r="C11" s="1">
        <v>0</v>
      </c>
      <c r="D11" s="1">
        <v>10</v>
      </c>
      <c r="E11" s="1">
        <v>10</v>
      </c>
      <c r="F11" s="1">
        <v>10</v>
      </c>
      <c r="G11" s="1">
        <v>0</v>
      </c>
      <c r="H11" s="1">
        <v>10</v>
      </c>
      <c r="I11" s="1">
        <v>0</v>
      </c>
      <c r="J11" s="1">
        <v>1</v>
      </c>
      <c r="K11" s="12">
        <v>9999</v>
      </c>
      <c r="L11" s="12">
        <v>1.24942398071289</v>
      </c>
      <c r="M11" s="1">
        <v>9999</v>
      </c>
      <c r="N11" s="1">
        <v>9999</v>
      </c>
      <c r="O11" s="1">
        <v>7</v>
      </c>
      <c r="P11" s="1">
        <v>7</v>
      </c>
      <c r="Q11" s="1">
        <v>17</v>
      </c>
      <c r="R11" s="19">
        <v>0.4118</v>
      </c>
      <c r="S11" s="19">
        <f t="shared" si="0"/>
        <v>0.7</v>
      </c>
      <c r="T11" s="1">
        <v>5.3826427459716797</v>
      </c>
      <c r="U11" s="1">
        <v>5.0179872512817401</v>
      </c>
      <c r="V11" s="1">
        <v>4.79188776016235</v>
      </c>
      <c r="W11" s="12">
        <v>0.22609949111938499</v>
      </c>
      <c r="X11" s="1">
        <v>0.59075498580932595</v>
      </c>
      <c r="Y11" s="1">
        <v>0.59075498580932595</v>
      </c>
      <c r="Z11" s="1">
        <v>0.7</v>
      </c>
      <c r="AA11" s="1">
        <v>1</v>
      </c>
      <c r="AB11" s="1">
        <v>0.58823529411764697</v>
      </c>
      <c r="AC11" s="1">
        <v>0.74074074074074103</v>
      </c>
      <c r="AD11" s="1">
        <v>0</v>
      </c>
      <c r="AE11" s="1">
        <v>0.3</v>
      </c>
    </row>
    <row r="12" spans="1:31" x14ac:dyDescent="0.15">
      <c r="A12" s="6">
        <v>247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10.089052200317401</v>
      </c>
      <c r="L12" s="10">
        <v>1.4337005615234399</v>
      </c>
      <c r="M12">
        <v>0.81943511962890603</v>
      </c>
      <c r="N12">
        <v>7.7478389739990199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5.0295791625976598</v>
      </c>
      <c r="U12">
        <v>4.5980720520019496</v>
      </c>
      <c r="V12">
        <v>4.3764610290527299</v>
      </c>
      <c r="W12" s="17">
        <v>0.221611022949219</v>
      </c>
      <c r="X12">
        <v>0.65311813354492199</v>
      </c>
      <c r="Y12">
        <v>0.65311813354492199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547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11.005033493041999</v>
      </c>
      <c r="L13" s="10">
        <v>1.4361381530761701</v>
      </c>
      <c r="M13">
        <v>0.89216995239257801</v>
      </c>
      <c r="N13">
        <v>9.2412834167480504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5.1018753051757804</v>
      </c>
      <c r="U13">
        <v>4.6242842674255398</v>
      </c>
      <c r="V13">
        <v>4.4573349952697798</v>
      </c>
      <c r="W13" s="17">
        <v>0.166949272155762</v>
      </c>
      <c r="X13">
        <v>0.64454030990600597</v>
      </c>
      <c r="Y13">
        <v>0.64454030990600597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818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1.4415435791015601</v>
      </c>
      <c r="M14">
        <v>9999</v>
      </c>
      <c r="N14">
        <v>9999</v>
      </c>
      <c r="O14">
        <v>9</v>
      </c>
      <c r="P14">
        <v>9</v>
      </c>
      <c r="Q14">
        <v>19</v>
      </c>
      <c r="R14" s="16">
        <v>0.47370000000000001</v>
      </c>
      <c r="S14" s="16">
        <f t="shared" si="0"/>
        <v>0.9</v>
      </c>
      <c r="T14">
        <v>5.4664688110351598</v>
      </c>
      <c r="U14">
        <v>5.0930833816528303</v>
      </c>
      <c r="V14">
        <v>4.8673996925354004</v>
      </c>
      <c r="W14" s="17">
        <v>0.225683689117432</v>
      </c>
      <c r="X14">
        <v>0.59906911849975597</v>
      </c>
      <c r="Y14">
        <v>0.59906911849975597</v>
      </c>
      <c r="Z14">
        <v>0.9</v>
      </c>
      <c r="AA14">
        <v>1</v>
      </c>
      <c r="AB14">
        <v>0.52631578947368396</v>
      </c>
      <c r="AC14">
        <v>0.68965517241379304</v>
      </c>
      <c r="AD14">
        <v>0</v>
      </c>
      <c r="AE14">
        <v>0.1</v>
      </c>
    </row>
    <row r="15" spans="1:31" x14ac:dyDescent="0.15">
      <c r="A15" s="6">
        <v>69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13.1346111297607</v>
      </c>
      <c r="L15" s="10">
        <v>1.44252777099609</v>
      </c>
      <c r="M15">
        <v>1.21963882446289</v>
      </c>
      <c r="N15">
        <v>10.762306213378899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5.3450202941894496</v>
      </c>
      <c r="U15">
        <v>4.9189248085021999</v>
      </c>
      <c r="V15">
        <v>4.6901335716247603</v>
      </c>
      <c r="W15" s="17">
        <v>0.22879123687744099</v>
      </c>
      <c r="X15">
        <v>0.65488672256469704</v>
      </c>
      <c r="Y15">
        <v>0.65488672256469704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266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1.4628143310546899</v>
      </c>
      <c r="M16">
        <v>9999</v>
      </c>
      <c r="N16">
        <v>9999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5.3689861297607404</v>
      </c>
      <c r="U16">
        <v>5.0368461608886701</v>
      </c>
      <c r="V16">
        <v>4.7484502792358398</v>
      </c>
      <c r="W16" s="17">
        <v>0.28839588165283198</v>
      </c>
      <c r="X16">
        <v>0.62053585052490201</v>
      </c>
      <c r="Y16">
        <v>0.62053585052490201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13.212623596191399</v>
      </c>
      <c r="L17" s="10">
        <v>1.4628982543945299</v>
      </c>
      <c r="M17">
        <v>1.17099380493164</v>
      </c>
      <c r="N17">
        <v>10.136251449585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5.1509895324706996</v>
      </c>
      <c r="U17">
        <v>4.78108787536621</v>
      </c>
      <c r="V17">
        <v>4.4879059791564897</v>
      </c>
      <c r="W17" s="17">
        <v>0.29318189620971702</v>
      </c>
      <c r="X17">
        <v>0.66308355331420898</v>
      </c>
      <c r="Y17">
        <v>0.66308355331420898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304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12.747520446777299</v>
      </c>
      <c r="L18" s="10">
        <v>1.4641075134277299</v>
      </c>
      <c r="M18">
        <v>1.1974678039550799</v>
      </c>
      <c r="N18">
        <v>9.8706970214843697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5.0813293457031197</v>
      </c>
      <c r="U18">
        <v>4.7279491424560502</v>
      </c>
      <c r="V18">
        <v>4.4495110511779803</v>
      </c>
      <c r="W18" s="17">
        <v>0.27843809127807601</v>
      </c>
      <c r="X18">
        <v>0.63181829452514604</v>
      </c>
      <c r="Y18">
        <v>0.63181829452514604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196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8.9023780822753906</v>
      </c>
      <c r="L19" s="10">
        <v>1.46525382995605</v>
      </c>
      <c r="M19">
        <v>0.93856048583984397</v>
      </c>
      <c r="N19">
        <v>6.6629276275634801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3.97707939147949</v>
      </c>
      <c r="U19">
        <v>3.64599537849426</v>
      </c>
      <c r="V19">
        <v>3.4673473834991499</v>
      </c>
      <c r="W19" s="17">
        <v>0.17864799499511699</v>
      </c>
      <c r="X19">
        <v>0.50973200798034701</v>
      </c>
      <c r="Y19">
        <v>0.50973200798034701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49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10.4540824890137</v>
      </c>
      <c r="L20" s="10">
        <v>1.4660816192627</v>
      </c>
      <c r="M20">
        <v>0.84538650512695301</v>
      </c>
      <c r="N20">
        <v>8.1315193176269496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4.7003345489501998</v>
      </c>
      <c r="U20">
        <v>4.3252639770507804</v>
      </c>
      <c r="V20">
        <v>4.1069321632385298</v>
      </c>
      <c r="W20" s="17">
        <v>0.218331813812256</v>
      </c>
      <c r="X20">
        <v>0.59340238571167003</v>
      </c>
      <c r="Y20">
        <v>0.59340238571167003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s="1" customFormat="1" x14ac:dyDescent="0.15">
      <c r="A21" s="8">
        <v>897</v>
      </c>
      <c r="B21" s="1">
        <v>18</v>
      </c>
      <c r="C21" s="1">
        <v>2</v>
      </c>
      <c r="D21" s="1">
        <v>10</v>
      </c>
      <c r="E21" s="1">
        <v>10</v>
      </c>
      <c r="F21" s="1">
        <v>10</v>
      </c>
      <c r="G21" s="1">
        <v>0</v>
      </c>
      <c r="H21" s="1">
        <v>8</v>
      </c>
      <c r="I21" s="1">
        <v>2</v>
      </c>
      <c r="J21" s="1">
        <v>0.9</v>
      </c>
      <c r="K21" s="12">
        <v>9.2995681762695295</v>
      </c>
      <c r="L21" s="12">
        <v>1.47515296936035</v>
      </c>
      <c r="M21" s="1">
        <v>0.94522857666015603</v>
      </c>
      <c r="N21" s="1">
        <v>7.1308784484863299</v>
      </c>
      <c r="O21" s="1">
        <v>7</v>
      </c>
      <c r="P21" s="1">
        <v>7</v>
      </c>
      <c r="Q21" s="1">
        <v>17</v>
      </c>
      <c r="R21" s="19">
        <v>0.4118</v>
      </c>
      <c r="S21" s="19">
        <f t="shared" si="0"/>
        <v>0.7</v>
      </c>
      <c r="T21" s="1">
        <v>4.4284553527831996</v>
      </c>
      <c r="U21" s="1">
        <v>4.0676326751709002</v>
      </c>
      <c r="V21" s="1">
        <v>3.8728454113006601</v>
      </c>
      <c r="W21" s="12">
        <v>0.19478726387023901</v>
      </c>
      <c r="X21" s="1">
        <v>0.55560994148254395</v>
      </c>
      <c r="Y21" s="1">
        <v>0.55560994148254395</v>
      </c>
      <c r="Z21" s="1">
        <v>0.7</v>
      </c>
      <c r="AA21" s="1">
        <v>1</v>
      </c>
      <c r="AB21" s="1">
        <v>0.58823529411764697</v>
      </c>
      <c r="AC21" s="1">
        <v>0.74074074074074103</v>
      </c>
      <c r="AD21" s="1">
        <v>0</v>
      </c>
      <c r="AE21" s="1">
        <v>0.3</v>
      </c>
    </row>
    <row r="22" spans="1:31" x14ac:dyDescent="0.15">
      <c r="A22" s="6">
        <v>338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8.6174030303955096</v>
      </c>
      <c r="L22" s="10">
        <v>1.6650867462158201</v>
      </c>
      <c r="M22">
        <v>0.68247985839843694</v>
      </c>
      <c r="N22">
        <v>6.6565170288085902</v>
      </c>
      <c r="O22">
        <v>5</v>
      </c>
      <c r="P22">
        <v>5</v>
      </c>
      <c r="Q22">
        <v>14</v>
      </c>
      <c r="R22" s="16">
        <v>0.35709999999999997</v>
      </c>
      <c r="S22" s="16">
        <f t="shared" si="0"/>
        <v>0.5</v>
      </c>
      <c r="T22">
        <v>4.4856338500976598</v>
      </c>
      <c r="U22">
        <v>4.0566248893737802</v>
      </c>
      <c r="V22">
        <v>3.8874640464782702</v>
      </c>
      <c r="W22" s="17">
        <v>0.16916084289550801</v>
      </c>
      <c r="X22">
        <v>0.59816980361938499</v>
      </c>
      <c r="Y22">
        <v>0.59816980361938499</v>
      </c>
      <c r="Z22">
        <v>0.5</v>
      </c>
      <c r="AA22">
        <v>0.9</v>
      </c>
      <c r="AB22">
        <v>0.64285714285714302</v>
      </c>
      <c r="AC22">
        <v>0.75</v>
      </c>
      <c r="AD22">
        <v>0.1</v>
      </c>
      <c r="AE22">
        <v>0.4</v>
      </c>
    </row>
    <row r="23" spans="1:31" x14ac:dyDescent="0.15">
      <c r="A23" s="6">
        <v>577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12.5681343078613</v>
      </c>
      <c r="L23" s="10">
        <v>1.6681442260742201</v>
      </c>
      <c r="M23">
        <v>1.4499664306640601</v>
      </c>
      <c r="N23">
        <v>9.9293594360351598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5.2424602508544904</v>
      </c>
      <c r="U23">
        <v>4.8652920722961399</v>
      </c>
      <c r="V23">
        <v>4.61120510101318</v>
      </c>
      <c r="W23" s="17">
        <v>0.25408697128295898</v>
      </c>
      <c r="X23">
        <v>0.63125514984130904</v>
      </c>
      <c r="Y23">
        <v>0.63125514984130904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848</v>
      </c>
      <c r="B24">
        <v>15</v>
      </c>
      <c r="C24">
        <v>5</v>
      </c>
      <c r="D24">
        <v>10</v>
      </c>
      <c r="E24">
        <v>10</v>
      </c>
      <c r="F24">
        <v>9</v>
      </c>
      <c r="G24">
        <v>1</v>
      </c>
      <c r="H24">
        <v>6</v>
      </c>
      <c r="I24">
        <v>4</v>
      </c>
      <c r="J24">
        <v>0.75</v>
      </c>
      <c r="K24" s="3">
        <v>8.5011577606201207</v>
      </c>
      <c r="L24" s="10">
        <v>1.6695442199707</v>
      </c>
      <c r="M24">
        <v>0.25324249267578097</v>
      </c>
      <c r="N24">
        <v>7.8452701568603498</v>
      </c>
      <c r="O24">
        <v>5</v>
      </c>
      <c r="P24">
        <v>5</v>
      </c>
      <c r="Q24">
        <v>13</v>
      </c>
      <c r="R24" s="16">
        <v>0.3846</v>
      </c>
      <c r="S24" s="16">
        <f t="shared" si="0"/>
        <v>0.5</v>
      </c>
      <c r="T24">
        <v>3.9614181518554701</v>
      </c>
      <c r="U24">
        <v>3.4651966094970699</v>
      </c>
      <c r="V24">
        <v>3.4888870716095002</v>
      </c>
      <c r="W24" s="17">
        <v>2.3690462112426799E-2</v>
      </c>
      <c r="X24">
        <v>0.47253108024597201</v>
      </c>
      <c r="Y24">
        <v>0.47253108024597201</v>
      </c>
      <c r="Z24">
        <v>0.5</v>
      </c>
      <c r="AA24">
        <v>0.8</v>
      </c>
      <c r="AB24">
        <v>0.61538461538461497</v>
      </c>
      <c r="AC24">
        <v>0.69565217391304301</v>
      </c>
      <c r="AD24">
        <v>0.2</v>
      </c>
      <c r="AE24">
        <v>0.3</v>
      </c>
    </row>
    <row r="25" spans="1:31" x14ac:dyDescent="0.15">
      <c r="A25" s="6">
        <v>517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9.1231307983398402</v>
      </c>
      <c r="L25" s="10">
        <v>1.67024993896484</v>
      </c>
      <c r="M25">
        <v>0.63208389282226596</v>
      </c>
      <c r="N25">
        <v>7.1864337921142596</v>
      </c>
      <c r="O25">
        <v>5</v>
      </c>
      <c r="P25">
        <v>5</v>
      </c>
      <c r="Q25">
        <v>15</v>
      </c>
      <c r="R25" s="16">
        <v>0.33329999999999999</v>
      </c>
      <c r="S25" s="16">
        <f t="shared" si="0"/>
        <v>0.5</v>
      </c>
      <c r="T25">
        <v>3.8676643371582</v>
      </c>
      <c r="U25">
        <v>3.4829962253570601</v>
      </c>
      <c r="V25">
        <v>3.3182685375213601</v>
      </c>
      <c r="W25" s="17">
        <v>0.164727687835693</v>
      </c>
      <c r="X25">
        <v>0.54939579963684104</v>
      </c>
      <c r="Y25">
        <v>0.54939579963684104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387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9.1795406341552699</v>
      </c>
      <c r="L26" s="10">
        <v>1.6706008911132799</v>
      </c>
      <c r="M26">
        <v>0.61669158935546897</v>
      </c>
      <c r="N26">
        <v>7.2140235900878897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4.4464607238769496</v>
      </c>
      <c r="U26">
        <v>4.0024466514587402</v>
      </c>
      <c r="V26">
        <v>3.8327934741973899</v>
      </c>
      <c r="W26" s="17">
        <v>0.16965317726135301</v>
      </c>
      <c r="X26">
        <v>0.61366724967956499</v>
      </c>
      <c r="Y26">
        <v>0.61366724967956499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112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8.9480361938476598</v>
      </c>
      <c r="L27" s="10">
        <v>1.6710662841796899</v>
      </c>
      <c r="M27">
        <v>0.69068527221679699</v>
      </c>
      <c r="N27">
        <v>7.1277313232421902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3.9528541564941402</v>
      </c>
      <c r="U27">
        <v>3.5617759227752699</v>
      </c>
      <c r="V27">
        <v>3.4006295204162602</v>
      </c>
      <c r="W27" s="17">
        <v>0.16114640235900901</v>
      </c>
      <c r="X27">
        <v>0.55222463607788097</v>
      </c>
      <c r="Y27">
        <v>0.55222463607788097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328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8.1553688049316406</v>
      </c>
      <c r="L28" s="10">
        <v>1.6735954284668</v>
      </c>
      <c r="M28">
        <v>0.27482986450195301</v>
      </c>
      <c r="N28">
        <v>7.3060321807861301</v>
      </c>
      <c r="O28">
        <v>5</v>
      </c>
      <c r="P28">
        <v>5</v>
      </c>
      <c r="Q28">
        <v>14</v>
      </c>
      <c r="R28" s="16">
        <v>0.35709999999999997</v>
      </c>
      <c r="S28" s="16">
        <f t="shared" si="0"/>
        <v>0.5</v>
      </c>
      <c r="T28">
        <v>4.2488098144531197</v>
      </c>
      <c r="U28">
        <v>3.7537801265716499</v>
      </c>
      <c r="V28">
        <v>3.6958022117614702</v>
      </c>
      <c r="W28" s="17">
        <v>5.7977914810180699E-2</v>
      </c>
      <c r="X28">
        <v>0.55300760269164995</v>
      </c>
      <c r="Y28">
        <v>0.55300760269164995</v>
      </c>
      <c r="Z28">
        <v>0.5</v>
      </c>
      <c r="AA28">
        <v>0.9</v>
      </c>
      <c r="AB28">
        <v>0.64285714285714302</v>
      </c>
      <c r="AC28">
        <v>0.75</v>
      </c>
      <c r="AD28">
        <v>0.1</v>
      </c>
      <c r="AE28">
        <v>0.4</v>
      </c>
    </row>
    <row r="29" spans="1:31" x14ac:dyDescent="0.15">
      <c r="A29" s="6">
        <v>291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9.5702247619628906</v>
      </c>
      <c r="L29" s="10">
        <v>1.6777858734130899</v>
      </c>
      <c r="M29">
        <v>0.52964401245117199</v>
      </c>
      <c r="N29">
        <v>7.4477958679199201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4.4827747344970703</v>
      </c>
      <c r="U29">
        <v>4.02935695648193</v>
      </c>
      <c r="V29">
        <v>3.8488106727600102</v>
      </c>
      <c r="W29" s="17">
        <v>0.18054628372192399</v>
      </c>
      <c r="X29">
        <v>0.63396406173706099</v>
      </c>
      <c r="Y29">
        <v>0.63396406173706099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236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8.6139144897460902</v>
      </c>
      <c r="L30" s="10">
        <v>1.6832447052002</v>
      </c>
      <c r="M30">
        <v>1.0233688354492201</v>
      </c>
      <c r="N30">
        <v>7.7014026641845703</v>
      </c>
      <c r="O30">
        <v>7</v>
      </c>
      <c r="P30">
        <v>7</v>
      </c>
      <c r="Q30">
        <v>16</v>
      </c>
      <c r="R30" s="16">
        <v>0.4375</v>
      </c>
      <c r="S30" s="16">
        <f t="shared" si="0"/>
        <v>0.7</v>
      </c>
      <c r="T30">
        <v>4.2170715332031197</v>
      </c>
      <c r="U30">
        <v>3.7632749080657999</v>
      </c>
      <c r="V30">
        <v>3.6733157634735099</v>
      </c>
      <c r="W30" s="17">
        <v>8.9959144592285198E-2</v>
      </c>
      <c r="X30">
        <v>0.54375576972961404</v>
      </c>
      <c r="Y30">
        <v>0.54375576972961404</v>
      </c>
      <c r="Z30">
        <v>0.7</v>
      </c>
      <c r="AA30">
        <v>0.9</v>
      </c>
      <c r="AB30">
        <v>0.5625</v>
      </c>
      <c r="AC30">
        <v>0.69230769230769196</v>
      </c>
      <c r="AD30">
        <v>0.1</v>
      </c>
      <c r="AE30">
        <v>0.2</v>
      </c>
    </row>
    <row r="31" spans="1:31" s="1" customFormat="1" x14ac:dyDescent="0.15">
      <c r="A31" s="8">
        <v>733</v>
      </c>
      <c r="B31" s="1">
        <v>19</v>
      </c>
      <c r="C31" s="1">
        <v>1</v>
      </c>
      <c r="D31" s="1">
        <v>10</v>
      </c>
      <c r="E31" s="1">
        <v>10</v>
      </c>
      <c r="F31" s="1">
        <v>10</v>
      </c>
      <c r="G31" s="1">
        <v>0</v>
      </c>
      <c r="H31" s="1">
        <v>9</v>
      </c>
      <c r="I31" s="1">
        <v>1</v>
      </c>
      <c r="J31" s="1">
        <v>0.95</v>
      </c>
      <c r="K31" s="12">
        <v>11.8653621673584</v>
      </c>
      <c r="L31" s="12">
        <v>1.68826484680176</v>
      </c>
      <c r="M31" s="1">
        <v>1.46877670288086</v>
      </c>
      <c r="N31" s="1">
        <v>9.1130142211914098</v>
      </c>
      <c r="O31" s="1">
        <v>6</v>
      </c>
      <c r="P31" s="1">
        <v>6</v>
      </c>
      <c r="Q31" s="1">
        <v>16</v>
      </c>
      <c r="R31" s="19">
        <v>0.375</v>
      </c>
      <c r="S31" s="19">
        <f t="shared" si="0"/>
        <v>0.6</v>
      </c>
      <c r="T31" s="1">
        <v>4.6890087127685502</v>
      </c>
      <c r="U31" s="1">
        <v>4.3773121833801296</v>
      </c>
      <c r="V31" s="1">
        <v>4.1230134963989302</v>
      </c>
      <c r="W31" s="12">
        <v>0.25429868698120101</v>
      </c>
      <c r="X31" s="1">
        <v>0.56599521636962902</v>
      </c>
      <c r="Y31" s="1">
        <v>0.56599521636962902</v>
      </c>
      <c r="Z31" s="1">
        <v>0.6</v>
      </c>
      <c r="AA31" s="1">
        <v>1</v>
      </c>
      <c r="AB31" s="1">
        <v>0.625</v>
      </c>
      <c r="AC31" s="1">
        <v>0.76923076923076905</v>
      </c>
      <c r="AD31" s="1">
        <v>0</v>
      </c>
      <c r="AE31" s="1">
        <v>0.4</v>
      </c>
    </row>
    <row r="32" spans="1:31" x14ac:dyDescent="0.15">
      <c r="A32" s="6">
        <v>585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9.2794609069824201</v>
      </c>
      <c r="L32" s="10">
        <v>1.8876895904541</v>
      </c>
      <c r="M32">
        <v>1.0300750732421899</v>
      </c>
      <c r="N32">
        <v>7.7009811401367196</v>
      </c>
      <c r="O32">
        <v>6</v>
      </c>
      <c r="P32">
        <v>6</v>
      </c>
      <c r="Q32">
        <v>15</v>
      </c>
      <c r="R32" s="16">
        <v>0.4</v>
      </c>
      <c r="S32" s="16">
        <f t="shared" si="0"/>
        <v>0.6</v>
      </c>
      <c r="T32">
        <v>3.9908638000488299</v>
      </c>
      <c r="U32">
        <v>3.5782923698425302</v>
      </c>
      <c r="V32">
        <v>3.4365584850311302</v>
      </c>
      <c r="W32" s="17">
        <v>0.14173388481140101</v>
      </c>
      <c r="X32">
        <v>0.55430531501769997</v>
      </c>
      <c r="Y32">
        <v>0.55430531501769997</v>
      </c>
      <c r="Z32">
        <v>0.6</v>
      </c>
      <c r="AA32">
        <v>0.9</v>
      </c>
      <c r="AB32">
        <v>0.6</v>
      </c>
      <c r="AC32">
        <v>0.72</v>
      </c>
      <c r="AD32">
        <v>0.1</v>
      </c>
      <c r="AE32">
        <v>0.3</v>
      </c>
    </row>
    <row r="33" spans="1:31" x14ac:dyDescent="0.15">
      <c r="A33" s="6">
        <v>434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9.6498718261718697</v>
      </c>
      <c r="L33" s="10">
        <v>1.8878593444824201</v>
      </c>
      <c r="M33">
        <v>0.82209014892578103</v>
      </c>
      <c r="N33">
        <v>7.5360412597656197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4.3355979919433603</v>
      </c>
      <c r="U33">
        <v>3.9106612205505402</v>
      </c>
      <c r="V33">
        <v>3.71452856063843</v>
      </c>
      <c r="W33" s="17">
        <v>0.19613265991210899</v>
      </c>
      <c r="X33">
        <v>0.62106943130493197</v>
      </c>
      <c r="Y33">
        <v>0.62106943130493197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981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7.6400470733642596</v>
      </c>
      <c r="L34" s="10">
        <v>1.8883800506591799</v>
      </c>
      <c r="M34">
        <v>0.61321640014648404</v>
      </c>
      <c r="N34">
        <v>6.3982028961181596</v>
      </c>
      <c r="O34">
        <v>4</v>
      </c>
      <c r="P34">
        <v>4</v>
      </c>
      <c r="Q34">
        <v>13</v>
      </c>
      <c r="R34" s="16">
        <v>0.30769999999999997</v>
      </c>
      <c r="S34" s="16">
        <f t="shared" si="0"/>
        <v>0.4</v>
      </c>
      <c r="T34">
        <v>3.7331581115722701</v>
      </c>
      <c r="U34">
        <v>3.33506560325623</v>
      </c>
      <c r="V34">
        <v>3.2318885326385498</v>
      </c>
      <c r="W34" s="17">
        <v>0.103177070617676</v>
      </c>
      <c r="X34">
        <v>0.50126957893371604</v>
      </c>
      <c r="Y34">
        <v>0.50126957893371604</v>
      </c>
      <c r="Z34">
        <v>0.4</v>
      </c>
      <c r="AA34">
        <v>0.9</v>
      </c>
      <c r="AB34">
        <v>0.69230769230769196</v>
      </c>
      <c r="AC34">
        <v>0.78260869565217395</v>
      </c>
      <c r="AD34">
        <v>0.1</v>
      </c>
      <c r="AE34">
        <v>0.5</v>
      </c>
    </row>
    <row r="35" spans="1:31" x14ac:dyDescent="0.15">
      <c r="A35" s="6">
        <v>408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10.498249053955099</v>
      </c>
      <c r="L35" s="10">
        <v>1.8893241882324201</v>
      </c>
      <c r="M35">
        <v>1.2421913146972701</v>
      </c>
      <c r="N35">
        <v>7.5254993438720703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4.4369258880615199</v>
      </c>
      <c r="U35">
        <v>4.0983295440673801</v>
      </c>
      <c r="V35">
        <v>3.8247802257537802</v>
      </c>
      <c r="W35" s="17">
        <v>0.27354931831359902</v>
      </c>
      <c r="X35">
        <v>0.61214566230773904</v>
      </c>
      <c r="Y35">
        <v>0.61214566230773904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210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9.3285999298095703</v>
      </c>
      <c r="L36" s="10">
        <v>1.6996536254882799</v>
      </c>
      <c r="M36">
        <v>1.1137390136718699</v>
      </c>
      <c r="N36">
        <v>6.60658836364746</v>
      </c>
      <c r="O36">
        <v>5</v>
      </c>
      <c r="P36">
        <v>5</v>
      </c>
      <c r="Q36">
        <v>14</v>
      </c>
      <c r="R36" s="16">
        <v>0.35709999999999997</v>
      </c>
      <c r="S36" s="16">
        <f t="shared" si="0"/>
        <v>0.5</v>
      </c>
      <c r="T36">
        <v>4.1583976745605504</v>
      </c>
      <c r="U36">
        <v>3.84421730041504</v>
      </c>
      <c r="V36">
        <v>3.6080558300018302</v>
      </c>
      <c r="W36" s="17">
        <v>0.23616147041320801</v>
      </c>
      <c r="X36">
        <v>0.55034184455871604</v>
      </c>
      <c r="Y36">
        <v>0.55034184455871604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819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8.2987251281738299</v>
      </c>
      <c r="L37" s="10">
        <v>1.70660972595215</v>
      </c>
      <c r="M37">
        <v>1.26260757446289</v>
      </c>
      <c r="N37">
        <v>6.0201244354248002</v>
      </c>
      <c r="O37">
        <v>5</v>
      </c>
      <c r="P37">
        <v>5</v>
      </c>
      <c r="Q37">
        <v>14</v>
      </c>
      <c r="R37" s="16">
        <v>0.35709999999999997</v>
      </c>
      <c r="S37" s="16">
        <f t="shared" si="0"/>
        <v>0.5</v>
      </c>
      <c r="T37">
        <v>3.8572235107421902</v>
      </c>
      <c r="U37">
        <v>3.5492651462554901</v>
      </c>
      <c r="V37">
        <v>3.3701317310333301</v>
      </c>
      <c r="W37" s="17">
        <v>0.179133415222168</v>
      </c>
      <c r="X37">
        <v>0.48709177970886203</v>
      </c>
      <c r="Y37">
        <v>0.48709177970886203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532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9.6175632476806605</v>
      </c>
      <c r="L38" s="10">
        <v>1.9014892578125</v>
      </c>
      <c r="M38">
        <v>1.4356002807617201</v>
      </c>
      <c r="N38">
        <v>7.315673828125</v>
      </c>
      <c r="O38">
        <v>4</v>
      </c>
      <c r="P38">
        <v>4</v>
      </c>
      <c r="Q38">
        <v>13</v>
      </c>
      <c r="R38" s="16">
        <v>0.30769999999999997</v>
      </c>
      <c r="S38" s="16">
        <f t="shared" si="0"/>
        <v>0.4</v>
      </c>
      <c r="T38">
        <v>4.1075992584228498</v>
      </c>
      <c r="U38">
        <v>3.81423759460449</v>
      </c>
      <c r="V38">
        <v>3.5993456840515101</v>
      </c>
      <c r="W38" s="17">
        <v>0.21489191055297799</v>
      </c>
      <c r="X38">
        <v>0.508253574371338</v>
      </c>
      <c r="Y38">
        <v>0.508253574371338</v>
      </c>
      <c r="Z38">
        <v>0.4</v>
      </c>
      <c r="AA38">
        <v>0.9</v>
      </c>
      <c r="AB38">
        <v>0.69230769230769196</v>
      </c>
      <c r="AC38">
        <v>0.78260869565217395</v>
      </c>
      <c r="AD38">
        <v>0.1</v>
      </c>
      <c r="AE38">
        <v>0.5</v>
      </c>
    </row>
    <row r="39" spans="1:31" x14ac:dyDescent="0.15">
      <c r="A39" s="6">
        <v>156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8.0599040985107404</v>
      </c>
      <c r="L39" s="10">
        <v>1.6942272186279299</v>
      </c>
      <c r="M39">
        <v>0.34922027587890597</v>
      </c>
      <c r="N39">
        <v>7.2469310760498002</v>
      </c>
      <c r="O39">
        <v>6</v>
      </c>
      <c r="P39">
        <v>6</v>
      </c>
      <c r="Q39">
        <v>16</v>
      </c>
      <c r="R39" s="16">
        <v>0.375</v>
      </c>
      <c r="S39" s="16">
        <f t="shared" si="0"/>
        <v>0.6</v>
      </c>
      <c r="T39">
        <v>4.22702980041504</v>
      </c>
      <c r="U39">
        <v>3.72976851463318</v>
      </c>
      <c r="V39">
        <v>3.6585106849670401</v>
      </c>
      <c r="W39" s="17">
        <v>7.1257829666137695E-2</v>
      </c>
      <c r="X39">
        <v>0.56851911544799805</v>
      </c>
      <c r="Y39">
        <v>0.56851911544799805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990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8.4486637115478498</v>
      </c>
      <c r="L40" s="10">
        <v>1.9053821563720701</v>
      </c>
      <c r="M40">
        <v>0.90157699584960904</v>
      </c>
      <c r="N40">
        <v>6.00150489807129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4.1283950805664098</v>
      </c>
      <c r="U40">
        <v>3.7545332908630402</v>
      </c>
      <c r="V40">
        <v>3.5537257194518999</v>
      </c>
      <c r="W40" s="17">
        <v>0.20080757141113301</v>
      </c>
      <c r="X40">
        <v>0.57466936111450195</v>
      </c>
      <c r="Y40">
        <v>0.57466936111450195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s="1" customFormat="1" x14ac:dyDescent="0.15">
      <c r="A41" s="8">
        <v>919</v>
      </c>
      <c r="B41" s="1">
        <v>18</v>
      </c>
      <c r="C41" s="1">
        <v>2</v>
      </c>
      <c r="D41" s="1">
        <v>10</v>
      </c>
      <c r="E41" s="1">
        <v>10</v>
      </c>
      <c r="F41" s="1">
        <v>10</v>
      </c>
      <c r="G41" s="1">
        <v>0</v>
      </c>
      <c r="H41" s="1">
        <v>8</v>
      </c>
      <c r="I41" s="1">
        <v>2</v>
      </c>
      <c r="J41" s="1">
        <v>0.9</v>
      </c>
      <c r="K41" s="12">
        <v>9.3149452209472692</v>
      </c>
      <c r="L41" s="12">
        <v>1.9072952270507799</v>
      </c>
      <c r="M41" s="1">
        <v>1.2956085205078101</v>
      </c>
      <c r="N41" s="1">
        <v>6.2011222839355504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0"/>
        <v>0.5</v>
      </c>
      <c r="T41" s="1">
        <v>3.9522819519043</v>
      </c>
      <c r="U41" s="1">
        <v>3.6741347312927202</v>
      </c>
      <c r="V41" s="1">
        <v>3.4054298400878902</v>
      </c>
      <c r="W41" s="12">
        <v>0.26870489120483398</v>
      </c>
      <c r="X41" s="1">
        <v>0.54685211181640603</v>
      </c>
      <c r="Y41" s="1">
        <v>0.54685211181640603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868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12.251512527465801</v>
      </c>
      <c r="L42" s="10">
        <v>1.91659736633301</v>
      </c>
      <c r="M42">
        <v>1.7530345916748</v>
      </c>
      <c r="N42">
        <v>9.8475990295410192</v>
      </c>
      <c r="O42">
        <v>8</v>
      </c>
      <c r="P42">
        <v>8</v>
      </c>
      <c r="Q42">
        <v>18</v>
      </c>
      <c r="R42" s="16">
        <v>0.44440000000000002</v>
      </c>
      <c r="S42" s="16">
        <f t="shared" si="0"/>
        <v>0.8</v>
      </c>
      <c r="T42">
        <v>4.5495071411132804</v>
      </c>
      <c r="U42">
        <v>4.2235770225524902</v>
      </c>
      <c r="V42">
        <v>3.9954762458801301</v>
      </c>
      <c r="W42" s="17">
        <v>0.228100776672363</v>
      </c>
      <c r="X42">
        <v>0.55403089523315396</v>
      </c>
      <c r="Y42">
        <v>0.55403089523315396</v>
      </c>
      <c r="Z42">
        <v>0.8</v>
      </c>
      <c r="AA42">
        <v>1</v>
      </c>
      <c r="AB42">
        <v>0.55555555555555602</v>
      </c>
      <c r="AC42">
        <v>0.71428571428571397</v>
      </c>
      <c r="AD42">
        <v>0</v>
      </c>
      <c r="AE42">
        <v>0.2</v>
      </c>
    </row>
    <row r="43" spans="1:31" x14ac:dyDescent="0.15">
      <c r="A43" s="6">
        <v>984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8.6383628845214808</v>
      </c>
      <c r="L43" s="10">
        <v>1.9156856536865201</v>
      </c>
      <c r="M43">
        <v>0.92982864379882801</v>
      </c>
      <c r="N43">
        <v>6.3176345825195304</v>
      </c>
      <c r="O43">
        <v>4</v>
      </c>
      <c r="P43">
        <v>4</v>
      </c>
      <c r="Q43">
        <v>13</v>
      </c>
      <c r="R43" s="16">
        <v>0.30769999999999997</v>
      </c>
      <c r="S43" s="16">
        <f t="shared" si="0"/>
        <v>0.4</v>
      </c>
      <c r="T43">
        <v>4.0963973999023402</v>
      </c>
      <c r="U43">
        <v>3.7216889858245801</v>
      </c>
      <c r="V43">
        <v>3.5205378532409699</v>
      </c>
      <c r="W43" s="17">
        <v>0.201151132583618</v>
      </c>
      <c r="X43">
        <v>0.57585954666137695</v>
      </c>
      <c r="Y43">
        <v>0.57585954666137695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6">
        <v>988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8.1600093841552699</v>
      </c>
      <c r="L44" s="10">
        <v>1.94161224365234</v>
      </c>
      <c r="M44">
        <v>1.1595420837402299</v>
      </c>
      <c r="N44">
        <v>6.2765445709228498</v>
      </c>
      <c r="O44">
        <v>3</v>
      </c>
      <c r="P44">
        <v>3</v>
      </c>
      <c r="Q44">
        <v>12</v>
      </c>
      <c r="R44" s="16">
        <v>0.25</v>
      </c>
      <c r="S44" s="16">
        <f t="shared" si="0"/>
        <v>0.3</v>
      </c>
      <c r="T44">
        <v>3.25923347473144</v>
      </c>
      <c r="U44">
        <v>2.96667551994324</v>
      </c>
      <c r="V44">
        <v>2.79502177238464</v>
      </c>
      <c r="W44" s="17">
        <v>0.171653747558594</v>
      </c>
      <c r="X44">
        <v>0.46421170234680198</v>
      </c>
      <c r="Y44">
        <v>0.46421170234680198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151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8.2556800842285192</v>
      </c>
      <c r="L45" s="10">
        <v>1.9298229217529299</v>
      </c>
      <c r="M45">
        <v>1.1488952636718699</v>
      </c>
      <c r="N45">
        <v>6.4338340759277299</v>
      </c>
      <c r="O45">
        <v>6</v>
      </c>
      <c r="P45">
        <v>6</v>
      </c>
      <c r="Q45">
        <v>16</v>
      </c>
      <c r="R45" s="16">
        <v>0.375</v>
      </c>
      <c r="S45" s="16">
        <f t="shared" si="0"/>
        <v>0.6</v>
      </c>
      <c r="T45">
        <v>4.10306739807129</v>
      </c>
      <c r="U45">
        <v>3.7360796928405802</v>
      </c>
      <c r="V45">
        <v>3.5790646076202401</v>
      </c>
      <c r="W45" s="17">
        <v>0.157015085220337</v>
      </c>
      <c r="X45">
        <v>0.52400279045105003</v>
      </c>
      <c r="Y45">
        <v>0.52400279045105003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703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10.502403259277299</v>
      </c>
      <c r="L46" s="10">
        <v>1.91311454772949</v>
      </c>
      <c r="M46">
        <v>1.4577445983886701</v>
      </c>
      <c r="N46">
        <v>8.4597473144531197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4.2322654724121103</v>
      </c>
      <c r="U46">
        <v>3.86691045761108</v>
      </c>
      <c r="V46">
        <v>3.6686854362487802</v>
      </c>
      <c r="W46" s="17">
        <v>0.19822502136230499</v>
      </c>
      <c r="X46">
        <v>0.56358003616332997</v>
      </c>
      <c r="Y46">
        <v>0.56358003616332997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66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12.834880828857401</v>
      </c>
      <c r="L47" s="10">
        <v>1.9117622375488299</v>
      </c>
      <c r="M47">
        <v>1.6743087768554701</v>
      </c>
      <c r="N47">
        <v>9.7622947692871094</v>
      </c>
      <c r="O47">
        <v>6</v>
      </c>
      <c r="P47">
        <v>6</v>
      </c>
      <c r="Q47">
        <v>16</v>
      </c>
      <c r="R47" s="16">
        <v>0.375</v>
      </c>
      <c r="S47" s="16">
        <f t="shared" si="0"/>
        <v>0.6</v>
      </c>
      <c r="T47">
        <v>5.3047294616699201</v>
      </c>
      <c r="U47">
        <v>4.9479794502258301</v>
      </c>
      <c r="V47">
        <v>4.6499147415161097</v>
      </c>
      <c r="W47" s="17">
        <v>0.29806470870971702</v>
      </c>
      <c r="X47">
        <v>0.65481472015380904</v>
      </c>
      <c r="Y47">
        <v>0.65481472015380904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530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13.0725746154785</v>
      </c>
      <c r="L48" s="10">
        <v>1.9138488769531199</v>
      </c>
      <c r="M48">
        <v>1.68550872802734</v>
      </c>
      <c r="N48">
        <v>10.1151885986328</v>
      </c>
      <c r="O48">
        <v>7</v>
      </c>
      <c r="P48">
        <v>7</v>
      </c>
      <c r="Q48">
        <v>17</v>
      </c>
      <c r="R48" s="16">
        <v>0.4118</v>
      </c>
      <c r="S48" s="16">
        <f t="shared" si="0"/>
        <v>0.7</v>
      </c>
      <c r="T48">
        <v>4.7995872497558603</v>
      </c>
      <c r="U48">
        <v>4.4854669570922896</v>
      </c>
      <c r="V48">
        <v>4.2099537849426296</v>
      </c>
      <c r="W48" s="17">
        <v>0.27551317214965798</v>
      </c>
      <c r="X48">
        <v>0.58963346481323198</v>
      </c>
      <c r="Y48">
        <v>0.58963346481323198</v>
      </c>
      <c r="Z48">
        <v>0.7</v>
      </c>
      <c r="AA48">
        <v>1</v>
      </c>
      <c r="AB48">
        <v>0.58823529411764697</v>
      </c>
      <c r="AC48">
        <v>0.74074074074074103</v>
      </c>
      <c r="AD48">
        <v>0</v>
      </c>
      <c r="AE48">
        <v>0.3</v>
      </c>
    </row>
    <row r="49" spans="1:31" x14ac:dyDescent="0.15">
      <c r="A49" s="6">
        <v>132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7.7216281890869096</v>
      </c>
      <c r="L49" s="10">
        <v>1.9129390716552701</v>
      </c>
      <c r="M49">
        <v>1.05533599853516</v>
      </c>
      <c r="N49">
        <v>5.4394378662109402</v>
      </c>
      <c r="O49">
        <v>5</v>
      </c>
      <c r="P49">
        <v>5</v>
      </c>
      <c r="Q49">
        <v>15</v>
      </c>
      <c r="R49" s="16">
        <v>0.33329999999999999</v>
      </c>
      <c r="S49" s="16">
        <f t="shared" si="0"/>
        <v>0.5</v>
      </c>
      <c r="T49">
        <v>3.7243061065673801</v>
      </c>
      <c r="U49">
        <v>3.4226949214935298</v>
      </c>
      <c r="V49">
        <v>3.25215792655945</v>
      </c>
      <c r="W49" s="17">
        <v>0.170536994934082</v>
      </c>
      <c r="X49">
        <v>0.47214818000793501</v>
      </c>
      <c r="Y49">
        <v>0.47214818000793501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265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9.1424427032470703</v>
      </c>
      <c r="L50" s="10">
        <v>1.91965484619141</v>
      </c>
      <c r="M50">
        <v>0.96705245971679699</v>
      </c>
      <c r="N50">
        <v>7.1429157257080096</v>
      </c>
      <c r="O50">
        <v>6</v>
      </c>
      <c r="P50">
        <v>6</v>
      </c>
      <c r="Q50">
        <v>16</v>
      </c>
      <c r="R50" s="16">
        <v>0.375</v>
      </c>
      <c r="S50" s="16">
        <f t="shared" si="0"/>
        <v>0.6</v>
      </c>
      <c r="T50">
        <v>4.2916851043701199</v>
      </c>
      <c r="U50">
        <v>3.8771021366119398</v>
      </c>
      <c r="V50">
        <v>3.6966865062713601</v>
      </c>
      <c r="W50" s="17">
        <v>0.18041563034057601</v>
      </c>
      <c r="X50">
        <v>0.59499859809875499</v>
      </c>
      <c r="Y50">
        <v>0.59499859809875499</v>
      </c>
      <c r="Z50">
        <v>0.6</v>
      </c>
      <c r="AA50">
        <v>1</v>
      </c>
      <c r="AB50">
        <v>0.625</v>
      </c>
      <c r="AC50">
        <v>0.76923076923076905</v>
      </c>
      <c r="AD50">
        <v>0</v>
      </c>
      <c r="AE50">
        <v>0.4</v>
      </c>
    </row>
    <row r="51" spans="1:31" s="1" customFormat="1" x14ac:dyDescent="0.15">
      <c r="A51" s="8">
        <v>58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2">
        <v>8.3219585418701207</v>
      </c>
      <c r="L51" s="12">
        <v>1.9185981750488299</v>
      </c>
      <c r="M51" s="1">
        <v>0.363037109375</v>
      </c>
      <c r="N51" s="1">
        <v>6.7833614349365199</v>
      </c>
      <c r="O51" s="1">
        <v>5</v>
      </c>
      <c r="P51" s="1">
        <v>5</v>
      </c>
      <c r="Q51" s="1">
        <v>15</v>
      </c>
      <c r="R51" s="19">
        <v>0.33329999999999999</v>
      </c>
      <c r="S51" s="19">
        <f t="shared" si="0"/>
        <v>0.5</v>
      </c>
      <c r="T51" s="1">
        <v>4.3147506713867196</v>
      </c>
      <c r="U51" s="1">
        <v>3.8400793075561501</v>
      </c>
      <c r="V51" s="1">
        <v>3.7296600341796902</v>
      </c>
      <c r="W51" s="12">
        <v>0.110419273376465</v>
      </c>
      <c r="X51" s="1">
        <v>0.58509063720703103</v>
      </c>
      <c r="Y51" s="1">
        <v>0.58509063720703103</v>
      </c>
      <c r="Z51" s="1">
        <v>0.5</v>
      </c>
      <c r="AA51" s="1">
        <v>1</v>
      </c>
      <c r="AB51" s="1">
        <v>0.66666666666666696</v>
      </c>
      <c r="AC51" s="1">
        <v>0.8</v>
      </c>
      <c r="AD51" s="1">
        <v>0</v>
      </c>
      <c r="AE51" s="1">
        <v>0.5</v>
      </c>
    </row>
    <row r="52" spans="1:31" x14ac:dyDescent="0.15">
      <c r="A52" s="6">
        <v>690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7.2086696624755904</v>
      </c>
      <c r="L52" s="10">
        <v>2.1912612915039098</v>
      </c>
      <c r="M52">
        <v>0.60709381103515603</v>
      </c>
      <c r="N52">
        <v>6.8664932250976598</v>
      </c>
      <c r="O52">
        <v>4</v>
      </c>
      <c r="P52">
        <v>4</v>
      </c>
      <c r="Q52">
        <v>13</v>
      </c>
      <c r="R52" s="16">
        <v>0.30769999999999997</v>
      </c>
      <c r="S52" s="16">
        <f t="shared" si="0"/>
        <v>0.4</v>
      </c>
      <c r="T52">
        <v>3.0159358978271502</v>
      </c>
      <c r="U52">
        <v>2.6021556854247998</v>
      </c>
      <c r="V52">
        <v>2.5527789592742902</v>
      </c>
      <c r="W52" s="17">
        <v>4.9376726150512702E-2</v>
      </c>
      <c r="X52">
        <v>0.463156938552856</v>
      </c>
      <c r="Y52">
        <v>0.463156938552856</v>
      </c>
      <c r="Z52">
        <v>0.4</v>
      </c>
      <c r="AA52">
        <v>0.9</v>
      </c>
      <c r="AB52">
        <v>0.69230769230769196</v>
      </c>
      <c r="AC52">
        <v>0.78260869565217395</v>
      </c>
      <c r="AD52">
        <v>0.1</v>
      </c>
      <c r="AE52">
        <v>0.5</v>
      </c>
    </row>
    <row r="53" spans="1:31" x14ac:dyDescent="0.15">
      <c r="A53" s="6">
        <v>442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7.8175697326660201</v>
      </c>
      <c r="L53" s="10">
        <v>2.1852436065673801</v>
      </c>
      <c r="M53">
        <v>0.98040008544921897</v>
      </c>
      <c r="N53">
        <v>6.3751068115234402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4.0853614807128897</v>
      </c>
      <c r="U53">
        <v>3.6581385135650599</v>
      </c>
      <c r="V53">
        <v>3.5264229774475102</v>
      </c>
      <c r="W53" s="17">
        <v>0.13171553611755399</v>
      </c>
      <c r="X53">
        <v>0.55893850326538097</v>
      </c>
      <c r="Y53">
        <v>0.55893850326538097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521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6.8177566528320304</v>
      </c>
      <c r="L54" s="3">
        <v>2.2020149230957</v>
      </c>
      <c r="M54">
        <v>0.59191131591796897</v>
      </c>
      <c r="N54">
        <v>6.0112800598144496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3.2612056732177699</v>
      </c>
      <c r="U54">
        <v>2.8719031810760498</v>
      </c>
      <c r="V54">
        <v>2.8120932579040501</v>
      </c>
      <c r="W54" s="3">
        <v>5.9809923171997098E-2</v>
      </c>
      <c r="X54">
        <v>0.44911241531372098</v>
      </c>
      <c r="Y54">
        <v>0.44911241531372098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672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9.1706352233886701</v>
      </c>
      <c r="L55" s="10">
        <v>2.1295356750488299</v>
      </c>
      <c r="M55">
        <v>0.72742462158203103</v>
      </c>
      <c r="N55">
        <v>8.2298793792724592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3.96907615661621</v>
      </c>
      <c r="U55">
        <v>3.4698469638824498</v>
      </c>
      <c r="V55">
        <v>3.38294529914856</v>
      </c>
      <c r="W55" s="17">
        <v>8.6901664733886705E-2</v>
      </c>
      <c r="X55">
        <v>0.58613085746765103</v>
      </c>
      <c r="Y55">
        <v>0.58613085746765103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833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9.99371337890625</v>
      </c>
      <c r="L56" s="10">
        <v>2.1343574523925799</v>
      </c>
      <c r="M56">
        <v>1.4716148376464799</v>
      </c>
      <c r="N56">
        <v>6.5104637145996103</v>
      </c>
      <c r="O56">
        <v>5</v>
      </c>
      <c r="P56">
        <v>5</v>
      </c>
      <c r="Q56">
        <v>15</v>
      </c>
      <c r="R56" s="16">
        <v>0.33329999999999999</v>
      </c>
      <c r="S56" s="16">
        <f t="shared" ref="S56:S81" si="1">O56/E56</f>
        <v>0.5</v>
      </c>
      <c r="T56">
        <v>4.3172283172607404</v>
      </c>
      <c r="U56">
        <v>4.0264840126037598</v>
      </c>
      <c r="V56">
        <v>3.7139267921447701</v>
      </c>
      <c r="W56" s="17">
        <v>0.31255722045898399</v>
      </c>
      <c r="X56">
        <v>0.60330152511596702</v>
      </c>
      <c r="Y56">
        <v>0.60330152511596702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768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9.2490539550781197</v>
      </c>
      <c r="L57" s="10">
        <v>2.1260395050048801</v>
      </c>
      <c r="M57">
        <v>0.34942245483398399</v>
      </c>
      <c r="N57">
        <v>7.4301509857177699</v>
      </c>
      <c r="O57">
        <v>5</v>
      </c>
      <c r="P57">
        <v>5</v>
      </c>
      <c r="Q57">
        <v>15</v>
      </c>
      <c r="R57" s="16">
        <v>0.33329999999999999</v>
      </c>
      <c r="S57" s="16">
        <f t="shared" si="1"/>
        <v>0.5</v>
      </c>
      <c r="T57">
        <v>4.2136154174804696</v>
      </c>
      <c r="U57">
        <v>3.7236680984497101</v>
      </c>
      <c r="V57">
        <v>3.5841317176818901</v>
      </c>
      <c r="W57" s="17">
        <v>0.13953638076782199</v>
      </c>
      <c r="X57">
        <v>0.62948369979858398</v>
      </c>
      <c r="Y57">
        <v>0.62948369979858398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204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8.2812385559081996</v>
      </c>
      <c r="L58" s="10">
        <v>2.1486053466796902</v>
      </c>
      <c r="M58">
        <v>1.17878341674805</v>
      </c>
      <c r="N58">
        <v>5.5281791687011701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3.96217918395996</v>
      </c>
      <c r="U58">
        <v>3.6453299522399898</v>
      </c>
      <c r="V58">
        <v>3.4208571910858101</v>
      </c>
      <c r="W58" s="17">
        <v>0.224472761154175</v>
      </c>
      <c r="X58">
        <v>0.54132199287414595</v>
      </c>
      <c r="Y58">
        <v>0.54132199287414595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513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 s="3">
        <v>9.1736221313476598</v>
      </c>
      <c r="L59" s="10">
        <v>2.1296730041503902</v>
      </c>
      <c r="M59">
        <v>1.0684127807617201</v>
      </c>
      <c r="N59">
        <v>6.5252399444580096</v>
      </c>
      <c r="O59">
        <v>5</v>
      </c>
      <c r="P59">
        <v>5</v>
      </c>
      <c r="Q59">
        <v>15</v>
      </c>
      <c r="R59" s="16">
        <v>0.33329999999999999</v>
      </c>
      <c r="S59" s="16">
        <f t="shared" si="1"/>
        <v>0.5</v>
      </c>
      <c r="T59">
        <v>3.8444671630859402</v>
      </c>
      <c r="U59">
        <v>3.5123307704925502</v>
      </c>
      <c r="V59">
        <v>3.2820446491241499</v>
      </c>
      <c r="W59" s="17">
        <v>0.23028612136840801</v>
      </c>
      <c r="X59">
        <v>0.56242251396179199</v>
      </c>
      <c r="Y59">
        <v>0.56242251396179199</v>
      </c>
      <c r="Z59">
        <v>0.5</v>
      </c>
      <c r="AA59">
        <v>1</v>
      </c>
      <c r="AB59">
        <v>0.66666666666666696</v>
      </c>
      <c r="AC59">
        <v>0.8</v>
      </c>
      <c r="AD59">
        <v>0</v>
      </c>
      <c r="AE59">
        <v>0.5</v>
      </c>
    </row>
    <row r="60" spans="1:31" x14ac:dyDescent="0.15">
      <c r="A60" s="6">
        <v>55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8.4483203887939506</v>
      </c>
      <c r="L60" s="10">
        <v>2.13308906555176</v>
      </c>
      <c r="M60">
        <v>1.2359924316406199</v>
      </c>
      <c r="N60">
        <v>6.0314388275146502</v>
      </c>
      <c r="O60">
        <v>5</v>
      </c>
      <c r="P60">
        <v>5</v>
      </c>
      <c r="Q60">
        <v>15</v>
      </c>
      <c r="R60" s="16">
        <v>0.33329999999999999</v>
      </c>
      <c r="S60" s="16">
        <f t="shared" si="1"/>
        <v>0.5</v>
      </c>
      <c r="T60">
        <v>3.51515769958496</v>
      </c>
      <c r="U60">
        <v>3.2168738842010498</v>
      </c>
      <c r="V60">
        <v>3.0065894126892099</v>
      </c>
      <c r="W60" s="17">
        <v>0.21028447151184099</v>
      </c>
      <c r="X60">
        <v>0.50856828689575195</v>
      </c>
      <c r="Y60">
        <v>0.50856828689575195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860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2">
        <v>7.5698337554931596</v>
      </c>
      <c r="L61" s="12">
        <v>2.1776676177978498</v>
      </c>
      <c r="M61" s="1">
        <v>1.07400894165039</v>
      </c>
      <c r="N61" s="1">
        <v>6.2278079986572301</v>
      </c>
      <c r="O61" s="1">
        <v>4</v>
      </c>
      <c r="P61" s="1">
        <v>4</v>
      </c>
      <c r="Q61" s="1">
        <v>13</v>
      </c>
      <c r="R61" s="19">
        <v>0.30769999999999997</v>
      </c>
      <c r="S61" s="19">
        <f t="shared" si="1"/>
        <v>0.4</v>
      </c>
      <c r="T61" s="1">
        <v>3.6082668304443399</v>
      </c>
      <c r="U61" s="1">
        <v>3.2328574657440199</v>
      </c>
      <c r="V61" s="1">
        <v>3.1007483005523699</v>
      </c>
      <c r="W61" s="12">
        <v>0.13210916519165</v>
      </c>
      <c r="X61" s="1">
        <v>0.507518529891968</v>
      </c>
      <c r="Y61" s="1">
        <v>0.507518529891968</v>
      </c>
      <c r="Z61" s="1">
        <v>0.4</v>
      </c>
      <c r="AA61" s="1">
        <v>0.9</v>
      </c>
      <c r="AB61" s="1">
        <v>0.69230769230769196</v>
      </c>
      <c r="AC61" s="1">
        <v>0.78260869565217395</v>
      </c>
      <c r="AD61" s="1">
        <v>0.1</v>
      </c>
      <c r="AE61" s="1">
        <v>0.5</v>
      </c>
    </row>
    <row r="62" spans="1:31" x14ac:dyDescent="0.15">
      <c r="A62" s="6">
        <v>756</v>
      </c>
      <c r="B62">
        <v>17</v>
      </c>
      <c r="C62">
        <v>3</v>
      </c>
      <c r="D62">
        <v>10</v>
      </c>
      <c r="E62">
        <v>10</v>
      </c>
      <c r="F62">
        <v>10</v>
      </c>
      <c r="G62">
        <v>0</v>
      </c>
      <c r="H62">
        <v>7</v>
      </c>
      <c r="I62">
        <v>3</v>
      </c>
      <c r="J62">
        <v>0.85</v>
      </c>
      <c r="K62" s="3">
        <v>8.0184116363525408</v>
      </c>
      <c r="L62" s="10">
        <v>2.3798713684082</v>
      </c>
      <c r="M62">
        <v>1.7715759277343699</v>
      </c>
      <c r="N62">
        <v>6.0273933410644496</v>
      </c>
      <c r="O62">
        <v>3</v>
      </c>
      <c r="P62">
        <v>3</v>
      </c>
      <c r="Q62">
        <v>11</v>
      </c>
      <c r="R62" s="16">
        <v>0.2727</v>
      </c>
      <c r="S62" s="16">
        <f t="shared" si="1"/>
        <v>0.3</v>
      </c>
      <c r="T62">
        <v>3.0213775634765598</v>
      </c>
      <c r="U62">
        <v>2.7786052227020299</v>
      </c>
      <c r="V62">
        <v>2.5855565071106001</v>
      </c>
      <c r="W62" s="17">
        <v>0.193048715591431</v>
      </c>
      <c r="X62">
        <v>0.43582105636596702</v>
      </c>
      <c r="Y62">
        <v>0.43582105636596702</v>
      </c>
      <c r="Z62">
        <v>0.3</v>
      </c>
      <c r="AA62">
        <v>0.8</v>
      </c>
      <c r="AB62">
        <v>0.72727272727272696</v>
      </c>
      <c r="AC62">
        <v>0.76190476190476197</v>
      </c>
      <c r="AD62">
        <v>0.2</v>
      </c>
      <c r="AE62">
        <v>0.5</v>
      </c>
    </row>
    <row r="63" spans="1:31" x14ac:dyDescent="0.15">
      <c r="A63" s="6">
        <v>152</v>
      </c>
      <c r="B63">
        <v>17</v>
      </c>
      <c r="C63">
        <v>3</v>
      </c>
      <c r="D63">
        <v>10</v>
      </c>
      <c r="E63">
        <v>10</v>
      </c>
      <c r="F63">
        <v>10</v>
      </c>
      <c r="G63">
        <v>0</v>
      </c>
      <c r="H63">
        <v>7</v>
      </c>
      <c r="I63">
        <v>3</v>
      </c>
      <c r="J63">
        <v>0.85</v>
      </c>
      <c r="K63" s="3">
        <v>8.9707775115966797</v>
      </c>
      <c r="L63" s="10">
        <v>2.38883399963379</v>
      </c>
      <c r="M63">
        <v>1.3446693420410201</v>
      </c>
      <c r="N63">
        <v>5.9222469329834002</v>
      </c>
      <c r="O63">
        <v>4</v>
      </c>
      <c r="P63">
        <v>4</v>
      </c>
      <c r="Q63">
        <v>14</v>
      </c>
      <c r="R63" s="16">
        <v>0.28570000000000001</v>
      </c>
      <c r="S63" s="16">
        <f t="shared" si="1"/>
        <v>0.4</v>
      </c>
      <c r="T63">
        <v>3.9851779937744101</v>
      </c>
      <c r="U63">
        <v>3.66757035255432</v>
      </c>
      <c r="V63">
        <v>3.4159989356994598</v>
      </c>
      <c r="W63" s="17">
        <v>0.25157141685485801</v>
      </c>
      <c r="X63">
        <v>0.56917905807495095</v>
      </c>
      <c r="Y63">
        <v>0.56917905807495095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803</v>
      </c>
      <c r="B64">
        <v>19</v>
      </c>
      <c r="C64">
        <v>1</v>
      </c>
      <c r="D64">
        <v>10</v>
      </c>
      <c r="E64">
        <v>10</v>
      </c>
      <c r="F64">
        <v>10</v>
      </c>
      <c r="G64">
        <v>0</v>
      </c>
      <c r="H64">
        <v>9</v>
      </c>
      <c r="I64">
        <v>1</v>
      </c>
      <c r="J64">
        <v>0.95</v>
      </c>
      <c r="K64" s="3">
        <v>12.3123073577881</v>
      </c>
      <c r="L64" s="10">
        <v>2.4238433837890598</v>
      </c>
      <c r="M64">
        <v>2.1898860931396502</v>
      </c>
      <c r="N64">
        <v>8.6475849151611293</v>
      </c>
      <c r="O64">
        <v>4</v>
      </c>
      <c r="P64">
        <v>4</v>
      </c>
      <c r="Q64">
        <v>14</v>
      </c>
      <c r="R64" s="16">
        <v>0.28570000000000001</v>
      </c>
      <c r="S64" s="16">
        <f t="shared" si="1"/>
        <v>0.4</v>
      </c>
      <c r="T64">
        <v>3.9681911468505899</v>
      </c>
      <c r="U64">
        <v>3.7666637897491499</v>
      </c>
      <c r="V64">
        <v>3.41755175590515</v>
      </c>
      <c r="W64" s="17">
        <v>0.34911203384399397</v>
      </c>
      <c r="X64">
        <v>0.55063939094543501</v>
      </c>
      <c r="Y64">
        <v>0.55063939094543501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682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 s="3">
        <v>10.768314361572299</v>
      </c>
      <c r="L65" s="10">
        <v>2.4762840270996098</v>
      </c>
      <c r="M65">
        <v>1.8694534301757799</v>
      </c>
      <c r="N65">
        <v>7.3308639526367196</v>
      </c>
      <c r="O65">
        <v>4</v>
      </c>
      <c r="P65">
        <v>4</v>
      </c>
      <c r="Q65">
        <v>14</v>
      </c>
      <c r="R65" s="16">
        <v>0.28570000000000001</v>
      </c>
      <c r="S65" s="16">
        <f t="shared" si="1"/>
        <v>0.4</v>
      </c>
      <c r="T65">
        <v>4.4071083068847701</v>
      </c>
      <c r="U65">
        <v>4.1228580474853498</v>
      </c>
      <c r="V65">
        <v>3.8104205131530802</v>
      </c>
      <c r="W65" s="17">
        <v>0.312437534332275</v>
      </c>
      <c r="X65">
        <v>0.59668779373168901</v>
      </c>
      <c r="Y65">
        <v>0.59668779373168901</v>
      </c>
      <c r="Z65">
        <v>0.4</v>
      </c>
      <c r="AA65">
        <v>1</v>
      </c>
      <c r="AB65">
        <v>0.71428571428571397</v>
      </c>
      <c r="AC65">
        <v>0.83333333333333304</v>
      </c>
      <c r="AD65">
        <v>0</v>
      </c>
      <c r="AE65">
        <v>0.6</v>
      </c>
    </row>
    <row r="66" spans="1:31" x14ac:dyDescent="0.15">
      <c r="A66" s="6">
        <v>685</v>
      </c>
      <c r="B66">
        <v>17</v>
      </c>
      <c r="C66">
        <v>3</v>
      </c>
      <c r="D66">
        <v>10</v>
      </c>
      <c r="E66">
        <v>10</v>
      </c>
      <c r="F66">
        <v>10</v>
      </c>
      <c r="G66">
        <v>0</v>
      </c>
      <c r="H66">
        <v>7</v>
      </c>
      <c r="I66">
        <v>3</v>
      </c>
      <c r="J66">
        <v>0.85</v>
      </c>
      <c r="K66" s="3">
        <v>10.0048332214356</v>
      </c>
      <c r="L66" s="10">
        <v>2.4777755737304701</v>
      </c>
      <c r="M66">
        <v>1.3803558349609399</v>
      </c>
      <c r="N66">
        <v>7.0949001312255904</v>
      </c>
      <c r="O66">
        <v>4</v>
      </c>
      <c r="P66">
        <v>4</v>
      </c>
      <c r="Q66">
        <v>14</v>
      </c>
      <c r="R66" s="16">
        <v>0.28570000000000001</v>
      </c>
      <c r="S66" s="16">
        <f t="shared" si="1"/>
        <v>0.4</v>
      </c>
      <c r="T66">
        <v>3.7399997711181601</v>
      </c>
      <c r="U66">
        <v>3.4251444339752202</v>
      </c>
      <c r="V66">
        <v>3.1657726764678999</v>
      </c>
      <c r="W66" s="17">
        <v>0.259371757507324</v>
      </c>
      <c r="X66">
        <v>0.574227094650269</v>
      </c>
      <c r="Y66">
        <v>0.574227094650269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575</v>
      </c>
      <c r="B67">
        <v>18</v>
      </c>
      <c r="C67">
        <v>2</v>
      </c>
      <c r="D67">
        <v>10</v>
      </c>
      <c r="E67">
        <v>10</v>
      </c>
      <c r="F67">
        <v>10</v>
      </c>
      <c r="G67">
        <v>0</v>
      </c>
      <c r="H67">
        <v>8</v>
      </c>
      <c r="I67">
        <v>2</v>
      </c>
      <c r="J67">
        <v>0.9</v>
      </c>
      <c r="K67" s="3">
        <v>9.3824081420898402</v>
      </c>
      <c r="L67" s="10">
        <v>2.4036560058593701</v>
      </c>
      <c r="M67">
        <v>1.78212547302246</v>
      </c>
      <c r="N67">
        <v>5.6157817840576199</v>
      </c>
      <c r="O67">
        <v>4</v>
      </c>
      <c r="P67">
        <v>4</v>
      </c>
      <c r="Q67">
        <v>13</v>
      </c>
      <c r="R67" s="16">
        <v>0.30769999999999997</v>
      </c>
      <c r="S67" s="16">
        <f t="shared" si="1"/>
        <v>0.4</v>
      </c>
      <c r="T67">
        <v>4.1572189331054696</v>
      </c>
      <c r="U67">
        <v>3.90777516365051</v>
      </c>
      <c r="V67">
        <v>3.5910561084747301</v>
      </c>
      <c r="W67" s="17">
        <v>0.31671905517578097</v>
      </c>
      <c r="X67">
        <v>0.56616282463073697</v>
      </c>
      <c r="Y67">
        <v>0.56616282463073697</v>
      </c>
      <c r="Z67">
        <v>0.4</v>
      </c>
      <c r="AA67">
        <v>0.9</v>
      </c>
      <c r="AB67">
        <v>0.69230769230769196</v>
      </c>
      <c r="AC67">
        <v>0.78260869565217395</v>
      </c>
      <c r="AD67">
        <v>0.1</v>
      </c>
      <c r="AE67">
        <v>0.5</v>
      </c>
    </row>
    <row r="68" spans="1:31" x14ac:dyDescent="0.15">
      <c r="A68" s="6">
        <v>582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10.237333297729499</v>
      </c>
      <c r="L68" s="10">
        <v>2.39279365539551</v>
      </c>
      <c r="M68">
        <v>1.32973480224609</v>
      </c>
      <c r="N68">
        <v>7.6629505157470703</v>
      </c>
      <c r="O68">
        <v>5</v>
      </c>
      <c r="P68">
        <v>5</v>
      </c>
      <c r="Q68">
        <v>15</v>
      </c>
      <c r="R68" s="16">
        <v>0.33329999999999999</v>
      </c>
      <c r="S68" s="16">
        <f t="shared" si="1"/>
        <v>0.5</v>
      </c>
      <c r="T68">
        <v>3.8714351654052699</v>
      </c>
      <c r="U68">
        <v>3.5270068645477299</v>
      </c>
      <c r="V68">
        <v>3.29490995407104</v>
      </c>
      <c r="W68" s="17">
        <v>0.23209691047668499</v>
      </c>
      <c r="X68">
        <v>0.57652521133422896</v>
      </c>
      <c r="Y68">
        <v>0.57652521133422896</v>
      </c>
      <c r="Z68">
        <v>0.5</v>
      </c>
      <c r="AA68">
        <v>1</v>
      </c>
      <c r="AB68">
        <v>0.66666666666666696</v>
      </c>
      <c r="AC68">
        <v>0.8</v>
      </c>
      <c r="AD68">
        <v>0</v>
      </c>
      <c r="AE68">
        <v>0.5</v>
      </c>
    </row>
    <row r="69" spans="1:31" x14ac:dyDescent="0.15">
      <c r="A69" s="6">
        <v>905</v>
      </c>
      <c r="B69">
        <v>17</v>
      </c>
      <c r="C69">
        <v>3</v>
      </c>
      <c r="D69">
        <v>10</v>
      </c>
      <c r="E69">
        <v>10</v>
      </c>
      <c r="F69">
        <v>10</v>
      </c>
      <c r="G69">
        <v>0</v>
      </c>
      <c r="H69">
        <v>7</v>
      </c>
      <c r="I69">
        <v>3</v>
      </c>
      <c r="J69">
        <v>0.85</v>
      </c>
      <c r="K69" s="3">
        <v>9.1678104400634801</v>
      </c>
      <c r="L69" s="10">
        <v>2.40227127075195</v>
      </c>
      <c r="M69">
        <v>1.6430358886718699</v>
      </c>
      <c r="N69">
        <v>7.1342506408691397</v>
      </c>
      <c r="O69">
        <v>4</v>
      </c>
      <c r="P69">
        <v>4</v>
      </c>
      <c r="Q69">
        <v>14</v>
      </c>
      <c r="R69" s="16">
        <v>0.28570000000000001</v>
      </c>
      <c r="S69" s="16">
        <f t="shared" si="1"/>
        <v>0.4</v>
      </c>
      <c r="T69">
        <v>3.70845603942871</v>
      </c>
      <c r="U69">
        <v>3.4084808826446502</v>
      </c>
      <c r="V69">
        <v>3.2270560264587398</v>
      </c>
      <c r="W69" s="17">
        <v>0.181424856185913</v>
      </c>
      <c r="X69">
        <v>0.48140001296997098</v>
      </c>
      <c r="Y69">
        <v>0.48140001296997098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390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 s="3">
        <v>7.9791641235351598</v>
      </c>
      <c r="L70" s="10">
        <v>2.5468788146972701</v>
      </c>
      <c r="M70">
        <v>0.53936386108398404</v>
      </c>
      <c r="N70">
        <v>6.8495445251464799</v>
      </c>
      <c r="O70">
        <v>4</v>
      </c>
      <c r="P70">
        <v>4</v>
      </c>
      <c r="Q70">
        <v>13</v>
      </c>
      <c r="R70" s="16">
        <v>0.30769999999999997</v>
      </c>
      <c r="S70" s="16">
        <f t="shared" si="1"/>
        <v>0.4</v>
      </c>
      <c r="T70">
        <v>3.54753494262695</v>
      </c>
      <c r="U70">
        <v>3.11309742927551</v>
      </c>
      <c r="V70">
        <v>3.0184552669525102</v>
      </c>
      <c r="W70" s="17">
        <v>9.4642162322998005E-2</v>
      </c>
      <c r="X70">
        <v>0.52907967567443803</v>
      </c>
      <c r="Y70">
        <v>0.52907967567443803</v>
      </c>
      <c r="Z70">
        <v>0.4</v>
      </c>
      <c r="AA70">
        <v>0.9</v>
      </c>
      <c r="AB70">
        <v>0.69230769230769196</v>
      </c>
      <c r="AC70">
        <v>0.78260869565217395</v>
      </c>
      <c r="AD70">
        <v>0.1</v>
      </c>
      <c r="AE70">
        <v>0.5</v>
      </c>
    </row>
    <row r="71" spans="1:31" s="1" customFormat="1" x14ac:dyDescent="0.15">
      <c r="A71" s="8">
        <v>741</v>
      </c>
      <c r="B71" s="1">
        <v>16</v>
      </c>
      <c r="C71" s="1">
        <v>4</v>
      </c>
      <c r="D71" s="1">
        <v>10</v>
      </c>
      <c r="E71" s="1">
        <v>10</v>
      </c>
      <c r="F71" s="1">
        <v>10</v>
      </c>
      <c r="G71" s="1">
        <v>0</v>
      </c>
      <c r="H71" s="1">
        <v>6</v>
      </c>
      <c r="I71" s="1">
        <v>4</v>
      </c>
      <c r="J71" s="1">
        <v>0.8</v>
      </c>
      <c r="K71" s="12">
        <v>7.8732261657714799</v>
      </c>
      <c r="L71" s="12">
        <v>2.3893070220947301</v>
      </c>
      <c r="M71" s="1">
        <v>1.5041046142578101</v>
      </c>
      <c r="N71" s="1">
        <v>6.9268531799316397</v>
      </c>
      <c r="O71" s="1">
        <v>6</v>
      </c>
      <c r="P71" s="1">
        <v>6</v>
      </c>
      <c r="Q71" s="1">
        <v>16</v>
      </c>
      <c r="R71" s="19">
        <v>0.375</v>
      </c>
      <c r="S71" s="19">
        <f t="shared" si="1"/>
        <v>0.6</v>
      </c>
      <c r="T71" s="1">
        <v>3.6089420318603498</v>
      </c>
      <c r="U71" s="1">
        <v>3.2022559642791699</v>
      </c>
      <c r="V71" s="1">
        <v>3.1033778190612802</v>
      </c>
      <c r="W71" s="12">
        <v>9.8878145217895494E-2</v>
      </c>
      <c r="X71" s="1">
        <v>0.50556421279907204</v>
      </c>
      <c r="Y71" s="1">
        <v>0.50556421279907204</v>
      </c>
      <c r="Z71" s="1">
        <v>0.6</v>
      </c>
      <c r="AA71" s="1">
        <v>1</v>
      </c>
      <c r="AB71" s="1">
        <v>0.625</v>
      </c>
      <c r="AC71" s="1">
        <v>0.76923076923076905</v>
      </c>
      <c r="AD71" s="1">
        <v>0</v>
      </c>
      <c r="AE71" s="1">
        <v>0.4</v>
      </c>
    </row>
    <row r="72" spans="1:31" x14ac:dyDescent="0.15">
      <c r="A72" s="6">
        <v>767</v>
      </c>
      <c r="B72">
        <v>18</v>
      </c>
      <c r="C72">
        <v>2</v>
      </c>
      <c r="D72">
        <v>10</v>
      </c>
      <c r="E72">
        <v>10</v>
      </c>
      <c r="F72">
        <v>10</v>
      </c>
      <c r="G72">
        <v>0</v>
      </c>
      <c r="H72">
        <v>8</v>
      </c>
      <c r="I72">
        <v>2</v>
      </c>
      <c r="J72">
        <v>0.9</v>
      </c>
      <c r="K72" s="3">
        <v>10.418952941894499</v>
      </c>
      <c r="L72" s="10">
        <v>2.6292495727539098</v>
      </c>
      <c r="M72">
        <v>2.0696887969970699</v>
      </c>
      <c r="N72">
        <v>6.93931007385254</v>
      </c>
      <c r="O72">
        <v>3</v>
      </c>
      <c r="P72">
        <v>3</v>
      </c>
      <c r="Q72">
        <v>13</v>
      </c>
      <c r="R72" s="16">
        <v>0.23080000000000001</v>
      </c>
      <c r="S72" s="16">
        <f t="shared" si="1"/>
        <v>0.3</v>
      </c>
      <c r="T72">
        <v>3.8642120361328098</v>
      </c>
      <c r="U72">
        <v>3.6235122680664098</v>
      </c>
      <c r="V72">
        <v>3.29751825332642</v>
      </c>
      <c r="W72" s="17">
        <v>0.32599401473999001</v>
      </c>
      <c r="X72">
        <v>0.56669378280639604</v>
      </c>
      <c r="Y72">
        <v>0.56669378280639604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219</v>
      </c>
      <c r="B73">
        <v>17</v>
      </c>
      <c r="C73">
        <v>3</v>
      </c>
      <c r="D73">
        <v>10</v>
      </c>
      <c r="E73">
        <v>10</v>
      </c>
      <c r="F73">
        <v>10</v>
      </c>
      <c r="G73">
        <v>0</v>
      </c>
      <c r="H73">
        <v>7</v>
      </c>
      <c r="I73">
        <v>3</v>
      </c>
      <c r="J73">
        <v>0.85</v>
      </c>
      <c r="K73" s="3">
        <v>9.1126365661621094</v>
      </c>
      <c r="L73" s="3">
        <v>2.5922698974609402</v>
      </c>
      <c r="M73">
        <v>1.4634552001953101</v>
      </c>
      <c r="N73">
        <v>5.5521011352539098</v>
      </c>
      <c r="O73">
        <v>4</v>
      </c>
      <c r="P73">
        <v>4</v>
      </c>
      <c r="Q73">
        <v>14</v>
      </c>
      <c r="R73" s="16">
        <v>0.28570000000000001</v>
      </c>
      <c r="S73" s="16">
        <f t="shared" si="1"/>
        <v>0.4</v>
      </c>
      <c r="T73">
        <v>4.3778495788574201</v>
      </c>
      <c r="U73">
        <v>4.0527868270873997</v>
      </c>
      <c r="V73">
        <v>3.7530632019043</v>
      </c>
      <c r="W73" s="3">
        <v>0.29972362518310602</v>
      </c>
      <c r="X73">
        <v>0.624786376953125</v>
      </c>
      <c r="Y73">
        <v>0.624786376953125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635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 s="3">
        <v>10.704750061035201</v>
      </c>
      <c r="L74" s="10">
        <v>2.6428642272949201</v>
      </c>
      <c r="M74">
        <v>2.0233459472656201</v>
      </c>
      <c r="N74">
        <v>6.9797782897949201</v>
      </c>
      <c r="O74">
        <v>4</v>
      </c>
      <c r="P74">
        <v>4</v>
      </c>
      <c r="Q74">
        <v>14</v>
      </c>
      <c r="R74" s="16">
        <v>0.28570000000000001</v>
      </c>
      <c r="S74" s="16">
        <f t="shared" si="1"/>
        <v>0.4</v>
      </c>
      <c r="T74">
        <v>4.0976791381835902</v>
      </c>
      <c r="U74">
        <v>3.8487484455108598</v>
      </c>
      <c r="V74">
        <v>3.5037872791290301</v>
      </c>
      <c r="W74" s="17">
        <v>0.34496116638183599</v>
      </c>
      <c r="X74">
        <v>0.59389185905456499</v>
      </c>
      <c r="Y74">
        <v>0.59389185905456499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x14ac:dyDescent="0.15">
      <c r="A75" s="6">
        <v>570</v>
      </c>
      <c r="B75">
        <v>18</v>
      </c>
      <c r="C75">
        <v>2</v>
      </c>
      <c r="D75">
        <v>10</v>
      </c>
      <c r="E75">
        <v>10</v>
      </c>
      <c r="F75">
        <v>10</v>
      </c>
      <c r="G75">
        <v>0</v>
      </c>
      <c r="H75">
        <v>8</v>
      </c>
      <c r="I75">
        <v>2</v>
      </c>
      <c r="J75">
        <v>0.9</v>
      </c>
      <c r="K75" s="3">
        <v>10.107200622558601</v>
      </c>
      <c r="L75" s="10">
        <v>2.6826114654540998</v>
      </c>
      <c r="M75">
        <v>2.0718727111816402</v>
      </c>
      <c r="N75">
        <v>6.2270374298095703</v>
      </c>
      <c r="O75">
        <v>4</v>
      </c>
      <c r="P75">
        <v>4</v>
      </c>
      <c r="Q75">
        <v>14</v>
      </c>
      <c r="R75" s="16">
        <v>0.28570000000000001</v>
      </c>
      <c r="S75" s="16">
        <f t="shared" si="1"/>
        <v>0.4</v>
      </c>
      <c r="T75">
        <v>4.0491065979003897</v>
      </c>
      <c r="U75">
        <v>3.80079221725464</v>
      </c>
      <c r="V75">
        <v>3.4570014476776101</v>
      </c>
      <c r="W75" s="17">
        <v>0.34379076957702598</v>
      </c>
      <c r="X75">
        <v>0.59210515022277799</v>
      </c>
      <c r="Y75">
        <v>0.59210515022277799</v>
      </c>
      <c r="Z75">
        <v>0.4</v>
      </c>
      <c r="AA75">
        <v>1</v>
      </c>
      <c r="AB75">
        <v>0.71428571428571397</v>
      </c>
      <c r="AC75">
        <v>0.83333333333333304</v>
      </c>
      <c r="AD75">
        <v>0</v>
      </c>
      <c r="AE75">
        <v>0.6</v>
      </c>
    </row>
    <row r="76" spans="1:31" x14ac:dyDescent="0.15">
      <c r="A76" s="6">
        <v>130</v>
      </c>
      <c r="B76">
        <v>17</v>
      </c>
      <c r="C76">
        <v>3</v>
      </c>
      <c r="D76">
        <v>10</v>
      </c>
      <c r="E76">
        <v>10</v>
      </c>
      <c r="F76">
        <v>10</v>
      </c>
      <c r="G76">
        <v>0</v>
      </c>
      <c r="H76">
        <v>7</v>
      </c>
      <c r="I76">
        <v>3</v>
      </c>
      <c r="J76">
        <v>0.85</v>
      </c>
      <c r="K76" s="3">
        <v>9.9374961853027308</v>
      </c>
      <c r="L76" s="10">
        <v>2.5865859985351598</v>
      </c>
      <c r="M76">
        <v>1.4962196350097701</v>
      </c>
      <c r="N76">
        <v>6.8667335510253897</v>
      </c>
      <c r="O76">
        <v>4</v>
      </c>
      <c r="P76">
        <v>4</v>
      </c>
      <c r="Q76">
        <v>14</v>
      </c>
      <c r="R76" s="16">
        <v>0.28570000000000001</v>
      </c>
      <c r="S76" s="16">
        <f t="shared" si="1"/>
        <v>0.4</v>
      </c>
      <c r="T76">
        <v>4.1655902862548801</v>
      </c>
      <c r="U76">
        <v>3.8176212310790998</v>
      </c>
      <c r="V76">
        <v>3.53973388671875</v>
      </c>
      <c r="W76" s="17">
        <v>0.27788734436035201</v>
      </c>
      <c r="X76">
        <v>0.62585639953613303</v>
      </c>
      <c r="Y76">
        <v>0.62585639953613303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268</v>
      </c>
      <c r="B77">
        <v>18</v>
      </c>
      <c r="C77">
        <v>2</v>
      </c>
      <c r="D77">
        <v>10</v>
      </c>
      <c r="E77">
        <v>10</v>
      </c>
      <c r="F77">
        <v>10</v>
      </c>
      <c r="G77">
        <v>0</v>
      </c>
      <c r="H77">
        <v>8</v>
      </c>
      <c r="I77">
        <v>2</v>
      </c>
      <c r="J77">
        <v>0.9</v>
      </c>
      <c r="K77" s="3">
        <v>8.8905830383300799</v>
      </c>
      <c r="L77" s="10">
        <v>2.6317901611328098</v>
      </c>
      <c r="M77">
        <v>2.1520538330078098</v>
      </c>
      <c r="N77">
        <v>5.4248237609863299</v>
      </c>
      <c r="O77">
        <v>3</v>
      </c>
      <c r="P77">
        <v>3</v>
      </c>
      <c r="Q77">
        <v>13</v>
      </c>
      <c r="R77" s="16">
        <v>0.23080000000000001</v>
      </c>
      <c r="S77" s="16">
        <f t="shared" si="1"/>
        <v>0.3</v>
      </c>
      <c r="T77">
        <v>3.8798961639404301</v>
      </c>
      <c r="U77">
        <v>3.6580836772918701</v>
      </c>
      <c r="V77">
        <v>3.36248779296875</v>
      </c>
      <c r="W77" s="17">
        <v>0.29559588432312001</v>
      </c>
      <c r="X77">
        <v>0.51740837097168002</v>
      </c>
      <c r="Y77">
        <v>0.51740837097168002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25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 s="3">
        <v>11.6149597167969</v>
      </c>
      <c r="L78" s="10">
        <v>2.5812206268310498</v>
      </c>
      <c r="M78">
        <v>1.2445831298828101</v>
      </c>
      <c r="N78">
        <v>8.4498558044433594</v>
      </c>
      <c r="O78">
        <v>4</v>
      </c>
      <c r="P78">
        <v>4</v>
      </c>
      <c r="Q78">
        <v>14</v>
      </c>
      <c r="R78" s="16">
        <v>0.28570000000000001</v>
      </c>
      <c r="S78" s="16">
        <f t="shared" si="1"/>
        <v>0.4</v>
      </c>
      <c r="T78">
        <v>3.9746780395507799</v>
      </c>
      <c r="U78">
        <v>3.64903712272644</v>
      </c>
      <c r="V78">
        <v>3.3693823814392099</v>
      </c>
      <c r="W78" s="17">
        <v>0.279654741287231</v>
      </c>
      <c r="X78">
        <v>0.60529565811157204</v>
      </c>
      <c r="Y78">
        <v>0.60529565811157204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824</v>
      </c>
      <c r="B79">
        <v>17</v>
      </c>
      <c r="C79">
        <v>3</v>
      </c>
      <c r="D79">
        <v>10</v>
      </c>
      <c r="E79">
        <v>10</v>
      </c>
      <c r="F79">
        <v>10</v>
      </c>
      <c r="G79">
        <v>0</v>
      </c>
      <c r="H79">
        <v>7</v>
      </c>
      <c r="I79">
        <v>3</v>
      </c>
      <c r="J79">
        <v>0.85</v>
      </c>
      <c r="K79" s="3">
        <v>9.1676464080810494</v>
      </c>
      <c r="L79" s="10">
        <v>2.6799411773681601</v>
      </c>
      <c r="M79">
        <v>1.6292610168457</v>
      </c>
      <c r="N79">
        <v>5.7658710479736301</v>
      </c>
      <c r="O79">
        <v>3</v>
      </c>
      <c r="P79">
        <v>3</v>
      </c>
      <c r="Q79">
        <v>13</v>
      </c>
      <c r="R79" s="16">
        <v>0.23080000000000001</v>
      </c>
      <c r="S79" s="16">
        <f t="shared" si="1"/>
        <v>0.3</v>
      </c>
      <c r="T79">
        <v>4.0712947845459002</v>
      </c>
      <c r="U79">
        <v>3.7645819187164302</v>
      </c>
      <c r="V79">
        <v>3.46570825576782</v>
      </c>
      <c r="W79" s="17">
        <v>0.29887366294860801</v>
      </c>
      <c r="X79">
        <v>0.60558652877807595</v>
      </c>
      <c r="Y79">
        <v>0.60558652877807595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714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 s="3">
        <v>13.255451202392599</v>
      </c>
      <c r="L80" s="10">
        <v>2.7501449584960902</v>
      </c>
      <c r="M80">
        <v>2.50296974182129</v>
      </c>
      <c r="N80">
        <v>9.2007598876953107</v>
      </c>
      <c r="O80">
        <v>4</v>
      </c>
      <c r="P80">
        <v>4</v>
      </c>
      <c r="Q80">
        <v>14</v>
      </c>
      <c r="R80" s="16">
        <v>0.28570000000000001</v>
      </c>
      <c r="S80" s="16">
        <f t="shared" si="1"/>
        <v>0.4</v>
      </c>
      <c r="T80">
        <v>4.4799461364746103</v>
      </c>
      <c r="U80">
        <v>4.2444767951965297</v>
      </c>
      <c r="V80">
        <v>3.8443617820739702</v>
      </c>
      <c r="W80" s="17">
        <v>0.40011501312255898</v>
      </c>
      <c r="X80">
        <v>0.63558435440063499</v>
      </c>
      <c r="Y80">
        <v>0.63558435440063499</v>
      </c>
      <c r="Z80">
        <v>0.4</v>
      </c>
      <c r="AA80">
        <v>1</v>
      </c>
      <c r="AB80">
        <v>0.71428571428571397</v>
      </c>
      <c r="AC80">
        <v>0.83333333333333304</v>
      </c>
      <c r="AD80">
        <v>0</v>
      </c>
      <c r="AE80">
        <v>0.6</v>
      </c>
    </row>
    <row r="81" spans="1:31" s="1" customFormat="1" x14ac:dyDescent="0.15">
      <c r="A81" s="8">
        <v>427</v>
      </c>
      <c r="B81" s="1">
        <v>17</v>
      </c>
      <c r="C81" s="1">
        <v>3</v>
      </c>
      <c r="D81" s="1">
        <v>10</v>
      </c>
      <c r="E81" s="1">
        <v>10</v>
      </c>
      <c r="F81" s="1">
        <v>10</v>
      </c>
      <c r="G81" s="1">
        <v>0</v>
      </c>
      <c r="H81" s="1">
        <v>7</v>
      </c>
      <c r="I81" s="1">
        <v>3</v>
      </c>
      <c r="J81" s="1">
        <v>0.85</v>
      </c>
      <c r="K81" s="12">
        <v>8.1911239624023402</v>
      </c>
      <c r="L81" s="12">
        <v>2.56850242614746</v>
      </c>
      <c r="M81" s="1">
        <v>1.64846992492676</v>
      </c>
      <c r="N81" s="1">
        <v>4.9655437469482404</v>
      </c>
      <c r="O81" s="1">
        <v>5</v>
      </c>
      <c r="P81" s="1">
        <v>5</v>
      </c>
      <c r="Q81" s="1">
        <v>15</v>
      </c>
      <c r="R81" s="19">
        <v>0.33329999999999999</v>
      </c>
      <c r="S81" s="19">
        <f t="shared" si="1"/>
        <v>0.5</v>
      </c>
      <c r="T81" s="1">
        <v>3.8057518005371098</v>
      </c>
      <c r="U81" s="1">
        <v>3.5233826637268102</v>
      </c>
      <c r="V81" s="1">
        <v>3.2536056041717498</v>
      </c>
      <c r="W81" s="12">
        <v>0.26977705955505399</v>
      </c>
      <c r="X81" s="1">
        <v>0.552146196365356</v>
      </c>
      <c r="Y81" s="1">
        <v>0.552146196365356</v>
      </c>
      <c r="Z81" s="1">
        <v>0.5</v>
      </c>
      <c r="AA81" s="1">
        <v>1</v>
      </c>
      <c r="AB81" s="1">
        <v>0.66666666666666696</v>
      </c>
      <c r="AC81" s="1">
        <v>0.8</v>
      </c>
      <c r="AD81" s="1">
        <v>0</v>
      </c>
      <c r="AE81" s="1">
        <v>0.5</v>
      </c>
    </row>
    <row r="82" spans="1:31" s="3" customFormat="1" x14ac:dyDescent="0.15">
      <c r="K82" s="13" t="s">
        <v>29</v>
      </c>
      <c r="L82" s="10">
        <f>AVERAGE(L2:L81)</f>
        <v>1.9096755743026734</v>
      </c>
      <c r="W82" s="17">
        <f t="shared" ref="W82:AE82" si="2">AVERAGE(W2:W81)</f>
        <v>0.21159725189208983</v>
      </c>
      <c r="Z82" s="3">
        <f t="shared" si="2"/>
        <v>0.52874999999999961</v>
      </c>
      <c r="AA82" s="3">
        <f t="shared" si="2"/>
        <v>0.97499999999999987</v>
      </c>
      <c r="AB82" s="3">
        <f t="shared" si="2"/>
        <v>0.65343664747060648</v>
      </c>
      <c r="AC82" s="3">
        <f t="shared" si="2"/>
        <v>0.78046426053678664</v>
      </c>
      <c r="AD82" s="3">
        <f t="shared" si="2"/>
        <v>2.5000000000000005E-2</v>
      </c>
      <c r="AE82" s="3">
        <f t="shared" si="2"/>
        <v>0.4462500000000002</v>
      </c>
    </row>
    <row r="83" spans="1:31" s="3" customFormat="1" x14ac:dyDescent="0.15">
      <c r="K83" s="14" t="s">
        <v>30</v>
      </c>
      <c r="L83" s="10">
        <f>MAX(L2:L81)</f>
        <v>2.7501449584960902</v>
      </c>
      <c r="W83" s="17">
        <f t="shared" ref="W83:AE83" si="3">MAX(W2:W81)</f>
        <v>0.40011501312255898</v>
      </c>
      <c r="Z83" s="3">
        <f t="shared" si="3"/>
        <v>0.9</v>
      </c>
      <c r="AA83" s="3">
        <f t="shared" si="3"/>
        <v>1</v>
      </c>
      <c r="AB83" s="3">
        <f t="shared" si="3"/>
        <v>0.76923076923076905</v>
      </c>
      <c r="AC83" s="3">
        <f t="shared" si="3"/>
        <v>0.86956521739130399</v>
      </c>
      <c r="AD83" s="3">
        <f t="shared" si="3"/>
        <v>0.2</v>
      </c>
      <c r="AE83" s="3">
        <f t="shared" si="3"/>
        <v>0.7</v>
      </c>
    </row>
    <row r="84" spans="1:31" s="3" customFormat="1" x14ac:dyDescent="0.15">
      <c r="L84" s="10">
        <f>MIN(L2:L81)</f>
        <v>1.0819282531738299</v>
      </c>
      <c r="W84" s="17">
        <f t="shared" ref="W84:AE84" si="4">MIN(W2:W81)</f>
        <v>2.3690462112426799E-2</v>
      </c>
      <c r="Z84" s="3">
        <f t="shared" si="4"/>
        <v>0.3</v>
      </c>
      <c r="AA84" s="3">
        <f t="shared" si="4"/>
        <v>0.8</v>
      </c>
      <c r="AB84" s="3">
        <f t="shared" si="4"/>
        <v>0.52631578947368396</v>
      </c>
      <c r="AC84" s="3">
        <f t="shared" si="4"/>
        <v>0.68965517241379304</v>
      </c>
      <c r="AD84" s="3">
        <f t="shared" si="4"/>
        <v>0</v>
      </c>
      <c r="AE84" s="3">
        <f t="shared" si="4"/>
        <v>0.1</v>
      </c>
    </row>
    <row r="85" spans="1:31" x14ac:dyDescent="0.15">
      <c r="L85" s="10"/>
      <c r="W85" s="17"/>
    </row>
    <row r="86" spans="1:31" x14ac:dyDescent="0.15"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P89" s="3" t="s">
        <v>97</v>
      </c>
      <c r="Q89" s="3"/>
      <c r="R89" s="3"/>
      <c r="S89" s="3"/>
      <c r="W89" s="17"/>
    </row>
    <row r="90" spans="1:31" x14ac:dyDescent="0.15">
      <c r="L90" s="10"/>
      <c r="P90" s="3">
        <v>0.2</v>
      </c>
      <c r="Q90" s="3">
        <v>-400</v>
      </c>
      <c r="R90" s="3">
        <v>1600</v>
      </c>
      <c r="S90" s="3">
        <v>80</v>
      </c>
      <c r="W90" s="17"/>
    </row>
    <row r="91" spans="1:31" x14ac:dyDescent="0.15">
      <c r="K91" s="3" t="s">
        <v>31</v>
      </c>
      <c r="L91" s="3" t="s">
        <v>32</v>
      </c>
      <c r="P91" s="3">
        <v>0.4</v>
      </c>
      <c r="Q91" s="3">
        <v>-800</v>
      </c>
      <c r="R91" s="3">
        <v>1200</v>
      </c>
      <c r="S91" s="3">
        <v>60</v>
      </c>
      <c r="W91" s="17"/>
    </row>
    <row r="92" spans="1:31" x14ac:dyDescent="0.15">
      <c r="P92" s="3">
        <v>0.45</v>
      </c>
      <c r="Q92" s="3">
        <v>-900</v>
      </c>
      <c r="R92" s="3">
        <v>1100</v>
      </c>
      <c r="S92" s="3">
        <v>55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P93" s="3">
        <v>0.49</v>
      </c>
      <c r="Q93" s="3">
        <v>-980</v>
      </c>
      <c r="R93" s="3">
        <v>1020</v>
      </c>
      <c r="S93" s="3">
        <v>51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W94" s="17"/>
    </row>
    <row r="95" spans="1:31" s="2" customFormat="1" x14ac:dyDescent="0.15">
      <c r="K95" s="11" t="s">
        <v>116</v>
      </c>
      <c r="L95" s="11">
        <f>COUNTIF(L2:L81,"&lt;1.052")-COUNTIF(L2:L81,"&lt;0.838")</f>
        <v>0</v>
      </c>
      <c r="M95" s="11">
        <v>10</v>
      </c>
      <c r="W95" s="11"/>
    </row>
    <row r="96" spans="1:31" x14ac:dyDescent="0.15">
      <c r="K96" s="3" t="s">
        <v>117</v>
      </c>
      <c r="L96" s="3">
        <f>COUNTIF(L2:L81,"&lt;1.266")-COUNTIF(L2:L81,"&lt;1.052")</f>
        <v>10</v>
      </c>
      <c r="M96" s="3">
        <v>10</v>
      </c>
      <c r="W96" s="17"/>
    </row>
    <row r="97" spans="11:23" x14ac:dyDescent="0.15">
      <c r="K97" s="3" t="s">
        <v>118</v>
      </c>
      <c r="L97" s="3">
        <f>COUNTIF(L2:L81,"&lt;1.48")-COUNTIF(L2:L81,"&lt;1.266")</f>
        <v>10</v>
      </c>
      <c r="M97" s="3">
        <v>10</v>
      </c>
      <c r="W97" s="17"/>
    </row>
    <row r="98" spans="11:23" x14ac:dyDescent="0.15">
      <c r="K98" s="3" t="s">
        <v>119</v>
      </c>
      <c r="L98" s="3">
        <f>COUNTIF(L2:L81,"&lt;1.694")-COUNTIF(L2:L81,"&lt;1.48")</f>
        <v>10</v>
      </c>
      <c r="M98" s="3">
        <v>10</v>
      </c>
      <c r="W98" s="3"/>
    </row>
    <row r="99" spans="11:23" x14ac:dyDescent="0.15">
      <c r="K99" s="3" t="s">
        <v>120</v>
      </c>
      <c r="L99" s="3">
        <f>COUNTIF(L2:L81,"&lt;1.908")-COUNTIF(L2:L81,"&lt;1.694")</f>
        <v>10</v>
      </c>
      <c r="M99" s="3">
        <v>10</v>
      </c>
      <c r="W99" s="3"/>
    </row>
    <row r="100" spans="11:23" x14ac:dyDescent="0.15">
      <c r="K100" s="3" t="s">
        <v>121</v>
      </c>
      <c r="L100" s="3">
        <f>COUNTIF(L2:L81,"&lt;2.122")-COUNTIF(L2:L81,"&lt;1.908")</f>
        <v>10</v>
      </c>
      <c r="M100" s="3">
        <v>10</v>
      </c>
      <c r="W100" s="3"/>
    </row>
    <row r="101" spans="11:23" x14ac:dyDescent="0.15">
      <c r="K101" s="3" t="s">
        <v>122</v>
      </c>
      <c r="L101" s="3">
        <f>COUNTIF(L2:L81,"&lt;2.336")-COUNTIF(L2:L81,"&lt;2.122")</f>
        <v>10</v>
      </c>
      <c r="M101" s="3">
        <v>10</v>
      </c>
      <c r="W101" s="3"/>
    </row>
    <row r="102" spans="11:23" x14ac:dyDescent="0.15">
      <c r="K102" s="3" t="s">
        <v>123</v>
      </c>
      <c r="L102" s="3">
        <f>COUNTIF(L2:L81,"&lt;2.55")-COUNTIF(L2:L81,"&lt;2.336")</f>
        <v>10</v>
      </c>
      <c r="M102" s="3">
        <v>10</v>
      </c>
      <c r="W102" s="3"/>
    </row>
    <row r="103" spans="11:23" x14ac:dyDescent="0.15">
      <c r="K103" s="3" t="s">
        <v>124</v>
      </c>
      <c r="L103" s="3">
        <f>COUNTIF(L2:L81,"&lt;2.764")-COUNTIF(L2:L81,"&lt;2.55")</f>
        <v>10</v>
      </c>
      <c r="M103" s="3">
        <v>10</v>
      </c>
      <c r="W103" s="3"/>
    </row>
    <row r="104" spans="11:23" s="2" customFormat="1" x14ac:dyDescent="0.15">
      <c r="K104" s="11" t="s">
        <v>125</v>
      </c>
      <c r="L104" s="11">
        <f>COUNTIF(L2:L81,"&lt;2.978")-COUNTIF(L2:L81,"&lt;2.764")</f>
        <v>0</v>
      </c>
      <c r="M104" s="11">
        <v>10</v>
      </c>
      <c r="W104" s="11"/>
    </row>
    <row r="105" spans="11:23" x14ac:dyDescent="0.15">
      <c r="K105" s="3" t="s">
        <v>77</v>
      </c>
      <c r="L105" s="3">
        <v>0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O116">
        <v>1.9079999999999999</v>
      </c>
      <c r="P116">
        <v>0.155</v>
      </c>
      <c r="R116">
        <v>0.83799999999999997</v>
      </c>
      <c r="S116">
        <v>2.9830000000000001</v>
      </c>
      <c r="T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O117">
        <v>2.5009999999999999</v>
      </c>
      <c r="P117">
        <v>0.21299999999999999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O118">
        <v>3.472</v>
      </c>
      <c r="P118">
        <v>0.29099999999999998</v>
      </c>
      <c r="R118">
        <v>2.3980000000000001</v>
      </c>
      <c r="S118">
        <v>4.5430000000000001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L125" s="10"/>
      <c r="W125" s="17"/>
    </row>
    <row r="126" spans="11:23" x14ac:dyDescent="0.15">
      <c r="L126" s="10"/>
      <c r="W126" s="17"/>
    </row>
    <row r="127" spans="11:23" x14ac:dyDescent="0.15">
      <c r="L127" s="10"/>
      <c r="W127" s="17"/>
    </row>
    <row r="128" spans="11:23" x14ac:dyDescent="0.15">
      <c r="L128" s="10"/>
      <c r="W128" s="17"/>
    </row>
    <row r="129" spans="12:23" x14ac:dyDescent="0.15">
      <c r="L129" s="10"/>
      <c r="W129" s="17"/>
    </row>
  </sheetData>
  <phoneticPr fontId="5" type="noConversion"/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E105"/>
  <sheetViews>
    <sheetView topLeftCell="G67" workbookViewId="0">
      <selection activeCell="P69" sqref="P69:S73"/>
    </sheetView>
  </sheetViews>
  <sheetFormatPr defaultColWidth="8.875" defaultRowHeight="13.5" x14ac:dyDescent="0.15"/>
  <cols>
    <col min="11" max="12" width="19.875" customWidth="1"/>
    <col min="13" max="14" width="12.875"/>
    <col min="20" max="22" width="12.875"/>
    <col min="23" max="23" width="21.25" customWidth="1"/>
    <col min="24" max="25" width="12.875"/>
    <col min="27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247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10.089052200317401</v>
      </c>
      <c r="L2" s="10">
        <v>1.4337005615234399</v>
      </c>
      <c r="M2">
        <v>0.81943511962890603</v>
      </c>
      <c r="N2">
        <v>7.7478389739990199</v>
      </c>
      <c r="O2">
        <v>5</v>
      </c>
      <c r="P2">
        <v>5</v>
      </c>
      <c r="Q2">
        <v>15</v>
      </c>
      <c r="R2" s="16">
        <v>0.33329999999999999</v>
      </c>
      <c r="S2" s="16">
        <f t="shared" ref="S2:S55" si="0">O2/E2</f>
        <v>0.5</v>
      </c>
      <c r="T2">
        <v>5.0295791625976598</v>
      </c>
      <c r="U2">
        <v>4.5980720520019496</v>
      </c>
      <c r="V2">
        <v>4.3764610290527299</v>
      </c>
      <c r="W2" s="17">
        <v>0.221611022949219</v>
      </c>
      <c r="X2">
        <v>0.65311813354492199</v>
      </c>
      <c r="Y2">
        <v>0.65311813354492199</v>
      </c>
      <c r="Z2">
        <v>0.5</v>
      </c>
      <c r="AA2">
        <v>1</v>
      </c>
      <c r="AB2">
        <v>0.66666666666666696</v>
      </c>
      <c r="AC2">
        <v>0.8</v>
      </c>
      <c r="AD2">
        <v>0</v>
      </c>
      <c r="AE2">
        <v>0.5</v>
      </c>
    </row>
    <row r="3" spans="1:31" x14ac:dyDescent="0.15">
      <c r="A3" s="6">
        <v>547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11.005033493041999</v>
      </c>
      <c r="L3" s="10">
        <v>1.4361381530761701</v>
      </c>
      <c r="M3">
        <v>0.89216995239257801</v>
      </c>
      <c r="N3">
        <v>9.2412834167480504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5.1018753051757804</v>
      </c>
      <c r="U3">
        <v>4.6242842674255398</v>
      </c>
      <c r="V3">
        <v>4.4573349952697798</v>
      </c>
      <c r="W3" s="17">
        <v>0.166949272155762</v>
      </c>
      <c r="X3">
        <v>0.64454030990600597</v>
      </c>
      <c r="Y3">
        <v>0.64454030990600597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818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1.4415435791015601</v>
      </c>
      <c r="M4">
        <v>9999</v>
      </c>
      <c r="N4">
        <v>9999</v>
      </c>
      <c r="O4">
        <v>9</v>
      </c>
      <c r="P4">
        <v>9</v>
      </c>
      <c r="Q4">
        <v>19</v>
      </c>
      <c r="R4" s="16">
        <v>0.47370000000000001</v>
      </c>
      <c r="S4" s="16">
        <f t="shared" si="0"/>
        <v>0.9</v>
      </c>
      <c r="T4">
        <v>5.4664688110351598</v>
      </c>
      <c r="U4">
        <v>5.0930833816528303</v>
      </c>
      <c r="V4">
        <v>4.8673996925354004</v>
      </c>
      <c r="W4" s="17">
        <v>0.225683689117432</v>
      </c>
      <c r="X4">
        <v>0.59906911849975597</v>
      </c>
      <c r="Y4">
        <v>0.59906911849975597</v>
      </c>
      <c r="Z4">
        <v>0.9</v>
      </c>
      <c r="AA4">
        <v>1</v>
      </c>
      <c r="AB4">
        <v>0.52631578947368396</v>
      </c>
      <c r="AC4">
        <v>0.68965517241379304</v>
      </c>
      <c r="AD4">
        <v>0</v>
      </c>
      <c r="AE4">
        <v>0.1</v>
      </c>
    </row>
    <row r="5" spans="1:31" x14ac:dyDescent="0.15">
      <c r="A5" s="6">
        <v>69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13.1346111297607</v>
      </c>
      <c r="L5" s="10">
        <v>1.44252777099609</v>
      </c>
      <c r="M5">
        <v>1.21963882446289</v>
      </c>
      <c r="N5">
        <v>10.762306213378899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5.3450202941894496</v>
      </c>
      <c r="U5">
        <v>4.9189248085021999</v>
      </c>
      <c r="V5">
        <v>4.6901335716247603</v>
      </c>
      <c r="W5" s="17">
        <v>0.22879123687744099</v>
      </c>
      <c r="X5">
        <v>0.65488672256469704</v>
      </c>
      <c r="Y5">
        <v>0.65488672256469704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266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1.4628143310546899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5.3689861297607404</v>
      </c>
      <c r="U6">
        <v>5.0368461608886701</v>
      </c>
      <c r="V6">
        <v>4.7484502792358398</v>
      </c>
      <c r="W6" s="17">
        <v>0.28839588165283198</v>
      </c>
      <c r="X6">
        <v>0.62053585052490201</v>
      </c>
      <c r="Y6">
        <v>0.62053585052490201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13.212623596191399</v>
      </c>
      <c r="L7" s="10">
        <v>1.4628982543945299</v>
      </c>
      <c r="M7">
        <v>1.17099380493164</v>
      </c>
      <c r="N7">
        <v>10.136251449585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5.1509895324706996</v>
      </c>
      <c r="U7">
        <v>4.78108787536621</v>
      </c>
      <c r="V7">
        <v>4.4879059791564897</v>
      </c>
      <c r="W7" s="17">
        <v>0.29318189620971702</v>
      </c>
      <c r="X7">
        <v>0.66308355331420898</v>
      </c>
      <c r="Y7">
        <v>0.66308355331420898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304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12.747520446777299</v>
      </c>
      <c r="L8" s="10">
        <v>1.4641075134277299</v>
      </c>
      <c r="M8">
        <v>1.1974678039550799</v>
      </c>
      <c r="N8">
        <v>9.8706970214843697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5.0813293457031197</v>
      </c>
      <c r="U8">
        <v>4.7279491424560502</v>
      </c>
      <c r="V8">
        <v>4.4495110511779803</v>
      </c>
      <c r="W8" s="17">
        <v>0.27843809127807601</v>
      </c>
      <c r="X8">
        <v>0.63181829452514604</v>
      </c>
      <c r="Y8">
        <v>0.63181829452514604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196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8.9023780822753906</v>
      </c>
      <c r="L9" s="10">
        <v>1.46525382995605</v>
      </c>
      <c r="M9">
        <v>0.93856048583984397</v>
      </c>
      <c r="N9">
        <v>6.6629276275634801</v>
      </c>
      <c r="O9">
        <v>5</v>
      </c>
      <c r="P9">
        <v>5</v>
      </c>
      <c r="Q9">
        <v>14</v>
      </c>
      <c r="R9" s="16">
        <v>0.35709999999999997</v>
      </c>
      <c r="S9" s="16">
        <f t="shared" si="0"/>
        <v>0.5</v>
      </c>
      <c r="T9">
        <v>3.97707939147949</v>
      </c>
      <c r="U9">
        <v>3.64599537849426</v>
      </c>
      <c r="V9">
        <v>3.4673473834991499</v>
      </c>
      <c r="W9" s="17">
        <v>0.17864799499511699</v>
      </c>
      <c r="X9">
        <v>0.50973200798034701</v>
      </c>
      <c r="Y9">
        <v>0.50973200798034701</v>
      </c>
      <c r="Z9">
        <v>0.5</v>
      </c>
      <c r="AA9">
        <v>0.9</v>
      </c>
      <c r="AB9">
        <v>0.64285714285714302</v>
      </c>
      <c r="AC9">
        <v>0.75</v>
      </c>
      <c r="AD9">
        <v>0.1</v>
      </c>
      <c r="AE9">
        <v>0.4</v>
      </c>
    </row>
    <row r="10" spans="1:31" x14ac:dyDescent="0.15">
      <c r="A10" s="6">
        <v>49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10.4540824890137</v>
      </c>
      <c r="L10" s="10">
        <v>1.4660816192627</v>
      </c>
      <c r="M10">
        <v>0.84538650512695301</v>
      </c>
      <c r="N10">
        <v>8.1315193176269496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4.7003345489501998</v>
      </c>
      <c r="U10">
        <v>4.3252639770507804</v>
      </c>
      <c r="V10">
        <v>4.1069321632385298</v>
      </c>
      <c r="W10" s="17">
        <v>0.218331813812256</v>
      </c>
      <c r="X10">
        <v>0.59340238571167003</v>
      </c>
      <c r="Y10">
        <v>0.59340238571167003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s="1" customFormat="1" x14ac:dyDescent="0.15">
      <c r="A11" s="8">
        <v>897</v>
      </c>
      <c r="B11" s="1">
        <v>18</v>
      </c>
      <c r="C11" s="1">
        <v>2</v>
      </c>
      <c r="D11" s="1">
        <v>10</v>
      </c>
      <c r="E11" s="1">
        <v>10</v>
      </c>
      <c r="F11" s="1">
        <v>10</v>
      </c>
      <c r="G11" s="1">
        <v>0</v>
      </c>
      <c r="H11" s="1">
        <v>8</v>
      </c>
      <c r="I11" s="1">
        <v>2</v>
      </c>
      <c r="J11" s="1">
        <v>0.9</v>
      </c>
      <c r="K11" s="12">
        <v>9.2995681762695295</v>
      </c>
      <c r="L11" s="12">
        <v>1.47515296936035</v>
      </c>
      <c r="M11" s="1">
        <v>0.94522857666015603</v>
      </c>
      <c r="N11" s="1">
        <v>7.1308784484863299</v>
      </c>
      <c r="O11" s="1">
        <v>7</v>
      </c>
      <c r="P11" s="1">
        <v>7</v>
      </c>
      <c r="Q11" s="1">
        <v>17</v>
      </c>
      <c r="R11" s="19">
        <v>0.4118</v>
      </c>
      <c r="S11" s="19">
        <f t="shared" si="0"/>
        <v>0.7</v>
      </c>
      <c r="T11" s="1">
        <v>4.4284553527831996</v>
      </c>
      <c r="U11" s="1">
        <v>4.0676326751709002</v>
      </c>
      <c r="V11" s="1">
        <v>3.8728454113006601</v>
      </c>
      <c r="W11" s="12">
        <v>0.19478726387023901</v>
      </c>
      <c r="X11" s="1">
        <v>0.55560994148254395</v>
      </c>
      <c r="Y11" s="1">
        <v>0.55560994148254395</v>
      </c>
      <c r="Z11" s="1">
        <v>0.7</v>
      </c>
      <c r="AA11" s="1">
        <v>1</v>
      </c>
      <c r="AB11" s="1">
        <v>0.58823529411764697</v>
      </c>
      <c r="AC11" s="1">
        <v>0.74074074074074103</v>
      </c>
      <c r="AD11" s="1">
        <v>0</v>
      </c>
      <c r="AE11" s="1">
        <v>0.3</v>
      </c>
    </row>
    <row r="12" spans="1:31" x14ac:dyDescent="0.15">
      <c r="A12" s="6">
        <v>338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8.6174030303955096</v>
      </c>
      <c r="L12" s="10">
        <v>1.6650867462158201</v>
      </c>
      <c r="M12">
        <v>0.68247985839843694</v>
      </c>
      <c r="N12">
        <v>6.6565170288085902</v>
      </c>
      <c r="O12">
        <v>5</v>
      </c>
      <c r="P12">
        <v>5</v>
      </c>
      <c r="Q12">
        <v>14</v>
      </c>
      <c r="R12" s="16">
        <v>0.35709999999999997</v>
      </c>
      <c r="S12" s="16">
        <f t="shared" si="0"/>
        <v>0.5</v>
      </c>
      <c r="T12">
        <v>4.4856338500976598</v>
      </c>
      <c r="U12">
        <v>4.0566248893737802</v>
      </c>
      <c r="V12">
        <v>3.8874640464782702</v>
      </c>
      <c r="W12" s="17">
        <v>0.16916084289550801</v>
      </c>
      <c r="X12">
        <v>0.59816980361938499</v>
      </c>
      <c r="Y12">
        <v>0.59816980361938499</v>
      </c>
      <c r="Z12">
        <v>0.5</v>
      </c>
      <c r="AA12">
        <v>0.9</v>
      </c>
      <c r="AB12">
        <v>0.64285714285714302</v>
      </c>
      <c r="AC12">
        <v>0.75</v>
      </c>
      <c r="AD12">
        <v>0.1</v>
      </c>
      <c r="AE12">
        <v>0.4</v>
      </c>
    </row>
    <row r="13" spans="1:31" x14ac:dyDescent="0.15">
      <c r="A13" s="6">
        <v>577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12.5681343078613</v>
      </c>
      <c r="L13" s="10">
        <v>1.6681442260742201</v>
      </c>
      <c r="M13">
        <v>1.4499664306640601</v>
      </c>
      <c r="N13">
        <v>9.9293594360351598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5.2424602508544904</v>
      </c>
      <c r="U13">
        <v>4.8652920722961399</v>
      </c>
      <c r="V13">
        <v>4.61120510101318</v>
      </c>
      <c r="W13" s="17">
        <v>0.25408697128295898</v>
      </c>
      <c r="X13">
        <v>0.63125514984130904</v>
      </c>
      <c r="Y13">
        <v>0.63125514984130904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848</v>
      </c>
      <c r="B14">
        <v>15</v>
      </c>
      <c r="C14">
        <v>5</v>
      </c>
      <c r="D14">
        <v>10</v>
      </c>
      <c r="E14">
        <v>10</v>
      </c>
      <c r="F14">
        <v>9</v>
      </c>
      <c r="G14">
        <v>1</v>
      </c>
      <c r="H14">
        <v>6</v>
      </c>
      <c r="I14">
        <v>4</v>
      </c>
      <c r="J14">
        <v>0.75</v>
      </c>
      <c r="K14" s="3">
        <v>8.5011577606201207</v>
      </c>
      <c r="L14" s="10">
        <v>1.6695442199707</v>
      </c>
      <c r="M14">
        <v>0.25324249267578097</v>
      </c>
      <c r="N14">
        <v>7.8452701568603498</v>
      </c>
      <c r="O14">
        <v>5</v>
      </c>
      <c r="P14">
        <v>5</v>
      </c>
      <c r="Q14">
        <v>13</v>
      </c>
      <c r="R14" s="16">
        <v>0.3846</v>
      </c>
      <c r="S14" s="16">
        <f t="shared" si="0"/>
        <v>0.5</v>
      </c>
      <c r="T14">
        <v>3.9614181518554701</v>
      </c>
      <c r="U14">
        <v>3.4651966094970699</v>
      </c>
      <c r="V14">
        <v>3.4888870716095002</v>
      </c>
      <c r="W14" s="17">
        <v>2.3690462112426799E-2</v>
      </c>
      <c r="X14">
        <v>0.47253108024597201</v>
      </c>
      <c r="Y14">
        <v>0.47253108024597201</v>
      </c>
      <c r="Z14">
        <v>0.5</v>
      </c>
      <c r="AA14">
        <v>0.8</v>
      </c>
      <c r="AB14">
        <v>0.61538461538461497</v>
      </c>
      <c r="AC14">
        <v>0.69565217391304301</v>
      </c>
      <c r="AD14">
        <v>0.2</v>
      </c>
      <c r="AE14">
        <v>0.3</v>
      </c>
    </row>
    <row r="15" spans="1:31" x14ac:dyDescent="0.15">
      <c r="A15" s="6">
        <v>517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9.1231307983398402</v>
      </c>
      <c r="L15" s="10">
        <v>1.67024993896484</v>
      </c>
      <c r="M15">
        <v>0.63208389282226596</v>
      </c>
      <c r="N15">
        <v>7.1864337921142596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3.8676643371582</v>
      </c>
      <c r="U15">
        <v>3.4829962253570601</v>
      </c>
      <c r="V15">
        <v>3.3182685375213601</v>
      </c>
      <c r="W15" s="17">
        <v>0.164727687835693</v>
      </c>
      <c r="X15">
        <v>0.54939579963684104</v>
      </c>
      <c r="Y15">
        <v>0.54939579963684104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387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9.1795406341552699</v>
      </c>
      <c r="L16" s="10">
        <v>1.6706008911132799</v>
      </c>
      <c r="M16">
        <v>0.61669158935546897</v>
      </c>
      <c r="N16">
        <v>7.2140235900878897</v>
      </c>
      <c r="O16">
        <v>5</v>
      </c>
      <c r="P16">
        <v>5</v>
      </c>
      <c r="Q16">
        <v>15</v>
      </c>
      <c r="R16" s="16">
        <v>0.33329999999999999</v>
      </c>
      <c r="S16" s="16">
        <f t="shared" si="0"/>
        <v>0.5</v>
      </c>
      <c r="T16">
        <v>4.4464607238769496</v>
      </c>
      <c r="U16">
        <v>4.0024466514587402</v>
      </c>
      <c r="V16">
        <v>3.8327934741973899</v>
      </c>
      <c r="W16" s="17">
        <v>0.16965317726135301</v>
      </c>
      <c r="X16">
        <v>0.61366724967956499</v>
      </c>
      <c r="Y16">
        <v>0.61366724967956499</v>
      </c>
      <c r="Z16">
        <v>0.5</v>
      </c>
      <c r="AA16">
        <v>1</v>
      </c>
      <c r="AB16">
        <v>0.66666666666666696</v>
      </c>
      <c r="AC16">
        <v>0.8</v>
      </c>
      <c r="AD16">
        <v>0</v>
      </c>
      <c r="AE16">
        <v>0.5</v>
      </c>
    </row>
    <row r="17" spans="1:31" x14ac:dyDescent="0.15">
      <c r="A17" s="6">
        <v>112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8.9480361938476598</v>
      </c>
      <c r="L17" s="10">
        <v>1.6710662841796899</v>
      </c>
      <c r="M17">
        <v>0.69068527221679699</v>
      </c>
      <c r="N17">
        <v>7.1277313232421902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3.9528541564941402</v>
      </c>
      <c r="U17">
        <v>3.5617759227752699</v>
      </c>
      <c r="V17">
        <v>3.4006295204162602</v>
      </c>
      <c r="W17" s="17">
        <v>0.16114640235900901</v>
      </c>
      <c r="X17">
        <v>0.55222463607788097</v>
      </c>
      <c r="Y17">
        <v>0.55222463607788097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328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8.1553688049316406</v>
      </c>
      <c r="L18" s="10">
        <v>1.6735954284668</v>
      </c>
      <c r="M18">
        <v>0.27482986450195301</v>
      </c>
      <c r="N18">
        <v>7.3060321807861301</v>
      </c>
      <c r="O18">
        <v>5</v>
      </c>
      <c r="P18">
        <v>5</v>
      </c>
      <c r="Q18">
        <v>14</v>
      </c>
      <c r="R18" s="16">
        <v>0.35709999999999997</v>
      </c>
      <c r="S18" s="16">
        <f t="shared" si="0"/>
        <v>0.5</v>
      </c>
      <c r="T18">
        <v>4.2488098144531197</v>
      </c>
      <c r="U18">
        <v>3.7537801265716499</v>
      </c>
      <c r="V18">
        <v>3.6958022117614702</v>
      </c>
      <c r="W18" s="17">
        <v>5.7977914810180699E-2</v>
      </c>
      <c r="X18">
        <v>0.55300760269164995</v>
      </c>
      <c r="Y18">
        <v>0.55300760269164995</v>
      </c>
      <c r="Z18">
        <v>0.5</v>
      </c>
      <c r="AA18">
        <v>0.9</v>
      </c>
      <c r="AB18">
        <v>0.64285714285714302</v>
      </c>
      <c r="AC18">
        <v>0.75</v>
      </c>
      <c r="AD18">
        <v>0.1</v>
      </c>
      <c r="AE18">
        <v>0.4</v>
      </c>
    </row>
    <row r="19" spans="1:31" x14ac:dyDescent="0.15">
      <c r="A19" s="6">
        <v>291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9.5702247619628906</v>
      </c>
      <c r="L19" s="10">
        <v>1.6777858734130899</v>
      </c>
      <c r="M19">
        <v>0.52964401245117199</v>
      </c>
      <c r="N19">
        <v>7.4477958679199201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4.4827747344970703</v>
      </c>
      <c r="U19">
        <v>4.02935695648193</v>
      </c>
      <c r="V19">
        <v>3.8488106727600102</v>
      </c>
      <c r="W19" s="17">
        <v>0.18054628372192399</v>
      </c>
      <c r="X19">
        <v>0.63396406173706099</v>
      </c>
      <c r="Y19">
        <v>0.63396406173706099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236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8.6139144897460902</v>
      </c>
      <c r="L20" s="10">
        <v>1.6832447052002</v>
      </c>
      <c r="M20">
        <v>1.0233688354492201</v>
      </c>
      <c r="N20">
        <v>7.7014026641845703</v>
      </c>
      <c r="O20">
        <v>7</v>
      </c>
      <c r="P20">
        <v>7</v>
      </c>
      <c r="Q20">
        <v>16</v>
      </c>
      <c r="R20" s="16">
        <v>0.4375</v>
      </c>
      <c r="S20" s="16">
        <f t="shared" si="0"/>
        <v>0.7</v>
      </c>
      <c r="T20">
        <v>4.2170715332031197</v>
      </c>
      <c r="U20">
        <v>3.7632749080657999</v>
      </c>
      <c r="V20">
        <v>3.6733157634735099</v>
      </c>
      <c r="W20" s="17">
        <v>8.9959144592285198E-2</v>
      </c>
      <c r="X20">
        <v>0.54375576972961404</v>
      </c>
      <c r="Y20">
        <v>0.54375576972961404</v>
      </c>
      <c r="Z20">
        <v>0.7</v>
      </c>
      <c r="AA20">
        <v>0.9</v>
      </c>
      <c r="AB20">
        <v>0.5625</v>
      </c>
      <c r="AC20">
        <v>0.69230769230769196</v>
      </c>
      <c r="AD20">
        <v>0.1</v>
      </c>
      <c r="AE20">
        <v>0.2</v>
      </c>
    </row>
    <row r="21" spans="1:31" s="1" customFormat="1" x14ac:dyDescent="0.15">
      <c r="A21" s="8">
        <v>733</v>
      </c>
      <c r="B21" s="1">
        <v>19</v>
      </c>
      <c r="C21" s="1">
        <v>1</v>
      </c>
      <c r="D21" s="1">
        <v>10</v>
      </c>
      <c r="E21" s="1">
        <v>10</v>
      </c>
      <c r="F21" s="1">
        <v>10</v>
      </c>
      <c r="G21" s="1">
        <v>0</v>
      </c>
      <c r="H21" s="1">
        <v>9</v>
      </c>
      <c r="I21" s="1">
        <v>1</v>
      </c>
      <c r="J21" s="1">
        <v>0.95</v>
      </c>
      <c r="K21" s="12">
        <v>11.8653621673584</v>
      </c>
      <c r="L21" s="12">
        <v>1.68826484680176</v>
      </c>
      <c r="M21" s="1">
        <v>1.46877670288086</v>
      </c>
      <c r="N21" s="1">
        <v>9.1130142211914098</v>
      </c>
      <c r="O21" s="1">
        <v>6</v>
      </c>
      <c r="P21" s="1">
        <v>6</v>
      </c>
      <c r="Q21" s="1">
        <v>16</v>
      </c>
      <c r="R21" s="19">
        <v>0.375</v>
      </c>
      <c r="S21" s="19">
        <f t="shared" si="0"/>
        <v>0.6</v>
      </c>
      <c r="T21" s="1">
        <v>4.6890087127685502</v>
      </c>
      <c r="U21" s="1">
        <v>4.3773121833801296</v>
      </c>
      <c r="V21" s="1">
        <v>4.1230134963989302</v>
      </c>
      <c r="W21" s="12">
        <v>0.25429868698120101</v>
      </c>
      <c r="X21" s="1">
        <v>0.56599521636962902</v>
      </c>
      <c r="Y21" s="1">
        <v>0.56599521636962902</v>
      </c>
      <c r="Z21" s="1">
        <v>0.6</v>
      </c>
      <c r="AA21" s="1">
        <v>1</v>
      </c>
      <c r="AB21" s="1">
        <v>0.625</v>
      </c>
      <c r="AC21" s="1">
        <v>0.76923076923076905</v>
      </c>
      <c r="AD21" s="1">
        <v>0</v>
      </c>
      <c r="AE21" s="1">
        <v>0.4</v>
      </c>
    </row>
    <row r="22" spans="1:31" x14ac:dyDescent="0.15">
      <c r="A22" s="6">
        <v>585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9.2794609069824201</v>
      </c>
      <c r="L22" s="10">
        <v>1.8876895904541</v>
      </c>
      <c r="M22">
        <v>1.0300750732421899</v>
      </c>
      <c r="N22">
        <v>7.7009811401367196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3.9908638000488299</v>
      </c>
      <c r="U22">
        <v>3.5782923698425302</v>
      </c>
      <c r="V22">
        <v>3.4365584850311302</v>
      </c>
      <c r="W22" s="17">
        <v>0.14173388481140101</v>
      </c>
      <c r="X22">
        <v>0.55430531501769997</v>
      </c>
      <c r="Y22">
        <v>0.55430531501769997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434</v>
      </c>
      <c r="B23">
        <v>17</v>
      </c>
      <c r="C23">
        <v>3</v>
      </c>
      <c r="D23">
        <v>10</v>
      </c>
      <c r="E23">
        <v>10</v>
      </c>
      <c r="F23">
        <v>10</v>
      </c>
      <c r="G23">
        <v>0</v>
      </c>
      <c r="H23">
        <v>7</v>
      </c>
      <c r="I23">
        <v>3</v>
      </c>
      <c r="J23">
        <v>0.85</v>
      </c>
      <c r="K23" s="3">
        <v>9.6498718261718697</v>
      </c>
      <c r="L23" s="10">
        <v>1.8878593444824201</v>
      </c>
      <c r="M23">
        <v>0.82209014892578103</v>
      </c>
      <c r="N23">
        <v>7.5360412597656197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4.3355979919433603</v>
      </c>
      <c r="U23">
        <v>3.9106612205505402</v>
      </c>
      <c r="V23">
        <v>3.71452856063843</v>
      </c>
      <c r="W23" s="17">
        <v>0.19613265991210899</v>
      </c>
      <c r="X23">
        <v>0.62106943130493197</v>
      </c>
      <c r="Y23">
        <v>0.62106943130493197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981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7.6400470733642596</v>
      </c>
      <c r="L24" s="10">
        <v>1.8883800506591799</v>
      </c>
      <c r="M24">
        <v>0.61321640014648404</v>
      </c>
      <c r="N24">
        <v>6.3982028961181596</v>
      </c>
      <c r="O24">
        <v>4</v>
      </c>
      <c r="P24">
        <v>4</v>
      </c>
      <c r="Q24">
        <v>13</v>
      </c>
      <c r="R24" s="16">
        <v>0.30769999999999997</v>
      </c>
      <c r="S24" s="16">
        <f t="shared" si="0"/>
        <v>0.4</v>
      </c>
      <c r="T24">
        <v>3.7331581115722701</v>
      </c>
      <c r="U24">
        <v>3.33506560325623</v>
      </c>
      <c r="V24">
        <v>3.2318885326385498</v>
      </c>
      <c r="W24" s="17">
        <v>0.103177070617676</v>
      </c>
      <c r="X24">
        <v>0.50126957893371604</v>
      </c>
      <c r="Y24">
        <v>0.50126957893371604</v>
      </c>
      <c r="Z24">
        <v>0.4</v>
      </c>
      <c r="AA24">
        <v>0.9</v>
      </c>
      <c r="AB24">
        <v>0.69230769230769196</v>
      </c>
      <c r="AC24">
        <v>0.78260869565217395</v>
      </c>
      <c r="AD24">
        <v>0.1</v>
      </c>
      <c r="AE24">
        <v>0.5</v>
      </c>
    </row>
    <row r="25" spans="1:31" x14ac:dyDescent="0.15">
      <c r="A25" s="6">
        <v>408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10.498249053955099</v>
      </c>
      <c r="L25" s="10">
        <v>1.8893241882324201</v>
      </c>
      <c r="M25">
        <v>1.2421913146972701</v>
      </c>
      <c r="N25">
        <v>7.5254993438720703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4.4369258880615199</v>
      </c>
      <c r="U25">
        <v>4.0983295440673801</v>
      </c>
      <c r="V25">
        <v>3.8247802257537802</v>
      </c>
      <c r="W25" s="17">
        <v>0.27354931831359902</v>
      </c>
      <c r="X25">
        <v>0.61214566230773904</v>
      </c>
      <c r="Y25">
        <v>0.61214566230773904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210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9.3285999298095703</v>
      </c>
      <c r="L26" s="10">
        <v>1.6996536254882799</v>
      </c>
      <c r="M26">
        <v>1.1137390136718699</v>
      </c>
      <c r="N26">
        <v>6.60658836364746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4.1583976745605504</v>
      </c>
      <c r="U26">
        <v>3.84421730041504</v>
      </c>
      <c r="V26">
        <v>3.6080558300018302</v>
      </c>
      <c r="W26" s="17">
        <v>0.23616147041320801</v>
      </c>
      <c r="X26">
        <v>0.55034184455871604</v>
      </c>
      <c r="Y26">
        <v>0.55034184455871604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819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8.2987251281738299</v>
      </c>
      <c r="L27" s="10">
        <v>1.70660972595215</v>
      </c>
      <c r="M27">
        <v>1.26260757446289</v>
      </c>
      <c r="N27">
        <v>6.0201244354248002</v>
      </c>
      <c r="O27">
        <v>5</v>
      </c>
      <c r="P27">
        <v>5</v>
      </c>
      <c r="Q27">
        <v>14</v>
      </c>
      <c r="R27" s="16">
        <v>0.35709999999999997</v>
      </c>
      <c r="S27" s="16">
        <f t="shared" si="0"/>
        <v>0.5</v>
      </c>
      <c r="T27">
        <v>3.8572235107421902</v>
      </c>
      <c r="U27">
        <v>3.5492651462554901</v>
      </c>
      <c r="V27">
        <v>3.3701317310333301</v>
      </c>
      <c r="W27" s="17">
        <v>0.179133415222168</v>
      </c>
      <c r="X27">
        <v>0.48709177970886203</v>
      </c>
      <c r="Y27">
        <v>0.48709177970886203</v>
      </c>
      <c r="Z27">
        <v>0.5</v>
      </c>
      <c r="AA27">
        <v>0.9</v>
      </c>
      <c r="AB27">
        <v>0.64285714285714302</v>
      </c>
      <c r="AC27">
        <v>0.75</v>
      </c>
      <c r="AD27">
        <v>0.1</v>
      </c>
      <c r="AE27">
        <v>0.4</v>
      </c>
    </row>
    <row r="28" spans="1:31" x14ac:dyDescent="0.15">
      <c r="A28" s="6">
        <v>532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9.6175632476806605</v>
      </c>
      <c r="L28" s="10">
        <v>1.9014892578125</v>
      </c>
      <c r="M28">
        <v>1.4356002807617201</v>
      </c>
      <c r="N28">
        <v>7.315673828125</v>
      </c>
      <c r="O28">
        <v>4</v>
      </c>
      <c r="P28">
        <v>4</v>
      </c>
      <c r="Q28">
        <v>13</v>
      </c>
      <c r="R28" s="16">
        <v>0.30769999999999997</v>
      </c>
      <c r="S28" s="16">
        <f t="shared" si="0"/>
        <v>0.4</v>
      </c>
      <c r="T28">
        <v>4.1075992584228498</v>
      </c>
      <c r="U28">
        <v>3.81423759460449</v>
      </c>
      <c r="V28">
        <v>3.5993456840515101</v>
      </c>
      <c r="W28" s="17">
        <v>0.21489191055297799</v>
      </c>
      <c r="X28">
        <v>0.508253574371338</v>
      </c>
      <c r="Y28">
        <v>0.508253574371338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6">
        <v>156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8.0599040985107404</v>
      </c>
      <c r="L29" s="10">
        <v>1.6942272186279299</v>
      </c>
      <c r="M29">
        <v>0.34922027587890597</v>
      </c>
      <c r="N29">
        <v>7.2469310760498002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4.22702980041504</v>
      </c>
      <c r="U29">
        <v>3.72976851463318</v>
      </c>
      <c r="V29">
        <v>3.6585106849670401</v>
      </c>
      <c r="W29" s="17">
        <v>7.1257829666137695E-2</v>
      </c>
      <c r="X29">
        <v>0.56851911544799805</v>
      </c>
      <c r="Y29">
        <v>0.56851911544799805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990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8.4486637115478498</v>
      </c>
      <c r="L30" s="10">
        <v>1.9053821563720701</v>
      </c>
      <c r="M30">
        <v>0.90157699584960904</v>
      </c>
      <c r="N30">
        <v>6.00150489807129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4.1283950805664098</v>
      </c>
      <c r="U30">
        <v>3.7545332908630402</v>
      </c>
      <c r="V30">
        <v>3.5537257194518999</v>
      </c>
      <c r="W30" s="17">
        <v>0.20080757141113301</v>
      </c>
      <c r="X30">
        <v>0.57466936111450195</v>
      </c>
      <c r="Y30">
        <v>0.57466936111450195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s="1" customFormat="1" x14ac:dyDescent="0.15">
      <c r="A31" s="8">
        <v>919</v>
      </c>
      <c r="B31" s="1">
        <v>18</v>
      </c>
      <c r="C31" s="1">
        <v>2</v>
      </c>
      <c r="D31" s="1">
        <v>10</v>
      </c>
      <c r="E31" s="1">
        <v>10</v>
      </c>
      <c r="F31" s="1">
        <v>10</v>
      </c>
      <c r="G31" s="1">
        <v>0</v>
      </c>
      <c r="H31" s="1">
        <v>8</v>
      </c>
      <c r="I31" s="1">
        <v>2</v>
      </c>
      <c r="J31" s="1">
        <v>0.9</v>
      </c>
      <c r="K31" s="12">
        <v>9.3149452209472692</v>
      </c>
      <c r="L31" s="12">
        <v>1.9072952270507799</v>
      </c>
      <c r="M31" s="1">
        <v>1.2956085205078101</v>
      </c>
      <c r="N31" s="1">
        <v>6.2011222839355504</v>
      </c>
      <c r="O31" s="1">
        <v>5</v>
      </c>
      <c r="P31" s="1">
        <v>5</v>
      </c>
      <c r="Q31" s="1">
        <v>15</v>
      </c>
      <c r="R31" s="19">
        <v>0.33329999999999999</v>
      </c>
      <c r="S31" s="19">
        <f t="shared" si="0"/>
        <v>0.5</v>
      </c>
      <c r="T31" s="1">
        <v>3.9522819519043</v>
      </c>
      <c r="U31" s="1">
        <v>3.6741347312927202</v>
      </c>
      <c r="V31" s="1">
        <v>3.4054298400878902</v>
      </c>
      <c r="W31" s="12">
        <v>0.26870489120483398</v>
      </c>
      <c r="X31" s="1">
        <v>0.54685211181640603</v>
      </c>
      <c r="Y31" s="1">
        <v>0.54685211181640603</v>
      </c>
      <c r="Z31" s="1">
        <v>0.5</v>
      </c>
      <c r="AA31" s="1">
        <v>1</v>
      </c>
      <c r="AB31" s="1">
        <v>0.66666666666666696</v>
      </c>
      <c r="AC31" s="1">
        <v>0.8</v>
      </c>
      <c r="AD31" s="1">
        <v>0</v>
      </c>
      <c r="AE31" s="1">
        <v>0.5</v>
      </c>
    </row>
    <row r="32" spans="1:31" x14ac:dyDescent="0.15">
      <c r="A32" s="6">
        <v>868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12.251512527465801</v>
      </c>
      <c r="L32" s="10">
        <v>1.91659736633301</v>
      </c>
      <c r="M32">
        <v>1.7530345916748</v>
      </c>
      <c r="N32">
        <v>9.8475990295410192</v>
      </c>
      <c r="O32">
        <v>8</v>
      </c>
      <c r="P32">
        <v>8</v>
      </c>
      <c r="Q32">
        <v>18</v>
      </c>
      <c r="R32" s="16">
        <v>0.44440000000000002</v>
      </c>
      <c r="S32" s="16">
        <f t="shared" si="0"/>
        <v>0.8</v>
      </c>
      <c r="T32">
        <v>4.5495071411132804</v>
      </c>
      <c r="U32">
        <v>4.2235770225524902</v>
      </c>
      <c r="V32">
        <v>3.9954762458801301</v>
      </c>
      <c r="W32" s="17">
        <v>0.228100776672363</v>
      </c>
      <c r="X32">
        <v>0.55403089523315396</v>
      </c>
      <c r="Y32">
        <v>0.55403089523315396</v>
      </c>
      <c r="Z32">
        <v>0.8</v>
      </c>
      <c r="AA32">
        <v>1</v>
      </c>
      <c r="AB32">
        <v>0.55555555555555602</v>
      </c>
      <c r="AC32">
        <v>0.71428571428571397</v>
      </c>
      <c r="AD32">
        <v>0</v>
      </c>
      <c r="AE32">
        <v>0.2</v>
      </c>
    </row>
    <row r="33" spans="1:31" x14ac:dyDescent="0.15">
      <c r="A33" s="6">
        <v>984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8.6383628845214808</v>
      </c>
      <c r="L33" s="10">
        <v>1.9156856536865201</v>
      </c>
      <c r="M33">
        <v>0.92982864379882801</v>
      </c>
      <c r="N33">
        <v>6.3176345825195304</v>
      </c>
      <c r="O33">
        <v>4</v>
      </c>
      <c r="P33">
        <v>4</v>
      </c>
      <c r="Q33">
        <v>13</v>
      </c>
      <c r="R33" s="16">
        <v>0.30769999999999997</v>
      </c>
      <c r="S33" s="16">
        <f t="shared" si="0"/>
        <v>0.4</v>
      </c>
      <c r="T33">
        <v>4.0963973999023402</v>
      </c>
      <c r="U33">
        <v>3.7216889858245801</v>
      </c>
      <c r="V33">
        <v>3.5205378532409699</v>
      </c>
      <c r="W33" s="17">
        <v>0.201151132583618</v>
      </c>
      <c r="X33">
        <v>0.57585954666137695</v>
      </c>
      <c r="Y33">
        <v>0.57585954666137695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6">
        <v>988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 s="3">
        <v>8.1600093841552699</v>
      </c>
      <c r="L34" s="10">
        <v>1.94161224365234</v>
      </c>
      <c r="M34">
        <v>1.1595420837402299</v>
      </c>
      <c r="N34">
        <v>6.2765445709228498</v>
      </c>
      <c r="O34">
        <v>3</v>
      </c>
      <c r="P34">
        <v>3</v>
      </c>
      <c r="Q34">
        <v>12</v>
      </c>
      <c r="R34" s="16">
        <v>0.25</v>
      </c>
      <c r="S34" s="16">
        <f t="shared" si="0"/>
        <v>0.3</v>
      </c>
      <c r="T34">
        <v>3.25923347473144</v>
      </c>
      <c r="U34">
        <v>2.96667551994324</v>
      </c>
      <c r="V34">
        <v>2.79502177238464</v>
      </c>
      <c r="W34" s="17">
        <v>0.171653747558594</v>
      </c>
      <c r="X34">
        <v>0.46421170234680198</v>
      </c>
      <c r="Y34">
        <v>0.46421170234680198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151</v>
      </c>
      <c r="B35">
        <v>17</v>
      </c>
      <c r="C35">
        <v>3</v>
      </c>
      <c r="D35">
        <v>10</v>
      </c>
      <c r="E35">
        <v>10</v>
      </c>
      <c r="F35">
        <v>10</v>
      </c>
      <c r="G35">
        <v>0</v>
      </c>
      <c r="H35">
        <v>7</v>
      </c>
      <c r="I35">
        <v>3</v>
      </c>
      <c r="J35">
        <v>0.85</v>
      </c>
      <c r="K35" s="3">
        <v>8.2556800842285192</v>
      </c>
      <c r="L35" s="10">
        <v>1.9298229217529299</v>
      </c>
      <c r="M35">
        <v>1.1488952636718699</v>
      </c>
      <c r="N35">
        <v>6.4338340759277299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4.10306739807129</v>
      </c>
      <c r="U35">
        <v>3.7360796928405802</v>
      </c>
      <c r="V35">
        <v>3.5790646076202401</v>
      </c>
      <c r="W35" s="17">
        <v>0.157015085220337</v>
      </c>
      <c r="X35">
        <v>0.52400279045105003</v>
      </c>
      <c r="Y35">
        <v>0.52400279045105003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703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10.502403259277299</v>
      </c>
      <c r="L36" s="10">
        <v>1.91311454772949</v>
      </c>
      <c r="M36">
        <v>1.4577445983886701</v>
      </c>
      <c r="N36">
        <v>8.4597473144531197</v>
      </c>
      <c r="O36">
        <v>6</v>
      </c>
      <c r="P36">
        <v>6</v>
      </c>
      <c r="Q36">
        <v>16</v>
      </c>
      <c r="R36" s="16">
        <v>0.375</v>
      </c>
      <c r="S36" s="16">
        <f t="shared" si="0"/>
        <v>0.6</v>
      </c>
      <c r="T36">
        <v>4.2322654724121103</v>
      </c>
      <c r="U36">
        <v>3.86691045761108</v>
      </c>
      <c r="V36">
        <v>3.6686854362487802</v>
      </c>
      <c r="W36" s="17">
        <v>0.19822502136230499</v>
      </c>
      <c r="X36">
        <v>0.56358003616332997</v>
      </c>
      <c r="Y36">
        <v>0.56358003616332997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66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12.834880828857401</v>
      </c>
      <c r="L37" s="10">
        <v>1.9117622375488299</v>
      </c>
      <c r="M37">
        <v>1.6743087768554701</v>
      </c>
      <c r="N37">
        <v>9.7622947692871094</v>
      </c>
      <c r="O37">
        <v>6</v>
      </c>
      <c r="P37">
        <v>6</v>
      </c>
      <c r="Q37">
        <v>16</v>
      </c>
      <c r="R37" s="16">
        <v>0.375</v>
      </c>
      <c r="S37" s="16">
        <f t="shared" si="0"/>
        <v>0.6</v>
      </c>
      <c r="T37">
        <v>5.3047294616699201</v>
      </c>
      <c r="U37">
        <v>4.9479794502258301</v>
      </c>
      <c r="V37">
        <v>4.6499147415161097</v>
      </c>
      <c r="W37" s="17">
        <v>0.29806470870971702</v>
      </c>
      <c r="X37">
        <v>0.65481472015380904</v>
      </c>
      <c r="Y37">
        <v>0.65481472015380904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530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13.0725746154785</v>
      </c>
      <c r="L38" s="10">
        <v>1.9138488769531199</v>
      </c>
      <c r="M38">
        <v>1.68550872802734</v>
      </c>
      <c r="N38">
        <v>10.1151885986328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4.7995872497558603</v>
      </c>
      <c r="U38">
        <v>4.4854669570922896</v>
      </c>
      <c r="V38">
        <v>4.2099537849426296</v>
      </c>
      <c r="W38" s="17">
        <v>0.27551317214965798</v>
      </c>
      <c r="X38">
        <v>0.58963346481323198</v>
      </c>
      <c r="Y38">
        <v>0.58963346481323198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132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7.7216281890869096</v>
      </c>
      <c r="L39" s="10">
        <v>1.9129390716552701</v>
      </c>
      <c r="M39">
        <v>1.05533599853516</v>
      </c>
      <c r="N39">
        <v>5.4394378662109402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3.7243061065673801</v>
      </c>
      <c r="U39">
        <v>3.4226949214935298</v>
      </c>
      <c r="V39">
        <v>3.25215792655945</v>
      </c>
      <c r="W39" s="17">
        <v>0.170536994934082</v>
      </c>
      <c r="X39">
        <v>0.47214818000793501</v>
      </c>
      <c r="Y39">
        <v>0.47214818000793501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265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9.1424427032470703</v>
      </c>
      <c r="L40" s="10">
        <v>1.91965484619141</v>
      </c>
      <c r="M40">
        <v>0.96705245971679699</v>
      </c>
      <c r="N40">
        <v>7.1429157257080096</v>
      </c>
      <c r="O40">
        <v>6</v>
      </c>
      <c r="P40">
        <v>6</v>
      </c>
      <c r="Q40">
        <v>16</v>
      </c>
      <c r="R40" s="16">
        <v>0.375</v>
      </c>
      <c r="S40" s="16">
        <f t="shared" si="0"/>
        <v>0.6</v>
      </c>
      <c r="T40">
        <v>4.2916851043701199</v>
      </c>
      <c r="U40">
        <v>3.8771021366119398</v>
      </c>
      <c r="V40">
        <v>3.6966865062713601</v>
      </c>
      <c r="W40" s="17">
        <v>0.18041563034057601</v>
      </c>
      <c r="X40">
        <v>0.59499859809875499</v>
      </c>
      <c r="Y40">
        <v>0.59499859809875499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s="1" customFormat="1" x14ac:dyDescent="0.15">
      <c r="A41" s="8">
        <v>58</v>
      </c>
      <c r="B41" s="1">
        <v>16</v>
      </c>
      <c r="C41" s="1">
        <v>4</v>
      </c>
      <c r="D41" s="1">
        <v>10</v>
      </c>
      <c r="E41" s="1">
        <v>10</v>
      </c>
      <c r="F41" s="1">
        <v>10</v>
      </c>
      <c r="G41" s="1">
        <v>0</v>
      </c>
      <c r="H41" s="1">
        <v>6</v>
      </c>
      <c r="I41" s="1">
        <v>4</v>
      </c>
      <c r="J41" s="1">
        <v>0.8</v>
      </c>
      <c r="K41" s="12">
        <v>8.3219585418701207</v>
      </c>
      <c r="L41" s="12">
        <v>1.9185981750488299</v>
      </c>
      <c r="M41" s="1">
        <v>0.363037109375</v>
      </c>
      <c r="N41" s="1">
        <v>6.7833614349365199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0"/>
        <v>0.5</v>
      </c>
      <c r="T41" s="1">
        <v>4.3147506713867196</v>
      </c>
      <c r="U41" s="1">
        <v>3.8400793075561501</v>
      </c>
      <c r="V41" s="1">
        <v>3.7296600341796902</v>
      </c>
      <c r="W41" s="12">
        <v>0.110419273376465</v>
      </c>
      <c r="X41" s="1">
        <v>0.58509063720703103</v>
      </c>
      <c r="Y41" s="1">
        <v>0.58509063720703103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513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9.1736221313476598</v>
      </c>
      <c r="L42" s="10">
        <v>2.1296730041503902</v>
      </c>
      <c r="M42">
        <v>1.0684127807617201</v>
      </c>
      <c r="N42">
        <v>6.5252399444580096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3.8444671630859402</v>
      </c>
      <c r="U42">
        <v>3.5123307704925502</v>
      </c>
      <c r="V42">
        <v>3.2820446491241499</v>
      </c>
      <c r="W42" s="17">
        <v>0.23028612136840801</v>
      </c>
      <c r="X42">
        <v>0.56242251396179199</v>
      </c>
      <c r="Y42">
        <v>0.56242251396179199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442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7.8175697326660201</v>
      </c>
      <c r="L43" s="10">
        <v>2.1852436065673801</v>
      </c>
      <c r="M43">
        <v>0.98040008544921897</v>
      </c>
      <c r="N43">
        <v>6.3751068115234402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4.0853614807128897</v>
      </c>
      <c r="U43">
        <v>3.6581385135650599</v>
      </c>
      <c r="V43">
        <v>3.5264229774475102</v>
      </c>
      <c r="W43" s="17">
        <v>0.13171553611755399</v>
      </c>
      <c r="X43">
        <v>0.55893850326538097</v>
      </c>
      <c r="Y43">
        <v>0.55893850326538097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833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9.99371337890625</v>
      </c>
      <c r="L44" s="10">
        <v>2.1343574523925799</v>
      </c>
      <c r="M44">
        <v>1.4716148376464799</v>
      </c>
      <c r="N44">
        <v>6.5104637145996103</v>
      </c>
      <c r="O44">
        <v>5</v>
      </c>
      <c r="P44">
        <v>5</v>
      </c>
      <c r="Q44">
        <v>15</v>
      </c>
      <c r="R44" s="16">
        <v>0.33329999999999999</v>
      </c>
      <c r="S44" s="16">
        <f t="shared" si="0"/>
        <v>0.5</v>
      </c>
      <c r="T44">
        <v>4.3172283172607404</v>
      </c>
      <c r="U44">
        <v>4.0264840126037598</v>
      </c>
      <c r="V44">
        <v>3.7139267921447701</v>
      </c>
      <c r="W44" s="17">
        <v>0.31255722045898399</v>
      </c>
      <c r="X44">
        <v>0.60330152511596702</v>
      </c>
      <c r="Y44">
        <v>0.60330152511596702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712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9.6322612762451207</v>
      </c>
      <c r="L45" s="10">
        <v>2.1474685668945299</v>
      </c>
      <c r="M45">
        <v>1.529052734375</v>
      </c>
      <c r="N45">
        <v>6.263916015625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4.0794773101806596</v>
      </c>
      <c r="U45">
        <v>3.8034794330596902</v>
      </c>
      <c r="V45">
        <v>3.5078749656677202</v>
      </c>
      <c r="W45" s="17">
        <v>0.295604467391968</v>
      </c>
      <c r="X45">
        <v>0.57160234451293901</v>
      </c>
      <c r="Y45">
        <v>0.57160234451293901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833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9.99371337890625</v>
      </c>
      <c r="L46" s="10">
        <v>2.1343574523925799</v>
      </c>
      <c r="M46">
        <v>1.4716148376464799</v>
      </c>
      <c r="N46">
        <v>6.5104637145996103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4.3172283172607404</v>
      </c>
      <c r="U46">
        <v>4.0264840126037598</v>
      </c>
      <c r="V46">
        <v>3.7139267921447701</v>
      </c>
      <c r="W46" s="17">
        <v>0.31255722045898399</v>
      </c>
      <c r="X46">
        <v>0.60330152511596702</v>
      </c>
      <c r="Y46">
        <v>0.60330152511596702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768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9.2490539550781197</v>
      </c>
      <c r="L47" s="10">
        <v>2.1260395050048801</v>
      </c>
      <c r="M47">
        <v>0.34942245483398399</v>
      </c>
      <c r="N47">
        <v>7.4301509857177699</v>
      </c>
      <c r="O47">
        <v>5</v>
      </c>
      <c r="P47">
        <v>5</v>
      </c>
      <c r="Q47">
        <v>15</v>
      </c>
      <c r="R47" s="16">
        <v>0.33329999999999999</v>
      </c>
      <c r="S47" s="16">
        <f t="shared" si="0"/>
        <v>0.5</v>
      </c>
      <c r="T47">
        <v>4.2136154174804696</v>
      </c>
      <c r="U47">
        <v>3.7236680984497101</v>
      </c>
      <c r="V47">
        <v>3.5841317176818901</v>
      </c>
      <c r="W47" s="17">
        <v>0.13953638076782199</v>
      </c>
      <c r="X47">
        <v>0.62948369979858398</v>
      </c>
      <c r="Y47">
        <v>0.62948369979858398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204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8.2812385559081996</v>
      </c>
      <c r="L48" s="10">
        <v>2.1486053466796902</v>
      </c>
      <c r="M48">
        <v>1.17878341674805</v>
      </c>
      <c r="N48">
        <v>5.5281791687011701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3.96217918395996</v>
      </c>
      <c r="U48">
        <v>3.6453299522399898</v>
      </c>
      <c r="V48">
        <v>3.4208571910858101</v>
      </c>
      <c r="W48" s="17">
        <v>0.224472761154175</v>
      </c>
      <c r="X48">
        <v>0.54132199287414595</v>
      </c>
      <c r="Y48">
        <v>0.54132199287414595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513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9.1736221313476598</v>
      </c>
      <c r="L49" s="10">
        <v>2.1296730041503902</v>
      </c>
      <c r="M49">
        <v>1.0684127807617201</v>
      </c>
      <c r="N49">
        <v>6.5252399444580096</v>
      </c>
      <c r="O49">
        <v>5</v>
      </c>
      <c r="P49">
        <v>5</v>
      </c>
      <c r="Q49">
        <v>15</v>
      </c>
      <c r="R49" s="16">
        <v>0.33329999999999999</v>
      </c>
      <c r="S49" s="16">
        <f t="shared" si="0"/>
        <v>0.5</v>
      </c>
      <c r="T49">
        <v>3.8444671630859402</v>
      </c>
      <c r="U49">
        <v>3.5123307704925502</v>
      </c>
      <c r="V49">
        <v>3.2820446491241499</v>
      </c>
      <c r="W49" s="17">
        <v>0.23028612136840801</v>
      </c>
      <c r="X49">
        <v>0.56242251396179199</v>
      </c>
      <c r="Y49">
        <v>0.56242251396179199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55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8.4483203887939506</v>
      </c>
      <c r="L50" s="10">
        <v>2.13308906555176</v>
      </c>
      <c r="M50">
        <v>1.2359924316406199</v>
      </c>
      <c r="N50">
        <v>6.0314388275146502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3.51515769958496</v>
      </c>
      <c r="U50">
        <v>3.2168738842010498</v>
      </c>
      <c r="V50">
        <v>3.0065894126892099</v>
      </c>
      <c r="W50" s="17">
        <v>0.21028447151184099</v>
      </c>
      <c r="X50">
        <v>0.50856828689575195</v>
      </c>
      <c r="Y50">
        <v>0.50856828689575195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32" customFormat="1" x14ac:dyDescent="0.15">
      <c r="A51" s="33">
        <v>429</v>
      </c>
      <c r="B51" s="32">
        <v>18</v>
      </c>
      <c r="C51" s="32">
        <v>2</v>
      </c>
      <c r="D51" s="32">
        <v>10</v>
      </c>
      <c r="E51" s="32">
        <v>10</v>
      </c>
      <c r="F51" s="32">
        <v>10</v>
      </c>
      <c r="G51" s="32">
        <v>0</v>
      </c>
      <c r="H51" s="32">
        <v>8</v>
      </c>
      <c r="I51" s="32">
        <v>2</v>
      </c>
      <c r="J51" s="32">
        <v>0.9</v>
      </c>
      <c r="K51" s="34">
        <v>10.1026954650879</v>
      </c>
      <c r="L51" s="34">
        <v>2.1424312591552699</v>
      </c>
      <c r="M51" s="32">
        <v>1.48140716552734</v>
      </c>
      <c r="N51" s="32">
        <v>6.6452274322509801</v>
      </c>
      <c r="O51" s="32">
        <v>5</v>
      </c>
      <c r="P51" s="32">
        <v>5</v>
      </c>
      <c r="Q51" s="32">
        <v>15</v>
      </c>
      <c r="R51" s="35">
        <v>0.33329999999999999</v>
      </c>
      <c r="S51" s="35">
        <f t="shared" si="0"/>
        <v>0.5</v>
      </c>
      <c r="T51" s="32">
        <v>4.2912883758544904</v>
      </c>
      <c r="U51" s="32">
        <v>4.0109171867370597</v>
      </c>
      <c r="V51" s="32">
        <v>3.7211456298828098</v>
      </c>
      <c r="W51" s="34">
        <v>0.28977155685424799</v>
      </c>
      <c r="X51" s="32">
        <v>0.57014274597168002</v>
      </c>
      <c r="Y51" s="32">
        <v>0.57014274597168002</v>
      </c>
      <c r="Z51" s="32">
        <v>0.5</v>
      </c>
      <c r="AA51" s="32">
        <v>1</v>
      </c>
      <c r="AB51" s="32">
        <v>0.66666666666666696</v>
      </c>
      <c r="AC51" s="32">
        <v>0.8</v>
      </c>
      <c r="AD51" s="32">
        <v>0</v>
      </c>
      <c r="AE51" s="32">
        <v>0.5</v>
      </c>
    </row>
    <row r="52" spans="1:31" x14ac:dyDescent="0.15">
      <c r="A52" s="6">
        <v>756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8.0184116363525408</v>
      </c>
      <c r="L52" s="10">
        <v>2.3798713684082</v>
      </c>
      <c r="M52">
        <v>1.7715759277343699</v>
      </c>
      <c r="N52">
        <v>6.0273933410644496</v>
      </c>
      <c r="O52">
        <v>3</v>
      </c>
      <c r="P52">
        <v>3</v>
      </c>
      <c r="Q52">
        <v>11</v>
      </c>
      <c r="R52" s="16">
        <v>0.2727</v>
      </c>
      <c r="S52" s="16">
        <f t="shared" si="0"/>
        <v>0.3</v>
      </c>
      <c r="T52">
        <v>3.0213775634765598</v>
      </c>
      <c r="U52">
        <v>2.7786052227020299</v>
      </c>
      <c r="V52">
        <v>2.5855565071106001</v>
      </c>
      <c r="W52" s="17">
        <v>0.193048715591431</v>
      </c>
      <c r="X52">
        <v>0.43582105636596702</v>
      </c>
      <c r="Y52">
        <v>0.43582105636596702</v>
      </c>
      <c r="Z52">
        <v>0.3</v>
      </c>
      <c r="AA52">
        <v>0.8</v>
      </c>
      <c r="AB52">
        <v>0.72727272727272696</v>
      </c>
      <c r="AC52">
        <v>0.76190476190476197</v>
      </c>
      <c r="AD52">
        <v>0.2</v>
      </c>
      <c r="AE52">
        <v>0.5</v>
      </c>
    </row>
    <row r="53" spans="1:31" x14ac:dyDescent="0.15">
      <c r="A53" s="6">
        <v>152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8.9707775115966797</v>
      </c>
      <c r="L53" s="10">
        <v>2.38883399963379</v>
      </c>
      <c r="M53">
        <v>1.3446693420410201</v>
      </c>
      <c r="N53">
        <v>5.9222469329834002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3.9851779937744101</v>
      </c>
      <c r="U53">
        <v>3.66757035255432</v>
      </c>
      <c r="V53">
        <v>3.4159989356994598</v>
      </c>
      <c r="W53" s="17">
        <v>0.25157141685485801</v>
      </c>
      <c r="X53">
        <v>0.56917905807495095</v>
      </c>
      <c r="Y53">
        <v>0.56917905807495095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803</v>
      </c>
      <c r="B54">
        <v>19</v>
      </c>
      <c r="C54">
        <v>1</v>
      </c>
      <c r="D54">
        <v>10</v>
      </c>
      <c r="E54">
        <v>10</v>
      </c>
      <c r="F54">
        <v>10</v>
      </c>
      <c r="G54">
        <v>0</v>
      </c>
      <c r="H54">
        <v>9</v>
      </c>
      <c r="I54">
        <v>1</v>
      </c>
      <c r="J54">
        <v>0.95</v>
      </c>
      <c r="K54" s="3">
        <v>12.3123073577881</v>
      </c>
      <c r="L54" s="10">
        <v>2.4238433837890598</v>
      </c>
      <c r="M54">
        <v>2.1898860931396502</v>
      </c>
      <c r="N54">
        <v>8.6475849151611293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3.9681911468505899</v>
      </c>
      <c r="U54">
        <v>3.7666637897491499</v>
      </c>
      <c r="V54">
        <v>3.41755175590515</v>
      </c>
      <c r="W54" s="17">
        <v>0.34911203384399397</v>
      </c>
      <c r="X54">
        <v>0.55063939094543501</v>
      </c>
      <c r="Y54">
        <v>0.55063939094543501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682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10.768314361572299</v>
      </c>
      <c r="L55" s="10">
        <v>2.4762840270996098</v>
      </c>
      <c r="M55">
        <v>1.8694534301757799</v>
      </c>
      <c r="N55">
        <v>7.3308639526367196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4.4071083068847701</v>
      </c>
      <c r="U55">
        <v>4.1228580474853498</v>
      </c>
      <c r="V55">
        <v>3.8104205131530802</v>
      </c>
      <c r="W55" s="17">
        <v>0.312437534332275</v>
      </c>
      <c r="X55">
        <v>0.59668779373168901</v>
      </c>
      <c r="Y55">
        <v>0.59668779373168901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685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10.0048332214356</v>
      </c>
      <c r="L56" s="10">
        <v>2.4777755737304701</v>
      </c>
      <c r="M56">
        <v>1.3803558349609399</v>
      </c>
      <c r="N56">
        <v>7.0949001312255904</v>
      </c>
      <c r="O56">
        <v>4</v>
      </c>
      <c r="P56">
        <v>4</v>
      </c>
      <c r="Q56">
        <v>14</v>
      </c>
      <c r="R56" s="16">
        <v>0.28570000000000001</v>
      </c>
      <c r="S56" s="16">
        <f t="shared" ref="S56:S61" si="1">O56/E56</f>
        <v>0.4</v>
      </c>
      <c r="T56">
        <v>3.7399997711181601</v>
      </c>
      <c r="U56">
        <v>3.4251444339752202</v>
      </c>
      <c r="V56">
        <v>3.1657726764678999</v>
      </c>
      <c r="W56" s="17">
        <v>0.259371757507324</v>
      </c>
      <c r="X56">
        <v>0.574227094650269</v>
      </c>
      <c r="Y56">
        <v>0.574227094650269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575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9.3824081420898402</v>
      </c>
      <c r="L57" s="10">
        <v>2.4036560058593701</v>
      </c>
      <c r="M57">
        <v>1.78212547302246</v>
      </c>
      <c r="N57">
        <v>5.6157817840576199</v>
      </c>
      <c r="O57">
        <v>4</v>
      </c>
      <c r="P57">
        <v>4</v>
      </c>
      <c r="Q57">
        <v>13</v>
      </c>
      <c r="R57" s="16">
        <v>0.30769999999999997</v>
      </c>
      <c r="S57" s="16">
        <f t="shared" si="1"/>
        <v>0.4</v>
      </c>
      <c r="T57">
        <v>4.1572189331054696</v>
      </c>
      <c r="U57">
        <v>3.90777516365051</v>
      </c>
      <c r="V57">
        <v>3.5910561084747301</v>
      </c>
      <c r="W57" s="17">
        <v>0.31671905517578097</v>
      </c>
      <c r="X57">
        <v>0.56616282463073697</v>
      </c>
      <c r="Y57">
        <v>0.56616282463073697</v>
      </c>
      <c r="Z57">
        <v>0.4</v>
      </c>
      <c r="AA57">
        <v>0.9</v>
      </c>
      <c r="AB57">
        <v>0.69230769230769196</v>
      </c>
      <c r="AC57">
        <v>0.78260869565217395</v>
      </c>
      <c r="AD57">
        <v>0.1</v>
      </c>
      <c r="AE57">
        <v>0.5</v>
      </c>
    </row>
    <row r="58" spans="1:31" x14ac:dyDescent="0.15">
      <c r="A58" s="6">
        <v>582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10.237333297729499</v>
      </c>
      <c r="L58" s="10">
        <v>2.39279365539551</v>
      </c>
      <c r="M58">
        <v>1.32973480224609</v>
      </c>
      <c r="N58">
        <v>7.6629505157470703</v>
      </c>
      <c r="O58">
        <v>5</v>
      </c>
      <c r="P58">
        <v>5</v>
      </c>
      <c r="Q58">
        <v>15</v>
      </c>
      <c r="R58" s="16">
        <v>0.33329999999999999</v>
      </c>
      <c r="S58" s="16">
        <f t="shared" si="1"/>
        <v>0.5</v>
      </c>
      <c r="T58">
        <v>3.8714351654052699</v>
      </c>
      <c r="U58">
        <v>3.5270068645477299</v>
      </c>
      <c r="V58">
        <v>3.29490995407104</v>
      </c>
      <c r="W58" s="17">
        <v>0.23209691047668499</v>
      </c>
      <c r="X58">
        <v>0.57652521133422896</v>
      </c>
      <c r="Y58">
        <v>0.57652521133422896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905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 s="3">
        <v>9.1678104400634801</v>
      </c>
      <c r="L59" s="10">
        <v>2.40227127075195</v>
      </c>
      <c r="M59">
        <v>1.6430358886718699</v>
      </c>
      <c r="N59">
        <v>7.1342506408691397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3.70845603942871</v>
      </c>
      <c r="U59">
        <v>3.4084808826446502</v>
      </c>
      <c r="V59">
        <v>3.2270560264587398</v>
      </c>
      <c r="W59" s="17">
        <v>0.181424856185913</v>
      </c>
      <c r="X59">
        <v>0.48140001296997098</v>
      </c>
      <c r="Y59">
        <v>0.48140001296997098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317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9.8195228576660192</v>
      </c>
      <c r="L60" s="10">
        <v>2.5452957153320299</v>
      </c>
      <c r="M60">
        <v>1.9575824737548799</v>
      </c>
      <c r="N60">
        <v>6.1542224884033203</v>
      </c>
      <c r="O60">
        <v>4</v>
      </c>
      <c r="P60">
        <v>4</v>
      </c>
      <c r="Q60">
        <v>14</v>
      </c>
      <c r="R60" s="16">
        <v>0.28570000000000001</v>
      </c>
      <c r="S60" s="16">
        <f t="shared" si="1"/>
        <v>0.4</v>
      </c>
      <c r="T60">
        <v>4.2932720184326199</v>
      </c>
      <c r="U60">
        <v>4.0327382087707502</v>
      </c>
      <c r="V60">
        <v>3.7078118324279798</v>
      </c>
      <c r="W60" s="17">
        <v>0.32492637634277299</v>
      </c>
      <c r="X60">
        <v>0.585460186004639</v>
      </c>
      <c r="Y60">
        <v>0.585460186004639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x14ac:dyDescent="0.15">
      <c r="A61" s="6">
        <v>573</v>
      </c>
      <c r="B61">
        <v>17</v>
      </c>
      <c r="C61">
        <v>3</v>
      </c>
      <c r="D61">
        <v>10</v>
      </c>
      <c r="E61">
        <v>10</v>
      </c>
      <c r="F61">
        <v>10</v>
      </c>
      <c r="G61">
        <v>0</v>
      </c>
      <c r="H61">
        <v>7</v>
      </c>
      <c r="I61">
        <v>3</v>
      </c>
      <c r="J61">
        <v>0.85</v>
      </c>
      <c r="K61" s="3">
        <v>7.7861976623535201</v>
      </c>
      <c r="L61" s="10">
        <v>2.38701248168945</v>
      </c>
      <c r="M61">
        <v>1.50172996520996</v>
      </c>
      <c r="N61">
        <v>4.7621803283691397</v>
      </c>
      <c r="O61">
        <v>4</v>
      </c>
      <c r="P61">
        <v>4</v>
      </c>
      <c r="Q61">
        <v>13</v>
      </c>
      <c r="R61" s="16">
        <v>0.30769999999999997</v>
      </c>
      <c r="S61" s="16">
        <f t="shared" si="1"/>
        <v>0.4</v>
      </c>
      <c r="T61">
        <v>3.1709365844726598</v>
      </c>
      <c r="U61">
        <v>2.9400973320007302</v>
      </c>
      <c r="V61">
        <v>2.70842504501343</v>
      </c>
      <c r="W61" s="17">
        <v>0.23167228698730499</v>
      </c>
      <c r="X61">
        <v>0.46251153945922902</v>
      </c>
      <c r="Y61">
        <v>0.46251153945922902</v>
      </c>
      <c r="Z61">
        <v>0.4</v>
      </c>
      <c r="AA61">
        <v>0.9</v>
      </c>
      <c r="AB61">
        <v>0.69230769230769196</v>
      </c>
      <c r="AC61">
        <v>0.78260869565217395</v>
      </c>
      <c r="AD61">
        <v>0.1</v>
      </c>
      <c r="AE61">
        <v>0.5</v>
      </c>
    </row>
    <row r="62" spans="1:31" s="3" customFormat="1" x14ac:dyDescent="0.15">
      <c r="K62" s="13" t="s">
        <v>29</v>
      </c>
      <c r="L62" s="10">
        <f>AVERAGE(L2:L61)</f>
        <v>1.9089653968811033</v>
      </c>
      <c r="W62" s="17">
        <f t="shared" ref="W62:AE62" si="2">AVERAGE(W2:W61)</f>
        <v>0.21210273504257199</v>
      </c>
      <c r="Z62" s="3">
        <f t="shared" si="2"/>
        <v>0.52666666666666662</v>
      </c>
      <c r="AA62" s="3">
        <f t="shared" si="2"/>
        <v>0.97166666666666635</v>
      </c>
      <c r="AB62" s="3">
        <f t="shared" si="2"/>
        <v>0.65259127632773184</v>
      </c>
      <c r="AC62" s="3">
        <f t="shared" si="2"/>
        <v>0.77898121491849637</v>
      </c>
      <c r="AD62" s="3">
        <f t="shared" si="2"/>
        <v>2.8333333333333335E-2</v>
      </c>
      <c r="AE62" s="3">
        <f t="shared" si="2"/>
        <v>0.44500000000000023</v>
      </c>
    </row>
    <row r="63" spans="1:31" s="3" customFormat="1" x14ac:dyDescent="0.15">
      <c r="K63" s="14" t="s">
        <v>30</v>
      </c>
      <c r="L63" s="10">
        <f>MAX(L2:L61)</f>
        <v>2.5452957153320299</v>
      </c>
      <c r="W63" s="17">
        <f t="shared" ref="W63:AE63" si="3">MAX(W2:W61)</f>
        <v>0.34911203384399397</v>
      </c>
      <c r="Z63" s="3">
        <f t="shared" si="3"/>
        <v>0.9</v>
      </c>
      <c r="AA63" s="3">
        <f t="shared" si="3"/>
        <v>1</v>
      </c>
      <c r="AB63" s="3">
        <f t="shared" si="3"/>
        <v>0.75</v>
      </c>
      <c r="AC63" s="3">
        <f t="shared" si="3"/>
        <v>0.83333333333333304</v>
      </c>
      <c r="AD63" s="3">
        <f t="shared" si="3"/>
        <v>0.2</v>
      </c>
      <c r="AE63" s="3">
        <f t="shared" si="3"/>
        <v>0.6</v>
      </c>
    </row>
    <row r="64" spans="1:31" s="3" customFormat="1" x14ac:dyDescent="0.15">
      <c r="L64" s="10">
        <f>MIN(L2:L61)</f>
        <v>1.4337005615234399</v>
      </c>
      <c r="W64" s="17">
        <f t="shared" ref="W64:AE64" si="4">MIN(W2:W61)</f>
        <v>2.3690462112426799E-2</v>
      </c>
      <c r="Z64" s="3">
        <f t="shared" si="4"/>
        <v>0.3</v>
      </c>
      <c r="AA64" s="3">
        <f t="shared" si="4"/>
        <v>0.8</v>
      </c>
      <c r="AB64" s="3">
        <f t="shared" si="4"/>
        <v>0.52631578947368396</v>
      </c>
      <c r="AC64" s="3">
        <f t="shared" si="4"/>
        <v>0.68965517241379304</v>
      </c>
      <c r="AD64" s="3">
        <f t="shared" si="4"/>
        <v>0</v>
      </c>
      <c r="AE64" s="3">
        <f t="shared" si="4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P69" s="3" t="s">
        <v>97</v>
      </c>
      <c r="Q69" s="3"/>
      <c r="R69" s="3"/>
      <c r="S69" s="3"/>
      <c r="W69" s="17"/>
    </row>
    <row r="70" spans="11:23" x14ac:dyDescent="0.15">
      <c r="K70" s="3"/>
      <c r="L70" s="10"/>
      <c r="P70" s="3">
        <v>0.2</v>
      </c>
      <c r="Q70" s="3">
        <v>-400</v>
      </c>
      <c r="R70" s="3">
        <v>1600</v>
      </c>
      <c r="S70" s="3">
        <v>80</v>
      </c>
      <c r="W70" s="17"/>
    </row>
    <row r="71" spans="11:23" x14ac:dyDescent="0.15">
      <c r="K71" s="3" t="s">
        <v>31</v>
      </c>
      <c r="L71" s="3" t="s">
        <v>32</v>
      </c>
      <c r="P71" s="3">
        <v>0.4</v>
      </c>
      <c r="Q71" s="3">
        <v>-800</v>
      </c>
      <c r="R71" s="3">
        <v>1200</v>
      </c>
      <c r="S71" s="3">
        <v>60</v>
      </c>
      <c r="W71" s="17"/>
    </row>
    <row r="72" spans="11:23" x14ac:dyDescent="0.15">
      <c r="K72" s="3"/>
      <c r="L72" s="3"/>
      <c r="P72" s="3">
        <v>0.45</v>
      </c>
      <c r="Q72" s="3">
        <v>-900</v>
      </c>
      <c r="R72" s="3">
        <v>1100</v>
      </c>
      <c r="S72" s="3">
        <v>55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P73" s="3">
        <v>0.49</v>
      </c>
      <c r="Q73" s="3">
        <v>-980</v>
      </c>
      <c r="R73" s="3">
        <v>1020</v>
      </c>
      <c r="S73" s="3">
        <v>51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W74" s="17"/>
    </row>
    <row r="75" spans="11:23" s="2" customFormat="1" x14ac:dyDescent="0.15">
      <c r="K75" s="11" t="s">
        <v>116</v>
      </c>
      <c r="L75" s="11">
        <f>COUNTIF(L2:L61,"&lt;1.052")-COUNTIF(L2:L61,"&lt;0.838")</f>
        <v>0</v>
      </c>
      <c r="M75" s="11">
        <v>10</v>
      </c>
      <c r="W75" s="11"/>
    </row>
    <row r="76" spans="11:23" x14ac:dyDescent="0.15">
      <c r="K76" s="3" t="s">
        <v>117</v>
      </c>
      <c r="L76" s="3">
        <f>COUNTIF(L2:L61,"&lt;1.266")-COUNTIF(L2:L61,"&lt;1.052")</f>
        <v>0</v>
      </c>
      <c r="M76" s="3">
        <v>10</v>
      </c>
      <c r="W76" s="17"/>
    </row>
    <row r="77" spans="11:23" x14ac:dyDescent="0.15">
      <c r="K77" s="3" t="s">
        <v>118</v>
      </c>
      <c r="L77" s="3">
        <f>COUNTIF(L2:L61,"&lt;1.48")-COUNTIF(L2:L61,"&lt;1.266")</f>
        <v>10</v>
      </c>
      <c r="M77" s="3">
        <v>10</v>
      </c>
      <c r="W77" s="17"/>
    </row>
    <row r="78" spans="11:23" x14ac:dyDescent="0.15">
      <c r="K78" s="3" t="s">
        <v>119</v>
      </c>
      <c r="L78" s="3">
        <f>COUNTIF(L2:L61,"&lt;1.694")-COUNTIF(L2:L61,"&lt;1.48")</f>
        <v>10</v>
      </c>
      <c r="M78" s="3">
        <v>10</v>
      </c>
      <c r="W78" s="3"/>
    </row>
    <row r="79" spans="11:23" x14ac:dyDescent="0.15">
      <c r="K79" s="3" t="s">
        <v>120</v>
      </c>
      <c r="L79" s="3">
        <f>COUNTIF(L2:L61,"&lt;1.908")-COUNTIF(L2:L61,"&lt;1.694")</f>
        <v>10</v>
      </c>
      <c r="M79" s="3">
        <v>10</v>
      </c>
      <c r="W79" s="3"/>
    </row>
    <row r="80" spans="11:23" x14ac:dyDescent="0.15">
      <c r="K80" s="3" t="s">
        <v>121</v>
      </c>
      <c r="L80" s="3">
        <f>COUNTIF(L2:L61,"&lt;2.122")-COUNTIF(L2:L61,"&lt;1.908")</f>
        <v>10</v>
      </c>
      <c r="M80" s="3">
        <v>10</v>
      </c>
      <c r="W80" s="3"/>
    </row>
    <row r="81" spans="11:23" x14ac:dyDescent="0.15">
      <c r="K81" s="3" t="s">
        <v>122</v>
      </c>
      <c r="L81" s="3">
        <f>COUNTIF(L2:L61,"&lt;2.336")-COUNTIF(L2:L61,"&lt;2.122")</f>
        <v>10</v>
      </c>
      <c r="M81" s="3">
        <v>10</v>
      </c>
      <c r="W81" s="3"/>
    </row>
    <row r="82" spans="11:23" x14ac:dyDescent="0.15">
      <c r="K82" s="3" t="s">
        <v>123</v>
      </c>
      <c r="L82" s="3">
        <f>COUNTIF(L2:L61,"&lt;2.55")-COUNTIF(L2:L61,"&lt;2.336")</f>
        <v>10</v>
      </c>
      <c r="M82" s="3">
        <v>10</v>
      </c>
      <c r="W82" s="3"/>
    </row>
    <row r="83" spans="11:23" x14ac:dyDescent="0.15">
      <c r="K83" s="3" t="s">
        <v>124</v>
      </c>
      <c r="L83" s="3">
        <f>COUNTIF(L2:L61,"&lt;2.764")-COUNTIF(L2:L61,"&lt;2.55")</f>
        <v>0</v>
      </c>
      <c r="M83" s="3">
        <v>10</v>
      </c>
      <c r="W83" s="3"/>
    </row>
    <row r="84" spans="11:23" s="2" customFormat="1" x14ac:dyDescent="0.15">
      <c r="K84" s="11" t="s">
        <v>125</v>
      </c>
      <c r="L84" s="11">
        <f>COUNTIF(L2:L61,"&lt;2.978")-COUNTIF(L2:L61,"&lt;2.764")</f>
        <v>0</v>
      </c>
      <c r="M84" s="11">
        <v>10</v>
      </c>
      <c r="W84" s="11"/>
    </row>
    <row r="85" spans="11:23" x14ac:dyDescent="0.15">
      <c r="K85" s="3" t="s">
        <v>77</v>
      </c>
      <c r="L85" s="3">
        <v>0</v>
      </c>
      <c r="W85" s="3"/>
    </row>
    <row r="86" spans="11:23" x14ac:dyDescent="0.15">
      <c r="K86" s="3" t="s">
        <v>78</v>
      </c>
      <c r="L86" s="3">
        <f>COUNTIF(L2:L61,"&lt;3.178")-COUNTIF(L2:L61,"&lt;2.983")</f>
        <v>0</v>
      </c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O96">
        <v>1.9079999999999999</v>
      </c>
      <c r="P96">
        <v>0.155</v>
      </c>
      <c r="R96">
        <v>0.83799999999999997</v>
      </c>
      <c r="S96">
        <v>2.9830000000000001</v>
      </c>
      <c r="T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O97">
        <v>2.5009999999999999</v>
      </c>
      <c r="P97">
        <v>0.21299999999999999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O98">
        <v>3.472</v>
      </c>
      <c r="P98">
        <v>0.29099999999999998</v>
      </c>
      <c r="R98">
        <v>2.3980000000000001</v>
      </c>
      <c r="S98">
        <v>4.5430000000000001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10"/>
      <c r="W105" s="17"/>
    </row>
  </sheetData>
  <phoneticPr fontId="5" type="noConversion"/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E99"/>
  <sheetViews>
    <sheetView topLeftCell="E73" workbookViewId="0">
      <selection activeCell="E1" sqref="A1:XFD100"/>
    </sheetView>
  </sheetViews>
  <sheetFormatPr defaultColWidth="8.875" defaultRowHeight="13.5" x14ac:dyDescent="0.15"/>
  <cols>
    <col min="11" max="12" width="20" customWidth="1"/>
    <col min="23" max="23" width="19.12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597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1.51375961303711</v>
      </c>
      <c r="M2">
        <v>9999</v>
      </c>
      <c r="N2">
        <v>9999</v>
      </c>
      <c r="O2">
        <v>6</v>
      </c>
      <c r="P2">
        <v>6</v>
      </c>
      <c r="Q2">
        <v>16</v>
      </c>
      <c r="R2" s="16">
        <v>0.375</v>
      </c>
      <c r="S2" s="16">
        <f t="shared" ref="S2:S56" si="0">O2/E2</f>
        <v>0.6</v>
      </c>
      <c r="T2">
        <v>5.5073699951171902</v>
      </c>
      <c r="U2">
        <v>5.1733651161193803</v>
      </c>
      <c r="V2">
        <v>4.8597078323364302</v>
      </c>
      <c r="W2" s="17">
        <v>0.31365728378295898</v>
      </c>
      <c r="X2">
        <v>0.64766216278076205</v>
      </c>
      <c r="Y2">
        <v>0.64766216278076205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13.212623596191399</v>
      </c>
      <c r="L3" s="10">
        <v>1.4628982543945299</v>
      </c>
      <c r="M3">
        <v>1.17099380493164</v>
      </c>
      <c r="N3">
        <v>10.136251449585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5.1509895324706996</v>
      </c>
      <c r="U3">
        <v>4.78108787536621</v>
      </c>
      <c r="V3">
        <v>4.4879059791564897</v>
      </c>
      <c r="W3" s="17">
        <v>0.29318189620971702</v>
      </c>
      <c r="X3">
        <v>0.66308355331420898</v>
      </c>
      <c r="Y3">
        <v>0.66308355331420898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924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12.8609733581543</v>
      </c>
      <c r="L4" s="10">
        <v>1.28487396240234</v>
      </c>
      <c r="M4">
        <v>1.0061149597168</v>
      </c>
      <c r="N4">
        <v>10.074775695800801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5.0540904998779297</v>
      </c>
      <c r="U4">
        <v>4.6821627616882298</v>
      </c>
      <c r="V4">
        <v>4.4225492477417001</v>
      </c>
      <c r="W4" s="17">
        <v>0.25961351394653298</v>
      </c>
      <c r="X4">
        <v>0.63154125213623002</v>
      </c>
      <c r="Y4">
        <v>0.63154125213623002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889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12.847942352294901</v>
      </c>
      <c r="L5" s="10">
        <v>1.35564041137695</v>
      </c>
      <c r="M5">
        <v>1.0721321105957</v>
      </c>
      <c r="N5">
        <v>9.9341506958007795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4.9076423645019496</v>
      </c>
      <c r="U5">
        <v>4.5584750175476101</v>
      </c>
      <c r="V5">
        <v>4.2787270545959499</v>
      </c>
      <c r="W5" s="17">
        <v>0.27974796295165999</v>
      </c>
      <c r="X5">
        <v>0.62891530990600597</v>
      </c>
      <c r="Y5">
        <v>0.62891530990600597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578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1.38002777099609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5.3295555114746103</v>
      </c>
      <c r="U6">
        <v>5.0252656936645499</v>
      </c>
      <c r="V6">
        <v>4.6884260177612296</v>
      </c>
      <c r="W6" s="17">
        <v>0.33683967590331998</v>
      </c>
      <c r="X6">
        <v>0.64112949371337902</v>
      </c>
      <c r="Y6">
        <v>0.64112949371337902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13.212623596191399</v>
      </c>
      <c r="L7" s="10">
        <v>1.4628982543945299</v>
      </c>
      <c r="M7">
        <v>1.17099380493164</v>
      </c>
      <c r="N7">
        <v>10.136251449585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5.1509895324706996</v>
      </c>
      <c r="U7">
        <v>4.78108787536621</v>
      </c>
      <c r="V7">
        <v>4.4879059791564897</v>
      </c>
      <c r="W7" s="17">
        <v>0.29318189620971702</v>
      </c>
      <c r="X7">
        <v>0.66308355331420898</v>
      </c>
      <c r="Y7">
        <v>0.66308355331420898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924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12.8609733581543</v>
      </c>
      <c r="L8" s="10">
        <v>1.28487396240234</v>
      </c>
      <c r="M8">
        <v>1.0061149597168</v>
      </c>
      <c r="N8">
        <v>10.074775695800801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5.0540904998779297</v>
      </c>
      <c r="U8">
        <v>4.6821627616882298</v>
      </c>
      <c r="V8">
        <v>4.4225492477417001</v>
      </c>
      <c r="W8" s="17">
        <v>0.25961351394653298</v>
      </c>
      <c r="X8">
        <v>0.63154125213623002</v>
      </c>
      <c r="Y8">
        <v>0.63154125213623002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889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12.847942352294901</v>
      </c>
      <c r="L9" s="10">
        <v>1.35564041137695</v>
      </c>
      <c r="M9">
        <v>1.0721321105957</v>
      </c>
      <c r="N9">
        <v>9.9341506958007795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4.9076423645019496</v>
      </c>
      <c r="U9">
        <v>4.5584750175476101</v>
      </c>
      <c r="V9">
        <v>4.2787270545959499</v>
      </c>
      <c r="W9" s="17">
        <v>0.27974796295165999</v>
      </c>
      <c r="X9">
        <v>0.62891530990600597</v>
      </c>
      <c r="Y9">
        <v>0.62891530990600597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247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10.089052200317401</v>
      </c>
      <c r="L10" s="10">
        <v>1.4337005615234399</v>
      </c>
      <c r="M10">
        <v>0.81943511962890603</v>
      </c>
      <c r="N10">
        <v>7.7478389739990199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5.0295791625976598</v>
      </c>
      <c r="U10">
        <v>4.5980720520019496</v>
      </c>
      <c r="V10">
        <v>4.3764610290527299</v>
      </c>
      <c r="W10" s="17">
        <v>0.221611022949219</v>
      </c>
      <c r="X10">
        <v>0.65311813354492199</v>
      </c>
      <c r="Y10">
        <v>0.65311813354492199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304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12.747520446777299</v>
      </c>
      <c r="L11" s="10">
        <v>1.4641075134277299</v>
      </c>
      <c r="M11">
        <v>1.1974678039550799</v>
      </c>
      <c r="N11">
        <v>9.8706970214843697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5.0813293457031197</v>
      </c>
      <c r="U11">
        <v>4.7279491424560502</v>
      </c>
      <c r="V11">
        <v>4.4495110511779803</v>
      </c>
      <c r="W11" s="17">
        <v>0.27843809127807601</v>
      </c>
      <c r="X11">
        <v>0.63181829452514604</v>
      </c>
      <c r="Y11">
        <v>0.63181829452514604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28" customFormat="1" x14ac:dyDescent="0.15">
      <c r="A12" s="29">
        <v>605</v>
      </c>
      <c r="B12" s="28">
        <v>19</v>
      </c>
      <c r="C12" s="28">
        <v>1</v>
      </c>
      <c r="D12" s="28">
        <v>10</v>
      </c>
      <c r="E12" s="28">
        <v>10</v>
      </c>
      <c r="F12" s="28">
        <v>10</v>
      </c>
      <c r="G12" s="28">
        <v>0</v>
      </c>
      <c r="H12" s="28">
        <v>9</v>
      </c>
      <c r="I12" s="28">
        <v>1</v>
      </c>
      <c r="J12" s="28">
        <v>0.95</v>
      </c>
      <c r="K12" s="30">
        <v>12.234582901001</v>
      </c>
      <c r="L12" s="30">
        <v>1.4849395751953101</v>
      </c>
      <c r="M12" s="28">
        <v>1.1470413208007799</v>
      </c>
      <c r="N12" s="28">
        <v>8.5650405883789098</v>
      </c>
      <c r="O12" s="28">
        <v>6</v>
      </c>
      <c r="P12" s="28">
        <v>6</v>
      </c>
      <c r="Q12" s="28">
        <v>16</v>
      </c>
      <c r="R12" s="31">
        <v>0.375</v>
      </c>
      <c r="S12" s="31">
        <f t="shared" si="0"/>
        <v>0.6</v>
      </c>
      <c r="T12" s="28">
        <v>4.8164787292480504</v>
      </c>
      <c r="U12" s="28">
        <v>4.51497507095337</v>
      </c>
      <c r="V12" s="28">
        <v>4.22275638580322</v>
      </c>
      <c r="W12" s="30">
        <v>0.29221868515014598</v>
      </c>
      <c r="X12" s="28">
        <v>0.593722343444824</v>
      </c>
      <c r="Y12" s="28">
        <v>0.593722343444824</v>
      </c>
      <c r="Z12" s="28">
        <v>0.6</v>
      </c>
      <c r="AA12" s="28">
        <v>1</v>
      </c>
      <c r="AB12" s="28">
        <v>0.625</v>
      </c>
      <c r="AC12" s="28">
        <v>0.76923076923076905</v>
      </c>
      <c r="AD12" s="28">
        <v>0</v>
      </c>
      <c r="AE12" s="28">
        <v>0.4</v>
      </c>
    </row>
    <row r="13" spans="1:31" x14ac:dyDescent="0.15">
      <c r="A13" s="6">
        <v>229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10.3217124938965</v>
      </c>
      <c r="L13" s="10">
        <v>1.7060852050781199</v>
      </c>
      <c r="M13">
        <v>1.0290412902832</v>
      </c>
      <c r="N13">
        <v>7.3843078613281197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4.8080120086669904</v>
      </c>
      <c r="U13">
        <v>4.4200329780578604</v>
      </c>
      <c r="V13">
        <v>4.1532464027404803</v>
      </c>
      <c r="W13" s="17">
        <v>0.26678657531738298</v>
      </c>
      <c r="X13">
        <v>0.654765605926514</v>
      </c>
      <c r="Y13">
        <v>0.654765605926514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577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12.5681343078613</v>
      </c>
      <c r="L14" s="10">
        <v>1.6681442260742201</v>
      </c>
      <c r="M14">
        <v>1.4499664306640601</v>
      </c>
      <c r="N14">
        <v>9.9293594360351598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5.2424602508544904</v>
      </c>
      <c r="U14">
        <v>4.8652920722961399</v>
      </c>
      <c r="V14">
        <v>4.61120510101318</v>
      </c>
      <c r="W14" s="17">
        <v>0.25408697128295898</v>
      </c>
      <c r="X14">
        <v>0.63125514984130904</v>
      </c>
      <c r="Y14">
        <v>0.63125514984130904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399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13.0696868896484</v>
      </c>
      <c r="L15" s="10">
        <v>1.7777214050293</v>
      </c>
      <c r="M15">
        <v>1.5230255126953101</v>
      </c>
      <c r="N15">
        <v>9.9996490478515607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5.0788116455078098</v>
      </c>
      <c r="U15">
        <v>4.7300524711608896</v>
      </c>
      <c r="V15">
        <v>4.4413595199584996</v>
      </c>
      <c r="W15" s="17">
        <v>0.28869295120239302</v>
      </c>
      <c r="X15">
        <v>0.63745212554931596</v>
      </c>
      <c r="Y15">
        <v>0.63745212554931596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733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11.8653621673584</v>
      </c>
      <c r="L16" s="10">
        <v>1.68826484680176</v>
      </c>
      <c r="M16">
        <v>1.46877670288086</v>
      </c>
      <c r="N16">
        <v>9.1130142211914098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4.6890087127685502</v>
      </c>
      <c r="U16">
        <v>4.3773121833801296</v>
      </c>
      <c r="V16">
        <v>4.1230134963989302</v>
      </c>
      <c r="W16" s="17">
        <v>0.25429868698120101</v>
      </c>
      <c r="X16">
        <v>0.56599521636962902</v>
      </c>
      <c r="Y16">
        <v>0.56599521636962902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680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12.677793502807599</v>
      </c>
      <c r="L17" s="10">
        <v>1.7241325378418</v>
      </c>
      <c r="M17">
        <v>1.41609954833984</v>
      </c>
      <c r="N17">
        <v>9.0904026031494105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5.0513935089111301</v>
      </c>
      <c r="U17">
        <v>4.7370834350585902</v>
      </c>
      <c r="V17">
        <v>4.409912109375</v>
      </c>
      <c r="W17" s="17">
        <v>0.32717132568359403</v>
      </c>
      <c r="X17">
        <v>0.64148139953613303</v>
      </c>
      <c r="Y17">
        <v>0.64148139953613303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622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7.8081207275390598</v>
      </c>
      <c r="L18" s="10">
        <v>1.7637920379638701</v>
      </c>
      <c r="M18">
        <v>1.19497299194336</v>
      </c>
      <c r="N18">
        <v>6.73870849609375</v>
      </c>
      <c r="O18">
        <v>7</v>
      </c>
      <c r="P18">
        <v>7</v>
      </c>
      <c r="Q18">
        <v>16</v>
      </c>
      <c r="R18" s="16">
        <v>0.4375</v>
      </c>
      <c r="S18" s="16">
        <f t="shared" si="0"/>
        <v>0.7</v>
      </c>
      <c r="T18">
        <v>3.85150146484375</v>
      </c>
      <c r="U18">
        <v>3.4511082172393799</v>
      </c>
      <c r="V18">
        <v>3.3478217124939</v>
      </c>
      <c r="W18" s="17">
        <v>0.103286504745483</v>
      </c>
      <c r="X18">
        <v>0.50367975234985396</v>
      </c>
      <c r="Y18">
        <v>0.50367975234985396</v>
      </c>
      <c r="Z18">
        <v>0.7</v>
      </c>
      <c r="AA18">
        <v>0.9</v>
      </c>
      <c r="AB18">
        <v>0.5625</v>
      </c>
      <c r="AC18">
        <v>0.69230769230769196</v>
      </c>
      <c r="AD18">
        <v>0.1</v>
      </c>
      <c r="AE18">
        <v>0.2</v>
      </c>
    </row>
    <row r="19" spans="1:31" x14ac:dyDescent="0.15">
      <c r="A19" s="6">
        <v>674</v>
      </c>
      <c r="B19">
        <v>17</v>
      </c>
      <c r="C19">
        <v>3</v>
      </c>
      <c r="D19">
        <v>10</v>
      </c>
      <c r="E19">
        <v>10</v>
      </c>
      <c r="F19">
        <v>10</v>
      </c>
      <c r="G19">
        <v>0</v>
      </c>
      <c r="H19">
        <v>7</v>
      </c>
      <c r="I19">
        <v>3</v>
      </c>
      <c r="J19">
        <v>0.85</v>
      </c>
      <c r="K19" s="3">
        <v>8.9343605041503906</v>
      </c>
      <c r="L19" s="10">
        <v>1.6519527435302701</v>
      </c>
      <c r="M19">
        <v>0.84281539916992199</v>
      </c>
      <c r="N19">
        <v>7.7063007354736301</v>
      </c>
      <c r="O19">
        <v>7</v>
      </c>
      <c r="P19">
        <v>7</v>
      </c>
      <c r="Q19">
        <v>16</v>
      </c>
      <c r="R19" s="16">
        <v>0.4375</v>
      </c>
      <c r="S19" s="16">
        <f t="shared" si="0"/>
        <v>0.7</v>
      </c>
      <c r="T19">
        <v>4.3894939422607404</v>
      </c>
      <c r="U19">
        <v>3.9259016513824498</v>
      </c>
      <c r="V19">
        <v>3.81553030014038</v>
      </c>
      <c r="W19" s="17">
        <v>0.110371351242065</v>
      </c>
      <c r="X19">
        <v>0.573963642120361</v>
      </c>
      <c r="Y19">
        <v>0.573963642120361</v>
      </c>
      <c r="Z19">
        <v>0.7</v>
      </c>
      <c r="AA19">
        <v>0.9</v>
      </c>
      <c r="AB19">
        <v>0.5625</v>
      </c>
      <c r="AC19">
        <v>0.69230769230769196</v>
      </c>
      <c r="AD19">
        <v>0.1</v>
      </c>
      <c r="AE19">
        <v>0.2</v>
      </c>
    </row>
    <row r="20" spans="1:31" x14ac:dyDescent="0.15">
      <c r="A20" s="6">
        <v>918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13.254478454589799</v>
      </c>
      <c r="L20" s="10">
        <v>1.7364692687988299</v>
      </c>
      <c r="M20">
        <v>1.4445915222168</v>
      </c>
      <c r="N20">
        <v>9.8790454864502006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5.2033958435058603</v>
      </c>
      <c r="U20">
        <v>4.8581337928771999</v>
      </c>
      <c r="V20">
        <v>4.5423889160156197</v>
      </c>
      <c r="W20" s="17">
        <v>0.31574487686157199</v>
      </c>
      <c r="X20">
        <v>0.66100692749023404</v>
      </c>
      <c r="Y20">
        <v>0.66100692749023404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2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8.0441226959228498</v>
      </c>
      <c r="L21" s="10">
        <v>1.54506492614746</v>
      </c>
      <c r="M21">
        <v>0.75820541381835904</v>
      </c>
      <c r="N21">
        <v>6.6615142822265598</v>
      </c>
      <c r="O21">
        <v>4</v>
      </c>
      <c r="P21">
        <v>4</v>
      </c>
      <c r="Q21">
        <v>14</v>
      </c>
      <c r="R21" s="16">
        <v>0.28570000000000001</v>
      </c>
      <c r="S21" s="16">
        <f t="shared" si="0"/>
        <v>0.4</v>
      </c>
      <c r="T21">
        <v>3.6731204986572301</v>
      </c>
      <c r="U21">
        <v>3.30436134338379</v>
      </c>
      <c r="V21">
        <v>3.1801400184631401</v>
      </c>
      <c r="W21" s="17">
        <v>0.12422132492065401</v>
      </c>
      <c r="X21">
        <v>0.49298048019409202</v>
      </c>
      <c r="Y21">
        <v>0.49298048019409202</v>
      </c>
      <c r="Z21">
        <v>0.4</v>
      </c>
      <c r="AA21">
        <v>1</v>
      </c>
      <c r="AB21">
        <v>0.71428571428571397</v>
      </c>
      <c r="AC21">
        <v>0.83333333333333304</v>
      </c>
      <c r="AD21">
        <v>0</v>
      </c>
      <c r="AE21">
        <v>0.6</v>
      </c>
    </row>
    <row r="22" spans="1:31" x14ac:dyDescent="0.15">
      <c r="A22" s="6">
        <v>114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8.6665439605712908</v>
      </c>
      <c r="L22" s="10">
        <v>1.6281871795654299</v>
      </c>
      <c r="M22">
        <v>0.79943466186523404</v>
      </c>
      <c r="N22">
        <v>7.2922859191894496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4.3135910034179696</v>
      </c>
      <c r="U22">
        <v>3.8939342498779301</v>
      </c>
      <c r="V22">
        <v>3.7683196067810099</v>
      </c>
      <c r="W22" s="17">
        <v>0.12561464309692399</v>
      </c>
      <c r="X22">
        <v>0.545271396636963</v>
      </c>
      <c r="Y22">
        <v>0.545271396636963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s="28" customFormat="1" x14ac:dyDescent="0.15">
      <c r="A23" s="29">
        <v>956</v>
      </c>
      <c r="B23" s="28">
        <v>17</v>
      </c>
      <c r="C23" s="28">
        <v>3</v>
      </c>
      <c r="D23" s="28">
        <v>10</v>
      </c>
      <c r="E23" s="28">
        <v>10</v>
      </c>
      <c r="F23" s="28">
        <v>10</v>
      </c>
      <c r="G23" s="28">
        <v>0</v>
      </c>
      <c r="H23" s="28">
        <v>7</v>
      </c>
      <c r="I23" s="28">
        <v>3</v>
      </c>
      <c r="J23" s="28">
        <v>0.85</v>
      </c>
      <c r="K23" s="30">
        <v>8.6290321350097692</v>
      </c>
      <c r="L23" s="30">
        <v>1.57792472839355</v>
      </c>
      <c r="M23" s="28">
        <v>0.73628616333007801</v>
      </c>
      <c r="N23" s="28">
        <v>7.2675247192382804</v>
      </c>
      <c r="O23" s="28">
        <v>7</v>
      </c>
      <c r="P23" s="28">
        <v>7</v>
      </c>
      <c r="Q23" s="28">
        <v>17</v>
      </c>
      <c r="R23" s="31">
        <v>0.4118</v>
      </c>
      <c r="S23" s="31">
        <f t="shared" si="0"/>
        <v>0.7</v>
      </c>
      <c r="T23" s="28">
        <v>4.53873634338379</v>
      </c>
      <c r="U23" s="28">
        <v>4.0801310539245597</v>
      </c>
      <c r="V23" s="28">
        <v>3.9544265270233101</v>
      </c>
      <c r="W23" s="30">
        <v>0.12570452690124501</v>
      </c>
      <c r="X23" s="28">
        <v>0.58430981636047397</v>
      </c>
      <c r="Y23" s="28">
        <v>0.58430981636047397</v>
      </c>
      <c r="Z23" s="28">
        <v>0.7</v>
      </c>
      <c r="AA23" s="28">
        <v>1</v>
      </c>
      <c r="AB23" s="28">
        <v>0.58823529411764697</v>
      </c>
      <c r="AC23" s="28">
        <v>0.74074074074074103</v>
      </c>
      <c r="AD23" s="28">
        <v>0</v>
      </c>
      <c r="AE23" s="28">
        <v>0.3</v>
      </c>
    </row>
    <row r="24" spans="1:31" x14ac:dyDescent="0.15">
      <c r="A24" s="6">
        <v>176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9.9316482543945295</v>
      </c>
      <c r="L24" s="10">
        <v>1.9286041259765601</v>
      </c>
      <c r="M24">
        <v>1.41204833984375</v>
      </c>
      <c r="N24">
        <v>7.4210319519043004</v>
      </c>
      <c r="O24">
        <v>5</v>
      </c>
      <c r="P24">
        <v>5</v>
      </c>
      <c r="Q24">
        <v>14</v>
      </c>
      <c r="R24" s="16">
        <v>0.35709999999999997</v>
      </c>
      <c r="S24" s="16">
        <f t="shared" si="0"/>
        <v>0.5</v>
      </c>
      <c r="T24">
        <v>4.1230144500732404</v>
      </c>
      <c r="U24">
        <v>3.7963297367095898</v>
      </c>
      <c r="V24">
        <v>3.5630135536193901</v>
      </c>
      <c r="W24" s="17">
        <v>0.23331618309020999</v>
      </c>
      <c r="X24">
        <v>0.56000089645385698</v>
      </c>
      <c r="Y24">
        <v>0.56000089645385698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501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9.3316364288330096</v>
      </c>
      <c r="L25" s="10">
        <v>1.93361663818359</v>
      </c>
      <c r="M25">
        <v>0.75198745727539096</v>
      </c>
      <c r="N25">
        <v>6.6298484802246103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4.7612457275390598</v>
      </c>
      <c r="U25">
        <v>4.3226838111877397</v>
      </c>
      <c r="V25">
        <v>4.10133981704712</v>
      </c>
      <c r="W25" s="17">
        <v>0.221343994140625</v>
      </c>
      <c r="X25">
        <v>0.65990591049194303</v>
      </c>
      <c r="Y25">
        <v>0.65990591049194303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439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8.2264804840087908</v>
      </c>
      <c r="L26" s="10">
        <v>1.96017646789551</v>
      </c>
      <c r="M26">
        <v>1.01143646240234</v>
      </c>
      <c r="N26">
        <v>5.7893733978271502</v>
      </c>
      <c r="O26">
        <v>4</v>
      </c>
      <c r="P26">
        <v>4</v>
      </c>
      <c r="Q26">
        <v>13</v>
      </c>
      <c r="R26" s="16">
        <v>0.30769999999999997</v>
      </c>
      <c r="S26" s="16">
        <f t="shared" si="0"/>
        <v>0.4</v>
      </c>
      <c r="T26">
        <v>3.8004703521728498</v>
      </c>
      <c r="U26">
        <v>3.4751613140106201</v>
      </c>
      <c r="V26">
        <v>3.2737801074981698</v>
      </c>
      <c r="W26" s="17">
        <v>0.20138120651245101</v>
      </c>
      <c r="X26">
        <v>0.52669024467468295</v>
      </c>
      <c r="Y26">
        <v>0.52669024467468295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248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10.4051151275635</v>
      </c>
      <c r="L27" s="10">
        <v>1.9848480224609399</v>
      </c>
      <c r="M27">
        <v>1.3254547119140601</v>
      </c>
      <c r="N27">
        <v>7.2283706665039098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4.5812740325927699</v>
      </c>
      <c r="U27">
        <v>4.2390804290771502</v>
      </c>
      <c r="V27">
        <v>3.9479346275329599</v>
      </c>
      <c r="W27" s="17">
        <v>0.29114580154419001</v>
      </c>
      <c r="X27">
        <v>0.63333940505981401</v>
      </c>
      <c r="Y27">
        <v>0.63333940505981401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610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8.8428153991699201</v>
      </c>
      <c r="L28" s="10">
        <v>1.7884502410888701</v>
      </c>
      <c r="M28">
        <v>0.71620941162109397</v>
      </c>
      <c r="N28">
        <v>6.5035285949706996</v>
      </c>
      <c r="O28">
        <v>5</v>
      </c>
      <c r="P28">
        <v>5</v>
      </c>
      <c r="Q28">
        <v>15</v>
      </c>
      <c r="R28" s="16">
        <v>0.33329999999999999</v>
      </c>
      <c r="S28" s="16">
        <f t="shared" si="0"/>
        <v>0.5</v>
      </c>
      <c r="T28">
        <v>4.2027168273925799</v>
      </c>
      <c r="U28">
        <v>3.81581330299377</v>
      </c>
      <c r="V28">
        <v>3.6104609966278098</v>
      </c>
      <c r="W28" s="17">
        <v>0.20535230636596699</v>
      </c>
      <c r="X28">
        <v>0.59225583076477095</v>
      </c>
      <c r="Y28">
        <v>0.59225583076477095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471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9.5644092559814506</v>
      </c>
      <c r="L29" s="10">
        <v>1.7996177673339799</v>
      </c>
      <c r="M29">
        <v>1.2210121154785201</v>
      </c>
      <c r="N29">
        <v>6.8129844665527299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4.6843013763427699</v>
      </c>
      <c r="U29">
        <v>4.3179864883422896</v>
      </c>
      <c r="V29">
        <v>4.0765180587768501</v>
      </c>
      <c r="W29" s="17">
        <v>0.24146842956542999</v>
      </c>
      <c r="X29">
        <v>0.60778331756591797</v>
      </c>
      <c r="Y29">
        <v>0.60778331756591797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702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13.035551071166999</v>
      </c>
      <c r="L30" s="10">
        <v>1.8518524169921899</v>
      </c>
      <c r="M30">
        <v>1.5735511779785201</v>
      </c>
      <c r="N30">
        <v>9.6432857513427699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5.0322628021240199</v>
      </c>
      <c r="U30">
        <v>4.7077298164367702</v>
      </c>
      <c r="V30">
        <v>4.3833518028259304</v>
      </c>
      <c r="W30" s="17">
        <v>0.32437801361084001</v>
      </c>
      <c r="X30">
        <v>0.64891099929809604</v>
      </c>
      <c r="Y30">
        <v>0.64891099929809604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780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13.2326164245606</v>
      </c>
      <c r="L31" s="10">
        <v>1.9440841674804701</v>
      </c>
      <c r="M31">
        <v>1.69852066040039</v>
      </c>
      <c r="N31">
        <v>10.0872039794922</v>
      </c>
      <c r="O31">
        <v>7</v>
      </c>
      <c r="P31">
        <v>7</v>
      </c>
      <c r="Q31">
        <v>17</v>
      </c>
      <c r="R31" s="16">
        <v>0.4118</v>
      </c>
      <c r="S31" s="16">
        <f t="shared" si="0"/>
        <v>0.7</v>
      </c>
      <c r="T31">
        <v>5.0154247283935502</v>
      </c>
      <c r="U31">
        <v>4.6655039787292498</v>
      </c>
      <c r="V31">
        <v>4.3625283241271999</v>
      </c>
      <c r="W31" s="17">
        <v>0.302975654602051</v>
      </c>
      <c r="X31">
        <v>0.65289640426635698</v>
      </c>
      <c r="Y31">
        <v>0.65289640426635698</v>
      </c>
      <c r="Z31">
        <v>0.7</v>
      </c>
      <c r="AA31">
        <v>1</v>
      </c>
      <c r="AB31">
        <v>0.58823529411764697</v>
      </c>
      <c r="AC31">
        <v>0.74074074074074103</v>
      </c>
      <c r="AD31">
        <v>0</v>
      </c>
      <c r="AE31">
        <v>0.3</v>
      </c>
    </row>
    <row r="32" spans="1:31" x14ac:dyDescent="0.15">
      <c r="A32" s="6">
        <v>66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12.834880828857401</v>
      </c>
      <c r="L32" s="10">
        <v>1.9117622375488299</v>
      </c>
      <c r="M32">
        <v>1.6743087768554701</v>
      </c>
      <c r="N32">
        <v>9.7622947692871094</v>
      </c>
      <c r="O32">
        <v>6</v>
      </c>
      <c r="P32">
        <v>6</v>
      </c>
      <c r="Q32">
        <v>16</v>
      </c>
      <c r="R32" s="16">
        <v>0.375</v>
      </c>
      <c r="S32" s="16">
        <f t="shared" si="0"/>
        <v>0.6</v>
      </c>
      <c r="T32">
        <v>5.3047294616699201</v>
      </c>
      <c r="U32">
        <v>4.9479794502258301</v>
      </c>
      <c r="V32">
        <v>4.6499147415161097</v>
      </c>
      <c r="W32" s="17">
        <v>0.29806470870971702</v>
      </c>
      <c r="X32">
        <v>0.65481472015380904</v>
      </c>
      <c r="Y32">
        <v>0.65481472015380904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408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10.498249053955099</v>
      </c>
      <c r="L33" s="10">
        <v>1.8893241882324201</v>
      </c>
      <c r="M33">
        <v>1.2421913146972701</v>
      </c>
      <c r="N33">
        <v>7.5254993438720703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4.4369258880615199</v>
      </c>
      <c r="U33">
        <v>4.0983295440673801</v>
      </c>
      <c r="V33">
        <v>3.8247802257537802</v>
      </c>
      <c r="W33" s="17">
        <v>0.27354931831359902</v>
      </c>
      <c r="X33">
        <v>0.61214566230773904</v>
      </c>
      <c r="Y33">
        <v>0.61214566230773904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28" customFormat="1" x14ac:dyDescent="0.15">
      <c r="A34" s="29">
        <v>952</v>
      </c>
      <c r="B34" s="28">
        <v>17</v>
      </c>
      <c r="C34" s="28">
        <v>3</v>
      </c>
      <c r="D34" s="28">
        <v>10</v>
      </c>
      <c r="E34" s="28">
        <v>10</v>
      </c>
      <c r="F34" s="28">
        <v>10</v>
      </c>
      <c r="G34" s="28">
        <v>0</v>
      </c>
      <c r="H34" s="28">
        <v>7</v>
      </c>
      <c r="I34" s="28">
        <v>3</v>
      </c>
      <c r="J34" s="28">
        <v>0.85</v>
      </c>
      <c r="K34" s="30">
        <v>9.2976856231689506</v>
      </c>
      <c r="L34" s="30">
        <v>1.77970123291016</v>
      </c>
      <c r="M34" s="28">
        <v>0.87759017944335904</v>
      </c>
      <c r="N34" s="28">
        <v>7.7329463958740199</v>
      </c>
      <c r="O34" s="28">
        <v>7</v>
      </c>
      <c r="P34" s="28">
        <v>7</v>
      </c>
      <c r="Q34" s="28">
        <v>17</v>
      </c>
      <c r="R34" s="31">
        <v>0.4118</v>
      </c>
      <c r="S34" s="31">
        <f t="shared" si="0"/>
        <v>0.7</v>
      </c>
      <c r="T34" s="28">
        <v>4.7303161621093697</v>
      </c>
      <c r="U34" s="28">
        <v>4.23921871185303</v>
      </c>
      <c r="V34" s="28">
        <v>4.0963802337646502</v>
      </c>
      <c r="W34" s="30">
        <v>0.14283847808837899</v>
      </c>
      <c r="X34" s="28">
        <v>0.63393592834472701</v>
      </c>
      <c r="Y34" s="28">
        <v>0.63393592834472701</v>
      </c>
      <c r="Z34" s="28">
        <v>0.7</v>
      </c>
      <c r="AA34" s="28">
        <v>1</v>
      </c>
      <c r="AB34" s="28">
        <v>0.58823529411764697</v>
      </c>
      <c r="AC34" s="28">
        <v>0.74074074074074103</v>
      </c>
      <c r="AD34" s="28">
        <v>0</v>
      </c>
      <c r="AE34" s="28">
        <v>0.3</v>
      </c>
    </row>
    <row r="35" spans="1:31" x14ac:dyDescent="0.15">
      <c r="A35" s="6">
        <v>576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10.0654296875</v>
      </c>
      <c r="L35" s="10">
        <v>2.1596164703369101</v>
      </c>
      <c r="M35">
        <v>1.60601806640625</v>
      </c>
      <c r="N35">
        <v>7.1142730712890598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4.7743911743164098</v>
      </c>
      <c r="U35">
        <v>4.42250633239746</v>
      </c>
      <c r="V35">
        <v>4.16098928451538</v>
      </c>
      <c r="W35" s="17">
        <v>0.26151704788208002</v>
      </c>
      <c r="X35">
        <v>0.61340188980102495</v>
      </c>
      <c r="Y35">
        <v>0.61340188980102495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140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12.781984329223601</v>
      </c>
      <c r="L36" s="10">
        <v>2.0721778869628902</v>
      </c>
      <c r="M36">
        <v>1.83835220336914</v>
      </c>
      <c r="N36">
        <v>9.5615386962890607</v>
      </c>
      <c r="O36">
        <v>5</v>
      </c>
      <c r="P36">
        <v>5</v>
      </c>
      <c r="Q36">
        <v>15</v>
      </c>
      <c r="R36" s="16">
        <v>0.33329999999999999</v>
      </c>
      <c r="S36" s="16">
        <f t="shared" si="0"/>
        <v>0.5</v>
      </c>
      <c r="T36">
        <v>4.7281875610351598</v>
      </c>
      <c r="U36">
        <v>4.4298238754272496</v>
      </c>
      <c r="V36">
        <v>4.11706447601318</v>
      </c>
      <c r="W36" s="17">
        <v>0.312759399414062</v>
      </c>
      <c r="X36">
        <v>0.61112308502197299</v>
      </c>
      <c r="Y36">
        <v>0.61112308502197299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141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10.3313331604004</v>
      </c>
      <c r="L37" s="10">
        <v>2.0478324890136701</v>
      </c>
      <c r="M37">
        <v>1.35721588134766</v>
      </c>
      <c r="N37">
        <v>6.9013252258300799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4.6949310302734402</v>
      </c>
      <c r="U37">
        <v>4.3674135208129901</v>
      </c>
      <c r="V37">
        <v>4.0722942352294904</v>
      </c>
      <c r="W37" s="17">
        <v>0.29511928558349598</v>
      </c>
      <c r="X37">
        <v>0.62263679504394498</v>
      </c>
      <c r="Y37">
        <v>0.62263679504394498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855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9.8626899719238299</v>
      </c>
      <c r="L38" s="10">
        <v>2.1980857849121098</v>
      </c>
      <c r="M38">
        <v>1.5481758117675799</v>
      </c>
      <c r="N38">
        <v>6.3311920166015598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4.3179283142089799</v>
      </c>
      <c r="U38">
        <v>4.03924560546875</v>
      </c>
      <c r="V38">
        <v>3.72537040710449</v>
      </c>
      <c r="W38" s="17">
        <v>0.31387519836425798</v>
      </c>
      <c r="X38">
        <v>0.59255790710449197</v>
      </c>
      <c r="Y38">
        <v>0.59255790710449197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668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12.4697608947754</v>
      </c>
      <c r="L39" s="10">
        <v>2.2100162506103498</v>
      </c>
      <c r="M39">
        <v>1.9326705932617201</v>
      </c>
      <c r="N39">
        <v>8.6262435913085902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4.5913066864013699</v>
      </c>
      <c r="U39">
        <v>4.33756351470947</v>
      </c>
      <c r="V39">
        <v>3.9905815124511701</v>
      </c>
      <c r="W39" s="17">
        <v>0.346982002258301</v>
      </c>
      <c r="X39">
        <v>0.60072517395019498</v>
      </c>
      <c r="Y39">
        <v>0.60072517395019498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332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7.8888854980468697</v>
      </c>
      <c r="L40" s="10">
        <v>2.1082134246826199</v>
      </c>
      <c r="M40">
        <v>1.4095287322998</v>
      </c>
      <c r="N40">
        <v>5.9291496276855504</v>
      </c>
      <c r="O40">
        <v>4</v>
      </c>
      <c r="P40">
        <v>4</v>
      </c>
      <c r="Q40">
        <v>13</v>
      </c>
      <c r="R40" s="16">
        <v>0.30769999999999997</v>
      </c>
      <c r="S40" s="16">
        <f t="shared" si="0"/>
        <v>0.4</v>
      </c>
      <c r="T40">
        <v>3.8539524078369101</v>
      </c>
      <c r="U40">
        <v>3.5241408348083501</v>
      </c>
      <c r="V40">
        <v>3.3379693031311</v>
      </c>
      <c r="W40" s="17">
        <v>0.18617153167724601</v>
      </c>
      <c r="X40">
        <v>0.51598310470581099</v>
      </c>
      <c r="Y40">
        <v>0.51598310470581099</v>
      </c>
      <c r="Z40">
        <v>0.4</v>
      </c>
      <c r="AA40">
        <v>0.9</v>
      </c>
      <c r="AB40">
        <v>0.69230769230769196</v>
      </c>
      <c r="AC40">
        <v>0.78260869565217395</v>
      </c>
      <c r="AD40">
        <v>0.1</v>
      </c>
      <c r="AE40">
        <v>0.5</v>
      </c>
    </row>
    <row r="41" spans="1:31" x14ac:dyDescent="0.15">
      <c r="A41" s="6">
        <v>104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9.3435325622558594</v>
      </c>
      <c r="L41" s="10">
        <v>2.0762424468994101</v>
      </c>
      <c r="M41">
        <v>0.48625564575195301</v>
      </c>
      <c r="N41">
        <v>8.1371822357177699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3.6808319091796902</v>
      </c>
      <c r="U41">
        <v>3.2331078052520801</v>
      </c>
      <c r="V41">
        <v>3.1312956809997599</v>
      </c>
      <c r="W41" s="17">
        <v>0.101812124252319</v>
      </c>
      <c r="X41">
        <v>0.54953622817993197</v>
      </c>
      <c r="Y41">
        <v>0.54953622817993197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512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9.1709461212158203</v>
      </c>
      <c r="L42" s="10">
        <v>2.11359786987305</v>
      </c>
      <c r="M42">
        <v>0.449630737304687</v>
      </c>
      <c r="N42">
        <v>7.6023139953613299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4.2041912078857404</v>
      </c>
      <c r="U42">
        <v>3.7501428127288801</v>
      </c>
      <c r="V42">
        <v>3.6262004375457799</v>
      </c>
      <c r="W42" s="17">
        <v>0.123942375183105</v>
      </c>
      <c r="X42">
        <v>0.57799077033996604</v>
      </c>
      <c r="Y42">
        <v>0.57799077033996604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342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7.34714698791504</v>
      </c>
      <c r="L43" s="10">
        <v>2.0586910247802699</v>
      </c>
      <c r="M43">
        <v>0.840667724609375</v>
      </c>
      <c r="N43">
        <v>5.76904296875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3.4050369262695299</v>
      </c>
      <c r="U43">
        <v>3.05290722846985</v>
      </c>
      <c r="V43">
        <v>2.9288246631622301</v>
      </c>
      <c r="W43" s="17">
        <v>0.12408256530761699</v>
      </c>
      <c r="X43">
        <v>0.47621226310730003</v>
      </c>
      <c r="Y43">
        <v>0.47621226310730003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442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7.8175697326660201</v>
      </c>
      <c r="L44" s="10">
        <v>2.1852436065673801</v>
      </c>
      <c r="M44">
        <v>0.98040008544921897</v>
      </c>
      <c r="N44">
        <v>6.3751068115234402</v>
      </c>
      <c r="O44">
        <v>5</v>
      </c>
      <c r="P44">
        <v>5</v>
      </c>
      <c r="Q44">
        <v>15</v>
      </c>
      <c r="R44" s="16">
        <v>0.33329999999999999</v>
      </c>
      <c r="S44" s="16">
        <f t="shared" si="0"/>
        <v>0.5</v>
      </c>
      <c r="T44">
        <v>4.0853614807128897</v>
      </c>
      <c r="U44">
        <v>3.6581385135650599</v>
      </c>
      <c r="V44">
        <v>3.5264229774475102</v>
      </c>
      <c r="W44" s="17">
        <v>0.13171553611755399</v>
      </c>
      <c r="X44">
        <v>0.55893850326538097</v>
      </c>
      <c r="Y44">
        <v>0.55893850326538097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s="2" customFormat="1" x14ac:dyDescent="0.15">
      <c r="A45" s="7">
        <v>951</v>
      </c>
      <c r="B45" s="2">
        <v>16</v>
      </c>
      <c r="C45" s="2">
        <v>4</v>
      </c>
      <c r="D45" s="2">
        <v>10</v>
      </c>
      <c r="E45" s="2">
        <v>10</v>
      </c>
      <c r="F45" s="2">
        <v>9</v>
      </c>
      <c r="G45" s="2">
        <v>1</v>
      </c>
      <c r="H45" s="2">
        <v>7</v>
      </c>
      <c r="I45" s="2">
        <v>3</v>
      </c>
      <c r="J45" s="2">
        <v>0.8</v>
      </c>
      <c r="K45" s="11">
        <v>8.5184440612793004</v>
      </c>
      <c r="L45" s="11">
        <v>2.0967750549316402</v>
      </c>
      <c r="M45" s="2">
        <v>1.0690956115722701</v>
      </c>
      <c r="N45" s="2">
        <v>5.7482376098632804</v>
      </c>
      <c r="O45" s="2">
        <v>5</v>
      </c>
      <c r="P45" s="2">
        <v>5</v>
      </c>
      <c r="Q45" s="2">
        <v>14</v>
      </c>
      <c r="R45" s="18">
        <v>0.35709999999999997</v>
      </c>
      <c r="S45" s="18">
        <f t="shared" si="0"/>
        <v>0.5</v>
      </c>
      <c r="T45" s="2">
        <v>3.7170829772949201</v>
      </c>
      <c r="U45" s="2">
        <v>3.3833143711090101</v>
      </c>
      <c r="V45" s="2">
        <v>3.2514452934265101</v>
      </c>
      <c r="W45" s="11">
        <v>0.13186907768249501</v>
      </c>
      <c r="X45" s="2">
        <v>0.46563768386840798</v>
      </c>
      <c r="Y45" s="2">
        <v>0.46563768386840798</v>
      </c>
      <c r="Z45" s="2">
        <v>0.5</v>
      </c>
      <c r="AA45" s="2">
        <v>0.9</v>
      </c>
      <c r="AB45" s="2">
        <v>0.64285714285714302</v>
      </c>
      <c r="AC45" s="2">
        <v>0.75</v>
      </c>
      <c r="AD45" s="2">
        <v>0.1</v>
      </c>
      <c r="AE45" s="2">
        <v>0.4</v>
      </c>
    </row>
    <row r="46" spans="1:31" x14ac:dyDescent="0.15">
      <c r="A46" s="6">
        <v>37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7.9181995391845703</v>
      </c>
      <c r="L46" s="10">
        <v>2.3743133544921902</v>
      </c>
      <c r="M46">
        <v>0.58882904052734397</v>
      </c>
      <c r="N46">
        <v>7.5167980194091797</v>
      </c>
      <c r="O46">
        <v>5</v>
      </c>
      <c r="P46">
        <v>5</v>
      </c>
      <c r="Q46">
        <v>14</v>
      </c>
      <c r="R46" s="16">
        <v>0.35709999999999997</v>
      </c>
      <c r="S46" s="16">
        <f t="shared" si="0"/>
        <v>0.5</v>
      </c>
      <c r="T46">
        <v>3.9399890899658199</v>
      </c>
      <c r="U46">
        <v>3.4389526844024698</v>
      </c>
      <c r="V46">
        <v>3.3988056182861301</v>
      </c>
      <c r="W46" s="17">
        <v>4.0147066116333001E-2</v>
      </c>
      <c r="X46">
        <v>0.54118347167968694</v>
      </c>
      <c r="Y46">
        <v>0.54118347167968694</v>
      </c>
      <c r="Z46">
        <v>0.5</v>
      </c>
      <c r="AA46">
        <v>0.9</v>
      </c>
      <c r="AB46">
        <v>0.64285714285714302</v>
      </c>
      <c r="AC46">
        <v>0.75</v>
      </c>
      <c r="AD46">
        <v>0.1</v>
      </c>
      <c r="AE46">
        <v>0.4</v>
      </c>
    </row>
    <row r="47" spans="1:31" x14ac:dyDescent="0.15">
      <c r="A47" s="6">
        <v>388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8.5895023345947301</v>
      </c>
      <c r="L47" s="10">
        <v>2.3778305053710902</v>
      </c>
      <c r="M47">
        <v>0.202079772949219</v>
      </c>
      <c r="N47">
        <v>8.0718574523925799</v>
      </c>
      <c r="O47">
        <v>5</v>
      </c>
      <c r="P47">
        <v>5</v>
      </c>
      <c r="Q47">
        <v>15</v>
      </c>
      <c r="R47" s="16">
        <v>0.33329999999999999</v>
      </c>
      <c r="S47" s="16">
        <f t="shared" si="0"/>
        <v>0.5</v>
      </c>
      <c r="T47">
        <v>3.9732704162597701</v>
      </c>
      <c r="U47">
        <v>3.4125065803527801</v>
      </c>
      <c r="V47">
        <v>3.3702468872070299</v>
      </c>
      <c r="W47" s="17">
        <v>4.2259693145752002E-2</v>
      </c>
      <c r="X47">
        <v>0.60302352905273404</v>
      </c>
      <c r="Y47">
        <v>0.60302352905273404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653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8.1527938842773402</v>
      </c>
      <c r="L48" s="10">
        <v>2.31557273864746</v>
      </c>
      <c r="M48">
        <v>0.247383117675781</v>
      </c>
      <c r="N48">
        <v>7.5380725860595703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4.1106548309326199</v>
      </c>
      <c r="U48">
        <v>3.5686156749725302</v>
      </c>
      <c r="V48">
        <v>3.5180110931396502</v>
      </c>
      <c r="W48" s="17">
        <v>5.0604581832885701E-2</v>
      </c>
      <c r="X48">
        <v>0.59264373779296897</v>
      </c>
      <c r="Y48">
        <v>0.59264373779296897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381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8.4343585968017596</v>
      </c>
      <c r="L49" s="10">
        <v>2.4829654693603498</v>
      </c>
      <c r="M49">
        <v>0.32008743286132801</v>
      </c>
      <c r="N49">
        <v>7.5770339965820304</v>
      </c>
      <c r="O49">
        <v>5</v>
      </c>
      <c r="P49">
        <v>5</v>
      </c>
      <c r="Q49">
        <v>15</v>
      </c>
      <c r="R49" s="16">
        <v>0.33329999999999999</v>
      </c>
      <c r="S49" s="16">
        <f t="shared" si="0"/>
        <v>0.5</v>
      </c>
      <c r="T49">
        <v>3.8176078796386701</v>
      </c>
      <c r="U49">
        <v>3.3234374523162802</v>
      </c>
      <c r="V49">
        <v>3.2520523071289098</v>
      </c>
      <c r="W49" s="17">
        <v>7.1385145187377902E-2</v>
      </c>
      <c r="X49">
        <v>0.56555557250976596</v>
      </c>
      <c r="Y49">
        <v>0.56555557250976596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970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8.1123428344726598</v>
      </c>
      <c r="L50" s="10">
        <v>2.4769401550293</v>
      </c>
      <c r="M50">
        <v>0.43460464477539101</v>
      </c>
      <c r="N50">
        <v>7.18613624572754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3.5408668518066402</v>
      </c>
      <c r="U50">
        <v>3.0644097328186</v>
      </c>
      <c r="V50">
        <v>2.9869301319122301</v>
      </c>
      <c r="W50" s="17">
        <v>7.7479600906372098E-2</v>
      </c>
      <c r="X50">
        <v>0.55393671989440896</v>
      </c>
      <c r="Y50">
        <v>0.55393671989440896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71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7.2303504943847701</v>
      </c>
      <c r="L51" s="10">
        <v>2.43522071838379</v>
      </c>
      <c r="M51">
        <v>0.739349365234375</v>
      </c>
      <c r="N51">
        <v>6.1985321044921902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3.4461135864257799</v>
      </c>
      <c r="U51">
        <v>3.0334830284118599</v>
      </c>
      <c r="V51">
        <v>2.9327149391174299</v>
      </c>
      <c r="W51" s="17">
        <v>0.100768089294434</v>
      </c>
      <c r="X51">
        <v>0.51339864730835005</v>
      </c>
      <c r="Y51">
        <v>0.51339864730835005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962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8.72918701171875</v>
      </c>
      <c r="L52" s="10">
        <v>2.5042457580566402</v>
      </c>
      <c r="M52">
        <v>1.19601058959961</v>
      </c>
      <c r="N52">
        <v>7.1043071746826199</v>
      </c>
      <c r="O52">
        <v>6</v>
      </c>
      <c r="P52">
        <v>6</v>
      </c>
      <c r="Q52">
        <v>16</v>
      </c>
      <c r="R52" s="16">
        <v>0.375</v>
      </c>
      <c r="S52" s="16">
        <f t="shared" si="0"/>
        <v>0.6</v>
      </c>
      <c r="T52">
        <v>4.0054836273193404</v>
      </c>
      <c r="U52">
        <v>3.55247855186462</v>
      </c>
      <c r="V52">
        <v>3.4034492969512899</v>
      </c>
      <c r="W52" s="17">
        <v>0.14902925491332999</v>
      </c>
      <c r="X52">
        <v>0.60203433036804199</v>
      </c>
      <c r="Y52">
        <v>0.60203433036804199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x14ac:dyDescent="0.15">
      <c r="A53" s="6">
        <v>761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9.8222579956054705</v>
      </c>
      <c r="L53" s="10">
        <v>2.4600658416747998</v>
      </c>
      <c r="M53">
        <v>0.75917053222656194</v>
      </c>
      <c r="N53">
        <v>8.0180835723877006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4.1355400085449201</v>
      </c>
      <c r="U53">
        <v>3.6582548618316602</v>
      </c>
      <c r="V53">
        <v>3.49895215034485</v>
      </c>
      <c r="W53" s="17">
        <v>0.15930271148681599</v>
      </c>
      <c r="X53">
        <v>0.63658785820007302</v>
      </c>
      <c r="Y53">
        <v>0.63658785820007302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225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7.6106758117675799</v>
      </c>
      <c r="L54" s="10">
        <v>2.4880332946777299</v>
      </c>
      <c r="M54">
        <v>1.4114856719970701</v>
      </c>
      <c r="N54">
        <v>5.8463649749755904</v>
      </c>
      <c r="O54">
        <v>5</v>
      </c>
      <c r="P54">
        <v>5</v>
      </c>
      <c r="Q54">
        <v>14</v>
      </c>
      <c r="R54" s="16">
        <v>0.35709999999999997</v>
      </c>
      <c r="S54" s="16">
        <f t="shared" si="0"/>
        <v>0.5</v>
      </c>
      <c r="T54">
        <v>3.4957523345947301</v>
      </c>
      <c r="U54">
        <v>3.1724088191986102</v>
      </c>
      <c r="V54">
        <v>3.0116052627563499</v>
      </c>
      <c r="W54" s="17">
        <v>0.16080355644226099</v>
      </c>
      <c r="X54">
        <v>0.48414707183837902</v>
      </c>
      <c r="Y54">
        <v>0.48414707183837902</v>
      </c>
      <c r="Z54">
        <v>0.5</v>
      </c>
      <c r="AA54">
        <v>0.9</v>
      </c>
      <c r="AB54">
        <v>0.64285714285714302</v>
      </c>
      <c r="AC54">
        <v>0.75</v>
      </c>
      <c r="AD54">
        <v>0.1</v>
      </c>
      <c r="AE54">
        <v>0.4</v>
      </c>
    </row>
    <row r="55" spans="1:31" x14ac:dyDescent="0.15">
      <c r="A55" s="6">
        <v>884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8.3819847106933594</v>
      </c>
      <c r="L55" s="10">
        <v>2.4697456359863299</v>
      </c>
      <c r="M55">
        <v>1.1594200134277299</v>
      </c>
      <c r="N55">
        <v>6.5779228210449201</v>
      </c>
      <c r="O55">
        <v>6</v>
      </c>
      <c r="P55">
        <v>6</v>
      </c>
      <c r="Q55">
        <v>16</v>
      </c>
      <c r="R55" s="16">
        <v>0.375</v>
      </c>
      <c r="S55" s="16">
        <f t="shared" si="0"/>
        <v>0.6</v>
      </c>
      <c r="T55">
        <v>4.0800418853759801</v>
      </c>
      <c r="U55">
        <v>3.6744308471679701</v>
      </c>
      <c r="V55">
        <v>3.5115485191345202</v>
      </c>
      <c r="W55" s="17">
        <v>0.16288232803344699</v>
      </c>
      <c r="X55">
        <v>0.56849336624145497</v>
      </c>
      <c r="Y55">
        <v>0.56849336624145497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1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7.7202854156494096</v>
      </c>
      <c r="L56" s="10">
        <v>2.5373878479003902</v>
      </c>
      <c r="M56">
        <v>1.4980049133300799</v>
      </c>
      <c r="N56">
        <v>6.0396995544433603</v>
      </c>
      <c r="O56">
        <v>3</v>
      </c>
      <c r="P56">
        <v>3</v>
      </c>
      <c r="Q56">
        <v>12</v>
      </c>
      <c r="R56" s="16">
        <v>0.25</v>
      </c>
      <c r="S56" s="16">
        <f t="shared" si="0"/>
        <v>0.3</v>
      </c>
      <c r="T56">
        <v>3.68910408020019</v>
      </c>
      <c r="U56">
        <v>3.3324730396270801</v>
      </c>
      <c r="V56">
        <v>3.16773629188538</v>
      </c>
      <c r="W56" s="17">
        <v>0.164736747741699</v>
      </c>
      <c r="X56">
        <v>0.521367788314819</v>
      </c>
      <c r="Y56">
        <v>0.521367788314819</v>
      </c>
      <c r="Z56">
        <v>0.3</v>
      </c>
      <c r="AA56">
        <v>0.9</v>
      </c>
      <c r="AB56">
        <v>0.75</v>
      </c>
      <c r="AC56">
        <v>0.81818181818181801</v>
      </c>
      <c r="AD56">
        <v>0.1</v>
      </c>
      <c r="AE56">
        <v>0.6</v>
      </c>
    </row>
    <row r="57" spans="1:31" s="3" customFormat="1" x14ac:dyDescent="0.15">
      <c r="K57" s="13" t="s">
        <v>29</v>
      </c>
      <c r="L57" s="10">
        <f>AVERAGE(L2:L56)</f>
        <v>1.9085809187455602</v>
      </c>
      <c r="W57" s="17">
        <f t="shared" ref="W57:AE57" si="1">AVERAGE(W2:W56)</f>
        <v>0.21179800467057666</v>
      </c>
      <c r="Z57" s="3">
        <f t="shared" si="1"/>
        <v>0.55272727272727262</v>
      </c>
      <c r="AA57" s="3">
        <f t="shared" si="1"/>
        <v>0.98363636363636342</v>
      </c>
      <c r="AB57" s="3">
        <f t="shared" si="1"/>
        <v>0.6432399300046362</v>
      </c>
      <c r="AC57" s="3">
        <f t="shared" si="1"/>
        <v>0.77665306440009985</v>
      </c>
      <c r="AD57" s="3">
        <f t="shared" si="1"/>
        <v>1.6363636363636361E-2</v>
      </c>
      <c r="AE57" s="3">
        <f t="shared" si="1"/>
        <v>0.43090909090909096</v>
      </c>
    </row>
    <row r="58" spans="1:31" s="3" customFormat="1" x14ac:dyDescent="0.15">
      <c r="K58" s="14" t="s">
        <v>30</v>
      </c>
      <c r="L58" s="10">
        <f>MAX(L2:L56)</f>
        <v>2.5373878479003902</v>
      </c>
      <c r="W58" s="17">
        <f t="shared" ref="W58:AE58" si="2">MAX(W2:W56)</f>
        <v>0.346982002258301</v>
      </c>
      <c r="Z58" s="3">
        <f t="shared" si="2"/>
        <v>0.8</v>
      </c>
      <c r="AA58" s="3">
        <f t="shared" si="2"/>
        <v>1</v>
      </c>
      <c r="AB58" s="3">
        <f t="shared" si="2"/>
        <v>0.75</v>
      </c>
      <c r="AC58" s="3">
        <f t="shared" si="2"/>
        <v>0.83333333333333304</v>
      </c>
      <c r="AD58" s="3">
        <f t="shared" si="2"/>
        <v>0.1</v>
      </c>
      <c r="AE58" s="3">
        <f t="shared" si="2"/>
        <v>0.6</v>
      </c>
    </row>
    <row r="59" spans="1:31" s="3" customFormat="1" x14ac:dyDescent="0.15">
      <c r="L59" s="10">
        <f>MIN(L2:L56)</f>
        <v>1.28487396240234</v>
      </c>
      <c r="W59" s="17">
        <f t="shared" ref="W59:AE59" si="3">MIN(W2:W56)</f>
        <v>4.0147066116333001E-2</v>
      </c>
      <c r="Z59" s="3">
        <f t="shared" si="3"/>
        <v>0.3</v>
      </c>
      <c r="AA59" s="3">
        <f t="shared" si="3"/>
        <v>0.9</v>
      </c>
      <c r="AB59" s="3">
        <f t="shared" si="3"/>
        <v>0.55555555555555602</v>
      </c>
      <c r="AC59" s="3">
        <f t="shared" si="3"/>
        <v>0.69230769230769196</v>
      </c>
      <c r="AD59" s="3">
        <f t="shared" si="3"/>
        <v>0</v>
      </c>
      <c r="AE59" s="3">
        <f t="shared" si="3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s="1" customFormat="1" x14ac:dyDescent="0.15">
      <c r="K72" s="12" t="s">
        <v>126</v>
      </c>
      <c r="L72" s="12">
        <f>COUNTIF(L2:L56,"&lt;1.522")-COUNTIF(L2:L56,"&lt;1.266")</f>
        <v>11</v>
      </c>
      <c r="W72" s="12"/>
    </row>
    <row r="73" spans="11:23" x14ac:dyDescent="0.15">
      <c r="K73" s="3" t="s">
        <v>127</v>
      </c>
      <c r="L73" s="3">
        <f>COUNTIF(L2:L56,"&lt;1.778")-COUNTIF(L2:L56,"&lt;1.522")</f>
        <v>11</v>
      </c>
      <c r="M73" s="3"/>
      <c r="W73" s="3"/>
    </row>
    <row r="74" spans="11:23" x14ac:dyDescent="0.15">
      <c r="K74" s="3" t="s">
        <v>128</v>
      </c>
      <c r="L74" s="3">
        <f>COUNTIF(L2:L56,"&lt;2.034")-COUNTIF(L2:L56,"&lt;1.778")</f>
        <v>11</v>
      </c>
      <c r="M74" s="3"/>
      <c r="W74" s="3"/>
    </row>
    <row r="75" spans="11:23" x14ac:dyDescent="0.15">
      <c r="K75" s="3" t="s">
        <v>129</v>
      </c>
      <c r="L75" s="3">
        <f>COUNTIF(L2:L56,"&lt;2.29")-COUNTIF(L2:L56,"&lt;2.034")</f>
        <v>11</v>
      </c>
      <c r="M75" s="3"/>
      <c r="W75" s="3"/>
    </row>
    <row r="76" spans="11:23" s="1" customFormat="1" x14ac:dyDescent="0.15">
      <c r="K76" s="12" t="s">
        <v>130</v>
      </c>
      <c r="L76" s="12">
        <f>COUNTIF(L2:L56,"&lt;2.546")-COUNTIF(L2:L56,"&lt;2.29")</f>
        <v>11</v>
      </c>
      <c r="M76" s="12"/>
      <c r="W76" s="12"/>
    </row>
    <row r="77" spans="11:23" x14ac:dyDescent="0.15">
      <c r="K77" s="3" t="s">
        <v>74</v>
      </c>
      <c r="L77" s="3">
        <v>0</v>
      </c>
      <c r="M77" s="3"/>
      <c r="W77" s="3"/>
    </row>
    <row r="78" spans="11:23" x14ac:dyDescent="0.15">
      <c r="K78" s="3" t="s">
        <v>75</v>
      </c>
      <c r="L78" s="3">
        <v>0</v>
      </c>
      <c r="M78" s="3"/>
      <c r="W78" s="3"/>
    </row>
    <row r="79" spans="11:23" x14ac:dyDescent="0.15">
      <c r="K79" s="3" t="s">
        <v>76</v>
      </c>
      <c r="L79" s="3">
        <v>0</v>
      </c>
      <c r="M79" s="3"/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/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M90">
        <v>1.9079999999999999</v>
      </c>
      <c r="N90">
        <v>0.155</v>
      </c>
      <c r="P90">
        <v>0.83799999999999997</v>
      </c>
      <c r="Q90">
        <v>2.9830000000000001</v>
      </c>
      <c r="R90">
        <v>0.214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M91">
        <v>2.5009999999999999</v>
      </c>
      <c r="N91">
        <v>0.21299999999999999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M92">
        <v>3.472</v>
      </c>
      <c r="N92">
        <v>0.29099999999999998</v>
      </c>
      <c r="P92">
        <v>2.3980000000000001</v>
      </c>
      <c r="Q92">
        <v>4.5430000000000001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P94">
        <v>1.266</v>
      </c>
      <c r="Q94">
        <v>2.5499999999999998</v>
      </c>
      <c r="R94">
        <v>0.25600000000000001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E95"/>
  <sheetViews>
    <sheetView topLeftCell="G79" workbookViewId="0">
      <selection activeCell="G1" sqref="A1:XFD96"/>
    </sheetView>
  </sheetViews>
  <sheetFormatPr defaultColWidth="8.875" defaultRowHeight="13.5" x14ac:dyDescent="0.15"/>
  <cols>
    <col min="11" max="11" width="20.25" customWidth="1"/>
    <col min="12" max="12" width="18.5" customWidth="1"/>
    <col min="23" max="23" width="22.87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577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12.5681343078613</v>
      </c>
      <c r="L2" s="10">
        <v>1.6681442260742201</v>
      </c>
      <c r="M2">
        <v>1.4499664306640601</v>
      </c>
      <c r="N2">
        <v>9.9293594360351598</v>
      </c>
      <c r="O2">
        <v>8</v>
      </c>
      <c r="P2">
        <v>8</v>
      </c>
      <c r="Q2">
        <v>18</v>
      </c>
      <c r="R2" s="16">
        <v>0.44440000000000002</v>
      </c>
      <c r="S2" s="16">
        <f t="shared" ref="S2:S52" si="0">O2/E2</f>
        <v>0.8</v>
      </c>
      <c r="T2">
        <v>5.2424602508544904</v>
      </c>
      <c r="U2">
        <v>4.8652920722961399</v>
      </c>
      <c r="V2">
        <v>4.61120510101318</v>
      </c>
      <c r="W2" s="17">
        <v>0.25408697128295898</v>
      </c>
      <c r="X2">
        <v>0.63125514984130904</v>
      </c>
      <c r="Y2">
        <v>0.63125514984130904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733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11.8653621673584</v>
      </c>
      <c r="L3" s="3">
        <v>1.68826484680176</v>
      </c>
      <c r="M3">
        <v>1.46877670288086</v>
      </c>
      <c r="N3">
        <v>9.1130142211914098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4.6890087127685502</v>
      </c>
      <c r="U3">
        <v>4.3773121833801296</v>
      </c>
      <c r="V3">
        <v>4.1230134963989302</v>
      </c>
      <c r="W3" s="3">
        <v>0.25429868698120101</v>
      </c>
      <c r="X3">
        <v>0.56599521636962902</v>
      </c>
      <c r="Y3">
        <v>0.56599521636962902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211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11.7629699707031</v>
      </c>
      <c r="L4" s="10">
        <v>1.5643234252929701</v>
      </c>
      <c r="M4">
        <v>1.3343925476074201</v>
      </c>
      <c r="N4">
        <v>9.032470703125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4.2648220062255904</v>
      </c>
      <c r="U4">
        <v>3.9909417629241899</v>
      </c>
      <c r="V4">
        <v>3.7358856201171902</v>
      </c>
      <c r="W4" s="17">
        <v>0.255056142807007</v>
      </c>
      <c r="X4">
        <v>0.52893638610839799</v>
      </c>
      <c r="Y4">
        <v>0.52893638610839799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148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13.0470485687256</v>
      </c>
      <c r="L6" s="10">
        <v>1.38150787353516</v>
      </c>
      <c r="M6">
        <v>1.1150970458984399</v>
      </c>
      <c r="N6">
        <v>10.2976226806641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5.2402896881103498</v>
      </c>
      <c r="U6">
        <v>4.8592848777770996</v>
      </c>
      <c r="V6">
        <v>4.59460496902466</v>
      </c>
      <c r="W6" s="17">
        <v>0.26467990875244102</v>
      </c>
      <c r="X6">
        <v>0.64568471908569303</v>
      </c>
      <c r="Y6">
        <v>0.64568471908569303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482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11.742067337036101</v>
      </c>
      <c r="L7" s="10">
        <v>1.63059234619141</v>
      </c>
      <c r="M7">
        <v>1.34928131103516</v>
      </c>
      <c r="N7">
        <v>8.4218254089355504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4.3882617950439498</v>
      </c>
      <c r="U7">
        <v>4.1215224266052202</v>
      </c>
      <c r="V7">
        <v>3.8507843017578098</v>
      </c>
      <c r="W7" s="17">
        <v>0.270738124847412</v>
      </c>
      <c r="X7">
        <v>0.53747749328613303</v>
      </c>
      <c r="Y7">
        <v>0.53747749328613303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144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12.2588920593262</v>
      </c>
      <c r="L8" s="10">
        <v>1.6552867889404299</v>
      </c>
      <c r="M8">
        <v>1.37172698974609</v>
      </c>
      <c r="N8">
        <v>8.9462089538574201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4.8854942321777299</v>
      </c>
      <c r="U8">
        <v>4.5660943984985396</v>
      </c>
      <c r="V8">
        <v>4.2890815734863299</v>
      </c>
      <c r="W8" s="17">
        <v>0.27701282501220698</v>
      </c>
      <c r="X8">
        <v>0.59641265869140603</v>
      </c>
      <c r="Y8">
        <v>0.59641265869140603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304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12.747520446777299</v>
      </c>
      <c r="L9" s="10">
        <v>1.4641075134277299</v>
      </c>
      <c r="M9">
        <v>1.1974678039550799</v>
      </c>
      <c r="N9">
        <v>9.8706970214843697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5.0813293457031197</v>
      </c>
      <c r="U9">
        <v>4.7279491424560502</v>
      </c>
      <c r="V9">
        <v>4.4495110511779803</v>
      </c>
      <c r="W9" s="17">
        <v>0.27843809127807601</v>
      </c>
      <c r="X9">
        <v>0.63181829452514604</v>
      </c>
      <c r="Y9">
        <v>0.63181829452514604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889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12.847942352294901</v>
      </c>
      <c r="L10" s="10">
        <v>1.35564041137695</v>
      </c>
      <c r="M10">
        <v>1.0721321105957</v>
      </c>
      <c r="N10">
        <v>9.9341506958007795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4.9076423645019496</v>
      </c>
      <c r="U10">
        <v>4.5584750175476101</v>
      </c>
      <c r="V10">
        <v>4.2787270545959499</v>
      </c>
      <c r="W10" s="17">
        <v>0.27974796295165999</v>
      </c>
      <c r="X10">
        <v>0.62891530990600597</v>
      </c>
      <c r="Y10">
        <v>0.62891530990600597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266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1.4628143310546899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5.3689861297607404</v>
      </c>
      <c r="U11">
        <v>5.0368461608886701</v>
      </c>
      <c r="V11">
        <v>4.7484502792358398</v>
      </c>
      <c r="W11" s="17">
        <v>0.28839588165283198</v>
      </c>
      <c r="X11">
        <v>0.62053585052490201</v>
      </c>
      <c r="Y11">
        <v>0.62053585052490201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605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12.234582901001</v>
      </c>
      <c r="L12" s="10">
        <v>1.4849395751953101</v>
      </c>
      <c r="M12">
        <v>1.1470413208007799</v>
      </c>
      <c r="N12">
        <v>8.5650405883789098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4.8164787292480504</v>
      </c>
      <c r="U12">
        <v>4.51497507095337</v>
      </c>
      <c r="V12">
        <v>4.22275638580322</v>
      </c>
      <c r="W12" s="17">
        <v>0.29221868515014598</v>
      </c>
      <c r="X12">
        <v>0.593722343444824</v>
      </c>
      <c r="Y12">
        <v>0.593722343444824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13.212623596191399</v>
      </c>
      <c r="L13" s="10">
        <v>1.4628982543945299</v>
      </c>
      <c r="M13">
        <v>1.17099380493164</v>
      </c>
      <c r="N13">
        <v>10.136251449585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5.1509895324706996</v>
      </c>
      <c r="U13">
        <v>4.78108787536621</v>
      </c>
      <c r="V13">
        <v>4.4879059791564897</v>
      </c>
      <c r="W13" s="17">
        <v>0.29318189620971702</v>
      </c>
      <c r="X13">
        <v>0.66308355331420898</v>
      </c>
      <c r="Y13">
        <v>0.66308355331420898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597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1.51375961303711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5.5073699951171902</v>
      </c>
      <c r="U14">
        <v>5.1733651161193803</v>
      </c>
      <c r="V14">
        <v>4.8597078323364302</v>
      </c>
      <c r="W14" s="17">
        <v>0.31365728378295898</v>
      </c>
      <c r="X14">
        <v>0.64766216278076205</v>
      </c>
      <c r="Y14">
        <v>0.64766216278076205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739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1.6501522064209</v>
      </c>
      <c r="M15">
        <v>9999</v>
      </c>
      <c r="N15">
        <v>9999</v>
      </c>
      <c r="O15">
        <v>5</v>
      </c>
      <c r="P15">
        <v>5</v>
      </c>
      <c r="Q15">
        <v>14</v>
      </c>
      <c r="R15" s="16">
        <v>0.35709999999999997</v>
      </c>
      <c r="S15" s="16">
        <f t="shared" si="0"/>
        <v>0.5</v>
      </c>
      <c r="T15">
        <v>4.4673652648925799</v>
      </c>
      <c r="U15">
        <v>4.240966796875</v>
      </c>
      <c r="V15">
        <v>3.9269156455993599</v>
      </c>
      <c r="W15" s="17">
        <v>0.31405115127563499</v>
      </c>
      <c r="X15">
        <v>0.540449619293213</v>
      </c>
      <c r="Y15">
        <v>0.540449619293213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385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1.57627105712891</v>
      </c>
      <c r="M16">
        <v>9999</v>
      </c>
      <c r="N16">
        <v>9999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5.2552146911621103</v>
      </c>
      <c r="U16">
        <v>4.9526901245117196</v>
      </c>
      <c r="V16">
        <v>4.6283712387084996</v>
      </c>
      <c r="W16" s="17">
        <v>0.32431888580322299</v>
      </c>
      <c r="X16">
        <v>0.62684345245361295</v>
      </c>
      <c r="Y16">
        <v>0.62684345245361295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578</v>
      </c>
      <c r="B17">
        <v>20</v>
      </c>
      <c r="C17">
        <v>0</v>
      </c>
      <c r="D17">
        <v>10</v>
      </c>
      <c r="E17">
        <v>10</v>
      </c>
      <c r="F17">
        <v>10</v>
      </c>
      <c r="G17">
        <v>0</v>
      </c>
      <c r="H17">
        <v>10</v>
      </c>
      <c r="I17">
        <v>0</v>
      </c>
      <c r="J17">
        <v>1</v>
      </c>
      <c r="K17" s="3">
        <v>9999</v>
      </c>
      <c r="L17" s="10">
        <v>1.38002777099609</v>
      </c>
      <c r="M17">
        <v>9999</v>
      </c>
      <c r="N17">
        <v>9999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5.3295555114746103</v>
      </c>
      <c r="U17">
        <v>5.0252656936645499</v>
      </c>
      <c r="V17">
        <v>4.6884260177612296</v>
      </c>
      <c r="W17" s="17">
        <v>0.33683967590331998</v>
      </c>
      <c r="X17">
        <v>0.64112949371337902</v>
      </c>
      <c r="Y17">
        <v>0.64112949371337902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s="28" customFormat="1" x14ac:dyDescent="0.15">
      <c r="A18" s="29">
        <v>600</v>
      </c>
      <c r="B18" s="28">
        <v>20</v>
      </c>
      <c r="C18" s="28">
        <v>0</v>
      </c>
      <c r="D18" s="28">
        <v>10</v>
      </c>
      <c r="E18" s="28">
        <v>10</v>
      </c>
      <c r="F18" s="28">
        <v>10</v>
      </c>
      <c r="G18" s="28">
        <v>0</v>
      </c>
      <c r="H18" s="28">
        <v>10</v>
      </c>
      <c r="I18" s="28">
        <v>0</v>
      </c>
      <c r="J18" s="28">
        <v>1</v>
      </c>
      <c r="K18" s="30">
        <v>9999</v>
      </c>
      <c r="L18" s="30">
        <v>1.60916519165039</v>
      </c>
      <c r="M18" s="28">
        <v>9999</v>
      </c>
      <c r="N18" s="28">
        <v>9999</v>
      </c>
      <c r="O18" s="28">
        <v>6</v>
      </c>
      <c r="P18" s="28">
        <v>6</v>
      </c>
      <c r="Q18" s="28">
        <v>16</v>
      </c>
      <c r="R18" s="31">
        <v>0.375</v>
      </c>
      <c r="S18" s="31">
        <f t="shared" si="0"/>
        <v>0.6</v>
      </c>
      <c r="T18" s="28">
        <v>5.15582275390625</v>
      </c>
      <c r="U18" s="28">
        <v>4.8863143920898402</v>
      </c>
      <c r="V18" s="28">
        <v>4.5162019729614302</v>
      </c>
      <c r="W18" s="30">
        <v>0.37011241912841802</v>
      </c>
      <c r="X18" s="28">
        <v>0.639620780944824</v>
      </c>
      <c r="Y18" s="28">
        <v>0.639620780944824</v>
      </c>
      <c r="Z18" s="28">
        <v>0.6</v>
      </c>
      <c r="AA18" s="28">
        <v>1</v>
      </c>
      <c r="AB18" s="28">
        <v>0.625</v>
      </c>
      <c r="AC18" s="28">
        <v>0.76923076923076905</v>
      </c>
      <c r="AD18" s="28">
        <v>0</v>
      </c>
      <c r="AE18" s="28">
        <v>0.4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935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12.895305633544901</v>
      </c>
      <c r="L20" s="10">
        <v>2.0056800842285201</v>
      </c>
      <c r="M20">
        <v>1.7586364746093699</v>
      </c>
      <c r="N20">
        <v>9.6291980743408203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5.2304878234863299</v>
      </c>
      <c r="U20">
        <v>4.8850607872009304</v>
      </c>
      <c r="V20">
        <v>4.5756163597106898</v>
      </c>
      <c r="W20" s="17">
        <v>0.30944442749023399</v>
      </c>
      <c r="X20">
        <v>0.65487146377563499</v>
      </c>
      <c r="Y20">
        <v>0.65487146377563499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806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12.9845275878906</v>
      </c>
      <c r="L21" s="10">
        <v>2.0112686157226598</v>
      </c>
      <c r="M21">
        <v>1.7668647766113299</v>
      </c>
      <c r="N21">
        <v>9.7484550476074201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4.8279895782470703</v>
      </c>
      <c r="U21">
        <v>4.5147790908813503</v>
      </c>
      <c r="V21">
        <v>4.2017807960510298</v>
      </c>
      <c r="W21" s="17">
        <v>0.31299829483032199</v>
      </c>
      <c r="X21">
        <v>0.62620878219604503</v>
      </c>
      <c r="Y21">
        <v>0.62620878219604503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780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13.2326164245606</v>
      </c>
      <c r="L22" s="10">
        <v>1.9440841674804701</v>
      </c>
      <c r="M22">
        <v>1.69852066040039</v>
      </c>
      <c r="N22">
        <v>10.0872039794922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5.0154247283935502</v>
      </c>
      <c r="U22">
        <v>4.6655039787292498</v>
      </c>
      <c r="V22">
        <v>4.3625283241271999</v>
      </c>
      <c r="W22" s="17">
        <v>0.302975654602051</v>
      </c>
      <c r="X22">
        <v>0.65289640426635698</v>
      </c>
      <c r="Y22">
        <v>0.65289640426635698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140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12.781984329223601</v>
      </c>
      <c r="L23" s="10">
        <v>2.0721778869628902</v>
      </c>
      <c r="M23">
        <v>1.83835220336914</v>
      </c>
      <c r="N23">
        <v>9.5615386962890607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4.7281875610351598</v>
      </c>
      <c r="U23">
        <v>4.4298238754272496</v>
      </c>
      <c r="V23">
        <v>4.11706447601318</v>
      </c>
      <c r="W23" s="17">
        <v>0.312759399414062</v>
      </c>
      <c r="X23">
        <v>0.61112308502197299</v>
      </c>
      <c r="Y23">
        <v>0.61112308502197299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8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10.032100677490201</v>
      </c>
      <c r="L24" s="10">
        <v>2.0374279022216801</v>
      </c>
      <c r="M24">
        <v>1.35663986206055</v>
      </c>
      <c r="N24">
        <v>6.5893821716308603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4.4516887664794904</v>
      </c>
      <c r="U24">
        <v>4.1336708068847701</v>
      </c>
      <c r="V24">
        <v>3.82903051376343</v>
      </c>
      <c r="W24" s="17">
        <v>0.304640293121338</v>
      </c>
      <c r="X24">
        <v>0.62265825271606401</v>
      </c>
      <c r="Y24">
        <v>0.62265825271606401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234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12.8093204498291</v>
      </c>
      <c r="L25" s="10">
        <v>1.9746341705322299</v>
      </c>
      <c r="M25">
        <v>1.76130294799805</v>
      </c>
      <c r="N25">
        <v>9.9051914215087908</v>
      </c>
      <c r="O25">
        <v>8</v>
      </c>
      <c r="P25">
        <v>8</v>
      </c>
      <c r="Q25">
        <v>18</v>
      </c>
      <c r="R25" s="16">
        <v>0.44440000000000002</v>
      </c>
      <c r="S25" s="16">
        <f t="shared" si="0"/>
        <v>0.8</v>
      </c>
      <c r="T25">
        <v>4.8839550018310502</v>
      </c>
      <c r="U25">
        <v>4.5486645698547399</v>
      </c>
      <c r="V25">
        <v>4.2683181762695304</v>
      </c>
      <c r="W25" s="17">
        <v>0.28034639358520502</v>
      </c>
      <c r="X25">
        <v>0.61563682556152299</v>
      </c>
      <c r="Y25">
        <v>0.61563682556152299</v>
      </c>
      <c r="Z25">
        <v>0.8</v>
      </c>
      <c r="AA25">
        <v>1</v>
      </c>
      <c r="AB25">
        <v>0.55555555555555602</v>
      </c>
      <c r="AC25">
        <v>0.71428571428571397</v>
      </c>
      <c r="AD25">
        <v>0</v>
      </c>
      <c r="AE25">
        <v>0.2</v>
      </c>
    </row>
    <row r="26" spans="1:31" x14ac:dyDescent="0.15">
      <c r="A26" s="6">
        <v>248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10.4051151275635</v>
      </c>
      <c r="L26" s="10">
        <v>1.9848480224609399</v>
      </c>
      <c r="M26">
        <v>1.3254547119140601</v>
      </c>
      <c r="N26">
        <v>7.2283706665039098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4.5812740325927699</v>
      </c>
      <c r="U26">
        <v>4.2390804290771502</v>
      </c>
      <c r="V26">
        <v>3.9479346275329599</v>
      </c>
      <c r="W26" s="17">
        <v>0.29114580154419001</v>
      </c>
      <c r="X26">
        <v>0.63333940505981401</v>
      </c>
      <c r="Y26">
        <v>0.63333940505981401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864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9.7117614746093697</v>
      </c>
      <c r="L27" s="10">
        <v>1.73189353942871</v>
      </c>
      <c r="M27">
        <v>1.1190643310546899</v>
      </c>
      <c r="N27">
        <v>6.9107093811035201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4.5033893585205096</v>
      </c>
      <c r="U27">
        <v>4.1522464752197301</v>
      </c>
      <c r="V27">
        <v>3.9079174995422399</v>
      </c>
      <c r="W27" s="17">
        <v>0.24432897567749001</v>
      </c>
      <c r="X27">
        <v>0.59547185897827104</v>
      </c>
      <c r="Y27">
        <v>0.59547185897827104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399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13.0696868896484</v>
      </c>
      <c r="L28" s="10">
        <v>1.7777214050293</v>
      </c>
      <c r="M28">
        <v>1.5230255126953101</v>
      </c>
      <c r="N28">
        <v>9.9996490478515607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5.0788116455078098</v>
      </c>
      <c r="U28">
        <v>4.7300524711608896</v>
      </c>
      <c r="V28">
        <v>4.4413595199584996</v>
      </c>
      <c r="W28" s="17">
        <v>0.28869295120239302</v>
      </c>
      <c r="X28">
        <v>0.63745212554931596</v>
      </c>
      <c r="Y28">
        <v>0.63745212554931596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680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12.677793502807599</v>
      </c>
      <c r="L29" s="10">
        <v>1.7241325378418</v>
      </c>
      <c r="M29">
        <v>1.41609954833984</v>
      </c>
      <c r="N29">
        <v>9.0904026031494105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5.0513935089111301</v>
      </c>
      <c r="U29">
        <v>4.7370834350585902</v>
      </c>
      <c r="V29">
        <v>4.409912109375</v>
      </c>
      <c r="W29" s="17">
        <v>0.32717132568359403</v>
      </c>
      <c r="X29">
        <v>0.64148139953613303</v>
      </c>
      <c r="Y29">
        <v>0.64148139953613303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918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13.254478454589799</v>
      </c>
      <c r="L30" s="10">
        <v>1.7364692687988299</v>
      </c>
      <c r="M30">
        <v>1.4445915222168</v>
      </c>
      <c r="N30">
        <v>9.8790454864502006</v>
      </c>
      <c r="O30">
        <v>7</v>
      </c>
      <c r="P30">
        <v>7</v>
      </c>
      <c r="Q30">
        <v>17</v>
      </c>
      <c r="R30" s="16">
        <v>0.4118</v>
      </c>
      <c r="S30" s="16">
        <f t="shared" si="0"/>
        <v>0.7</v>
      </c>
      <c r="T30">
        <v>5.2033958435058603</v>
      </c>
      <c r="U30">
        <v>4.8581337928771999</v>
      </c>
      <c r="V30">
        <v>4.5423889160156197</v>
      </c>
      <c r="W30" s="17">
        <v>0.31574487686157199</v>
      </c>
      <c r="X30">
        <v>0.66100692749023404</v>
      </c>
      <c r="Y30">
        <v>0.66100692749023404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x14ac:dyDescent="0.15">
      <c r="A31" s="6">
        <v>210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9.3285999298095703</v>
      </c>
      <c r="L31" s="10">
        <v>1.6996536254882799</v>
      </c>
      <c r="M31">
        <v>1.1137390136718699</v>
      </c>
      <c r="N31">
        <v>6.60658836364746</v>
      </c>
      <c r="O31">
        <v>5</v>
      </c>
      <c r="P31">
        <v>5</v>
      </c>
      <c r="Q31">
        <v>14</v>
      </c>
      <c r="R31" s="16">
        <v>0.35709999999999997</v>
      </c>
      <c r="S31" s="16">
        <f t="shared" si="0"/>
        <v>0.5</v>
      </c>
      <c r="T31">
        <v>4.1583976745605504</v>
      </c>
      <c r="U31">
        <v>3.84421730041504</v>
      </c>
      <c r="V31">
        <v>3.6080558300018302</v>
      </c>
      <c r="W31" s="17">
        <v>0.23616147041320801</v>
      </c>
      <c r="X31">
        <v>0.55034184455871604</v>
      </c>
      <c r="Y31">
        <v>0.55034184455871604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x14ac:dyDescent="0.15">
      <c r="A32" s="6">
        <v>680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12.677793502807599</v>
      </c>
      <c r="L32" s="10">
        <v>1.7241325378418</v>
      </c>
      <c r="M32">
        <v>1.41609954833984</v>
      </c>
      <c r="N32">
        <v>9.0904026031494105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5.0513935089111301</v>
      </c>
      <c r="U32">
        <v>4.7370834350585902</v>
      </c>
      <c r="V32">
        <v>4.409912109375</v>
      </c>
      <c r="W32" s="17">
        <v>0.32717132568359403</v>
      </c>
      <c r="X32">
        <v>0.64148139953613303</v>
      </c>
      <c r="Y32">
        <v>0.64148139953613303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476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12.183815002441399</v>
      </c>
      <c r="L33" s="10">
        <v>1.7520828247070299</v>
      </c>
      <c r="M33">
        <v>1.52590751647949</v>
      </c>
      <c r="N33">
        <v>9.3290176391601598</v>
      </c>
      <c r="O33">
        <v>5</v>
      </c>
      <c r="P33">
        <v>5</v>
      </c>
      <c r="Q33">
        <v>14</v>
      </c>
      <c r="R33" s="16">
        <v>0.35709999999999997</v>
      </c>
      <c r="S33" s="16">
        <f t="shared" si="0"/>
        <v>0.5</v>
      </c>
      <c r="T33">
        <v>4.4409465789794904</v>
      </c>
      <c r="U33">
        <v>4.1580147743225098</v>
      </c>
      <c r="V33">
        <v>3.8953614234924299</v>
      </c>
      <c r="W33" s="17">
        <v>0.26265335083007801</v>
      </c>
      <c r="X33">
        <v>0.54558515548706099</v>
      </c>
      <c r="Y33">
        <v>0.54558515548706099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550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8.6461982727050799</v>
      </c>
      <c r="L34" s="10">
        <v>1.7879829406738299</v>
      </c>
      <c r="M34">
        <v>0.401031494140625</v>
      </c>
      <c r="N34">
        <v>7.96299171447754</v>
      </c>
      <c r="O34">
        <v>5</v>
      </c>
      <c r="P34">
        <v>5</v>
      </c>
      <c r="Q34">
        <v>14</v>
      </c>
      <c r="R34" s="16">
        <v>0.35709999999999997</v>
      </c>
      <c r="S34" s="16">
        <f t="shared" si="0"/>
        <v>0.5</v>
      </c>
      <c r="T34">
        <v>3.7097034454345699</v>
      </c>
      <c r="U34">
        <v>3.2565262317657502</v>
      </c>
      <c r="V34">
        <v>3.1910443305969198</v>
      </c>
      <c r="W34" s="17">
        <v>6.5481901168823201E-2</v>
      </c>
      <c r="X34">
        <v>0.51865911483764604</v>
      </c>
      <c r="Y34">
        <v>0.51865911483764604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s="28" customFormat="1" x14ac:dyDescent="0.15">
      <c r="A35" s="29">
        <v>463</v>
      </c>
      <c r="B35" s="28">
        <v>16</v>
      </c>
      <c r="C35" s="28">
        <v>4</v>
      </c>
      <c r="D35" s="28">
        <v>10</v>
      </c>
      <c r="E35" s="28">
        <v>10</v>
      </c>
      <c r="F35" s="28">
        <v>10</v>
      </c>
      <c r="G35" s="28">
        <v>0</v>
      </c>
      <c r="H35" s="28">
        <v>6</v>
      </c>
      <c r="I35" s="28">
        <v>4</v>
      </c>
      <c r="J35" s="28">
        <v>0.8</v>
      </c>
      <c r="K35" s="30">
        <v>8.0643043518066406</v>
      </c>
      <c r="L35" s="30">
        <v>1.8590278625488299</v>
      </c>
      <c r="M35" s="28">
        <v>0.65747451782226596</v>
      </c>
      <c r="N35" s="28">
        <v>7.3382492065429696</v>
      </c>
      <c r="O35" s="28">
        <v>5</v>
      </c>
      <c r="P35" s="28">
        <v>5</v>
      </c>
      <c r="Q35" s="28">
        <v>14</v>
      </c>
      <c r="R35" s="31">
        <v>0.35709999999999997</v>
      </c>
      <c r="S35" s="31">
        <f t="shared" si="0"/>
        <v>0.5</v>
      </c>
      <c r="T35" s="28">
        <v>4.0287933349609402</v>
      </c>
      <c r="U35" s="28">
        <v>3.54688620567322</v>
      </c>
      <c r="V35" s="28">
        <v>3.4792900085449201</v>
      </c>
      <c r="W35" s="30">
        <v>6.7596197128295898E-2</v>
      </c>
      <c r="X35" s="28">
        <v>0.54950332641601596</v>
      </c>
      <c r="Y35" s="28">
        <v>0.54950332641601596</v>
      </c>
      <c r="Z35" s="28">
        <v>0.5</v>
      </c>
      <c r="AA35" s="28">
        <v>0.9</v>
      </c>
      <c r="AB35" s="28">
        <v>0.64285714285714302</v>
      </c>
      <c r="AC35" s="28">
        <v>0.75</v>
      </c>
      <c r="AD35" s="28">
        <v>0.1</v>
      </c>
      <c r="AE35" s="28">
        <v>0.4</v>
      </c>
    </row>
    <row r="36" spans="1:31" x14ac:dyDescent="0.15">
      <c r="A36" s="6">
        <v>965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12.5211086273193</v>
      </c>
      <c r="L36" s="10">
        <v>2.5494575500488299</v>
      </c>
      <c r="M36">
        <v>2.31388664245606</v>
      </c>
      <c r="N36">
        <v>8.7239055633544904</v>
      </c>
      <c r="O36">
        <v>7</v>
      </c>
      <c r="P36">
        <v>7</v>
      </c>
      <c r="Q36">
        <v>17</v>
      </c>
      <c r="R36" s="16">
        <v>0.4118</v>
      </c>
      <c r="S36" s="16">
        <f t="shared" si="0"/>
        <v>0.7</v>
      </c>
      <c r="T36">
        <v>4.3991069793701199</v>
      </c>
      <c r="U36">
        <v>4.1645359992981001</v>
      </c>
      <c r="V36">
        <v>3.8337669372558598</v>
      </c>
      <c r="W36" s="17">
        <v>0.330769062042236</v>
      </c>
      <c r="X36">
        <v>0.56534004211425803</v>
      </c>
      <c r="Y36">
        <v>0.56534004211425803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4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8.9683074951171893</v>
      </c>
      <c r="L37" s="10">
        <v>2.5474777221679701</v>
      </c>
      <c r="M37">
        <v>1.6447296142578101</v>
      </c>
      <c r="N37">
        <v>6.1634407043456996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4.3472881317138699</v>
      </c>
      <c r="U37">
        <v>3.9919903278350799</v>
      </c>
      <c r="V37">
        <v>3.7421460151672399</v>
      </c>
      <c r="W37" s="17">
        <v>0.24984431266784701</v>
      </c>
      <c r="X37">
        <v>0.60514211654663097</v>
      </c>
      <c r="Y37">
        <v>0.60514211654663097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931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8.2917289733886701</v>
      </c>
      <c r="L38" s="10">
        <v>2.2534942626953098</v>
      </c>
      <c r="M38">
        <v>0.145561218261719</v>
      </c>
      <c r="N38">
        <v>7.8606090545654297</v>
      </c>
      <c r="O38">
        <v>5</v>
      </c>
      <c r="P38">
        <v>5</v>
      </c>
      <c r="Q38">
        <v>15</v>
      </c>
      <c r="R38" s="16">
        <v>0.33329999999999999</v>
      </c>
      <c r="S38" s="16">
        <f t="shared" si="0"/>
        <v>0.5</v>
      </c>
      <c r="T38">
        <v>3.8922595977783199</v>
      </c>
      <c r="U38">
        <v>3.3311226367950399</v>
      </c>
      <c r="V38">
        <v>3.2962231636047399</v>
      </c>
      <c r="W38" s="17">
        <v>3.4899473190307603E-2</v>
      </c>
      <c r="X38">
        <v>0.59603643417358398</v>
      </c>
      <c r="Y38">
        <v>0.59603643417358398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37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7.9181995391845703</v>
      </c>
      <c r="L39" s="10">
        <v>2.3743133544921902</v>
      </c>
      <c r="M39">
        <v>0.58882904052734397</v>
      </c>
      <c r="N39">
        <v>7.5167980194091797</v>
      </c>
      <c r="O39">
        <v>5</v>
      </c>
      <c r="P39">
        <v>5</v>
      </c>
      <c r="Q39">
        <v>14</v>
      </c>
      <c r="R39" s="16">
        <v>0.35709999999999997</v>
      </c>
      <c r="S39" s="16">
        <f t="shared" si="0"/>
        <v>0.5</v>
      </c>
      <c r="T39">
        <v>3.9399890899658199</v>
      </c>
      <c r="U39">
        <v>3.4389526844024698</v>
      </c>
      <c r="V39">
        <v>3.3988056182861301</v>
      </c>
      <c r="W39" s="17">
        <v>4.0147066116333001E-2</v>
      </c>
      <c r="X39">
        <v>0.54118347167968694</v>
      </c>
      <c r="Y39">
        <v>0.54118347167968694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388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8.5895023345947301</v>
      </c>
      <c r="L40" s="10">
        <v>2.3778305053710902</v>
      </c>
      <c r="M40">
        <v>0.202079772949219</v>
      </c>
      <c r="N40">
        <v>8.0718574523925799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3.9732704162597701</v>
      </c>
      <c r="U40">
        <v>3.4125065803527801</v>
      </c>
      <c r="V40">
        <v>3.3702468872070299</v>
      </c>
      <c r="W40" s="17">
        <v>4.2259693145752002E-2</v>
      </c>
      <c r="X40">
        <v>0.60302352905273404</v>
      </c>
      <c r="Y40">
        <v>0.60302352905273404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845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8.0190811157226598</v>
      </c>
      <c r="L41" s="10">
        <v>2.28095626831055</v>
      </c>
      <c r="M41">
        <v>0.30695343017578097</v>
      </c>
      <c r="N41">
        <v>7.5282402038574201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3.8505725860595699</v>
      </c>
      <c r="U41">
        <v>3.3273270130157502</v>
      </c>
      <c r="V41">
        <v>3.2824389934539799</v>
      </c>
      <c r="W41" s="17">
        <v>4.4888019561767599E-2</v>
      </c>
      <c r="X41">
        <v>0.56813359260559104</v>
      </c>
      <c r="Y41">
        <v>0.56813359260559104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690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7.2086696624755904</v>
      </c>
      <c r="L42" s="10">
        <v>2.1912612915039098</v>
      </c>
      <c r="M42">
        <v>0.60709381103515603</v>
      </c>
      <c r="N42">
        <v>6.8664932250976598</v>
      </c>
      <c r="O42">
        <v>4</v>
      </c>
      <c r="P42">
        <v>4</v>
      </c>
      <c r="Q42">
        <v>13</v>
      </c>
      <c r="R42" s="16">
        <v>0.30769999999999997</v>
      </c>
      <c r="S42" s="16">
        <f t="shared" si="0"/>
        <v>0.4</v>
      </c>
      <c r="T42">
        <v>3.0159358978271502</v>
      </c>
      <c r="U42">
        <v>2.6021556854247998</v>
      </c>
      <c r="V42">
        <v>2.5527789592742902</v>
      </c>
      <c r="W42" s="17">
        <v>4.9376726150512702E-2</v>
      </c>
      <c r="X42">
        <v>0.463156938552856</v>
      </c>
      <c r="Y42">
        <v>0.463156938552856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653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8.1527938842773402</v>
      </c>
      <c r="L43" s="10">
        <v>2.31557273864746</v>
      </c>
      <c r="M43">
        <v>0.247383117675781</v>
      </c>
      <c r="N43">
        <v>7.5380725860595703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4.1106548309326199</v>
      </c>
      <c r="U43">
        <v>3.5686156749725302</v>
      </c>
      <c r="V43">
        <v>3.5180110931396502</v>
      </c>
      <c r="W43" s="17">
        <v>5.0604581832885701E-2</v>
      </c>
      <c r="X43">
        <v>0.59264373779296897</v>
      </c>
      <c r="Y43">
        <v>0.59264373779296897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450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7.1551666259765598</v>
      </c>
      <c r="L44" s="10">
        <v>2.28640556335449</v>
      </c>
      <c r="M44">
        <v>0.63689041137695301</v>
      </c>
      <c r="N44">
        <v>6.4384956359863299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3.5314579010009801</v>
      </c>
      <c r="U44">
        <v>3.1282513141632098</v>
      </c>
      <c r="V44">
        <v>3.0764431953430198</v>
      </c>
      <c r="W44" s="17">
        <v>5.1808118820190402E-2</v>
      </c>
      <c r="X44">
        <v>0.45501470565795898</v>
      </c>
      <c r="Y44">
        <v>0.45501470565795898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776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7.7532272338867196</v>
      </c>
      <c r="L45" s="10">
        <v>2.3033256530761701</v>
      </c>
      <c r="M45">
        <v>0.39759445190429699</v>
      </c>
      <c r="N45">
        <v>7.0883541107177699</v>
      </c>
      <c r="O45">
        <v>4</v>
      </c>
      <c r="P45">
        <v>4</v>
      </c>
      <c r="Q45">
        <v>13</v>
      </c>
      <c r="R45" s="16">
        <v>0.30769999999999997</v>
      </c>
      <c r="S45" s="16">
        <f t="shared" si="0"/>
        <v>0.4</v>
      </c>
      <c r="T45">
        <v>3.2614803314209002</v>
      </c>
      <c r="U45">
        <v>2.8163967132568399</v>
      </c>
      <c r="V45">
        <v>2.7636578083038299</v>
      </c>
      <c r="W45" s="17">
        <v>5.2738904953002902E-2</v>
      </c>
      <c r="X45">
        <v>0.49782252311706499</v>
      </c>
      <c r="Y45">
        <v>0.49782252311706499</v>
      </c>
      <c r="Z45">
        <v>0.4</v>
      </c>
      <c r="AA45">
        <v>0.9</v>
      </c>
      <c r="AB45">
        <v>0.69230769230769196</v>
      </c>
      <c r="AC45">
        <v>0.78260869565217395</v>
      </c>
      <c r="AD45">
        <v>0.1</v>
      </c>
      <c r="AE45">
        <v>0.5</v>
      </c>
    </row>
    <row r="46" spans="1:31" x14ac:dyDescent="0.15">
      <c r="A46" s="6">
        <v>208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7.715576171875</v>
      </c>
      <c r="L46" s="10">
        <v>2.3070621490478498</v>
      </c>
      <c r="M46">
        <v>0.436279296875</v>
      </c>
      <c r="N46">
        <v>7.0754623413085902</v>
      </c>
      <c r="O46">
        <v>4</v>
      </c>
      <c r="P46">
        <v>4</v>
      </c>
      <c r="Q46">
        <v>13</v>
      </c>
      <c r="R46" s="16">
        <v>0.30769999999999997</v>
      </c>
      <c r="S46" s="16">
        <f t="shared" si="0"/>
        <v>0.4</v>
      </c>
      <c r="T46">
        <v>2.9602012634277299</v>
      </c>
      <c r="U46">
        <v>2.5532672405242902</v>
      </c>
      <c r="V46">
        <v>2.4966611862182599</v>
      </c>
      <c r="W46" s="17">
        <v>5.6606054306030301E-2</v>
      </c>
      <c r="X46">
        <v>0.46354007720947299</v>
      </c>
      <c r="Y46">
        <v>0.46354007720947299</v>
      </c>
      <c r="Z46">
        <v>0.4</v>
      </c>
      <c r="AA46">
        <v>0.9</v>
      </c>
      <c r="AB46">
        <v>0.69230769230769196</v>
      </c>
      <c r="AC46">
        <v>0.78260869565217395</v>
      </c>
      <c r="AD46">
        <v>0.1</v>
      </c>
      <c r="AE46">
        <v>0.5</v>
      </c>
    </row>
    <row r="47" spans="1:31" x14ac:dyDescent="0.15">
      <c r="A47" s="6">
        <v>521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6.8177566528320304</v>
      </c>
      <c r="L47" s="3">
        <v>2.2020149230957</v>
      </c>
      <c r="M47">
        <v>0.59191131591796897</v>
      </c>
      <c r="N47">
        <v>6.0112800598144496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3.2612056732177699</v>
      </c>
      <c r="U47">
        <v>2.8719031810760498</v>
      </c>
      <c r="V47">
        <v>2.8120932579040501</v>
      </c>
      <c r="W47" s="3">
        <v>5.9809923171997098E-2</v>
      </c>
      <c r="X47">
        <v>0.44911241531372098</v>
      </c>
      <c r="Y47">
        <v>0.44911241531372098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811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7.9958915710449201</v>
      </c>
      <c r="L48" s="10">
        <v>2.4192810058593701</v>
      </c>
      <c r="M48">
        <v>0.42259979248046903</v>
      </c>
      <c r="N48">
        <v>7.1598644256591797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3.1425418853759801</v>
      </c>
      <c r="U48">
        <v>2.70858955383301</v>
      </c>
      <c r="V48">
        <v>2.6420795917511</v>
      </c>
      <c r="W48" s="17">
        <v>6.6509962081909194E-2</v>
      </c>
      <c r="X48">
        <v>0.50046229362487804</v>
      </c>
      <c r="Y48">
        <v>0.50046229362487804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381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8.4343585968017596</v>
      </c>
      <c r="L49" s="10">
        <v>2.4829654693603498</v>
      </c>
      <c r="M49">
        <v>0.32008743286132801</v>
      </c>
      <c r="N49">
        <v>7.5770339965820304</v>
      </c>
      <c r="O49">
        <v>5</v>
      </c>
      <c r="P49">
        <v>5</v>
      </c>
      <c r="Q49">
        <v>15</v>
      </c>
      <c r="R49" s="16">
        <v>0.33329999999999999</v>
      </c>
      <c r="S49" s="16">
        <f t="shared" si="0"/>
        <v>0.5</v>
      </c>
      <c r="T49">
        <v>3.8176078796386701</v>
      </c>
      <c r="U49">
        <v>3.3234374523162802</v>
      </c>
      <c r="V49">
        <v>3.2520523071289098</v>
      </c>
      <c r="W49" s="17">
        <v>7.1385145187377902E-2</v>
      </c>
      <c r="X49">
        <v>0.56555557250976596</v>
      </c>
      <c r="Y49">
        <v>0.56555557250976596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970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8.1123428344726598</v>
      </c>
      <c r="L50" s="10">
        <v>2.4769401550293</v>
      </c>
      <c r="M50">
        <v>0.43460464477539101</v>
      </c>
      <c r="N50">
        <v>7.18613624572754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3.5408668518066402</v>
      </c>
      <c r="U50">
        <v>3.0644097328186</v>
      </c>
      <c r="V50">
        <v>2.9869301319122301</v>
      </c>
      <c r="W50" s="17">
        <v>7.7479600906372098E-2</v>
      </c>
      <c r="X50">
        <v>0.55393671989440896</v>
      </c>
      <c r="Y50">
        <v>0.55393671989440896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549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7.7353839874267596</v>
      </c>
      <c r="L51" s="10">
        <v>2.4009819030761701</v>
      </c>
      <c r="M51">
        <v>0.498153686523437</v>
      </c>
      <c r="N51">
        <v>6.8631515502929696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3.7578601837158199</v>
      </c>
      <c r="U51">
        <v>3.3118636608123802</v>
      </c>
      <c r="V51">
        <v>3.2321610450744598</v>
      </c>
      <c r="W51" s="17">
        <v>7.9702615737914997E-2</v>
      </c>
      <c r="X51">
        <v>0.52569913864135698</v>
      </c>
      <c r="Y51">
        <v>0.52569913864135698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672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9.1706352233886701</v>
      </c>
      <c r="L52" s="10">
        <v>2.1295356750488299</v>
      </c>
      <c r="M52">
        <v>0.72742462158203103</v>
      </c>
      <c r="N52">
        <v>8.2298793792724592</v>
      </c>
      <c r="O52">
        <v>6</v>
      </c>
      <c r="P52">
        <v>6</v>
      </c>
      <c r="Q52">
        <v>16</v>
      </c>
      <c r="R52" s="16">
        <v>0.375</v>
      </c>
      <c r="S52" s="16">
        <f t="shared" si="0"/>
        <v>0.6</v>
      </c>
      <c r="T52">
        <v>3.96907615661621</v>
      </c>
      <c r="U52">
        <v>3.4698469638824498</v>
      </c>
      <c r="V52">
        <v>3.38294529914856</v>
      </c>
      <c r="W52" s="17">
        <v>8.6901664733886705E-2</v>
      </c>
      <c r="X52">
        <v>0.58613085746765103</v>
      </c>
      <c r="Y52">
        <v>0.58613085746765103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s="3" customFormat="1" x14ac:dyDescent="0.15">
      <c r="K53" s="13" t="s">
        <v>29</v>
      </c>
      <c r="L53" s="10">
        <f>AVERAGE(L2:L52)</f>
        <v>1.9079793294270833</v>
      </c>
      <c r="W53" s="17">
        <f t="shared" ref="W53:AE53" si="1">AVERAGE(W2:W52)</f>
        <v>0.21341460826350192</v>
      </c>
      <c r="Z53" s="3">
        <f t="shared" si="1"/>
        <v>0.54705882352941149</v>
      </c>
      <c r="AA53" s="3">
        <f t="shared" si="1"/>
        <v>0.98039215686274483</v>
      </c>
      <c r="AB53" s="3">
        <f t="shared" si="1"/>
        <v>0.64476592547526834</v>
      </c>
      <c r="AC53" s="3">
        <f t="shared" si="1"/>
        <v>0.77669770001398319</v>
      </c>
      <c r="AD53" s="3">
        <f t="shared" si="1"/>
        <v>1.9607843137254898E-2</v>
      </c>
      <c r="AE53" s="3">
        <f t="shared" si="1"/>
        <v>0.43333333333333357</v>
      </c>
    </row>
    <row r="54" spans="1:31" s="3" customFormat="1" x14ac:dyDescent="0.15">
      <c r="K54" s="14" t="s">
        <v>30</v>
      </c>
      <c r="L54" s="10">
        <f>MAX(L2:L52)</f>
        <v>2.5494575500488299</v>
      </c>
      <c r="W54" s="17">
        <f t="shared" ref="W54:AE54" si="2">MAX(W2:W52)</f>
        <v>0.37011241912841802</v>
      </c>
      <c r="Z54" s="3">
        <f t="shared" si="2"/>
        <v>0.8</v>
      </c>
      <c r="AA54" s="3">
        <f t="shared" si="2"/>
        <v>1</v>
      </c>
      <c r="AB54" s="3">
        <f t="shared" si="2"/>
        <v>0.71428571428571397</v>
      </c>
      <c r="AC54" s="3">
        <f t="shared" si="2"/>
        <v>0.83333333333333304</v>
      </c>
      <c r="AD54" s="3">
        <f t="shared" si="2"/>
        <v>0.1</v>
      </c>
      <c r="AE54" s="3">
        <f t="shared" si="2"/>
        <v>0.6</v>
      </c>
    </row>
    <row r="55" spans="1:31" s="3" customFormat="1" x14ac:dyDescent="0.15">
      <c r="L55" s="10">
        <f>MIN(L2:L52)</f>
        <v>1.28487396240234</v>
      </c>
      <c r="W55" s="17">
        <f t="shared" ref="W55:AE55" si="3">MIN(W2:W52)</f>
        <v>3.4899473190307603E-2</v>
      </c>
      <c r="Z55" s="3">
        <f t="shared" si="3"/>
        <v>0.4</v>
      </c>
      <c r="AA55" s="3">
        <f t="shared" si="3"/>
        <v>0.9</v>
      </c>
      <c r="AB55" s="3">
        <f t="shared" si="3"/>
        <v>0.55555555555555602</v>
      </c>
      <c r="AC55" s="3">
        <f t="shared" si="3"/>
        <v>0.71428571428571397</v>
      </c>
      <c r="AD55" s="3">
        <f t="shared" si="3"/>
        <v>0</v>
      </c>
      <c r="AE55" s="3">
        <f t="shared" si="3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s="28" customFormat="1" x14ac:dyDescent="0.15">
      <c r="K68" s="30" t="s">
        <v>131</v>
      </c>
      <c r="L68" s="30">
        <f>COUNTIF(L2:L52,"&lt;1.694")-COUNTIF(L2:L52,"&lt;1.266")</f>
        <v>17</v>
      </c>
      <c r="W68" s="30"/>
    </row>
    <row r="69" spans="11:23" x14ac:dyDescent="0.15">
      <c r="K69" s="3" t="s">
        <v>132</v>
      </c>
      <c r="L69" s="3">
        <f>COUNTIF(L2:L52,"&lt;2.122")-COUNTIF(L2:L52,"&lt;1.694")</f>
        <v>17</v>
      </c>
      <c r="M69" s="3"/>
      <c r="W69" s="3"/>
    </row>
    <row r="70" spans="11:23" s="28" customFormat="1" x14ac:dyDescent="0.15">
      <c r="K70" s="30" t="s">
        <v>133</v>
      </c>
      <c r="L70" s="30">
        <f>COUNTIF(L2:L52,"&lt;2.55")-COUNTIF(L2:L52,"&lt;2.122")</f>
        <v>17</v>
      </c>
      <c r="M70" s="30"/>
      <c r="W70" s="30"/>
    </row>
    <row r="71" spans="11:23" x14ac:dyDescent="0.15">
      <c r="K71" s="3" t="s">
        <v>72</v>
      </c>
      <c r="L71" s="3">
        <v>0</v>
      </c>
      <c r="M71" s="3"/>
      <c r="W71" s="3"/>
    </row>
    <row r="72" spans="11:23" x14ac:dyDescent="0.15">
      <c r="K72" s="3" t="s">
        <v>73</v>
      </c>
      <c r="L72" s="3">
        <v>0</v>
      </c>
      <c r="M72" s="3"/>
      <c r="W72" s="3"/>
    </row>
    <row r="73" spans="11:23" x14ac:dyDescent="0.15">
      <c r="K73" s="3" t="s">
        <v>74</v>
      </c>
      <c r="L73" s="3">
        <v>0</v>
      </c>
      <c r="M73" s="3"/>
      <c r="W73" s="3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/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/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N86">
        <v>1.9079999999999999</v>
      </c>
      <c r="O86">
        <v>0.155</v>
      </c>
      <c r="Q86">
        <v>0.83799999999999997</v>
      </c>
      <c r="R86">
        <v>2.9830000000000001</v>
      </c>
      <c r="S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3.472</v>
      </c>
      <c r="O88">
        <v>0.29099999999999998</v>
      </c>
      <c r="Q88">
        <v>2.3980000000000001</v>
      </c>
      <c r="R88">
        <v>4.5430000000000001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Q90">
        <v>1.266</v>
      </c>
      <c r="R90">
        <v>2.5499999999999998</v>
      </c>
      <c r="S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E140"/>
  <sheetViews>
    <sheetView topLeftCell="G103" workbookViewId="0">
      <selection activeCell="G1" sqref="A1:XFD131"/>
    </sheetView>
  </sheetViews>
  <sheetFormatPr defaultColWidth="8.875" defaultRowHeight="13.5" x14ac:dyDescent="0.15"/>
  <cols>
    <col min="11" max="12" width="21" customWidth="1"/>
    <col min="13" max="14" width="12.875"/>
    <col min="20" max="22" width="12.875"/>
    <col min="23" max="23" width="17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746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12.8204708099365</v>
      </c>
      <c r="L2" s="10">
        <v>1.1058807373046899</v>
      </c>
      <c r="M2">
        <v>0.81927490234375</v>
      </c>
      <c r="N2">
        <v>10.150215148925801</v>
      </c>
      <c r="O2">
        <v>6</v>
      </c>
      <c r="P2">
        <v>6</v>
      </c>
      <c r="Q2">
        <v>16</v>
      </c>
      <c r="R2" s="16">
        <v>0.375</v>
      </c>
      <c r="S2" s="16">
        <f t="shared" ref="S2:S55" si="0">O2/E2</f>
        <v>0.6</v>
      </c>
      <c r="T2">
        <v>5.5178852081298801</v>
      </c>
      <c r="U2">
        <v>5.10876512527466</v>
      </c>
      <c r="V2">
        <v>4.8603377342224103</v>
      </c>
      <c r="W2" s="17">
        <v>0.24842739105224601</v>
      </c>
      <c r="X2">
        <v>0.65754747390747104</v>
      </c>
      <c r="Y2">
        <v>0.65754747390747104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102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11.5728454589844</v>
      </c>
      <c r="L3" s="10">
        <v>1.0819282531738299</v>
      </c>
      <c r="M3">
        <v>0.81713104248046897</v>
      </c>
      <c r="N3">
        <v>9.0086383819580096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4.6460762023925799</v>
      </c>
      <c r="U3">
        <v>4.3172607421875</v>
      </c>
      <c r="V3">
        <v>4.1030244827270499</v>
      </c>
      <c r="W3" s="17">
        <v>0.214236259460449</v>
      </c>
      <c r="X3">
        <v>0.54305171966552701</v>
      </c>
      <c r="Y3">
        <v>0.54305171966552701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719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12.4679870605469</v>
      </c>
      <c r="L4" s="10">
        <v>0.9932861328125</v>
      </c>
      <c r="M4">
        <v>0.73222351074218694</v>
      </c>
      <c r="N4">
        <v>10.1390686035156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5.5025005340576199</v>
      </c>
      <c r="U4">
        <v>5.0746541023254403</v>
      </c>
      <c r="V4">
        <v>4.8636293411254901</v>
      </c>
      <c r="W4" s="17">
        <v>0.21102476119995101</v>
      </c>
      <c r="X4">
        <v>0.63887119293212902</v>
      </c>
      <c r="Y4">
        <v>0.63887119293212902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54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12.1930656433106</v>
      </c>
      <c r="L5" s="10">
        <v>0.93176651000976596</v>
      </c>
      <c r="M5">
        <v>0.68011474609375</v>
      </c>
      <c r="N5">
        <v>9.9960212707519496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4.7625770568847701</v>
      </c>
      <c r="U5">
        <v>4.3940777778625497</v>
      </c>
      <c r="V5">
        <v>4.1864080429077104</v>
      </c>
      <c r="W5" s="17">
        <v>0.20766973495483401</v>
      </c>
      <c r="X5">
        <v>0.576169013977051</v>
      </c>
      <c r="Y5">
        <v>0.576169013977051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356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13.0337867736816</v>
      </c>
      <c r="L6" s="10">
        <v>0.97521209716796897</v>
      </c>
      <c r="M6">
        <v>0.72060394287109397</v>
      </c>
      <c r="N6">
        <v>10.8522796630859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5.5735645294189498</v>
      </c>
      <c r="U6">
        <v>5.1238565444946298</v>
      </c>
      <c r="V6">
        <v>4.9203748703002903</v>
      </c>
      <c r="W6" s="17">
        <v>0.20348167419433599</v>
      </c>
      <c r="X6">
        <v>0.65318965911865201</v>
      </c>
      <c r="Y6">
        <v>0.65318965911865201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62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11.756799697876</v>
      </c>
      <c r="L7" s="10">
        <v>0.95130538940429699</v>
      </c>
      <c r="M7">
        <v>0.69935607910156194</v>
      </c>
      <c r="N7">
        <v>9.4865608215331996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5.0025730133056596</v>
      </c>
      <c r="U7">
        <v>4.6297860145568803</v>
      </c>
      <c r="V7">
        <v>4.4298167228698704</v>
      </c>
      <c r="W7" s="17">
        <v>0.199969291687012</v>
      </c>
      <c r="X7">
        <v>0.57275629043579102</v>
      </c>
      <c r="Y7">
        <v>0.57275629043579102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13.4509773254394</v>
      </c>
      <c r="L8" s="10">
        <v>0.988525390625</v>
      </c>
      <c r="M8">
        <v>0.75197601318359397</v>
      </c>
      <c r="N8">
        <v>11.4816646575928</v>
      </c>
      <c r="O8">
        <v>9</v>
      </c>
      <c r="P8">
        <v>9</v>
      </c>
      <c r="Q8">
        <v>19</v>
      </c>
      <c r="R8" s="16">
        <v>0.47370000000000001</v>
      </c>
      <c r="S8" s="16">
        <f t="shared" si="0"/>
        <v>0.9</v>
      </c>
      <c r="T8">
        <v>5.8592815399169904</v>
      </c>
      <c r="U8">
        <v>5.3764190673828098</v>
      </c>
      <c r="V8">
        <v>5.1852965354919398</v>
      </c>
      <c r="W8" s="17">
        <v>0.191122531890869</v>
      </c>
      <c r="X8">
        <v>0.67398500442504905</v>
      </c>
      <c r="Y8">
        <v>0.67398500442504905</v>
      </c>
      <c r="Z8">
        <v>0.9</v>
      </c>
      <c r="AA8">
        <v>1</v>
      </c>
      <c r="AB8">
        <v>0.52631578947368396</v>
      </c>
      <c r="AC8">
        <v>0.68965517241379304</v>
      </c>
      <c r="AD8">
        <v>0</v>
      </c>
      <c r="AE8">
        <v>0.1</v>
      </c>
    </row>
    <row r="9" spans="1:31" x14ac:dyDescent="0.15">
      <c r="A9" s="6">
        <v>883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13.1649417877197</v>
      </c>
      <c r="L9" s="10">
        <v>0.86118316650390603</v>
      </c>
      <c r="M9">
        <v>0.61101913452148404</v>
      </c>
      <c r="N9">
        <v>11.1692409515381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5.68410301208496</v>
      </c>
      <c r="U9">
        <v>5.2268161773681596</v>
      </c>
      <c r="V9">
        <v>5.0366511344909703</v>
      </c>
      <c r="W9" s="17">
        <v>0.19016504287719699</v>
      </c>
      <c r="X9">
        <v>0.64745187759399403</v>
      </c>
      <c r="Y9">
        <v>0.64745187759399403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451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12.190019607544</v>
      </c>
      <c r="L10" s="10">
        <v>0.95082855224609397</v>
      </c>
      <c r="M10">
        <v>0.73009872436523404</v>
      </c>
      <c r="N10">
        <v>10.2806720733643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4.8340969085693404</v>
      </c>
      <c r="U10">
        <v>4.4434790611267099</v>
      </c>
      <c r="V10">
        <v>4.2598333358764604</v>
      </c>
      <c r="W10" s="17">
        <v>0.183645725250244</v>
      </c>
      <c r="X10">
        <v>0.57426357269287098</v>
      </c>
      <c r="Y10">
        <v>0.57426357269287098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s="1" customFormat="1" x14ac:dyDescent="0.15">
      <c r="A11" s="8">
        <v>912</v>
      </c>
      <c r="B11" s="1">
        <v>19</v>
      </c>
      <c r="C11" s="1">
        <v>1</v>
      </c>
      <c r="D11" s="1">
        <v>10</v>
      </c>
      <c r="E11" s="1">
        <v>10</v>
      </c>
      <c r="F11" s="1">
        <v>10</v>
      </c>
      <c r="G11" s="1">
        <v>0</v>
      </c>
      <c r="H11" s="1">
        <v>9</v>
      </c>
      <c r="I11" s="1">
        <v>1</v>
      </c>
      <c r="J11" s="1">
        <v>0.95</v>
      </c>
      <c r="K11" s="12">
        <v>12.213865280151399</v>
      </c>
      <c r="L11" s="12">
        <v>0.92794418334960904</v>
      </c>
      <c r="M11" s="1">
        <v>0.70276641845703103</v>
      </c>
      <c r="N11" s="1">
        <v>10.2881412506103</v>
      </c>
      <c r="O11" s="1">
        <v>7</v>
      </c>
      <c r="P11" s="1">
        <v>7</v>
      </c>
      <c r="Q11" s="1">
        <v>17</v>
      </c>
      <c r="R11" s="19">
        <v>0.4118</v>
      </c>
      <c r="S11" s="19">
        <f t="shared" si="0"/>
        <v>0.7</v>
      </c>
      <c r="T11" s="1">
        <v>4.9862308502197301</v>
      </c>
      <c r="U11" s="1">
        <v>4.5925183296203604</v>
      </c>
      <c r="V11" s="1">
        <v>4.4097390174865696</v>
      </c>
      <c r="W11" s="12">
        <v>0.18277931213378901</v>
      </c>
      <c r="X11" s="1">
        <v>0.57649183273315396</v>
      </c>
      <c r="Y11" s="1">
        <v>0.57649183273315396</v>
      </c>
      <c r="Z11" s="1">
        <v>0.7</v>
      </c>
      <c r="AA11" s="1">
        <v>1</v>
      </c>
      <c r="AB11" s="1">
        <v>0.58823529411764697</v>
      </c>
      <c r="AC11" s="1">
        <v>0.74074074074074103</v>
      </c>
      <c r="AD11" s="1">
        <v>0</v>
      </c>
      <c r="AE11" s="1">
        <v>0.3</v>
      </c>
    </row>
    <row r="12" spans="1:31" x14ac:dyDescent="0.15">
      <c r="A12" s="6">
        <v>889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12.847942352294901</v>
      </c>
      <c r="L12" s="10">
        <v>1.35564041137695</v>
      </c>
      <c r="M12">
        <v>1.0721321105957</v>
      </c>
      <c r="N12">
        <v>9.9341506958007795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4.9076423645019496</v>
      </c>
      <c r="U12">
        <v>4.5584750175476101</v>
      </c>
      <c r="V12">
        <v>4.2787270545959499</v>
      </c>
      <c r="W12" s="17">
        <v>0.27974796295165999</v>
      </c>
      <c r="X12">
        <v>0.62891530990600597</v>
      </c>
      <c r="Y12">
        <v>0.62891530990600597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108</v>
      </c>
      <c r="B13">
        <v>20</v>
      </c>
      <c r="C13">
        <v>0</v>
      </c>
      <c r="D13">
        <v>10</v>
      </c>
      <c r="E13">
        <v>10</v>
      </c>
      <c r="F13">
        <v>10</v>
      </c>
      <c r="G13">
        <v>0</v>
      </c>
      <c r="H13">
        <v>10</v>
      </c>
      <c r="I13">
        <v>0</v>
      </c>
      <c r="J13">
        <v>1</v>
      </c>
      <c r="K13" s="3">
        <v>9999</v>
      </c>
      <c r="L13" s="10">
        <v>1.1690254211425799</v>
      </c>
      <c r="M13">
        <v>9999</v>
      </c>
      <c r="N13">
        <v>9999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5.3215236663818404</v>
      </c>
      <c r="U13">
        <v>4.9827470779418999</v>
      </c>
      <c r="V13">
        <v>4.7171287536621103</v>
      </c>
      <c r="W13" s="17">
        <v>0.26561832427978499</v>
      </c>
      <c r="X13">
        <v>0.60439491271972701</v>
      </c>
      <c r="Y13">
        <v>0.60439491271972701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187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1.19601821899414</v>
      </c>
      <c r="M14">
        <v>9999</v>
      </c>
      <c r="N14">
        <v>9999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5.5623149871826199</v>
      </c>
      <c r="U14">
        <v>5.1975145339965803</v>
      </c>
      <c r="V14">
        <v>4.93446588516235</v>
      </c>
      <c r="W14" s="17">
        <v>0.26304864883422902</v>
      </c>
      <c r="X14">
        <v>0.627849102020264</v>
      </c>
      <c r="Y14">
        <v>0.627849102020264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924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12.8609733581543</v>
      </c>
      <c r="L15" s="10">
        <v>1.28487396240234</v>
      </c>
      <c r="M15">
        <v>1.0061149597168</v>
      </c>
      <c r="N15">
        <v>10.074775695800801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5.0540904998779297</v>
      </c>
      <c r="U15">
        <v>4.6821627616882298</v>
      </c>
      <c r="V15">
        <v>4.4225492477417001</v>
      </c>
      <c r="W15" s="17">
        <v>0.25961351394653298</v>
      </c>
      <c r="X15">
        <v>0.63154125213623002</v>
      </c>
      <c r="Y15">
        <v>0.63154125213623002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294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12.664918899536101</v>
      </c>
      <c r="L16" s="10">
        <v>1.37179756164551</v>
      </c>
      <c r="M16">
        <v>1.1112594604492201</v>
      </c>
      <c r="N16">
        <v>9.9425544738769496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4.7319164276123002</v>
      </c>
      <c r="U16">
        <v>4.4100866317748997</v>
      </c>
      <c r="V16">
        <v>4.1611156463623002</v>
      </c>
      <c r="W16" s="17">
        <v>0.24897098541259799</v>
      </c>
      <c r="X16">
        <v>0.57080078125</v>
      </c>
      <c r="Y16">
        <v>0.57080078125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339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13.1161651611328</v>
      </c>
      <c r="L17" s="10">
        <v>1.14737701416016</v>
      </c>
      <c r="M17">
        <v>0.89725494384765603</v>
      </c>
      <c r="N17">
        <v>10.797456741333001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5.4435863494873002</v>
      </c>
      <c r="U17">
        <v>5.01316595077515</v>
      </c>
      <c r="V17">
        <v>4.7798376083373997</v>
      </c>
      <c r="W17" s="17">
        <v>0.233328342437744</v>
      </c>
      <c r="X17">
        <v>0.66374874114990201</v>
      </c>
      <c r="Y17">
        <v>0.66374874114990201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453</v>
      </c>
      <c r="B18">
        <v>20</v>
      </c>
      <c r="C18">
        <v>0</v>
      </c>
      <c r="D18">
        <v>10</v>
      </c>
      <c r="E18">
        <v>10</v>
      </c>
      <c r="F18">
        <v>10</v>
      </c>
      <c r="G18">
        <v>0</v>
      </c>
      <c r="H18">
        <v>10</v>
      </c>
      <c r="I18">
        <v>0</v>
      </c>
      <c r="J18">
        <v>1</v>
      </c>
      <c r="K18" s="3">
        <v>9999</v>
      </c>
      <c r="L18" s="10">
        <v>1.24942398071289</v>
      </c>
      <c r="M18">
        <v>9999</v>
      </c>
      <c r="N18">
        <v>9999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5.3826427459716797</v>
      </c>
      <c r="U18">
        <v>5.0179872512817401</v>
      </c>
      <c r="V18">
        <v>4.79188776016235</v>
      </c>
      <c r="W18" s="17">
        <v>0.22609949111938499</v>
      </c>
      <c r="X18">
        <v>0.59075498580932595</v>
      </c>
      <c r="Y18">
        <v>0.59075498580932595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968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12.8511085510254</v>
      </c>
      <c r="L19" s="10">
        <v>1.33205413818359</v>
      </c>
      <c r="M19">
        <v>1.1024131774902299</v>
      </c>
      <c r="N19">
        <v>10.502586364746101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5.0909938812255904</v>
      </c>
      <c r="U19">
        <v>4.7128734588623002</v>
      </c>
      <c r="V19">
        <v>4.49585056304932</v>
      </c>
      <c r="W19" s="17">
        <v>0.217022895812988</v>
      </c>
      <c r="X19">
        <v>0.59514331817626998</v>
      </c>
      <c r="Y19">
        <v>0.59514331817626998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694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11.305910110473601</v>
      </c>
      <c r="L20" s="10">
        <v>1.3516082763671899</v>
      </c>
      <c r="M20">
        <v>1.11557388305664</v>
      </c>
      <c r="N20">
        <v>8.6999645233154297</v>
      </c>
      <c r="O20">
        <v>6</v>
      </c>
      <c r="P20">
        <v>6</v>
      </c>
      <c r="Q20">
        <v>15</v>
      </c>
      <c r="R20" s="16">
        <v>0.4</v>
      </c>
      <c r="S20" s="16">
        <f t="shared" si="0"/>
        <v>0.6</v>
      </c>
      <c r="T20">
        <v>4.3728122711181596</v>
      </c>
      <c r="U20">
        <v>4.0774874687194798</v>
      </c>
      <c r="V20">
        <v>3.8651390075683598</v>
      </c>
      <c r="W20" s="17">
        <v>0.21234846115112299</v>
      </c>
      <c r="X20">
        <v>0.50767326354980502</v>
      </c>
      <c r="Y20">
        <v>0.50767326354980502</v>
      </c>
      <c r="Z20">
        <v>0.6</v>
      </c>
      <c r="AA20">
        <v>0.9</v>
      </c>
      <c r="AB20">
        <v>0.6</v>
      </c>
      <c r="AC20">
        <v>0.72</v>
      </c>
      <c r="AD20">
        <v>0.1</v>
      </c>
      <c r="AE20">
        <v>0.3</v>
      </c>
    </row>
    <row r="21" spans="1:31" s="1" customFormat="1" x14ac:dyDescent="0.15">
      <c r="A21" s="8">
        <v>310</v>
      </c>
      <c r="B21" s="1">
        <v>18</v>
      </c>
      <c r="C21" s="1">
        <v>2</v>
      </c>
      <c r="D21" s="1">
        <v>10</v>
      </c>
      <c r="E21" s="1">
        <v>10</v>
      </c>
      <c r="F21" s="1">
        <v>10</v>
      </c>
      <c r="G21" s="1">
        <v>0</v>
      </c>
      <c r="H21" s="1">
        <v>8</v>
      </c>
      <c r="I21" s="1">
        <v>2</v>
      </c>
      <c r="J21" s="1">
        <v>0.9</v>
      </c>
      <c r="K21" s="12">
        <v>10.1208000183106</v>
      </c>
      <c r="L21" s="12">
        <v>1.31255531311035</v>
      </c>
      <c r="M21" s="1">
        <v>0.64004898071289096</v>
      </c>
      <c r="N21" s="1">
        <v>7.6477699279785201</v>
      </c>
      <c r="O21" s="1">
        <v>6</v>
      </c>
      <c r="P21" s="1">
        <v>6</v>
      </c>
      <c r="Q21" s="1">
        <v>16</v>
      </c>
      <c r="R21" s="19">
        <v>0.375</v>
      </c>
      <c r="S21" s="19">
        <f t="shared" si="0"/>
        <v>0.6</v>
      </c>
      <c r="T21" s="1">
        <v>4.8479423522949201</v>
      </c>
      <c r="U21" s="1">
        <v>4.4496707916259801</v>
      </c>
      <c r="V21" s="1">
        <v>4.2379841804504403</v>
      </c>
      <c r="W21" s="12">
        <v>0.211686611175537</v>
      </c>
      <c r="X21" s="1">
        <v>0.60995817184448198</v>
      </c>
      <c r="Y21" s="1">
        <v>0.60995817184448198</v>
      </c>
      <c r="Z21" s="1">
        <v>0.6</v>
      </c>
      <c r="AA21" s="1">
        <v>1</v>
      </c>
      <c r="AB21" s="1">
        <v>0.625</v>
      </c>
      <c r="AC21" s="1">
        <v>0.76923076923076905</v>
      </c>
      <c r="AD21" s="1">
        <v>0</v>
      </c>
      <c r="AE21" s="1">
        <v>0.4</v>
      </c>
    </row>
    <row r="22" spans="1:31" x14ac:dyDescent="0.15">
      <c r="A22" s="6">
        <v>600</v>
      </c>
      <c r="B22">
        <v>20</v>
      </c>
      <c r="C22">
        <v>0</v>
      </c>
      <c r="D22">
        <v>10</v>
      </c>
      <c r="E22">
        <v>10</v>
      </c>
      <c r="F22">
        <v>10</v>
      </c>
      <c r="G22">
        <v>0</v>
      </c>
      <c r="H22">
        <v>10</v>
      </c>
      <c r="I22">
        <v>0</v>
      </c>
      <c r="J22">
        <v>1</v>
      </c>
      <c r="K22" s="3">
        <v>9999</v>
      </c>
      <c r="L22" s="10">
        <v>1.60916519165039</v>
      </c>
      <c r="M22">
        <v>9999</v>
      </c>
      <c r="N22">
        <v>9999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5.15582275390625</v>
      </c>
      <c r="U22">
        <v>4.8863143920898402</v>
      </c>
      <c r="V22">
        <v>4.5162019729614302</v>
      </c>
      <c r="W22" s="17">
        <v>0.37011241912841802</v>
      </c>
      <c r="X22">
        <v>0.639620780944824</v>
      </c>
      <c r="Y22">
        <v>0.639620780944824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578</v>
      </c>
      <c r="B23">
        <v>20</v>
      </c>
      <c r="C23">
        <v>0</v>
      </c>
      <c r="D23">
        <v>10</v>
      </c>
      <c r="E23">
        <v>10</v>
      </c>
      <c r="F23">
        <v>10</v>
      </c>
      <c r="G23">
        <v>0</v>
      </c>
      <c r="H23">
        <v>10</v>
      </c>
      <c r="I23">
        <v>0</v>
      </c>
      <c r="J23">
        <v>1</v>
      </c>
      <c r="K23" s="3">
        <v>9999</v>
      </c>
      <c r="L23" s="10">
        <v>1.38002777099609</v>
      </c>
      <c r="M23">
        <v>9999</v>
      </c>
      <c r="N23">
        <v>9999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5.3295555114746103</v>
      </c>
      <c r="U23">
        <v>5.0252656936645499</v>
      </c>
      <c r="V23">
        <v>4.6884260177612296</v>
      </c>
      <c r="W23" s="17">
        <v>0.33683967590331998</v>
      </c>
      <c r="X23">
        <v>0.64112949371337902</v>
      </c>
      <c r="Y23">
        <v>0.64112949371337902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385</v>
      </c>
      <c r="B24">
        <v>20</v>
      </c>
      <c r="C24">
        <v>0</v>
      </c>
      <c r="D24">
        <v>10</v>
      </c>
      <c r="E24">
        <v>10</v>
      </c>
      <c r="F24">
        <v>10</v>
      </c>
      <c r="G24">
        <v>0</v>
      </c>
      <c r="H24">
        <v>10</v>
      </c>
      <c r="I24">
        <v>0</v>
      </c>
      <c r="J24">
        <v>1</v>
      </c>
      <c r="K24" s="3">
        <v>9999</v>
      </c>
      <c r="L24" s="10">
        <v>1.57627105712891</v>
      </c>
      <c r="M24">
        <v>9999</v>
      </c>
      <c r="N24">
        <v>9999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5.2552146911621103</v>
      </c>
      <c r="U24">
        <v>4.9526901245117196</v>
      </c>
      <c r="V24">
        <v>4.6283712387084996</v>
      </c>
      <c r="W24" s="17">
        <v>0.32431888580322299</v>
      </c>
      <c r="X24">
        <v>0.62684345245361295</v>
      </c>
      <c r="Y24">
        <v>0.62684345245361295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597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1.51375961303711</v>
      </c>
      <c r="M25">
        <v>9999</v>
      </c>
      <c r="N25">
        <v>9999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5.5073699951171902</v>
      </c>
      <c r="U25">
        <v>5.1733651161193803</v>
      </c>
      <c r="V25">
        <v>4.8597078323364302</v>
      </c>
      <c r="W25" s="17">
        <v>0.31365728378295898</v>
      </c>
      <c r="X25">
        <v>0.64766216278076205</v>
      </c>
      <c r="Y25">
        <v>0.64766216278076205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9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13.212623596191399</v>
      </c>
      <c r="L26" s="10">
        <v>1.4628982543945299</v>
      </c>
      <c r="M26">
        <v>1.17099380493164</v>
      </c>
      <c r="N26">
        <v>10.136251449585</v>
      </c>
      <c r="O26">
        <v>6</v>
      </c>
      <c r="P26">
        <v>6</v>
      </c>
      <c r="Q26">
        <v>16</v>
      </c>
      <c r="R26" s="16">
        <v>0.375</v>
      </c>
      <c r="S26" s="16">
        <f t="shared" si="0"/>
        <v>0.6</v>
      </c>
      <c r="T26">
        <v>5.1509895324706996</v>
      </c>
      <c r="U26">
        <v>4.78108787536621</v>
      </c>
      <c r="V26">
        <v>4.4879059791564897</v>
      </c>
      <c r="W26" s="17">
        <v>0.29318189620971702</v>
      </c>
      <c r="X26">
        <v>0.66308355331420898</v>
      </c>
      <c r="Y26">
        <v>0.66308355331420898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605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12.234582901001</v>
      </c>
      <c r="L27" s="10">
        <v>1.4849395751953101</v>
      </c>
      <c r="M27">
        <v>1.1470413208007799</v>
      </c>
      <c r="N27">
        <v>8.5650405883789098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4.8164787292480504</v>
      </c>
      <c r="U27">
        <v>4.51497507095337</v>
      </c>
      <c r="V27">
        <v>4.22275638580322</v>
      </c>
      <c r="W27" s="17">
        <v>0.29221868515014598</v>
      </c>
      <c r="X27">
        <v>0.593722343444824</v>
      </c>
      <c r="Y27">
        <v>0.593722343444824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266</v>
      </c>
      <c r="B28">
        <v>20</v>
      </c>
      <c r="C28">
        <v>0</v>
      </c>
      <c r="D28">
        <v>10</v>
      </c>
      <c r="E28">
        <v>10</v>
      </c>
      <c r="F28">
        <v>10</v>
      </c>
      <c r="G28">
        <v>0</v>
      </c>
      <c r="H28">
        <v>10</v>
      </c>
      <c r="I28">
        <v>0</v>
      </c>
      <c r="J28">
        <v>1</v>
      </c>
      <c r="K28" s="3">
        <v>9999</v>
      </c>
      <c r="L28" s="10">
        <v>1.4628143310546899</v>
      </c>
      <c r="M28">
        <v>9999</v>
      </c>
      <c r="N28">
        <v>9999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5.3689861297607404</v>
      </c>
      <c r="U28">
        <v>5.0368461608886701</v>
      </c>
      <c r="V28">
        <v>4.7484502792358398</v>
      </c>
      <c r="W28" s="17">
        <v>0.28839588165283198</v>
      </c>
      <c r="X28">
        <v>0.62053585052490201</v>
      </c>
      <c r="Y28">
        <v>0.62053585052490201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304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12.747520446777299</v>
      </c>
      <c r="L29" s="10">
        <v>1.4641075134277299</v>
      </c>
      <c r="M29">
        <v>1.1974678039550799</v>
      </c>
      <c r="N29">
        <v>9.8706970214843697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5.0813293457031197</v>
      </c>
      <c r="U29">
        <v>4.7279491424560502</v>
      </c>
      <c r="V29">
        <v>4.4495110511779803</v>
      </c>
      <c r="W29" s="17">
        <v>0.27843809127807601</v>
      </c>
      <c r="X29">
        <v>0.63181829452514604</v>
      </c>
      <c r="Y29">
        <v>0.63181829452514604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482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11.742067337036101</v>
      </c>
      <c r="L30" s="10">
        <v>1.63059234619141</v>
      </c>
      <c r="M30">
        <v>1.34928131103516</v>
      </c>
      <c r="N30">
        <v>8.4218254089355504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4.3882617950439498</v>
      </c>
      <c r="U30">
        <v>4.1215224266052202</v>
      </c>
      <c r="V30">
        <v>3.8507843017578098</v>
      </c>
      <c r="W30" s="17">
        <v>0.270738124847412</v>
      </c>
      <c r="X30">
        <v>0.53747749328613303</v>
      </c>
      <c r="Y30">
        <v>0.53747749328613303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s="1" customFormat="1" x14ac:dyDescent="0.15">
      <c r="A31" s="8">
        <v>148</v>
      </c>
      <c r="B31" s="1">
        <v>19</v>
      </c>
      <c r="C31" s="1">
        <v>1</v>
      </c>
      <c r="D31" s="1">
        <v>10</v>
      </c>
      <c r="E31" s="1">
        <v>10</v>
      </c>
      <c r="F31" s="1">
        <v>10</v>
      </c>
      <c r="G31" s="1">
        <v>0</v>
      </c>
      <c r="H31" s="1">
        <v>9</v>
      </c>
      <c r="I31" s="1">
        <v>1</v>
      </c>
      <c r="J31" s="1">
        <v>0.95</v>
      </c>
      <c r="K31" s="12">
        <v>13.0470485687256</v>
      </c>
      <c r="L31" s="12">
        <v>1.38150787353516</v>
      </c>
      <c r="M31" s="1">
        <v>1.1150970458984399</v>
      </c>
      <c r="N31" s="1">
        <v>10.2976226806641</v>
      </c>
      <c r="O31" s="1">
        <v>6</v>
      </c>
      <c r="P31" s="1">
        <v>6</v>
      </c>
      <c r="Q31" s="1">
        <v>16</v>
      </c>
      <c r="R31" s="19">
        <v>0.375</v>
      </c>
      <c r="S31" s="19">
        <f t="shared" si="0"/>
        <v>0.6</v>
      </c>
      <c r="T31" s="1">
        <v>5.2402896881103498</v>
      </c>
      <c r="U31" s="1">
        <v>4.8592848777770996</v>
      </c>
      <c r="V31" s="1">
        <v>4.59460496902466</v>
      </c>
      <c r="W31" s="12">
        <v>0.26467990875244102</v>
      </c>
      <c r="X31" s="1">
        <v>0.64568471908569303</v>
      </c>
      <c r="Y31" s="1">
        <v>0.64568471908569303</v>
      </c>
      <c r="Z31" s="1">
        <v>0.6</v>
      </c>
      <c r="AA31" s="1">
        <v>1</v>
      </c>
      <c r="AB31" s="1">
        <v>0.625</v>
      </c>
      <c r="AC31" s="1">
        <v>0.76923076923076905</v>
      </c>
      <c r="AD31" s="1">
        <v>0</v>
      </c>
      <c r="AE31" s="1">
        <v>0.4</v>
      </c>
    </row>
    <row r="32" spans="1:31" x14ac:dyDescent="0.15">
      <c r="A32" s="6">
        <v>167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12.971529006958001</v>
      </c>
      <c r="L32" s="10">
        <v>1.88516998291016</v>
      </c>
      <c r="M32">
        <v>1.59377288818359</v>
      </c>
      <c r="N32">
        <v>9.4041481018066406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5.1941833496093697</v>
      </c>
      <c r="U32">
        <v>4.8667502403259304</v>
      </c>
      <c r="V32">
        <v>4.5372552871704102</v>
      </c>
      <c r="W32" s="17">
        <v>0.32949495315551802</v>
      </c>
      <c r="X32">
        <v>0.65692806243896495</v>
      </c>
      <c r="Y32">
        <v>0.65692806243896495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680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12.677793502807599</v>
      </c>
      <c r="L33" s="10">
        <v>1.7241325378418</v>
      </c>
      <c r="M33">
        <v>1.41609954833984</v>
      </c>
      <c r="N33">
        <v>9.0904026031494105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5.0513935089111301</v>
      </c>
      <c r="U33">
        <v>4.7370834350585902</v>
      </c>
      <c r="V33">
        <v>4.409912109375</v>
      </c>
      <c r="W33" s="17">
        <v>0.32717132568359403</v>
      </c>
      <c r="X33">
        <v>0.64148139953613303</v>
      </c>
      <c r="Y33">
        <v>0.64148139953613303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702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13.035551071166999</v>
      </c>
      <c r="L34" s="10">
        <v>1.8518524169921899</v>
      </c>
      <c r="M34">
        <v>1.5735511779785201</v>
      </c>
      <c r="N34">
        <v>9.6432857513427699</v>
      </c>
      <c r="O34">
        <v>6</v>
      </c>
      <c r="P34">
        <v>6</v>
      </c>
      <c r="Q34">
        <v>16</v>
      </c>
      <c r="R34" s="16">
        <v>0.375</v>
      </c>
      <c r="S34" s="16">
        <f t="shared" si="0"/>
        <v>0.6</v>
      </c>
      <c r="T34">
        <v>5.0322628021240199</v>
      </c>
      <c r="U34">
        <v>4.7077298164367702</v>
      </c>
      <c r="V34">
        <v>4.3833518028259304</v>
      </c>
      <c r="W34" s="17">
        <v>0.32437801361084001</v>
      </c>
      <c r="X34">
        <v>0.64891099929809604</v>
      </c>
      <c r="Y34">
        <v>0.64891099929809604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918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13.254478454589799</v>
      </c>
      <c r="L35" s="10">
        <v>1.7364692687988299</v>
      </c>
      <c r="M35">
        <v>1.4445915222168</v>
      </c>
      <c r="N35">
        <v>9.8790454864502006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5.2033958435058603</v>
      </c>
      <c r="U35">
        <v>4.8581337928771999</v>
      </c>
      <c r="V35">
        <v>4.5423889160156197</v>
      </c>
      <c r="W35" s="17">
        <v>0.31574487686157199</v>
      </c>
      <c r="X35">
        <v>0.66100692749023404</v>
      </c>
      <c r="Y35">
        <v>0.66100692749023404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739</v>
      </c>
      <c r="B36">
        <v>20</v>
      </c>
      <c r="C36">
        <v>0</v>
      </c>
      <c r="D36">
        <v>10</v>
      </c>
      <c r="E36">
        <v>10</v>
      </c>
      <c r="F36">
        <v>10</v>
      </c>
      <c r="G36">
        <v>0</v>
      </c>
      <c r="H36">
        <v>10</v>
      </c>
      <c r="I36">
        <v>0</v>
      </c>
      <c r="J36">
        <v>1</v>
      </c>
      <c r="K36" s="3">
        <v>9999</v>
      </c>
      <c r="L36" s="10">
        <v>1.6501522064209</v>
      </c>
      <c r="M36">
        <v>9999</v>
      </c>
      <c r="N36">
        <v>9999</v>
      </c>
      <c r="O36">
        <v>5</v>
      </c>
      <c r="P36">
        <v>5</v>
      </c>
      <c r="Q36">
        <v>14</v>
      </c>
      <c r="R36" s="16">
        <v>0.35709999999999997</v>
      </c>
      <c r="S36" s="16">
        <f t="shared" si="0"/>
        <v>0.5</v>
      </c>
      <c r="T36">
        <v>4.4673652648925799</v>
      </c>
      <c r="U36">
        <v>4.240966796875</v>
      </c>
      <c r="V36">
        <v>3.9269156455993599</v>
      </c>
      <c r="W36" s="17">
        <v>0.31405115127563499</v>
      </c>
      <c r="X36">
        <v>0.540449619293213</v>
      </c>
      <c r="Y36">
        <v>0.540449619293213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533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12.4168815612793</v>
      </c>
      <c r="L37" s="10">
        <v>1.8768482208252</v>
      </c>
      <c r="M37">
        <v>1.6374874114990201</v>
      </c>
      <c r="N37">
        <v>9.3175468444824201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4.5146732330322301</v>
      </c>
      <c r="U37">
        <v>4.2346105575561497</v>
      </c>
      <c r="V37">
        <v>3.9387907981872599</v>
      </c>
      <c r="W37" s="17">
        <v>0.29581975936889598</v>
      </c>
      <c r="X37">
        <v>0.57588243484497104</v>
      </c>
      <c r="Y37">
        <v>0.57588243484497104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46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10.927448272705099</v>
      </c>
      <c r="L38" s="10">
        <v>1.83538246154785</v>
      </c>
      <c r="M38">
        <v>1.1187820434570299</v>
      </c>
      <c r="N38">
        <v>7.7820816040039098</v>
      </c>
      <c r="O38">
        <v>6</v>
      </c>
      <c r="P38">
        <v>6</v>
      </c>
      <c r="Q38">
        <v>16</v>
      </c>
      <c r="R38" s="16">
        <v>0.375</v>
      </c>
      <c r="S38" s="16">
        <f t="shared" si="0"/>
        <v>0.6</v>
      </c>
      <c r="T38">
        <v>4.6842994689941397</v>
      </c>
      <c r="U38">
        <v>4.3254470825195304</v>
      </c>
      <c r="V38">
        <v>4.0339326858520499</v>
      </c>
      <c r="W38" s="17">
        <v>0.29151439666748102</v>
      </c>
      <c r="X38">
        <v>0.65036678314208995</v>
      </c>
      <c r="Y38">
        <v>0.65036678314208995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171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12.860271453857401</v>
      </c>
      <c r="L39" s="10">
        <v>1.8646831512451201</v>
      </c>
      <c r="M39">
        <v>1.61594581604004</v>
      </c>
      <c r="N39">
        <v>9.7299594879150408</v>
      </c>
      <c r="O39">
        <v>6</v>
      </c>
      <c r="P39">
        <v>6</v>
      </c>
      <c r="Q39">
        <v>16</v>
      </c>
      <c r="R39" s="16">
        <v>0.375</v>
      </c>
      <c r="S39" s="16">
        <f t="shared" si="0"/>
        <v>0.6</v>
      </c>
      <c r="T39">
        <v>4.6467018127441397</v>
      </c>
      <c r="U39">
        <v>4.3569760322570801</v>
      </c>
      <c r="V39">
        <v>4.0668029785156197</v>
      </c>
      <c r="W39" s="17">
        <v>0.29017305374145502</v>
      </c>
      <c r="X39">
        <v>0.57989883422851596</v>
      </c>
      <c r="Y39">
        <v>0.57989883422851596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399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13.0696868896484</v>
      </c>
      <c r="L40" s="10">
        <v>1.7777214050293</v>
      </c>
      <c r="M40">
        <v>1.5230255126953101</v>
      </c>
      <c r="N40">
        <v>9.9996490478515607</v>
      </c>
      <c r="O40">
        <v>7</v>
      </c>
      <c r="P40">
        <v>7</v>
      </c>
      <c r="Q40">
        <v>17</v>
      </c>
      <c r="R40" s="16">
        <v>0.4118</v>
      </c>
      <c r="S40" s="16">
        <f t="shared" si="0"/>
        <v>0.7</v>
      </c>
      <c r="T40">
        <v>5.0788116455078098</v>
      </c>
      <c r="U40">
        <v>4.7300524711608896</v>
      </c>
      <c r="V40">
        <v>4.4413595199584996</v>
      </c>
      <c r="W40" s="17">
        <v>0.28869295120239302</v>
      </c>
      <c r="X40">
        <v>0.63745212554931596</v>
      </c>
      <c r="Y40">
        <v>0.63745212554931596</v>
      </c>
      <c r="Z40">
        <v>0.7</v>
      </c>
      <c r="AA40">
        <v>1</v>
      </c>
      <c r="AB40">
        <v>0.58823529411764697</v>
      </c>
      <c r="AC40">
        <v>0.74074074074074103</v>
      </c>
      <c r="AD40">
        <v>0</v>
      </c>
      <c r="AE40">
        <v>0.3</v>
      </c>
    </row>
    <row r="41" spans="1:31" s="1" customFormat="1" x14ac:dyDescent="0.15">
      <c r="A41" s="8">
        <v>144</v>
      </c>
      <c r="B41" s="1">
        <v>19</v>
      </c>
      <c r="C41" s="1">
        <v>1</v>
      </c>
      <c r="D41" s="1">
        <v>10</v>
      </c>
      <c r="E41" s="1">
        <v>10</v>
      </c>
      <c r="F41" s="1">
        <v>10</v>
      </c>
      <c r="G41" s="1">
        <v>0</v>
      </c>
      <c r="H41" s="1">
        <v>9</v>
      </c>
      <c r="I41" s="1">
        <v>1</v>
      </c>
      <c r="J41" s="1">
        <v>0.95</v>
      </c>
      <c r="K41" s="12">
        <v>12.2588920593262</v>
      </c>
      <c r="L41" s="12">
        <v>1.6552867889404299</v>
      </c>
      <c r="M41" s="1">
        <v>1.37172698974609</v>
      </c>
      <c r="N41" s="1">
        <v>8.9462089538574201</v>
      </c>
      <c r="O41" s="1">
        <v>7</v>
      </c>
      <c r="P41" s="1">
        <v>7</v>
      </c>
      <c r="Q41" s="1">
        <v>17</v>
      </c>
      <c r="R41" s="19">
        <v>0.4118</v>
      </c>
      <c r="S41" s="19">
        <f t="shared" si="0"/>
        <v>0.7</v>
      </c>
      <c r="T41" s="1">
        <v>4.8854942321777299</v>
      </c>
      <c r="U41" s="1">
        <v>4.5660943984985396</v>
      </c>
      <c r="V41" s="1">
        <v>4.2890815734863299</v>
      </c>
      <c r="W41" s="12">
        <v>0.27701282501220698</v>
      </c>
      <c r="X41" s="1">
        <v>0.59641265869140603</v>
      </c>
      <c r="Y41" s="1">
        <v>0.59641265869140603</v>
      </c>
      <c r="Z41" s="1">
        <v>0.7</v>
      </c>
      <c r="AA41" s="1">
        <v>1</v>
      </c>
      <c r="AB41" s="1">
        <v>0.58823529411764697</v>
      </c>
      <c r="AC41" s="1">
        <v>0.74074074074074103</v>
      </c>
      <c r="AD41" s="1">
        <v>0</v>
      </c>
      <c r="AE41" s="1">
        <v>0.3</v>
      </c>
    </row>
    <row r="42" spans="1:31" x14ac:dyDescent="0.15">
      <c r="A42" s="6">
        <v>806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12.9845275878906</v>
      </c>
      <c r="L42" s="10">
        <v>2.0112686157226598</v>
      </c>
      <c r="M42">
        <v>1.7668647766113299</v>
      </c>
      <c r="N42">
        <v>9.7484550476074201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4.8279895782470703</v>
      </c>
      <c r="U42">
        <v>4.5147790908813503</v>
      </c>
      <c r="V42">
        <v>4.2017807960510298</v>
      </c>
      <c r="W42" s="17">
        <v>0.31299829483032199</v>
      </c>
      <c r="X42">
        <v>0.62620878219604503</v>
      </c>
      <c r="Y42">
        <v>0.62620878219604503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140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12.781984329223601</v>
      </c>
      <c r="L43" s="10">
        <v>2.0721778869628902</v>
      </c>
      <c r="M43">
        <v>1.83835220336914</v>
      </c>
      <c r="N43">
        <v>9.5615386962890607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4.7281875610351598</v>
      </c>
      <c r="U43">
        <v>4.4298238754272496</v>
      </c>
      <c r="V43">
        <v>4.11706447601318</v>
      </c>
      <c r="W43" s="17">
        <v>0.312759399414062</v>
      </c>
      <c r="X43">
        <v>0.61112308502197299</v>
      </c>
      <c r="Y43">
        <v>0.61112308502197299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833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9.99371337890625</v>
      </c>
      <c r="L44" s="10">
        <v>2.1343574523925799</v>
      </c>
      <c r="M44">
        <v>1.4716148376464799</v>
      </c>
      <c r="N44">
        <v>6.5104637145996103</v>
      </c>
      <c r="O44">
        <v>5</v>
      </c>
      <c r="P44">
        <v>5</v>
      </c>
      <c r="Q44">
        <v>15</v>
      </c>
      <c r="R44" s="16">
        <v>0.33329999999999999</v>
      </c>
      <c r="S44" s="16">
        <f t="shared" si="0"/>
        <v>0.5</v>
      </c>
      <c r="T44">
        <v>4.3172283172607404</v>
      </c>
      <c r="U44">
        <v>4.0264840126037598</v>
      </c>
      <c r="V44">
        <v>3.7139267921447701</v>
      </c>
      <c r="W44" s="17">
        <v>0.31255722045898399</v>
      </c>
      <c r="X44">
        <v>0.60330152511596702</v>
      </c>
      <c r="Y44">
        <v>0.60330152511596702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935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12.895305633544901</v>
      </c>
      <c r="L45" s="10">
        <v>2.0056800842285201</v>
      </c>
      <c r="M45">
        <v>1.7586364746093699</v>
      </c>
      <c r="N45">
        <v>9.6291980743408203</v>
      </c>
      <c r="O45">
        <v>6</v>
      </c>
      <c r="P45">
        <v>6</v>
      </c>
      <c r="Q45">
        <v>16</v>
      </c>
      <c r="R45" s="16">
        <v>0.375</v>
      </c>
      <c r="S45" s="16">
        <f t="shared" si="0"/>
        <v>0.6</v>
      </c>
      <c r="T45">
        <v>5.2304878234863299</v>
      </c>
      <c r="U45">
        <v>4.8850607872009304</v>
      </c>
      <c r="V45">
        <v>4.5756163597106898</v>
      </c>
      <c r="W45" s="17">
        <v>0.30944442749023399</v>
      </c>
      <c r="X45">
        <v>0.65487146377563499</v>
      </c>
      <c r="Y45">
        <v>0.65487146377563499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696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11.557004928588899</v>
      </c>
      <c r="L46" s="10">
        <v>2.10552978515625</v>
      </c>
      <c r="M46">
        <v>1.8621940612793</v>
      </c>
      <c r="N46">
        <v>8.0682544708252006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3.9785842895507799</v>
      </c>
      <c r="U46">
        <v>3.7728855609893799</v>
      </c>
      <c r="V46">
        <v>3.4656283855438201</v>
      </c>
      <c r="W46" s="17">
        <v>0.30725717544555697</v>
      </c>
      <c r="X46">
        <v>0.51295590400695801</v>
      </c>
      <c r="Y46">
        <v>0.51295590400695801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8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10.032100677490201</v>
      </c>
      <c r="L47" s="10">
        <v>2.0374279022216801</v>
      </c>
      <c r="M47">
        <v>1.35663986206055</v>
      </c>
      <c r="N47">
        <v>6.5893821716308603</v>
      </c>
      <c r="O47">
        <v>5</v>
      </c>
      <c r="P47">
        <v>5</v>
      </c>
      <c r="Q47">
        <v>15</v>
      </c>
      <c r="R47" s="16">
        <v>0.33329999999999999</v>
      </c>
      <c r="S47" s="16">
        <f t="shared" si="0"/>
        <v>0.5</v>
      </c>
      <c r="T47">
        <v>4.4516887664794904</v>
      </c>
      <c r="U47">
        <v>4.1336708068847701</v>
      </c>
      <c r="V47">
        <v>3.82903051376343</v>
      </c>
      <c r="W47" s="17">
        <v>0.304640293121338</v>
      </c>
      <c r="X47">
        <v>0.62265825271606401</v>
      </c>
      <c r="Y47">
        <v>0.62265825271606401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780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13.2326164245606</v>
      </c>
      <c r="L48" s="10">
        <v>1.9440841674804701</v>
      </c>
      <c r="M48">
        <v>1.69852066040039</v>
      </c>
      <c r="N48">
        <v>10.0872039794922</v>
      </c>
      <c r="O48">
        <v>7</v>
      </c>
      <c r="P48">
        <v>7</v>
      </c>
      <c r="Q48">
        <v>17</v>
      </c>
      <c r="R48" s="16">
        <v>0.4118</v>
      </c>
      <c r="S48" s="16">
        <f t="shared" si="0"/>
        <v>0.7</v>
      </c>
      <c r="T48">
        <v>5.0154247283935502</v>
      </c>
      <c r="U48">
        <v>4.6655039787292498</v>
      </c>
      <c r="V48">
        <v>4.3625283241271999</v>
      </c>
      <c r="W48" s="17">
        <v>0.302975654602051</v>
      </c>
      <c r="X48">
        <v>0.65289640426635698</v>
      </c>
      <c r="Y48">
        <v>0.65289640426635698</v>
      </c>
      <c r="Z48">
        <v>0.7</v>
      </c>
      <c r="AA48">
        <v>1</v>
      </c>
      <c r="AB48">
        <v>0.58823529411764697</v>
      </c>
      <c r="AC48">
        <v>0.74074074074074103</v>
      </c>
      <c r="AD48">
        <v>0</v>
      </c>
      <c r="AE48">
        <v>0.3</v>
      </c>
    </row>
    <row r="49" spans="1:31" x14ac:dyDescent="0.15">
      <c r="A49" s="6">
        <v>66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12.834880828857401</v>
      </c>
      <c r="L49" s="10">
        <v>1.9117622375488299</v>
      </c>
      <c r="M49">
        <v>1.6743087768554701</v>
      </c>
      <c r="N49">
        <v>9.7622947692871094</v>
      </c>
      <c r="O49">
        <v>6</v>
      </c>
      <c r="P49">
        <v>6</v>
      </c>
      <c r="Q49">
        <v>16</v>
      </c>
      <c r="R49" s="16">
        <v>0.375</v>
      </c>
      <c r="S49" s="16">
        <f t="shared" si="0"/>
        <v>0.6</v>
      </c>
      <c r="T49">
        <v>5.3047294616699201</v>
      </c>
      <c r="U49">
        <v>4.9479794502258301</v>
      </c>
      <c r="V49">
        <v>4.6499147415161097</v>
      </c>
      <c r="W49" s="17">
        <v>0.29806470870971702</v>
      </c>
      <c r="X49">
        <v>0.65481472015380904</v>
      </c>
      <c r="Y49">
        <v>0.65481472015380904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712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9.6322612762451207</v>
      </c>
      <c r="L50" s="10">
        <v>2.1474685668945299</v>
      </c>
      <c r="M50">
        <v>1.529052734375</v>
      </c>
      <c r="N50">
        <v>6.263916015625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4.0794773101806596</v>
      </c>
      <c r="U50">
        <v>3.8034794330596902</v>
      </c>
      <c r="V50">
        <v>3.5078749656677202</v>
      </c>
      <c r="W50" s="17">
        <v>0.295604467391968</v>
      </c>
      <c r="X50">
        <v>0.57160234451293901</v>
      </c>
      <c r="Y50">
        <v>0.57160234451293901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141</v>
      </c>
      <c r="B51" s="1">
        <v>18</v>
      </c>
      <c r="C51" s="1">
        <v>2</v>
      </c>
      <c r="D51" s="1">
        <v>10</v>
      </c>
      <c r="E51" s="1">
        <v>10</v>
      </c>
      <c r="F51" s="1">
        <v>10</v>
      </c>
      <c r="G51" s="1">
        <v>0</v>
      </c>
      <c r="H51" s="1">
        <v>8</v>
      </c>
      <c r="I51" s="1">
        <v>2</v>
      </c>
      <c r="J51" s="1">
        <v>0.9</v>
      </c>
      <c r="K51" s="12">
        <v>10.3313331604004</v>
      </c>
      <c r="L51" s="12">
        <v>2.0478324890136701</v>
      </c>
      <c r="M51" s="1">
        <v>1.35721588134766</v>
      </c>
      <c r="N51" s="1">
        <v>6.9013252258300799</v>
      </c>
      <c r="O51" s="1">
        <v>5</v>
      </c>
      <c r="P51" s="1">
        <v>5</v>
      </c>
      <c r="Q51" s="1">
        <v>15</v>
      </c>
      <c r="R51" s="19">
        <v>0.33329999999999999</v>
      </c>
      <c r="S51" s="19">
        <f t="shared" si="0"/>
        <v>0.5</v>
      </c>
      <c r="T51" s="1">
        <v>4.6949310302734402</v>
      </c>
      <c r="U51" s="1">
        <v>4.3674135208129901</v>
      </c>
      <c r="V51" s="1">
        <v>4.0722942352294904</v>
      </c>
      <c r="W51" s="12">
        <v>0.29511928558349598</v>
      </c>
      <c r="X51" s="1">
        <v>0.62263679504394498</v>
      </c>
      <c r="Y51" s="1">
        <v>0.62263679504394498</v>
      </c>
      <c r="Z51" s="1">
        <v>0.5</v>
      </c>
      <c r="AA51" s="1">
        <v>1</v>
      </c>
      <c r="AB51" s="1">
        <v>0.66666666666666696</v>
      </c>
      <c r="AC51" s="1">
        <v>0.8</v>
      </c>
      <c r="AD51" s="1">
        <v>0</v>
      </c>
      <c r="AE51" s="1">
        <v>0.5</v>
      </c>
    </row>
    <row r="52" spans="1:31" x14ac:dyDescent="0.15">
      <c r="A52" s="6">
        <v>928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13.035099029541</v>
      </c>
      <c r="L52" s="10">
        <v>2.36561775207519</v>
      </c>
      <c r="M52">
        <v>2.0867767333984402</v>
      </c>
      <c r="N52">
        <v>9.0665988922119105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4.4604320526123002</v>
      </c>
      <c r="U52">
        <v>4.2258830070495597</v>
      </c>
      <c r="V52">
        <v>3.8717770576477002</v>
      </c>
      <c r="W52" s="17">
        <v>0.35410594940185602</v>
      </c>
      <c r="X52">
        <v>0.58865499496460005</v>
      </c>
      <c r="Y52">
        <v>0.58865499496460005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668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12.4697608947754</v>
      </c>
      <c r="L53" s="10">
        <v>2.2100162506103498</v>
      </c>
      <c r="M53">
        <v>1.9326705932617201</v>
      </c>
      <c r="N53">
        <v>8.6262435913085902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4.5913066864013699</v>
      </c>
      <c r="U53">
        <v>4.33756351470947</v>
      </c>
      <c r="V53">
        <v>3.9905815124511701</v>
      </c>
      <c r="W53" s="17">
        <v>0.346982002258301</v>
      </c>
      <c r="X53">
        <v>0.60072517395019498</v>
      </c>
      <c r="Y53">
        <v>0.60072517395019498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575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9.3824081420898402</v>
      </c>
      <c r="L54" s="10">
        <v>2.4036560058593701</v>
      </c>
      <c r="M54">
        <v>1.78212547302246</v>
      </c>
      <c r="N54">
        <v>5.6157817840576199</v>
      </c>
      <c r="O54">
        <v>4</v>
      </c>
      <c r="P54">
        <v>4</v>
      </c>
      <c r="Q54">
        <v>13</v>
      </c>
      <c r="R54" s="16">
        <v>0.30769999999999997</v>
      </c>
      <c r="S54" s="16">
        <f t="shared" si="0"/>
        <v>0.4</v>
      </c>
      <c r="T54">
        <v>4.1572189331054696</v>
      </c>
      <c r="U54">
        <v>3.90777516365051</v>
      </c>
      <c r="V54">
        <v>3.5910561084747301</v>
      </c>
      <c r="W54" s="17">
        <v>0.31671905517578097</v>
      </c>
      <c r="X54">
        <v>0.56616282463073697</v>
      </c>
      <c r="Y54">
        <v>0.56616282463073697</v>
      </c>
      <c r="Z54">
        <v>0.4</v>
      </c>
      <c r="AA54">
        <v>0.9</v>
      </c>
      <c r="AB54">
        <v>0.69230769230769196</v>
      </c>
      <c r="AC54">
        <v>0.78260869565217395</v>
      </c>
      <c r="AD54">
        <v>0.1</v>
      </c>
      <c r="AE54">
        <v>0.5</v>
      </c>
    </row>
    <row r="55" spans="1:31" x14ac:dyDescent="0.15">
      <c r="A55" s="6">
        <v>834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10.4121608734131</v>
      </c>
      <c r="L55" s="10">
        <v>2.2625465393066402</v>
      </c>
      <c r="M55">
        <v>1.6365547180175799</v>
      </c>
      <c r="N55">
        <v>7.0570545196533203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4.5424346923828098</v>
      </c>
      <c r="U55">
        <v>4.2352447509765598</v>
      </c>
      <c r="V55">
        <v>3.9195265769958501</v>
      </c>
      <c r="W55" s="17">
        <v>0.315718173980713</v>
      </c>
      <c r="X55">
        <v>0.622908115386963</v>
      </c>
      <c r="Y55">
        <v>0.622908115386963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855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9.8626899719238299</v>
      </c>
      <c r="L56" s="10">
        <v>2.1980857849121098</v>
      </c>
      <c r="M56">
        <v>1.5481758117675799</v>
      </c>
      <c r="N56">
        <v>6.3311920166015598</v>
      </c>
      <c r="O56">
        <v>4</v>
      </c>
      <c r="P56">
        <v>4</v>
      </c>
      <c r="Q56">
        <v>14</v>
      </c>
      <c r="R56" s="16">
        <v>0.28570000000000001</v>
      </c>
      <c r="S56" s="16">
        <f t="shared" ref="S56:S81" si="1">O56/E56</f>
        <v>0.4</v>
      </c>
      <c r="T56">
        <v>4.3179283142089799</v>
      </c>
      <c r="U56">
        <v>4.03924560546875</v>
      </c>
      <c r="V56">
        <v>3.72537040710449</v>
      </c>
      <c r="W56" s="17">
        <v>0.31387519836425798</v>
      </c>
      <c r="X56">
        <v>0.59255790710449197</v>
      </c>
      <c r="Y56">
        <v>0.59255790710449197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0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10.8487205505371</v>
      </c>
      <c r="L57" s="10">
        <v>2.2319488525390598</v>
      </c>
      <c r="M57">
        <v>1.5590057373046899</v>
      </c>
      <c r="N57">
        <v>7.4062690734863299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4.5414714813232404</v>
      </c>
      <c r="U57">
        <v>4.2360644340515101</v>
      </c>
      <c r="V57">
        <v>3.9238123893737802</v>
      </c>
      <c r="W57" s="17">
        <v>0.31225204467773399</v>
      </c>
      <c r="X57">
        <v>0.617659091949463</v>
      </c>
      <c r="Y57">
        <v>0.617659091949463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792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10.127443313598601</v>
      </c>
      <c r="L58" s="10">
        <v>2.29244804382324</v>
      </c>
      <c r="M58">
        <v>1.6838493347168</v>
      </c>
      <c r="N58">
        <v>6.7507514953613299</v>
      </c>
      <c r="O58">
        <v>5</v>
      </c>
      <c r="P58">
        <v>5</v>
      </c>
      <c r="Q58">
        <v>15</v>
      </c>
      <c r="R58" s="16">
        <v>0.33329999999999999</v>
      </c>
      <c r="S58" s="16">
        <f t="shared" si="1"/>
        <v>0.5</v>
      </c>
      <c r="T58">
        <v>4.5376281738281197</v>
      </c>
      <c r="U58">
        <v>4.2138810157775897</v>
      </c>
      <c r="V58">
        <v>3.9024033546447701</v>
      </c>
      <c r="W58" s="17">
        <v>0.311477661132812</v>
      </c>
      <c r="X58">
        <v>0.63522481918335005</v>
      </c>
      <c r="Y58">
        <v>0.63522481918335005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315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10.207160949706999</v>
      </c>
      <c r="L59" s="10">
        <v>2.2460556030273402</v>
      </c>
      <c r="M59">
        <v>1.6180114746093699</v>
      </c>
      <c r="N59">
        <v>6.8111667633056596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4.3518047332763699</v>
      </c>
      <c r="U59">
        <v>4.0632410049438503</v>
      </c>
      <c r="V59">
        <v>3.7538657188415501</v>
      </c>
      <c r="W59" s="17">
        <v>0.30937528610229498</v>
      </c>
      <c r="X59">
        <v>0.59793901443481401</v>
      </c>
      <c r="Y59">
        <v>0.59793901443481401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525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10.4091300964356</v>
      </c>
      <c r="L60" s="10">
        <v>2.2461204528808598</v>
      </c>
      <c r="M60">
        <v>1.6515083312988299</v>
      </c>
      <c r="N60">
        <v>7.2306842803955096</v>
      </c>
      <c r="O60">
        <v>5</v>
      </c>
      <c r="P60">
        <v>5</v>
      </c>
      <c r="Q60">
        <v>15</v>
      </c>
      <c r="R60" s="16">
        <v>0.33329999999999999</v>
      </c>
      <c r="S60" s="16">
        <f t="shared" si="1"/>
        <v>0.5</v>
      </c>
      <c r="T60">
        <v>4.5163688659668004</v>
      </c>
      <c r="U60">
        <v>4.1969671249389604</v>
      </c>
      <c r="V60">
        <v>3.89863085746765</v>
      </c>
      <c r="W60" s="17">
        <v>0.29833626747131298</v>
      </c>
      <c r="X60">
        <v>0.61773800849914595</v>
      </c>
      <c r="Y60">
        <v>0.61773800849914595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799</v>
      </c>
      <c r="B61" s="1">
        <v>18</v>
      </c>
      <c r="C61" s="1">
        <v>2</v>
      </c>
      <c r="D61" s="1">
        <v>10</v>
      </c>
      <c r="E61" s="1">
        <v>10</v>
      </c>
      <c r="F61" s="1">
        <v>10</v>
      </c>
      <c r="G61" s="1">
        <v>0</v>
      </c>
      <c r="H61" s="1">
        <v>8</v>
      </c>
      <c r="I61" s="1">
        <v>2</v>
      </c>
      <c r="J61" s="1">
        <v>0.9</v>
      </c>
      <c r="K61" s="12">
        <v>10.150577545166</v>
      </c>
      <c r="L61" s="12">
        <v>2.2962779998779301</v>
      </c>
      <c r="M61" s="1">
        <v>1.71378517150879</v>
      </c>
      <c r="N61" s="1">
        <v>6.9054203033447301</v>
      </c>
      <c r="O61" s="1">
        <v>5</v>
      </c>
      <c r="P61" s="1">
        <v>5</v>
      </c>
      <c r="Q61" s="1">
        <v>15</v>
      </c>
      <c r="R61" s="19">
        <v>0.33329999999999999</v>
      </c>
      <c r="S61" s="19">
        <f t="shared" si="1"/>
        <v>0.5</v>
      </c>
      <c r="T61" s="1">
        <v>3.8901348114013699</v>
      </c>
      <c r="U61" s="1">
        <v>3.6300036907196001</v>
      </c>
      <c r="V61" s="1">
        <v>3.3345134258270299</v>
      </c>
      <c r="W61" s="12">
        <v>0.29549026489257801</v>
      </c>
      <c r="X61" s="1">
        <v>0.55562138557434104</v>
      </c>
      <c r="Y61" s="1">
        <v>0.55562138557434104</v>
      </c>
      <c r="Z61" s="1">
        <v>0.5</v>
      </c>
      <c r="AA61" s="1">
        <v>1</v>
      </c>
      <c r="AB61" s="1">
        <v>0.66666666666666696</v>
      </c>
      <c r="AC61" s="1">
        <v>0.8</v>
      </c>
      <c r="AD61" s="1">
        <v>0</v>
      </c>
      <c r="AE61" s="1">
        <v>0.5</v>
      </c>
    </row>
    <row r="62" spans="1:31" x14ac:dyDescent="0.15">
      <c r="A62" s="6">
        <v>235</v>
      </c>
      <c r="B62">
        <v>18</v>
      </c>
      <c r="C62">
        <v>2</v>
      </c>
      <c r="D62">
        <v>10</v>
      </c>
      <c r="E62">
        <v>10</v>
      </c>
      <c r="F62">
        <v>10</v>
      </c>
      <c r="G62">
        <v>0</v>
      </c>
      <c r="H62">
        <v>8</v>
      </c>
      <c r="I62">
        <v>2</v>
      </c>
      <c r="J62">
        <v>0.9</v>
      </c>
      <c r="K62" s="3">
        <v>11.3900394439697</v>
      </c>
      <c r="L62" s="10">
        <v>2.4912586212158199</v>
      </c>
      <c r="M62">
        <v>1.7519493103027299</v>
      </c>
      <c r="N62">
        <v>7.4269104003906197</v>
      </c>
      <c r="O62">
        <v>4</v>
      </c>
      <c r="P62">
        <v>4</v>
      </c>
      <c r="Q62">
        <v>14</v>
      </c>
      <c r="R62" s="16">
        <v>0.28570000000000001</v>
      </c>
      <c r="S62" s="16">
        <f t="shared" si="1"/>
        <v>0.4</v>
      </c>
      <c r="T62">
        <v>4.2479076385498002</v>
      </c>
      <c r="U62">
        <v>3.9892611503601101</v>
      </c>
      <c r="V62">
        <v>3.6309616565704301</v>
      </c>
      <c r="W62" s="17">
        <v>0.35829949378967302</v>
      </c>
      <c r="X62">
        <v>0.61694598197937001</v>
      </c>
      <c r="Y62">
        <v>0.61694598197937001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803</v>
      </c>
      <c r="B63">
        <v>19</v>
      </c>
      <c r="C63">
        <v>1</v>
      </c>
      <c r="D63">
        <v>10</v>
      </c>
      <c r="E63">
        <v>10</v>
      </c>
      <c r="F63">
        <v>10</v>
      </c>
      <c r="G63">
        <v>0</v>
      </c>
      <c r="H63">
        <v>9</v>
      </c>
      <c r="I63">
        <v>1</v>
      </c>
      <c r="J63">
        <v>0.95</v>
      </c>
      <c r="K63" s="3">
        <v>12.3123073577881</v>
      </c>
      <c r="L63" s="10">
        <v>2.4238433837890598</v>
      </c>
      <c r="M63">
        <v>2.1898860931396502</v>
      </c>
      <c r="N63">
        <v>8.6475849151611293</v>
      </c>
      <c r="O63">
        <v>4</v>
      </c>
      <c r="P63">
        <v>4</v>
      </c>
      <c r="Q63">
        <v>14</v>
      </c>
      <c r="R63" s="16">
        <v>0.28570000000000001</v>
      </c>
      <c r="S63" s="16">
        <f t="shared" si="1"/>
        <v>0.4</v>
      </c>
      <c r="T63">
        <v>3.9681911468505899</v>
      </c>
      <c r="U63">
        <v>3.7666637897491499</v>
      </c>
      <c r="V63">
        <v>3.41755175590515</v>
      </c>
      <c r="W63" s="17">
        <v>0.34911203384399397</v>
      </c>
      <c r="X63">
        <v>0.55063939094543501</v>
      </c>
      <c r="Y63">
        <v>0.55063939094543501</v>
      </c>
      <c r="Z63">
        <v>0.4</v>
      </c>
      <c r="AA63">
        <v>1</v>
      </c>
      <c r="AB63">
        <v>0.71428571428571397</v>
      </c>
      <c r="AC63">
        <v>0.83333333333333304</v>
      </c>
      <c r="AD63">
        <v>0</v>
      </c>
      <c r="AE63">
        <v>0.6</v>
      </c>
    </row>
    <row r="64" spans="1:31" x14ac:dyDescent="0.15">
      <c r="A64" s="6">
        <v>39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9.4858074188232404</v>
      </c>
      <c r="L64" s="10">
        <v>2.5182456970214799</v>
      </c>
      <c r="M64">
        <v>1.84243392944336</v>
      </c>
      <c r="N64">
        <v>5.33036231994629</v>
      </c>
      <c r="O64">
        <v>4</v>
      </c>
      <c r="P64">
        <v>4</v>
      </c>
      <c r="Q64">
        <v>14</v>
      </c>
      <c r="R64" s="16">
        <v>0.28570000000000001</v>
      </c>
      <c r="S64" s="16">
        <f t="shared" si="1"/>
        <v>0.4</v>
      </c>
      <c r="T64">
        <v>4.1952648162841797</v>
      </c>
      <c r="U64">
        <v>3.94472360610962</v>
      </c>
      <c r="V64">
        <v>3.5989799499511701</v>
      </c>
      <c r="W64" s="17">
        <v>0.34574365615844699</v>
      </c>
      <c r="X64">
        <v>0.59628486633300803</v>
      </c>
      <c r="Y64">
        <v>0.59628486633300803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635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 s="3">
        <v>10.704750061035201</v>
      </c>
      <c r="L65" s="10">
        <v>2.6428642272949201</v>
      </c>
      <c r="M65">
        <v>2.0233459472656201</v>
      </c>
      <c r="N65">
        <v>6.9797782897949201</v>
      </c>
      <c r="O65">
        <v>4</v>
      </c>
      <c r="P65">
        <v>4</v>
      </c>
      <c r="Q65">
        <v>14</v>
      </c>
      <c r="R65" s="16">
        <v>0.28570000000000001</v>
      </c>
      <c r="S65" s="16">
        <f t="shared" si="1"/>
        <v>0.4</v>
      </c>
      <c r="T65">
        <v>4.0976791381835902</v>
      </c>
      <c r="U65">
        <v>3.8487484455108598</v>
      </c>
      <c r="V65">
        <v>3.5037872791290301</v>
      </c>
      <c r="W65" s="17">
        <v>0.34496116638183599</v>
      </c>
      <c r="X65">
        <v>0.59389185905456499</v>
      </c>
      <c r="Y65">
        <v>0.59389185905456499</v>
      </c>
      <c r="Z65">
        <v>0.4</v>
      </c>
      <c r="AA65">
        <v>1</v>
      </c>
      <c r="AB65">
        <v>0.71428571428571397</v>
      </c>
      <c r="AC65">
        <v>0.83333333333333304</v>
      </c>
      <c r="AD65">
        <v>0</v>
      </c>
      <c r="AE65">
        <v>0.6</v>
      </c>
    </row>
    <row r="66" spans="1:31" x14ac:dyDescent="0.15">
      <c r="A66" s="6">
        <v>650</v>
      </c>
      <c r="B66">
        <v>18</v>
      </c>
      <c r="C66">
        <v>2</v>
      </c>
      <c r="D66">
        <v>10</v>
      </c>
      <c r="E66">
        <v>10</v>
      </c>
      <c r="F66">
        <v>10</v>
      </c>
      <c r="G66">
        <v>0</v>
      </c>
      <c r="H66">
        <v>8</v>
      </c>
      <c r="I66">
        <v>2</v>
      </c>
      <c r="J66">
        <v>0.9</v>
      </c>
      <c r="K66" s="3">
        <v>10.4459686279297</v>
      </c>
      <c r="L66" s="10">
        <v>2.49098777770996</v>
      </c>
      <c r="M66">
        <v>1.87667465209961</v>
      </c>
      <c r="N66">
        <v>6.8721752166748002</v>
      </c>
      <c r="O66">
        <v>4</v>
      </c>
      <c r="P66">
        <v>4</v>
      </c>
      <c r="Q66">
        <v>14</v>
      </c>
      <c r="R66" s="16">
        <v>0.28570000000000001</v>
      </c>
      <c r="S66" s="16">
        <f t="shared" si="1"/>
        <v>0.4</v>
      </c>
      <c r="T66">
        <v>4.5496177673339799</v>
      </c>
      <c r="U66">
        <v>4.2510433197021502</v>
      </c>
      <c r="V66">
        <v>3.9183669090271001</v>
      </c>
      <c r="W66" s="17">
        <v>0.33267641067504899</v>
      </c>
      <c r="X66">
        <v>0.63125085830688499</v>
      </c>
      <c r="Y66">
        <v>0.63125085830688499</v>
      </c>
      <c r="Z66">
        <v>0.4</v>
      </c>
      <c r="AA66">
        <v>1</v>
      </c>
      <c r="AB66">
        <v>0.71428571428571397</v>
      </c>
      <c r="AC66">
        <v>0.83333333333333304</v>
      </c>
      <c r="AD66">
        <v>0</v>
      </c>
      <c r="AE66">
        <v>0.6</v>
      </c>
    </row>
    <row r="67" spans="1:31" x14ac:dyDescent="0.15">
      <c r="A67" s="6">
        <v>965</v>
      </c>
      <c r="B67">
        <v>19</v>
      </c>
      <c r="C67">
        <v>1</v>
      </c>
      <c r="D67">
        <v>10</v>
      </c>
      <c r="E67">
        <v>10</v>
      </c>
      <c r="F67">
        <v>10</v>
      </c>
      <c r="G67">
        <v>0</v>
      </c>
      <c r="H67">
        <v>9</v>
      </c>
      <c r="I67">
        <v>1</v>
      </c>
      <c r="J67">
        <v>0.95</v>
      </c>
      <c r="K67" s="3">
        <v>12.5211086273193</v>
      </c>
      <c r="L67" s="10">
        <v>2.5494575500488299</v>
      </c>
      <c r="M67">
        <v>2.31388664245606</v>
      </c>
      <c r="N67">
        <v>8.7239055633544904</v>
      </c>
      <c r="O67">
        <v>7</v>
      </c>
      <c r="P67">
        <v>7</v>
      </c>
      <c r="Q67">
        <v>17</v>
      </c>
      <c r="R67" s="16">
        <v>0.4118</v>
      </c>
      <c r="S67" s="16">
        <f t="shared" si="1"/>
        <v>0.7</v>
      </c>
      <c r="T67">
        <v>4.3991069793701199</v>
      </c>
      <c r="U67">
        <v>4.1645359992981001</v>
      </c>
      <c r="V67">
        <v>3.8337669372558598</v>
      </c>
      <c r="W67" s="17">
        <v>0.330769062042236</v>
      </c>
      <c r="X67">
        <v>0.56534004211425803</v>
      </c>
      <c r="Y67">
        <v>0.56534004211425803</v>
      </c>
      <c r="Z67">
        <v>0.7</v>
      </c>
      <c r="AA67">
        <v>1</v>
      </c>
      <c r="AB67">
        <v>0.58823529411764697</v>
      </c>
      <c r="AC67">
        <v>0.74074074074074103</v>
      </c>
      <c r="AD67">
        <v>0</v>
      </c>
      <c r="AE67">
        <v>0.3</v>
      </c>
    </row>
    <row r="68" spans="1:31" x14ac:dyDescent="0.15">
      <c r="A68" s="6">
        <v>767</v>
      </c>
      <c r="B68">
        <v>18</v>
      </c>
      <c r="C68">
        <v>2</v>
      </c>
      <c r="D68">
        <v>10</v>
      </c>
      <c r="E68">
        <v>10</v>
      </c>
      <c r="F68">
        <v>10</v>
      </c>
      <c r="G68">
        <v>0</v>
      </c>
      <c r="H68">
        <v>8</v>
      </c>
      <c r="I68">
        <v>2</v>
      </c>
      <c r="J68">
        <v>0.9</v>
      </c>
      <c r="K68" s="3">
        <v>10.418952941894499</v>
      </c>
      <c r="L68" s="10">
        <v>2.6292495727539098</v>
      </c>
      <c r="M68">
        <v>2.0696887969970699</v>
      </c>
      <c r="N68">
        <v>6.93931007385254</v>
      </c>
      <c r="O68">
        <v>3</v>
      </c>
      <c r="P68">
        <v>3</v>
      </c>
      <c r="Q68">
        <v>13</v>
      </c>
      <c r="R68" s="16">
        <v>0.23080000000000001</v>
      </c>
      <c r="S68" s="16">
        <f t="shared" si="1"/>
        <v>0.3</v>
      </c>
      <c r="T68">
        <v>3.8642120361328098</v>
      </c>
      <c r="U68">
        <v>3.6235122680664098</v>
      </c>
      <c r="V68">
        <v>3.29751825332642</v>
      </c>
      <c r="W68" s="17">
        <v>0.32599401473999001</v>
      </c>
      <c r="X68">
        <v>0.56669378280639604</v>
      </c>
      <c r="Y68">
        <v>0.56669378280639604</v>
      </c>
      <c r="Z68">
        <v>0.3</v>
      </c>
      <c r="AA68">
        <v>1</v>
      </c>
      <c r="AB68">
        <v>0.76923076923076905</v>
      </c>
      <c r="AC68">
        <v>0.86956521739130399</v>
      </c>
      <c r="AD68">
        <v>0</v>
      </c>
      <c r="AE68">
        <v>0.7</v>
      </c>
    </row>
    <row r="69" spans="1:31" x14ac:dyDescent="0.15">
      <c r="A69" s="6">
        <v>317</v>
      </c>
      <c r="B69">
        <v>18</v>
      </c>
      <c r="C69">
        <v>2</v>
      </c>
      <c r="D69">
        <v>10</v>
      </c>
      <c r="E69">
        <v>10</v>
      </c>
      <c r="F69">
        <v>10</v>
      </c>
      <c r="G69">
        <v>0</v>
      </c>
      <c r="H69">
        <v>8</v>
      </c>
      <c r="I69">
        <v>2</v>
      </c>
      <c r="J69">
        <v>0.9</v>
      </c>
      <c r="K69" s="3">
        <v>9.8195228576660192</v>
      </c>
      <c r="L69" s="10">
        <v>2.5452957153320299</v>
      </c>
      <c r="M69">
        <v>1.9575824737548799</v>
      </c>
      <c r="N69">
        <v>6.1542224884033203</v>
      </c>
      <c r="O69">
        <v>4</v>
      </c>
      <c r="P69">
        <v>4</v>
      </c>
      <c r="Q69">
        <v>14</v>
      </c>
      <c r="R69" s="16">
        <v>0.28570000000000001</v>
      </c>
      <c r="S69" s="16">
        <f t="shared" si="1"/>
        <v>0.4</v>
      </c>
      <c r="T69">
        <v>4.2932720184326199</v>
      </c>
      <c r="U69">
        <v>4.0327382087707502</v>
      </c>
      <c r="V69">
        <v>3.7078118324279798</v>
      </c>
      <c r="W69" s="17">
        <v>0.32492637634277299</v>
      </c>
      <c r="X69">
        <v>0.585460186004639</v>
      </c>
      <c r="Y69">
        <v>0.585460186004639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538</v>
      </c>
      <c r="B70">
        <v>19</v>
      </c>
      <c r="C70">
        <v>1</v>
      </c>
      <c r="D70">
        <v>10</v>
      </c>
      <c r="E70">
        <v>10</v>
      </c>
      <c r="F70">
        <v>10</v>
      </c>
      <c r="G70">
        <v>0</v>
      </c>
      <c r="H70">
        <v>9</v>
      </c>
      <c r="I70">
        <v>1</v>
      </c>
      <c r="J70">
        <v>0.95</v>
      </c>
      <c r="K70" s="3">
        <v>13.0384979248047</v>
      </c>
      <c r="L70" s="10">
        <v>2.5367488861084002</v>
      </c>
      <c r="M70">
        <v>2.3458824157714799</v>
      </c>
      <c r="N70">
        <v>9.7599239349365199</v>
      </c>
      <c r="O70">
        <v>6</v>
      </c>
      <c r="P70">
        <v>6</v>
      </c>
      <c r="Q70">
        <v>16</v>
      </c>
      <c r="R70" s="16">
        <v>0.375</v>
      </c>
      <c r="S70" s="16">
        <f t="shared" si="1"/>
        <v>0.6</v>
      </c>
      <c r="T70">
        <v>4.6303787231445304</v>
      </c>
      <c r="U70">
        <v>4.3344349861145002</v>
      </c>
      <c r="V70">
        <v>4.0118227005004901</v>
      </c>
      <c r="W70" s="17">
        <v>0.322612285614014</v>
      </c>
      <c r="X70">
        <v>0.61855602264404297</v>
      </c>
      <c r="Y70">
        <v>0.61855602264404297</v>
      </c>
      <c r="Z70">
        <v>0.6</v>
      </c>
      <c r="AA70">
        <v>1</v>
      </c>
      <c r="AB70">
        <v>0.625</v>
      </c>
      <c r="AC70">
        <v>0.76923076923076905</v>
      </c>
      <c r="AD70">
        <v>0</v>
      </c>
      <c r="AE70">
        <v>0.4</v>
      </c>
    </row>
    <row r="71" spans="1:31" s="1" customFormat="1" x14ac:dyDescent="0.15">
      <c r="A71" s="8">
        <v>643</v>
      </c>
      <c r="B71" s="1">
        <v>18</v>
      </c>
      <c r="C71" s="1">
        <v>2</v>
      </c>
      <c r="D71" s="1">
        <v>10</v>
      </c>
      <c r="E71" s="1">
        <v>10</v>
      </c>
      <c r="F71" s="1">
        <v>10</v>
      </c>
      <c r="G71" s="1">
        <v>0</v>
      </c>
      <c r="H71" s="1">
        <v>8</v>
      </c>
      <c r="I71" s="1">
        <v>2</v>
      </c>
      <c r="J71" s="1">
        <v>0.9</v>
      </c>
      <c r="K71" s="12">
        <v>9.4739933013915998</v>
      </c>
      <c r="L71" s="12">
        <v>2.4208908081054701</v>
      </c>
      <c r="M71" s="1">
        <v>1.8413391113281199</v>
      </c>
      <c r="N71" s="1">
        <v>5.9186210632324201</v>
      </c>
      <c r="O71" s="1">
        <v>4</v>
      </c>
      <c r="P71" s="1">
        <v>4</v>
      </c>
      <c r="Q71" s="1">
        <v>14</v>
      </c>
      <c r="R71" s="19">
        <v>0.28570000000000001</v>
      </c>
      <c r="S71" s="19">
        <f t="shared" si="1"/>
        <v>0.4</v>
      </c>
      <c r="T71" s="1">
        <v>4.3844013214111301</v>
      </c>
      <c r="U71" s="1">
        <v>4.1026039123535201</v>
      </c>
      <c r="V71" s="1">
        <v>3.7823348045349099</v>
      </c>
      <c r="W71" s="12">
        <v>0.32026910781860402</v>
      </c>
      <c r="X71" s="1">
        <v>0.60206651687622104</v>
      </c>
      <c r="Y71" s="1">
        <v>0.60206651687622104</v>
      </c>
      <c r="Z71" s="1">
        <v>0.4</v>
      </c>
      <c r="AA71" s="1">
        <v>1</v>
      </c>
      <c r="AB71" s="1">
        <v>0.71428571428571397</v>
      </c>
      <c r="AC71" s="1">
        <v>0.83333333333333304</v>
      </c>
      <c r="AD71" s="1">
        <v>0</v>
      </c>
      <c r="AE71" s="1">
        <v>0.6</v>
      </c>
    </row>
    <row r="72" spans="1:31" x14ac:dyDescent="0.15">
      <c r="A72" s="6">
        <v>714</v>
      </c>
      <c r="B72">
        <v>19</v>
      </c>
      <c r="C72">
        <v>1</v>
      </c>
      <c r="D72">
        <v>10</v>
      </c>
      <c r="E72">
        <v>10</v>
      </c>
      <c r="F72">
        <v>10</v>
      </c>
      <c r="G72">
        <v>0</v>
      </c>
      <c r="H72">
        <v>9</v>
      </c>
      <c r="I72">
        <v>1</v>
      </c>
      <c r="J72">
        <v>0.95</v>
      </c>
      <c r="K72" s="3">
        <v>13.255451202392599</v>
      </c>
      <c r="L72" s="10">
        <v>2.7501449584960902</v>
      </c>
      <c r="M72">
        <v>2.50296974182129</v>
      </c>
      <c r="N72">
        <v>9.2007598876953107</v>
      </c>
      <c r="O72">
        <v>4</v>
      </c>
      <c r="P72">
        <v>4</v>
      </c>
      <c r="Q72">
        <v>14</v>
      </c>
      <c r="R72" s="16">
        <v>0.28570000000000001</v>
      </c>
      <c r="S72" s="16">
        <f t="shared" si="1"/>
        <v>0.4</v>
      </c>
      <c r="T72">
        <v>4.4799461364746103</v>
      </c>
      <c r="U72">
        <v>4.2444767951965297</v>
      </c>
      <c r="V72">
        <v>3.8443617820739702</v>
      </c>
      <c r="W72" s="17">
        <v>0.40011501312255898</v>
      </c>
      <c r="X72">
        <v>0.63558435440063499</v>
      </c>
      <c r="Y72">
        <v>0.63558435440063499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269</v>
      </c>
      <c r="B73">
        <v>18</v>
      </c>
      <c r="C73">
        <v>2</v>
      </c>
      <c r="D73">
        <v>10</v>
      </c>
      <c r="E73">
        <v>10</v>
      </c>
      <c r="F73">
        <v>10</v>
      </c>
      <c r="G73">
        <v>0</v>
      </c>
      <c r="H73">
        <v>8</v>
      </c>
      <c r="I73">
        <v>2</v>
      </c>
      <c r="J73">
        <v>0.9</v>
      </c>
      <c r="K73" s="3">
        <v>12.125684738159199</v>
      </c>
      <c r="L73" s="10">
        <v>2.8903121948242201</v>
      </c>
      <c r="M73">
        <v>2.1766777038574201</v>
      </c>
      <c r="N73">
        <v>7.9760437011718697</v>
      </c>
      <c r="O73">
        <v>4</v>
      </c>
      <c r="P73">
        <v>4</v>
      </c>
      <c r="Q73">
        <v>14</v>
      </c>
      <c r="R73" s="16">
        <v>0.28570000000000001</v>
      </c>
      <c r="S73" s="16">
        <f t="shared" si="1"/>
        <v>0.4</v>
      </c>
      <c r="T73">
        <v>4.1562347412109402</v>
      </c>
      <c r="U73">
        <v>3.9122827053070099</v>
      </c>
      <c r="V73">
        <v>3.52935862541199</v>
      </c>
      <c r="W73" s="17">
        <v>0.38292407989501898</v>
      </c>
      <c r="X73">
        <v>0.62687611579894997</v>
      </c>
      <c r="Y73">
        <v>0.62687611579894997</v>
      </c>
      <c r="Z73">
        <v>0.4</v>
      </c>
      <c r="AA73">
        <v>1</v>
      </c>
      <c r="AB73">
        <v>0.71428571428571397</v>
      </c>
      <c r="AC73">
        <v>0.83333333333333304</v>
      </c>
      <c r="AD73">
        <v>0</v>
      </c>
      <c r="AE73">
        <v>0.6</v>
      </c>
    </row>
    <row r="74" spans="1:31" x14ac:dyDescent="0.15">
      <c r="A74" s="6">
        <v>286</v>
      </c>
      <c r="B74">
        <v>19</v>
      </c>
      <c r="C74">
        <v>1</v>
      </c>
      <c r="D74">
        <v>10</v>
      </c>
      <c r="E74">
        <v>10</v>
      </c>
      <c r="F74">
        <v>10</v>
      </c>
      <c r="G74">
        <v>0</v>
      </c>
      <c r="H74">
        <v>9</v>
      </c>
      <c r="I74">
        <v>1</v>
      </c>
      <c r="J74">
        <v>0.95</v>
      </c>
      <c r="K74" s="3">
        <v>12.8378410339356</v>
      </c>
      <c r="L74" s="10">
        <v>2.9072399139404301</v>
      </c>
      <c r="M74">
        <v>2.6796112060546902</v>
      </c>
      <c r="N74">
        <v>8.7577018737793004</v>
      </c>
      <c r="O74">
        <v>4</v>
      </c>
      <c r="P74">
        <v>4</v>
      </c>
      <c r="Q74">
        <v>14</v>
      </c>
      <c r="R74" s="16">
        <v>0.28570000000000001</v>
      </c>
      <c r="S74" s="16">
        <f t="shared" si="1"/>
        <v>0.4</v>
      </c>
      <c r="T74">
        <v>4.4647865295410201</v>
      </c>
      <c r="U74">
        <v>4.2403440475463903</v>
      </c>
      <c r="V74">
        <v>3.8660018444061302</v>
      </c>
      <c r="W74" s="17">
        <v>0.37434220314025901</v>
      </c>
      <c r="X74">
        <v>0.59878468513488803</v>
      </c>
      <c r="Y74">
        <v>0.59878468513488803</v>
      </c>
      <c r="Z74">
        <v>0.4</v>
      </c>
      <c r="AA74">
        <v>1</v>
      </c>
      <c r="AB74">
        <v>0.71428571428571397</v>
      </c>
      <c r="AC74">
        <v>0.83333333333333304</v>
      </c>
      <c r="AD74">
        <v>0</v>
      </c>
      <c r="AE74">
        <v>0.6</v>
      </c>
    </row>
    <row r="75" spans="1:31" x14ac:dyDescent="0.15">
      <c r="A75" s="6">
        <v>529</v>
      </c>
      <c r="B75">
        <v>18</v>
      </c>
      <c r="C75">
        <v>2</v>
      </c>
      <c r="D75">
        <v>10</v>
      </c>
      <c r="E75">
        <v>10</v>
      </c>
      <c r="F75">
        <v>10</v>
      </c>
      <c r="G75">
        <v>0</v>
      </c>
      <c r="H75">
        <v>8</v>
      </c>
      <c r="I75">
        <v>2</v>
      </c>
      <c r="J75">
        <v>0.9</v>
      </c>
      <c r="K75" s="3">
        <v>11.5277290344238</v>
      </c>
      <c r="L75" s="10">
        <v>2.7787723541259801</v>
      </c>
      <c r="M75">
        <v>2.1110267639160201</v>
      </c>
      <c r="N75">
        <v>7.5974636077880904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4.1621055603027299</v>
      </c>
      <c r="U75">
        <v>3.9118816852569598</v>
      </c>
      <c r="V75">
        <v>3.5439484119415301</v>
      </c>
      <c r="W75" s="17">
        <v>0.36793327331543002</v>
      </c>
      <c r="X75">
        <v>0.61815714836120605</v>
      </c>
      <c r="Y75">
        <v>0.61815714836120605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602</v>
      </c>
      <c r="B76">
        <v>18</v>
      </c>
      <c r="C76">
        <v>2</v>
      </c>
      <c r="D76">
        <v>10</v>
      </c>
      <c r="E76">
        <v>10</v>
      </c>
      <c r="F76">
        <v>10</v>
      </c>
      <c r="G76">
        <v>0</v>
      </c>
      <c r="H76">
        <v>8</v>
      </c>
      <c r="I76">
        <v>2</v>
      </c>
      <c r="J76">
        <v>0.9</v>
      </c>
      <c r="K76" s="3">
        <v>10.192476272583001</v>
      </c>
      <c r="L76" s="10">
        <v>2.9104270935058598</v>
      </c>
      <c r="M76">
        <v>2.3252792358398402</v>
      </c>
      <c r="N76">
        <v>6.1768379211425799</v>
      </c>
      <c r="O76">
        <v>5</v>
      </c>
      <c r="P76">
        <v>5</v>
      </c>
      <c r="Q76">
        <v>15</v>
      </c>
      <c r="R76" s="16">
        <v>0.33329999999999999</v>
      </c>
      <c r="S76" s="16">
        <f t="shared" si="1"/>
        <v>0.5</v>
      </c>
      <c r="T76">
        <v>4.1273612976074201</v>
      </c>
      <c r="U76">
        <v>3.8802869319915798</v>
      </c>
      <c r="V76">
        <v>3.5175795555114702</v>
      </c>
      <c r="W76" s="17">
        <v>0.36270737648010198</v>
      </c>
      <c r="X76">
        <v>0.60978174209594704</v>
      </c>
      <c r="Y76">
        <v>0.60978174209594704</v>
      </c>
      <c r="Z76">
        <v>0.5</v>
      </c>
      <c r="AA76">
        <v>1</v>
      </c>
      <c r="AB76">
        <v>0.66666666666666696</v>
      </c>
      <c r="AC76">
        <v>0.8</v>
      </c>
      <c r="AD76">
        <v>0</v>
      </c>
      <c r="AE76">
        <v>0.5</v>
      </c>
    </row>
    <row r="77" spans="1:31" x14ac:dyDescent="0.15">
      <c r="A77" s="6">
        <v>570</v>
      </c>
      <c r="B77">
        <v>18</v>
      </c>
      <c r="C77">
        <v>2</v>
      </c>
      <c r="D77">
        <v>10</v>
      </c>
      <c r="E77">
        <v>10</v>
      </c>
      <c r="F77">
        <v>10</v>
      </c>
      <c r="G77">
        <v>0</v>
      </c>
      <c r="H77">
        <v>8</v>
      </c>
      <c r="I77">
        <v>2</v>
      </c>
      <c r="J77">
        <v>0.9</v>
      </c>
      <c r="K77" s="3">
        <v>10.107200622558601</v>
      </c>
      <c r="L77" s="10">
        <v>2.6826114654540998</v>
      </c>
      <c r="M77">
        <v>2.0718727111816402</v>
      </c>
      <c r="N77">
        <v>6.2270374298095703</v>
      </c>
      <c r="O77">
        <v>4</v>
      </c>
      <c r="P77">
        <v>4</v>
      </c>
      <c r="Q77">
        <v>14</v>
      </c>
      <c r="R77" s="16">
        <v>0.28570000000000001</v>
      </c>
      <c r="S77" s="16">
        <f t="shared" si="1"/>
        <v>0.4</v>
      </c>
      <c r="T77">
        <v>4.0491065979003897</v>
      </c>
      <c r="U77">
        <v>3.80079221725464</v>
      </c>
      <c r="V77">
        <v>3.4570014476776101</v>
      </c>
      <c r="W77" s="17">
        <v>0.34379076957702598</v>
      </c>
      <c r="X77">
        <v>0.59210515022277799</v>
      </c>
      <c r="Y77">
        <v>0.59210515022277799</v>
      </c>
      <c r="Z77">
        <v>0.4</v>
      </c>
      <c r="AA77">
        <v>1</v>
      </c>
      <c r="AB77">
        <v>0.71428571428571397</v>
      </c>
      <c r="AC77">
        <v>0.83333333333333304</v>
      </c>
      <c r="AD77">
        <v>0</v>
      </c>
      <c r="AE77">
        <v>0.6</v>
      </c>
    </row>
    <row r="78" spans="1:31" x14ac:dyDescent="0.15">
      <c r="A78" s="6">
        <v>534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 s="3">
        <v>9.6313228607177699</v>
      </c>
      <c r="L78" s="10">
        <v>2.81527900695801</v>
      </c>
      <c r="M78">
        <v>1.5942535400390601</v>
      </c>
      <c r="N78">
        <v>5.6671161651611301</v>
      </c>
      <c r="O78">
        <v>4</v>
      </c>
      <c r="P78">
        <v>4</v>
      </c>
      <c r="Q78">
        <v>14</v>
      </c>
      <c r="R78" s="16">
        <v>0.28570000000000001</v>
      </c>
      <c r="S78" s="16">
        <f t="shared" si="1"/>
        <v>0.4</v>
      </c>
      <c r="T78">
        <v>4.1572589874267596</v>
      </c>
      <c r="U78">
        <v>3.8546435832977299</v>
      </c>
      <c r="V78">
        <v>3.5190665721893302</v>
      </c>
      <c r="W78" s="17">
        <v>0.33557701110839799</v>
      </c>
      <c r="X78">
        <v>0.63819241523742698</v>
      </c>
      <c r="Y78">
        <v>0.63819241523742698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467</v>
      </c>
      <c r="B79">
        <v>17</v>
      </c>
      <c r="C79">
        <v>3</v>
      </c>
      <c r="D79">
        <v>10</v>
      </c>
      <c r="E79">
        <v>10</v>
      </c>
      <c r="F79">
        <v>10</v>
      </c>
      <c r="G79">
        <v>0</v>
      </c>
      <c r="H79">
        <v>7</v>
      </c>
      <c r="I79">
        <v>3</v>
      </c>
      <c r="J79">
        <v>0.85</v>
      </c>
      <c r="K79" s="3">
        <v>9.6845302581787092</v>
      </c>
      <c r="L79" s="10">
        <v>2.90005683898926</v>
      </c>
      <c r="M79">
        <v>1.73856353759766</v>
      </c>
      <c r="N79">
        <v>5.82045555114746</v>
      </c>
      <c r="O79">
        <v>4</v>
      </c>
      <c r="P79">
        <v>4</v>
      </c>
      <c r="Q79">
        <v>14</v>
      </c>
      <c r="R79" s="16">
        <v>0.28570000000000001</v>
      </c>
      <c r="S79" s="16">
        <f t="shared" si="1"/>
        <v>0.4</v>
      </c>
      <c r="T79">
        <v>4.0338935852050799</v>
      </c>
      <c r="U79">
        <v>3.7603669166564901</v>
      </c>
      <c r="V79">
        <v>3.4259200096130402</v>
      </c>
      <c r="W79" s="17">
        <v>0.33444690704345698</v>
      </c>
      <c r="X79">
        <v>0.60797357559204102</v>
      </c>
      <c r="Y79">
        <v>0.60797357559204102</v>
      </c>
      <c r="Z79">
        <v>0.4</v>
      </c>
      <c r="AA79">
        <v>1</v>
      </c>
      <c r="AB79">
        <v>0.71428571428571397</v>
      </c>
      <c r="AC79">
        <v>0.83333333333333304</v>
      </c>
      <c r="AD79">
        <v>0</v>
      </c>
      <c r="AE79">
        <v>0.6</v>
      </c>
    </row>
    <row r="80" spans="1:31" x14ac:dyDescent="0.15">
      <c r="A80" s="6">
        <v>195</v>
      </c>
      <c r="B80">
        <v>17</v>
      </c>
      <c r="C80">
        <v>3</v>
      </c>
      <c r="D80">
        <v>10</v>
      </c>
      <c r="E80">
        <v>10</v>
      </c>
      <c r="F80">
        <v>10</v>
      </c>
      <c r="G80">
        <v>0</v>
      </c>
      <c r="H80">
        <v>7</v>
      </c>
      <c r="I80">
        <v>3</v>
      </c>
      <c r="J80">
        <v>0.85</v>
      </c>
      <c r="K80" s="3">
        <v>9.5682582855224592</v>
      </c>
      <c r="L80" s="10">
        <v>2.8551826477050799</v>
      </c>
      <c r="M80">
        <v>1.73777008056641</v>
      </c>
      <c r="N80">
        <v>5.8653812408447301</v>
      </c>
      <c r="O80">
        <v>4</v>
      </c>
      <c r="P80">
        <v>4</v>
      </c>
      <c r="Q80">
        <v>14</v>
      </c>
      <c r="R80" s="16">
        <v>0.28570000000000001</v>
      </c>
      <c r="S80" s="16">
        <f t="shared" si="1"/>
        <v>0.4</v>
      </c>
      <c r="T80">
        <v>4.23862648010254</v>
      </c>
      <c r="U80">
        <v>3.9338898658752401</v>
      </c>
      <c r="V80">
        <v>3.6075196266174299</v>
      </c>
      <c r="W80" s="17">
        <v>0.326370239257812</v>
      </c>
      <c r="X80">
        <v>0.63110685348510698</v>
      </c>
      <c r="Y80">
        <v>0.63110685348510698</v>
      </c>
      <c r="Z80">
        <v>0.4</v>
      </c>
      <c r="AA80">
        <v>1</v>
      </c>
      <c r="AB80">
        <v>0.71428571428571397</v>
      </c>
      <c r="AC80">
        <v>0.83333333333333304</v>
      </c>
      <c r="AD80">
        <v>0</v>
      </c>
      <c r="AE80">
        <v>0.6</v>
      </c>
    </row>
    <row r="81" spans="1:31" s="1" customFormat="1" x14ac:dyDescent="0.15">
      <c r="A81" s="8">
        <v>306</v>
      </c>
      <c r="B81" s="1">
        <v>18</v>
      </c>
      <c r="C81" s="1">
        <v>2</v>
      </c>
      <c r="D81" s="1">
        <v>10</v>
      </c>
      <c r="E81" s="1">
        <v>10</v>
      </c>
      <c r="F81" s="1">
        <v>10</v>
      </c>
      <c r="G81" s="1">
        <v>0</v>
      </c>
      <c r="H81" s="1">
        <v>8</v>
      </c>
      <c r="I81" s="1">
        <v>2</v>
      </c>
      <c r="J81" s="1">
        <v>0.9</v>
      </c>
      <c r="K81" s="12">
        <v>10.3766326904297</v>
      </c>
      <c r="L81" s="12">
        <v>2.8573989868164098</v>
      </c>
      <c r="M81" s="1">
        <v>2.3580780029296902</v>
      </c>
      <c r="N81" s="1">
        <v>6.9024219512939498</v>
      </c>
      <c r="O81" s="1">
        <v>3</v>
      </c>
      <c r="P81" s="1">
        <v>3</v>
      </c>
      <c r="Q81" s="1">
        <v>13</v>
      </c>
      <c r="R81" s="19">
        <v>0.23080000000000001</v>
      </c>
      <c r="S81" s="19">
        <f t="shared" si="1"/>
        <v>0.3</v>
      </c>
      <c r="T81" s="1">
        <v>3.98627853393555</v>
      </c>
      <c r="U81" s="1">
        <v>3.7288508415222199</v>
      </c>
      <c r="V81" s="1">
        <v>3.4034514427185099</v>
      </c>
      <c r="W81" s="12">
        <v>0.32539939880371099</v>
      </c>
      <c r="X81" s="1">
        <v>0.58282709121704102</v>
      </c>
      <c r="Y81" s="1">
        <v>0.58282709121704102</v>
      </c>
      <c r="Z81" s="1">
        <v>0.3</v>
      </c>
      <c r="AA81" s="1">
        <v>1</v>
      </c>
      <c r="AB81" s="1">
        <v>0.76923076923076905</v>
      </c>
      <c r="AC81" s="1">
        <v>0.86956521739130399</v>
      </c>
      <c r="AD81" s="1">
        <v>0</v>
      </c>
      <c r="AE81" s="1">
        <v>0.7</v>
      </c>
    </row>
    <row r="82" spans="1:31" s="3" customFormat="1" x14ac:dyDescent="0.15">
      <c r="K82" s="13" t="s">
        <v>29</v>
      </c>
      <c r="L82" s="10">
        <f>AVERAGE(L2:L81)</f>
        <v>1.9016080856323245</v>
      </c>
      <c r="W82" s="17">
        <f t="shared" ref="W82:AE82" si="2">AVERAGE(W2:W81)</f>
        <v>0.29589204788208007</v>
      </c>
      <c r="Z82" s="3">
        <f t="shared" si="2"/>
        <v>0.54874999999999963</v>
      </c>
      <c r="AA82" s="3">
        <f t="shared" si="2"/>
        <v>0.99624999999999986</v>
      </c>
      <c r="AB82" s="3">
        <f t="shared" si="2"/>
        <v>0.64993328910511594</v>
      </c>
      <c r="AC82" s="3">
        <f t="shared" si="2"/>
        <v>0.7851272259932307</v>
      </c>
      <c r="AD82" s="3">
        <f t="shared" si="2"/>
        <v>3.7500000000000007E-3</v>
      </c>
      <c r="AE82" s="3">
        <f t="shared" si="2"/>
        <v>0.44750000000000051</v>
      </c>
    </row>
    <row r="83" spans="1:31" s="3" customFormat="1" x14ac:dyDescent="0.15">
      <c r="K83" s="14" t="s">
        <v>30</v>
      </c>
      <c r="L83" s="10">
        <f>MAX(L2:L81)</f>
        <v>2.9104270935058598</v>
      </c>
      <c r="W83" s="17">
        <f t="shared" ref="W83:AE83" si="3">MAX(W2:W81)</f>
        <v>0.40011501312255898</v>
      </c>
      <c r="Z83" s="3">
        <f t="shared" si="3"/>
        <v>0.9</v>
      </c>
      <c r="AA83" s="3">
        <f t="shared" si="3"/>
        <v>1</v>
      </c>
      <c r="AB83" s="3">
        <f t="shared" si="3"/>
        <v>0.76923076923076905</v>
      </c>
      <c r="AC83" s="3">
        <f t="shared" si="3"/>
        <v>0.86956521739130399</v>
      </c>
      <c r="AD83" s="3">
        <f t="shared" si="3"/>
        <v>0.1</v>
      </c>
      <c r="AE83" s="3">
        <f t="shared" si="3"/>
        <v>0.7</v>
      </c>
    </row>
    <row r="84" spans="1:31" s="3" customFormat="1" x14ac:dyDescent="0.15">
      <c r="L84" s="10">
        <f>MIN(L2:L81)</f>
        <v>0.86118316650390603</v>
      </c>
      <c r="W84" s="17">
        <f t="shared" ref="W84:AE84" si="4">MIN(W2:W81)</f>
        <v>0.18277931213378901</v>
      </c>
      <c r="Z84" s="3">
        <f t="shared" si="4"/>
        <v>0.3</v>
      </c>
      <c r="AA84" s="3">
        <f t="shared" si="4"/>
        <v>0.9</v>
      </c>
      <c r="AB84" s="3">
        <f t="shared" si="4"/>
        <v>0.52631578947368396</v>
      </c>
      <c r="AC84" s="3">
        <f t="shared" si="4"/>
        <v>0.68965517241379304</v>
      </c>
      <c r="AD84" s="3">
        <f t="shared" si="4"/>
        <v>0</v>
      </c>
      <c r="AE84" s="3">
        <f t="shared" si="4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O88" s="3" t="s">
        <v>97</v>
      </c>
      <c r="P88" s="3"/>
      <c r="Q88" s="3"/>
      <c r="R88" s="3"/>
      <c r="W88" s="17"/>
    </row>
    <row r="89" spans="1:31" x14ac:dyDescent="0.15">
      <c r="K89" s="3">
        <v>0.19500000000000001</v>
      </c>
      <c r="L89" s="10"/>
      <c r="O89" s="3">
        <v>0.2</v>
      </c>
      <c r="P89" s="3">
        <v>-400</v>
      </c>
      <c r="Q89" s="3">
        <v>1600</v>
      </c>
      <c r="R89" s="3">
        <v>80</v>
      </c>
      <c r="W89" s="17"/>
    </row>
    <row r="90" spans="1:31" x14ac:dyDescent="0.15">
      <c r="K90" s="3"/>
      <c r="L90" s="10"/>
      <c r="O90" s="3">
        <v>0.4</v>
      </c>
      <c r="P90" s="3">
        <v>-800</v>
      </c>
      <c r="Q90" s="3">
        <v>1200</v>
      </c>
      <c r="R90" s="3">
        <v>60</v>
      </c>
      <c r="W90" s="17"/>
    </row>
    <row r="91" spans="1:31" x14ac:dyDescent="0.15">
      <c r="K91" s="3" t="s">
        <v>31</v>
      </c>
      <c r="L91" s="3" t="s">
        <v>32</v>
      </c>
      <c r="O91" s="3">
        <v>0.45</v>
      </c>
      <c r="P91" s="3">
        <v>-900</v>
      </c>
      <c r="Q91" s="3">
        <v>1100</v>
      </c>
      <c r="R91" s="3">
        <v>55</v>
      </c>
      <c r="W91" s="17"/>
    </row>
    <row r="92" spans="1:31" x14ac:dyDescent="0.15">
      <c r="K92" s="3"/>
      <c r="L92" s="3"/>
      <c r="O92" s="3">
        <v>0.49</v>
      </c>
      <c r="P92" s="3">
        <v>-980</v>
      </c>
      <c r="Q92" s="3">
        <v>1020</v>
      </c>
      <c r="R92" s="3">
        <v>51</v>
      </c>
      <c r="W92" s="17"/>
    </row>
    <row r="93" spans="1:31" x14ac:dyDescent="0.15">
      <c r="K93" s="3" t="s">
        <v>134</v>
      </c>
      <c r="L93" s="3">
        <v>0</v>
      </c>
      <c r="W93" s="3"/>
    </row>
    <row r="94" spans="1:31" s="1" customFormat="1" x14ac:dyDescent="0.15">
      <c r="K94" s="12" t="s">
        <v>135</v>
      </c>
      <c r="L94" s="12">
        <f>COUNTIF(L2:L81,"&lt;0.859")-COUNTIF(L2:L81,"&lt;0.6")</f>
        <v>0</v>
      </c>
      <c r="W94" s="12"/>
    </row>
    <row r="95" spans="1:31" x14ac:dyDescent="0.15">
      <c r="K95" s="3" t="s">
        <v>136</v>
      </c>
      <c r="L95" s="3">
        <f>COUNTIF(L2:L81,"&lt;1.118")-COUNTIF(L2:L81,"&lt;0.859")</f>
        <v>10</v>
      </c>
      <c r="W95" s="3"/>
    </row>
    <row r="96" spans="1:31" x14ac:dyDescent="0.15">
      <c r="K96" s="3" t="s">
        <v>137</v>
      </c>
      <c r="L96" s="3">
        <f>COUNTIF(L2:L81,"&lt;1.377")-COUNTIF(L2:L81,"&lt;1.118")</f>
        <v>10</v>
      </c>
      <c r="W96" s="17"/>
    </row>
    <row r="97" spans="11:23" x14ac:dyDescent="0.15">
      <c r="K97" s="3" t="s">
        <v>138</v>
      </c>
      <c r="L97" s="3">
        <f>COUNTIF(L2:L81,"&lt;1.636")-COUNTIF(L2:L81,"&lt;1.377")</f>
        <v>10</v>
      </c>
      <c r="W97" s="17"/>
    </row>
    <row r="98" spans="11:23" x14ac:dyDescent="0.15">
      <c r="K98" s="3" t="s">
        <v>139</v>
      </c>
      <c r="L98" s="3">
        <f>COUNTIF(L2:L81,"&lt;1.895")-COUNTIF(L2:L81,"&lt;1.636")</f>
        <v>10</v>
      </c>
      <c r="W98" s="3"/>
    </row>
    <row r="99" spans="11:23" x14ac:dyDescent="0.15">
      <c r="K99" s="3" t="s">
        <v>140</v>
      </c>
      <c r="L99" s="3">
        <f>COUNTIF(L2:L81,"&lt;2.154")-COUNTIF(L2:L81,"&lt;1.895")</f>
        <v>10</v>
      </c>
      <c r="W99" s="3"/>
    </row>
    <row r="100" spans="11:23" x14ac:dyDescent="0.15">
      <c r="K100" s="3" t="s">
        <v>141</v>
      </c>
      <c r="L100" s="3">
        <f>COUNTIF(L2:L81,"&lt;2.413")-COUNTIF(L2:L81,"&lt;2.154")</f>
        <v>10</v>
      </c>
      <c r="W100" s="3"/>
    </row>
    <row r="101" spans="11:23" x14ac:dyDescent="0.15">
      <c r="K101" s="3" t="s">
        <v>142</v>
      </c>
      <c r="L101" s="3">
        <f>COUNTIF(L2:L81,"&lt;2.672")-COUNTIF(L2:L81,"&lt;2.413")</f>
        <v>10</v>
      </c>
      <c r="W101" s="3"/>
    </row>
    <row r="102" spans="11:23" x14ac:dyDescent="0.15">
      <c r="K102" s="3" t="s">
        <v>143</v>
      </c>
      <c r="L102" s="3">
        <f>COUNTIF(L2:L81,"&lt;2.931")-COUNTIF(L2:L81,"&lt;2.672")</f>
        <v>10</v>
      </c>
      <c r="W102" s="3"/>
    </row>
    <row r="103" spans="11:23" s="1" customFormat="1" x14ac:dyDescent="0.15">
      <c r="K103" s="12" t="s">
        <v>144</v>
      </c>
      <c r="L103" s="12">
        <f>COUNTIF(L2:L81,"&lt;3.19")-COUNTIF(L2:L81,"&lt;2.931")</f>
        <v>0</v>
      </c>
      <c r="M103" s="12"/>
      <c r="W103" s="12"/>
    </row>
    <row r="104" spans="11:23" x14ac:dyDescent="0.15">
      <c r="K104" s="3" t="s">
        <v>125</v>
      </c>
      <c r="L104" s="3">
        <v>0</v>
      </c>
      <c r="M104" s="3"/>
      <c r="W104" s="3"/>
    </row>
    <row r="105" spans="11:23" x14ac:dyDescent="0.15">
      <c r="K105" s="3" t="s">
        <v>145</v>
      </c>
      <c r="L105" s="11">
        <v>0</v>
      </c>
      <c r="W105" s="3"/>
    </row>
    <row r="106" spans="11:23" x14ac:dyDescent="0.15">
      <c r="K106" s="3" t="s">
        <v>78</v>
      </c>
      <c r="L106" s="3">
        <v>0</v>
      </c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W107" s="17"/>
    </row>
    <row r="108" spans="11:23" x14ac:dyDescent="0.15">
      <c r="K108" s="3" t="s">
        <v>80</v>
      </c>
      <c r="L108" s="3">
        <f>COUNTIF(L2:L81,"&lt;3.568")-COUNTIF(L2:L81,"&lt;3.373")</f>
        <v>0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O116">
        <v>1.9079999999999999</v>
      </c>
      <c r="P116">
        <v>0.155</v>
      </c>
      <c r="R116">
        <v>0.83799999999999997</v>
      </c>
      <c r="S116">
        <v>2.9830000000000001</v>
      </c>
      <c r="T116">
        <v>0.214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O117">
        <v>2.5009999999999999</v>
      </c>
      <c r="P117">
        <v>0.21299999999999999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O118">
        <v>3.472</v>
      </c>
      <c r="P118">
        <v>0.29099999999999998</v>
      </c>
      <c r="R118">
        <v>2.3980000000000001</v>
      </c>
      <c r="S118">
        <v>4.5430000000000001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  <row r="125" spans="11:23" x14ac:dyDescent="0.15">
      <c r="K125" s="3"/>
      <c r="L125" s="10"/>
      <c r="W125" s="17"/>
    </row>
    <row r="126" spans="11:23" x14ac:dyDescent="0.15">
      <c r="K126" s="3"/>
      <c r="L126" s="10"/>
      <c r="W126" s="17"/>
    </row>
    <row r="127" spans="11:23" x14ac:dyDescent="0.15">
      <c r="K127" s="3"/>
      <c r="L127" s="10"/>
      <c r="W127" s="17"/>
    </row>
    <row r="128" spans="11:23" x14ac:dyDescent="0.15">
      <c r="K128" s="3"/>
      <c r="L128" s="10"/>
      <c r="W128" s="17"/>
    </row>
    <row r="129" spans="11:23" x14ac:dyDescent="0.15">
      <c r="K129" s="3"/>
      <c r="L129" s="10"/>
      <c r="W129" s="17"/>
    </row>
    <row r="130" spans="11:23" x14ac:dyDescent="0.15">
      <c r="K130" s="3"/>
      <c r="L130" s="3"/>
    </row>
    <row r="131" spans="11:23" x14ac:dyDescent="0.15">
      <c r="K131" s="3"/>
      <c r="L131" s="3"/>
    </row>
    <row r="132" spans="11:23" x14ac:dyDescent="0.15">
      <c r="K132" s="3"/>
      <c r="L132" s="3"/>
    </row>
    <row r="133" spans="11:23" x14ac:dyDescent="0.15">
      <c r="K133" s="3"/>
      <c r="L133" s="3"/>
    </row>
    <row r="134" spans="11:23" x14ac:dyDescent="0.15">
      <c r="K134" s="3"/>
      <c r="L134" s="3"/>
    </row>
    <row r="135" spans="11:23" x14ac:dyDescent="0.15">
      <c r="K135" s="3"/>
      <c r="L135" s="3"/>
    </row>
    <row r="136" spans="11:23" x14ac:dyDescent="0.15">
      <c r="K136" s="3"/>
      <c r="L136" s="3"/>
    </row>
    <row r="137" spans="11:23" x14ac:dyDescent="0.15">
      <c r="K137" s="3"/>
      <c r="L137" s="3"/>
    </row>
    <row r="138" spans="11:23" x14ac:dyDescent="0.15">
      <c r="K138" s="3"/>
      <c r="L138" s="3"/>
    </row>
    <row r="139" spans="11:23" x14ac:dyDescent="0.15">
      <c r="K139" s="3"/>
      <c r="L139" s="3"/>
    </row>
    <row r="140" spans="11:23" x14ac:dyDescent="0.15">
      <c r="K140" s="3"/>
      <c r="L140" s="3"/>
    </row>
  </sheetData>
  <phoneticPr fontId="5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E111"/>
  <sheetViews>
    <sheetView topLeftCell="I49" workbookViewId="0">
      <selection activeCell="O68" sqref="O68:R72"/>
    </sheetView>
  </sheetViews>
  <sheetFormatPr defaultColWidth="8.875" defaultRowHeight="13.5" x14ac:dyDescent="0.15"/>
  <cols>
    <col min="11" max="12" width="20.5" customWidth="1"/>
    <col min="13" max="14" width="12.875"/>
    <col min="20" max="22" width="12.875"/>
    <col min="23" max="23" width="22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889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12.847942352294901</v>
      </c>
      <c r="L2" s="10">
        <v>1.35564041137695</v>
      </c>
      <c r="M2">
        <v>1.0721321105957</v>
      </c>
      <c r="N2">
        <v>9.9341506958007795</v>
      </c>
      <c r="O2">
        <v>6</v>
      </c>
      <c r="P2">
        <v>6</v>
      </c>
      <c r="Q2">
        <v>16</v>
      </c>
      <c r="R2" s="16">
        <v>0.375</v>
      </c>
      <c r="S2" s="16">
        <f t="shared" ref="S2:S56" si="0">O2/E2</f>
        <v>0.6</v>
      </c>
      <c r="T2">
        <v>4.9076423645019496</v>
      </c>
      <c r="U2">
        <v>4.5584750175476101</v>
      </c>
      <c r="V2">
        <v>4.2787270545959499</v>
      </c>
      <c r="W2" s="17">
        <v>0.27974796295165999</v>
      </c>
      <c r="X2">
        <v>0.62891530990600597</v>
      </c>
      <c r="Y2">
        <v>0.62891530990600597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108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1.1690254211425799</v>
      </c>
      <c r="M3">
        <v>9999</v>
      </c>
      <c r="N3">
        <v>9999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5.3215236663818404</v>
      </c>
      <c r="U3">
        <v>4.9827470779418999</v>
      </c>
      <c r="V3">
        <v>4.7171287536621103</v>
      </c>
      <c r="W3" s="17">
        <v>0.26561832427978499</v>
      </c>
      <c r="X3">
        <v>0.60439491271972701</v>
      </c>
      <c r="Y3">
        <v>0.60439491271972701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187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1.19601821899414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5.5623149871826199</v>
      </c>
      <c r="U4">
        <v>5.1975145339965803</v>
      </c>
      <c r="V4">
        <v>4.93446588516235</v>
      </c>
      <c r="W4" s="17">
        <v>0.26304864883422902</v>
      </c>
      <c r="X4">
        <v>0.627849102020264</v>
      </c>
      <c r="Y4">
        <v>0.627849102020264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294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12.664918899536101</v>
      </c>
      <c r="L6" s="10">
        <v>1.37179756164551</v>
      </c>
      <c r="M6">
        <v>1.1112594604492201</v>
      </c>
      <c r="N6">
        <v>9.9425544738769496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4.7319164276123002</v>
      </c>
      <c r="U6">
        <v>4.4100866317748997</v>
      </c>
      <c r="V6">
        <v>4.1611156463623002</v>
      </c>
      <c r="W6" s="17">
        <v>0.24897098541259799</v>
      </c>
      <c r="X6">
        <v>0.57080078125</v>
      </c>
      <c r="Y6">
        <v>0.57080078125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339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13.1161651611328</v>
      </c>
      <c r="L7" s="10">
        <v>1.14737701416016</v>
      </c>
      <c r="M7">
        <v>0.89725494384765603</v>
      </c>
      <c r="N7">
        <v>10.797456741333001</v>
      </c>
      <c r="O7">
        <v>7</v>
      </c>
      <c r="P7">
        <v>7</v>
      </c>
      <c r="Q7">
        <v>17</v>
      </c>
      <c r="R7" s="16">
        <v>0.4118</v>
      </c>
      <c r="S7" s="16">
        <f t="shared" si="0"/>
        <v>0.7</v>
      </c>
      <c r="T7">
        <v>5.4435863494873002</v>
      </c>
      <c r="U7">
        <v>5.01316595077515</v>
      </c>
      <c r="V7">
        <v>4.7798376083373997</v>
      </c>
      <c r="W7" s="17">
        <v>0.233328342437744</v>
      </c>
      <c r="X7">
        <v>0.66374874114990201</v>
      </c>
      <c r="Y7">
        <v>0.66374874114990201</v>
      </c>
      <c r="Z7">
        <v>0.7</v>
      </c>
      <c r="AA7">
        <v>1</v>
      </c>
      <c r="AB7">
        <v>0.58823529411764697</v>
      </c>
      <c r="AC7">
        <v>0.74074074074074103</v>
      </c>
      <c r="AD7">
        <v>0</v>
      </c>
      <c r="AE7">
        <v>0.3</v>
      </c>
    </row>
    <row r="8" spans="1:31" x14ac:dyDescent="0.15">
      <c r="A8" s="6">
        <v>453</v>
      </c>
      <c r="B8">
        <v>20</v>
      </c>
      <c r="C8">
        <v>0</v>
      </c>
      <c r="D8">
        <v>10</v>
      </c>
      <c r="E8">
        <v>10</v>
      </c>
      <c r="F8">
        <v>10</v>
      </c>
      <c r="G8">
        <v>0</v>
      </c>
      <c r="H8">
        <v>10</v>
      </c>
      <c r="I8">
        <v>0</v>
      </c>
      <c r="J8">
        <v>1</v>
      </c>
      <c r="K8" s="3">
        <v>9999</v>
      </c>
      <c r="L8" s="10">
        <v>1.24942398071289</v>
      </c>
      <c r="M8">
        <v>9999</v>
      </c>
      <c r="N8">
        <v>9999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5.3826427459716797</v>
      </c>
      <c r="U8">
        <v>5.0179872512817401</v>
      </c>
      <c r="V8">
        <v>4.79188776016235</v>
      </c>
      <c r="W8" s="17">
        <v>0.22609949111938499</v>
      </c>
      <c r="X8">
        <v>0.59075498580932595</v>
      </c>
      <c r="Y8">
        <v>0.59075498580932595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968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12.8511085510254</v>
      </c>
      <c r="L9" s="10">
        <v>1.33205413818359</v>
      </c>
      <c r="M9">
        <v>1.1024131774902299</v>
      </c>
      <c r="N9">
        <v>10.502586364746101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5.0909938812255904</v>
      </c>
      <c r="U9">
        <v>4.7128734588623002</v>
      </c>
      <c r="V9">
        <v>4.49585056304932</v>
      </c>
      <c r="W9" s="17">
        <v>0.217022895812988</v>
      </c>
      <c r="X9">
        <v>0.59514331817626998</v>
      </c>
      <c r="Y9">
        <v>0.59514331817626998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694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11.305910110473601</v>
      </c>
      <c r="L10" s="10">
        <v>1.3516082763671899</v>
      </c>
      <c r="M10">
        <v>1.11557388305664</v>
      </c>
      <c r="N10">
        <v>8.6999645233154297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4.3728122711181596</v>
      </c>
      <c r="U10">
        <v>4.0774874687194798</v>
      </c>
      <c r="V10">
        <v>3.8651390075683598</v>
      </c>
      <c r="W10" s="17">
        <v>0.21234846115112299</v>
      </c>
      <c r="X10">
        <v>0.50767326354980502</v>
      </c>
      <c r="Y10">
        <v>0.50767326354980502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s="1" customFormat="1" x14ac:dyDescent="0.15">
      <c r="A11" s="8">
        <v>310</v>
      </c>
      <c r="B11" s="1">
        <v>18</v>
      </c>
      <c r="C11" s="1">
        <v>2</v>
      </c>
      <c r="D11" s="1">
        <v>10</v>
      </c>
      <c r="E11" s="1">
        <v>10</v>
      </c>
      <c r="F11" s="1">
        <v>10</v>
      </c>
      <c r="G11" s="1">
        <v>0</v>
      </c>
      <c r="H11" s="1">
        <v>8</v>
      </c>
      <c r="I11" s="1">
        <v>2</v>
      </c>
      <c r="J11" s="1">
        <v>0.9</v>
      </c>
      <c r="K11" s="12">
        <v>10.1208000183106</v>
      </c>
      <c r="L11" s="12">
        <v>1.31255531311035</v>
      </c>
      <c r="M11" s="1">
        <v>0.64004898071289096</v>
      </c>
      <c r="N11" s="1">
        <v>7.6477699279785201</v>
      </c>
      <c r="O11" s="1">
        <v>6</v>
      </c>
      <c r="P11" s="1">
        <v>6</v>
      </c>
      <c r="Q11" s="1">
        <v>16</v>
      </c>
      <c r="R11" s="19">
        <v>0.375</v>
      </c>
      <c r="S11" s="19">
        <f t="shared" si="0"/>
        <v>0.6</v>
      </c>
      <c r="T11" s="1">
        <v>4.8479423522949201</v>
      </c>
      <c r="U11" s="1">
        <v>4.4496707916259801</v>
      </c>
      <c r="V11" s="1">
        <v>4.2379841804504403</v>
      </c>
      <c r="W11" s="12">
        <v>0.211686611175537</v>
      </c>
      <c r="X11" s="1">
        <v>0.60995817184448198</v>
      </c>
      <c r="Y11" s="1">
        <v>0.60995817184448198</v>
      </c>
      <c r="Z11" s="1">
        <v>0.6</v>
      </c>
      <c r="AA11" s="1">
        <v>1</v>
      </c>
      <c r="AB11" s="1">
        <v>0.625</v>
      </c>
      <c r="AC11" s="1">
        <v>0.76923076923076905</v>
      </c>
      <c r="AD11" s="1">
        <v>0</v>
      </c>
      <c r="AE11" s="1">
        <v>0.4</v>
      </c>
    </row>
    <row r="12" spans="1:31" x14ac:dyDescent="0.15">
      <c r="A12" s="6">
        <v>600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1.60916519165039</v>
      </c>
      <c r="M12">
        <v>9999</v>
      </c>
      <c r="N12">
        <v>9999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5.15582275390625</v>
      </c>
      <c r="U12">
        <v>4.8863143920898402</v>
      </c>
      <c r="V12">
        <v>4.5162019729614302</v>
      </c>
      <c r="W12" s="17">
        <v>0.37011241912841802</v>
      </c>
      <c r="X12">
        <v>0.639620780944824</v>
      </c>
      <c r="Y12">
        <v>0.639620780944824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578</v>
      </c>
      <c r="B13">
        <v>20</v>
      </c>
      <c r="C13">
        <v>0</v>
      </c>
      <c r="D13">
        <v>10</v>
      </c>
      <c r="E13">
        <v>10</v>
      </c>
      <c r="F13">
        <v>10</v>
      </c>
      <c r="G13">
        <v>0</v>
      </c>
      <c r="H13">
        <v>10</v>
      </c>
      <c r="I13">
        <v>0</v>
      </c>
      <c r="J13">
        <v>1</v>
      </c>
      <c r="K13" s="3">
        <v>9999</v>
      </c>
      <c r="L13" s="10">
        <v>1.38002777099609</v>
      </c>
      <c r="M13">
        <v>9999</v>
      </c>
      <c r="N13">
        <v>9999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5.3295555114746103</v>
      </c>
      <c r="U13">
        <v>5.0252656936645499</v>
      </c>
      <c r="V13">
        <v>4.6884260177612296</v>
      </c>
      <c r="W13" s="17">
        <v>0.33683967590331998</v>
      </c>
      <c r="X13">
        <v>0.64112949371337902</v>
      </c>
      <c r="Y13">
        <v>0.64112949371337902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385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1.57627105712891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5.2552146911621103</v>
      </c>
      <c r="U14">
        <v>4.9526901245117196</v>
      </c>
      <c r="V14">
        <v>4.6283712387084996</v>
      </c>
      <c r="W14" s="17">
        <v>0.32431888580322299</v>
      </c>
      <c r="X14">
        <v>0.62684345245361295</v>
      </c>
      <c r="Y14">
        <v>0.62684345245361295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597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1.51375961303711</v>
      </c>
      <c r="M15">
        <v>9999</v>
      </c>
      <c r="N15">
        <v>9999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5.5073699951171902</v>
      </c>
      <c r="U15">
        <v>5.1733651161193803</v>
      </c>
      <c r="V15">
        <v>4.8597078323364302</v>
      </c>
      <c r="W15" s="17">
        <v>0.31365728378295898</v>
      </c>
      <c r="X15">
        <v>0.64766216278076205</v>
      </c>
      <c r="Y15">
        <v>0.64766216278076205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13.212623596191399</v>
      </c>
      <c r="L16" s="10">
        <v>1.4628982543945299</v>
      </c>
      <c r="M16">
        <v>1.17099380493164</v>
      </c>
      <c r="N16">
        <v>10.136251449585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5.1509895324706996</v>
      </c>
      <c r="U16">
        <v>4.78108787536621</v>
      </c>
      <c r="V16">
        <v>4.4879059791564897</v>
      </c>
      <c r="W16" s="17">
        <v>0.29318189620971702</v>
      </c>
      <c r="X16">
        <v>0.66308355331420898</v>
      </c>
      <c r="Y16">
        <v>0.66308355331420898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605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12.234582901001</v>
      </c>
      <c r="L17" s="10">
        <v>1.4849395751953101</v>
      </c>
      <c r="M17">
        <v>1.1470413208007799</v>
      </c>
      <c r="N17">
        <v>8.5650405883789098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4.8164787292480504</v>
      </c>
      <c r="U17">
        <v>4.51497507095337</v>
      </c>
      <c r="V17">
        <v>4.22275638580322</v>
      </c>
      <c r="W17" s="17">
        <v>0.29221868515014598</v>
      </c>
      <c r="X17">
        <v>0.593722343444824</v>
      </c>
      <c r="Y17">
        <v>0.593722343444824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266</v>
      </c>
      <c r="B18">
        <v>20</v>
      </c>
      <c r="C18">
        <v>0</v>
      </c>
      <c r="D18">
        <v>10</v>
      </c>
      <c r="E18">
        <v>10</v>
      </c>
      <c r="F18">
        <v>10</v>
      </c>
      <c r="G18">
        <v>0</v>
      </c>
      <c r="H18">
        <v>10</v>
      </c>
      <c r="I18">
        <v>0</v>
      </c>
      <c r="J18">
        <v>1</v>
      </c>
      <c r="K18" s="3">
        <v>9999</v>
      </c>
      <c r="L18" s="10">
        <v>1.4628143310546899</v>
      </c>
      <c r="M18">
        <v>9999</v>
      </c>
      <c r="N18">
        <v>9999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5.3689861297607404</v>
      </c>
      <c r="U18">
        <v>5.0368461608886701</v>
      </c>
      <c r="V18">
        <v>4.7484502792358398</v>
      </c>
      <c r="W18" s="17">
        <v>0.28839588165283198</v>
      </c>
      <c r="X18">
        <v>0.62053585052490201</v>
      </c>
      <c r="Y18">
        <v>0.62053585052490201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304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12.747520446777299</v>
      </c>
      <c r="L19" s="10">
        <v>1.4641075134277299</v>
      </c>
      <c r="M19">
        <v>1.1974678039550799</v>
      </c>
      <c r="N19">
        <v>9.8706970214843697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5.0813293457031197</v>
      </c>
      <c r="U19">
        <v>4.7279491424560502</v>
      </c>
      <c r="V19">
        <v>4.4495110511779803</v>
      </c>
      <c r="W19" s="17">
        <v>0.27843809127807601</v>
      </c>
      <c r="X19">
        <v>0.63181829452514604</v>
      </c>
      <c r="Y19">
        <v>0.63181829452514604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482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11.742067337036101</v>
      </c>
      <c r="L20" s="10">
        <v>1.63059234619141</v>
      </c>
      <c r="M20">
        <v>1.34928131103516</v>
      </c>
      <c r="N20">
        <v>8.4218254089355504</v>
      </c>
      <c r="O20">
        <v>5</v>
      </c>
      <c r="P20">
        <v>5</v>
      </c>
      <c r="Q20">
        <v>15</v>
      </c>
      <c r="R20" s="16">
        <v>0.33329999999999999</v>
      </c>
      <c r="S20" s="16">
        <f t="shared" si="0"/>
        <v>0.5</v>
      </c>
      <c r="T20">
        <v>4.3882617950439498</v>
      </c>
      <c r="U20">
        <v>4.1215224266052202</v>
      </c>
      <c r="V20">
        <v>3.8507843017578098</v>
      </c>
      <c r="W20" s="17">
        <v>0.270738124847412</v>
      </c>
      <c r="X20">
        <v>0.53747749328613303</v>
      </c>
      <c r="Y20">
        <v>0.53747749328613303</v>
      </c>
      <c r="Z20">
        <v>0.5</v>
      </c>
      <c r="AA20">
        <v>1</v>
      </c>
      <c r="AB20">
        <v>0.66666666666666696</v>
      </c>
      <c r="AC20">
        <v>0.8</v>
      </c>
      <c r="AD20">
        <v>0</v>
      </c>
      <c r="AE20">
        <v>0.5</v>
      </c>
    </row>
    <row r="21" spans="1:31" s="1" customFormat="1" x14ac:dyDescent="0.15">
      <c r="A21" s="8">
        <v>148</v>
      </c>
      <c r="B21" s="1">
        <v>19</v>
      </c>
      <c r="C21" s="1">
        <v>1</v>
      </c>
      <c r="D21" s="1">
        <v>10</v>
      </c>
      <c r="E21" s="1">
        <v>10</v>
      </c>
      <c r="F21" s="1">
        <v>10</v>
      </c>
      <c r="G21" s="1">
        <v>0</v>
      </c>
      <c r="H21" s="1">
        <v>9</v>
      </c>
      <c r="I21" s="1">
        <v>1</v>
      </c>
      <c r="J21" s="1">
        <v>0.95</v>
      </c>
      <c r="K21" s="12">
        <v>13.0470485687256</v>
      </c>
      <c r="L21" s="12">
        <v>1.38150787353516</v>
      </c>
      <c r="M21" s="1">
        <v>1.1150970458984399</v>
      </c>
      <c r="N21" s="1">
        <v>10.2976226806641</v>
      </c>
      <c r="O21" s="1">
        <v>6</v>
      </c>
      <c r="P21" s="1">
        <v>6</v>
      </c>
      <c r="Q21" s="1">
        <v>16</v>
      </c>
      <c r="R21" s="19">
        <v>0.375</v>
      </c>
      <c r="S21" s="19">
        <f t="shared" si="0"/>
        <v>0.6</v>
      </c>
      <c r="T21" s="1">
        <v>5.2402896881103498</v>
      </c>
      <c r="U21" s="1">
        <v>4.8592848777770996</v>
      </c>
      <c r="V21" s="1">
        <v>4.59460496902466</v>
      </c>
      <c r="W21" s="12">
        <v>0.26467990875244102</v>
      </c>
      <c r="X21" s="1">
        <v>0.64568471908569303</v>
      </c>
      <c r="Y21" s="1">
        <v>0.64568471908569303</v>
      </c>
      <c r="Z21" s="1">
        <v>0.6</v>
      </c>
      <c r="AA21" s="1">
        <v>1</v>
      </c>
      <c r="AB21" s="1">
        <v>0.625</v>
      </c>
      <c r="AC21" s="1">
        <v>0.76923076923076905</v>
      </c>
      <c r="AD21" s="1">
        <v>0</v>
      </c>
      <c r="AE21" s="1">
        <v>0.4</v>
      </c>
    </row>
    <row r="22" spans="1:31" x14ac:dyDescent="0.15">
      <c r="A22" s="6">
        <v>167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12.971529006958001</v>
      </c>
      <c r="L22" s="10">
        <v>1.88516998291016</v>
      </c>
      <c r="M22">
        <v>1.59377288818359</v>
      </c>
      <c r="N22">
        <v>9.4041481018066406</v>
      </c>
      <c r="O22">
        <v>5</v>
      </c>
      <c r="P22">
        <v>5</v>
      </c>
      <c r="Q22">
        <v>15</v>
      </c>
      <c r="R22" s="16">
        <v>0.33329999999999999</v>
      </c>
      <c r="S22" s="16">
        <f t="shared" si="0"/>
        <v>0.5</v>
      </c>
      <c r="T22">
        <v>5.1941833496093697</v>
      </c>
      <c r="U22">
        <v>4.8667502403259304</v>
      </c>
      <c r="V22">
        <v>4.5372552871704102</v>
      </c>
      <c r="W22" s="17">
        <v>0.32949495315551802</v>
      </c>
      <c r="X22">
        <v>0.65692806243896495</v>
      </c>
      <c r="Y22">
        <v>0.65692806243896495</v>
      </c>
      <c r="Z22">
        <v>0.5</v>
      </c>
      <c r="AA22">
        <v>1</v>
      </c>
      <c r="AB22">
        <v>0.66666666666666696</v>
      </c>
      <c r="AC22">
        <v>0.8</v>
      </c>
      <c r="AD22">
        <v>0</v>
      </c>
      <c r="AE22">
        <v>0.5</v>
      </c>
    </row>
    <row r="23" spans="1:31" x14ac:dyDescent="0.15">
      <c r="A23" s="6">
        <v>680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12.677793502807599</v>
      </c>
      <c r="L23" s="10">
        <v>1.7241325378418</v>
      </c>
      <c r="M23">
        <v>1.41609954833984</v>
      </c>
      <c r="N23">
        <v>9.0904026031494105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5.0513935089111301</v>
      </c>
      <c r="U23">
        <v>4.7370834350585902</v>
      </c>
      <c r="V23">
        <v>4.409912109375</v>
      </c>
      <c r="W23" s="17">
        <v>0.32717132568359403</v>
      </c>
      <c r="X23">
        <v>0.64148139953613303</v>
      </c>
      <c r="Y23">
        <v>0.64148139953613303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702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13.035551071166999</v>
      </c>
      <c r="L24" s="10">
        <v>1.8518524169921899</v>
      </c>
      <c r="M24">
        <v>1.5735511779785201</v>
      </c>
      <c r="N24">
        <v>9.6432857513427699</v>
      </c>
      <c r="O24">
        <v>6</v>
      </c>
      <c r="P24">
        <v>6</v>
      </c>
      <c r="Q24">
        <v>16</v>
      </c>
      <c r="R24" s="16">
        <v>0.375</v>
      </c>
      <c r="S24" s="16">
        <f t="shared" si="0"/>
        <v>0.6</v>
      </c>
      <c r="T24">
        <v>5.0322628021240199</v>
      </c>
      <c r="U24">
        <v>4.7077298164367702</v>
      </c>
      <c r="V24">
        <v>4.3833518028259304</v>
      </c>
      <c r="W24" s="17">
        <v>0.32437801361084001</v>
      </c>
      <c r="X24">
        <v>0.64891099929809604</v>
      </c>
      <c r="Y24">
        <v>0.64891099929809604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918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13.254478454589799</v>
      </c>
      <c r="L25" s="10">
        <v>1.7364692687988299</v>
      </c>
      <c r="M25">
        <v>1.4445915222168</v>
      </c>
      <c r="N25">
        <v>9.8790454864502006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5.2033958435058603</v>
      </c>
      <c r="U25">
        <v>4.8581337928771999</v>
      </c>
      <c r="V25">
        <v>4.5423889160156197</v>
      </c>
      <c r="W25" s="17">
        <v>0.31574487686157199</v>
      </c>
      <c r="X25">
        <v>0.66100692749023404</v>
      </c>
      <c r="Y25">
        <v>0.66100692749023404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739</v>
      </c>
      <c r="B26">
        <v>20</v>
      </c>
      <c r="C26">
        <v>0</v>
      </c>
      <c r="D26">
        <v>10</v>
      </c>
      <c r="E26">
        <v>10</v>
      </c>
      <c r="F26">
        <v>10</v>
      </c>
      <c r="G26">
        <v>0</v>
      </c>
      <c r="H26">
        <v>10</v>
      </c>
      <c r="I26">
        <v>0</v>
      </c>
      <c r="J26">
        <v>1</v>
      </c>
      <c r="K26" s="3">
        <v>9999</v>
      </c>
      <c r="L26" s="10">
        <v>1.6501522064209</v>
      </c>
      <c r="M26">
        <v>9999</v>
      </c>
      <c r="N26">
        <v>9999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4.4673652648925799</v>
      </c>
      <c r="U26">
        <v>4.240966796875</v>
      </c>
      <c r="V26">
        <v>3.9269156455993599</v>
      </c>
      <c r="W26" s="17">
        <v>0.31405115127563499</v>
      </c>
      <c r="X26">
        <v>0.540449619293213</v>
      </c>
      <c r="Y26">
        <v>0.540449619293213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533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12.4168815612793</v>
      </c>
      <c r="L27" s="10">
        <v>1.8768482208252</v>
      </c>
      <c r="M27">
        <v>1.6374874114990201</v>
      </c>
      <c r="N27">
        <v>9.3175468444824201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4.5146732330322301</v>
      </c>
      <c r="U27">
        <v>4.2346105575561497</v>
      </c>
      <c r="V27">
        <v>3.9387907981872599</v>
      </c>
      <c r="W27" s="17">
        <v>0.29581975936889598</v>
      </c>
      <c r="X27">
        <v>0.57588243484497104</v>
      </c>
      <c r="Y27">
        <v>0.57588243484497104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46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10.927448272705099</v>
      </c>
      <c r="L28" s="10">
        <v>1.83538246154785</v>
      </c>
      <c r="M28">
        <v>1.1187820434570299</v>
      </c>
      <c r="N28">
        <v>7.7820816040039098</v>
      </c>
      <c r="O28">
        <v>6</v>
      </c>
      <c r="P28">
        <v>6</v>
      </c>
      <c r="Q28">
        <v>16</v>
      </c>
      <c r="R28" s="16">
        <v>0.375</v>
      </c>
      <c r="S28" s="16">
        <f t="shared" si="0"/>
        <v>0.6</v>
      </c>
      <c r="T28">
        <v>4.6842994689941397</v>
      </c>
      <c r="U28">
        <v>4.3254470825195304</v>
      </c>
      <c r="V28">
        <v>4.0339326858520499</v>
      </c>
      <c r="W28" s="17">
        <v>0.29151439666748102</v>
      </c>
      <c r="X28">
        <v>0.65036678314208995</v>
      </c>
      <c r="Y28">
        <v>0.65036678314208995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171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12.860271453857401</v>
      </c>
      <c r="L29" s="10">
        <v>1.8646831512451201</v>
      </c>
      <c r="M29">
        <v>1.61594581604004</v>
      </c>
      <c r="N29">
        <v>9.7299594879150408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4.6467018127441397</v>
      </c>
      <c r="U29">
        <v>4.3569760322570801</v>
      </c>
      <c r="V29">
        <v>4.0668029785156197</v>
      </c>
      <c r="W29" s="17">
        <v>0.29017305374145502</v>
      </c>
      <c r="X29">
        <v>0.57989883422851596</v>
      </c>
      <c r="Y29">
        <v>0.57989883422851596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399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13.0696868896484</v>
      </c>
      <c r="L30" s="10">
        <v>1.7777214050293</v>
      </c>
      <c r="M30">
        <v>1.5230255126953101</v>
      </c>
      <c r="N30">
        <v>9.9996490478515607</v>
      </c>
      <c r="O30">
        <v>7</v>
      </c>
      <c r="P30">
        <v>7</v>
      </c>
      <c r="Q30">
        <v>17</v>
      </c>
      <c r="R30" s="16">
        <v>0.4118</v>
      </c>
      <c r="S30" s="16">
        <f t="shared" si="0"/>
        <v>0.7</v>
      </c>
      <c r="T30">
        <v>5.0788116455078098</v>
      </c>
      <c r="U30">
        <v>4.7300524711608896</v>
      </c>
      <c r="V30">
        <v>4.4413595199584996</v>
      </c>
      <c r="W30" s="17">
        <v>0.28869295120239302</v>
      </c>
      <c r="X30">
        <v>0.63745212554931596</v>
      </c>
      <c r="Y30">
        <v>0.63745212554931596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s="1" customFormat="1" x14ac:dyDescent="0.15">
      <c r="A31" s="8">
        <v>144</v>
      </c>
      <c r="B31" s="1">
        <v>19</v>
      </c>
      <c r="C31" s="1">
        <v>1</v>
      </c>
      <c r="D31" s="1">
        <v>10</v>
      </c>
      <c r="E31" s="1">
        <v>10</v>
      </c>
      <c r="F31" s="1">
        <v>10</v>
      </c>
      <c r="G31" s="1">
        <v>0</v>
      </c>
      <c r="H31" s="1">
        <v>9</v>
      </c>
      <c r="I31" s="1">
        <v>1</v>
      </c>
      <c r="J31" s="1">
        <v>0.95</v>
      </c>
      <c r="K31" s="12">
        <v>12.2588920593262</v>
      </c>
      <c r="L31" s="12">
        <v>1.6552867889404299</v>
      </c>
      <c r="M31" s="1">
        <v>1.37172698974609</v>
      </c>
      <c r="N31" s="1">
        <v>8.9462089538574201</v>
      </c>
      <c r="O31" s="1">
        <v>7</v>
      </c>
      <c r="P31" s="1">
        <v>7</v>
      </c>
      <c r="Q31" s="1">
        <v>17</v>
      </c>
      <c r="R31" s="19">
        <v>0.4118</v>
      </c>
      <c r="S31" s="19">
        <f t="shared" si="0"/>
        <v>0.7</v>
      </c>
      <c r="T31" s="1">
        <v>4.8854942321777299</v>
      </c>
      <c r="U31" s="1">
        <v>4.5660943984985396</v>
      </c>
      <c r="V31" s="1">
        <v>4.2890815734863299</v>
      </c>
      <c r="W31" s="12">
        <v>0.27701282501220698</v>
      </c>
      <c r="X31" s="1">
        <v>0.59641265869140603</v>
      </c>
      <c r="Y31" s="1">
        <v>0.59641265869140603</v>
      </c>
      <c r="Z31" s="1">
        <v>0.7</v>
      </c>
      <c r="AA31" s="1">
        <v>1</v>
      </c>
      <c r="AB31" s="1">
        <v>0.58823529411764697</v>
      </c>
      <c r="AC31" s="1">
        <v>0.74074074074074103</v>
      </c>
      <c r="AD31" s="1">
        <v>0</v>
      </c>
      <c r="AE31" s="1">
        <v>0.3</v>
      </c>
    </row>
    <row r="32" spans="1:31" x14ac:dyDescent="0.15">
      <c r="A32" s="6">
        <v>806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12.9845275878906</v>
      </c>
      <c r="L32" s="10">
        <v>2.0112686157226598</v>
      </c>
      <c r="M32">
        <v>1.7668647766113299</v>
      </c>
      <c r="N32">
        <v>9.7484550476074201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4.8279895782470703</v>
      </c>
      <c r="U32">
        <v>4.5147790908813503</v>
      </c>
      <c r="V32">
        <v>4.2017807960510298</v>
      </c>
      <c r="W32" s="17">
        <v>0.31299829483032199</v>
      </c>
      <c r="X32">
        <v>0.62620878219604503</v>
      </c>
      <c r="Y32">
        <v>0.62620878219604503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140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12.781984329223601</v>
      </c>
      <c r="L33" s="10">
        <v>2.0721778869628902</v>
      </c>
      <c r="M33">
        <v>1.83835220336914</v>
      </c>
      <c r="N33">
        <v>9.5615386962890607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4.7281875610351598</v>
      </c>
      <c r="U33">
        <v>4.4298238754272496</v>
      </c>
      <c r="V33">
        <v>4.11706447601318</v>
      </c>
      <c r="W33" s="17">
        <v>0.312759399414062</v>
      </c>
      <c r="X33">
        <v>0.61112308502197299</v>
      </c>
      <c r="Y33">
        <v>0.61112308502197299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833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9.99371337890625</v>
      </c>
      <c r="L34" s="10">
        <v>2.1343574523925799</v>
      </c>
      <c r="M34">
        <v>1.4716148376464799</v>
      </c>
      <c r="N34">
        <v>6.5104637145996103</v>
      </c>
      <c r="O34">
        <v>5</v>
      </c>
      <c r="P34">
        <v>5</v>
      </c>
      <c r="Q34">
        <v>15</v>
      </c>
      <c r="R34" s="16">
        <v>0.33329999999999999</v>
      </c>
      <c r="S34" s="16">
        <f t="shared" si="0"/>
        <v>0.5</v>
      </c>
      <c r="T34">
        <v>4.3172283172607404</v>
      </c>
      <c r="U34">
        <v>4.0264840126037598</v>
      </c>
      <c r="V34">
        <v>3.7139267921447701</v>
      </c>
      <c r="W34" s="17">
        <v>0.31255722045898399</v>
      </c>
      <c r="X34">
        <v>0.60330152511596702</v>
      </c>
      <c r="Y34">
        <v>0.60330152511596702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935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12.895305633544901</v>
      </c>
      <c r="L35" s="10">
        <v>2.0056800842285201</v>
      </c>
      <c r="M35">
        <v>1.7586364746093699</v>
      </c>
      <c r="N35">
        <v>9.6291980743408203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5.2304878234863299</v>
      </c>
      <c r="U35">
        <v>4.8850607872009304</v>
      </c>
      <c r="V35">
        <v>4.5756163597106898</v>
      </c>
      <c r="W35" s="17">
        <v>0.30944442749023399</v>
      </c>
      <c r="X35">
        <v>0.65487146377563499</v>
      </c>
      <c r="Y35">
        <v>0.65487146377563499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696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11.557004928588899</v>
      </c>
      <c r="L36" s="10">
        <v>2.10552978515625</v>
      </c>
      <c r="M36">
        <v>1.8621940612793</v>
      </c>
      <c r="N36">
        <v>8.0682544708252006</v>
      </c>
      <c r="O36">
        <v>5</v>
      </c>
      <c r="P36">
        <v>5</v>
      </c>
      <c r="Q36">
        <v>15</v>
      </c>
      <c r="R36" s="16">
        <v>0.33329999999999999</v>
      </c>
      <c r="S36" s="16">
        <f t="shared" si="0"/>
        <v>0.5</v>
      </c>
      <c r="T36">
        <v>3.9785842895507799</v>
      </c>
      <c r="U36">
        <v>3.7728855609893799</v>
      </c>
      <c r="V36">
        <v>3.4656283855438201</v>
      </c>
      <c r="W36" s="17">
        <v>0.30725717544555697</v>
      </c>
      <c r="X36">
        <v>0.51295590400695801</v>
      </c>
      <c r="Y36">
        <v>0.51295590400695801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8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10.032100677490201</v>
      </c>
      <c r="L37" s="10">
        <v>2.0374279022216801</v>
      </c>
      <c r="M37">
        <v>1.35663986206055</v>
      </c>
      <c r="N37">
        <v>6.5893821716308603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4.4516887664794904</v>
      </c>
      <c r="U37">
        <v>4.1336708068847701</v>
      </c>
      <c r="V37">
        <v>3.82903051376343</v>
      </c>
      <c r="W37" s="17">
        <v>0.304640293121338</v>
      </c>
      <c r="X37">
        <v>0.62265825271606401</v>
      </c>
      <c r="Y37">
        <v>0.62265825271606401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780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13.2326164245606</v>
      </c>
      <c r="L38" s="10">
        <v>1.9440841674804701</v>
      </c>
      <c r="M38">
        <v>1.69852066040039</v>
      </c>
      <c r="N38">
        <v>10.0872039794922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5.0154247283935502</v>
      </c>
      <c r="U38">
        <v>4.6655039787292498</v>
      </c>
      <c r="V38">
        <v>4.3625283241271999</v>
      </c>
      <c r="W38" s="17">
        <v>0.302975654602051</v>
      </c>
      <c r="X38">
        <v>0.65289640426635698</v>
      </c>
      <c r="Y38">
        <v>0.65289640426635698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66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12.834880828857401</v>
      </c>
      <c r="L39" s="10">
        <v>1.9117622375488299</v>
      </c>
      <c r="M39">
        <v>1.6743087768554701</v>
      </c>
      <c r="N39">
        <v>9.7622947692871094</v>
      </c>
      <c r="O39">
        <v>6</v>
      </c>
      <c r="P39">
        <v>6</v>
      </c>
      <c r="Q39">
        <v>16</v>
      </c>
      <c r="R39" s="16">
        <v>0.375</v>
      </c>
      <c r="S39" s="16">
        <f t="shared" si="0"/>
        <v>0.6</v>
      </c>
      <c r="T39">
        <v>5.3047294616699201</v>
      </c>
      <c r="U39">
        <v>4.9479794502258301</v>
      </c>
      <c r="V39">
        <v>4.6499147415161097</v>
      </c>
      <c r="W39" s="17">
        <v>0.29806470870971702</v>
      </c>
      <c r="X39">
        <v>0.65481472015380904</v>
      </c>
      <c r="Y39">
        <v>0.65481472015380904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712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9.6322612762451207</v>
      </c>
      <c r="L40" s="10">
        <v>2.1474685668945299</v>
      </c>
      <c r="M40">
        <v>1.529052734375</v>
      </c>
      <c r="N40">
        <v>6.263916015625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4.0794773101806596</v>
      </c>
      <c r="U40">
        <v>3.8034794330596902</v>
      </c>
      <c r="V40">
        <v>3.5078749656677202</v>
      </c>
      <c r="W40" s="17">
        <v>0.295604467391968</v>
      </c>
      <c r="X40">
        <v>0.57160234451293901</v>
      </c>
      <c r="Y40">
        <v>0.57160234451293901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141</v>
      </c>
      <c r="B41" s="1">
        <v>18</v>
      </c>
      <c r="C41" s="1">
        <v>2</v>
      </c>
      <c r="D41" s="1">
        <v>10</v>
      </c>
      <c r="E41" s="1">
        <v>10</v>
      </c>
      <c r="F41" s="1">
        <v>10</v>
      </c>
      <c r="G41" s="1">
        <v>0</v>
      </c>
      <c r="H41" s="1">
        <v>8</v>
      </c>
      <c r="I41" s="1">
        <v>2</v>
      </c>
      <c r="J41" s="1">
        <v>0.9</v>
      </c>
      <c r="K41" s="12">
        <v>10.3313331604004</v>
      </c>
      <c r="L41" s="12">
        <v>2.0478324890136701</v>
      </c>
      <c r="M41" s="1">
        <v>1.35721588134766</v>
      </c>
      <c r="N41" s="1">
        <v>6.9013252258300799</v>
      </c>
      <c r="O41" s="1">
        <v>5</v>
      </c>
      <c r="P41" s="1">
        <v>5</v>
      </c>
      <c r="Q41" s="1">
        <v>15</v>
      </c>
      <c r="R41" s="19">
        <v>0.33329999999999999</v>
      </c>
      <c r="S41" s="19">
        <f t="shared" si="0"/>
        <v>0.5</v>
      </c>
      <c r="T41" s="1">
        <v>4.6949310302734402</v>
      </c>
      <c r="U41" s="1">
        <v>4.3674135208129901</v>
      </c>
      <c r="V41" s="1">
        <v>4.0722942352294904</v>
      </c>
      <c r="W41" s="12">
        <v>0.29511928558349598</v>
      </c>
      <c r="X41" s="1">
        <v>0.62263679504394498</v>
      </c>
      <c r="Y41" s="1">
        <v>0.62263679504394498</v>
      </c>
      <c r="Z41" s="1">
        <v>0.5</v>
      </c>
      <c r="AA41" s="1">
        <v>1</v>
      </c>
      <c r="AB41" s="1">
        <v>0.66666666666666696</v>
      </c>
      <c r="AC41" s="1">
        <v>0.8</v>
      </c>
      <c r="AD41" s="1">
        <v>0</v>
      </c>
      <c r="AE41" s="1">
        <v>0.5</v>
      </c>
    </row>
    <row r="42" spans="1:31" x14ac:dyDescent="0.15">
      <c r="A42" s="6">
        <v>928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13.035099029541</v>
      </c>
      <c r="L42" s="10">
        <v>2.36561775207519</v>
      </c>
      <c r="M42">
        <v>2.0867767333984402</v>
      </c>
      <c r="N42">
        <v>9.0665988922119105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4.4604320526123002</v>
      </c>
      <c r="U42">
        <v>4.2258830070495597</v>
      </c>
      <c r="V42">
        <v>3.8717770576477002</v>
      </c>
      <c r="W42" s="17">
        <v>0.35410594940185602</v>
      </c>
      <c r="X42">
        <v>0.58865499496460005</v>
      </c>
      <c r="Y42">
        <v>0.58865499496460005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668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12.4697608947754</v>
      </c>
      <c r="L43" s="10">
        <v>2.2100162506103498</v>
      </c>
      <c r="M43">
        <v>1.9326705932617201</v>
      </c>
      <c r="N43">
        <v>8.6262435913085902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4.5913066864013699</v>
      </c>
      <c r="U43">
        <v>4.33756351470947</v>
      </c>
      <c r="V43">
        <v>3.9905815124511701</v>
      </c>
      <c r="W43" s="17">
        <v>0.346982002258301</v>
      </c>
      <c r="X43">
        <v>0.60072517395019498</v>
      </c>
      <c r="Y43">
        <v>0.60072517395019498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575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9.3824081420898402</v>
      </c>
      <c r="L44" s="10">
        <v>2.4036560058593701</v>
      </c>
      <c r="M44">
        <v>1.78212547302246</v>
      </c>
      <c r="N44">
        <v>5.6157817840576199</v>
      </c>
      <c r="O44">
        <v>4</v>
      </c>
      <c r="P44">
        <v>4</v>
      </c>
      <c r="Q44">
        <v>13</v>
      </c>
      <c r="R44" s="16">
        <v>0.30769999999999997</v>
      </c>
      <c r="S44" s="16">
        <f t="shared" si="0"/>
        <v>0.4</v>
      </c>
      <c r="T44">
        <v>4.1572189331054696</v>
      </c>
      <c r="U44">
        <v>3.90777516365051</v>
      </c>
      <c r="V44">
        <v>3.5910561084747301</v>
      </c>
      <c r="W44" s="17">
        <v>0.31671905517578097</v>
      </c>
      <c r="X44">
        <v>0.56616282463073697</v>
      </c>
      <c r="Y44">
        <v>0.56616282463073697</v>
      </c>
      <c r="Z44">
        <v>0.4</v>
      </c>
      <c r="AA44">
        <v>0.9</v>
      </c>
      <c r="AB44">
        <v>0.69230769230769196</v>
      </c>
      <c r="AC44">
        <v>0.78260869565217395</v>
      </c>
      <c r="AD44">
        <v>0.1</v>
      </c>
      <c r="AE44">
        <v>0.5</v>
      </c>
    </row>
    <row r="45" spans="1:31" x14ac:dyDescent="0.15">
      <c r="A45" s="6">
        <v>834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10.4121608734131</v>
      </c>
      <c r="L45" s="10">
        <v>2.2625465393066402</v>
      </c>
      <c r="M45">
        <v>1.6365547180175799</v>
      </c>
      <c r="N45">
        <v>7.0570545196533203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4.5424346923828098</v>
      </c>
      <c r="U45">
        <v>4.2352447509765598</v>
      </c>
      <c r="V45">
        <v>3.9195265769958501</v>
      </c>
      <c r="W45" s="17">
        <v>0.315718173980713</v>
      </c>
      <c r="X45">
        <v>0.622908115386963</v>
      </c>
      <c r="Y45">
        <v>0.622908115386963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855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9.8626899719238299</v>
      </c>
      <c r="L46" s="10">
        <v>2.1980857849121098</v>
      </c>
      <c r="M46">
        <v>1.5481758117675799</v>
      </c>
      <c r="N46">
        <v>6.3311920166015598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4.3179283142089799</v>
      </c>
      <c r="U46">
        <v>4.03924560546875</v>
      </c>
      <c r="V46">
        <v>3.72537040710449</v>
      </c>
      <c r="W46" s="17">
        <v>0.31387519836425798</v>
      </c>
      <c r="X46">
        <v>0.59255790710449197</v>
      </c>
      <c r="Y46">
        <v>0.59255790710449197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0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10.8487205505371</v>
      </c>
      <c r="L47" s="10">
        <v>2.2319488525390598</v>
      </c>
      <c r="M47">
        <v>1.5590057373046899</v>
      </c>
      <c r="N47">
        <v>7.4062690734863299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4.5414714813232404</v>
      </c>
      <c r="U47">
        <v>4.2360644340515101</v>
      </c>
      <c r="V47">
        <v>3.9238123893737802</v>
      </c>
      <c r="W47" s="17">
        <v>0.31225204467773399</v>
      </c>
      <c r="X47">
        <v>0.617659091949463</v>
      </c>
      <c r="Y47">
        <v>0.617659091949463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792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10.127443313598601</v>
      </c>
      <c r="L48" s="10">
        <v>2.29244804382324</v>
      </c>
      <c r="M48">
        <v>1.6838493347168</v>
      </c>
      <c r="N48">
        <v>6.7507514953613299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4.5376281738281197</v>
      </c>
      <c r="U48">
        <v>4.2138810157775897</v>
      </c>
      <c r="V48">
        <v>3.9024033546447701</v>
      </c>
      <c r="W48" s="17">
        <v>0.311477661132812</v>
      </c>
      <c r="X48">
        <v>0.63522481918335005</v>
      </c>
      <c r="Y48">
        <v>0.63522481918335005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315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10.207160949706999</v>
      </c>
      <c r="L49" s="10">
        <v>2.2460556030273402</v>
      </c>
      <c r="M49">
        <v>1.6180114746093699</v>
      </c>
      <c r="N49">
        <v>6.8111667633056596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4.3518047332763699</v>
      </c>
      <c r="U49">
        <v>4.0632410049438503</v>
      </c>
      <c r="V49">
        <v>3.7538657188415501</v>
      </c>
      <c r="W49" s="17">
        <v>0.30937528610229498</v>
      </c>
      <c r="X49">
        <v>0.59793901443481401</v>
      </c>
      <c r="Y49">
        <v>0.59793901443481401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525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10.4091300964356</v>
      </c>
      <c r="L50" s="10">
        <v>2.2461204528808598</v>
      </c>
      <c r="M50">
        <v>1.6515083312988299</v>
      </c>
      <c r="N50">
        <v>7.2306842803955096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4.5163688659668004</v>
      </c>
      <c r="U50">
        <v>4.1969671249389604</v>
      </c>
      <c r="V50">
        <v>3.89863085746765</v>
      </c>
      <c r="W50" s="17">
        <v>0.29833626747131298</v>
      </c>
      <c r="X50">
        <v>0.61773800849914595</v>
      </c>
      <c r="Y50">
        <v>0.61773800849914595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1" customFormat="1" x14ac:dyDescent="0.15">
      <c r="A51" s="8">
        <v>799</v>
      </c>
      <c r="B51" s="1">
        <v>18</v>
      </c>
      <c r="C51" s="1">
        <v>2</v>
      </c>
      <c r="D51" s="1">
        <v>10</v>
      </c>
      <c r="E51" s="1">
        <v>10</v>
      </c>
      <c r="F51" s="1">
        <v>10</v>
      </c>
      <c r="G51" s="1">
        <v>0</v>
      </c>
      <c r="H51" s="1">
        <v>8</v>
      </c>
      <c r="I51" s="1">
        <v>2</v>
      </c>
      <c r="J51" s="1">
        <v>0.9</v>
      </c>
      <c r="K51" s="12">
        <v>10.150577545166</v>
      </c>
      <c r="L51" s="12">
        <v>2.2962779998779301</v>
      </c>
      <c r="M51" s="1">
        <v>1.71378517150879</v>
      </c>
      <c r="N51" s="1">
        <v>6.9054203033447301</v>
      </c>
      <c r="O51" s="1">
        <v>5</v>
      </c>
      <c r="P51" s="1">
        <v>5</v>
      </c>
      <c r="Q51" s="1">
        <v>15</v>
      </c>
      <c r="R51" s="19">
        <v>0.33329999999999999</v>
      </c>
      <c r="S51" s="19">
        <f t="shared" si="0"/>
        <v>0.5</v>
      </c>
      <c r="T51" s="1">
        <v>3.8901348114013699</v>
      </c>
      <c r="U51" s="1">
        <v>3.6300036907196001</v>
      </c>
      <c r="V51" s="1">
        <v>3.3345134258270299</v>
      </c>
      <c r="W51" s="12">
        <v>0.29549026489257801</v>
      </c>
      <c r="X51" s="1">
        <v>0.55562138557434104</v>
      </c>
      <c r="Y51" s="1">
        <v>0.55562138557434104</v>
      </c>
      <c r="Z51" s="1">
        <v>0.5</v>
      </c>
      <c r="AA51" s="1">
        <v>1</v>
      </c>
      <c r="AB51" s="1">
        <v>0.66666666666666696</v>
      </c>
      <c r="AC51" s="1">
        <v>0.8</v>
      </c>
      <c r="AD51" s="1">
        <v>0</v>
      </c>
      <c r="AE51" s="1">
        <v>0.5</v>
      </c>
    </row>
    <row r="52" spans="1:31" x14ac:dyDescent="0.15">
      <c r="A52" s="6">
        <v>109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9.0739898681640607</v>
      </c>
      <c r="L52" s="10">
        <v>2.63424873352051</v>
      </c>
      <c r="M52">
        <v>0.84178924560546897</v>
      </c>
      <c r="N52">
        <v>6.25174903869629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4.0189895629882804</v>
      </c>
      <c r="U52">
        <v>3.6217486858367902</v>
      </c>
      <c r="V52">
        <v>3.3942222595214799</v>
      </c>
      <c r="W52" s="17">
        <v>0.22752642631530801</v>
      </c>
      <c r="X52">
        <v>0.62476730346679699</v>
      </c>
      <c r="Y52">
        <v>0.62476730346679699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390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7.9791641235351598</v>
      </c>
      <c r="L53" s="10">
        <v>2.5468788146972701</v>
      </c>
      <c r="M53">
        <v>0.53936386108398404</v>
      </c>
      <c r="N53">
        <v>6.8495445251464799</v>
      </c>
      <c r="O53">
        <v>4</v>
      </c>
      <c r="P53">
        <v>4</v>
      </c>
      <c r="Q53">
        <v>13</v>
      </c>
      <c r="R53" s="16">
        <v>0.30769999999999997</v>
      </c>
      <c r="S53" s="16">
        <f t="shared" si="0"/>
        <v>0.4</v>
      </c>
      <c r="T53">
        <v>3.54753494262695</v>
      </c>
      <c r="U53">
        <v>3.11309742927551</v>
      </c>
      <c r="V53">
        <v>3.0184552669525102</v>
      </c>
      <c r="W53" s="17">
        <v>9.4642162322998005E-2</v>
      </c>
      <c r="X53">
        <v>0.52907967567443803</v>
      </c>
      <c r="Y53">
        <v>0.52907967567443803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1" x14ac:dyDescent="0.15">
      <c r="A54" s="6">
        <v>39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9.4858074188232404</v>
      </c>
      <c r="L54" s="10">
        <v>2.5182456970214799</v>
      </c>
      <c r="M54">
        <v>1.84243392944336</v>
      </c>
      <c r="N54">
        <v>5.33036231994629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4.1952648162841797</v>
      </c>
      <c r="U54">
        <v>3.94472360610962</v>
      </c>
      <c r="V54">
        <v>3.5989799499511701</v>
      </c>
      <c r="W54" s="17">
        <v>0.34574365615844699</v>
      </c>
      <c r="X54">
        <v>0.59628486633300803</v>
      </c>
      <c r="Y54">
        <v>0.59628486633300803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635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10.704750061035201</v>
      </c>
      <c r="L55" s="10">
        <v>2.6428642272949201</v>
      </c>
      <c r="M55">
        <v>2.0233459472656201</v>
      </c>
      <c r="N55">
        <v>6.9797782897949201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4.0976791381835902</v>
      </c>
      <c r="U55">
        <v>3.8487484455108598</v>
      </c>
      <c r="V55">
        <v>3.5037872791290301</v>
      </c>
      <c r="W55" s="17">
        <v>0.34496116638183599</v>
      </c>
      <c r="X55">
        <v>0.59389185905456499</v>
      </c>
      <c r="Y55">
        <v>0.59389185905456499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s="1" customFormat="1" x14ac:dyDescent="0.15">
      <c r="A56" s="8">
        <v>219</v>
      </c>
      <c r="B56" s="1">
        <v>17</v>
      </c>
      <c r="C56" s="1">
        <v>3</v>
      </c>
      <c r="D56" s="1">
        <v>10</v>
      </c>
      <c r="E56" s="1">
        <v>10</v>
      </c>
      <c r="F56" s="1">
        <v>10</v>
      </c>
      <c r="G56" s="1">
        <v>0</v>
      </c>
      <c r="H56" s="1">
        <v>7</v>
      </c>
      <c r="I56" s="1">
        <v>3</v>
      </c>
      <c r="J56" s="1">
        <v>0.85</v>
      </c>
      <c r="K56" s="12">
        <v>9.1126365661621094</v>
      </c>
      <c r="L56" s="12">
        <v>2.5922698974609402</v>
      </c>
      <c r="M56" s="1">
        <v>1.4634552001953101</v>
      </c>
      <c r="N56" s="1">
        <v>5.5521011352539098</v>
      </c>
      <c r="O56" s="1">
        <v>4</v>
      </c>
      <c r="P56" s="1">
        <v>4</v>
      </c>
      <c r="Q56" s="1">
        <v>14</v>
      </c>
      <c r="R56" s="19">
        <v>0.28570000000000001</v>
      </c>
      <c r="S56" s="19">
        <f t="shared" si="0"/>
        <v>0.4</v>
      </c>
      <c r="T56" s="1">
        <v>4.3778495788574201</v>
      </c>
      <c r="U56" s="1">
        <v>4.0527868270873997</v>
      </c>
      <c r="V56" s="1">
        <v>3.7530632019043</v>
      </c>
      <c r="W56" s="12">
        <v>0.29972362518310602</v>
      </c>
      <c r="X56" s="1">
        <v>0.624786376953125</v>
      </c>
      <c r="Y56" s="1">
        <v>0.624786376953125</v>
      </c>
      <c r="Z56" s="1">
        <v>0.4</v>
      </c>
      <c r="AA56" s="1">
        <v>1</v>
      </c>
      <c r="AB56" s="1">
        <v>0.71428571428571397</v>
      </c>
      <c r="AC56" s="1">
        <v>0.83333333333333304</v>
      </c>
      <c r="AD56" s="1">
        <v>0</v>
      </c>
      <c r="AE56" s="1">
        <v>0.6</v>
      </c>
    </row>
    <row r="57" spans="1:31" x14ac:dyDescent="0.15">
      <c r="A57" s="6">
        <v>965</v>
      </c>
      <c r="B57">
        <v>19</v>
      </c>
      <c r="C57">
        <v>1</v>
      </c>
      <c r="D57">
        <v>10</v>
      </c>
      <c r="E57">
        <v>10</v>
      </c>
      <c r="F57">
        <v>10</v>
      </c>
      <c r="G57">
        <v>0</v>
      </c>
      <c r="H57">
        <v>9</v>
      </c>
      <c r="I57">
        <v>1</v>
      </c>
      <c r="J57">
        <v>0.95</v>
      </c>
      <c r="K57" s="3">
        <v>12.5211086273193</v>
      </c>
      <c r="L57" s="10">
        <v>2.5494575500488299</v>
      </c>
      <c r="M57">
        <v>2.31388664245606</v>
      </c>
      <c r="N57">
        <v>8.7239055633544904</v>
      </c>
      <c r="O57">
        <v>7</v>
      </c>
      <c r="P57">
        <v>7</v>
      </c>
      <c r="Q57">
        <v>17</v>
      </c>
      <c r="R57" s="16">
        <v>0.4118</v>
      </c>
      <c r="S57" s="16">
        <f t="shared" ref="S57:S61" si="1">O57/E57</f>
        <v>0.7</v>
      </c>
      <c r="T57">
        <v>4.3991069793701199</v>
      </c>
      <c r="U57">
        <v>4.1645359992981001</v>
      </c>
      <c r="V57">
        <v>3.8337669372558598</v>
      </c>
      <c r="W57" s="17">
        <v>0.330769062042236</v>
      </c>
      <c r="X57">
        <v>0.56534004211425803</v>
      </c>
      <c r="Y57">
        <v>0.56534004211425803</v>
      </c>
      <c r="Z57">
        <v>0.7</v>
      </c>
      <c r="AA57">
        <v>1</v>
      </c>
      <c r="AB57">
        <v>0.58823529411764697</v>
      </c>
      <c r="AC57">
        <v>0.74074074074074103</v>
      </c>
      <c r="AD57">
        <v>0</v>
      </c>
      <c r="AE57">
        <v>0.3</v>
      </c>
    </row>
    <row r="58" spans="1:31" x14ac:dyDescent="0.15">
      <c r="A58" s="6">
        <v>767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10.418952941894499</v>
      </c>
      <c r="L58" s="10">
        <v>2.6292495727539098</v>
      </c>
      <c r="M58">
        <v>2.0696887969970699</v>
      </c>
      <c r="N58">
        <v>6.93931007385254</v>
      </c>
      <c r="O58">
        <v>3</v>
      </c>
      <c r="P58">
        <v>3</v>
      </c>
      <c r="Q58">
        <v>13</v>
      </c>
      <c r="R58" s="16">
        <v>0.23080000000000001</v>
      </c>
      <c r="S58" s="16">
        <f t="shared" si="1"/>
        <v>0.3</v>
      </c>
      <c r="T58">
        <v>3.8642120361328098</v>
      </c>
      <c r="U58">
        <v>3.6235122680664098</v>
      </c>
      <c r="V58">
        <v>3.29751825332642</v>
      </c>
      <c r="W58" s="17">
        <v>0.32599401473999001</v>
      </c>
      <c r="X58">
        <v>0.56669378280639604</v>
      </c>
      <c r="Y58">
        <v>0.56669378280639604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317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9.8195228576660192</v>
      </c>
      <c r="L59" s="10">
        <v>2.5452957153320299</v>
      </c>
      <c r="M59">
        <v>1.9575824737548799</v>
      </c>
      <c r="N59">
        <v>6.1542224884033203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4.2932720184326199</v>
      </c>
      <c r="U59">
        <v>4.0327382087707502</v>
      </c>
      <c r="V59">
        <v>3.7078118324279798</v>
      </c>
      <c r="W59" s="17">
        <v>0.32492637634277299</v>
      </c>
      <c r="X59">
        <v>0.585460186004639</v>
      </c>
      <c r="Y59">
        <v>0.585460186004639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538</v>
      </c>
      <c r="B60">
        <v>19</v>
      </c>
      <c r="C60">
        <v>1</v>
      </c>
      <c r="D60">
        <v>10</v>
      </c>
      <c r="E60">
        <v>10</v>
      </c>
      <c r="F60">
        <v>10</v>
      </c>
      <c r="G60">
        <v>0</v>
      </c>
      <c r="H60">
        <v>9</v>
      </c>
      <c r="I60">
        <v>1</v>
      </c>
      <c r="J60">
        <v>0.95</v>
      </c>
      <c r="K60" s="3">
        <v>13.0384979248047</v>
      </c>
      <c r="L60" s="10">
        <v>2.5367488861084002</v>
      </c>
      <c r="M60">
        <v>2.3458824157714799</v>
      </c>
      <c r="N60">
        <v>9.7599239349365199</v>
      </c>
      <c r="O60">
        <v>6</v>
      </c>
      <c r="P60">
        <v>6</v>
      </c>
      <c r="Q60">
        <v>16</v>
      </c>
      <c r="R60" s="16">
        <v>0.375</v>
      </c>
      <c r="S60" s="16">
        <f t="shared" si="1"/>
        <v>0.6</v>
      </c>
      <c r="T60">
        <v>4.6303787231445304</v>
      </c>
      <c r="U60">
        <v>4.3344349861145002</v>
      </c>
      <c r="V60">
        <v>4.0118227005004901</v>
      </c>
      <c r="W60" s="17">
        <v>0.322612285614014</v>
      </c>
      <c r="X60">
        <v>0.61855602264404297</v>
      </c>
      <c r="Y60">
        <v>0.61855602264404297</v>
      </c>
      <c r="Z60">
        <v>0.6</v>
      </c>
      <c r="AA60">
        <v>1</v>
      </c>
      <c r="AB60">
        <v>0.625</v>
      </c>
      <c r="AC60">
        <v>0.76923076923076905</v>
      </c>
      <c r="AD60">
        <v>0</v>
      </c>
      <c r="AE60">
        <v>0.4</v>
      </c>
    </row>
    <row r="61" spans="1:31" x14ac:dyDescent="0.15">
      <c r="A61" s="6">
        <v>970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8.1123428344726598</v>
      </c>
      <c r="L61" s="10">
        <v>2.4769401550293</v>
      </c>
      <c r="M61">
        <v>0.43460464477539101</v>
      </c>
      <c r="N61">
        <v>7.18613624572754</v>
      </c>
      <c r="O61">
        <v>4</v>
      </c>
      <c r="P61">
        <v>4</v>
      </c>
      <c r="Q61">
        <v>14</v>
      </c>
      <c r="R61" s="16">
        <v>0.28570000000000001</v>
      </c>
      <c r="S61" s="16">
        <f t="shared" si="1"/>
        <v>0.4</v>
      </c>
      <c r="T61">
        <v>3.5408668518066402</v>
      </c>
      <c r="U61">
        <v>3.0644097328186</v>
      </c>
      <c r="V61">
        <v>2.9869301319122301</v>
      </c>
      <c r="W61" s="17">
        <v>7.7479600906372098E-2</v>
      </c>
      <c r="X61">
        <v>0.55393671989440896</v>
      </c>
      <c r="Y61">
        <v>0.55393671989440896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s="3" customFormat="1" x14ac:dyDescent="0.15">
      <c r="K62" s="13" t="s">
        <v>29</v>
      </c>
      <c r="L62" s="10">
        <f>AVERAGE(L2:L61)</f>
        <v>1.9072786331176761</v>
      </c>
      <c r="W62" s="17">
        <f t="shared" ref="W62:AE62" si="2">AVERAGE(W2:W61)</f>
        <v>0.29040417671203611</v>
      </c>
      <c r="Z62" s="3">
        <f t="shared" si="2"/>
        <v>0.5466666666666663</v>
      </c>
      <c r="AA62" s="3">
        <f t="shared" si="2"/>
        <v>0.99333333333333329</v>
      </c>
      <c r="AB62" s="3">
        <f t="shared" si="2"/>
        <v>0.64891447604682939</v>
      </c>
      <c r="AC62" s="3">
        <f t="shared" si="2"/>
        <v>0.78374271380793137</v>
      </c>
      <c r="AD62" s="3">
        <f t="shared" si="2"/>
        <v>6.6666666666666671E-3</v>
      </c>
      <c r="AE62" s="3">
        <f t="shared" si="2"/>
        <v>0.44666666666666704</v>
      </c>
    </row>
    <row r="63" spans="1:31" s="3" customFormat="1" x14ac:dyDescent="0.15">
      <c r="K63" s="14" t="s">
        <v>30</v>
      </c>
      <c r="L63" s="10">
        <f>MAX(L2:L61)</f>
        <v>2.6428642272949201</v>
      </c>
      <c r="W63" s="17">
        <f t="shared" ref="W63:AE63" si="3">MAX(W2:W61)</f>
        <v>0.37011241912841802</v>
      </c>
      <c r="Z63" s="3">
        <f t="shared" si="3"/>
        <v>0.8</v>
      </c>
      <c r="AA63" s="3">
        <f t="shared" si="3"/>
        <v>1</v>
      </c>
      <c r="AB63" s="3">
        <f t="shared" si="3"/>
        <v>0.76923076923076905</v>
      </c>
      <c r="AC63" s="3">
        <f t="shared" si="3"/>
        <v>0.86956521739130399</v>
      </c>
      <c r="AD63" s="3">
        <f t="shared" si="3"/>
        <v>0.1</v>
      </c>
      <c r="AE63" s="3">
        <f t="shared" si="3"/>
        <v>0.7</v>
      </c>
    </row>
    <row r="64" spans="1:31" s="3" customFormat="1" x14ac:dyDescent="0.15">
      <c r="L64" s="10">
        <f>MIN(L2:L61)</f>
        <v>1.14737701416016</v>
      </c>
      <c r="W64" s="17">
        <f t="shared" ref="W64:AE64" si="4">MIN(W2:W61)</f>
        <v>7.7479600906372098E-2</v>
      </c>
      <c r="Z64" s="3">
        <f t="shared" si="4"/>
        <v>0.3</v>
      </c>
      <c r="AA64" s="3">
        <f t="shared" si="4"/>
        <v>0.9</v>
      </c>
      <c r="AB64" s="3">
        <f t="shared" si="4"/>
        <v>0.55555555555555602</v>
      </c>
      <c r="AC64" s="3">
        <f t="shared" si="4"/>
        <v>0.71428571428571397</v>
      </c>
      <c r="AD64" s="3">
        <f t="shared" si="4"/>
        <v>0</v>
      </c>
      <c r="AE64" s="3">
        <f t="shared" si="4"/>
        <v>0.2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O68" s="3" t="s">
        <v>97</v>
      </c>
      <c r="P68" s="3"/>
      <c r="Q68" s="3"/>
      <c r="R68" s="3"/>
      <c r="W68" s="17"/>
    </row>
    <row r="69" spans="11:23" x14ac:dyDescent="0.15">
      <c r="K69" s="3">
        <v>0.19500000000000001</v>
      </c>
      <c r="L69" s="10"/>
      <c r="O69" s="3">
        <v>0.2</v>
      </c>
      <c r="P69" s="3">
        <v>-400</v>
      </c>
      <c r="Q69" s="3">
        <v>1600</v>
      </c>
      <c r="R69" s="3">
        <v>80</v>
      </c>
      <c r="W69" s="17"/>
    </row>
    <row r="70" spans="11:23" x14ac:dyDescent="0.15">
      <c r="K70" s="3"/>
      <c r="L70" s="10"/>
      <c r="O70" s="3">
        <v>0.4</v>
      </c>
      <c r="P70" s="3">
        <v>-800</v>
      </c>
      <c r="Q70" s="3">
        <v>1200</v>
      </c>
      <c r="R70" s="3">
        <v>60</v>
      </c>
      <c r="W70" s="17"/>
    </row>
    <row r="71" spans="11:23" x14ac:dyDescent="0.15">
      <c r="K71" s="3" t="s">
        <v>31</v>
      </c>
      <c r="L71" s="3" t="s">
        <v>32</v>
      </c>
      <c r="O71" s="3">
        <v>0.45</v>
      </c>
      <c r="P71" s="3">
        <v>-900</v>
      </c>
      <c r="Q71" s="3">
        <v>1100</v>
      </c>
      <c r="R71" s="3">
        <v>55</v>
      </c>
      <c r="W71" s="17"/>
    </row>
    <row r="72" spans="11:23" x14ac:dyDescent="0.15">
      <c r="K72" s="3"/>
      <c r="L72" s="3"/>
      <c r="O72" s="3">
        <v>0.49</v>
      </c>
      <c r="P72" s="3">
        <v>-980</v>
      </c>
      <c r="Q72" s="3">
        <v>1020</v>
      </c>
      <c r="R72" s="3">
        <v>51</v>
      </c>
      <c r="W72" s="17"/>
    </row>
    <row r="73" spans="11:23" x14ac:dyDescent="0.15">
      <c r="K73" s="3" t="s">
        <v>134</v>
      </c>
      <c r="L73" s="3">
        <v>0</v>
      </c>
      <c r="W73" s="3"/>
    </row>
    <row r="74" spans="11:23" s="1" customFormat="1" x14ac:dyDescent="0.15">
      <c r="K74" s="12" t="s">
        <v>135</v>
      </c>
      <c r="L74" s="12">
        <f>COUNTIF(L2:L61,"&lt;0.859")-COUNTIF(L2:L61,"&lt;0.6")</f>
        <v>0</v>
      </c>
      <c r="W74" s="12"/>
    </row>
    <row r="75" spans="11:23" x14ac:dyDescent="0.15">
      <c r="K75" s="3" t="s">
        <v>136</v>
      </c>
      <c r="L75" s="3">
        <f>COUNTIF(L2:L61,"&lt;1.118")-COUNTIF(L2:L61,"&lt;0.859")</f>
        <v>0</v>
      </c>
      <c r="W75" s="3"/>
    </row>
    <row r="76" spans="11:23" x14ac:dyDescent="0.15">
      <c r="K76" s="3" t="s">
        <v>137</v>
      </c>
      <c r="L76" s="3">
        <f>COUNTIF(L2:L61,"&lt;1.377")-COUNTIF(L2:L61,"&lt;1.118")</f>
        <v>10</v>
      </c>
      <c r="W76" s="17"/>
    </row>
    <row r="77" spans="11:23" x14ac:dyDescent="0.15">
      <c r="K77" s="3" t="s">
        <v>138</v>
      </c>
      <c r="L77" s="3">
        <f>COUNTIF(L2:L61,"&lt;1.636")-COUNTIF(L2:L61,"&lt;1.377")</f>
        <v>10</v>
      </c>
      <c r="W77" s="17"/>
    </row>
    <row r="78" spans="11:23" x14ac:dyDescent="0.15">
      <c r="K78" s="3" t="s">
        <v>139</v>
      </c>
      <c r="L78" s="3">
        <f>COUNTIF(L2:L61,"&lt;1.895")-COUNTIF(L2:L61,"&lt;1.636")</f>
        <v>10</v>
      </c>
      <c r="W78" s="3"/>
    </row>
    <row r="79" spans="11:23" x14ac:dyDescent="0.15">
      <c r="K79" s="3" t="s">
        <v>140</v>
      </c>
      <c r="L79" s="3">
        <f>COUNTIF(L2:L61,"&lt;2.154")-COUNTIF(L2:L61,"&lt;1.895")</f>
        <v>10</v>
      </c>
      <c r="W79" s="3"/>
    </row>
    <row r="80" spans="11:23" x14ac:dyDescent="0.15">
      <c r="K80" s="3" t="s">
        <v>141</v>
      </c>
      <c r="L80" s="3">
        <f>COUNTIF(L2:L61,"&lt;2.413")-COUNTIF(L2:L61,"&lt;2.154")</f>
        <v>10</v>
      </c>
      <c r="W80" s="3"/>
    </row>
    <row r="81" spans="11:23" x14ac:dyDescent="0.15">
      <c r="K81" s="3" t="s">
        <v>142</v>
      </c>
      <c r="L81" s="3">
        <f>COUNTIF(L2:L61,"&lt;2.672")-COUNTIF(L2:L61,"&lt;2.413")</f>
        <v>10</v>
      </c>
      <c r="W81" s="3"/>
    </row>
    <row r="82" spans="11:23" x14ac:dyDescent="0.15">
      <c r="K82" s="3" t="s">
        <v>143</v>
      </c>
      <c r="L82" s="3">
        <f>COUNTIF(L2:L61,"&lt;2.931")-COUNTIF(L2:L61,"&lt;2.672")</f>
        <v>0</v>
      </c>
      <c r="W82" s="3"/>
    </row>
    <row r="83" spans="11:23" s="1" customFormat="1" x14ac:dyDescent="0.15">
      <c r="K83" s="12" t="s">
        <v>144</v>
      </c>
      <c r="L83" s="12">
        <f>COUNTIF(L2:L61,"&lt;3.19")-COUNTIF(L2:L61,"&lt;2.931")</f>
        <v>0</v>
      </c>
      <c r="M83" s="12"/>
      <c r="W83" s="12"/>
    </row>
    <row r="84" spans="11:23" x14ac:dyDescent="0.15">
      <c r="K84" s="3" t="s">
        <v>125</v>
      </c>
      <c r="L84" s="3">
        <v>0</v>
      </c>
      <c r="M84" s="3"/>
      <c r="W84" s="3"/>
    </row>
    <row r="85" spans="11:23" x14ac:dyDescent="0.15">
      <c r="K85" s="3" t="s">
        <v>145</v>
      </c>
      <c r="L85" s="11">
        <v>0</v>
      </c>
      <c r="W85" s="3"/>
    </row>
    <row r="86" spans="11:23" x14ac:dyDescent="0.15">
      <c r="K86" s="3" t="s">
        <v>78</v>
      </c>
      <c r="L86" s="3">
        <v>0</v>
      </c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W87" s="17"/>
    </row>
    <row r="88" spans="11:23" x14ac:dyDescent="0.15">
      <c r="K88" s="3" t="s">
        <v>80</v>
      </c>
      <c r="L88" s="3">
        <f>COUNTIF(L2:L61,"&lt;3.568")-COUNTIF(L2:L61,"&lt;3.373")</f>
        <v>0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O96">
        <v>1.9079999999999999</v>
      </c>
      <c r="P96">
        <v>0.155</v>
      </c>
      <c r="R96">
        <v>0.83799999999999997</v>
      </c>
      <c r="S96">
        <v>2.9830000000000001</v>
      </c>
      <c r="T96">
        <v>0.214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O97">
        <v>2.5009999999999999</v>
      </c>
      <c r="P97">
        <v>0.21299999999999999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O98">
        <v>3.472</v>
      </c>
      <c r="P98">
        <v>0.29099999999999998</v>
      </c>
      <c r="R98">
        <v>2.3980000000000001</v>
      </c>
      <c r="S98">
        <v>4.5430000000000001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K105" s="3"/>
      <c r="L105" s="10"/>
      <c r="W105" s="17"/>
    </row>
    <row r="106" spans="11:23" x14ac:dyDescent="0.15">
      <c r="K106" s="3"/>
      <c r="L106" s="10"/>
      <c r="W106" s="17"/>
    </row>
    <row r="107" spans="11:23" x14ac:dyDescent="0.15">
      <c r="K107" s="3"/>
      <c r="L107" s="10"/>
      <c r="W107" s="17"/>
    </row>
    <row r="108" spans="11:23" x14ac:dyDescent="0.15">
      <c r="K108" s="3"/>
      <c r="L108" s="10"/>
      <c r="W108" s="17"/>
    </row>
    <row r="109" spans="11:23" x14ac:dyDescent="0.15">
      <c r="K109" s="3"/>
      <c r="L109" s="10"/>
      <c r="W109" s="17"/>
    </row>
    <row r="110" spans="11:23" x14ac:dyDescent="0.15">
      <c r="K110" s="3"/>
      <c r="L110" s="3"/>
    </row>
    <row r="111" spans="11:23" x14ac:dyDescent="0.15">
      <c r="K111" s="3"/>
      <c r="L111" s="3"/>
    </row>
  </sheetData>
  <phoneticPr fontId="5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E99"/>
  <sheetViews>
    <sheetView topLeftCell="I49" workbookViewId="0">
      <selection activeCell="U69" sqref="U69"/>
    </sheetView>
  </sheetViews>
  <sheetFormatPr defaultColWidth="8.875" defaultRowHeight="13.5" x14ac:dyDescent="0.15"/>
  <cols>
    <col min="11" max="12" width="18.5" customWidth="1"/>
    <col min="23" max="23" width="18.37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597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1.51375961303711</v>
      </c>
      <c r="M2">
        <v>9999</v>
      </c>
      <c r="N2">
        <v>9999</v>
      </c>
      <c r="O2">
        <v>6</v>
      </c>
      <c r="P2">
        <v>6</v>
      </c>
      <c r="Q2">
        <v>16</v>
      </c>
      <c r="R2" s="16">
        <v>0.375</v>
      </c>
      <c r="S2" s="16">
        <f t="shared" ref="S2:S56" si="0">O2/E2</f>
        <v>0.6</v>
      </c>
      <c r="T2">
        <v>5.5073699951171902</v>
      </c>
      <c r="U2">
        <v>5.1733651161193803</v>
      </c>
      <c r="V2">
        <v>4.8597078323364302</v>
      </c>
      <c r="W2" s="17">
        <v>0.31365728378295898</v>
      </c>
      <c r="X2">
        <v>0.64766216278076205</v>
      </c>
      <c r="Y2">
        <v>0.64766216278076205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13.212623596191399</v>
      </c>
      <c r="L3" s="10">
        <v>1.4628982543945299</v>
      </c>
      <c r="M3">
        <v>1.17099380493164</v>
      </c>
      <c r="N3">
        <v>10.136251449585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5.1509895324706996</v>
      </c>
      <c r="U3">
        <v>4.78108787536621</v>
      </c>
      <c r="V3">
        <v>4.4879059791564897</v>
      </c>
      <c r="W3" s="17">
        <v>0.29318189620971702</v>
      </c>
      <c r="X3">
        <v>0.66308355331420898</v>
      </c>
      <c r="Y3">
        <v>0.66308355331420898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924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12.8609733581543</v>
      </c>
      <c r="L4" s="10">
        <v>1.28487396240234</v>
      </c>
      <c r="M4">
        <v>1.0061149597168</v>
      </c>
      <c r="N4">
        <v>10.074775695800801</v>
      </c>
      <c r="O4">
        <v>6</v>
      </c>
      <c r="P4">
        <v>6</v>
      </c>
      <c r="Q4">
        <v>16</v>
      </c>
      <c r="R4" s="16">
        <v>0.375</v>
      </c>
      <c r="S4" s="16">
        <f t="shared" si="0"/>
        <v>0.6</v>
      </c>
      <c r="T4">
        <v>5.0540904998779297</v>
      </c>
      <c r="U4">
        <v>4.6821627616882298</v>
      </c>
      <c r="V4">
        <v>4.4225492477417001</v>
      </c>
      <c r="W4" s="17">
        <v>0.25961351394653298</v>
      </c>
      <c r="X4">
        <v>0.63154125213623002</v>
      </c>
      <c r="Y4">
        <v>0.63154125213623002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889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12.847942352294901</v>
      </c>
      <c r="L5" s="10">
        <v>1.35564041137695</v>
      </c>
      <c r="M5">
        <v>1.0721321105957</v>
      </c>
      <c r="N5">
        <v>9.9341506958007795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4.9076423645019496</v>
      </c>
      <c r="U5">
        <v>4.5584750175476101</v>
      </c>
      <c r="V5">
        <v>4.2787270545959499</v>
      </c>
      <c r="W5" s="17">
        <v>0.27974796295165999</v>
      </c>
      <c r="X5">
        <v>0.62891530990600597</v>
      </c>
      <c r="Y5">
        <v>0.62891530990600597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578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1.38002777099609</v>
      </c>
      <c r="M6">
        <v>9999</v>
      </c>
      <c r="N6">
        <v>9999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5.3295555114746103</v>
      </c>
      <c r="U6">
        <v>5.0252656936645499</v>
      </c>
      <c r="V6">
        <v>4.6884260177612296</v>
      </c>
      <c r="W6" s="17">
        <v>0.33683967590331998</v>
      </c>
      <c r="X6">
        <v>0.64112949371337902</v>
      </c>
      <c r="Y6">
        <v>0.64112949371337902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13.212623596191399</v>
      </c>
      <c r="L7" s="10">
        <v>1.4628982543945299</v>
      </c>
      <c r="M7">
        <v>1.17099380493164</v>
      </c>
      <c r="N7">
        <v>10.136251449585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5.1509895324706996</v>
      </c>
      <c r="U7">
        <v>4.78108787536621</v>
      </c>
      <c r="V7">
        <v>4.4879059791564897</v>
      </c>
      <c r="W7" s="17">
        <v>0.29318189620971702</v>
      </c>
      <c r="X7">
        <v>0.66308355331420898</v>
      </c>
      <c r="Y7">
        <v>0.66308355331420898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924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12.8609733581543</v>
      </c>
      <c r="L8" s="10">
        <v>1.28487396240234</v>
      </c>
      <c r="M8">
        <v>1.0061149597168</v>
      </c>
      <c r="N8">
        <v>10.074775695800801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5.0540904998779297</v>
      </c>
      <c r="U8">
        <v>4.6821627616882298</v>
      </c>
      <c r="V8">
        <v>4.4225492477417001</v>
      </c>
      <c r="W8" s="17">
        <v>0.25961351394653298</v>
      </c>
      <c r="X8">
        <v>0.63154125213623002</v>
      </c>
      <c r="Y8">
        <v>0.63154125213623002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889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12.847942352294901</v>
      </c>
      <c r="L9" s="10">
        <v>1.35564041137695</v>
      </c>
      <c r="M9">
        <v>1.0721321105957</v>
      </c>
      <c r="N9">
        <v>9.9341506958007795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4.9076423645019496</v>
      </c>
      <c r="U9">
        <v>4.5584750175476101</v>
      </c>
      <c r="V9">
        <v>4.2787270545959499</v>
      </c>
      <c r="W9" s="17">
        <v>0.27974796295165999</v>
      </c>
      <c r="X9">
        <v>0.62891530990600597</v>
      </c>
      <c r="Y9">
        <v>0.62891530990600597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247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10.089052200317401</v>
      </c>
      <c r="L10" s="10">
        <v>1.4337005615234399</v>
      </c>
      <c r="M10">
        <v>0.81943511962890603</v>
      </c>
      <c r="N10">
        <v>7.7478389739990199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5.0295791625976598</v>
      </c>
      <c r="U10">
        <v>4.5980720520019496</v>
      </c>
      <c r="V10">
        <v>4.3764610290527299</v>
      </c>
      <c r="W10" s="17">
        <v>0.221611022949219</v>
      </c>
      <c r="X10">
        <v>0.65311813354492199</v>
      </c>
      <c r="Y10">
        <v>0.65311813354492199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304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12.747520446777299</v>
      </c>
      <c r="L11" s="10">
        <v>1.4641075134277299</v>
      </c>
      <c r="M11">
        <v>1.1974678039550799</v>
      </c>
      <c r="N11">
        <v>9.8706970214843697</v>
      </c>
      <c r="O11">
        <v>6</v>
      </c>
      <c r="P11">
        <v>6</v>
      </c>
      <c r="Q11">
        <v>16</v>
      </c>
      <c r="R11" s="16">
        <v>0.375</v>
      </c>
      <c r="S11" s="16">
        <f t="shared" si="0"/>
        <v>0.6</v>
      </c>
      <c r="T11">
        <v>5.0813293457031197</v>
      </c>
      <c r="U11">
        <v>4.7279491424560502</v>
      </c>
      <c r="V11">
        <v>4.4495110511779803</v>
      </c>
      <c r="W11" s="17">
        <v>0.27843809127807601</v>
      </c>
      <c r="X11">
        <v>0.63181829452514604</v>
      </c>
      <c r="Y11">
        <v>0.63181829452514604</v>
      </c>
      <c r="Z11">
        <v>0.6</v>
      </c>
      <c r="AA11">
        <v>1</v>
      </c>
      <c r="AB11">
        <v>0.625</v>
      </c>
      <c r="AC11">
        <v>0.76923076923076905</v>
      </c>
      <c r="AD11">
        <v>0</v>
      </c>
      <c r="AE11">
        <v>0.4</v>
      </c>
    </row>
    <row r="12" spans="1:31" s="28" customFormat="1" x14ac:dyDescent="0.15">
      <c r="A12" s="29">
        <v>605</v>
      </c>
      <c r="B12" s="28">
        <v>19</v>
      </c>
      <c r="C12" s="28">
        <v>1</v>
      </c>
      <c r="D12" s="28">
        <v>10</v>
      </c>
      <c r="E12" s="28">
        <v>10</v>
      </c>
      <c r="F12" s="28">
        <v>10</v>
      </c>
      <c r="G12" s="28">
        <v>0</v>
      </c>
      <c r="H12" s="28">
        <v>9</v>
      </c>
      <c r="I12" s="28">
        <v>1</v>
      </c>
      <c r="J12" s="28">
        <v>0.95</v>
      </c>
      <c r="K12" s="30">
        <v>12.234582901001</v>
      </c>
      <c r="L12" s="30">
        <v>1.4849395751953101</v>
      </c>
      <c r="M12" s="28">
        <v>1.1470413208007799</v>
      </c>
      <c r="N12" s="28">
        <v>8.5650405883789098</v>
      </c>
      <c r="O12" s="28">
        <v>6</v>
      </c>
      <c r="P12" s="28">
        <v>6</v>
      </c>
      <c r="Q12" s="28">
        <v>16</v>
      </c>
      <c r="R12" s="31">
        <v>0.375</v>
      </c>
      <c r="S12" s="31">
        <f t="shared" si="0"/>
        <v>0.6</v>
      </c>
      <c r="T12" s="28">
        <v>4.8164787292480504</v>
      </c>
      <c r="U12" s="28">
        <v>4.51497507095337</v>
      </c>
      <c r="V12" s="28">
        <v>4.22275638580322</v>
      </c>
      <c r="W12" s="30">
        <v>0.29221868515014598</v>
      </c>
      <c r="X12" s="28">
        <v>0.593722343444824</v>
      </c>
      <c r="Y12" s="28">
        <v>0.593722343444824</v>
      </c>
      <c r="Z12" s="28">
        <v>0.6</v>
      </c>
      <c r="AA12" s="28">
        <v>1</v>
      </c>
      <c r="AB12" s="28">
        <v>0.625</v>
      </c>
      <c r="AC12" s="28">
        <v>0.76923076923076905</v>
      </c>
      <c r="AD12" s="28">
        <v>0</v>
      </c>
      <c r="AE12" s="28">
        <v>0.4</v>
      </c>
    </row>
    <row r="13" spans="1:31" x14ac:dyDescent="0.15">
      <c r="A13" s="6">
        <v>229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10.3217124938965</v>
      </c>
      <c r="L13" s="10">
        <v>1.7060852050781199</v>
      </c>
      <c r="M13">
        <v>1.0290412902832</v>
      </c>
      <c r="N13">
        <v>7.3843078613281197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4.8080120086669904</v>
      </c>
      <c r="U13">
        <v>4.4200329780578604</v>
      </c>
      <c r="V13">
        <v>4.1532464027404803</v>
      </c>
      <c r="W13" s="17">
        <v>0.26678657531738298</v>
      </c>
      <c r="X13">
        <v>0.654765605926514</v>
      </c>
      <c r="Y13">
        <v>0.654765605926514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577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12.5681343078613</v>
      </c>
      <c r="L14" s="10">
        <v>1.6681442260742201</v>
      </c>
      <c r="M14">
        <v>1.4499664306640601</v>
      </c>
      <c r="N14">
        <v>9.9293594360351598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5.2424602508544904</v>
      </c>
      <c r="U14">
        <v>4.8652920722961399</v>
      </c>
      <c r="V14">
        <v>4.61120510101318</v>
      </c>
      <c r="W14" s="17">
        <v>0.25408697128295898</v>
      </c>
      <c r="X14">
        <v>0.63125514984130904</v>
      </c>
      <c r="Y14">
        <v>0.63125514984130904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399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13.0696868896484</v>
      </c>
      <c r="L15" s="10">
        <v>1.7777214050293</v>
      </c>
      <c r="M15">
        <v>1.5230255126953101</v>
      </c>
      <c r="N15">
        <v>9.9996490478515607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5.0788116455078098</v>
      </c>
      <c r="U15">
        <v>4.7300524711608896</v>
      </c>
      <c r="V15">
        <v>4.4413595199584996</v>
      </c>
      <c r="W15" s="17">
        <v>0.28869295120239302</v>
      </c>
      <c r="X15">
        <v>0.63745212554931596</v>
      </c>
      <c r="Y15">
        <v>0.63745212554931596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733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11.8653621673584</v>
      </c>
      <c r="L16" s="10">
        <v>1.68826484680176</v>
      </c>
      <c r="M16">
        <v>1.46877670288086</v>
      </c>
      <c r="N16">
        <v>9.1130142211914098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4.6890087127685502</v>
      </c>
      <c r="U16">
        <v>4.3773121833801296</v>
      </c>
      <c r="V16">
        <v>4.1230134963989302</v>
      </c>
      <c r="W16" s="17">
        <v>0.25429868698120101</v>
      </c>
      <c r="X16">
        <v>0.56599521636962902</v>
      </c>
      <c r="Y16">
        <v>0.56599521636962902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680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12.677793502807599</v>
      </c>
      <c r="L17" s="10">
        <v>1.7241325378418</v>
      </c>
      <c r="M17">
        <v>1.41609954833984</v>
      </c>
      <c r="N17">
        <v>9.0904026031494105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5.0513935089111301</v>
      </c>
      <c r="U17">
        <v>4.7370834350585902</v>
      </c>
      <c r="V17">
        <v>4.409912109375</v>
      </c>
      <c r="W17" s="17">
        <v>0.32717132568359403</v>
      </c>
      <c r="X17">
        <v>0.64148139953613303</v>
      </c>
      <c r="Y17">
        <v>0.64148139953613303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918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13.254478454589799</v>
      </c>
      <c r="L18" s="10">
        <v>1.7364692687988299</v>
      </c>
      <c r="M18">
        <v>1.4445915222168</v>
      </c>
      <c r="N18">
        <v>9.8790454864502006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5.2033958435058603</v>
      </c>
      <c r="U18">
        <v>4.8581337928771999</v>
      </c>
      <c r="V18">
        <v>4.5423889160156197</v>
      </c>
      <c r="W18" s="17">
        <v>0.31574487686157199</v>
      </c>
      <c r="X18">
        <v>0.66100692749023404</v>
      </c>
      <c r="Y18">
        <v>0.66100692749023404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739</v>
      </c>
      <c r="B19">
        <v>20</v>
      </c>
      <c r="C19">
        <v>0</v>
      </c>
      <c r="D19">
        <v>10</v>
      </c>
      <c r="E19">
        <v>10</v>
      </c>
      <c r="F19">
        <v>10</v>
      </c>
      <c r="G19">
        <v>0</v>
      </c>
      <c r="H19">
        <v>10</v>
      </c>
      <c r="I19">
        <v>0</v>
      </c>
      <c r="J19">
        <v>1</v>
      </c>
      <c r="K19" s="3">
        <v>9999</v>
      </c>
      <c r="L19" s="10">
        <v>1.6501522064209</v>
      </c>
      <c r="M19">
        <v>9999</v>
      </c>
      <c r="N19">
        <v>9999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4.4673652648925799</v>
      </c>
      <c r="U19">
        <v>4.240966796875</v>
      </c>
      <c r="V19">
        <v>3.9269156455993599</v>
      </c>
      <c r="W19" s="17">
        <v>0.31405115127563499</v>
      </c>
      <c r="X19">
        <v>0.540449619293213</v>
      </c>
      <c r="Y19">
        <v>0.540449619293213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918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13.254478454589799</v>
      </c>
      <c r="L20" s="10">
        <v>1.7364692687988299</v>
      </c>
      <c r="M20">
        <v>1.4445915222168</v>
      </c>
      <c r="N20">
        <v>9.8790454864502006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5.2033958435058603</v>
      </c>
      <c r="U20">
        <v>4.8581337928771999</v>
      </c>
      <c r="V20">
        <v>4.5423889160156197</v>
      </c>
      <c r="W20" s="17">
        <v>0.31574487686157199</v>
      </c>
      <c r="X20">
        <v>0.66100692749023404</v>
      </c>
      <c r="Y20">
        <v>0.66100692749023404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13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10.2803039550781</v>
      </c>
      <c r="L21" s="10">
        <v>1.5794849395752</v>
      </c>
      <c r="M21">
        <v>0.89804458618164096</v>
      </c>
      <c r="N21">
        <v>7.4688167572021502</v>
      </c>
      <c r="O21">
        <v>6</v>
      </c>
      <c r="P21">
        <v>6</v>
      </c>
      <c r="Q21">
        <v>16</v>
      </c>
      <c r="R21" s="16">
        <v>0.375</v>
      </c>
      <c r="S21" s="16">
        <f t="shared" si="0"/>
        <v>0.6</v>
      </c>
      <c r="T21">
        <v>4.5280227661132804</v>
      </c>
      <c r="U21">
        <v>4.1619348526001003</v>
      </c>
      <c r="V21">
        <v>3.9110138416290301</v>
      </c>
      <c r="W21" s="17">
        <v>0.250921010971069</v>
      </c>
      <c r="X21">
        <v>0.61700892448425304</v>
      </c>
      <c r="Y21">
        <v>0.61700892448425304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x14ac:dyDescent="0.15">
      <c r="A22" s="6">
        <v>600</v>
      </c>
      <c r="B22">
        <v>20</v>
      </c>
      <c r="C22">
        <v>0</v>
      </c>
      <c r="D22">
        <v>10</v>
      </c>
      <c r="E22">
        <v>10</v>
      </c>
      <c r="F22">
        <v>10</v>
      </c>
      <c r="G22">
        <v>0</v>
      </c>
      <c r="H22">
        <v>10</v>
      </c>
      <c r="I22">
        <v>0</v>
      </c>
      <c r="J22">
        <v>1</v>
      </c>
      <c r="K22" s="3">
        <v>9999</v>
      </c>
      <c r="L22" s="10">
        <v>1.60916519165039</v>
      </c>
      <c r="M22">
        <v>9999</v>
      </c>
      <c r="N22">
        <v>9999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5.15582275390625</v>
      </c>
      <c r="U22">
        <v>4.8863143920898402</v>
      </c>
      <c r="V22">
        <v>4.5162019729614302</v>
      </c>
      <c r="W22" s="17">
        <v>0.37011241912841802</v>
      </c>
      <c r="X22">
        <v>0.639620780944824</v>
      </c>
      <c r="Y22">
        <v>0.639620780944824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s="28" customFormat="1" x14ac:dyDescent="0.15">
      <c r="A23" s="29">
        <v>385</v>
      </c>
      <c r="B23" s="28">
        <v>20</v>
      </c>
      <c r="C23" s="28">
        <v>0</v>
      </c>
      <c r="D23" s="28">
        <v>10</v>
      </c>
      <c r="E23" s="28">
        <v>10</v>
      </c>
      <c r="F23" s="28">
        <v>10</v>
      </c>
      <c r="G23" s="28">
        <v>0</v>
      </c>
      <c r="H23" s="28">
        <v>10</v>
      </c>
      <c r="I23" s="28">
        <v>0</v>
      </c>
      <c r="J23" s="28">
        <v>1</v>
      </c>
      <c r="K23" s="30">
        <v>9999</v>
      </c>
      <c r="L23" s="30">
        <v>1.57627105712891</v>
      </c>
      <c r="M23" s="28">
        <v>9999</v>
      </c>
      <c r="N23" s="28">
        <v>9999</v>
      </c>
      <c r="O23" s="28">
        <v>6</v>
      </c>
      <c r="P23" s="28">
        <v>6</v>
      </c>
      <c r="Q23" s="28">
        <v>16</v>
      </c>
      <c r="R23" s="31">
        <v>0.375</v>
      </c>
      <c r="S23" s="31">
        <f t="shared" si="0"/>
        <v>0.6</v>
      </c>
      <c r="T23" s="28">
        <v>5.2552146911621103</v>
      </c>
      <c r="U23" s="28">
        <v>4.9526901245117196</v>
      </c>
      <c r="V23" s="28">
        <v>4.6283712387084996</v>
      </c>
      <c r="W23" s="30">
        <v>0.32431888580322299</v>
      </c>
      <c r="X23" s="28">
        <v>0.62684345245361295</v>
      </c>
      <c r="Y23" s="28">
        <v>0.62684345245361295</v>
      </c>
      <c r="Z23" s="28">
        <v>0.6</v>
      </c>
      <c r="AA23" s="28">
        <v>1</v>
      </c>
      <c r="AB23" s="28">
        <v>0.625</v>
      </c>
      <c r="AC23" s="28">
        <v>0.76923076923076905</v>
      </c>
      <c r="AD23" s="28">
        <v>0</v>
      </c>
      <c r="AE23" s="28">
        <v>0.4</v>
      </c>
    </row>
    <row r="24" spans="1:31" x14ac:dyDescent="0.15">
      <c r="A24" s="6">
        <v>176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9.9316482543945295</v>
      </c>
      <c r="L24" s="10">
        <v>1.9286041259765601</v>
      </c>
      <c r="M24">
        <v>1.41204833984375</v>
      </c>
      <c r="N24">
        <v>7.4210319519043004</v>
      </c>
      <c r="O24">
        <v>5</v>
      </c>
      <c r="P24">
        <v>5</v>
      </c>
      <c r="Q24">
        <v>14</v>
      </c>
      <c r="R24" s="16">
        <v>0.35709999999999997</v>
      </c>
      <c r="S24" s="16">
        <f t="shared" si="0"/>
        <v>0.5</v>
      </c>
      <c r="T24">
        <v>4.1230144500732404</v>
      </c>
      <c r="U24">
        <v>3.7963297367095898</v>
      </c>
      <c r="V24">
        <v>3.5630135536193901</v>
      </c>
      <c r="W24" s="17">
        <v>0.23331618309020999</v>
      </c>
      <c r="X24">
        <v>0.56000089645385698</v>
      </c>
      <c r="Y24">
        <v>0.56000089645385698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501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9.3316364288330096</v>
      </c>
      <c r="L25" s="10">
        <v>1.93361663818359</v>
      </c>
      <c r="M25">
        <v>0.75198745727539096</v>
      </c>
      <c r="N25">
        <v>6.6298484802246103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4.7612457275390598</v>
      </c>
      <c r="U25">
        <v>4.3226838111877397</v>
      </c>
      <c r="V25">
        <v>4.10133981704712</v>
      </c>
      <c r="W25" s="17">
        <v>0.221343994140625</v>
      </c>
      <c r="X25">
        <v>0.65990591049194303</v>
      </c>
      <c r="Y25">
        <v>0.65990591049194303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439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8.2264804840087908</v>
      </c>
      <c r="L26" s="10">
        <v>1.96017646789551</v>
      </c>
      <c r="M26">
        <v>1.01143646240234</v>
      </c>
      <c r="N26">
        <v>5.7893733978271502</v>
      </c>
      <c r="O26">
        <v>4</v>
      </c>
      <c r="P26">
        <v>4</v>
      </c>
      <c r="Q26">
        <v>13</v>
      </c>
      <c r="R26" s="16">
        <v>0.30769999999999997</v>
      </c>
      <c r="S26" s="16">
        <f t="shared" si="0"/>
        <v>0.4</v>
      </c>
      <c r="T26">
        <v>3.8004703521728498</v>
      </c>
      <c r="U26">
        <v>3.4751613140106201</v>
      </c>
      <c r="V26">
        <v>3.2737801074981698</v>
      </c>
      <c r="W26" s="17">
        <v>0.20138120651245101</v>
      </c>
      <c r="X26">
        <v>0.52669024467468295</v>
      </c>
      <c r="Y26">
        <v>0.52669024467468295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248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10.4051151275635</v>
      </c>
      <c r="L27" s="10">
        <v>1.9848480224609399</v>
      </c>
      <c r="M27">
        <v>1.3254547119140601</v>
      </c>
      <c r="N27">
        <v>7.2283706665039098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4.5812740325927699</v>
      </c>
      <c r="U27">
        <v>4.2390804290771502</v>
      </c>
      <c r="V27">
        <v>3.9479346275329599</v>
      </c>
      <c r="W27" s="17">
        <v>0.29114580154419001</v>
      </c>
      <c r="X27">
        <v>0.63333940505981401</v>
      </c>
      <c r="Y27">
        <v>0.63333940505981401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610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8.8428153991699201</v>
      </c>
      <c r="L28" s="10">
        <v>1.7884502410888701</v>
      </c>
      <c r="M28">
        <v>0.71620941162109397</v>
      </c>
      <c r="N28">
        <v>6.5035285949706996</v>
      </c>
      <c r="O28">
        <v>5</v>
      </c>
      <c r="P28">
        <v>5</v>
      </c>
      <c r="Q28">
        <v>15</v>
      </c>
      <c r="R28" s="16">
        <v>0.33329999999999999</v>
      </c>
      <c r="S28" s="16">
        <f t="shared" si="0"/>
        <v>0.5</v>
      </c>
      <c r="T28">
        <v>4.2027168273925799</v>
      </c>
      <c r="U28">
        <v>3.81581330299377</v>
      </c>
      <c r="V28">
        <v>3.6104609966278098</v>
      </c>
      <c r="W28" s="17">
        <v>0.20535230636596699</v>
      </c>
      <c r="X28">
        <v>0.59225583076477095</v>
      </c>
      <c r="Y28">
        <v>0.59225583076477095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471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9.5644092559814506</v>
      </c>
      <c r="L29" s="10">
        <v>1.7996177673339799</v>
      </c>
      <c r="M29">
        <v>1.2210121154785201</v>
      </c>
      <c r="N29">
        <v>6.8129844665527299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4.6843013763427699</v>
      </c>
      <c r="U29">
        <v>4.3179864883422896</v>
      </c>
      <c r="V29">
        <v>4.0765180587768501</v>
      </c>
      <c r="W29" s="17">
        <v>0.24146842956542999</v>
      </c>
      <c r="X29">
        <v>0.60778331756591797</v>
      </c>
      <c r="Y29">
        <v>0.60778331756591797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702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13.035551071166999</v>
      </c>
      <c r="L30" s="10">
        <v>1.8518524169921899</v>
      </c>
      <c r="M30">
        <v>1.5735511779785201</v>
      </c>
      <c r="N30">
        <v>9.6432857513427699</v>
      </c>
      <c r="O30">
        <v>6</v>
      </c>
      <c r="P30">
        <v>6</v>
      </c>
      <c r="Q30">
        <v>16</v>
      </c>
      <c r="R30" s="16">
        <v>0.375</v>
      </c>
      <c r="S30" s="16">
        <f t="shared" si="0"/>
        <v>0.6</v>
      </c>
      <c r="T30">
        <v>5.0322628021240199</v>
      </c>
      <c r="U30">
        <v>4.7077298164367702</v>
      </c>
      <c r="V30">
        <v>4.3833518028259304</v>
      </c>
      <c r="W30" s="17">
        <v>0.32437801361084001</v>
      </c>
      <c r="X30">
        <v>0.64891099929809604</v>
      </c>
      <c r="Y30">
        <v>0.64891099929809604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780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13.2326164245606</v>
      </c>
      <c r="L31" s="10">
        <v>1.9440841674804701</v>
      </c>
      <c r="M31">
        <v>1.69852066040039</v>
      </c>
      <c r="N31">
        <v>10.0872039794922</v>
      </c>
      <c r="O31">
        <v>7</v>
      </c>
      <c r="P31">
        <v>7</v>
      </c>
      <c r="Q31">
        <v>17</v>
      </c>
      <c r="R31" s="16">
        <v>0.4118</v>
      </c>
      <c r="S31" s="16">
        <f t="shared" si="0"/>
        <v>0.7</v>
      </c>
      <c r="T31">
        <v>5.0154247283935502</v>
      </c>
      <c r="U31">
        <v>4.6655039787292498</v>
      </c>
      <c r="V31">
        <v>4.3625283241271999</v>
      </c>
      <c r="W31" s="17">
        <v>0.302975654602051</v>
      </c>
      <c r="X31">
        <v>0.65289640426635698</v>
      </c>
      <c r="Y31">
        <v>0.65289640426635698</v>
      </c>
      <c r="Z31">
        <v>0.7</v>
      </c>
      <c r="AA31">
        <v>1</v>
      </c>
      <c r="AB31">
        <v>0.58823529411764697</v>
      </c>
      <c r="AC31">
        <v>0.74074074074074103</v>
      </c>
      <c r="AD31">
        <v>0</v>
      </c>
      <c r="AE31">
        <v>0.3</v>
      </c>
    </row>
    <row r="32" spans="1:31" x14ac:dyDescent="0.15">
      <c r="A32" s="6">
        <v>66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12.834880828857401</v>
      </c>
      <c r="L32" s="10">
        <v>1.9117622375488299</v>
      </c>
      <c r="M32">
        <v>1.6743087768554701</v>
      </c>
      <c r="N32">
        <v>9.7622947692871094</v>
      </c>
      <c r="O32">
        <v>6</v>
      </c>
      <c r="P32">
        <v>6</v>
      </c>
      <c r="Q32">
        <v>16</v>
      </c>
      <c r="R32" s="16">
        <v>0.375</v>
      </c>
      <c r="S32" s="16">
        <f t="shared" si="0"/>
        <v>0.6</v>
      </c>
      <c r="T32">
        <v>5.3047294616699201</v>
      </c>
      <c r="U32">
        <v>4.9479794502258301</v>
      </c>
      <c r="V32">
        <v>4.6499147415161097</v>
      </c>
      <c r="W32" s="17">
        <v>0.29806470870971702</v>
      </c>
      <c r="X32">
        <v>0.65481472015380904</v>
      </c>
      <c r="Y32">
        <v>0.65481472015380904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408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10.498249053955099</v>
      </c>
      <c r="L33" s="10">
        <v>1.8893241882324201</v>
      </c>
      <c r="M33">
        <v>1.2421913146972701</v>
      </c>
      <c r="N33">
        <v>7.5254993438720703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4.4369258880615199</v>
      </c>
      <c r="U33">
        <v>4.0983295440673801</v>
      </c>
      <c r="V33">
        <v>3.8247802257537802</v>
      </c>
      <c r="W33" s="17">
        <v>0.27354931831359902</v>
      </c>
      <c r="X33">
        <v>0.61214566230773904</v>
      </c>
      <c r="Y33">
        <v>0.61214566230773904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28" customFormat="1" x14ac:dyDescent="0.15">
      <c r="A34" s="29">
        <v>952</v>
      </c>
      <c r="B34" s="28">
        <v>17</v>
      </c>
      <c r="C34" s="28">
        <v>3</v>
      </c>
      <c r="D34" s="28">
        <v>10</v>
      </c>
      <c r="E34" s="28">
        <v>10</v>
      </c>
      <c r="F34" s="28">
        <v>10</v>
      </c>
      <c r="G34" s="28">
        <v>0</v>
      </c>
      <c r="H34" s="28">
        <v>7</v>
      </c>
      <c r="I34" s="28">
        <v>3</v>
      </c>
      <c r="J34" s="28">
        <v>0.85</v>
      </c>
      <c r="K34" s="30">
        <v>9.2976856231689506</v>
      </c>
      <c r="L34" s="30">
        <v>1.77970123291016</v>
      </c>
      <c r="M34" s="28">
        <v>0.87759017944335904</v>
      </c>
      <c r="N34" s="28">
        <v>7.7329463958740199</v>
      </c>
      <c r="O34" s="28">
        <v>7</v>
      </c>
      <c r="P34" s="28">
        <v>7</v>
      </c>
      <c r="Q34" s="28">
        <v>17</v>
      </c>
      <c r="R34" s="31">
        <v>0.4118</v>
      </c>
      <c r="S34" s="31">
        <f t="shared" si="0"/>
        <v>0.7</v>
      </c>
      <c r="T34" s="28">
        <v>4.7303161621093697</v>
      </c>
      <c r="U34" s="28">
        <v>4.23921871185303</v>
      </c>
      <c r="V34" s="28">
        <v>4.0963802337646502</v>
      </c>
      <c r="W34" s="30">
        <v>0.14283847808837899</v>
      </c>
      <c r="X34" s="28">
        <v>0.63393592834472701</v>
      </c>
      <c r="Y34" s="28">
        <v>0.63393592834472701</v>
      </c>
      <c r="Z34" s="28">
        <v>0.7</v>
      </c>
      <c r="AA34" s="28">
        <v>1</v>
      </c>
      <c r="AB34" s="28">
        <v>0.58823529411764697</v>
      </c>
      <c r="AC34" s="28">
        <v>0.74074074074074103</v>
      </c>
      <c r="AD34" s="28">
        <v>0</v>
      </c>
      <c r="AE34" s="28">
        <v>0.3</v>
      </c>
    </row>
    <row r="35" spans="1:31" x14ac:dyDescent="0.15">
      <c r="A35" s="6">
        <v>576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10.0654296875</v>
      </c>
      <c r="L35" s="10">
        <v>2.1596164703369101</v>
      </c>
      <c r="M35">
        <v>1.60601806640625</v>
      </c>
      <c r="N35">
        <v>7.1142730712890598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4.7743911743164098</v>
      </c>
      <c r="U35">
        <v>4.42250633239746</v>
      </c>
      <c r="V35">
        <v>4.16098928451538</v>
      </c>
      <c r="W35" s="17">
        <v>0.26151704788208002</v>
      </c>
      <c r="X35">
        <v>0.61340188980102495</v>
      </c>
      <c r="Y35">
        <v>0.61340188980102495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140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12.781984329223601</v>
      </c>
      <c r="L36" s="10">
        <v>2.0721778869628902</v>
      </c>
      <c r="M36">
        <v>1.83835220336914</v>
      </c>
      <c r="N36">
        <v>9.5615386962890607</v>
      </c>
      <c r="O36">
        <v>5</v>
      </c>
      <c r="P36">
        <v>5</v>
      </c>
      <c r="Q36">
        <v>15</v>
      </c>
      <c r="R36" s="16">
        <v>0.33329999999999999</v>
      </c>
      <c r="S36" s="16">
        <f t="shared" si="0"/>
        <v>0.5</v>
      </c>
      <c r="T36">
        <v>4.7281875610351598</v>
      </c>
      <c r="U36">
        <v>4.4298238754272496</v>
      </c>
      <c r="V36">
        <v>4.11706447601318</v>
      </c>
      <c r="W36" s="17">
        <v>0.312759399414062</v>
      </c>
      <c r="X36">
        <v>0.61112308502197299</v>
      </c>
      <c r="Y36">
        <v>0.61112308502197299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141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10.3313331604004</v>
      </c>
      <c r="L37" s="10">
        <v>2.0478324890136701</v>
      </c>
      <c r="M37">
        <v>1.35721588134766</v>
      </c>
      <c r="N37">
        <v>6.9013252258300799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4.6949310302734402</v>
      </c>
      <c r="U37">
        <v>4.3674135208129901</v>
      </c>
      <c r="V37">
        <v>4.0722942352294904</v>
      </c>
      <c r="W37" s="17">
        <v>0.29511928558349598</v>
      </c>
      <c r="X37">
        <v>0.62263679504394498</v>
      </c>
      <c r="Y37">
        <v>0.62263679504394498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855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9.8626899719238299</v>
      </c>
      <c r="L38" s="10">
        <v>2.1980857849121098</v>
      </c>
      <c r="M38">
        <v>1.5481758117675799</v>
      </c>
      <c r="N38">
        <v>6.3311920166015598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4.3179283142089799</v>
      </c>
      <c r="U38">
        <v>4.03924560546875</v>
      </c>
      <c r="V38">
        <v>3.72537040710449</v>
      </c>
      <c r="W38" s="17">
        <v>0.31387519836425798</v>
      </c>
      <c r="X38">
        <v>0.59255790710449197</v>
      </c>
      <c r="Y38">
        <v>0.59255790710449197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668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12.4697608947754</v>
      </c>
      <c r="L39" s="10">
        <v>2.2100162506103498</v>
      </c>
      <c r="M39">
        <v>1.9326705932617201</v>
      </c>
      <c r="N39">
        <v>8.6262435913085902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4.5913066864013699</v>
      </c>
      <c r="U39">
        <v>4.33756351470947</v>
      </c>
      <c r="V39">
        <v>3.9905815124511701</v>
      </c>
      <c r="W39" s="17">
        <v>0.346982002258301</v>
      </c>
      <c r="X39">
        <v>0.60072517395019498</v>
      </c>
      <c r="Y39">
        <v>0.60072517395019498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896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10.0399951934815</v>
      </c>
      <c r="L40" s="10">
        <v>2.1060886383056601</v>
      </c>
      <c r="M40">
        <v>1.50069808959961</v>
      </c>
      <c r="N40">
        <v>6.89044189453125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4.50950050354004</v>
      </c>
      <c r="U40">
        <v>4.18530368804932</v>
      </c>
      <c r="V40">
        <v>3.91378545761108</v>
      </c>
      <c r="W40" s="17">
        <v>0.27151823043823198</v>
      </c>
      <c r="X40">
        <v>0.59571504592895497</v>
      </c>
      <c r="Y40">
        <v>0.59571504592895497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140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12.781984329223601</v>
      </c>
      <c r="L41" s="10">
        <v>2.0721778869628902</v>
      </c>
      <c r="M41">
        <v>1.83835220336914</v>
      </c>
      <c r="N41">
        <v>9.5615386962890607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4.7281875610351598</v>
      </c>
      <c r="U41">
        <v>4.4298238754272496</v>
      </c>
      <c r="V41">
        <v>4.11706447601318</v>
      </c>
      <c r="W41" s="17">
        <v>0.312759399414062</v>
      </c>
      <c r="X41">
        <v>0.61112308502197299</v>
      </c>
      <c r="Y41">
        <v>0.61112308502197299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696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11.557004928588899</v>
      </c>
      <c r="L42" s="10">
        <v>2.10552978515625</v>
      </c>
      <c r="M42">
        <v>1.8621940612793</v>
      </c>
      <c r="N42">
        <v>8.0682544708252006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3.9785842895507799</v>
      </c>
      <c r="U42">
        <v>3.7728855609893799</v>
      </c>
      <c r="V42">
        <v>3.4656283855438201</v>
      </c>
      <c r="W42" s="17">
        <v>0.30725717544555697</v>
      </c>
      <c r="X42">
        <v>0.51295590400695801</v>
      </c>
      <c r="Y42">
        <v>0.51295590400695801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140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12.781984329223601</v>
      </c>
      <c r="L43" s="10">
        <v>2.0721778869628902</v>
      </c>
      <c r="M43">
        <v>1.83835220336914</v>
      </c>
      <c r="N43">
        <v>9.5615386962890607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4.7281875610351598</v>
      </c>
      <c r="U43">
        <v>4.4298238754272496</v>
      </c>
      <c r="V43">
        <v>4.11706447601318</v>
      </c>
      <c r="W43" s="17">
        <v>0.312759399414062</v>
      </c>
      <c r="X43">
        <v>0.61112308502197299</v>
      </c>
      <c r="Y43">
        <v>0.61112308502197299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855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9.8626899719238299</v>
      </c>
      <c r="L44" s="10">
        <v>2.1980857849121098</v>
      </c>
      <c r="M44">
        <v>1.5481758117675799</v>
      </c>
      <c r="N44">
        <v>6.3311920166015598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4.3179283142089799</v>
      </c>
      <c r="U44">
        <v>4.03924560546875</v>
      </c>
      <c r="V44">
        <v>3.72537040710449</v>
      </c>
      <c r="W44" s="17">
        <v>0.31387519836425798</v>
      </c>
      <c r="X44">
        <v>0.59255790710449197</v>
      </c>
      <c r="Y44">
        <v>0.59255790710449197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s="28" customFormat="1" x14ac:dyDescent="0.15">
      <c r="A45" s="29">
        <v>696</v>
      </c>
      <c r="B45" s="28">
        <v>19</v>
      </c>
      <c r="C45" s="28">
        <v>1</v>
      </c>
      <c r="D45" s="28">
        <v>10</v>
      </c>
      <c r="E45" s="28">
        <v>10</v>
      </c>
      <c r="F45" s="28">
        <v>10</v>
      </c>
      <c r="G45" s="28">
        <v>0</v>
      </c>
      <c r="H45" s="28">
        <v>9</v>
      </c>
      <c r="I45" s="28">
        <v>1</v>
      </c>
      <c r="J45" s="28">
        <v>0.95</v>
      </c>
      <c r="K45" s="30">
        <v>11.557004928588899</v>
      </c>
      <c r="L45" s="30">
        <v>2.10552978515625</v>
      </c>
      <c r="M45" s="28">
        <v>1.8621940612793</v>
      </c>
      <c r="N45" s="28">
        <v>8.0682544708252006</v>
      </c>
      <c r="O45" s="28">
        <v>5</v>
      </c>
      <c r="P45" s="28">
        <v>5</v>
      </c>
      <c r="Q45" s="28">
        <v>15</v>
      </c>
      <c r="R45" s="31">
        <v>0.33329999999999999</v>
      </c>
      <c r="S45" s="31">
        <f t="shared" si="0"/>
        <v>0.5</v>
      </c>
      <c r="T45" s="28">
        <v>3.9785842895507799</v>
      </c>
      <c r="U45" s="28">
        <v>3.7728855609893799</v>
      </c>
      <c r="V45" s="28">
        <v>3.4656283855438201</v>
      </c>
      <c r="W45" s="30">
        <v>0.30725717544555697</v>
      </c>
      <c r="X45" s="28">
        <v>0.51295590400695801</v>
      </c>
      <c r="Y45" s="28">
        <v>0.51295590400695801</v>
      </c>
      <c r="Z45" s="28">
        <v>0.5</v>
      </c>
      <c r="AA45" s="28">
        <v>1</v>
      </c>
      <c r="AB45" s="28">
        <v>0.66666666666666696</v>
      </c>
      <c r="AC45" s="28">
        <v>0.8</v>
      </c>
      <c r="AD45" s="28">
        <v>0</v>
      </c>
      <c r="AE45" s="28">
        <v>0.5</v>
      </c>
    </row>
    <row r="46" spans="1:31" x14ac:dyDescent="0.15">
      <c r="A46" s="6">
        <v>928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13.035099029541</v>
      </c>
      <c r="L46" s="10">
        <v>2.36561775207519</v>
      </c>
      <c r="M46">
        <v>2.0867767333984402</v>
      </c>
      <c r="N46">
        <v>9.0665988922119105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4.4604320526123002</v>
      </c>
      <c r="U46">
        <v>4.2258830070495597</v>
      </c>
      <c r="V46">
        <v>3.8717770576477002</v>
      </c>
      <c r="W46" s="17">
        <v>0.35410594940185602</v>
      </c>
      <c r="X46">
        <v>0.58865499496460005</v>
      </c>
      <c r="Y46">
        <v>0.58865499496460005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152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8.9707775115966797</v>
      </c>
      <c r="L47" s="10">
        <v>2.38883399963379</v>
      </c>
      <c r="M47">
        <v>1.3446693420410201</v>
      </c>
      <c r="N47">
        <v>5.9222469329834002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3.9851779937744101</v>
      </c>
      <c r="U47">
        <v>3.66757035255432</v>
      </c>
      <c r="V47">
        <v>3.4159989356994598</v>
      </c>
      <c r="W47" s="17">
        <v>0.25157141685485801</v>
      </c>
      <c r="X47">
        <v>0.56917905807495095</v>
      </c>
      <c r="Y47">
        <v>0.56917905807495095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371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9.5572586059570295</v>
      </c>
      <c r="L48" s="10">
        <v>2.31735038757324</v>
      </c>
      <c r="M48">
        <v>1.7552070617675799</v>
      </c>
      <c r="N48">
        <v>6.2391643524169904</v>
      </c>
      <c r="O48">
        <v>4</v>
      </c>
      <c r="P48">
        <v>4</v>
      </c>
      <c r="Q48">
        <v>13</v>
      </c>
      <c r="R48" s="16">
        <v>0.30769999999999997</v>
      </c>
      <c r="S48" s="16">
        <f t="shared" si="0"/>
        <v>0.4</v>
      </c>
      <c r="T48">
        <v>4.0790176391601598</v>
      </c>
      <c r="U48">
        <v>3.8153157234191899</v>
      </c>
      <c r="V48">
        <v>3.5218338966369598</v>
      </c>
      <c r="W48" s="17">
        <v>0.29348182678222701</v>
      </c>
      <c r="X48">
        <v>0.55718374252319303</v>
      </c>
      <c r="Y48">
        <v>0.55718374252319303</v>
      </c>
      <c r="Z48">
        <v>0.4</v>
      </c>
      <c r="AA48">
        <v>0.9</v>
      </c>
      <c r="AB48">
        <v>0.69230769230769196</v>
      </c>
      <c r="AC48">
        <v>0.78260869565217395</v>
      </c>
      <c r="AD48">
        <v>0.1</v>
      </c>
      <c r="AE48">
        <v>0.5</v>
      </c>
    </row>
    <row r="49" spans="1:31" x14ac:dyDescent="0.15">
      <c r="A49" s="6">
        <v>682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10.768314361572299</v>
      </c>
      <c r="L49" s="10">
        <v>2.4762840270996098</v>
      </c>
      <c r="M49">
        <v>1.8694534301757799</v>
      </c>
      <c r="N49">
        <v>7.3308639526367196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4.4071083068847701</v>
      </c>
      <c r="U49">
        <v>4.1228580474853498</v>
      </c>
      <c r="V49">
        <v>3.8104205131530802</v>
      </c>
      <c r="W49" s="17">
        <v>0.312437534332275</v>
      </c>
      <c r="X49">
        <v>0.59668779373168901</v>
      </c>
      <c r="Y49">
        <v>0.59668779373168901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803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12.3123073577881</v>
      </c>
      <c r="L50" s="10">
        <v>2.4238433837890598</v>
      </c>
      <c r="M50">
        <v>2.1898860931396502</v>
      </c>
      <c r="N50">
        <v>8.6475849151611293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3.9681911468505899</v>
      </c>
      <c r="U50">
        <v>3.7666637897491499</v>
      </c>
      <c r="V50">
        <v>3.41755175590515</v>
      </c>
      <c r="W50" s="17">
        <v>0.34911203384399397</v>
      </c>
      <c r="X50">
        <v>0.55063939094543501</v>
      </c>
      <c r="Y50">
        <v>0.55063939094543501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643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9.4739933013915998</v>
      </c>
      <c r="L51" s="10">
        <v>2.4208908081054701</v>
      </c>
      <c r="M51">
        <v>1.8413391113281199</v>
      </c>
      <c r="N51">
        <v>5.9186210632324201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4.3844013214111301</v>
      </c>
      <c r="U51">
        <v>4.1026039123535201</v>
      </c>
      <c r="V51">
        <v>3.7823348045349099</v>
      </c>
      <c r="W51" s="17">
        <v>0.32026910781860402</v>
      </c>
      <c r="X51">
        <v>0.60206651687622104</v>
      </c>
      <c r="Y51">
        <v>0.60206651687622104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235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11.3900394439697</v>
      </c>
      <c r="L52" s="10">
        <v>2.4912586212158199</v>
      </c>
      <c r="M52">
        <v>1.7519493103027299</v>
      </c>
      <c r="N52">
        <v>7.4269104003906197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4.2479076385498002</v>
      </c>
      <c r="U52">
        <v>3.9892611503601101</v>
      </c>
      <c r="V52">
        <v>3.6309616565704301</v>
      </c>
      <c r="W52" s="17">
        <v>0.35829949378967302</v>
      </c>
      <c r="X52">
        <v>0.61694598197937001</v>
      </c>
      <c r="Y52">
        <v>0.61694598197937001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650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10.4459686279297</v>
      </c>
      <c r="L53" s="10">
        <v>2.49098777770996</v>
      </c>
      <c r="M53">
        <v>1.87667465209961</v>
      </c>
      <c r="N53">
        <v>6.8721752166748002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4.5496177673339799</v>
      </c>
      <c r="U53">
        <v>4.2510433197021502</v>
      </c>
      <c r="V53">
        <v>3.9183669090271001</v>
      </c>
      <c r="W53" s="17">
        <v>0.33267641067504899</v>
      </c>
      <c r="X53">
        <v>0.63125085830688499</v>
      </c>
      <c r="Y53">
        <v>0.63125085830688499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39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9.4858074188232404</v>
      </c>
      <c r="L54" s="10">
        <v>2.5182456970214799</v>
      </c>
      <c r="M54">
        <v>1.84243392944336</v>
      </c>
      <c r="N54">
        <v>5.33036231994629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4.1952648162841797</v>
      </c>
      <c r="U54">
        <v>3.94472360610962</v>
      </c>
      <c r="V54">
        <v>3.5989799499511701</v>
      </c>
      <c r="W54" s="17">
        <v>0.34574365615844699</v>
      </c>
      <c r="X54">
        <v>0.59628486633300803</v>
      </c>
      <c r="Y54">
        <v>0.59628486633300803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142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8.6342964172363299</v>
      </c>
      <c r="L55" s="10">
        <v>2.4450550079345699</v>
      </c>
      <c r="M55">
        <v>1.4285469055175799</v>
      </c>
      <c r="N55">
        <v>5.4534187316894496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4.0100364685058603</v>
      </c>
      <c r="U55">
        <v>3.7030329704284699</v>
      </c>
      <c r="V55">
        <v>3.4298095703125</v>
      </c>
      <c r="W55" s="17">
        <v>0.27322340011596702</v>
      </c>
      <c r="X55">
        <v>0.58022689819335904</v>
      </c>
      <c r="Y55">
        <v>0.58022689819335904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900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 s="3">
        <v>12.232154846191399</v>
      </c>
      <c r="L56" s="10">
        <v>2.5374488830566402</v>
      </c>
      <c r="M56">
        <v>2.3517436981201199</v>
      </c>
      <c r="N56">
        <v>8.9147891998290998</v>
      </c>
      <c r="O56">
        <v>7</v>
      </c>
      <c r="P56">
        <v>7</v>
      </c>
      <c r="Q56">
        <v>17</v>
      </c>
      <c r="R56" s="16">
        <v>0.4118</v>
      </c>
      <c r="S56" s="16">
        <f t="shared" si="0"/>
        <v>0.7</v>
      </c>
      <c r="T56">
        <v>4.3516101837158203</v>
      </c>
      <c r="U56">
        <v>4.1041736602783203</v>
      </c>
      <c r="V56">
        <v>3.7931709289550799</v>
      </c>
      <c r="W56" s="17">
        <v>0.31100273132324202</v>
      </c>
      <c r="X56">
        <v>0.55843925476074197</v>
      </c>
      <c r="Y56">
        <v>0.55843925476074197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s="3" customFormat="1" x14ac:dyDescent="0.15">
      <c r="K57" s="13" t="s">
        <v>29</v>
      </c>
      <c r="L57" s="10">
        <f>AVERAGE(L2:L56)</f>
        <v>1.9078344171697439</v>
      </c>
      <c r="W57" s="17">
        <f t="shared" ref="W57:AE57" si="1">AVERAGE(W2:W56)</f>
        <v>0.29060360735112972</v>
      </c>
      <c r="Z57" s="3">
        <f t="shared" si="1"/>
        <v>0.53818181818181776</v>
      </c>
      <c r="AA57" s="3">
        <f t="shared" si="1"/>
        <v>0.99272727272727257</v>
      </c>
      <c r="AB57" s="3">
        <f t="shared" si="1"/>
        <v>0.65168148844619467</v>
      </c>
      <c r="AC57" s="3">
        <f t="shared" si="1"/>
        <v>0.78573973530495311</v>
      </c>
      <c r="AD57" s="3">
        <f t="shared" si="1"/>
        <v>7.2727272727272727E-3</v>
      </c>
      <c r="AE57" s="3">
        <f t="shared" si="1"/>
        <v>0.45454545454545486</v>
      </c>
    </row>
    <row r="58" spans="1:31" s="3" customFormat="1" x14ac:dyDescent="0.15">
      <c r="K58" s="14" t="s">
        <v>30</v>
      </c>
      <c r="L58" s="10">
        <f>MAX(L2:L56)</f>
        <v>2.5374488830566402</v>
      </c>
      <c r="W58" s="17">
        <f t="shared" ref="W58:AE58" si="2">MAX(W2:W56)</f>
        <v>0.37011241912841802</v>
      </c>
      <c r="Z58" s="3">
        <f t="shared" si="2"/>
        <v>0.8</v>
      </c>
      <c r="AA58" s="3">
        <f t="shared" si="2"/>
        <v>1</v>
      </c>
      <c r="AB58" s="3">
        <f t="shared" si="2"/>
        <v>0.71428571428571397</v>
      </c>
      <c r="AC58" s="3">
        <f t="shared" si="2"/>
        <v>0.83333333333333304</v>
      </c>
      <c r="AD58" s="3">
        <f t="shared" si="2"/>
        <v>0.1</v>
      </c>
      <c r="AE58" s="3">
        <f t="shared" si="2"/>
        <v>0.6</v>
      </c>
    </row>
    <row r="59" spans="1:31" s="3" customFormat="1" x14ac:dyDescent="0.15">
      <c r="L59" s="10">
        <f>MIN(L2:L56)</f>
        <v>1.28487396240234</v>
      </c>
      <c r="W59" s="17">
        <f t="shared" ref="W59:AE59" si="3">MIN(W2:W56)</f>
        <v>0.14283847808837899</v>
      </c>
      <c r="Z59" s="3">
        <f t="shared" si="3"/>
        <v>0.4</v>
      </c>
      <c r="AA59" s="3">
        <f t="shared" si="3"/>
        <v>0.9</v>
      </c>
      <c r="AB59" s="3">
        <f t="shared" si="3"/>
        <v>0.55555555555555602</v>
      </c>
      <c r="AC59" s="3">
        <f t="shared" si="3"/>
        <v>0.71428571428571397</v>
      </c>
      <c r="AD59" s="3">
        <f t="shared" si="3"/>
        <v>0</v>
      </c>
      <c r="AE59" s="3">
        <f t="shared" si="3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s="3" t="s">
        <v>97</v>
      </c>
      <c r="O66" s="3"/>
      <c r="P66" s="3"/>
      <c r="Q66" s="3"/>
      <c r="W66" s="17"/>
    </row>
    <row r="67" spans="11:23" x14ac:dyDescent="0.15">
      <c r="K67" s="3"/>
      <c r="L67" s="3"/>
      <c r="N67" s="3">
        <v>0.2</v>
      </c>
      <c r="O67" s="3">
        <v>-400</v>
      </c>
      <c r="P67" s="3">
        <v>1600</v>
      </c>
      <c r="Q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N68" s="3">
        <v>0.4</v>
      </c>
      <c r="O68" s="3">
        <v>-800</v>
      </c>
      <c r="P68" s="3">
        <v>1200</v>
      </c>
      <c r="Q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N69" s="3">
        <v>0.45</v>
      </c>
      <c r="O69" s="3">
        <v>-900</v>
      </c>
      <c r="P69" s="3">
        <v>1100</v>
      </c>
      <c r="Q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N70" s="3">
        <v>0.49</v>
      </c>
      <c r="O70" s="3">
        <v>-980</v>
      </c>
      <c r="P70" s="3">
        <v>1020</v>
      </c>
      <c r="Q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s="1" customFormat="1" x14ac:dyDescent="0.15">
      <c r="K72" s="12" t="s">
        <v>126</v>
      </c>
      <c r="L72" s="12">
        <f>COUNTIF(L2:L56,"&lt;1.522")-COUNTIF(L2:L56,"&lt;1.266")</f>
        <v>11</v>
      </c>
      <c r="W72" s="12"/>
    </row>
    <row r="73" spans="11:23" x14ac:dyDescent="0.15">
      <c r="K73" s="3" t="s">
        <v>127</v>
      </c>
      <c r="L73" s="3">
        <f>COUNTIF(L2:L56,"&lt;1.778")-COUNTIF(L2:L56,"&lt;1.522")</f>
        <v>11</v>
      </c>
      <c r="M73" s="3"/>
      <c r="W73" s="3"/>
    </row>
    <row r="74" spans="11:23" x14ac:dyDescent="0.15">
      <c r="K74" s="3" t="s">
        <v>128</v>
      </c>
      <c r="L74" s="3">
        <f>COUNTIF(L2:L56,"&lt;2.034")-COUNTIF(L2:L56,"&lt;1.778")</f>
        <v>11</v>
      </c>
      <c r="M74" s="3"/>
      <c r="W74" s="3"/>
    </row>
    <row r="75" spans="11:23" x14ac:dyDescent="0.15">
      <c r="K75" s="3" t="s">
        <v>129</v>
      </c>
      <c r="L75" s="3">
        <f>COUNTIF(L2:L56,"&lt;2.29")-COUNTIF(L2:L56,"&lt;2.034")</f>
        <v>11</v>
      </c>
      <c r="M75" s="3"/>
      <c r="W75" s="3"/>
    </row>
    <row r="76" spans="11:23" s="1" customFormat="1" x14ac:dyDescent="0.15">
      <c r="K76" s="12" t="s">
        <v>130</v>
      </c>
      <c r="L76" s="12">
        <f>COUNTIF(L2:L56,"&lt;2.546")-COUNTIF(L2:L56,"&lt;2.29")</f>
        <v>11</v>
      </c>
      <c r="M76" s="12"/>
      <c r="W76" s="12"/>
    </row>
    <row r="77" spans="11:23" x14ac:dyDescent="0.15">
      <c r="K77" s="3" t="s">
        <v>74</v>
      </c>
      <c r="L77" s="3">
        <v>0</v>
      </c>
      <c r="M77" s="3"/>
      <c r="W77" s="3"/>
    </row>
    <row r="78" spans="11:23" x14ac:dyDescent="0.15">
      <c r="K78" s="3" t="s">
        <v>75</v>
      </c>
      <c r="L78" s="3">
        <v>0</v>
      </c>
      <c r="M78" s="3"/>
      <c r="W78" s="3"/>
    </row>
    <row r="79" spans="11:23" x14ac:dyDescent="0.15">
      <c r="K79" s="3" t="s">
        <v>76</v>
      </c>
      <c r="L79" s="3">
        <v>0</v>
      </c>
      <c r="M79" s="3"/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/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/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/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/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M90">
        <v>1.9079999999999999</v>
      </c>
      <c r="N90">
        <v>0.155</v>
      </c>
      <c r="P90">
        <v>0.83799999999999997</v>
      </c>
      <c r="Q90">
        <v>2.9830000000000001</v>
      </c>
      <c r="R90">
        <v>0.214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M91">
        <v>2.5009999999999999</v>
      </c>
      <c r="N91">
        <v>0.21299999999999999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M92">
        <v>3.472</v>
      </c>
      <c r="N92">
        <v>0.29099999999999998</v>
      </c>
      <c r="P92">
        <v>2.3980000000000001</v>
      </c>
      <c r="Q92">
        <v>4.5430000000000001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P94">
        <v>1.266</v>
      </c>
      <c r="Q94">
        <v>2.5499999999999998</v>
      </c>
      <c r="R94">
        <v>0.25600000000000001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E95"/>
  <sheetViews>
    <sheetView topLeftCell="F43" workbookViewId="0">
      <selection activeCell="F51" sqref="A51:XFD51"/>
    </sheetView>
  </sheetViews>
  <sheetFormatPr defaultColWidth="8.875" defaultRowHeight="13.5" x14ac:dyDescent="0.15"/>
  <cols>
    <col min="11" max="12" width="19.5" customWidth="1"/>
    <col min="23" max="23" width="19.12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577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12.5681343078613</v>
      </c>
      <c r="L2" s="10">
        <v>1.6681442260742201</v>
      </c>
      <c r="M2">
        <v>1.4499664306640601</v>
      </c>
      <c r="N2">
        <v>9.9293594360351598</v>
      </c>
      <c r="O2">
        <v>8</v>
      </c>
      <c r="P2">
        <v>8</v>
      </c>
      <c r="Q2">
        <v>18</v>
      </c>
      <c r="R2" s="16">
        <v>0.44440000000000002</v>
      </c>
      <c r="S2" s="16">
        <f t="shared" ref="S2:S52" si="0">O2/E2</f>
        <v>0.8</v>
      </c>
      <c r="T2">
        <v>5.2424602508544904</v>
      </c>
      <c r="U2">
        <v>4.8652920722961399</v>
      </c>
      <c r="V2">
        <v>4.61120510101318</v>
      </c>
      <c r="W2" s="17">
        <v>0.25408697128295898</v>
      </c>
      <c r="X2">
        <v>0.63125514984130904</v>
      </c>
      <c r="Y2">
        <v>0.63125514984130904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733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11.8653621673584</v>
      </c>
      <c r="L3" s="3">
        <v>1.68826484680176</v>
      </c>
      <c r="M3">
        <v>1.46877670288086</v>
      </c>
      <c r="N3">
        <v>9.1130142211914098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4.6890087127685502</v>
      </c>
      <c r="U3">
        <v>4.3773121833801296</v>
      </c>
      <c r="V3">
        <v>4.1230134963989302</v>
      </c>
      <c r="W3" s="3">
        <v>0.25429868698120101</v>
      </c>
      <c r="X3">
        <v>0.56599521636962902</v>
      </c>
      <c r="Y3">
        <v>0.56599521636962902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211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11.7629699707031</v>
      </c>
      <c r="L4" s="10">
        <v>1.5643234252929701</v>
      </c>
      <c r="M4">
        <v>1.3343925476074201</v>
      </c>
      <c r="N4">
        <v>9.032470703125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4.2648220062255904</v>
      </c>
      <c r="U4">
        <v>3.9909417629241899</v>
      </c>
      <c r="V4">
        <v>3.7358856201171902</v>
      </c>
      <c r="W4" s="17">
        <v>0.255056142807007</v>
      </c>
      <c r="X4">
        <v>0.52893638610839799</v>
      </c>
      <c r="Y4">
        <v>0.52893638610839799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924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12.8609733581543</v>
      </c>
      <c r="L5" s="10">
        <v>1.28487396240234</v>
      </c>
      <c r="M5">
        <v>1.0061149597168</v>
      </c>
      <c r="N5">
        <v>10.074775695800801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5.0540904998779297</v>
      </c>
      <c r="U5">
        <v>4.6821627616882298</v>
      </c>
      <c r="V5">
        <v>4.4225492477417001</v>
      </c>
      <c r="W5" s="17">
        <v>0.25961351394653298</v>
      </c>
      <c r="X5">
        <v>0.63154125213623002</v>
      </c>
      <c r="Y5">
        <v>0.63154125213623002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148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13.0470485687256</v>
      </c>
      <c r="L6" s="10">
        <v>1.38150787353516</v>
      </c>
      <c r="M6">
        <v>1.1150970458984399</v>
      </c>
      <c r="N6">
        <v>10.2976226806641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5.2402896881103498</v>
      </c>
      <c r="U6">
        <v>4.8592848777770996</v>
      </c>
      <c r="V6">
        <v>4.59460496902466</v>
      </c>
      <c r="W6" s="17">
        <v>0.26467990875244102</v>
      </c>
      <c r="X6">
        <v>0.64568471908569303</v>
      </c>
      <c r="Y6">
        <v>0.64568471908569303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482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11.742067337036101</v>
      </c>
      <c r="L7" s="10">
        <v>1.63059234619141</v>
      </c>
      <c r="M7">
        <v>1.34928131103516</v>
      </c>
      <c r="N7">
        <v>8.4218254089355504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4.3882617950439498</v>
      </c>
      <c r="U7">
        <v>4.1215224266052202</v>
      </c>
      <c r="V7">
        <v>3.8507843017578098</v>
      </c>
      <c r="W7" s="17">
        <v>0.270738124847412</v>
      </c>
      <c r="X7">
        <v>0.53747749328613303</v>
      </c>
      <c r="Y7">
        <v>0.53747749328613303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144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12.2588920593262</v>
      </c>
      <c r="L8" s="10">
        <v>1.6552867889404299</v>
      </c>
      <c r="M8">
        <v>1.37172698974609</v>
      </c>
      <c r="N8">
        <v>8.9462089538574201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4.8854942321777299</v>
      </c>
      <c r="U8">
        <v>4.5660943984985396</v>
      </c>
      <c r="V8">
        <v>4.2890815734863299</v>
      </c>
      <c r="W8" s="17">
        <v>0.27701282501220698</v>
      </c>
      <c r="X8">
        <v>0.59641265869140603</v>
      </c>
      <c r="Y8">
        <v>0.59641265869140603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304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12.747520446777299</v>
      </c>
      <c r="L9" s="10">
        <v>1.4641075134277299</v>
      </c>
      <c r="M9">
        <v>1.1974678039550799</v>
      </c>
      <c r="N9">
        <v>9.8706970214843697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5.0813293457031197</v>
      </c>
      <c r="U9">
        <v>4.7279491424560502</v>
      </c>
      <c r="V9">
        <v>4.4495110511779803</v>
      </c>
      <c r="W9" s="17">
        <v>0.27843809127807601</v>
      </c>
      <c r="X9">
        <v>0.63181829452514604</v>
      </c>
      <c r="Y9">
        <v>0.63181829452514604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889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12.847942352294901</v>
      </c>
      <c r="L10" s="10">
        <v>1.35564041137695</v>
      </c>
      <c r="M10">
        <v>1.0721321105957</v>
      </c>
      <c r="N10">
        <v>9.9341506958007795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4.9076423645019496</v>
      </c>
      <c r="U10">
        <v>4.5584750175476101</v>
      </c>
      <c r="V10">
        <v>4.2787270545959499</v>
      </c>
      <c r="W10" s="17">
        <v>0.27974796295165999</v>
      </c>
      <c r="X10">
        <v>0.62891530990600597</v>
      </c>
      <c r="Y10">
        <v>0.62891530990600597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266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1.4628143310546899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5.3689861297607404</v>
      </c>
      <c r="U11">
        <v>5.0368461608886701</v>
      </c>
      <c r="V11">
        <v>4.7484502792358398</v>
      </c>
      <c r="W11" s="17">
        <v>0.28839588165283198</v>
      </c>
      <c r="X11">
        <v>0.62053585052490201</v>
      </c>
      <c r="Y11">
        <v>0.62053585052490201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605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12.234582901001</v>
      </c>
      <c r="L12" s="10">
        <v>1.4849395751953101</v>
      </c>
      <c r="M12">
        <v>1.1470413208007799</v>
      </c>
      <c r="N12">
        <v>8.5650405883789098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4.8164787292480504</v>
      </c>
      <c r="U12">
        <v>4.51497507095337</v>
      </c>
      <c r="V12">
        <v>4.22275638580322</v>
      </c>
      <c r="W12" s="17">
        <v>0.29221868515014598</v>
      </c>
      <c r="X12">
        <v>0.593722343444824</v>
      </c>
      <c r="Y12">
        <v>0.593722343444824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13.212623596191399</v>
      </c>
      <c r="L13" s="10">
        <v>1.4628982543945299</v>
      </c>
      <c r="M13">
        <v>1.17099380493164</v>
      </c>
      <c r="N13">
        <v>10.136251449585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5.1509895324706996</v>
      </c>
      <c r="U13">
        <v>4.78108787536621</v>
      </c>
      <c r="V13">
        <v>4.4879059791564897</v>
      </c>
      <c r="W13" s="17">
        <v>0.29318189620971702</v>
      </c>
      <c r="X13">
        <v>0.66308355331420898</v>
      </c>
      <c r="Y13">
        <v>0.66308355331420898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597</v>
      </c>
      <c r="B14">
        <v>20</v>
      </c>
      <c r="C14">
        <v>0</v>
      </c>
      <c r="D14">
        <v>10</v>
      </c>
      <c r="E14">
        <v>10</v>
      </c>
      <c r="F14">
        <v>10</v>
      </c>
      <c r="G14">
        <v>0</v>
      </c>
      <c r="H14">
        <v>10</v>
      </c>
      <c r="I14">
        <v>0</v>
      </c>
      <c r="J14">
        <v>1</v>
      </c>
      <c r="K14" s="3">
        <v>9999</v>
      </c>
      <c r="L14" s="10">
        <v>1.51375961303711</v>
      </c>
      <c r="M14">
        <v>9999</v>
      </c>
      <c r="N14">
        <v>9999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5.5073699951171902</v>
      </c>
      <c r="U14">
        <v>5.1733651161193803</v>
      </c>
      <c r="V14">
        <v>4.8597078323364302</v>
      </c>
      <c r="W14" s="17">
        <v>0.31365728378295898</v>
      </c>
      <c r="X14">
        <v>0.64766216278076205</v>
      </c>
      <c r="Y14">
        <v>0.64766216278076205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739</v>
      </c>
      <c r="B15">
        <v>20</v>
      </c>
      <c r="C15">
        <v>0</v>
      </c>
      <c r="D15">
        <v>10</v>
      </c>
      <c r="E15">
        <v>10</v>
      </c>
      <c r="F15">
        <v>10</v>
      </c>
      <c r="G15">
        <v>0</v>
      </c>
      <c r="H15">
        <v>10</v>
      </c>
      <c r="I15">
        <v>0</v>
      </c>
      <c r="J15">
        <v>1</v>
      </c>
      <c r="K15" s="3">
        <v>9999</v>
      </c>
      <c r="L15" s="10">
        <v>1.6501522064209</v>
      </c>
      <c r="M15">
        <v>9999</v>
      </c>
      <c r="N15">
        <v>9999</v>
      </c>
      <c r="O15">
        <v>5</v>
      </c>
      <c r="P15">
        <v>5</v>
      </c>
      <c r="Q15">
        <v>14</v>
      </c>
      <c r="R15" s="16">
        <v>0.35709999999999997</v>
      </c>
      <c r="S15" s="16">
        <f t="shared" si="0"/>
        <v>0.5</v>
      </c>
      <c r="T15">
        <v>4.4673652648925799</v>
      </c>
      <c r="U15">
        <v>4.240966796875</v>
      </c>
      <c r="V15">
        <v>3.9269156455993599</v>
      </c>
      <c r="W15" s="17">
        <v>0.31405115127563499</v>
      </c>
      <c r="X15">
        <v>0.540449619293213</v>
      </c>
      <c r="Y15">
        <v>0.540449619293213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385</v>
      </c>
      <c r="B16">
        <v>20</v>
      </c>
      <c r="C16">
        <v>0</v>
      </c>
      <c r="D16">
        <v>10</v>
      </c>
      <c r="E16">
        <v>10</v>
      </c>
      <c r="F16">
        <v>10</v>
      </c>
      <c r="G16">
        <v>0</v>
      </c>
      <c r="H16">
        <v>10</v>
      </c>
      <c r="I16">
        <v>0</v>
      </c>
      <c r="J16">
        <v>1</v>
      </c>
      <c r="K16" s="3">
        <v>9999</v>
      </c>
      <c r="L16" s="10">
        <v>1.57627105712891</v>
      </c>
      <c r="M16">
        <v>9999</v>
      </c>
      <c r="N16">
        <v>9999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5.2552146911621103</v>
      </c>
      <c r="U16">
        <v>4.9526901245117196</v>
      </c>
      <c r="V16">
        <v>4.6283712387084996</v>
      </c>
      <c r="W16" s="17">
        <v>0.32431888580322299</v>
      </c>
      <c r="X16">
        <v>0.62684345245361295</v>
      </c>
      <c r="Y16">
        <v>0.62684345245361295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578</v>
      </c>
      <c r="B17">
        <v>20</v>
      </c>
      <c r="C17">
        <v>0</v>
      </c>
      <c r="D17">
        <v>10</v>
      </c>
      <c r="E17">
        <v>10</v>
      </c>
      <c r="F17">
        <v>10</v>
      </c>
      <c r="G17">
        <v>0</v>
      </c>
      <c r="H17">
        <v>10</v>
      </c>
      <c r="I17">
        <v>0</v>
      </c>
      <c r="J17">
        <v>1</v>
      </c>
      <c r="K17" s="3">
        <v>9999</v>
      </c>
      <c r="L17" s="10">
        <v>1.38002777099609</v>
      </c>
      <c r="M17">
        <v>9999</v>
      </c>
      <c r="N17">
        <v>9999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5.3295555114746103</v>
      </c>
      <c r="U17">
        <v>5.0252656936645499</v>
      </c>
      <c r="V17">
        <v>4.6884260177612296</v>
      </c>
      <c r="W17" s="17">
        <v>0.33683967590331998</v>
      </c>
      <c r="X17">
        <v>0.64112949371337902</v>
      </c>
      <c r="Y17">
        <v>0.64112949371337902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s="28" customFormat="1" x14ac:dyDescent="0.15">
      <c r="A18" s="29">
        <v>600</v>
      </c>
      <c r="B18" s="28">
        <v>20</v>
      </c>
      <c r="C18" s="28">
        <v>0</v>
      </c>
      <c r="D18" s="28">
        <v>10</v>
      </c>
      <c r="E18" s="28">
        <v>10</v>
      </c>
      <c r="F18" s="28">
        <v>10</v>
      </c>
      <c r="G18" s="28">
        <v>0</v>
      </c>
      <c r="H18" s="28">
        <v>10</v>
      </c>
      <c r="I18" s="28">
        <v>0</v>
      </c>
      <c r="J18" s="28">
        <v>1</v>
      </c>
      <c r="K18" s="30">
        <v>9999</v>
      </c>
      <c r="L18" s="30">
        <v>1.60916519165039</v>
      </c>
      <c r="M18" s="28">
        <v>9999</v>
      </c>
      <c r="N18" s="28">
        <v>9999</v>
      </c>
      <c r="O18" s="28">
        <v>6</v>
      </c>
      <c r="P18" s="28">
        <v>6</v>
      </c>
      <c r="Q18" s="28">
        <v>16</v>
      </c>
      <c r="R18" s="31">
        <v>0.375</v>
      </c>
      <c r="S18" s="31">
        <f t="shared" si="0"/>
        <v>0.6</v>
      </c>
      <c r="T18" s="28">
        <v>5.15582275390625</v>
      </c>
      <c r="U18" s="28">
        <v>4.8863143920898402</v>
      </c>
      <c r="V18" s="28">
        <v>4.5162019729614302</v>
      </c>
      <c r="W18" s="30">
        <v>0.37011241912841802</v>
      </c>
      <c r="X18" s="28">
        <v>0.639620780944824</v>
      </c>
      <c r="Y18" s="28">
        <v>0.639620780944824</v>
      </c>
      <c r="Z18" s="28">
        <v>0.6</v>
      </c>
      <c r="AA18" s="28">
        <v>1</v>
      </c>
      <c r="AB18" s="28">
        <v>0.625</v>
      </c>
      <c r="AC18" s="28">
        <v>0.76923076923076905</v>
      </c>
      <c r="AD18" s="28">
        <v>0</v>
      </c>
      <c r="AE18" s="28">
        <v>0.4</v>
      </c>
    </row>
    <row r="19" spans="1:31" x14ac:dyDescent="0.15">
      <c r="A19" s="6">
        <v>476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12.183815002441399</v>
      </c>
      <c r="L19" s="10">
        <v>1.7520828247070299</v>
      </c>
      <c r="M19">
        <v>1.52590751647949</v>
      </c>
      <c r="N19">
        <v>9.3290176391601598</v>
      </c>
      <c r="O19">
        <v>5</v>
      </c>
      <c r="P19">
        <v>5</v>
      </c>
      <c r="Q19">
        <v>14</v>
      </c>
      <c r="R19" s="16">
        <v>0.35709999999999997</v>
      </c>
      <c r="S19" s="16">
        <f t="shared" si="0"/>
        <v>0.5</v>
      </c>
      <c r="T19">
        <v>4.4409465789794904</v>
      </c>
      <c r="U19">
        <v>4.1580147743225098</v>
      </c>
      <c r="V19">
        <v>3.8953614234924299</v>
      </c>
      <c r="W19" s="17">
        <v>0.26265335083007801</v>
      </c>
      <c r="X19">
        <v>0.54558515548706099</v>
      </c>
      <c r="Y19">
        <v>0.54558515548706099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935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12.895305633544901</v>
      </c>
      <c r="L20" s="10">
        <v>2.0056800842285201</v>
      </c>
      <c r="M20">
        <v>1.7586364746093699</v>
      </c>
      <c r="N20">
        <v>9.6291980743408203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5.2304878234863299</v>
      </c>
      <c r="U20">
        <v>4.8850607872009304</v>
      </c>
      <c r="V20">
        <v>4.5756163597106898</v>
      </c>
      <c r="W20" s="17">
        <v>0.30944442749023399</v>
      </c>
      <c r="X20">
        <v>0.65487146377563499</v>
      </c>
      <c r="Y20">
        <v>0.65487146377563499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806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12.9845275878906</v>
      </c>
      <c r="L21" s="10">
        <v>2.0112686157226598</v>
      </c>
      <c r="M21">
        <v>1.7668647766113299</v>
      </c>
      <c r="N21">
        <v>9.7484550476074201</v>
      </c>
      <c r="O21">
        <v>5</v>
      </c>
      <c r="P21">
        <v>5</v>
      </c>
      <c r="Q21">
        <v>15</v>
      </c>
      <c r="R21" s="16">
        <v>0.33329999999999999</v>
      </c>
      <c r="S21" s="16">
        <f t="shared" si="0"/>
        <v>0.5</v>
      </c>
      <c r="T21">
        <v>4.8279895782470703</v>
      </c>
      <c r="U21">
        <v>4.5147790908813503</v>
      </c>
      <c r="V21">
        <v>4.2017807960510298</v>
      </c>
      <c r="W21" s="17">
        <v>0.31299829483032199</v>
      </c>
      <c r="X21">
        <v>0.62620878219604503</v>
      </c>
      <c r="Y21">
        <v>0.62620878219604503</v>
      </c>
      <c r="Z21">
        <v>0.5</v>
      </c>
      <c r="AA21">
        <v>1</v>
      </c>
      <c r="AB21">
        <v>0.66666666666666696</v>
      </c>
      <c r="AC21">
        <v>0.8</v>
      </c>
      <c r="AD21">
        <v>0</v>
      </c>
      <c r="AE21">
        <v>0.5</v>
      </c>
    </row>
    <row r="22" spans="1:31" x14ac:dyDescent="0.15">
      <c r="A22" s="6">
        <v>780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13.2326164245606</v>
      </c>
      <c r="L22" s="10">
        <v>1.9440841674804701</v>
      </c>
      <c r="M22">
        <v>1.69852066040039</v>
      </c>
      <c r="N22">
        <v>10.0872039794922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5.0154247283935502</v>
      </c>
      <c r="U22">
        <v>4.6655039787292498</v>
      </c>
      <c r="V22">
        <v>4.3625283241271999</v>
      </c>
      <c r="W22" s="17">
        <v>0.302975654602051</v>
      </c>
      <c r="X22">
        <v>0.65289640426635698</v>
      </c>
      <c r="Y22">
        <v>0.65289640426635698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140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12.781984329223601</v>
      </c>
      <c r="L23" s="10">
        <v>2.0721778869628902</v>
      </c>
      <c r="M23">
        <v>1.83835220336914</v>
      </c>
      <c r="N23">
        <v>9.5615386962890607</v>
      </c>
      <c r="O23">
        <v>5</v>
      </c>
      <c r="P23">
        <v>5</v>
      </c>
      <c r="Q23">
        <v>15</v>
      </c>
      <c r="R23" s="16">
        <v>0.33329999999999999</v>
      </c>
      <c r="S23" s="16">
        <f t="shared" si="0"/>
        <v>0.5</v>
      </c>
      <c r="T23">
        <v>4.7281875610351598</v>
      </c>
      <c r="U23">
        <v>4.4298238754272496</v>
      </c>
      <c r="V23">
        <v>4.11706447601318</v>
      </c>
      <c r="W23" s="17">
        <v>0.312759399414062</v>
      </c>
      <c r="X23">
        <v>0.61112308502197299</v>
      </c>
      <c r="Y23">
        <v>0.61112308502197299</v>
      </c>
      <c r="Z23">
        <v>0.5</v>
      </c>
      <c r="AA23">
        <v>1</v>
      </c>
      <c r="AB23">
        <v>0.66666666666666696</v>
      </c>
      <c r="AC23">
        <v>0.8</v>
      </c>
      <c r="AD23">
        <v>0</v>
      </c>
      <c r="AE23">
        <v>0.5</v>
      </c>
    </row>
    <row r="24" spans="1:31" x14ac:dyDescent="0.15">
      <c r="A24" s="6">
        <v>8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10.032100677490201</v>
      </c>
      <c r="L24" s="10">
        <v>2.0374279022216801</v>
      </c>
      <c r="M24">
        <v>1.35663986206055</v>
      </c>
      <c r="N24">
        <v>6.5893821716308603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4.4516887664794904</v>
      </c>
      <c r="U24">
        <v>4.1336708068847701</v>
      </c>
      <c r="V24">
        <v>3.82903051376343</v>
      </c>
      <c r="W24" s="17">
        <v>0.304640293121338</v>
      </c>
      <c r="X24">
        <v>0.62265825271606401</v>
      </c>
      <c r="Y24">
        <v>0.62265825271606401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234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12.8093204498291</v>
      </c>
      <c r="L25" s="10">
        <v>1.9746341705322299</v>
      </c>
      <c r="M25">
        <v>1.76130294799805</v>
      </c>
      <c r="N25">
        <v>9.9051914215087908</v>
      </c>
      <c r="O25">
        <v>8</v>
      </c>
      <c r="P25">
        <v>8</v>
      </c>
      <c r="Q25">
        <v>18</v>
      </c>
      <c r="R25" s="16">
        <v>0.44440000000000002</v>
      </c>
      <c r="S25" s="16">
        <f t="shared" si="0"/>
        <v>0.8</v>
      </c>
      <c r="T25">
        <v>4.8839550018310502</v>
      </c>
      <c r="U25">
        <v>4.5486645698547399</v>
      </c>
      <c r="V25">
        <v>4.2683181762695304</v>
      </c>
      <c r="W25" s="17">
        <v>0.28034639358520502</v>
      </c>
      <c r="X25">
        <v>0.61563682556152299</v>
      </c>
      <c r="Y25">
        <v>0.61563682556152299</v>
      </c>
      <c r="Z25">
        <v>0.8</v>
      </c>
      <c r="AA25">
        <v>1</v>
      </c>
      <c r="AB25">
        <v>0.55555555555555602</v>
      </c>
      <c r="AC25">
        <v>0.71428571428571397</v>
      </c>
      <c r="AD25">
        <v>0</v>
      </c>
      <c r="AE25">
        <v>0.2</v>
      </c>
    </row>
    <row r="26" spans="1:31" x14ac:dyDescent="0.15">
      <c r="A26" s="6">
        <v>248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10.4051151275635</v>
      </c>
      <c r="L26" s="10">
        <v>1.9848480224609399</v>
      </c>
      <c r="M26">
        <v>1.3254547119140601</v>
      </c>
      <c r="N26">
        <v>7.2283706665039098</v>
      </c>
      <c r="O26">
        <v>5</v>
      </c>
      <c r="P26">
        <v>5</v>
      </c>
      <c r="Q26">
        <v>15</v>
      </c>
      <c r="R26" s="16">
        <v>0.33329999999999999</v>
      </c>
      <c r="S26" s="16">
        <f t="shared" si="0"/>
        <v>0.5</v>
      </c>
      <c r="T26">
        <v>4.5812740325927699</v>
      </c>
      <c r="U26">
        <v>4.2390804290771502</v>
      </c>
      <c r="V26">
        <v>3.9479346275329599</v>
      </c>
      <c r="W26" s="17">
        <v>0.29114580154419001</v>
      </c>
      <c r="X26">
        <v>0.63333940505981401</v>
      </c>
      <c r="Y26">
        <v>0.63333940505981401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864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9.7117614746093697</v>
      </c>
      <c r="L27" s="10">
        <v>1.73189353942871</v>
      </c>
      <c r="M27">
        <v>1.1190643310546899</v>
      </c>
      <c r="N27">
        <v>6.9107093811035201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4.5033893585205096</v>
      </c>
      <c r="U27">
        <v>4.1522464752197301</v>
      </c>
      <c r="V27">
        <v>3.9079174995422399</v>
      </c>
      <c r="W27" s="17">
        <v>0.24432897567749001</v>
      </c>
      <c r="X27">
        <v>0.59547185897827104</v>
      </c>
      <c r="Y27">
        <v>0.59547185897827104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399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13.0696868896484</v>
      </c>
      <c r="L28" s="10">
        <v>1.7777214050293</v>
      </c>
      <c r="M28">
        <v>1.5230255126953101</v>
      </c>
      <c r="N28">
        <v>9.9996490478515607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5.0788116455078098</v>
      </c>
      <c r="U28">
        <v>4.7300524711608896</v>
      </c>
      <c r="V28">
        <v>4.4413595199584996</v>
      </c>
      <c r="W28" s="17">
        <v>0.28869295120239302</v>
      </c>
      <c r="X28">
        <v>0.63745212554931596</v>
      </c>
      <c r="Y28">
        <v>0.63745212554931596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x14ac:dyDescent="0.15">
      <c r="A29" s="6">
        <v>680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12.677793502807599</v>
      </c>
      <c r="L29" s="10">
        <v>1.7241325378418</v>
      </c>
      <c r="M29">
        <v>1.41609954833984</v>
      </c>
      <c r="N29">
        <v>9.0904026031494105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5.0513935089111301</v>
      </c>
      <c r="U29">
        <v>4.7370834350585902</v>
      </c>
      <c r="V29">
        <v>4.409912109375</v>
      </c>
      <c r="W29" s="17">
        <v>0.32717132568359403</v>
      </c>
      <c r="X29">
        <v>0.64148139953613303</v>
      </c>
      <c r="Y29">
        <v>0.64148139953613303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918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13.254478454589799</v>
      </c>
      <c r="L30" s="10">
        <v>1.7364692687988299</v>
      </c>
      <c r="M30">
        <v>1.4445915222168</v>
      </c>
      <c r="N30">
        <v>9.8790454864502006</v>
      </c>
      <c r="O30">
        <v>7</v>
      </c>
      <c r="P30">
        <v>7</v>
      </c>
      <c r="Q30">
        <v>17</v>
      </c>
      <c r="R30" s="16">
        <v>0.4118</v>
      </c>
      <c r="S30" s="16">
        <f t="shared" si="0"/>
        <v>0.7</v>
      </c>
      <c r="T30">
        <v>5.2033958435058603</v>
      </c>
      <c r="U30">
        <v>4.8581337928771999</v>
      </c>
      <c r="V30">
        <v>4.5423889160156197</v>
      </c>
      <c r="W30" s="17">
        <v>0.31574487686157199</v>
      </c>
      <c r="X30">
        <v>0.66100692749023404</v>
      </c>
      <c r="Y30">
        <v>0.66100692749023404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x14ac:dyDescent="0.15">
      <c r="A31" s="6">
        <v>210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9.3285999298095703</v>
      </c>
      <c r="L31" s="10">
        <v>1.6996536254882799</v>
      </c>
      <c r="M31">
        <v>1.1137390136718699</v>
      </c>
      <c r="N31">
        <v>6.60658836364746</v>
      </c>
      <c r="O31">
        <v>5</v>
      </c>
      <c r="P31">
        <v>5</v>
      </c>
      <c r="Q31">
        <v>14</v>
      </c>
      <c r="R31" s="16">
        <v>0.35709999999999997</v>
      </c>
      <c r="S31" s="16">
        <f t="shared" si="0"/>
        <v>0.5</v>
      </c>
      <c r="T31">
        <v>4.1583976745605504</v>
      </c>
      <c r="U31">
        <v>3.84421730041504</v>
      </c>
      <c r="V31">
        <v>3.6080558300018302</v>
      </c>
      <c r="W31" s="17">
        <v>0.23616147041320801</v>
      </c>
      <c r="X31">
        <v>0.55034184455871604</v>
      </c>
      <c r="Y31">
        <v>0.55034184455871604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x14ac:dyDescent="0.15">
      <c r="A32" s="6">
        <v>680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12.677793502807599</v>
      </c>
      <c r="L32" s="10">
        <v>1.7241325378418</v>
      </c>
      <c r="M32">
        <v>1.41609954833984</v>
      </c>
      <c r="N32">
        <v>9.0904026031494105</v>
      </c>
      <c r="O32">
        <v>5</v>
      </c>
      <c r="P32">
        <v>5</v>
      </c>
      <c r="Q32">
        <v>15</v>
      </c>
      <c r="R32" s="16">
        <v>0.33329999999999999</v>
      </c>
      <c r="S32" s="16">
        <f t="shared" si="0"/>
        <v>0.5</v>
      </c>
      <c r="T32">
        <v>5.0513935089111301</v>
      </c>
      <c r="U32">
        <v>4.7370834350585902</v>
      </c>
      <c r="V32">
        <v>4.409912109375</v>
      </c>
      <c r="W32" s="17">
        <v>0.32717132568359403</v>
      </c>
      <c r="X32">
        <v>0.64148139953613303</v>
      </c>
      <c r="Y32">
        <v>0.64148139953613303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476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12.183815002441399</v>
      </c>
      <c r="L33" s="10">
        <v>1.7520828247070299</v>
      </c>
      <c r="M33">
        <v>1.52590751647949</v>
      </c>
      <c r="N33">
        <v>9.3290176391601598</v>
      </c>
      <c r="O33">
        <v>5</v>
      </c>
      <c r="P33">
        <v>5</v>
      </c>
      <c r="Q33">
        <v>14</v>
      </c>
      <c r="R33" s="16">
        <v>0.35709999999999997</v>
      </c>
      <c r="S33" s="16">
        <f t="shared" si="0"/>
        <v>0.5</v>
      </c>
      <c r="T33">
        <v>4.4409465789794904</v>
      </c>
      <c r="U33">
        <v>4.1580147743225098</v>
      </c>
      <c r="V33">
        <v>3.8953614234924299</v>
      </c>
      <c r="W33" s="17">
        <v>0.26265335083007801</v>
      </c>
      <c r="X33">
        <v>0.54558515548706099</v>
      </c>
      <c r="Y33">
        <v>0.54558515548706099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476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12.183815002441399</v>
      </c>
      <c r="L34" s="10">
        <v>1.7520828247070299</v>
      </c>
      <c r="M34">
        <v>1.52590751647949</v>
      </c>
      <c r="N34">
        <v>9.3290176391601598</v>
      </c>
      <c r="O34">
        <v>5</v>
      </c>
      <c r="P34">
        <v>5</v>
      </c>
      <c r="Q34">
        <v>14</v>
      </c>
      <c r="R34" s="16">
        <v>0.35709999999999997</v>
      </c>
      <c r="S34" s="16">
        <f t="shared" si="0"/>
        <v>0.5</v>
      </c>
      <c r="T34">
        <v>4.4409465789794904</v>
      </c>
      <c r="U34">
        <v>4.1580147743225098</v>
      </c>
      <c r="V34">
        <v>3.8953614234924299</v>
      </c>
      <c r="W34" s="17">
        <v>0.26265335083007801</v>
      </c>
      <c r="X34">
        <v>0.54558515548706099</v>
      </c>
      <c r="Y34">
        <v>0.54558515548706099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s="28" customFormat="1" x14ac:dyDescent="0.15">
      <c r="A35" s="29">
        <v>702</v>
      </c>
      <c r="B35" s="28">
        <v>19</v>
      </c>
      <c r="C35" s="28">
        <v>1</v>
      </c>
      <c r="D35" s="28">
        <v>10</v>
      </c>
      <c r="E35" s="28">
        <v>10</v>
      </c>
      <c r="F35" s="28">
        <v>10</v>
      </c>
      <c r="G35" s="28">
        <v>0</v>
      </c>
      <c r="H35" s="28">
        <v>9</v>
      </c>
      <c r="I35" s="28">
        <v>1</v>
      </c>
      <c r="J35" s="28">
        <v>0.95</v>
      </c>
      <c r="K35" s="30">
        <v>13.035551071166999</v>
      </c>
      <c r="L35" s="30">
        <v>1.8518524169921899</v>
      </c>
      <c r="M35" s="28">
        <v>1.5735511779785201</v>
      </c>
      <c r="N35" s="28">
        <v>9.6432857513427699</v>
      </c>
      <c r="O35" s="28">
        <v>6</v>
      </c>
      <c r="P35" s="28">
        <v>6</v>
      </c>
      <c r="Q35" s="28">
        <v>16</v>
      </c>
      <c r="R35" s="31">
        <v>0.375</v>
      </c>
      <c r="S35" s="31">
        <f t="shared" si="0"/>
        <v>0.6</v>
      </c>
      <c r="T35" s="28">
        <v>5.0322628021240199</v>
      </c>
      <c r="U35" s="28">
        <v>4.7077298164367702</v>
      </c>
      <c r="V35" s="28">
        <v>4.3833518028259304</v>
      </c>
      <c r="W35" s="30">
        <v>0.32437801361084001</v>
      </c>
      <c r="X35" s="28">
        <v>0.64891099929809604</v>
      </c>
      <c r="Y35" s="28">
        <v>0.64891099929809604</v>
      </c>
      <c r="Z35" s="28">
        <v>0.6</v>
      </c>
      <c r="AA35" s="28">
        <v>1</v>
      </c>
      <c r="AB35" s="28">
        <v>0.625</v>
      </c>
      <c r="AC35" s="28">
        <v>0.76923076923076905</v>
      </c>
      <c r="AD35" s="28">
        <v>0</v>
      </c>
      <c r="AE35" s="28">
        <v>0.4</v>
      </c>
    </row>
    <row r="36" spans="1:31" x14ac:dyDescent="0.15">
      <c r="A36" s="6">
        <v>965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12.5211086273193</v>
      </c>
      <c r="L36" s="10">
        <v>2.5494575500488299</v>
      </c>
      <c r="M36">
        <v>2.31388664245606</v>
      </c>
      <c r="N36">
        <v>8.7239055633544904</v>
      </c>
      <c r="O36">
        <v>7</v>
      </c>
      <c r="P36">
        <v>7</v>
      </c>
      <c r="Q36">
        <v>17</v>
      </c>
      <c r="R36" s="16">
        <v>0.4118</v>
      </c>
      <c r="S36" s="16">
        <f t="shared" si="0"/>
        <v>0.7</v>
      </c>
      <c r="T36">
        <v>4.3991069793701199</v>
      </c>
      <c r="U36">
        <v>4.1645359992981001</v>
      </c>
      <c r="V36">
        <v>3.8337669372558598</v>
      </c>
      <c r="W36" s="17">
        <v>0.330769062042236</v>
      </c>
      <c r="X36">
        <v>0.56534004211425803</v>
      </c>
      <c r="Y36">
        <v>0.56534004211425803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4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8.9683074951171893</v>
      </c>
      <c r="L37" s="10">
        <v>2.5474777221679701</v>
      </c>
      <c r="M37">
        <v>1.6447296142578101</v>
      </c>
      <c r="N37">
        <v>6.1634407043456996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4.3472881317138699</v>
      </c>
      <c r="U37">
        <v>3.9919903278350799</v>
      </c>
      <c r="V37">
        <v>3.7421460151672399</v>
      </c>
      <c r="W37" s="17">
        <v>0.24984431266784701</v>
      </c>
      <c r="X37">
        <v>0.60514211654663097</v>
      </c>
      <c r="Y37">
        <v>0.60514211654663097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834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10.4121608734131</v>
      </c>
      <c r="L38" s="10">
        <v>2.2625465393066402</v>
      </c>
      <c r="M38">
        <v>1.6365547180175799</v>
      </c>
      <c r="N38">
        <v>7.0570545196533203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4.5424346923828098</v>
      </c>
      <c r="U38">
        <v>4.2352447509765598</v>
      </c>
      <c r="V38">
        <v>3.9195265769958501</v>
      </c>
      <c r="W38" s="17">
        <v>0.315718173980713</v>
      </c>
      <c r="X38">
        <v>0.622908115386963</v>
      </c>
      <c r="Y38">
        <v>0.622908115386963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928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13.035099029541</v>
      </c>
      <c r="L39" s="10">
        <v>2.36561775207519</v>
      </c>
      <c r="M39">
        <v>2.0867767333984402</v>
      </c>
      <c r="N39">
        <v>9.0665988922119105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4.4604320526123002</v>
      </c>
      <c r="U39">
        <v>4.2258830070495597</v>
      </c>
      <c r="V39">
        <v>3.8717770576477002</v>
      </c>
      <c r="W39" s="17">
        <v>0.35410594940185602</v>
      </c>
      <c r="X39">
        <v>0.58865499496460005</v>
      </c>
      <c r="Y39">
        <v>0.58865499496460005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391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11.8219604492187</v>
      </c>
      <c r="L40" s="10">
        <v>2.3571529388427699</v>
      </c>
      <c r="M40">
        <v>2.1991271972656201</v>
      </c>
      <c r="N40">
        <v>8.9361877441406197</v>
      </c>
      <c r="O40">
        <v>4</v>
      </c>
      <c r="P40">
        <v>4</v>
      </c>
      <c r="Q40">
        <v>13</v>
      </c>
      <c r="R40" s="16">
        <v>0.30769999999999997</v>
      </c>
      <c r="S40" s="16">
        <f t="shared" si="0"/>
        <v>0.4</v>
      </c>
      <c r="T40">
        <v>4.1208477020263699</v>
      </c>
      <c r="U40">
        <v>3.8745422363281201</v>
      </c>
      <c r="V40">
        <v>3.6179389953613299</v>
      </c>
      <c r="W40" s="17">
        <v>0.25660324096679699</v>
      </c>
      <c r="X40">
        <v>0.50290870666503895</v>
      </c>
      <c r="Y40">
        <v>0.50290870666503895</v>
      </c>
      <c r="Z40">
        <v>0.4</v>
      </c>
      <c r="AA40">
        <v>0.9</v>
      </c>
      <c r="AB40">
        <v>0.69230769230769196</v>
      </c>
      <c r="AC40">
        <v>0.78260869565217395</v>
      </c>
      <c r="AD40">
        <v>0.1</v>
      </c>
      <c r="AE40">
        <v>0.5</v>
      </c>
    </row>
    <row r="41" spans="1:31" x14ac:dyDescent="0.15">
      <c r="A41" s="6">
        <v>792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10.127443313598601</v>
      </c>
      <c r="L41" s="10">
        <v>2.29244804382324</v>
      </c>
      <c r="M41">
        <v>1.6838493347168</v>
      </c>
      <c r="N41">
        <v>6.7507514953613299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4.5376281738281197</v>
      </c>
      <c r="U41">
        <v>4.2138810157775897</v>
      </c>
      <c r="V41">
        <v>3.9024033546447701</v>
      </c>
      <c r="W41" s="17">
        <v>0.311477661132812</v>
      </c>
      <c r="X41">
        <v>0.63522481918335005</v>
      </c>
      <c r="Y41">
        <v>0.63522481918335005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855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9.8626899719238299</v>
      </c>
      <c r="L42" s="10">
        <v>2.1980857849121098</v>
      </c>
      <c r="M42">
        <v>1.5481758117675799</v>
      </c>
      <c r="N42">
        <v>6.3311920166015598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4.3179283142089799</v>
      </c>
      <c r="U42">
        <v>4.03924560546875</v>
      </c>
      <c r="V42">
        <v>3.72537040710449</v>
      </c>
      <c r="W42" s="17">
        <v>0.31387519836425798</v>
      </c>
      <c r="X42">
        <v>0.59255790710449197</v>
      </c>
      <c r="Y42">
        <v>0.59255790710449197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93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9.7429504394531197</v>
      </c>
      <c r="L43" s="10">
        <v>2.3053035736084002</v>
      </c>
      <c r="M43">
        <v>1.76511383056641</v>
      </c>
      <c r="N43">
        <v>6.5961265563964799</v>
      </c>
      <c r="O43">
        <v>6</v>
      </c>
      <c r="P43">
        <v>6</v>
      </c>
      <c r="Q43">
        <v>16</v>
      </c>
      <c r="R43" s="16">
        <v>0.375</v>
      </c>
      <c r="S43" s="16">
        <f t="shared" si="0"/>
        <v>0.6</v>
      </c>
      <c r="T43">
        <v>4.21433448791504</v>
      </c>
      <c r="U43">
        <v>3.91488838195801</v>
      </c>
      <c r="V43">
        <v>3.62736892700195</v>
      </c>
      <c r="W43" s="17">
        <v>0.28751945495605502</v>
      </c>
      <c r="X43">
        <v>0.58696556091308605</v>
      </c>
      <c r="Y43">
        <v>0.58696556091308605</v>
      </c>
      <c r="Z43">
        <v>0.6</v>
      </c>
      <c r="AA43">
        <v>1</v>
      </c>
      <c r="AB43">
        <v>0.625</v>
      </c>
      <c r="AC43">
        <v>0.76923076923076905</v>
      </c>
      <c r="AD43">
        <v>0</v>
      </c>
      <c r="AE43">
        <v>0.4</v>
      </c>
    </row>
    <row r="44" spans="1:31" x14ac:dyDescent="0.15">
      <c r="A44" s="6">
        <v>799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10.150577545166</v>
      </c>
      <c r="L44" s="10">
        <v>2.2962779998779301</v>
      </c>
      <c r="M44">
        <v>1.71378517150879</v>
      </c>
      <c r="N44">
        <v>6.9054203033447301</v>
      </c>
      <c r="O44">
        <v>5</v>
      </c>
      <c r="P44">
        <v>5</v>
      </c>
      <c r="Q44">
        <v>15</v>
      </c>
      <c r="R44" s="16">
        <v>0.33329999999999999</v>
      </c>
      <c r="S44" s="16">
        <f t="shared" si="0"/>
        <v>0.5</v>
      </c>
      <c r="T44">
        <v>3.8901348114013699</v>
      </c>
      <c r="U44">
        <v>3.6300036907196001</v>
      </c>
      <c r="V44">
        <v>3.3345134258270299</v>
      </c>
      <c r="W44" s="17">
        <v>0.29549026489257801</v>
      </c>
      <c r="X44">
        <v>0.55562138557434104</v>
      </c>
      <c r="Y44">
        <v>0.55562138557434104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93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9.7429504394531197</v>
      </c>
      <c r="L45" s="10">
        <v>2.3053035736084002</v>
      </c>
      <c r="M45">
        <v>1.76511383056641</v>
      </c>
      <c r="N45">
        <v>6.5961265563964799</v>
      </c>
      <c r="O45">
        <v>6</v>
      </c>
      <c r="P45">
        <v>6</v>
      </c>
      <c r="Q45">
        <v>16</v>
      </c>
      <c r="R45" s="16">
        <v>0.375</v>
      </c>
      <c r="S45" s="16">
        <f t="shared" si="0"/>
        <v>0.6</v>
      </c>
      <c r="T45">
        <v>4.21433448791504</v>
      </c>
      <c r="U45">
        <v>3.91488838195801</v>
      </c>
      <c r="V45">
        <v>3.62736892700195</v>
      </c>
      <c r="W45" s="17">
        <v>0.28751945495605502</v>
      </c>
      <c r="X45">
        <v>0.58696556091308605</v>
      </c>
      <c r="Y45">
        <v>0.58696556091308605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371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9.5572586059570295</v>
      </c>
      <c r="L46" s="10">
        <v>2.31735038757324</v>
      </c>
      <c r="M46">
        <v>1.7552070617675799</v>
      </c>
      <c r="N46">
        <v>6.2391643524169904</v>
      </c>
      <c r="O46">
        <v>4</v>
      </c>
      <c r="P46">
        <v>4</v>
      </c>
      <c r="Q46">
        <v>13</v>
      </c>
      <c r="R46" s="16">
        <v>0.30769999999999997</v>
      </c>
      <c r="S46" s="16">
        <f t="shared" si="0"/>
        <v>0.4</v>
      </c>
      <c r="T46">
        <v>4.0790176391601598</v>
      </c>
      <c r="U46">
        <v>3.8153157234191899</v>
      </c>
      <c r="V46">
        <v>3.5218338966369598</v>
      </c>
      <c r="W46" s="17">
        <v>0.29348182678222701</v>
      </c>
      <c r="X46">
        <v>0.55718374252319303</v>
      </c>
      <c r="Y46">
        <v>0.55718374252319303</v>
      </c>
      <c r="Z46">
        <v>0.4</v>
      </c>
      <c r="AA46">
        <v>0.9</v>
      </c>
      <c r="AB46">
        <v>0.69230769230769196</v>
      </c>
      <c r="AC46">
        <v>0.78260869565217395</v>
      </c>
      <c r="AD46">
        <v>0.1</v>
      </c>
      <c r="AE46">
        <v>0.5</v>
      </c>
    </row>
    <row r="47" spans="1:31" x14ac:dyDescent="0.15">
      <c r="A47" s="6">
        <v>668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12.4697608947754</v>
      </c>
      <c r="L47" s="10">
        <v>2.2100162506103498</v>
      </c>
      <c r="M47">
        <v>1.9326705932617201</v>
      </c>
      <c r="N47">
        <v>8.6262435913085902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4.5913066864013699</v>
      </c>
      <c r="U47">
        <v>4.33756351470947</v>
      </c>
      <c r="V47">
        <v>3.9905815124511701</v>
      </c>
      <c r="W47" s="17">
        <v>0.346982002258301</v>
      </c>
      <c r="X47">
        <v>0.60072517395019498</v>
      </c>
      <c r="Y47">
        <v>0.60072517395019498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643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9.4739933013915998</v>
      </c>
      <c r="L48" s="10">
        <v>2.4208908081054701</v>
      </c>
      <c r="M48">
        <v>1.8413391113281199</v>
      </c>
      <c r="N48">
        <v>5.9186210632324201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4.3844013214111301</v>
      </c>
      <c r="U48">
        <v>4.1026039123535201</v>
      </c>
      <c r="V48">
        <v>3.7823348045349099</v>
      </c>
      <c r="W48" s="17">
        <v>0.32026910781860402</v>
      </c>
      <c r="X48">
        <v>0.60206651687622104</v>
      </c>
      <c r="Y48">
        <v>0.60206651687622104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803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12.3123073577881</v>
      </c>
      <c r="L49" s="10">
        <v>2.4238433837890598</v>
      </c>
      <c r="M49">
        <v>2.1898860931396502</v>
      </c>
      <c r="N49">
        <v>8.6475849151611293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3.9681911468505899</v>
      </c>
      <c r="U49">
        <v>3.7666637897491499</v>
      </c>
      <c r="V49">
        <v>3.41755175590515</v>
      </c>
      <c r="W49" s="17">
        <v>0.34911203384399397</v>
      </c>
      <c r="X49">
        <v>0.55063939094543501</v>
      </c>
      <c r="Y49">
        <v>0.55063939094543501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682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10.768314361572299</v>
      </c>
      <c r="L50" s="10">
        <v>2.4762840270996098</v>
      </c>
      <c r="M50">
        <v>1.8694534301757799</v>
      </c>
      <c r="N50">
        <v>7.3308639526367196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4.4071083068847701</v>
      </c>
      <c r="U50">
        <v>4.1228580474853498</v>
      </c>
      <c r="V50">
        <v>3.8104205131530802</v>
      </c>
      <c r="W50" s="17">
        <v>0.312437534332275</v>
      </c>
      <c r="X50">
        <v>0.59668779373168901</v>
      </c>
      <c r="Y50">
        <v>0.59668779373168901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877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 s="3">
        <v>8.5957622528076207</v>
      </c>
      <c r="L51" s="10">
        <v>2.4522533416747998</v>
      </c>
      <c r="M51">
        <v>1.48727035522461</v>
      </c>
      <c r="N51">
        <v>5.5598258972168004</v>
      </c>
      <c r="O51">
        <v>5</v>
      </c>
      <c r="P51">
        <v>5</v>
      </c>
      <c r="Q51">
        <v>15</v>
      </c>
      <c r="R51" s="16">
        <v>0.33329999999999999</v>
      </c>
      <c r="S51" s="16">
        <f t="shared" si="0"/>
        <v>0.5</v>
      </c>
      <c r="T51">
        <v>3.9982814788818399</v>
      </c>
      <c r="U51">
        <v>3.6982219219207799</v>
      </c>
      <c r="V51">
        <v>3.4594624042511</v>
      </c>
      <c r="W51" s="17">
        <v>0.23875951766967801</v>
      </c>
      <c r="X51">
        <v>0.53881907463073697</v>
      </c>
      <c r="Y51">
        <v>0.53881907463073697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672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9.1706352233886701</v>
      </c>
      <c r="L52" s="10">
        <v>2.1295356750488299</v>
      </c>
      <c r="M52">
        <v>0.72742462158203103</v>
      </c>
      <c r="N52">
        <v>8.2298793792724592</v>
      </c>
      <c r="O52">
        <v>6</v>
      </c>
      <c r="P52">
        <v>6</v>
      </c>
      <c r="Q52">
        <v>16</v>
      </c>
      <c r="R52" s="16">
        <v>0.375</v>
      </c>
      <c r="S52" s="16">
        <f t="shared" si="0"/>
        <v>0.6</v>
      </c>
      <c r="T52">
        <v>3.96907615661621</v>
      </c>
      <c r="U52">
        <v>3.4698469638824498</v>
      </c>
      <c r="V52">
        <v>3.38294529914856</v>
      </c>
      <c r="W52" s="17">
        <v>8.6901664733886705E-2</v>
      </c>
      <c r="X52">
        <v>0.58613085746765103</v>
      </c>
      <c r="Y52">
        <v>0.58613085746765103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s="3" customFormat="1" x14ac:dyDescent="0.15">
      <c r="K53" s="13" t="s">
        <v>29</v>
      </c>
      <c r="L53" s="10">
        <f>AVERAGE(L2:L52)</f>
        <v>1.9073497921812768</v>
      </c>
      <c r="W53" s="17">
        <f t="shared" ref="W53:AE53" si="1">AVERAGE(W2:W52)</f>
        <v>0.29104380046620087</v>
      </c>
      <c r="Z53" s="3">
        <f t="shared" si="1"/>
        <v>0.55294117647058805</v>
      </c>
      <c r="AA53" s="3">
        <f t="shared" si="1"/>
        <v>0.9862745098039214</v>
      </c>
      <c r="AB53" s="3">
        <f t="shared" si="1"/>
        <v>0.64367959350658344</v>
      </c>
      <c r="AC53" s="3">
        <f t="shared" si="1"/>
        <v>0.77784313031542351</v>
      </c>
      <c r="AD53" s="3">
        <f t="shared" si="1"/>
        <v>1.3725490196078431E-2</v>
      </c>
      <c r="AE53" s="3">
        <f t="shared" si="1"/>
        <v>0.43333333333333351</v>
      </c>
    </row>
    <row r="54" spans="1:31" s="3" customFormat="1" x14ac:dyDescent="0.15">
      <c r="K54" s="14" t="s">
        <v>30</v>
      </c>
      <c r="L54" s="10">
        <f>MAX(L2:L52)</f>
        <v>2.5494575500488299</v>
      </c>
      <c r="W54" s="17">
        <f t="shared" ref="W54:AE54" si="2">MAX(W2:W52)</f>
        <v>0.37011241912841802</v>
      </c>
      <c r="Z54" s="3">
        <f t="shared" si="2"/>
        <v>0.8</v>
      </c>
      <c r="AA54" s="3">
        <f t="shared" si="2"/>
        <v>1</v>
      </c>
      <c r="AB54" s="3">
        <f t="shared" si="2"/>
        <v>0.71428571428571397</v>
      </c>
      <c r="AC54" s="3">
        <f t="shared" si="2"/>
        <v>0.83333333333333304</v>
      </c>
      <c r="AD54" s="3">
        <f t="shared" si="2"/>
        <v>0.1</v>
      </c>
      <c r="AE54" s="3">
        <f t="shared" si="2"/>
        <v>0.6</v>
      </c>
    </row>
    <row r="55" spans="1:31" s="3" customFormat="1" x14ac:dyDescent="0.15">
      <c r="L55" s="10">
        <f>MIN(L2:L52)</f>
        <v>1.28487396240234</v>
      </c>
      <c r="W55" s="17">
        <f t="shared" ref="W55:AE55" si="3">MIN(W2:W52)</f>
        <v>8.6901664733886705E-2</v>
      </c>
      <c r="Z55" s="3">
        <f t="shared" si="3"/>
        <v>0.4</v>
      </c>
      <c r="AA55" s="3">
        <f t="shared" si="3"/>
        <v>0.9</v>
      </c>
      <c r="AB55" s="3">
        <f t="shared" si="3"/>
        <v>0.55555555555555602</v>
      </c>
      <c r="AC55" s="3">
        <f t="shared" si="3"/>
        <v>0.71428571428571397</v>
      </c>
      <c r="AD55" s="3">
        <f t="shared" si="3"/>
        <v>0</v>
      </c>
      <c r="AE55" s="3">
        <f t="shared" si="3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s="28" customFormat="1" x14ac:dyDescent="0.15">
      <c r="K68" s="30" t="s">
        <v>131</v>
      </c>
      <c r="L68" s="30">
        <f>COUNTIF(L2:L52,"&lt;1.694")-COUNTIF(L2:L52,"&lt;1.266")</f>
        <v>17</v>
      </c>
      <c r="W68" s="30"/>
    </row>
    <row r="69" spans="11:23" x14ac:dyDescent="0.15">
      <c r="K69" s="3" t="s">
        <v>132</v>
      </c>
      <c r="L69" s="3">
        <f>COUNTIF(L2:L52,"&lt;2.122")-COUNTIF(L2:L52,"&lt;1.694")</f>
        <v>17</v>
      </c>
      <c r="M69" s="3"/>
      <c r="W69" s="3"/>
    </row>
    <row r="70" spans="11:23" s="28" customFormat="1" x14ac:dyDescent="0.15">
      <c r="K70" s="30" t="s">
        <v>133</v>
      </c>
      <c r="L70" s="30">
        <f>COUNTIF(L2:L52,"&lt;2.55")-COUNTIF(L2:L52,"&lt;2.122")</f>
        <v>17</v>
      </c>
      <c r="M70" s="30"/>
      <c r="W70" s="30"/>
    </row>
    <row r="71" spans="11:23" x14ac:dyDescent="0.15">
      <c r="K71" s="3" t="s">
        <v>72</v>
      </c>
      <c r="L71" s="3">
        <v>0</v>
      </c>
      <c r="M71" s="3"/>
      <c r="W71" s="3"/>
    </row>
    <row r="72" spans="11:23" x14ac:dyDescent="0.15">
      <c r="K72" s="3" t="s">
        <v>73</v>
      </c>
      <c r="L72" s="3">
        <v>0</v>
      </c>
      <c r="M72" s="3"/>
      <c r="W72" s="3"/>
    </row>
    <row r="73" spans="11:23" x14ac:dyDescent="0.15">
      <c r="K73" s="3" t="s">
        <v>74</v>
      </c>
      <c r="L73" s="3">
        <v>0</v>
      </c>
      <c r="M73" s="3"/>
      <c r="W73" s="3"/>
    </row>
    <row r="74" spans="11:23" x14ac:dyDescent="0.15">
      <c r="K74" s="3" t="s">
        <v>75</v>
      </c>
      <c r="L74" s="3">
        <v>0</v>
      </c>
      <c r="M74" s="3"/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/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/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/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/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/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N86">
        <v>1.9079999999999999</v>
      </c>
      <c r="O86">
        <v>0.155</v>
      </c>
      <c r="Q86">
        <v>0.83799999999999997</v>
      </c>
      <c r="R86">
        <v>2.9830000000000001</v>
      </c>
      <c r="S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N87">
        <v>2.5009999999999999</v>
      </c>
      <c r="O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N88">
        <v>3.472</v>
      </c>
      <c r="O88">
        <v>0.29099999999999998</v>
      </c>
      <c r="Q88">
        <v>2.3980000000000001</v>
      </c>
      <c r="R88">
        <v>4.5430000000000001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Q90">
        <v>1.266</v>
      </c>
      <c r="R90">
        <v>2.5499999999999998</v>
      </c>
      <c r="S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E124"/>
  <sheetViews>
    <sheetView topLeftCell="G79" workbookViewId="0">
      <selection activeCell="G1" sqref="A1:XFD127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21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11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6">
        <v>365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 s="3">
        <v>7.97296142578125</v>
      </c>
      <c r="L3" s="10">
        <v>2.8002986907959002</v>
      </c>
      <c r="M3">
        <v>0.1246337890625</v>
      </c>
      <c r="N3">
        <v>8.4722270965576207</v>
      </c>
      <c r="O3">
        <v>4</v>
      </c>
      <c r="P3">
        <v>4</v>
      </c>
      <c r="Q3">
        <v>13</v>
      </c>
      <c r="R3" s="16">
        <v>0.30769999999999997</v>
      </c>
      <c r="S3" s="16">
        <f t="shared" si="0"/>
        <v>0.4</v>
      </c>
      <c r="T3">
        <v>3.2654514312744101</v>
      </c>
      <c r="U3">
        <v>2.70167112350464</v>
      </c>
      <c r="V3">
        <v>2.73349809646606</v>
      </c>
      <c r="W3" s="17">
        <v>3.1826972961425802E-2</v>
      </c>
      <c r="X3">
        <v>0.53195333480835005</v>
      </c>
      <c r="Y3">
        <v>0.53195333480835005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x14ac:dyDescent="0.15">
      <c r="A4" s="6">
        <v>473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 s="3">
        <v>7.9275894165039098</v>
      </c>
      <c r="L4" s="10">
        <v>2.6483669281005899</v>
      </c>
      <c r="M4">
        <v>0.66130828857421897</v>
      </c>
      <c r="N4">
        <v>6.5843334197998002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3.7051258087158199</v>
      </c>
      <c r="U4">
        <v>3.2515168190002401</v>
      </c>
      <c r="V4">
        <v>3.1500170230865501</v>
      </c>
      <c r="W4" s="17">
        <v>0.101499795913696</v>
      </c>
      <c r="X4">
        <v>0.55510878562927202</v>
      </c>
      <c r="Y4">
        <v>0.55510878562927202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465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7.2475414276123002</v>
      </c>
      <c r="L5" s="10">
        <v>2.6715660095214799</v>
      </c>
      <c r="M5">
        <v>1.10940933227539</v>
      </c>
      <c r="N5">
        <v>6.0276374816894496</v>
      </c>
      <c r="O5">
        <v>3</v>
      </c>
      <c r="P5">
        <v>3</v>
      </c>
      <c r="Q5">
        <v>11</v>
      </c>
      <c r="R5" s="16">
        <v>0.2727</v>
      </c>
      <c r="S5" s="16">
        <f t="shared" si="0"/>
        <v>0.3</v>
      </c>
      <c r="T5">
        <v>3.08828544616699</v>
      </c>
      <c r="U5">
        <v>2.7331199645996098</v>
      </c>
      <c r="V5">
        <v>2.6300811767578098</v>
      </c>
      <c r="W5" s="17">
        <v>0.103038787841797</v>
      </c>
      <c r="X5">
        <v>0.45820426940918002</v>
      </c>
      <c r="Y5">
        <v>0.45820426940918002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6">
        <v>637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8.3590946197509801</v>
      </c>
      <c r="L6" s="10">
        <v>2.7022609710693399</v>
      </c>
      <c r="M6">
        <v>0.47758865356445301</v>
      </c>
      <c r="N6">
        <v>6.8643245697021502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3.7901134490966801</v>
      </c>
      <c r="U6">
        <v>3.3169093132018999</v>
      </c>
      <c r="V6">
        <v>3.20951151847839</v>
      </c>
      <c r="W6" s="17">
        <v>0.10739779472351101</v>
      </c>
      <c r="X6">
        <v>0.58060193061828602</v>
      </c>
      <c r="Y6">
        <v>0.58060193061828602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x14ac:dyDescent="0.15">
      <c r="A7" s="6">
        <v>133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8.1249008178710902</v>
      </c>
      <c r="L7" s="10">
        <v>2.6571311950683598</v>
      </c>
      <c r="M7">
        <v>0.60422134399414096</v>
      </c>
      <c r="N7">
        <v>6.8297176361084002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3.8297367095947301</v>
      </c>
      <c r="U7">
        <v>3.37107276916504</v>
      </c>
      <c r="V7">
        <v>3.2589538097381601</v>
      </c>
      <c r="W7" s="17">
        <v>0.11211895942687999</v>
      </c>
      <c r="X7">
        <v>0.57078289985656705</v>
      </c>
      <c r="Y7">
        <v>0.57078289985656705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523</v>
      </c>
      <c r="B8">
        <v>15</v>
      </c>
      <c r="C8">
        <v>5</v>
      </c>
      <c r="D8">
        <v>10</v>
      </c>
      <c r="E8">
        <v>10</v>
      </c>
      <c r="F8">
        <v>9</v>
      </c>
      <c r="G8">
        <v>1</v>
      </c>
      <c r="H8">
        <v>6</v>
      </c>
      <c r="I8">
        <v>4</v>
      </c>
      <c r="J8">
        <v>0.75</v>
      </c>
      <c r="K8" s="3">
        <v>7.95646095275879</v>
      </c>
      <c r="L8" s="10">
        <v>2.79928779602051</v>
      </c>
      <c r="M8">
        <v>1.62091064453125</v>
      </c>
      <c r="N8">
        <v>5.6493225097656197</v>
      </c>
      <c r="O8">
        <v>5</v>
      </c>
      <c r="P8">
        <v>5</v>
      </c>
      <c r="Q8">
        <v>14</v>
      </c>
      <c r="R8" s="16">
        <v>0.35709999999999997</v>
      </c>
      <c r="S8" s="16">
        <f t="shared" si="0"/>
        <v>0.5</v>
      </c>
      <c r="T8">
        <v>3.3187294006347701</v>
      </c>
      <c r="U8">
        <v>3.0012328624725302</v>
      </c>
      <c r="V8">
        <v>2.8874719142913801</v>
      </c>
      <c r="W8" s="17">
        <v>0.113760948181152</v>
      </c>
      <c r="X8">
        <v>0.43125748634338401</v>
      </c>
      <c r="Y8">
        <v>0.43125748634338401</v>
      </c>
      <c r="Z8">
        <v>0.5</v>
      </c>
      <c r="AA8">
        <v>0.9</v>
      </c>
      <c r="AB8">
        <v>0.64285714285714302</v>
      </c>
      <c r="AC8">
        <v>0.75</v>
      </c>
      <c r="AD8">
        <v>0.1</v>
      </c>
      <c r="AE8">
        <v>0.4</v>
      </c>
    </row>
    <row r="9" spans="1:31" x14ac:dyDescent="0.15">
      <c r="A9" s="6">
        <v>326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8.5384082794189506</v>
      </c>
      <c r="L9" s="10">
        <v>2.7803001403808598</v>
      </c>
      <c r="M9">
        <v>0.56219100952148404</v>
      </c>
      <c r="N9">
        <v>7.0799999237060502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3.5761966705322301</v>
      </c>
      <c r="U9">
        <v>3.12972831726074</v>
      </c>
      <c r="V9">
        <v>3.0091691017150901</v>
      </c>
      <c r="W9" s="17">
        <v>0.12055921554565401</v>
      </c>
      <c r="X9">
        <v>0.567027568817139</v>
      </c>
      <c r="Y9">
        <v>0.567027568817139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936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8.1866207122802699</v>
      </c>
      <c r="L10" s="10">
        <v>2.7772979736328098</v>
      </c>
      <c r="M10">
        <v>0.68459701538085904</v>
      </c>
      <c r="N10">
        <v>6.6332588195800799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3.7980613708496098</v>
      </c>
      <c r="U10">
        <v>3.3487637042999299</v>
      </c>
      <c r="V10">
        <v>3.2189126014709499</v>
      </c>
      <c r="W10" s="17">
        <v>0.12985110282897899</v>
      </c>
      <c r="X10">
        <v>0.579148769378662</v>
      </c>
      <c r="Y10">
        <v>0.579148769378662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s="1" customFormat="1" x14ac:dyDescent="0.15">
      <c r="A11" s="8">
        <v>579</v>
      </c>
      <c r="B11" s="1">
        <v>15</v>
      </c>
      <c r="C11" s="1">
        <v>5</v>
      </c>
      <c r="D11" s="1">
        <v>10</v>
      </c>
      <c r="E11" s="1">
        <v>10</v>
      </c>
      <c r="F11" s="1">
        <v>10</v>
      </c>
      <c r="G11" s="1">
        <v>0</v>
      </c>
      <c r="H11" s="1">
        <v>5</v>
      </c>
      <c r="I11" s="1">
        <v>5</v>
      </c>
      <c r="J11" s="1">
        <v>0.75</v>
      </c>
      <c r="K11" s="12">
        <v>8.2938251495361293</v>
      </c>
      <c r="L11" s="12">
        <v>2.7973766326904301</v>
      </c>
      <c r="M11" s="1">
        <v>0.57436752319335904</v>
      </c>
      <c r="N11" s="1">
        <v>6.5468673706054696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3.5668888092040998</v>
      </c>
      <c r="U11" s="1">
        <v>3.12872385978699</v>
      </c>
      <c r="V11" s="1">
        <v>2.9969449043273899</v>
      </c>
      <c r="W11" s="12">
        <v>0.131778955459595</v>
      </c>
      <c r="X11" s="1">
        <v>0.56994390487670898</v>
      </c>
      <c r="Y11" s="1">
        <v>0.56994390487670898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625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9.2096900939941406</v>
      </c>
      <c r="L12" s="10">
        <v>2.85905838012695</v>
      </c>
      <c r="M12">
        <v>0.52288818359375</v>
      </c>
      <c r="N12">
        <v>8.0289115905761701</v>
      </c>
      <c r="O12">
        <v>4</v>
      </c>
      <c r="P12">
        <v>4</v>
      </c>
      <c r="Q12">
        <v>14</v>
      </c>
      <c r="R12" s="16">
        <v>0.28570000000000001</v>
      </c>
      <c r="S12" s="16">
        <f t="shared" ref="S12:S21" si="1">O12/E12</f>
        <v>0.4</v>
      </c>
      <c r="T12">
        <v>3.3103942871093701</v>
      </c>
      <c r="U12">
        <v>2.8554091453552202</v>
      </c>
      <c r="V12">
        <v>2.7563230991363499</v>
      </c>
      <c r="W12" s="17">
        <v>9.9086046218872098E-2</v>
      </c>
      <c r="X12">
        <v>0.55407118797302202</v>
      </c>
      <c r="Y12">
        <v>0.55407118797302202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904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9.0766181945800799</v>
      </c>
      <c r="L13" s="10">
        <v>2.9220333099365199</v>
      </c>
      <c r="M13">
        <v>0.669952392578125</v>
      </c>
      <c r="N13">
        <v>7.8049945831298801</v>
      </c>
      <c r="O13">
        <v>5</v>
      </c>
      <c r="P13">
        <v>5</v>
      </c>
      <c r="Q13">
        <v>15</v>
      </c>
      <c r="R13" s="16">
        <v>0.33329999999999999</v>
      </c>
      <c r="S13" s="16">
        <f t="shared" si="1"/>
        <v>0.5</v>
      </c>
      <c r="T13">
        <v>3.79270362854004</v>
      </c>
      <c r="U13">
        <v>3.2864410877227801</v>
      </c>
      <c r="V13">
        <v>3.1766781806945801</v>
      </c>
      <c r="W13" s="17">
        <v>0.10976290702819801</v>
      </c>
      <c r="X13">
        <v>0.61602544784545898</v>
      </c>
      <c r="Y13">
        <v>0.61602544784545898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86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8.3743400573730504</v>
      </c>
      <c r="L14" s="10">
        <v>2.8474159240722701</v>
      </c>
      <c r="M14">
        <v>0.84817123413085904</v>
      </c>
      <c r="N14">
        <v>7.0553627014160201</v>
      </c>
      <c r="O14">
        <v>5</v>
      </c>
      <c r="P14">
        <v>5</v>
      </c>
      <c r="Q14">
        <v>15</v>
      </c>
      <c r="R14" s="16">
        <v>0.33329999999999999</v>
      </c>
      <c r="S14" s="16">
        <f t="shared" si="1"/>
        <v>0.5</v>
      </c>
      <c r="T14">
        <v>3.4937095642089799</v>
      </c>
      <c r="U14">
        <v>3.0568745136261</v>
      </c>
      <c r="V14">
        <v>2.9398140907287602</v>
      </c>
      <c r="W14" s="17">
        <v>0.11706042289733901</v>
      </c>
      <c r="X14">
        <v>0.55389547348022505</v>
      </c>
      <c r="Y14">
        <v>0.55389547348022505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871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 s="3">
        <v>7.9087219238281197</v>
      </c>
      <c r="L15" s="10">
        <v>2.8474178314209002</v>
      </c>
      <c r="M15">
        <v>2.1939430236816402</v>
      </c>
      <c r="N15">
        <v>6.80181884765625</v>
      </c>
      <c r="O15">
        <v>6</v>
      </c>
      <c r="P15">
        <v>6</v>
      </c>
      <c r="Q15">
        <v>16</v>
      </c>
      <c r="R15" s="16">
        <v>0.375</v>
      </c>
      <c r="S15" s="16">
        <f t="shared" si="1"/>
        <v>0.6</v>
      </c>
      <c r="T15">
        <v>3.80978584289551</v>
      </c>
      <c r="U15">
        <v>3.40479636192322</v>
      </c>
      <c r="V15">
        <v>3.2825675010681099</v>
      </c>
      <c r="W15" s="17">
        <v>0.122228860855102</v>
      </c>
      <c r="X15">
        <v>0.52721834182739302</v>
      </c>
      <c r="Y15">
        <v>0.52721834182739302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648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7.3701820373535201</v>
      </c>
      <c r="L16" s="10">
        <v>2.8359832763671902</v>
      </c>
      <c r="M16">
        <v>1.3932571411132799</v>
      </c>
      <c r="N16">
        <v>6.1829357147216797</v>
      </c>
      <c r="O16">
        <v>4</v>
      </c>
      <c r="P16">
        <v>4</v>
      </c>
      <c r="Q16">
        <v>13</v>
      </c>
      <c r="R16" s="16">
        <v>0.30769999999999997</v>
      </c>
      <c r="S16" s="16">
        <f t="shared" si="1"/>
        <v>0.4</v>
      </c>
      <c r="T16">
        <v>3.3757514953613299</v>
      </c>
      <c r="U16">
        <v>2.9928612709045401</v>
      </c>
      <c r="V16">
        <v>2.8697154521942099</v>
      </c>
      <c r="W16" s="17">
        <v>0.123145818710327</v>
      </c>
      <c r="X16">
        <v>0.50603604316711404</v>
      </c>
      <c r="Y16">
        <v>0.50603604316711404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571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8.9176368713378906</v>
      </c>
      <c r="L17" s="10">
        <v>2.97793388366699</v>
      </c>
      <c r="M17">
        <v>0.78678894042968694</v>
      </c>
      <c r="N17">
        <v>7.4971160888671902</v>
      </c>
      <c r="O17">
        <v>5</v>
      </c>
      <c r="P17">
        <v>5</v>
      </c>
      <c r="Q17">
        <v>15</v>
      </c>
      <c r="R17" s="16">
        <v>0.33329999999999999</v>
      </c>
      <c r="S17" s="16">
        <f t="shared" si="1"/>
        <v>0.5</v>
      </c>
      <c r="T17">
        <v>3.6961498260497998</v>
      </c>
      <c r="U17">
        <v>3.2113220691680899</v>
      </c>
      <c r="V17">
        <v>3.0879595279693599</v>
      </c>
      <c r="W17" s="17">
        <v>0.12336254119873</v>
      </c>
      <c r="X17">
        <v>0.608190298080444</v>
      </c>
      <c r="Y17">
        <v>0.608190298080444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375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8.2417392730712908</v>
      </c>
      <c r="L18" s="10">
        <v>2.9888610839843701</v>
      </c>
      <c r="M18">
        <v>1.03568267822266</v>
      </c>
      <c r="N18">
        <v>6.5994071960449201</v>
      </c>
      <c r="O18">
        <v>4</v>
      </c>
      <c r="P18">
        <v>4</v>
      </c>
      <c r="Q18">
        <v>14</v>
      </c>
      <c r="R18" s="16">
        <v>0.28570000000000001</v>
      </c>
      <c r="S18" s="16">
        <f t="shared" si="1"/>
        <v>0.4</v>
      </c>
      <c r="T18">
        <v>3.4292221069335902</v>
      </c>
      <c r="U18">
        <v>3.0179691314697301</v>
      </c>
      <c r="V18">
        <v>2.8843188285827601</v>
      </c>
      <c r="W18" s="17">
        <v>0.133650302886963</v>
      </c>
      <c r="X18">
        <v>0.54490327835082997</v>
      </c>
      <c r="Y18">
        <v>0.54490327835082997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938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8.7781810760497994</v>
      </c>
      <c r="L19" s="10">
        <v>2.89866065979004</v>
      </c>
      <c r="M19">
        <v>0.52587127685546897</v>
      </c>
      <c r="N19">
        <v>7.0134658813476598</v>
      </c>
      <c r="O19">
        <v>4</v>
      </c>
      <c r="P19">
        <v>4</v>
      </c>
      <c r="Q19">
        <v>14</v>
      </c>
      <c r="R19" s="16">
        <v>0.28570000000000001</v>
      </c>
      <c r="S19" s="16">
        <f t="shared" si="1"/>
        <v>0.4</v>
      </c>
      <c r="T19">
        <v>3.4633522033691402</v>
      </c>
      <c r="U19">
        <v>3.0404236316680899</v>
      </c>
      <c r="V19">
        <v>2.9055769443511998</v>
      </c>
      <c r="W19" s="17">
        <v>0.134846687316895</v>
      </c>
      <c r="X19">
        <v>0.557775259017944</v>
      </c>
      <c r="Y19">
        <v>0.557775259017944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698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8.0581130981445295</v>
      </c>
      <c r="L20" s="10">
        <v>2.8542957305908199</v>
      </c>
      <c r="M20">
        <v>0.80971527099609397</v>
      </c>
      <c r="N20">
        <v>6.3184852600097701</v>
      </c>
      <c r="O20">
        <v>4</v>
      </c>
      <c r="P20">
        <v>4</v>
      </c>
      <c r="Q20">
        <v>13</v>
      </c>
      <c r="R20" s="16">
        <v>0.30769999999999997</v>
      </c>
      <c r="S20" s="16">
        <f t="shared" si="1"/>
        <v>0.4</v>
      </c>
      <c r="T20">
        <v>3.1939716339111301</v>
      </c>
      <c r="U20">
        <v>2.8159756660461399</v>
      </c>
      <c r="V20">
        <v>2.6805729866027801</v>
      </c>
      <c r="W20" s="17">
        <v>0.13540267944335899</v>
      </c>
      <c r="X20">
        <v>0.51339864730835005</v>
      </c>
      <c r="Y20">
        <v>0.51339864730835005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s="1" customFormat="1" x14ac:dyDescent="0.15">
      <c r="A21" s="8">
        <v>509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7.6871566772460902</v>
      </c>
      <c r="L21" s="12">
        <v>2.8284492492675799</v>
      </c>
      <c r="M21" s="1">
        <v>0.94478225708007801</v>
      </c>
      <c r="N21" s="1">
        <v>5.9500885009765598</v>
      </c>
      <c r="O21" s="1">
        <v>3</v>
      </c>
      <c r="P21" s="1">
        <v>3</v>
      </c>
      <c r="Q21" s="1">
        <v>12</v>
      </c>
      <c r="R21" s="19">
        <v>0.25</v>
      </c>
      <c r="S21" s="19">
        <f t="shared" si="1"/>
        <v>0.3</v>
      </c>
      <c r="T21" s="1">
        <v>3.0567760467529301</v>
      </c>
      <c r="U21" s="1">
        <v>2.71122169494629</v>
      </c>
      <c r="V21" s="1">
        <v>2.56662774085998</v>
      </c>
      <c r="W21" s="12">
        <v>0.14459395408630399</v>
      </c>
      <c r="X21" s="1">
        <v>0.490148305892944</v>
      </c>
      <c r="Y21" s="1">
        <v>0.490148305892944</v>
      </c>
      <c r="Z21" s="1">
        <v>0.3</v>
      </c>
      <c r="AA21" s="1">
        <v>0.9</v>
      </c>
      <c r="AB21" s="1">
        <v>0.75</v>
      </c>
      <c r="AC21" s="1">
        <v>0.81818181818181801</v>
      </c>
      <c r="AD21" s="1">
        <v>0.1</v>
      </c>
      <c r="AE21" s="1">
        <v>0.6</v>
      </c>
    </row>
    <row r="22" spans="1:31" x14ac:dyDescent="0.15">
      <c r="A22" s="6">
        <v>194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 s="3">
        <v>8.7540836334228498</v>
      </c>
      <c r="L22" s="10">
        <v>3.1999416351318399</v>
      </c>
      <c r="M22">
        <v>0.15018081665039101</v>
      </c>
      <c r="N22">
        <v>8.8024158477783203</v>
      </c>
      <c r="O22">
        <v>4</v>
      </c>
      <c r="P22">
        <v>4</v>
      </c>
      <c r="Q22">
        <v>14</v>
      </c>
      <c r="R22" s="16">
        <v>0.28570000000000001</v>
      </c>
      <c r="S22" s="16">
        <f t="shared" ref="S22:S31" si="2">O22/E22</f>
        <v>0.4</v>
      </c>
      <c r="T22">
        <v>3.3016281127929701</v>
      </c>
      <c r="U22">
        <v>2.7430267333984402</v>
      </c>
      <c r="V22">
        <v>2.7414581775665301</v>
      </c>
      <c r="W22" s="17">
        <v>1.5685558319091799E-3</v>
      </c>
      <c r="X22">
        <v>0.56016993522643999</v>
      </c>
      <c r="Y22">
        <v>0.56016993522643999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826</v>
      </c>
      <c r="B23">
        <v>13</v>
      </c>
      <c r="C23">
        <v>7</v>
      </c>
      <c r="D23">
        <v>10</v>
      </c>
      <c r="E23">
        <v>10</v>
      </c>
      <c r="F23">
        <v>9</v>
      </c>
      <c r="G23">
        <v>1</v>
      </c>
      <c r="H23">
        <v>4</v>
      </c>
      <c r="I23">
        <v>6</v>
      </c>
      <c r="J23">
        <v>0.65</v>
      </c>
      <c r="K23" s="3">
        <v>7.3606605529785201</v>
      </c>
      <c r="L23" s="10">
        <v>3.1785659790039098</v>
      </c>
      <c r="M23">
        <v>0.79636383056640603</v>
      </c>
      <c r="N23">
        <v>6.4848976135253897</v>
      </c>
      <c r="O23">
        <v>4</v>
      </c>
      <c r="P23">
        <v>4</v>
      </c>
      <c r="Q23">
        <v>13</v>
      </c>
      <c r="R23" s="16">
        <v>0.30769999999999997</v>
      </c>
      <c r="S23" s="16">
        <f t="shared" si="2"/>
        <v>0.4</v>
      </c>
      <c r="T23">
        <v>2.875732421875</v>
      </c>
      <c r="U23">
        <v>2.5069985389709499</v>
      </c>
      <c r="V23">
        <v>2.48158931732178</v>
      </c>
      <c r="W23" s="17">
        <v>2.5409221649169901E-2</v>
      </c>
      <c r="X23">
        <v>0.39414310455322299</v>
      </c>
      <c r="Y23">
        <v>0.39414310455322299</v>
      </c>
      <c r="Z23">
        <v>0.4</v>
      </c>
      <c r="AA23">
        <v>0.9</v>
      </c>
      <c r="AB23">
        <v>0.69230769230769196</v>
      </c>
      <c r="AC23">
        <v>0.78260869565217395</v>
      </c>
      <c r="AD23">
        <v>0.1</v>
      </c>
      <c r="AE23">
        <v>0.5</v>
      </c>
    </row>
    <row r="24" spans="1:31" x14ac:dyDescent="0.15">
      <c r="A24" s="6">
        <v>139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7.91512107849121</v>
      </c>
      <c r="L24" s="10">
        <v>3.0504188537597701</v>
      </c>
      <c r="M24">
        <v>0.32053756713867199</v>
      </c>
      <c r="N24">
        <v>7.6119632720947301</v>
      </c>
      <c r="O24">
        <v>4</v>
      </c>
      <c r="P24">
        <v>4</v>
      </c>
      <c r="Q24">
        <v>14</v>
      </c>
      <c r="R24" s="16">
        <v>0.28570000000000001</v>
      </c>
      <c r="S24" s="16">
        <f t="shared" si="2"/>
        <v>0.4</v>
      </c>
      <c r="T24">
        <v>3.1472129821777299</v>
      </c>
      <c r="U24">
        <v>2.64344978332519</v>
      </c>
      <c r="V24">
        <v>2.6132624149322501</v>
      </c>
      <c r="W24" s="17">
        <v>3.0187368392944301E-2</v>
      </c>
      <c r="X24">
        <v>0.53395056724548295</v>
      </c>
      <c r="Y24">
        <v>0.53395056724548295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26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7.8317146301269496</v>
      </c>
      <c r="L25" s="10">
        <v>3.0649051666259801</v>
      </c>
      <c r="M25">
        <v>0.44335174560546903</v>
      </c>
      <c r="N25">
        <v>7.5477924346923801</v>
      </c>
      <c r="O25">
        <v>4</v>
      </c>
      <c r="P25">
        <v>4</v>
      </c>
      <c r="Q25">
        <v>14</v>
      </c>
      <c r="R25" s="16">
        <v>0.28570000000000001</v>
      </c>
      <c r="S25" s="16">
        <f t="shared" si="2"/>
        <v>0.4</v>
      </c>
      <c r="T25">
        <v>3.2726955413818399</v>
      </c>
      <c r="U25">
        <v>2.7893033027648899</v>
      </c>
      <c r="V25">
        <v>2.7581441402435298</v>
      </c>
      <c r="W25" s="17">
        <v>3.1159162521362301E-2</v>
      </c>
      <c r="X25">
        <v>0.514551401138306</v>
      </c>
      <c r="Y25">
        <v>0.514551401138306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124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 s="3">
        <v>7.3410587310790998</v>
      </c>
      <c r="L26" s="10">
        <v>3.0933818817138699</v>
      </c>
      <c r="M26">
        <v>0.57393264770507801</v>
      </c>
      <c r="N26">
        <v>6.4201107025146502</v>
      </c>
      <c r="O26">
        <v>3</v>
      </c>
      <c r="P26">
        <v>3</v>
      </c>
      <c r="Q26">
        <v>11</v>
      </c>
      <c r="R26" s="16">
        <v>0.2727</v>
      </c>
      <c r="S26" s="16">
        <f t="shared" si="2"/>
        <v>0.3</v>
      </c>
      <c r="T26">
        <v>2.9213008880615199</v>
      </c>
      <c r="U26">
        <v>2.5082163810729998</v>
      </c>
      <c r="V26">
        <v>2.4388997554778999</v>
      </c>
      <c r="W26" s="17">
        <v>6.9316625595092801E-2</v>
      </c>
      <c r="X26">
        <v>0.482401132583618</v>
      </c>
      <c r="Y26">
        <v>0.482401132583618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6">
        <v>872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7.7024211883544904</v>
      </c>
      <c r="L27" s="10">
        <v>3.0466976165771502</v>
      </c>
      <c r="M27">
        <v>1.49460601806641</v>
      </c>
      <c r="N27">
        <v>6.2072620391845703</v>
      </c>
      <c r="O27">
        <v>4</v>
      </c>
      <c r="P27">
        <v>4</v>
      </c>
      <c r="Q27">
        <v>13</v>
      </c>
      <c r="R27" s="16">
        <v>0.30769999999999997</v>
      </c>
      <c r="S27" s="16">
        <f t="shared" si="2"/>
        <v>0.4</v>
      </c>
      <c r="T27">
        <v>2.7578697204589799</v>
      </c>
      <c r="U27">
        <v>2.4421029090881401</v>
      </c>
      <c r="V27">
        <v>2.3006236553192099</v>
      </c>
      <c r="W27" s="17">
        <v>0.14147925376892101</v>
      </c>
      <c r="X27">
        <v>0.45724606513977101</v>
      </c>
      <c r="Y27">
        <v>0.45724606513977101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81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9.0150375366210902</v>
      </c>
      <c r="L28" s="10">
        <v>3.1596374511718701</v>
      </c>
      <c r="M28">
        <v>0.88665771484375</v>
      </c>
      <c r="N28">
        <v>7.1648426055908203</v>
      </c>
      <c r="O28">
        <v>4</v>
      </c>
      <c r="P28">
        <v>4</v>
      </c>
      <c r="Q28">
        <v>14</v>
      </c>
      <c r="R28" s="16">
        <v>0.28570000000000001</v>
      </c>
      <c r="S28" s="16">
        <f t="shared" si="2"/>
        <v>0.4</v>
      </c>
      <c r="T28">
        <v>3.8138198852539098</v>
      </c>
      <c r="U28">
        <v>3.3624386787414502</v>
      </c>
      <c r="V28">
        <v>3.2055625915527299</v>
      </c>
      <c r="W28" s="17">
        <v>0.15687608718872101</v>
      </c>
      <c r="X28">
        <v>0.60825729370117199</v>
      </c>
      <c r="Y28">
        <v>0.60825729370117199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258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8.7935047149658203</v>
      </c>
      <c r="L29" s="10">
        <v>3.0823822021484402</v>
      </c>
      <c r="M29">
        <v>0.86180114746093694</v>
      </c>
      <c r="N29">
        <v>6.9810791015625</v>
      </c>
      <c r="O29">
        <v>4</v>
      </c>
      <c r="P29">
        <v>4</v>
      </c>
      <c r="Q29">
        <v>14</v>
      </c>
      <c r="R29" s="16">
        <v>0.28570000000000001</v>
      </c>
      <c r="S29" s="16">
        <f t="shared" si="2"/>
        <v>0.4</v>
      </c>
      <c r="T29">
        <v>4.00844383239746</v>
      </c>
      <c r="U29">
        <v>3.5459938049316402</v>
      </c>
      <c r="V29">
        <v>3.3885917663574201</v>
      </c>
      <c r="W29" s="17">
        <v>0.157402038574219</v>
      </c>
      <c r="X29">
        <v>0.61985206604003895</v>
      </c>
      <c r="Y29">
        <v>0.61985206604003895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791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7.8393573760986301</v>
      </c>
      <c r="L30" s="10">
        <v>3.1168403625488299</v>
      </c>
      <c r="M30">
        <v>1.3087272644043</v>
      </c>
      <c r="N30">
        <v>5.8287982940673801</v>
      </c>
      <c r="O30">
        <v>4</v>
      </c>
      <c r="P30">
        <v>4</v>
      </c>
      <c r="Q30">
        <v>14</v>
      </c>
      <c r="R30" s="16">
        <v>0.28570000000000001</v>
      </c>
      <c r="S30" s="16">
        <f t="shared" si="2"/>
        <v>0.4</v>
      </c>
      <c r="T30">
        <v>3.4938983917236301</v>
      </c>
      <c r="U30">
        <v>3.1642193794250502</v>
      </c>
      <c r="V30">
        <v>2.9954962730407702</v>
      </c>
      <c r="W30" s="17">
        <v>0.16872310638427701</v>
      </c>
      <c r="X30">
        <v>0.498402118682861</v>
      </c>
      <c r="Y30">
        <v>0.498402118682861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267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7.2348403930664098</v>
      </c>
      <c r="L31" s="12">
        <v>3.2259273529052699</v>
      </c>
      <c r="M31" s="1">
        <v>1.8032188415527299</v>
      </c>
      <c r="N31" s="1">
        <v>5.1724166870117196</v>
      </c>
      <c r="O31" s="1">
        <v>3</v>
      </c>
      <c r="P31" s="1">
        <v>3</v>
      </c>
      <c r="Q31" s="1">
        <v>12</v>
      </c>
      <c r="R31" s="19">
        <v>0.25</v>
      </c>
      <c r="S31" s="19">
        <f t="shared" si="2"/>
        <v>0.3</v>
      </c>
      <c r="T31" s="1">
        <v>3.08205986022949</v>
      </c>
      <c r="U31" s="1">
        <v>2.7949919700622599</v>
      </c>
      <c r="V31" s="1">
        <v>2.6184489727020299</v>
      </c>
      <c r="W31" s="12">
        <v>0.17654299736022899</v>
      </c>
      <c r="X31" s="1">
        <v>0.46361088752746599</v>
      </c>
      <c r="Y31" s="1">
        <v>0.46361088752746599</v>
      </c>
      <c r="Z31" s="1">
        <v>0.3</v>
      </c>
      <c r="AA31" s="1">
        <v>0.9</v>
      </c>
      <c r="AB31" s="1">
        <v>0.75</v>
      </c>
      <c r="AC31" s="1">
        <v>0.81818181818181801</v>
      </c>
      <c r="AD31" s="1">
        <v>0.1</v>
      </c>
      <c r="AE31" s="1">
        <v>0.6</v>
      </c>
    </row>
    <row r="32" spans="1:31" x14ac:dyDescent="0.15">
      <c r="A32" s="6">
        <v>474</v>
      </c>
      <c r="B32">
        <v>13</v>
      </c>
      <c r="C32">
        <v>7</v>
      </c>
      <c r="D32">
        <v>10</v>
      </c>
      <c r="E32">
        <v>10</v>
      </c>
      <c r="F32">
        <v>9</v>
      </c>
      <c r="G32">
        <v>1</v>
      </c>
      <c r="H32">
        <v>4</v>
      </c>
      <c r="I32">
        <v>6</v>
      </c>
      <c r="J32">
        <v>0.65</v>
      </c>
      <c r="K32" s="3">
        <v>7.8971233367919904</v>
      </c>
      <c r="L32" s="10">
        <v>3.4597053527832</v>
      </c>
      <c r="M32">
        <v>0.61443710327148404</v>
      </c>
      <c r="N32">
        <v>6.3514308929443404</v>
      </c>
      <c r="O32">
        <v>3</v>
      </c>
      <c r="P32">
        <v>3</v>
      </c>
      <c r="Q32">
        <v>11</v>
      </c>
      <c r="R32" s="16">
        <v>0.2727</v>
      </c>
      <c r="S32" s="16">
        <f t="shared" ref="S32:S42" si="3">O32/E32</f>
        <v>0.3</v>
      </c>
      <c r="T32">
        <v>2.9463424682617201</v>
      </c>
      <c r="U32">
        <v>2.5359339714050302</v>
      </c>
      <c r="V32">
        <v>2.52812623977661</v>
      </c>
      <c r="W32" s="17">
        <v>7.8077316284179696E-3</v>
      </c>
      <c r="X32">
        <v>0.41821622848510698</v>
      </c>
      <c r="Y32">
        <v>0.41821622848510698</v>
      </c>
      <c r="Z32">
        <v>0.3</v>
      </c>
      <c r="AA32">
        <v>0.8</v>
      </c>
      <c r="AB32">
        <v>0.72727272727272696</v>
      </c>
      <c r="AC32">
        <v>0.76190476190476197</v>
      </c>
      <c r="AD32">
        <v>0.2</v>
      </c>
      <c r="AE32">
        <v>0.5</v>
      </c>
    </row>
    <row r="33" spans="1:31" x14ac:dyDescent="0.15">
      <c r="A33" s="6">
        <v>42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8.3586750030517596</v>
      </c>
      <c r="L33" s="10">
        <v>3.4387035369872998</v>
      </c>
      <c r="M33">
        <v>0.42399215698242199</v>
      </c>
      <c r="N33">
        <v>7.2754058837890598</v>
      </c>
      <c r="O33">
        <v>3</v>
      </c>
      <c r="P33">
        <v>3</v>
      </c>
      <c r="Q33">
        <v>13</v>
      </c>
      <c r="R33" s="16">
        <v>0.23080000000000001</v>
      </c>
      <c r="S33" s="16">
        <f t="shared" si="3"/>
        <v>0.3</v>
      </c>
      <c r="T33">
        <v>3.5587501525878902</v>
      </c>
      <c r="U33">
        <v>3.07724857330322</v>
      </c>
      <c r="V33">
        <v>2.9885916709899898</v>
      </c>
      <c r="W33" s="17">
        <v>8.8656902313232394E-2</v>
      </c>
      <c r="X33">
        <v>0.57015848159789995</v>
      </c>
      <c r="Y33">
        <v>0.57015848159789995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728</v>
      </c>
      <c r="B34">
        <v>14</v>
      </c>
      <c r="C34">
        <v>6</v>
      </c>
      <c r="D34">
        <v>10</v>
      </c>
      <c r="E34">
        <v>10</v>
      </c>
      <c r="F34">
        <v>9</v>
      </c>
      <c r="G34">
        <v>1</v>
      </c>
      <c r="H34">
        <v>5</v>
      </c>
      <c r="I34">
        <v>5</v>
      </c>
      <c r="J34">
        <v>0.7</v>
      </c>
      <c r="K34" s="3">
        <v>8.311279296875</v>
      </c>
      <c r="L34" s="10">
        <v>3.40718269348144</v>
      </c>
      <c r="M34">
        <v>1.7891731262207</v>
      </c>
      <c r="N34">
        <v>6.5721664428710902</v>
      </c>
      <c r="O34">
        <v>5</v>
      </c>
      <c r="P34">
        <v>5</v>
      </c>
      <c r="Q34">
        <v>14</v>
      </c>
      <c r="R34" s="16">
        <v>0.35709999999999997</v>
      </c>
      <c r="S34" s="16">
        <f t="shared" si="3"/>
        <v>0.5</v>
      </c>
      <c r="T34">
        <v>2.6091175079345699</v>
      </c>
      <c r="U34">
        <v>2.2884228229522701</v>
      </c>
      <c r="V34">
        <v>2.1918892860412602</v>
      </c>
      <c r="W34" s="17">
        <v>9.6533536911010701E-2</v>
      </c>
      <c r="X34">
        <v>0.41722822189330999</v>
      </c>
      <c r="Y34">
        <v>0.41722822189330999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122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7.3813495635986301</v>
      </c>
      <c r="L35" s="10">
        <v>3.4230537414550799</v>
      </c>
      <c r="M35">
        <v>0.89295578002929699</v>
      </c>
      <c r="N35">
        <v>5.6789245605468697</v>
      </c>
      <c r="O35">
        <v>3</v>
      </c>
      <c r="P35">
        <v>3</v>
      </c>
      <c r="Q35">
        <v>13</v>
      </c>
      <c r="R35" s="16">
        <v>0.23080000000000001</v>
      </c>
      <c r="S35" s="16">
        <f t="shared" si="3"/>
        <v>0.3</v>
      </c>
      <c r="T35">
        <v>2.9774074554443399</v>
      </c>
      <c r="U35">
        <v>2.6132168769836399</v>
      </c>
      <c r="V35">
        <v>2.4931561946868901</v>
      </c>
      <c r="W35" s="17">
        <v>0.120060682296753</v>
      </c>
      <c r="X35">
        <v>0.48425126075744601</v>
      </c>
      <c r="Y35">
        <v>0.48425126075744601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820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9.3573627471923793</v>
      </c>
      <c r="L36" s="10">
        <v>3.4400177001953098</v>
      </c>
      <c r="M36">
        <v>1.18503570556641</v>
      </c>
      <c r="N36">
        <v>7.3247261047363299</v>
      </c>
      <c r="O36">
        <v>4</v>
      </c>
      <c r="P36">
        <v>4</v>
      </c>
      <c r="Q36">
        <v>14</v>
      </c>
      <c r="R36" s="16">
        <v>0.28570000000000001</v>
      </c>
      <c r="S36" s="16">
        <f t="shared" si="3"/>
        <v>0.4</v>
      </c>
      <c r="T36">
        <v>3.0999946594238299</v>
      </c>
      <c r="U36">
        <v>2.73641777038574</v>
      </c>
      <c r="V36">
        <v>2.56048488616943</v>
      </c>
      <c r="W36" s="17">
        <v>0.17593288421630901</v>
      </c>
      <c r="X36">
        <v>0.53950977325439498</v>
      </c>
      <c r="Y36">
        <v>0.53950977325439498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441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8.3690395355224592</v>
      </c>
      <c r="L37" s="10">
        <v>3.4027957916259801</v>
      </c>
      <c r="M37">
        <v>1.6312103271484399</v>
      </c>
      <c r="N37">
        <v>6.3893070220947301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3"/>
        <v>0.4</v>
      </c>
      <c r="T37">
        <v>3.6996479034423801</v>
      </c>
      <c r="U37">
        <v>3.2927107810974099</v>
      </c>
      <c r="V37">
        <v>3.1120703220367401</v>
      </c>
      <c r="W37" s="17">
        <v>0.180640459060669</v>
      </c>
      <c r="X37">
        <v>0.58757758140563998</v>
      </c>
      <c r="Y37">
        <v>0.58757758140563998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341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9.2915840148925799</v>
      </c>
      <c r="L38" s="10">
        <v>3.3382911682128902</v>
      </c>
      <c r="M38">
        <v>0.891143798828125</v>
      </c>
      <c r="N38">
        <v>7.0122776031494096</v>
      </c>
      <c r="O38">
        <v>3</v>
      </c>
      <c r="P38">
        <v>3</v>
      </c>
      <c r="Q38">
        <v>13</v>
      </c>
      <c r="R38" s="16">
        <v>0.23080000000000001</v>
      </c>
      <c r="S38" s="16">
        <f t="shared" si="3"/>
        <v>0.3</v>
      </c>
      <c r="T38">
        <v>3.8982982635497998</v>
      </c>
      <c r="U38">
        <v>3.49162745475769</v>
      </c>
      <c r="V38">
        <v>3.3069717884063698</v>
      </c>
      <c r="W38" s="17">
        <v>0.184655666351318</v>
      </c>
      <c r="X38">
        <v>0.59132647514343295</v>
      </c>
      <c r="Y38">
        <v>0.59132647514343295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891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8.3051776885986293</v>
      </c>
      <c r="L39" s="10">
        <v>3.3090267181396502</v>
      </c>
      <c r="M39">
        <v>1.3753700256347701</v>
      </c>
      <c r="N39">
        <v>6.1249771118164098</v>
      </c>
      <c r="O39">
        <v>4</v>
      </c>
      <c r="P39">
        <v>4</v>
      </c>
      <c r="Q39">
        <v>14</v>
      </c>
      <c r="R39" s="16">
        <v>0.28570000000000001</v>
      </c>
      <c r="S39" s="16">
        <f t="shared" si="3"/>
        <v>0.4</v>
      </c>
      <c r="T39">
        <v>3.6405735015869101</v>
      </c>
      <c r="U39">
        <v>3.2544918060302699</v>
      </c>
      <c r="V39">
        <v>3.0638194084167498</v>
      </c>
      <c r="W39" s="17">
        <v>0.190672397613525</v>
      </c>
      <c r="X39">
        <v>0.57675409317016602</v>
      </c>
      <c r="Y39">
        <v>0.57675409317016602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198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8.7684097290039098</v>
      </c>
      <c r="L40" s="10">
        <v>3.3038673400878902</v>
      </c>
      <c r="M40">
        <v>1.0797042846679701</v>
      </c>
      <c r="N40">
        <v>6.4807567596435502</v>
      </c>
      <c r="O40">
        <v>3</v>
      </c>
      <c r="P40">
        <v>3</v>
      </c>
      <c r="Q40">
        <v>13</v>
      </c>
      <c r="R40" s="16">
        <v>0.23080000000000001</v>
      </c>
      <c r="S40" s="16">
        <f t="shared" si="3"/>
        <v>0.3</v>
      </c>
      <c r="T40">
        <v>3.76474952697754</v>
      </c>
      <c r="U40">
        <v>3.3759093284606898</v>
      </c>
      <c r="V40">
        <v>3.1784703731536901</v>
      </c>
      <c r="W40" s="17">
        <v>0.197438955307007</v>
      </c>
      <c r="X40">
        <v>0.58627915382385298</v>
      </c>
      <c r="Y40">
        <v>0.58627915382385298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s="1" customFormat="1" x14ac:dyDescent="0.15">
      <c r="A41" s="8">
        <v>493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7.8912525177001998</v>
      </c>
      <c r="L41" s="12">
        <v>3.30648612976074</v>
      </c>
      <c r="M41" s="1">
        <v>1.63422775268555</v>
      </c>
      <c r="N41" s="1">
        <v>5.8250179290771502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3"/>
        <v>0.3</v>
      </c>
      <c r="T41" s="1">
        <v>3.1980972290039098</v>
      </c>
      <c r="U41" s="1">
        <v>2.8720688819885201</v>
      </c>
      <c r="V41" s="1">
        <v>2.6721639633178702</v>
      </c>
      <c r="W41" s="12">
        <v>0.19990491867065399</v>
      </c>
      <c r="X41" s="1">
        <v>0.52593326568603505</v>
      </c>
      <c r="Y41" s="1">
        <v>0.52593326568603505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30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7.8907737731933603</v>
      </c>
      <c r="L42" s="10">
        <v>3.5076599121093701</v>
      </c>
      <c r="M42">
        <v>0.99642562866210904</v>
      </c>
      <c r="N42">
        <v>6.7723903656005904</v>
      </c>
      <c r="O42">
        <v>4</v>
      </c>
      <c r="P42">
        <v>4</v>
      </c>
      <c r="Q42">
        <v>14</v>
      </c>
      <c r="R42" s="16">
        <v>0.28570000000000001</v>
      </c>
      <c r="S42" s="16">
        <f t="shared" si="3"/>
        <v>0.4</v>
      </c>
      <c r="T42">
        <v>2.8835430145263699</v>
      </c>
      <c r="U42">
        <v>2.49128293991089</v>
      </c>
      <c r="V42">
        <v>2.38577508926392</v>
      </c>
      <c r="W42" s="17">
        <v>0.105507850646973</v>
      </c>
      <c r="X42">
        <v>0.49776792526245101</v>
      </c>
      <c r="Y42">
        <v>0.49776792526245101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926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8.3006877899169904</v>
      </c>
      <c r="L43" s="10">
        <v>3.6109352111816402</v>
      </c>
      <c r="M43">
        <v>0.69366455078125</v>
      </c>
      <c r="N43">
        <v>6.8622627258300799</v>
      </c>
      <c r="O43">
        <v>3</v>
      </c>
      <c r="P43">
        <v>3</v>
      </c>
      <c r="Q43">
        <v>13</v>
      </c>
      <c r="R43" s="16">
        <v>0.23080000000000001</v>
      </c>
      <c r="S43" s="16">
        <f t="shared" ref="S43:S51" si="4">O43/E43</f>
        <v>0.3</v>
      </c>
      <c r="T43">
        <v>3.5491771697997998</v>
      </c>
      <c r="U43">
        <v>3.0837340354919398</v>
      </c>
      <c r="V43">
        <v>2.9655303955078098</v>
      </c>
      <c r="W43" s="17">
        <v>0.118203639984131</v>
      </c>
      <c r="X43">
        <v>0.58364677429199197</v>
      </c>
      <c r="Y43">
        <v>0.58364677429199197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345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7.1087226867675799</v>
      </c>
      <c r="L44" s="10">
        <v>3.5736541748046902</v>
      </c>
      <c r="M44">
        <v>1.87067222595215</v>
      </c>
      <c r="N44">
        <v>5.9993782043456996</v>
      </c>
      <c r="O44">
        <v>3</v>
      </c>
      <c r="P44">
        <v>3</v>
      </c>
      <c r="Q44">
        <v>12</v>
      </c>
      <c r="R44" s="16">
        <v>0.25</v>
      </c>
      <c r="S44" s="16">
        <f t="shared" si="4"/>
        <v>0.3</v>
      </c>
      <c r="T44">
        <v>2.66177558898926</v>
      </c>
      <c r="U44">
        <v>2.3573517799377401</v>
      </c>
      <c r="V44">
        <v>2.2364528179168701</v>
      </c>
      <c r="W44" s="17">
        <v>0.120898962020874</v>
      </c>
      <c r="X44">
        <v>0.42532277107238797</v>
      </c>
      <c r="Y44">
        <v>0.42532277107238797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6">
        <v>686</v>
      </c>
      <c r="B45">
        <v>14</v>
      </c>
      <c r="C45">
        <v>6</v>
      </c>
      <c r="D45">
        <v>10</v>
      </c>
      <c r="E45">
        <v>10</v>
      </c>
      <c r="F45">
        <v>9</v>
      </c>
      <c r="G45">
        <v>1</v>
      </c>
      <c r="H45">
        <v>5</v>
      </c>
      <c r="I45">
        <v>5</v>
      </c>
      <c r="J45">
        <v>0.7</v>
      </c>
      <c r="K45" s="3">
        <v>8.5101070404052699</v>
      </c>
      <c r="L45" s="10">
        <v>3.6526260375976598</v>
      </c>
      <c r="M45">
        <v>1.3950080871582</v>
      </c>
      <c r="N45">
        <v>5.1997261047363299</v>
      </c>
      <c r="O45">
        <v>3</v>
      </c>
      <c r="P45">
        <v>3</v>
      </c>
      <c r="Q45">
        <v>12</v>
      </c>
      <c r="R45" s="16">
        <v>0.25</v>
      </c>
      <c r="S45" s="16">
        <f t="shared" si="4"/>
        <v>0.3</v>
      </c>
      <c r="T45">
        <v>2.9942722320556601</v>
      </c>
      <c r="U45">
        <v>2.6814846992492698</v>
      </c>
      <c r="V45">
        <v>2.5469164848327601</v>
      </c>
      <c r="W45" s="17">
        <v>0.13456821441650399</v>
      </c>
      <c r="X45">
        <v>0.4473557472229</v>
      </c>
      <c r="Y45">
        <v>0.4473557472229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6">
        <v>242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7.4073791503906197</v>
      </c>
      <c r="L46" s="10">
        <v>3.5334434509277299</v>
      </c>
      <c r="M46">
        <v>2.1262779235839799</v>
      </c>
      <c r="N46">
        <v>4.9335460662841797</v>
      </c>
      <c r="O46">
        <v>3</v>
      </c>
      <c r="P46">
        <v>3</v>
      </c>
      <c r="Q46">
        <v>13</v>
      </c>
      <c r="R46" s="16">
        <v>0.23080000000000001</v>
      </c>
      <c r="S46" s="16">
        <f t="shared" si="4"/>
        <v>0.3</v>
      </c>
      <c r="T46">
        <v>2.9706649780273402</v>
      </c>
      <c r="U46">
        <v>2.7171599864959699</v>
      </c>
      <c r="V46">
        <v>2.5024516582489</v>
      </c>
      <c r="W46" s="17">
        <v>0.21470832824707001</v>
      </c>
      <c r="X46">
        <v>0.46821331977844199</v>
      </c>
      <c r="Y46">
        <v>0.46821331977844199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47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8.6016101837158203</v>
      </c>
      <c r="L47" s="10">
        <v>3.5562801361084002</v>
      </c>
      <c r="M47">
        <v>1.72512435913086</v>
      </c>
      <c r="N47">
        <v>6.4283504486084002</v>
      </c>
      <c r="O47">
        <v>3</v>
      </c>
      <c r="P47">
        <v>3</v>
      </c>
      <c r="Q47">
        <v>13</v>
      </c>
      <c r="R47" s="16">
        <v>0.23080000000000001</v>
      </c>
      <c r="S47" s="16">
        <f t="shared" si="4"/>
        <v>0.3</v>
      </c>
      <c r="T47">
        <v>3.1413154602050799</v>
      </c>
      <c r="U47">
        <v>2.8176734447479199</v>
      </c>
      <c r="V47">
        <v>2.60455298423767</v>
      </c>
      <c r="W47" s="17">
        <v>0.21312046051025399</v>
      </c>
      <c r="X47">
        <v>0.536762475967407</v>
      </c>
      <c r="Y47">
        <v>0.536762475967407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68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8.9207992553710902</v>
      </c>
      <c r="L48" s="10">
        <v>3.6267127990722701</v>
      </c>
      <c r="M48">
        <v>1.4827880859375</v>
      </c>
      <c r="N48">
        <v>6.3003005981445304</v>
      </c>
      <c r="O48">
        <v>3</v>
      </c>
      <c r="P48">
        <v>3</v>
      </c>
      <c r="Q48">
        <v>13</v>
      </c>
      <c r="R48" s="16">
        <v>0.23080000000000001</v>
      </c>
      <c r="S48" s="16">
        <f t="shared" si="4"/>
        <v>0.3</v>
      </c>
      <c r="T48">
        <v>3.2321224212646502</v>
      </c>
      <c r="U48">
        <v>2.8975479602813698</v>
      </c>
      <c r="V48">
        <v>2.66992235183716</v>
      </c>
      <c r="W48" s="17">
        <v>0.22762560844421401</v>
      </c>
      <c r="X48">
        <v>0.56220006942749001</v>
      </c>
      <c r="Y48">
        <v>0.56220006942749001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22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7.8447742462158203</v>
      </c>
      <c r="L49" s="10">
        <v>3.5581932067871098</v>
      </c>
      <c r="M49">
        <v>1.8253154754638701</v>
      </c>
      <c r="N49">
        <v>5.1074123382568404</v>
      </c>
      <c r="O49">
        <v>3</v>
      </c>
      <c r="P49">
        <v>3</v>
      </c>
      <c r="Q49">
        <v>12</v>
      </c>
      <c r="R49" s="16">
        <v>0.25</v>
      </c>
      <c r="S49" s="16">
        <f t="shared" si="4"/>
        <v>0.3</v>
      </c>
      <c r="T49">
        <v>3.2751617431640598</v>
      </c>
      <c r="U49">
        <v>2.9962241649627699</v>
      </c>
      <c r="V49">
        <v>2.7968080043792698</v>
      </c>
      <c r="W49" s="17">
        <v>0.19941616058349601</v>
      </c>
      <c r="X49">
        <v>0.47835373878478998</v>
      </c>
      <c r="Y49">
        <v>0.47835373878478998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627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9.0328903198242205</v>
      </c>
      <c r="L50" s="3">
        <v>3.56332206726074</v>
      </c>
      <c r="M50">
        <v>1.3673553466796899</v>
      </c>
      <c r="N50">
        <v>6.5472145080566397</v>
      </c>
      <c r="O50">
        <v>4</v>
      </c>
      <c r="P50">
        <v>4</v>
      </c>
      <c r="Q50">
        <v>14</v>
      </c>
      <c r="R50" s="16">
        <v>0.28570000000000001</v>
      </c>
      <c r="S50" s="16">
        <f t="shared" si="4"/>
        <v>0.4</v>
      </c>
      <c r="T50">
        <v>2.9811477661132799</v>
      </c>
      <c r="U50">
        <v>2.66263651847839</v>
      </c>
      <c r="V50">
        <v>2.4581284523010201</v>
      </c>
      <c r="W50" s="3">
        <v>0.204508066177368</v>
      </c>
      <c r="X50">
        <v>0.52301931381225597</v>
      </c>
      <c r="Y50">
        <v>0.52301931381225597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706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8.3719978332519496</v>
      </c>
      <c r="L51" s="12">
        <v>3.50216865539551</v>
      </c>
      <c r="M51" s="1">
        <v>1.48310470581055</v>
      </c>
      <c r="N51" s="1">
        <v>5.7015380859375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4"/>
        <v>0.3</v>
      </c>
      <c r="T51" s="1">
        <v>3.6610755920410201</v>
      </c>
      <c r="U51" s="1">
        <v>3.3353500366210902</v>
      </c>
      <c r="V51" s="1">
        <v>3.1281661987304701</v>
      </c>
      <c r="W51" s="12">
        <v>0.207183837890625</v>
      </c>
      <c r="X51" s="1">
        <v>0.53290939331054699</v>
      </c>
      <c r="Y51" s="1">
        <v>0.53290939331054699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488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8.7065124511718697</v>
      </c>
      <c r="L52" s="10">
        <v>3.7315120697021502</v>
      </c>
      <c r="M52">
        <v>0.52762222290039096</v>
      </c>
      <c r="N52">
        <v>7.09767723083496</v>
      </c>
      <c r="O52">
        <v>3</v>
      </c>
      <c r="P52">
        <v>3</v>
      </c>
      <c r="Q52">
        <v>13</v>
      </c>
      <c r="R52" s="16">
        <v>0.23080000000000001</v>
      </c>
      <c r="S52" s="16">
        <f t="shared" ref="S52:S57" si="5">O52/E52</f>
        <v>0.3</v>
      </c>
      <c r="T52">
        <v>3.4826622009277299</v>
      </c>
      <c r="U52">
        <v>3.00195360183716</v>
      </c>
      <c r="V52">
        <v>2.87187671661377</v>
      </c>
      <c r="W52" s="17">
        <v>0.130076885223389</v>
      </c>
      <c r="X52">
        <v>0.61078548431396495</v>
      </c>
      <c r="Y52">
        <v>0.61078548431396495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298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8.3583869934081996</v>
      </c>
      <c r="L53" s="10">
        <v>3.7453994750976598</v>
      </c>
      <c r="M53">
        <v>0.74023818969726596</v>
      </c>
      <c r="N53">
        <v>6.5238609313964799</v>
      </c>
      <c r="O53">
        <v>3</v>
      </c>
      <c r="P53">
        <v>3</v>
      </c>
      <c r="Q53">
        <v>13</v>
      </c>
      <c r="R53" s="16">
        <v>0.23080000000000001</v>
      </c>
      <c r="S53" s="16">
        <f t="shared" si="5"/>
        <v>0.3</v>
      </c>
      <c r="T53">
        <v>3.1620712280273402</v>
      </c>
      <c r="U53">
        <v>2.7424664497375502</v>
      </c>
      <c r="V53">
        <v>2.6085798740386998</v>
      </c>
      <c r="W53" s="17">
        <v>0.13388657569885301</v>
      </c>
      <c r="X53">
        <v>0.55349135398864702</v>
      </c>
      <c r="Y53">
        <v>0.55349135398864702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322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 s="3">
        <v>8.9093532562255895</v>
      </c>
      <c r="L54" s="10">
        <v>3.8602981567382799</v>
      </c>
      <c r="M54">
        <v>0.63604736328125</v>
      </c>
      <c r="N54">
        <v>7.2488880157470703</v>
      </c>
      <c r="O54">
        <v>3</v>
      </c>
      <c r="P54">
        <v>3</v>
      </c>
      <c r="Q54">
        <v>13</v>
      </c>
      <c r="R54" s="16">
        <v>0.23080000000000001</v>
      </c>
      <c r="S54" s="16">
        <f t="shared" si="5"/>
        <v>0.3</v>
      </c>
      <c r="T54">
        <v>3.1806716918945299</v>
      </c>
      <c r="U54">
        <v>2.7318964004516602</v>
      </c>
      <c r="V54">
        <v>2.59745168685913</v>
      </c>
      <c r="W54" s="17">
        <v>0.13444471359252899</v>
      </c>
      <c r="X54">
        <v>0.58322000503539995</v>
      </c>
      <c r="Y54">
        <v>0.58322000503539995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181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8.5174999237060494</v>
      </c>
      <c r="L55" s="3">
        <v>3.8955554962158199</v>
      </c>
      <c r="M55">
        <v>1.7473907470703101</v>
      </c>
      <c r="N55">
        <v>4.9475631713867196</v>
      </c>
      <c r="O55">
        <v>3</v>
      </c>
      <c r="P55">
        <v>3</v>
      </c>
      <c r="Q55">
        <v>13</v>
      </c>
      <c r="R55" s="16">
        <v>0.23080000000000001</v>
      </c>
      <c r="S55" s="16">
        <f t="shared" si="5"/>
        <v>0.3</v>
      </c>
      <c r="T55">
        <v>3.5174446105957</v>
      </c>
      <c r="U55">
        <v>3.2080383300781201</v>
      </c>
      <c r="V55">
        <v>2.9224302768707302</v>
      </c>
      <c r="W55" s="3">
        <v>0.28560805320739802</v>
      </c>
      <c r="X55">
        <v>0.59501433372497603</v>
      </c>
      <c r="Y55">
        <v>0.59501433372497603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19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 s="3">
        <v>8.1937770843505895</v>
      </c>
      <c r="L56" s="10">
        <v>3.8267078399658199</v>
      </c>
      <c r="M56">
        <v>1.1923675537109399</v>
      </c>
      <c r="N56">
        <v>6.5271110534668004</v>
      </c>
      <c r="O56">
        <v>3</v>
      </c>
      <c r="P56">
        <v>3</v>
      </c>
      <c r="Q56">
        <v>13</v>
      </c>
      <c r="R56" s="16">
        <v>0.23080000000000001</v>
      </c>
      <c r="S56" s="16">
        <f t="shared" si="5"/>
        <v>0.3</v>
      </c>
      <c r="T56">
        <v>2.95218086242676</v>
      </c>
      <c r="U56">
        <v>2.5754084587097199</v>
      </c>
      <c r="V56">
        <v>2.42548680305481</v>
      </c>
      <c r="W56" s="17">
        <v>0.149921655654907</v>
      </c>
      <c r="X56">
        <v>0.52669405937194802</v>
      </c>
      <c r="Y56">
        <v>0.52669405937194802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106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8.7742633819580096</v>
      </c>
      <c r="L57" s="10">
        <v>3.8930702209472701</v>
      </c>
      <c r="M57">
        <v>1.6888427734375</v>
      </c>
      <c r="N57">
        <v>5.3539276123046902</v>
      </c>
      <c r="O57">
        <v>3</v>
      </c>
      <c r="P57">
        <v>3</v>
      </c>
      <c r="Q57">
        <v>13</v>
      </c>
      <c r="R57" s="16">
        <v>0.23080000000000001</v>
      </c>
      <c r="S57" s="16">
        <f t="shared" si="5"/>
        <v>0.3</v>
      </c>
      <c r="T57">
        <v>3.4710731506347701</v>
      </c>
      <c r="U57">
        <v>3.16380763053894</v>
      </c>
      <c r="V57">
        <v>2.88404440879822</v>
      </c>
      <c r="W57" s="17">
        <v>0.27976322174072299</v>
      </c>
      <c r="X57">
        <v>0.58702874183654796</v>
      </c>
      <c r="Y57">
        <v>0.58702874183654796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259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7.7890758514404297</v>
      </c>
      <c r="L58" s="10">
        <v>3.7769069671630899</v>
      </c>
      <c r="M58">
        <v>1.3085861206054701</v>
      </c>
      <c r="N58">
        <v>5.9165477752685502</v>
      </c>
      <c r="O58">
        <v>2</v>
      </c>
      <c r="P58">
        <v>2</v>
      </c>
      <c r="Q58">
        <v>12</v>
      </c>
      <c r="R58" s="16">
        <v>0.16669999999999999</v>
      </c>
      <c r="S58" s="16">
        <f t="shared" ref="S58:S61" si="6">O58/E58</f>
        <v>0.2</v>
      </c>
      <c r="T58">
        <v>3.3231391906738299</v>
      </c>
      <c r="U58">
        <v>2.94778251647949</v>
      </c>
      <c r="V58">
        <v>2.7789003849029501</v>
      </c>
      <c r="W58" s="17">
        <v>0.168882131576538</v>
      </c>
      <c r="X58">
        <v>0.54423880577087402</v>
      </c>
      <c r="Y58">
        <v>0.54423880577087402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x14ac:dyDescent="0.15">
      <c r="A59" s="6">
        <v>667</v>
      </c>
      <c r="B59">
        <v>14</v>
      </c>
      <c r="C59">
        <v>6</v>
      </c>
      <c r="D59">
        <v>10</v>
      </c>
      <c r="E59">
        <v>10</v>
      </c>
      <c r="F59">
        <v>9</v>
      </c>
      <c r="G59">
        <v>1</v>
      </c>
      <c r="H59">
        <v>5</v>
      </c>
      <c r="I59">
        <v>5</v>
      </c>
      <c r="J59">
        <v>0.7</v>
      </c>
      <c r="K59" s="3">
        <v>8.5581188201904297</v>
      </c>
      <c r="L59" s="10">
        <v>3.83038330078125</v>
      </c>
      <c r="M59">
        <v>1.64736175537109</v>
      </c>
      <c r="N59">
        <v>5.0894241333007804</v>
      </c>
      <c r="O59">
        <v>3</v>
      </c>
      <c r="P59">
        <v>3</v>
      </c>
      <c r="Q59">
        <v>12</v>
      </c>
      <c r="R59" s="16">
        <v>0.25</v>
      </c>
      <c r="S59" s="16">
        <f t="shared" si="6"/>
        <v>0.3</v>
      </c>
      <c r="T59">
        <v>2.9897003173828098</v>
      </c>
      <c r="U59">
        <v>2.69706034660339</v>
      </c>
      <c r="V59">
        <v>2.5115180015564</v>
      </c>
      <c r="W59" s="17">
        <v>0.18554234504699699</v>
      </c>
      <c r="X59">
        <v>0.47818231582641602</v>
      </c>
      <c r="Y59">
        <v>0.47818231582641602</v>
      </c>
      <c r="Z59">
        <v>0.3</v>
      </c>
      <c r="AA59">
        <v>0.9</v>
      </c>
      <c r="AB59">
        <v>0.75</v>
      </c>
      <c r="AC59">
        <v>0.81818181818181801</v>
      </c>
      <c r="AD59">
        <v>0.1</v>
      </c>
      <c r="AE59">
        <v>0.6</v>
      </c>
    </row>
    <row r="60" spans="1:31" x14ac:dyDescent="0.15">
      <c r="A60" s="6">
        <v>844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 s="3">
        <v>8.1973381042480504</v>
      </c>
      <c r="L60" s="10">
        <v>3.8387813568115199</v>
      </c>
      <c r="M60">
        <v>2.3790664672851598</v>
      </c>
      <c r="N60">
        <v>5.7976837158203098</v>
      </c>
      <c r="O60">
        <v>5</v>
      </c>
      <c r="P60">
        <v>5</v>
      </c>
      <c r="Q60">
        <v>15</v>
      </c>
      <c r="R60" s="16">
        <v>0.33329999999999999</v>
      </c>
      <c r="S60" s="16">
        <f t="shared" si="6"/>
        <v>0.5</v>
      </c>
      <c r="T60">
        <v>3.4687232971191402</v>
      </c>
      <c r="U60">
        <v>3.1506812572479199</v>
      </c>
      <c r="V60">
        <v>2.91512227058411</v>
      </c>
      <c r="W60" s="17">
        <v>0.235558986663818</v>
      </c>
      <c r="X60">
        <v>0.55360102653503396</v>
      </c>
      <c r="Y60">
        <v>0.55360102653503396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s="1" customFormat="1" x14ac:dyDescent="0.15">
      <c r="A61" s="8">
        <v>307</v>
      </c>
      <c r="B61" s="1">
        <v>15</v>
      </c>
      <c r="C61" s="1">
        <v>5</v>
      </c>
      <c r="D61" s="1">
        <v>10</v>
      </c>
      <c r="E61" s="1">
        <v>10</v>
      </c>
      <c r="F61" s="1">
        <v>10</v>
      </c>
      <c r="G61" s="1">
        <v>0</v>
      </c>
      <c r="H61" s="1">
        <v>5</v>
      </c>
      <c r="I61" s="1">
        <v>5</v>
      </c>
      <c r="J61" s="1">
        <v>0.75</v>
      </c>
      <c r="K61" s="12">
        <v>9.3736190795898402</v>
      </c>
      <c r="L61" s="12">
        <v>3.7410240173339799</v>
      </c>
      <c r="M61" s="1">
        <v>1.3989906311035201</v>
      </c>
      <c r="N61" s="1">
        <v>6.5811119079589799</v>
      </c>
      <c r="O61" s="1">
        <v>3</v>
      </c>
      <c r="P61" s="1">
        <v>3</v>
      </c>
      <c r="Q61" s="1">
        <v>13</v>
      </c>
      <c r="R61" s="19">
        <v>0.23080000000000001</v>
      </c>
      <c r="S61" s="19">
        <f t="shared" si="6"/>
        <v>0.3</v>
      </c>
      <c r="T61" s="1">
        <v>3.00582695007324</v>
      </c>
      <c r="U61" s="1">
        <v>2.6883513927459699</v>
      </c>
      <c r="V61" s="1">
        <v>2.46584868431091</v>
      </c>
      <c r="W61" s="12">
        <v>0.22250270843505901</v>
      </c>
      <c r="X61" s="1">
        <v>0.53997826576232899</v>
      </c>
      <c r="Y61" s="1">
        <v>0.53997826576232899</v>
      </c>
      <c r="Z61" s="1">
        <v>0.3</v>
      </c>
      <c r="AA61" s="1">
        <v>1</v>
      </c>
      <c r="AB61" s="1">
        <v>0.76923076923076905</v>
      </c>
      <c r="AC61" s="1">
        <v>0.86956521739130399</v>
      </c>
      <c r="AD61" s="1">
        <v>0</v>
      </c>
      <c r="AE61" s="1">
        <v>0.7</v>
      </c>
    </row>
    <row r="62" spans="1:31" x14ac:dyDescent="0.15">
      <c r="A62" s="6">
        <v>588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 s="3">
        <v>9.0789337158203107</v>
      </c>
      <c r="L62" s="10">
        <v>3.9120616912841801</v>
      </c>
      <c r="M62">
        <v>0.77730941772460904</v>
      </c>
      <c r="N62">
        <v>7.6925945281982404</v>
      </c>
      <c r="O62">
        <v>3</v>
      </c>
      <c r="P62">
        <v>3</v>
      </c>
      <c r="Q62">
        <v>13</v>
      </c>
      <c r="R62" s="16">
        <v>0.23080000000000001</v>
      </c>
      <c r="S62" s="16">
        <f t="shared" ref="S62:S75" si="7">O62/E62</f>
        <v>0.3</v>
      </c>
      <c r="T62">
        <v>2.72343826293945</v>
      </c>
      <c r="U62">
        <v>2.3298029899597199</v>
      </c>
      <c r="V62">
        <v>2.21990990638733</v>
      </c>
      <c r="W62" s="17">
        <v>0.109893083572388</v>
      </c>
      <c r="X62">
        <v>0.50352835655212402</v>
      </c>
      <c r="Y62">
        <v>0.50352835655212402</v>
      </c>
      <c r="Z62">
        <v>0.3</v>
      </c>
      <c r="AA62">
        <v>1</v>
      </c>
      <c r="AB62">
        <v>0.76923076923076905</v>
      </c>
      <c r="AC62">
        <v>0.86956521739130399</v>
      </c>
      <c r="AD62">
        <v>0</v>
      </c>
      <c r="AE62">
        <v>0.7</v>
      </c>
    </row>
    <row r="63" spans="1:31" x14ac:dyDescent="0.15">
      <c r="A63" s="6">
        <v>590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 s="3">
        <v>8.3735904693603498</v>
      </c>
      <c r="L63" s="10">
        <v>4.0404186248779297</v>
      </c>
      <c r="M63">
        <v>1.5608711242675799</v>
      </c>
      <c r="N63">
        <v>6.7003517150878897</v>
      </c>
      <c r="O63">
        <v>3</v>
      </c>
      <c r="P63">
        <v>3</v>
      </c>
      <c r="Q63">
        <v>13</v>
      </c>
      <c r="R63" s="16">
        <v>0.23080000000000001</v>
      </c>
      <c r="S63" s="16">
        <f t="shared" si="7"/>
        <v>0.3</v>
      </c>
      <c r="T63">
        <v>2.7432899475097701</v>
      </c>
      <c r="U63">
        <v>2.4260277748107901</v>
      </c>
      <c r="V63">
        <v>2.2642667293548602</v>
      </c>
      <c r="W63" s="17">
        <v>0.16176104545593301</v>
      </c>
      <c r="X63">
        <v>0.479023218154907</v>
      </c>
      <c r="Y63">
        <v>0.479023218154907</v>
      </c>
      <c r="Z63">
        <v>0.3</v>
      </c>
      <c r="AA63">
        <v>1</v>
      </c>
      <c r="AB63">
        <v>0.76923076923076905</v>
      </c>
      <c r="AC63">
        <v>0.86956521739130399</v>
      </c>
      <c r="AD63">
        <v>0</v>
      </c>
      <c r="AE63">
        <v>0.7</v>
      </c>
    </row>
    <row r="64" spans="1:31" x14ac:dyDescent="0.15">
      <c r="A64" s="6">
        <v>349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 s="3">
        <v>8.5923042297363299</v>
      </c>
      <c r="L64" s="10">
        <v>4.0425281524658203</v>
      </c>
      <c r="M64">
        <v>0.82660675048828103</v>
      </c>
      <c r="N64">
        <v>6.0145702362060502</v>
      </c>
      <c r="O64">
        <v>3</v>
      </c>
      <c r="P64">
        <v>3</v>
      </c>
      <c r="Q64">
        <v>13</v>
      </c>
      <c r="R64" s="16">
        <v>0.23080000000000001</v>
      </c>
      <c r="S64" s="16">
        <f t="shared" si="7"/>
        <v>0.3</v>
      </c>
      <c r="T64">
        <v>3.3683948516845699</v>
      </c>
      <c r="U64">
        <v>2.9685811996460001</v>
      </c>
      <c r="V64">
        <v>2.7886581420898402</v>
      </c>
      <c r="W64" s="17">
        <v>0.17992305755615201</v>
      </c>
      <c r="X64">
        <v>0.57973670959472701</v>
      </c>
      <c r="Y64">
        <v>0.57973670959472701</v>
      </c>
      <c r="Z64">
        <v>0.3</v>
      </c>
      <c r="AA64">
        <v>1</v>
      </c>
      <c r="AB64">
        <v>0.76923076923076905</v>
      </c>
      <c r="AC64">
        <v>0.86956521739130399</v>
      </c>
      <c r="AD64">
        <v>0</v>
      </c>
      <c r="AE64">
        <v>0.7</v>
      </c>
    </row>
    <row r="65" spans="1:31" x14ac:dyDescent="0.15">
      <c r="A65" s="6">
        <v>367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 s="3">
        <v>7.2493267059326199</v>
      </c>
      <c r="L65" s="10">
        <v>3.9420070648193399</v>
      </c>
      <c r="M65">
        <v>2.0554904937744101</v>
      </c>
      <c r="N65">
        <v>5.1241016387939498</v>
      </c>
      <c r="O65">
        <v>2</v>
      </c>
      <c r="P65">
        <v>2</v>
      </c>
      <c r="Q65">
        <v>11</v>
      </c>
      <c r="R65" s="16">
        <v>0.18179999999999999</v>
      </c>
      <c r="S65" s="16">
        <f t="shared" si="7"/>
        <v>0.2</v>
      </c>
      <c r="T65">
        <v>2.5717868804931601</v>
      </c>
      <c r="U65">
        <v>2.3105263710021999</v>
      </c>
      <c r="V65">
        <v>2.1209440231323202</v>
      </c>
      <c r="W65" s="17">
        <v>0.18958234786987299</v>
      </c>
      <c r="X65">
        <v>0.45084285736084001</v>
      </c>
      <c r="Y65">
        <v>0.45084285736084001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6">
        <v>943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 s="3">
        <v>7.1337642669677699</v>
      </c>
      <c r="L66" s="10">
        <v>3.93759346008301</v>
      </c>
      <c r="M66">
        <v>2.2982063293457</v>
      </c>
      <c r="N66">
        <v>5.2581138610839799</v>
      </c>
      <c r="O66">
        <v>2</v>
      </c>
      <c r="P66">
        <v>2</v>
      </c>
      <c r="Q66">
        <v>11</v>
      </c>
      <c r="R66" s="16">
        <v>0.18179999999999999</v>
      </c>
      <c r="S66" s="16">
        <f t="shared" si="7"/>
        <v>0.2</v>
      </c>
      <c r="T66">
        <v>2.81827735900879</v>
      </c>
      <c r="U66">
        <v>2.5575652122497599</v>
      </c>
      <c r="V66">
        <v>2.3670539855957</v>
      </c>
      <c r="W66" s="17">
        <v>0.19051122665405301</v>
      </c>
      <c r="X66">
        <v>0.45122337341308599</v>
      </c>
      <c r="Y66">
        <v>0.45122337341308599</v>
      </c>
      <c r="Z66">
        <v>0.2</v>
      </c>
      <c r="AA66">
        <v>0.9</v>
      </c>
      <c r="AB66">
        <v>0.81818181818181801</v>
      </c>
      <c r="AC66">
        <v>0.85714285714285698</v>
      </c>
      <c r="AD66">
        <v>0.1</v>
      </c>
      <c r="AE66">
        <v>0.7</v>
      </c>
    </row>
    <row r="67" spans="1:31" x14ac:dyDescent="0.15">
      <c r="A67" s="6">
        <v>657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7.6539688110351598</v>
      </c>
      <c r="L67" s="10">
        <v>4.0388374328613299</v>
      </c>
      <c r="M67">
        <v>2.3485240936279301</v>
      </c>
      <c r="N67">
        <v>3.8496398925781201</v>
      </c>
      <c r="O67">
        <v>2</v>
      </c>
      <c r="P67">
        <v>2</v>
      </c>
      <c r="Q67">
        <v>12</v>
      </c>
      <c r="R67" s="16">
        <v>0.16669999999999999</v>
      </c>
      <c r="S67" s="16">
        <f t="shared" si="7"/>
        <v>0.2</v>
      </c>
      <c r="T67">
        <v>3.14459228515625</v>
      </c>
      <c r="U67">
        <v>2.9365990161895801</v>
      </c>
      <c r="V67">
        <v>2.6473927497863801</v>
      </c>
      <c r="W67" s="17">
        <v>0.28920626640319802</v>
      </c>
      <c r="X67">
        <v>0.49719953536987299</v>
      </c>
      <c r="Y67">
        <v>0.49719953536987299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607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 s="3">
        <v>7.9064579010009801</v>
      </c>
      <c r="L68" s="3">
        <v>4.1059303283691397</v>
      </c>
      <c r="M68">
        <v>1.6172676086425799</v>
      </c>
      <c r="N68">
        <v>5.3535537719726598</v>
      </c>
      <c r="O68">
        <v>2</v>
      </c>
      <c r="P68">
        <v>2</v>
      </c>
      <c r="Q68">
        <v>11</v>
      </c>
      <c r="R68" s="16">
        <v>0.18179999999999999</v>
      </c>
      <c r="S68" s="16">
        <f t="shared" si="7"/>
        <v>0.2</v>
      </c>
      <c r="T68">
        <v>2.8518943786621098</v>
      </c>
      <c r="U68">
        <v>2.5530815124511701</v>
      </c>
      <c r="V68">
        <v>2.3434176445007302</v>
      </c>
      <c r="W68" s="3">
        <v>0.20966386795044001</v>
      </c>
      <c r="X68">
        <v>0.50847673416137695</v>
      </c>
      <c r="Y68">
        <v>0.50847673416137695</v>
      </c>
      <c r="Z68">
        <v>0.2</v>
      </c>
      <c r="AA68">
        <v>0.9</v>
      </c>
      <c r="AB68">
        <v>0.81818181818181801</v>
      </c>
      <c r="AC68">
        <v>0.85714285714285698</v>
      </c>
      <c r="AD68">
        <v>0.1</v>
      </c>
      <c r="AE68">
        <v>0.7</v>
      </c>
    </row>
    <row r="69" spans="1:31" x14ac:dyDescent="0.15">
      <c r="A69" s="6">
        <v>675</v>
      </c>
      <c r="B69">
        <v>15</v>
      </c>
      <c r="C69">
        <v>5</v>
      </c>
      <c r="D69">
        <v>10</v>
      </c>
      <c r="E69">
        <v>10</v>
      </c>
      <c r="F69">
        <v>9</v>
      </c>
      <c r="G69">
        <v>1</v>
      </c>
      <c r="H69">
        <v>6</v>
      </c>
      <c r="I69">
        <v>4</v>
      </c>
      <c r="J69">
        <v>0.75</v>
      </c>
      <c r="K69" s="3">
        <v>8.2255935668945295</v>
      </c>
      <c r="L69" s="10">
        <v>4.04166603088379</v>
      </c>
      <c r="M69">
        <v>2.92131423950195</v>
      </c>
      <c r="N69">
        <v>4.1723251342773402</v>
      </c>
      <c r="O69">
        <v>2</v>
      </c>
      <c r="P69">
        <v>2</v>
      </c>
      <c r="Q69">
        <v>11</v>
      </c>
      <c r="R69" s="16">
        <v>0.18179999999999999</v>
      </c>
      <c r="S69" s="16">
        <f t="shared" si="7"/>
        <v>0.2</v>
      </c>
      <c r="T69">
        <v>2.9559211730957</v>
      </c>
      <c r="U69">
        <v>2.7484648227691602</v>
      </c>
      <c r="V69">
        <v>2.5043489933013898</v>
      </c>
      <c r="W69" s="17">
        <v>0.24411582946777299</v>
      </c>
      <c r="X69">
        <v>0.45157217979431202</v>
      </c>
      <c r="Y69">
        <v>0.45157217979431202</v>
      </c>
      <c r="Z69">
        <v>0.2</v>
      </c>
      <c r="AA69">
        <v>0.9</v>
      </c>
      <c r="AB69">
        <v>0.81818181818181801</v>
      </c>
      <c r="AC69">
        <v>0.85714285714285698</v>
      </c>
      <c r="AD69">
        <v>0.1</v>
      </c>
      <c r="AE69">
        <v>0.7</v>
      </c>
    </row>
    <row r="70" spans="1:31" x14ac:dyDescent="0.15">
      <c r="A70" s="6">
        <v>12</v>
      </c>
      <c r="B70">
        <v>17</v>
      </c>
      <c r="C70">
        <v>3</v>
      </c>
      <c r="D70">
        <v>10</v>
      </c>
      <c r="E70">
        <v>10</v>
      </c>
      <c r="F70">
        <v>9</v>
      </c>
      <c r="G70">
        <v>1</v>
      </c>
      <c r="H70">
        <v>8</v>
      </c>
      <c r="I70">
        <v>2</v>
      </c>
      <c r="J70">
        <v>0.85</v>
      </c>
      <c r="K70" s="3">
        <v>10.4470520019531</v>
      </c>
      <c r="L70" s="10">
        <v>4.0611419677734402</v>
      </c>
      <c r="M70">
        <v>3.76419258117676</v>
      </c>
      <c r="N70">
        <v>6.4976348876953098</v>
      </c>
      <c r="O70">
        <v>5</v>
      </c>
      <c r="P70">
        <v>5</v>
      </c>
      <c r="Q70">
        <v>14</v>
      </c>
      <c r="R70" s="16">
        <v>0.35709999999999997</v>
      </c>
      <c r="S70" s="16">
        <f t="shared" si="7"/>
        <v>0.5</v>
      </c>
      <c r="T70">
        <v>3.5423564910888699</v>
      </c>
      <c r="U70">
        <v>3.3094801902771001</v>
      </c>
      <c r="V70">
        <v>3.0622403621673602</v>
      </c>
      <c r="W70" s="17">
        <v>0.24723982810974099</v>
      </c>
      <c r="X70">
        <v>0.48011612892150901</v>
      </c>
      <c r="Y70">
        <v>0.48011612892150901</v>
      </c>
      <c r="Z70">
        <v>0.5</v>
      </c>
      <c r="AA70">
        <v>0.9</v>
      </c>
      <c r="AB70">
        <v>0.64285714285714302</v>
      </c>
      <c r="AC70">
        <v>0.75</v>
      </c>
      <c r="AD70">
        <v>0.1</v>
      </c>
      <c r="AE70">
        <v>0.4</v>
      </c>
    </row>
    <row r="71" spans="1:31" s="1" customFormat="1" x14ac:dyDescent="0.15">
      <c r="A71" s="8">
        <v>64</v>
      </c>
      <c r="B71" s="1">
        <v>15</v>
      </c>
      <c r="C71" s="1">
        <v>5</v>
      </c>
      <c r="D71" s="1">
        <v>10</v>
      </c>
      <c r="E71" s="1">
        <v>10</v>
      </c>
      <c r="F71" s="1">
        <v>10</v>
      </c>
      <c r="G71" s="1">
        <v>0</v>
      </c>
      <c r="H71" s="1">
        <v>5</v>
      </c>
      <c r="I71" s="1">
        <v>5</v>
      </c>
      <c r="J71" s="1">
        <v>0.75</v>
      </c>
      <c r="K71" s="12">
        <v>9.8531608581543004</v>
      </c>
      <c r="L71" s="12">
        <v>4.08819580078125</v>
      </c>
      <c r="M71" s="1">
        <v>1.76303291320801</v>
      </c>
      <c r="N71" s="1">
        <v>6.8796043395996103</v>
      </c>
      <c r="O71" s="1">
        <v>3</v>
      </c>
      <c r="P71" s="1">
        <v>3</v>
      </c>
      <c r="Q71" s="1">
        <v>13</v>
      </c>
      <c r="R71" s="19">
        <v>0.23080000000000001</v>
      </c>
      <c r="S71" s="19">
        <f t="shared" si="7"/>
        <v>0.3</v>
      </c>
      <c r="T71" s="1">
        <v>2.8229064941406201</v>
      </c>
      <c r="U71" s="1">
        <v>2.54871702194214</v>
      </c>
      <c r="V71" s="1">
        <v>2.2905220985412602</v>
      </c>
      <c r="W71" s="12">
        <v>0.25819492340087902</v>
      </c>
      <c r="X71" s="1">
        <v>0.53238439559936501</v>
      </c>
      <c r="Y71" s="1">
        <v>0.53238439559936501</v>
      </c>
      <c r="Z71" s="1">
        <v>0.3</v>
      </c>
      <c r="AA71" s="1">
        <v>1</v>
      </c>
      <c r="AB71" s="1">
        <v>0.76923076923076905</v>
      </c>
      <c r="AC71" s="1">
        <v>0.86956521739130399</v>
      </c>
      <c r="AD71" s="1">
        <v>0</v>
      </c>
      <c r="AE71" s="1">
        <v>0.7</v>
      </c>
    </row>
    <row r="72" spans="1:31" x14ac:dyDescent="0.15">
      <c r="A72" s="6">
        <v>950</v>
      </c>
      <c r="B72">
        <v>13</v>
      </c>
      <c r="C72">
        <v>7</v>
      </c>
      <c r="D72">
        <v>10</v>
      </c>
      <c r="E72">
        <v>10</v>
      </c>
      <c r="F72">
        <v>10</v>
      </c>
      <c r="G72">
        <v>0</v>
      </c>
      <c r="H72">
        <v>3</v>
      </c>
      <c r="I72">
        <v>7</v>
      </c>
      <c r="J72">
        <v>0.65</v>
      </c>
      <c r="K72" s="3">
        <v>8.6675167083740199</v>
      </c>
      <c r="L72" s="10">
        <v>4.2599201202392596</v>
      </c>
      <c r="M72">
        <v>0.141372680664062</v>
      </c>
      <c r="N72">
        <v>8.8083477020263707</v>
      </c>
      <c r="O72">
        <v>3</v>
      </c>
      <c r="P72">
        <v>3</v>
      </c>
      <c r="Q72">
        <v>13</v>
      </c>
      <c r="R72" s="16">
        <v>0.23080000000000001</v>
      </c>
      <c r="S72" s="16">
        <f t="shared" si="7"/>
        <v>0.3</v>
      </c>
      <c r="T72">
        <v>2.8101425170898402</v>
      </c>
      <c r="U72">
        <v>2.26533007621765</v>
      </c>
      <c r="V72">
        <v>2.2691600322723402</v>
      </c>
      <c r="W72" s="17">
        <v>3.8299560546875E-3</v>
      </c>
      <c r="X72">
        <v>0.54098248481750499</v>
      </c>
      <c r="Y72">
        <v>0.54098248481750499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934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 s="3">
        <v>8.6188640594482404</v>
      </c>
      <c r="L73" s="10">
        <v>4.1744632720947301</v>
      </c>
      <c r="M73">
        <v>0.104656219482422</v>
      </c>
      <c r="N73">
        <v>9.0006752014160192</v>
      </c>
      <c r="O73">
        <v>3</v>
      </c>
      <c r="P73">
        <v>3</v>
      </c>
      <c r="Q73">
        <v>13</v>
      </c>
      <c r="R73" s="16">
        <v>0.23080000000000001</v>
      </c>
      <c r="S73" s="16">
        <f t="shared" si="7"/>
        <v>0.3</v>
      </c>
      <c r="T73">
        <v>2.9652175903320299</v>
      </c>
      <c r="U73">
        <v>2.3937900066375701</v>
      </c>
      <c r="V73">
        <v>2.41355681419373</v>
      </c>
      <c r="W73" s="17">
        <v>1.9766807556152299E-2</v>
      </c>
      <c r="X73">
        <v>0.551660776138306</v>
      </c>
      <c r="Y73">
        <v>0.551660776138306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651</v>
      </c>
      <c r="B74">
        <v>13</v>
      </c>
      <c r="C74">
        <v>7</v>
      </c>
      <c r="D74">
        <v>10</v>
      </c>
      <c r="E74">
        <v>10</v>
      </c>
      <c r="F74">
        <v>10</v>
      </c>
      <c r="G74">
        <v>0</v>
      </c>
      <c r="H74">
        <v>3</v>
      </c>
      <c r="I74">
        <v>7</v>
      </c>
      <c r="J74">
        <v>0.65</v>
      </c>
      <c r="K74" s="3">
        <v>7.64687156677246</v>
      </c>
      <c r="L74" s="10">
        <v>4.2193698883056596</v>
      </c>
      <c r="M74">
        <v>0.87535095214843694</v>
      </c>
      <c r="N74">
        <v>6.6478328704834002</v>
      </c>
      <c r="O74">
        <v>2</v>
      </c>
      <c r="P74">
        <v>2</v>
      </c>
      <c r="Q74">
        <v>12</v>
      </c>
      <c r="R74" s="16">
        <v>0.16669999999999999</v>
      </c>
      <c r="S74" s="16">
        <f t="shared" si="7"/>
        <v>0.2</v>
      </c>
      <c r="T74">
        <v>2.4450054168701199</v>
      </c>
      <c r="U74">
        <v>2.0833942890167201</v>
      </c>
      <c r="V74">
        <v>1.98368191719055</v>
      </c>
      <c r="W74" s="17">
        <v>9.9712371826171903E-2</v>
      </c>
      <c r="X74">
        <v>0.46132349967956499</v>
      </c>
      <c r="Y74">
        <v>0.46132349967956499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x14ac:dyDescent="0.15">
      <c r="A75" s="6">
        <v>531</v>
      </c>
      <c r="B75">
        <v>14</v>
      </c>
      <c r="C75">
        <v>6</v>
      </c>
      <c r="D75">
        <v>10</v>
      </c>
      <c r="E75">
        <v>10</v>
      </c>
      <c r="F75">
        <v>10</v>
      </c>
      <c r="G75">
        <v>0</v>
      </c>
      <c r="H75">
        <v>4</v>
      </c>
      <c r="I75">
        <v>6</v>
      </c>
      <c r="J75">
        <v>0.7</v>
      </c>
      <c r="K75" s="3">
        <v>8.5826892852783203</v>
      </c>
      <c r="L75" s="10">
        <v>4.29248046875</v>
      </c>
      <c r="M75">
        <v>1.9749679565429701</v>
      </c>
      <c r="N75">
        <v>6.8630084991455096</v>
      </c>
      <c r="O75">
        <v>4</v>
      </c>
      <c r="P75">
        <v>4</v>
      </c>
      <c r="Q75">
        <v>14</v>
      </c>
      <c r="R75" s="16">
        <v>0.28570000000000001</v>
      </c>
      <c r="S75" s="16">
        <f t="shared" si="7"/>
        <v>0.4</v>
      </c>
      <c r="T75">
        <v>3.41282081604004</v>
      </c>
      <c r="U75">
        <v>3.0024070739746098</v>
      </c>
      <c r="V75">
        <v>2.8293726444244398</v>
      </c>
      <c r="W75" s="17">
        <v>0.17303442955017101</v>
      </c>
      <c r="X75">
        <v>0.58344817161560103</v>
      </c>
      <c r="Y75">
        <v>0.58344817161560103</v>
      </c>
      <c r="Z75">
        <v>0.4</v>
      </c>
      <c r="AA75">
        <v>1</v>
      </c>
      <c r="AB75">
        <v>0.71428571428571397</v>
      </c>
      <c r="AC75">
        <v>0.83333333333333304</v>
      </c>
      <c r="AD75">
        <v>0</v>
      </c>
      <c r="AE75">
        <v>0.6</v>
      </c>
    </row>
    <row r="76" spans="1:31" x14ac:dyDescent="0.15">
      <c r="A76" s="6">
        <v>486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 s="3">
        <v>8.9437408447265607</v>
      </c>
      <c r="L76" s="10">
        <v>4.2277584075927699</v>
      </c>
      <c r="M76">
        <v>1.10456466674805</v>
      </c>
      <c r="N76">
        <v>6.5846385955810502</v>
      </c>
      <c r="O76">
        <v>3</v>
      </c>
      <c r="P76">
        <v>3</v>
      </c>
      <c r="Q76">
        <v>13</v>
      </c>
      <c r="R76" s="16">
        <v>0.23080000000000001</v>
      </c>
      <c r="S76" s="16">
        <f t="shared" ref="S76:S81" si="8">O76/E76</f>
        <v>0.3</v>
      </c>
      <c r="T76">
        <v>3.20710372924805</v>
      </c>
      <c r="U76">
        <v>2.8138980865478498</v>
      </c>
      <c r="V76">
        <v>2.6263279914856001</v>
      </c>
      <c r="W76" s="17">
        <v>0.187570095062256</v>
      </c>
      <c r="X76">
        <v>0.58077573776245095</v>
      </c>
      <c r="Y76">
        <v>0.58077573776245095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847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 s="3">
        <v>8.4708938598632795</v>
      </c>
      <c r="L77" s="10">
        <v>4.3074703216552699</v>
      </c>
      <c r="M77">
        <v>2.44746017456055</v>
      </c>
      <c r="N77">
        <v>4.6068382263183603</v>
      </c>
      <c r="O77">
        <v>2</v>
      </c>
      <c r="P77">
        <v>2</v>
      </c>
      <c r="Q77">
        <v>12</v>
      </c>
      <c r="R77" s="16">
        <v>0.16669999999999999</v>
      </c>
      <c r="S77" s="16">
        <f t="shared" si="8"/>
        <v>0.2</v>
      </c>
      <c r="T77">
        <v>3.3073978424072301</v>
      </c>
      <c r="U77">
        <v>3.0540721416473402</v>
      </c>
      <c r="V77">
        <v>2.7311167716979998</v>
      </c>
      <c r="W77" s="17">
        <v>0.32295536994934099</v>
      </c>
      <c r="X77">
        <v>0.57628107070922896</v>
      </c>
      <c r="Y77">
        <v>0.57628107070922896</v>
      </c>
      <c r="Z77">
        <v>0.2</v>
      </c>
      <c r="AA77">
        <v>1</v>
      </c>
      <c r="AB77">
        <v>0.83333333333333304</v>
      </c>
      <c r="AC77">
        <v>0.90909090909090895</v>
      </c>
      <c r="AD77">
        <v>0</v>
      </c>
      <c r="AE77">
        <v>0.8</v>
      </c>
    </row>
    <row r="78" spans="1:31" x14ac:dyDescent="0.15">
      <c r="A78" s="6">
        <v>323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8.9355392456054705</v>
      </c>
      <c r="L78" s="10">
        <v>4.3077869415283203</v>
      </c>
      <c r="M78">
        <v>3.3626632690429701</v>
      </c>
      <c r="N78">
        <v>5.3501167297363299</v>
      </c>
      <c r="O78">
        <v>4</v>
      </c>
      <c r="P78">
        <v>4</v>
      </c>
      <c r="Q78">
        <v>14</v>
      </c>
      <c r="R78" s="16">
        <v>0.28570000000000001</v>
      </c>
      <c r="S78" s="16">
        <f t="shared" si="8"/>
        <v>0.4</v>
      </c>
      <c r="T78">
        <v>3.2811317443847701</v>
      </c>
      <c r="U78">
        <v>3.0644016265869101</v>
      </c>
      <c r="V78">
        <v>2.7282443046569802</v>
      </c>
      <c r="W78" s="17">
        <v>0.33615732192993197</v>
      </c>
      <c r="X78">
        <v>0.55288743972778298</v>
      </c>
      <c r="Y78">
        <v>0.55288743972778298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986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 s="3">
        <v>8.5450572967529297</v>
      </c>
      <c r="L79" s="3">
        <v>4.3203277587890598</v>
      </c>
      <c r="M79">
        <v>2.45469093322754</v>
      </c>
      <c r="N79">
        <v>4.7181835174560502</v>
      </c>
      <c r="O79">
        <v>3</v>
      </c>
      <c r="P79">
        <v>3</v>
      </c>
      <c r="Q79">
        <v>13</v>
      </c>
      <c r="R79" s="16">
        <v>0.23080000000000001</v>
      </c>
      <c r="S79" s="16">
        <f t="shared" si="8"/>
        <v>0.3</v>
      </c>
      <c r="T79">
        <v>3.2227306365966801</v>
      </c>
      <c r="U79">
        <v>2.9843392372131401</v>
      </c>
      <c r="V79">
        <v>2.6674389839172399</v>
      </c>
      <c r="W79" s="3">
        <v>0.31690025329589799</v>
      </c>
      <c r="X79">
        <v>0.55529165267944303</v>
      </c>
      <c r="Y79">
        <v>0.55529165267944303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309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 s="3">
        <v>8.0787754058837908</v>
      </c>
      <c r="L80" s="10">
        <v>4.3170661926269496</v>
      </c>
      <c r="M80">
        <v>2.7179908752441402</v>
      </c>
      <c r="N80">
        <v>4.3252525329589799</v>
      </c>
      <c r="O80">
        <v>2</v>
      </c>
      <c r="P80">
        <v>2</v>
      </c>
      <c r="Q80">
        <v>12</v>
      </c>
      <c r="R80" s="16">
        <v>0.16669999999999999</v>
      </c>
      <c r="S80" s="16">
        <f t="shared" si="8"/>
        <v>0.2</v>
      </c>
      <c r="T80">
        <v>3.0505332946777299</v>
      </c>
      <c r="U80">
        <v>2.86517381668091</v>
      </c>
      <c r="V80">
        <v>2.5525450706481898</v>
      </c>
      <c r="W80" s="17">
        <v>0.31262874603271501</v>
      </c>
      <c r="X80">
        <v>0.49798822402954102</v>
      </c>
      <c r="Y80">
        <v>0.49798822402954102</v>
      </c>
      <c r="Z80">
        <v>0.2</v>
      </c>
      <c r="AA80">
        <v>1</v>
      </c>
      <c r="AB80">
        <v>0.83333333333333304</v>
      </c>
      <c r="AC80">
        <v>0.90909090909090895</v>
      </c>
      <c r="AD80">
        <v>0</v>
      </c>
      <c r="AE80">
        <v>0.8</v>
      </c>
    </row>
    <row r="81" spans="1:31" s="1" customFormat="1" x14ac:dyDescent="0.15">
      <c r="A81" s="8">
        <v>158</v>
      </c>
      <c r="B81" s="1">
        <v>15</v>
      </c>
      <c r="C81" s="1">
        <v>5</v>
      </c>
      <c r="D81" s="1">
        <v>10</v>
      </c>
      <c r="E81" s="1">
        <v>10</v>
      </c>
      <c r="F81" s="1">
        <v>10</v>
      </c>
      <c r="G81" s="1">
        <v>0</v>
      </c>
      <c r="H81" s="1">
        <v>5</v>
      </c>
      <c r="I81" s="1">
        <v>5</v>
      </c>
      <c r="J81" s="1">
        <v>0.75</v>
      </c>
      <c r="K81" s="12">
        <v>7.9831905364990199</v>
      </c>
      <c r="L81" s="12">
        <v>4.2839298248290998</v>
      </c>
      <c r="M81" s="1">
        <v>2.99527931213379</v>
      </c>
      <c r="N81" s="1">
        <v>4.8212127685546902</v>
      </c>
      <c r="O81" s="1">
        <v>1</v>
      </c>
      <c r="P81" s="1">
        <v>1</v>
      </c>
      <c r="Q81" s="1">
        <v>11</v>
      </c>
      <c r="R81" s="19">
        <v>9.0899999999999995E-2</v>
      </c>
      <c r="S81" s="19">
        <f t="shared" si="8"/>
        <v>0.1</v>
      </c>
      <c r="T81" s="1">
        <v>3.1968898773193399</v>
      </c>
      <c r="U81" s="1">
        <v>2.9954133033752401</v>
      </c>
      <c r="V81" s="1">
        <v>2.71425461769104</v>
      </c>
      <c r="W81" s="12">
        <v>0.28115868568420399</v>
      </c>
      <c r="X81" s="1">
        <v>0.48263525962829601</v>
      </c>
      <c r="Y81" s="1">
        <v>0.48263525962829601</v>
      </c>
      <c r="Z81" s="1">
        <v>0.1</v>
      </c>
      <c r="AA81" s="1">
        <v>1</v>
      </c>
      <c r="AB81" s="1">
        <v>0.90909090909090895</v>
      </c>
      <c r="AC81" s="1">
        <v>0.952380952380952</v>
      </c>
      <c r="AD81" s="1">
        <v>0</v>
      </c>
      <c r="AE81" s="1">
        <v>0.9</v>
      </c>
    </row>
    <row r="82" spans="1:31" s="3" customFormat="1" x14ac:dyDescent="0.15">
      <c r="K82" s="13" t="s">
        <v>29</v>
      </c>
      <c r="L82" s="10">
        <f>AVERAGE(L2:L81)</f>
        <v>3.4750236034393311</v>
      </c>
      <c r="W82" s="17">
        <f t="shared" ref="W82:AE82" si="9">AVERAGE(W2:W81)</f>
        <v>0.15532270073890686</v>
      </c>
      <c r="Z82" s="3">
        <f t="shared" si="9"/>
        <v>0.34250000000000025</v>
      </c>
      <c r="AA82" s="3">
        <f t="shared" si="9"/>
        <v>0.96875</v>
      </c>
      <c r="AB82" s="3">
        <f t="shared" si="9"/>
        <v>0.74186802780552752</v>
      </c>
      <c r="AC82" s="3">
        <f t="shared" si="9"/>
        <v>0.83885698540589804</v>
      </c>
      <c r="AD82" s="3">
        <f t="shared" si="9"/>
        <v>3.1250000000000014E-2</v>
      </c>
      <c r="AE82" s="3">
        <f t="shared" si="9"/>
        <v>0.62625000000000031</v>
      </c>
    </row>
    <row r="83" spans="1:31" s="3" customFormat="1" x14ac:dyDescent="0.15">
      <c r="K83" s="14" t="s">
        <v>30</v>
      </c>
      <c r="L83" s="10">
        <f>MAX(L2:L81)</f>
        <v>4.3203277587890598</v>
      </c>
      <c r="W83" s="17">
        <f t="shared" ref="W83:AE83" si="10">MAX(W2:W81)</f>
        <v>0.33615732192993197</v>
      </c>
      <c r="Z83" s="3">
        <f t="shared" si="10"/>
        <v>0.6</v>
      </c>
      <c r="AA83" s="3">
        <f t="shared" si="10"/>
        <v>1</v>
      </c>
      <c r="AB83" s="3">
        <f t="shared" si="10"/>
        <v>0.90909090909090895</v>
      </c>
      <c r="AC83" s="3">
        <f t="shared" si="10"/>
        <v>0.952380952380952</v>
      </c>
      <c r="AD83" s="3">
        <f t="shared" si="10"/>
        <v>0.2</v>
      </c>
      <c r="AE83" s="3">
        <f t="shared" si="10"/>
        <v>0.9</v>
      </c>
    </row>
    <row r="84" spans="1:31" s="3" customFormat="1" x14ac:dyDescent="0.15">
      <c r="L84" s="10">
        <f>MIN(L2:L81)</f>
        <v>2.6483669281005899</v>
      </c>
      <c r="W84" s="17">
        <f t="shared" ref="W84:AE84" si="11">MIN(W2:W81)</f>
        <v>1.5685558319091799E-3</v>
      </c>
      <c r="Z84" s="3">
        <f t="shared" si="11"/>
        <v>0.1</v>
      </c>
      <c r="AA84" s="3">
        <f t="shared" si="11"/>
        <v>0.8</v>
      </c>
      <c r="AB84" s="3">
        <f t="shared" si="11"/>
        <v>0.625</v>
      </c>
      <c r="AC84" s="3">
        <f t="shared" si="11"/>
        <v>0.75</v>
      </c>
      <c r="AD84" s="3">
        <f t="shared" si="11"/>
        <v>0</v>
      </c>
      <c r="AE84" s="3">
        <f t="shared" si="11"/>
        <v>0.4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1" customFormat="1" x14ac:dyDescent="0.15">
      <c r="K103" s="12" t="s">
        <v>146</v>
      </c>
      <c r="L103" s="12">
        <f>COUNTIF(L2:L81,"&lt;2.612")-COUNTIF(L2:L81,"&lt;2.398")</f>
        <v>0</v>
      </c>
      <c r="W103" s="12"/>
    </row>
    <row r="104" spans="11:23" x14ac:dyDescent="0.15">
      <c r="K104" s="3" t="s">
        <v>147</v>
      </c>
      <c r="L104" s="3">
        <f>COUNTIF(L2:L81,"&lt;2.826")-COUNTIF(L2:L81,"&lt;2.612")</f>
        <v>10</v>
      </c>
      <c r="W104" s="17"/>
    </row>
    <row r="105" spans="11:23" x14ac:dyDescent="0.15">
      <c r="K105" s="3" t="s">
        <v>148</v>
      </c>
      <c r="L105" s="3">
        <f>COUNTIF(L2:L81,"&lt;3.04")-COUNTIF(L2:L81,"&lt;2.826")</f>
        <v>10</v>
      </c>
      <c r="W105" s="17"/>
    </row>
    <row r="106" spans="11:23" x14ac:dyDescent="0.15">
      <c r="K106" s="3" t="s">
        <v>149</v>
      </c>
      <c r="L106" s="3">
        <f>COUNTIF(L2:L81,"&lt;3.254")-COUNTIF(L2:L81,"&lt;3.04")</f>
        <v>10</v>
      </c>
      <c r="W106" s="17"/>
    </row>
    <row r="107" spans="11:23" x14ac:dyDescent="0.15">
      <c r="K107" s="3" t="s">
        <v>150</v>
      </c>
      <c r="L107" s="3">
        <f>COUNTIF(L2:L81,"&lt;3.468")-COUNTIF(L2:L81,"&lt;3.254")</f>
        <v>10</v>
      </c>
      <c r="W107" s="17"/>
    </row>
    <row r="108" spans="11:23" x14ac:dyDescent="0.15">
      <c r="K108" s="3" t="s">
        <v>151</v>
      </c>
      <c r="L108" s="3">
        <f>COUNTIF(L2:L81,"&lt;3.682")-COUNTIF(L2:L81,"&lt;3.468")</f>
        <v>10</v>
      </c>
      <c r="W108" s="3"/>
    </row>
    <row r="109" spans="11:23" x14ac:dyDescent="0.15">
      <c r="K109" s="3" t="s">
        <v>152</v>
      </c>
      <c r="L109" s="3">
        <f>COUNTIF(L2:L81,"&lt;3.896")-COUNTIF(L2:L81,"&lt;3.682")</f>
        <v>10</v>
      </c>
      <c r="W109" s="17"/>
    </row>
    <row r="110" spans="11:23" x14ac:dyDescent="0.15">
      <c r="K110" s="3" t="s">
        <v>153</v>
      </c>
      <c r="L110" s="3">
        <f>COUNTIF(L2:L81,"&lt;4.11")-COUNTIF(L2:L81,"&lt;3.896")</f>
        <v>10</v>
      </c>
      <c r="W110" s="17"/>
    </row>
    <row r="111" spans="11:23" x14ac:dyDescent="0.15">
      <c r="K111" s="3" t="s">
        <v>154</v>
      </c>
      <c r="L111" s="3">
        <f>COUNTIF(L2:L81,"&lt;4.324")-COUNTIF(L2:L81,"&lt;4.11")</f>
        <v>10</v>
      </c>
      <c r="W111" s="3"/>
    </row>
    <row r="112" spans="11:23" s="1" customFormat="1" x14ac:dyDescent="0.15">
      <c r="K112" s="12" t="s">
        <v>155</v>
      </c>
      <c r="L112" s="12">
        <f>COUNTIF(L2:L81,"&lt;4.538")-COUNTIF(L2:L81,"&lt;4.324")</f>
        <v>0</v>
      </c>
      <c r="W112" s="12"/>
    </row>
    <row r="113" spans="11:23" x14ac:dyDescent="0.15">
      <c r="K113" s="3" t="s">
        <v>85</v>
      </c>
      <c r="L113" s="3">
        <v>0</v>
      </c>
      <c r="W113" s="17"/>
    </row>
    <row r="114" spans="11:23" x14ac:dyDescent="0.15">
      <c r="K114" s="3" t="s">
        <v>86</v>
      </c>
      <c r="L114" s="3"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1.9079999999999999</v>
      </c>
      <c r="O121">
        <v>0.155</v>
      </c>
      <c r="Q121">
        <v>0.83799999999999997</v>
      </c>
      <c r="R121">
        <v>2.9830000000000001</v>
      </c>
      <c r="S121">
        <v>0.214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N122">
        <v>2.5009999999999999</v>
      </c>
      <c r="O122">
        <v>0.21299999999999999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N123">
        <v>3.472</v>
      </c>
      <c r="O123">
        <v>0.29099999999999998</v>
      </c>
      <c r="Q123">
        <v>2.3980000000000001</v>
      </c>
      <c r="R123">
        <v>4.5430000000000001</v>
      </c>
      <c r="S123">
        <v>0.214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E105"/>
  <sheetViews>
    <sheetView topLeftCell="H64" workbookViewId="0">
      <selection activeCell="N71" sqref="N71:Q75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20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625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 s="3">
        <v>9.2096900939941406</v>
      </c>
      <c r="L2" s="10">
        <v>2.85905838012695</v>
      </c>
      <c r="M2">
        <v>0.52288818359375</v>
      </c>
      <c r="N2">
        <v>8.0289115905761701</v>
      </c>
      <c r="O2">
        <v>4</v>
      </c>
      <c r="P2">
        <v>4</v>
      </c>
      <c r="Q2">
        <v>14</v>
      </c>
      <c r="R2" s="16">
        <v>0.28570000000000001</v>
      </c>
      <c r="S2" s="16">
        <f t="shared" ref="S2:S55" si="0">O2/E2</f>
        <v>0.4</v>
      </c>
      <c r="T2">
        <v>3.3103942871093701</v>
      </c>
      <c r="U2">
        <v>2.8554091453552202</v>
      </c>
      <c r="V2">
        <v>2.7563230991363499</v>
      </c>
      <c r="W2" s="17">
        <v>9.9086046218872098E-2</v>
      </c>
      <c r="X2">
        <v>0.55407118797302202</v>
      </c>
      <c r="Y2">
        <v>0.55407118797302202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904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 s="3">
        <v>9.0766181945800799</v>
      </c>
      <c r="L3" s="10">
        <v>2.9220333099365199</v>
      </c>
      <c r="M3">
        <v>0.669952392578125</v>
      </c>
      <c r="N3">
        <v>7.8049945831298801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3.79270362854004</v>
      </c>
      <c r="U3">
        <v>3.2864410877227801</v>
      </c>
      <c r="V3">
        <v>3.1766781806945801</v>
      </c>
      <c r="W3" s="17">
        <v>0.10976290702819801</v>
      </c>
      <c r="X3">
        <v>0.61602544784545898</v>
      </c>
      <c r="Y3">
        <v>0.61602544784545898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86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 s="3">
        <v>8.3743400573730504</v>
      </c>
      <c r="L4" s="10">
        <v>2.8474159240722701</v>
      </c>
      <c r="M4">
        <v>0.84817123413085904</v>
      </c>
      <c r="N4">
        <v>7.0553627014160201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3.4937095642089799</v>
      </c>
      <c r="U4">
        <v>3.0568745136261</v>
      </c>
      <c r="V4">
        <v>2.9398140907287602</v>
      </c>
      <c r="W4" s="17">
        <v>0.11706042289733901</v>
      </c>
      <c r="X4">
        <v>0.55389547348022505</v>
      </c>
      <c r="Y4">
        <v>0.55389547348022505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871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 s="3">
        <v>7.9087219238281197</v>
      </c>
      <c r="L5" s="10">
        <v>2.8474178314209002</v>
      </c>
      <c r="M5">
        <v>2.1939430236816402</v>
      </c>
      <c r="N5">
        <v>6.80181884765625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3.80978584289551</v>
      </c>
      <c r="U5">
        <v>3.40479636192322</v>
      </c>
      <c r="V5">
        <v>3.2825675010681099</v>
      </c>
      <c r="W5" s="17">
        <v>0.122228860855102</v>
      </c>
      <c r="X5">
        <v>0.52721834182739302</v>
      </c>
      <c r="Y5">
        <v>0.52721834182739302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648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7.3701820373535201</v>
      </c>
      <c r="L6" s="10">
        <v>2.8359832763671902</v>
      </c>
      <c r="M6">
        <v>1.3932571411132799</v>
      </c>
      <c r="N6">
        <v>6.1829357147216797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3.3757514953613299</v>
      </c>
      <c r="U6">
        <v>2.9928612709045401</v>
      </c>
      <c r="V6">
        <v>2.8697154521942099</v>
      </c>
      <c r="W6" s="17">
        <v>0.123145818710327</v>
      </c>
      <c r="X6">
        <v>0.50603604316711404</v>
      </c>
      <c r="Y6">
        <v>0.50603604316711404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x14ac:dyDescent="0.15">
      <c r="A7" s="6">
        <v>571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8.9176368713378906</v>
      </c>
      <c r="L7" s="10">
        <v>2.97793388366699</v>
      </c>
      <c r="M7">
        <v>0.78678894042968694</v>
      </c>
      <c r="N7">
        <v>7.4971160888671902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3.6961498260497998</v>
      </c>
      <c r="U7">
        <v>3.2113220691680899</v>
      </c>
      <c r="V7">
        <v>3.0879595279693599</v>
      </c>
      <c r="W7" s="17">
        <v>0.12336254119873</v>
      </c>
      <c r="X7">
        <v>0.608190298080444</v>
      </c>
      <c r="Y7">
        <v>0.608190298080444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375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 s="3">
        <v>8.2417392730712908</v>
      </c>
      <c r="L8" s="10">
        <v>2.9888610839843701</v>
      </c>
      <c r="M8">
        <v>1.03568267822266</v>
      </c>
      <c r="N8">
        <v>6.5994071960449201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3.4292221069335902</v>
      </c>
      <c r="U8">
        <v>3.0179691314697301</v>
      </c>
      <c r="V8">
        <v>2.8843188285827601</v>
      </c>
      <c r="W8" s="17">
        <v>0.133650302886963</v>
      </c>
      <c r="X8">
        <v>0.54490327835082997</v>
      </c>
      <c r="Y8">
        <v>0.54490327835082997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938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8.7781810760497994</v>
      </c>
      <c r="L9" s="10">
        <v>2.89866065979004</v>
      </c>
      <c r="M9">
        <v>0.52587127685546897</v>
      </c>
      <c r="N9">
        <v>7.0134658813476598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3.4633522033691402</v>
      </c>
      <c r="U9">
        <v>3.0404236316680899</v>
      </c>
      <c r="V9">
        <v>2.9055769443511998</v>
      </c>
      <c r="W9" s="17">
        <v>0.134846687316895</v>
      </c>
      <c r="X9">
        <v>0.557775259017944</v>
      </c>
      <c r="Y9">
        <v>0.557775259017944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698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8.0581130981445295</v>
      </c>
      <c r="L10" s="10">
        <v>2.8542957305908199</v>
      </c>
      <c r="M10">
        <v>0.80971527099609397</v>
      </c>
      <c r="N10">
        <v>6.3184852600097701</v>
      </c>
      <c r="O10">
        <v>4</v>
      </c>
      <c r="P10">
        <v>4</v>
      </c>
      <c r="Q10">
        <v>13</v>
      </c>
      <c r="R10" s="16">
        <v>0.30769999999999997</v>
      </c>
      <c r="S10" s="16">
        <f t="shared" si="0"/>
        <v>0.4</v>
      </c>
      <c r="T10">
        <v>3.1939716339111301</v>
      </c>
      <c r="U10">
        <v>2.8159756660461399</v>
      </c>
      <c r="V10">
        <v>2.6805729866027801</v>
      </c>
      <c r="W10" s="17">
        <v>0.13540267944335899</v>
      </c>
      <c r="X10">
        <v>0.51339864730835005</v>
      </c>
      <c r="Y10">
        <v>0.51339864730835005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s="32" customFormat="1" x14ac:dyDescent="0.15">
      <c r="A11" s="33">
        <v>679</v>
      </c>
      <c r="B11" s="32">
        <v>15</v>
      </c>
      <c r="C11" s="32">
        <v>5</v>
      </c>
      <c r="D11" s="32">
        <v>10</v>
      </c>
      <c r="E11" s="32">
        <v>10</v>
      </c>
      <c r="F11" s="32">
        <v>10</v>
      </c>
      <c r="G11" s="32">
        <v>0</v>
      </c>
      <c r="H11" s="32">
        <v>5</v>
      </c>
      <c r="I11" s="32">
        <v>5</v>
      </c>
      <c r="J11" s="32">
        <v>0.75</v>
      </c>
      <c r="K11" s="34">
        <v>8.2593364715576207</v>
      </c>
      <c r="L11" s="34">
        <v>2.9689884185790998</v>
      </c>
      <c r="M11" s="32">
        <v>0.86197662353515603</v>
      </c>
      <c r="N11" s="32">
        <v>6.3666553497314498</v>
      </c>
      <c r="O11" s="32">
        <v>4</v>
      </c>
      <c r="P11" s="32">
        <v>4</v>
      </c>
      <c r="Q11" s="32">
        <v>14</v>
      </c>
      <c r="R11" s="35">
        <v>0.28570000000000001</v>
      </c>
      <c r="S11" s="35">
        <f t="shared" si="0"/>
        <v>0.4</v>
      </c>
      <c r="T11" s="32">
        <v>3.7768020629882799</v>
      </c>
      <c r="U11" s="32">
        <v>3.37341237068176</v>
      </c>
      <c r="V11" s="32">
        <v>3.2141983509063698</v>
      </c>
      <c r="W11" s="34">
        <v>0.15921401977539101</v>
      </c>
      <c r="X11" s="32">
        <v>0.56260371208190896</v>
      </c>
      <c r="Y11" s="32">
        <v>0.56260371208190896</v>
      </c>
      <c r="Z11" s="32">
        <v>0.4</v>
      </c>
      <c r="AA11" s="32">
        <v>1</v>
      </c>
      <c r="AB11" s="32">
        <v>0.71428571428571397</v>
      </c>
      <c r="AC11" s="32">
        <v>0.83333333333333304</v>
      </c>
      <c r="AD11" s="32">
        <v>0</v>
      </c>
      <c r="AE11" s="32">
        <v>0.6</v>
      </c>
    </row>
    <row r="12" spans="1:31" x14ac:dyDescent="0.15">
      <c r="A12" s="6">
        <v>194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 s="3">
        <v>8.7540836334228498</v>
      </c>
      <c r="L12" s="10">
        <v>3.1999416351318399</v>
      </c>
      <c r="M12">
        <v>0.15018081665039101</v>
      </c>
      <c r="N12">
        <v>8.8024158477783203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3.3016281127929701</v>
      </c>
      <c r="U12">
        <v>2.7430267333984402</v>
      </c>
      <c r="V12">
        <v>2.7414581775665301</v>
      </c>
      <c r="W12" s="17">
        <v>1.5685558319091799E-3</v>
      </c>
      <c r="X12">
        <v>0.56016993522643999</v>
      </c>
      <c r="Y12">
        <v>0.56016993522643999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826</v>
      </c>
      <c r="B13">
        <v>13</v>
      </c>
      <c r="C13">
        <v>7</v>
      </c>
      <c r="D13">
        <v>10</v>
      </c>
      <c r="E13">
        <v>10</v>
      </c>
      <c r="F13">
        <v>9</v>
      </c>
      <c r="G13">
        <v>1</v>
      </c>
      <c r="H13">
        <v>4</v>
      </c>
      <c r="I13">
        <v>6</v>
      </c>
      <c r="J13">
        <v>0.65</v>
      </c>
      <c r="K13" s="3">
        <v>7.3606605529785201</v>
      </c>
      <c r="L13" s="10">
        <v>3.1785659790039098</v>
      </c>
      <c r="M13">
        <v>0.79636383056640603</v>
      </c>
      <c r="N13">
        <v>6.4848976135253897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2.875732421875</v>
      </c>
      <c r="U13">
        <v>2.5069985389709499</v>
      </c>
      <c r="V13">
        <v>2.48158931732178</v>
      </c>
      <c r="W13" s="17">
        <v>2.5409221649169901E-2</v>
      </c>
      <c r="X13">
        <v>0.39414310455322299</v>
      </c>
      <c r="Y13">
        <v>0.39414310455322299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139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7.91512107849121</v>
      </c>
      <c r="L14" s="10">
        <v>3.0504188537597701</v>
      </c>
      <c r="M14">
        <v>0.32053756713867199</v>
      </c>
      <c r="N14">
        <v>7.6119632720947301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3.1472129821777299</v>
      </c>
      <c r="U14">
        <v>2.64344978332519</v>
      </c>
      <c r="V14">
        <v>2.6132624149322501</v>
      </c>
      <c r="W14" s="17">
        <v>3.0187368392944301E-2</v>
      </c>
      <c r="X14">
        <v>0.53395056724548295</v>
      </c>
      <c r="Y14">
        <v>0.53395056724548295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26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7.8317146301269496</v>
      </c>
      <c r="L15" s="10">
        <v>3.0649051666259801</v>
      </c>
      <c r="M15">
        <v>0.44335174560546903</v>
      </c>
      <c r="N15">
        <v>7.5477924346923801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3.2726955413818399</v>
      </c>
      <c r="U15">
        <v>2.7893033027648899</v>
      </c>
      <c r="V15">
        <v>2.7581441402435298</v>
      </c>
      <c r="W15" s="17">
        <v>3.1159162521362301E-2</v>
      </c>
      <c r="X15">
        <v>0.514551401138306</v>
      </c>
      <c r="Y15">
        <v>0.514551401138306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124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7.3410587310790998</v>
      </c>
      <c r="L16" s="10">
        <v>3.0933818817138699</v>
      </c>
      <c r="M16">
        <v>0.57393264770507801</v>
      </c>
      <c r="N16">
        <v>6.4201107025146502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2.9213008880615199</v>
      </c>
      <c r="U16">
        <v>2.5082163810729998</v>
      </c>
      <c r="V16">
        <v>2.4388997554778999</v>
      </c>
      <c r="W16" s="17">
        <v>6.9316625595092801E-2</v>
      </c>
      <c r="X16">
        <v>0.482401132583618</v>
      </c>
      <c r="Y16">
        <v>0.482401132583618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872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7.7024211883544904</v>
      </c>
      <c r="L17" s="10">
        <v>3.0466976165771502</v>
      </c>
      <c r="M17">
        <v>1.49460601806641</v>
      </c>
      <c r="N17">
        <v>6.2072620391845703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2.7578697204589799</v>
      </c>
      <c r="U17">
        <v>2.4421029090881401</v>
      </c>
      <c r="V17">
        <v>2.3006236553192099</v>
      </c>
      <c r="W17" s="17">
        <v>0.14147925376892101</v>
      </c>
      <c r="X17">
        <v>0.45724606513977101</v>
      </c>
      <c r="Y17">
        <v>0.45724606513977101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81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9.0150375366210902</v>
      </c>
      <c r="L18" s="10">
        <v>3.1596374511718701</v>
      </c>
      <c r="M18">
        <v>0.88665771484375</v>
      </c>
      <c r="N18">
        <v>7.1648426055908203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3.8138198852539098</v>
      </c>
      <c r="U18">
        <v>3.3624386787414502</v>
      </c>
      <c r="V18">
        <v>3.2055625915527299</v>
      </c>
      <c r="W18" s="17">
        <v>0.15687608718872101</v>
      </c>
      <c r="X18">
        <v>0.60825729370117199</v>
      </c>
      <c r="Y18">
        <v>0.60825729370117199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258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8.7935047149658203</v>
      </c>
      <c r="L19" s="10">
        <v>3.0823822021484402</v>
      </c>
      <c r="M19">
        <v>0.86180114746093694</v>
      </c>
      <c r="N19">
        <v>6.9810791015625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4.00844383239746</v>
      </c>
      <c r="U19">
        <v>3.5459938049316402</v>
      </c>
      <c r="V19">
        <v>3.3885917663574201</v>
      </c>
      <c r="W19" s="17">
        <v>0.157402038574219</v>
      </c>
      <c r="X19">
        <v>0.61985206604003895</v>
      </c>
      <c r="Y19">
        <v>0.61985206604003895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791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7.8393573760986301</v>
      </c>
      <c r="L20" s="10">
        <v>3.1168403625488299</v>
      </c>
      <c r="M20">
        <v>1.3087272644043</v>
      </c>
      <c r="N20">
        <v>5.8287982940673801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3.4938983917236301</v>
      </c>
      <c r="U20">
        <v>3.1642193794250502</v>
      </c>
      <c r="V20">
        <v>2.9954962730407702</v>
      </c>
      <c r="W20" s="17">
        <v>0.16872310638427701</v>
      </c>
      <c r="X20">
        <v>0.498402118682861</v>
      </c>
      <c r="Y20">
        <v>0.498402118682861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267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7.2348403930664098</v>
      </c>
      <c r="L21" s="12">
        <v>3.2259273529052699</v>
      </c>
      <c r="M21" s="1">
        <v>1.8032188415527299</v>
      </c>
      <c r="N21" s="1">
        <v>5.1724166870117196</v>
      </c>
      <c r="O21" s="1">
        <v>3</v>
      </c>
      <c r="P21" s="1">
        <v>3</v>
      </c>
      <c r="Q21" s="1">
        <v>12</v>
      </c>
      <c r="R21" s="19">
        <v>0.25</v>
      </c>
      <c r="S21" s="19">
        <f t="shared" si="0"/>
        <v>0.3</v>
      </c>
      <c r="T21" s="1">
        <v>3.08205986022949</v>
      </c>
      <c r="U21" s="1">
        <v>2.7949919700622599</v>
      </c>
      <c r="V21" s="1">
        <v>2.6184489727020299</v>
      </c>
      <c r="W21" s="12">
        <v>0.17654299736022899</v>
      </c>
      <c r="X21" s="1">
        <v>0.46361088752746599</v>
      </c>
      <c r="Y21" s="1">
        <v>0.46361088752746599</v>
      </c>
      <c r="Z21" s="1">
        <v>0.3</v>
      </c>
      <c r="AA21" s="1">
        <v>0.9</v>
      </c>
      <c r="AB21" s="1">
        <v>0.75</v>
      </c>
      <c r="AC21" s="1">
        <v>0.81818181818181801</v>
      </c>
      <c r="AD21" s="1">
        <v>0.1</v>
      </c>
      <c r="AE21" s="1">
        <v>0.6</v>
      </c>
    </row>
    <row r="22" spans="1:31" x14ac:dyDescent="0.15">
      <c r="A22" s="6">
        <v>474</v>
      </c>
      <c r="B22">
        <v>13</v>
      </c>
      <c r="C22">
        <v>7</v>
      </c>
      <c r="D22">
        <v>10</v>
      </c>
      <c r="E22">
        <v>10</v>
      </c>
      <c r="F22">
        <v>9</v>
      </c>
      <c r="G22">
        <v>1</v>
      </c>
      <c r="H22">
        <v>4</v>
      </c>
      <c r="I22">
        <v>6</v>
      </c>
      <c r="J22">
        <v>0.65</v>
      </c>
      <c r="K22" s="3">
        <v>7.8971233367919904</v>
      </c>
      <c r="L22" s="10">
        <v>3.4597053527832</v>
      </c>
      <c r="M22">
        <v>0.61443710327148404</v>
      </c>
      <c r="N22">
        <v>6.3514308929443404</v>
      </c>
      <c r="O22">
        <v>3</v>
      </c>
      <c r="P22">
        <v>3</v>
      </c>
      <c r="Q22">
        <v>11</v>
      </c>
      <c r="R22" s="16">
        <v>0.2727</v>
      </c>
      <c r="S22" s="16">
        <f t="shared" si="0"/>
        <v>0.3</v>
      </c>
      <c r="T22">
        <v>2.9463424682617201</v>
      </c>
      <c r="U22">
        <v>2.5359339714050302</v>
      </c>
      <c r="V22">
        <v>2.52812623977661</v>
      </c>
      <c r="W22" s="17">
        <v>7.8077316284179696E-3</v>
      </c>
      <c r="X22">
        <v>0.41821622848510698</v>
      </c>
      <c r="Y22">
        <v>0.41821622848510698</v>
      </c>
      <c r="Z22">
        <v>0.3</v>
      </c>
      <c r="AA22">
        <v>0.8</v>
      </c>
      <c r="AB22">
        <v>0.72727272727272696</v>
      </c>
      <c r="AC22">
        <v>0.76190476190476197</v>
      </c>
      <c r="AD22">
        <v>0.2</v>
      </c>
      <c r="AE22">
        <v>0.5</v>
      </c>
    </row>
    <row r="23" spans="1:31" x14ac:dyDescent="0.15">
      <c r="A23" s="6">
        <v>42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8.3586750030517596</v>
      </c>
      <c r="L23" s="10">
        <v>3.4387035369872998</v>
      </c>
      <c r="M23">
        <v>0.42399215698242199</v>
      </c>
      <c r="N23">
        <v>7.2754058837890598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3.5587501525878902</v>
      </c>
      <c r="U23">
        <v>3.07724857330322</v>
      </c>
      <c r="V23">
        <v>2.9885916709899898</v>
      </c>
      <c r="W23" s="17">
        <v>8.8656902313232394E-2</v>
      </c>
      <c r="X23">
        <v>0.57015848159789995</v>
      </c>
      <c r="Y23">
        <v>0.57015848159789995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728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 s="3">
        <v>8.311279296875</v>
      </c>
      <c r="L24" s="10">
        <v>3.40718269348144</v>
      </c>
      <c r="M24">
        <v>1.7891731262207</v>
      </c>
      <c r="N24">
        <v>6.5721664428710902</v>
      </c>
      <c r="O24">
        <v>5</v>
      </c>
      <c r="P24">
        <v>5</v>
      </c>
      <c r="Q24">
        <v>14</v>
      </c>
      <c r="R24" s="16">
        <v>0.35709999999999997</v>
      </c>
      <c r="S24" s="16">
        <f t="shared" si="0"/>
        <v>0.5</v>
      </c>
      <c r="T24">
        <v>2.6091175079345699</v>
      </c>
      <c r="U24">
        <v>2.2884228229522701</v>
      </c>
      <c r="V24">
        <v>2.1918892860412602</v>
      </c>
      <c r="W24" s="17">
        <v>9.6533536911010701E-2</v>
      </c>
      <c r="X24">
        <v>0.41722822189330999</v>
      </c>
      <c r="Y24">
        <v>0.41722822189330999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122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7.3813495635986301</v>
      </c>
      <c r="L25" s="10">
        <v>3.4230537414550799</v>
      </c>
      <c r="M25">
        <v>0.89295578002929699</v>
      </c>
      <c r="N25">
        <v>5.6789245605468697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2.9774074554443399</v>
      </c>
      <c r="U25">
        <v>2.6132168769836399</v>
      </c>
      <c r="V25">
        <v>2.4931561946868901</v>
      </c>
      <c r="W25" s="17">
        <v>0.120060682296753</v>
      </c>
      <c r="X25">
        <v>0.48425126075744601</v>
      </c>
      <c r="Y25">
        <v>0.48425126075744601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820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9.3573627471923793</v>
      </c>
      <c r="L26" s="10">
        <v>3.4400177001953098</v>
      </c>
      <c r="M26">
        <v>1.18503570556641</v>
      </c>
      <c r="N26">
        <v>7.3247261047363299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3.0999946594238299</v>
      </c>
      <c r="U26">
        <v>2.73641777038574</v>
      </c>
      <c r="V26">
        <v>2.56048488616943</v>
      </c>
      <c r="W26" s="17">
        <v>0.17593288421630901</v>
      </c>
      <c r="X26">
        <v>0.53950977325439498</v>
      </c>
      <c r="Y26">
        <v>0.53950977325439498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441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8.3690395355224592</v>
      </c>
      <c r="L27" s="10">
        <v>3.4027957916259801</v>
      </c>
      <c r="M27">
        <v>1.6312103271484399</v>
      </c>
      <c r="N27">
        <v>6.3893070220947301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3.6996479034423801</v>
      </c>
      <c r="U27">
        <v>3.2927107810974099</v>
      </c>
      <c r="V27">
        <v>3.1120703220367401</v>
      </c>
      <c r="W27" s="17">
        <v>0.180640459060669</v>
      </c>
      <c r="X27">
        <v>0.58757758140563998</v>
      </c>
      <c r="Y27">
        <v>0.58757758140563998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341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9.2915840148925799</v>
      </c>
      <c r="L28" s="10">
        <v>3.3382911682128902</v>
      </c>
      <c r="M28">
        <v>0.891143798828125</v>
      </c>
      <c r="N28">
        <v>7.0122776031494096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3.8982982635497998</v>
      </c>
      <c r="U28">
        <v>3.49162745475769</v>
      </c>
      <c r="V28">
        <v>3.3069717884063698</v>
      </c>
      <c r="W28" s="17">
        <v>0.184655666351318</v>
      </c>
      <c r="X28">
        <v>0.59132647514343295</v>
      </c>
      <c r="Y28">
        <v>0.59132647514343295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891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8.3051776885986293</v>
      </c>
      <c r="L29" s="10">
        <v>3.3090267181396502</v>
      </c>
      <c r="M29">
        <v>1.3753700256347701</v>
      </c>
      <c r="N29">
        <v>6.1249771118164098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3.6405735015869101</v>
      </c>
      <c r="U29">
        <v>3.2544918060302699</v>
      </c>
      <c r="V29">
        <v>3.0638194084167498</v>
      </c>
      <c r="W29" s="17">
        <v>0.190672397613525</v>
      </c>
      <c r="X29">
        <v>0.57675409317016602</v>
      </c>
      <c r="Y29">
        <v>0.57675409317016602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198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8.7684097290039098</v>
      </c>
      <c r="L30" s="10">
        <v>3.3038673400878902</v>
      </c>
      <c r="M30">
        <v>1.0797042846679701</v>
      </c>
      <c r="N30">
        <v>6.4807567596435502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3.76474952697754</v>
      </c>
      <c r="U30">
        <v>3.3759093284606898</v>
      </c>
      <c r="V30">
        <v>3.1784703731536901</v>
      </c>
      <c r="W30" s="17">
        <v>0.197438955307007</v>
      </c>
      <c r="X30">
        <v>0.58627915382385298</v>
      </c>
      <c r="Y30">
        <v>0.58627915382385298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s="1" customFormat="1" x14ac:dyDescent="0.15">
      <c r="A31" s="8">
        <v>493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7.8912525177001998</v>
      </c>
      <c r="L31" s="12">
        <v>3.30648612976074</v>
      </c>
      <c r="M31" s="1">
        <v>1.63422775268555</v>
      </c>
      <c r="N31" s="1">
        <v>5.8250179290771502</v>
      </c>
      <c r="O31" s="1">
        <v>3</v>
      </c>
      <c r="P31" s="1">
        <v>3</v>
      </c>
      <c r="Q31" s="1">
        <v>13</v>
      </c>
      <c r="R31" s="19">
        <v>0.23080000000000001</v>
      </c>
      <c r="S31" s="19">
        <f t="shared" si="0"/>
        <v>0.3</v>
      </c>
      <c r="T31" s="1">
        <v>3.1980972290039098</v>
      </c>
      <c r="U31" s="1">
        <v>2.8720688819885201</v>
      </c>
      <c r="V31" s="1">
        <v>2.6721639633178702</v>
      </c>
      <c r="W31" s="12">
        <v>0.19990491867065399</v>
      </c>
      <c r="X31" s="1">
        <v>0.52593326568603505</v>
      </c>
      <c r="Y31" s="1">
        <v>0.52593326568603505</v>
      </c>
      <c r="Z31" s="1">
        <v>0.3</v>
      </c>
      <c r="AA31" s="1">
        <v>1</v>
      </c>
      <c r="AB31" s="1">
        <v>0.76923076923076905</v>
      </c>
      <c r="AC31" s="1">
        <v>0.86956521739130399</v>
      </c>
      <c r="AD31" s="1">
        <v>0</v>
      </c>
      <c r="AE31" s="1">
        <v>0.7</v>
      </c>
    </row>
    <row r="32" spans="1:31" x14ac:dyDescent="0.15">
      <c r="A32" s="6">
        <v>30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 s="3">
        <v>7.8907737731933603</v>
      </c>
      <c r="L32" s="10">
        <v>3.5076599121093701</v>
      </c>
      <c r="M32">
        <v>0.99642562866210904</v>
      </c>
      <c r="N32">
        <v>6.7723903656005904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2.8835430145263699</v>
      </c>
      <c r="U32">
        <v>2.49128293991089</v>
      </c>
      <c r="V32">
        <v>2.38577508926392</v>
      </c>
      <c r="W32" s="17">
        <v>0.105507850646973</v>
      </c>
      <c r="X32">
        <v>0.49776792526245101</v>
      </c>
      <c r="Y32">
        <v>0.49776792526245101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926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8.3006877899169904</v>
      </c>
      <c r="L33" s="10">
        <v>3.6109352111816402</v>
      </c>
      <c r="M33">
        <v>0.69366455078125</v>
      </c>
      <c r="N33">
        <v>6.8622627258300799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3.5491771697997998</v>
      </c>
      <c r="U33">
        <v>3.0837340354919398</v>
      </c>
      <c r="V33">
        <v>2.9655303955078098</v>
      </c>
      <c r="W33" s="17">
        <v>0.118203639984131</v>
      </c>
      <c r="X33">
        <v>0.58364677429199197</v>
      </c>
      <c r="Y33">
        <v>0.58364677429199197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345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7.1087226867675799</v>
      </c>
      <c r="L34" s="10">
        <v>3.5736541748046902</v>
      </c>
      <c r="M34">
        <v>1.87067222595215</v>
      </c>
      <c r="N34">
        <v>5.9993782043456996</v>
      </c>
      <c r="O34">
        <v>3</v>
      </c>
      <c r="P34">
        <v>3</v>
      </c>
      <c r="Q34">
        <v>12</v>
      </c>
      <c r="R34" s="16">
        <v>0.25</v>
      </c>
      <c r="S34" s="16">
        <f t="shared" si="0"/>
        <v>0.3</v>
      </c>
      <c r="T34">
        <v>2.66177558898926</v>
      </c>
      <c r="U34">
        <v>2.3573517799377401</v>
      </c>
      <c r="V34">
        <v>2.2364528179168701</v>
      </c>
      <c r="W34" s="17">
        <v>0.120898962020874</v>
      </c>
      <c r="X34">
        <v>0.42532277107238797</v>
      </c>
      <c r="Y34">
        <v>0.42532277107238797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686</v>
      </c>
      <c r="B35">
        <v>14</v>
      </c>
      <c r="C35">
        <v>6</v>
      </c>
      <c r="D35">
        <v>10</v>
      </c>
      <c r="E35">
        <v>10</v>
      </c>
      <c r="F35">
        <v>9</v>
      </c>
      <c r="G35">
        <v>1</v>
      </c>
      <c r="H35">
        <v>5</v>
      </c>
      <c r="I35">
        <v>5</v>
      </c>
      <c r="J35">
        <v>0.7</v>
      </c>
      <c r="K35" s="3">
        <v>8.5101070404052699</v>
      </c>
      <c r="L35" s="10">
        <v>3.6526260375976598</v>
      </c>
      <c r="M35">
        <v>1.3950080871582</v>
      </c>
      <c r="N35">
        <v>5.1997261047363299</v>
      </c>
      <c r="O35">
        <v>3</v>
      </c>
      <c r="P35">
        <v>3</v>
      </c>
      <c r="Q35">
        <v>12</v>
      </c>
      <c r="R35" s="16">
        <v>0.25</v>
      </c>
      <c r="S35" s="16">
        <f t="shared" si="0"/>
        <v>0.3</v>
      </c>
      <c r="T35">
        <v>2.9942722320556601</v>
      </c>
      <c r="U35">
        <v>2.6814846992492698</v>
      </c>
      <c r="V35">
        <v>2.5469164848327601</v>
      </c>
      <c r="W35" s="17">
        <v>0.13456821441650399</v>
      </c>
      <c r="X35">
        <v>0.4473557472229</v>
      </c>
      <c r="Y35">
        <v>0.4473557472229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6">
        <v>242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7.4073791503906197</v>
      </c>
      <c r="L36" s="10">
        <v>3.5334434509277299</v>
      </c>
      <c r="M36">
        <v>2.1262779235839799</v>
      </c>
      <c r="N36">
        <v>4.9335460662841797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2.9706649780273402</v>
      </c>
      <c r="U36">
        <v>2.7171599864959699</v>
      </c>
      <c r="V36">
        <v>2.5024516582489</v>
      </c>
      <c r="W36" s="17">
        <v>0.21470832824707001</v>
      </c>
      <c r="X36">
        <v>0.46821331977844199</v>
      </c>
      <c r="Y36">
        <v>0.46821331977844199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47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8.6016101837158203</v>
      </c>
      <c r="L37" s="10">
        <v>3.5562801361084002</v>
      </c>
      <c r="M37">
        <v>1.72512435913086</v>
      </c>
      <c r="N37">
        <v>6.4283504486084002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3.1413154602050799</v>
      </c>
      <c r="U37">
        <v>2.8176734447479199</v>
      </c>
      <c r="V37">
        <v>2.60455298423767</v>
      </c>
      <c r="W37" s="17">
        <v>0.21312046051025399</v>
      </c>
      <c r="X37">
        <v>0.536762475967407</v>
      </c>
      <c r="Y37">
        <v>0.536762475967407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68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8.9207992553710902</v>
      </c>
      <c r="L38" s="10">
        <v>3.6267127990722701</v>
      </c>
      <c r="M38">
        <v>1.4827880859375</v>
      </c>
      <c r="N38">
        <v>6.3003005981445304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3.2321224212646502</v>
      </c>
      <c r="U38">
        <v>2.8975479602813698</v>
      </c>
      <c r="V38">
        <v>2.66992235183716</v>
      </c>
      <c r="W38" s="17">
        <v>0.22762560844421401</v>
      </c>
      <c r="X38">
        <v>0.56220006942749001</v>
      </c>
      <c r="Y38">
        <v>0.56220006942749001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22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7.8447742462158203</v>
      </c>
      <c r="L39" s="10">
        <v>3.5581932067871098</v>
      </c>
      <c r="M39">
        <v>1.8253154754638701</v>
      </c>
      <c r="N39">
        <v>5.1074123382568404</v>
      </c>
      <c r="O39">
        <v>3</v>
      </c>
      <c r="P39">
        <v>3</v>
      </c>
      <c r="Q39">
        <v>12</v>
      </c>
      <c r="R39" s="16">
        <v>0.25</v>
      </c>
      <c r="S39" s="16">
        <f t="shared" si="0"/>
        <v>0.3</v>
      </c>
      <c r="T39">
        <v>3.2751617431640598</v>
      </c>
      <c r="U39">
        <v>2.9962241649627699</v>
      </c>
      <c r="V39">
        <v>2.7968080043792698</v>
      </c>
      <c r="W39" s="17">
        <v>0.19941616058349601</v>
      </c>
      <c r="X39">
        <v>0.47835373878478998</v>
      </c>
      <c r="Y39">
        <v>0.47835373878478998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627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9.0328903198242205</v>
      </c>
      <c r="L40" s="3">
        <v>3.56332206726074</v>
      </c>
      <c r="M40">
        <v>1.3673553466796899</v>
      </c>
      <c r="N40">
        <v>6.5472145080566397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2.9811477661132799</v>
      </c>
      <c r="U40">
        <v>2.66263651847839</v>
      </c>
      <c r="V40">
        <v>2.4581284523010201</v>
      </c>
      <c r="W40" s="3">
        <v>0.204508066177368</v>
      </c>
      <c r="X40">
        <v>0.52301931381225597</v>
      </c>
      <c r="Y40">
        <v>0.52301931381225597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706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8.3719978332519496</v>
      </c>
      <c r="L41" s="12">
        <v>3.50216865539551</v>
      </c>
      <c r="M41" s="1">
        <v>1.48310470581055</v>
      </c>
      <c r="N41" s="1">
        <v>5.7015380859375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0"/>
        <v>0.3</v>
      </c>
      <c r="T41" s="1">
        <v>3.6610755920410201</v>
      </c>
      <c r="U41" s="1">
        <v>3.3353500366210902</v>
      </c>
      <c r="V41" s="1">
        <v>3.1281661987304701</v>
      </c>
      <c r="W41" s="12">
        <v>0.207183837890625</v>
      </c>
      <c r="X41" s="1">
        <v>0.53290939331054699</v>
      </c>
      <c r="Y41" s="1">
        <v>0.53290939331054699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488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8.7065124511718697</v>
      </c>
      <c r="L42" s="10">
        <v>3.7315120697021502</v>
      </c>
      <c r="M42">
        <v>0.52762222290039096</v>
      </c>
      <c r="N42">
        <v>7.09767723083496</v>
      </c>
      <c r="O42">
        <v>3</v>
      </c>
      <c r="P42">
        <v>3</v>
      </c>
      <c r="Q42">
        <v>13</v>
      </c>
      <c r="R42" s="16">
        <v>0.23080000000000001</v>
      </c>
      <c r="S42" s="16">
        <f t="shared" si="0"/>
        <v>0.3</v>
      </c>
      <c r="T42">
        <v>3.4826622009277299</v>
      </c>
      <c r="U42">
        <v>3.00195360183716</v>
      </c>
      <c r="V42">
        <v>2.87187671661377</v>
      </c>
      <c r="W42" s="17">
        <v>0.130076885223389</v>
      </c>
      <c r="X42">
        <v>0.61078548431396495</v>
      </c>
      <c r="Y42">
        <v>0.61078548431396495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298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8.3583869934081996</v>
      </c>
      <c r="L43" s="10">
        <v>3.7453994750976598</v>
      </c>
      <c r="M43">
        <v>0.74023818969726596</v>
      </c>
      <c r="N43">
        <v>6.5238609313964799</v>
      </c>
      <c r="O43">
        <v>3</v>
      </c>
      <c r="P43">
        <v>3</v>
      </c>
      <c r="Q43">
        <v>13</v>
      </c>
      <c r="R43" s="16">
        <v>0.23080000000000001</v>
      </c>
      <c r="S43" s="16">
        <f t="shared" si="0"/>
        <v>0.3</v>
      </c>
      <c r="T43">
        <v>3.1620712280273402</v>
      </c>
      <c r="U43">
        <v>2.7424664497375502</v>
      </c>
      <c r="V43">
        <v>2.6085798740386998</v>
      </c>
      <c r="W43" s="17">
        <v>0.13388657569885301</v>
      </c>
      <c r="X43">
        <v>0.55349135398864702</v>
      </c>
      <c r="Y43">
        <v>0.55349135398864702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322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8.9093532562255895</v>
      </c>
      <c r="L44" s="10">
        <v>3.8602981567382799</v>
      </c>
      <c r="M44">
        <v>0.63604736328125</v>
      </c>
      <c r="N44">
        <v>7.2488880157470703</v>
      </c>
      <c r="O44">
        <v>3</v>
      </c>
      <c r="P44">
        <v>3</v>
      </c>
      <c r="Q44">
        <v>13</v>
      </c>
      <c r="R44" s="16">
        <v>0.23080000000000001</v>
      </c>
      <c r="S44" s="16">
        <f t="shared" si="0"/>
        <v>0.3</v>
      </c>
      <c r="T44">
        <v>3.1806716918945299</v>
      </c>
      <c r="U44">
        <v>2.7318964004516602</v>
      </c>
      <c r="V44">
        <v>2.59745168685913</v>
      </c>
      <c r="W44" s="17">
        <v>0.13444471359252899</v>
      </c>
      <c r="X44">
        <v>0.58322000503539995</v>
      </c>
      <c r="Y44">
        <v>0.58322000503539995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181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8.5174999237060494</v>
      </c>
      <c r="L45" s="3">
        <v>3.8955554962158199</v>
      </c>
      <c r="M45">
        <v>1.7473907470703101</v>
      </c>
      <c r="N45">
        <v>4.9475631713867196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3.5174446105957</v>
      </c>
      <c r="U45">
        <v>3.2080383300781201</v>
      </c>
      <c r="V45">
        <v>2.9224302768707302</v>
      </c>
      <c r="W45" s="3">
        <v>0.28560805320739802</v>
      </c>
      <c r="X45">
        <v>0.59501433372497603</v>
      </c>
      <c r="Y45">
        <v>0.59501433372497603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19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8.1937770843505895</v>
      </c>
      <c r="L46" s="10">
        <v>3.8267078399658199</v>
      </c>
      <c r="M46">
        <v>1.1923675537109399</v>
      </c>
      <c r="N46">
        <v>6.5271110534668004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2.95218086242676</v>
      </c>
      <c r="U46">
        <v>2.5754084587097199</v>
      </c>
      <c r="V46">
        <v>2.42548680305481</v>
      </c>
      <c r="W46" s="17">
        <v>0.149921655654907</v>
      </c>
      <c r="X46">
        <v>0.52669405937194802</v>
      </c>
      <c r="Y46">
        <v>0.52669405937194802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106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8.7742633819580096</v>
      </c>
      <c r="L47" s="10">
        <v>3.8930702209472701</v>
      </c>
      <c r="M47">
        <v>1.6888427734375</v>
      </c>
      <c r="N47">
        <v>5.3539276123046902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3.4710731506347701</v>
      </c>
      <c r="U47">
        <v>3.16380763053894</v>
      </c>
      <c r="V47">
        <v>2.88404440879822</v>
      </c>
      <c r="W47" s="17">
        <v>0.27976322174072299</v>
      </c>
      <c r="X47">
        <v>0.58702874183654796</v>
      </c>
      <c r="Y47">
        <v>0.58702874183654796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259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7.7890758514404297</v>
      </c>
      <c r="L48" s="10">
        <v>3.7769069671630899</v>
      </c>
      <c r="M48">
        <v>1.3085861206054701</v>
      </c>
      <c r="N48">
        <v>5.9165477752685502</v>
      </c>
      <c r="O48">
        <v>2</v>
      </c>
      <c r="P48">
        <v>2</v>
      </c>
      <c r="Q48">
        <v>12</v>
      </c>
      <c r="R48" s="16">
        <v>0.16669999999999999</v>
      </c>
      <c r="S48" s="16">
        <f t="shared" si="0"/>
        <v>0.2</v>
      </c>
      <c r="T48">
        <v>3.3231391906738299</v>
      </c>
      <c r="U48">
        <v>2.94778251647949</v>
      </c>
      <c r="V48">
        <v>2.7789003849029501</v>
      </c>
      <c r="W48" s="17">
        <v>0.168882131576538</v>
      </c>
      <c r="X48">
        <v>0.54423880577087402</v>
      </c>
      <c r="Y48">
        <v>0.54423880577087402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667</v>
      </c>
      <c r="B49">
        <v>14</v>
      </c>
      <c r="C49">
        <v>6</v>
      </c>
      <c r="D49">
        <v>10</v>
      </c>
      <c r="E49">
        <v>10</v>
      </c>
      <c r="F49">
        <v>9</v>
      </c>
      <c r="G49">
        <v>1</v>
      </c>
      <c r="H49">
        <v>5</v>
      </c>
      <c r="I49">
        <v>5</v>
      </c>
      <c r="J49">
        <v>0.7</v>
      </c>
      <c r="K49" s="3">
        <v>8.5581188201904297</v>
      </c>
      <c r="L49" s="10">
        <v>3.83038330078125</v>
      </c>
      <c r="M49">
        <v>1.64736175537109</v>
      </c>
      <c r="N49">
        <v>5.0894241333007804</v>
      </c>
      <c r="O49">
        <v>3</v>
      </c>
      <c r="P49">
        <v>3</v>
      </c>
      <c r="Q49">
        <v>12</v>
      </c>
      <c r="R49" s="16">
        <v>0.25</v>
      </c>
      <c r="S49" s="16">
        <f t="shared" si="0"/>
        <v>0.3</v>
      </c>
      <c r="T49">
        <v>2.9897003173828098</v>
      </c>
      <c r="U49">
        <v>2.69706034660339</v>
      </c>
      <c r="V49">
        <v>2.5115180015564</v>
      </c>
      <c r="W49" s="17">
        <v>0.18554234504699699</v>
      </c>
      <c r="X49">
        <v>0.47818231582641602</v>
      </c>
      <c r="Y49">
        <v>0.47818231582641602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844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8.1973381042480504</v>
      </c>
      <c r="L50" s="10">
        <v>3.8387813568115199</v>
      </c>
      <c r="M50">
        <v>2.3790664672851598</v>
      </c>
      <c r="N50">
        <v>5.7976837158203098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3.4687232971191402</v>
      </c>
      <c r="U50">
        <v>3.1506812572479199</v>
      </c>
      <c r="V50">
        <v>2.91512227058411</v>
      </c>
      <c r="W50" s="17">
        <v>0.235558986663818</v>
      </c>
      <c r="X50">
        <v>0.55360102653503396</v>
      </c>
      <c r="Y50">
        <v>0.55360102653503396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s="1" customFormat="1" x14ac:dyDescent="0.15">
      <c r="A51" s="8">
        <v>307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9.3736190795898402</v>
      </c>
      <c r="L51" s="12">
        <v>3.7410240173339799</v>
      </c>
      <c r="M51" s="1">
        <v>1.3989906311035201</v>
      </c>
      <c r="N51" s="1">
        <v>6.5811119079589799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0"/>
        <v>0.3</v>
      </c>
      <c r="T51" s="1">
        <v>3.00582695007324</v>
      </c>
      <c r="U51" s="1">
        <v>2.6883513927459699</v>
      </c>
      <c r="V51" s="1">
        <v>2.46584868431091</v>
      </c>
      <c r="W51" s="12">
        <v>0.22250270843505901</v>
      </c>
      <c r="X51" s="1">
        <v>0.53997826576232899</v>
      </c>
      <c r="Y51" s="1">
        <v>0.53997826576232899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588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9.0789337158203107</v>
      </c>
      <c r="L52" s="10">
        <v>3.9120616912841801</v>
      </c>
      <c r="M52">
        <v>0.77730941772460904</v>
      </c>
      <c r="N52">
        <v>7.6925945281982404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2.72343826293945</v>
      </c>
      <c r="U52">
        <v>2.3298029899597199</v>
      </c>
      <c r="V52">
        <v>2.21990990638733</v>
      </c>
      <c r="W52" s="17">
        <v>0.109893083572388</v>
      </c>
      <c r="X52">
        <v>0.50352835655212402</v>
      </c>
      <c r="Y52">
        <v>0.50352835655212402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590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8.3735904693603498</v>
      </c>
      <c r="L53" s="10">
        <v>4.0404186248779297</v>
      </c>
      <c r="M53">
        <v>1.5608711242675799</v>
      </c>
      <c r="N53">
        <v>6.7003517150878897</v>
      </c>
      <c r="O53">
        <v>3</v>
      </c>
      <c r="P53">
        <v>3</v>
      </c>
      <c r="Q53">
        <v>13</v>
      </c>
      <c r="R53" s="16">
        <v>0.23080000000000001</v>
      </c>
      <c r="S53" s="16">
        <f t="shared" si="0"/>
        <v>0.3</v>
      </c>
      <c r="T53">
        <v>2.7432899475097701</v>
      </c>
      <c r="U53">
        <v>2.4260277748107901</v>
      </c>
      <c r="V53">
        <v>2.2642667293548602</v>
      </c>
      <c r="W53" s="17">
        <v>0.16176104545593301</v>
      </c>
      <c r="X53">
        <v>0.479023218154907</v>
      </c>
      <c r="Y53">
        <v>0.479023218154907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349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 s="3">
        <v>8.5923042297363299</v>
      </c>
      <c r="L54" s="10">
        <v>4.0425281524658203</v>
      </c>
      <c r="M54">
        <v>0.82660675048828103</v>
      </c>
      <c r="N54">
        <v>6.0145702362060502</v>
      </c>
      <c r="O54">
        <v>3</v>
      </c>
      <c r="P54">
        <v>3</v>
      </c>
      <c r="Q54">
        <v>13</v>
      </c>
      <c r="R54" s="16">
        <v>0.23080000000000001</v>
      </c>
      <c r="S54" s="16">
        <f t="shared" si="0"/>
        <v>0.3</v>
      </c>
      <c r="T54">
        <v>3.3683948516845699</v>
      </c>
      <c r="U54">
        <v>2.9685811996460001</v>
      </c>
      <c r="V54">
        <v>2.7886581420898402</v>
      </c>
      <c r="W54" s="17">
        <v>0.17992305755615201</v>
      </c>
      <c r="X54">
        <v>0.57973670959472701</v>
      </c>
      <c r="Y54">
        <v>0.57973670959472701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367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 s="3">
        <v>7.2493267059326199</v>
      </c>
      <c r="L55" s="10">
        <v>3.9420070648193399</v>
      </c>
      <c r="M55">
        <v>2.0554904937744101</v>
      </c>
      <c r="N55">
        <v>5.1241016387939498</v>
      </c>
      <c r="O55">
        <v>2</v>
      </c>
      <c r="P55">
        <v>2</v>
      </c>
      <c r="Q55">
        <v>11</v>
      </c>
      <c r="R55" s="16">
        <v>0.18179999999999999</v>
      </c>
      <c r="S55" s="16">
        <f t="shared" si="0"/>
        <v>0.2</v>
      </c>
      <c r="T55">
        <v>2.5717868804931601</v>
      </c>
      <c r="U55">
        <v>2.3105263710021999</v>
      </c>
      <c r="V55">
        <v>2.1209440231323202</v>
      </c>
      <c r="W55" s="17">
        <v>0.18958234786987299</v>
      </c>
      <c r="X55">
        <v>0.45084285736084001</v>
      </c>
      <c r="Y55">
        <v>0.45084285736084001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6">
        <v>943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 s="3">
        <v>7.1337642669677699</v>
      </c>
      <c r="L56" s="10">
        <v>3.93759346008301</v>
      </c>
      <c r="M56">
        <v>2.2982063293457</v>
      </c>
      <c r="N56">
        <v>5.2581138610839799</v>
      </c>
      <c r="O56">
        <v>2</v>
      </c>
      <c r="P56">
        <v>2</v>
      </c>
      <c r="Q56">
        <v>11</v>
      </c>
      <c r="R56" s="16">
        <v>0.18179999999999999</v>
      </c>
      <c r="S56" s="16">
        <f t="shared" ref="S56:S61" si="1">O56/E56</f>
        <v>0.2</v>
      </c>
      <c r="T56">
        <v>2.81827735900879</v>
      </c>
      <c r="U56">
        <v>2.5575652122497599</v>
      </c>
      <c r="V56">
        <v>2.3670539855957</v>
      </c>
      <c r="W56" s="17">
        <v>0.19051122665405301</v>
      </c>
      <c r="X56">
        <v>0.45122337341308599</v>
      </c>
      <c r="Y56">
        <v>0.45122337341308599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6">
        <v>657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7.6539688110351598</v>
      </c>
      <c r="L57" s="10">
        <v>4.0388374328613299</v>
      </c>
      <c r="M57">
        <v>2.3485240936279301</v>
      </c>
      <c r="N57">
        <v>3.8496398925781201</v>
      </c>
      <c r="O57">
        <v>2</v>
      </c>
      <c r="P57">
        <v>2</v>
      </c>
      <c r="Q57">
        <v>12</v>
      </c>
      <c r="R57" s="16">
        <v>0.16669999999999999</v>
      </c>
      <c r="S57" s="16">
        <f t="shared" si="1"/>
        <v>0.2</v>
      </c>
      <c r="T57">
        <v>3.14459228515625</v>
      </c>
      <c r="U57">
        <v>2.9365990161895801</v>
      </c>
      <c r="V57">
        <v>2.6473927497863801</v>
      </c>
      <c r="W57" s="17">
        <v>0.28920626640319802</v>
      </c>
      <c r="X57">
        <v>0.49719953536987299</v>
      </c>
      <c r="Y57">
        <v>0.49719953536987299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607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7.9064579010009801</v>
      </c>
      <c r="L58" s="3">
        <v>4.1059303283691397</v>
      </c>
      <c r="M58">
        <v>1.6172676086425799</v>
      </c>
      <c r="N58">
        <v>5.3535537719726598</v>
      </c>
      <c r="O58">
        <v>2</v>
      </c>
      <c r="P58">
        <v>2</v>
      </c>
      <c r="Q58">
        <v>11</v>
      </c>
      <c r="R58" s="16">
        <v>0.18179999999999999</v>
      </c>
      <c r="S58" s="16">
        <f t="shared" si="1"/>
        <v>0.2</v>
      </c>
      <c r="T58">
        <v>2.8518943786621098</v>
      </c>
      <c r="U58">
        <v>2.5530815124511701</v>
      </c>
      <c r="V58">
        <v>2.3434176445007302</v>
      </c>
      <c r="W58" s="3">
        <v>0.20966386795044001</v>
      </c>
      <c r="X58">
        <v>0.50847673416137695</v>
      </c>
      <c r="Y58">
        <v>0.50847673416137695</v>
      </c>
      <c r="Z58">
        <v>0.2</v>
      </c>
      <c r="AA58">
        <v>0.9</v>
      </c>
      <c r="AB58">
        <v>0.81818181818181801</v>
      </c>
      <c r="AC58">
        <v>0.85714285714285698</v>
      </c>
      <c r="AD58">
        <v>0.1</v>
      </c>
      <c r="AE58">
        <v>0.7</v>
      </c>
    </row>
    <row r="59" spans="1:31" x14ac:dyDescent="0.15">
      <c r="A59" s="6">
        <v>675</v>
      </c>
      <c r="B59">
        <v>15</v>
      </c>
      <c r="C59">
        <v>5</v>
      </c>
      <c r="D59">
        <v>10</v>
      </c>
      <c r="E59">
        <v>10</v>
      </c>
      <c r="F59">
        <v>9</v>
      </c>
      <c r="G59">
        <v>1</v>
      </c>
      <c r="H59">
        <v>6</v>
      </c>
      <c r="I59">
        <v>4</v>
      </c>
      <c r="J59">
        <v>0.75</v>
      </c>
      <c r="K59" s="3">
        <v>8.2255935668945295</v>
      </c>
      <c r="L59" s="10">
        <v>4.04166603088379</v>
      </c>
      <c r="M59">
        <v>2.92131423950195</v>
      </c>
      <c r="N59">
        <v>4.1723251342773402</v>
      </c>
      <c r="O59">
        <v>2</v>
      </c>
      <c r="P59">
        <v>2</v>
      </c>
      <c r="Q59">
        <v>11</v>
      </c>
      <c r="R59" s="16">
        <v>0.18179999999999999</v>
      </c>
      <c r="S59" s="16">
        <f t="shared" si="1"/>
        <v>0.2</v>
      </c>
      <c r="T59">
        <v>2.9559211730957</v>
      </c>
      <c r="U59">
        <v>2.7484648227691602</v>
      </c>
      <c r="V59">
        <v>2.5043489933013898</v>
      </c>
      <c r="W59" s="17">
        <v>0.24411582946777299</v>
      </c>
      <c r="X59">
        <v>0.45157217979431202</v>
      </c>
      <c r="Y59">
        <v>0.45157217979431202</v>
      </c>
      <c r="Z59">
        <v>0.2</v>
      </c>
      <c r="AA59">
        <v>0.9</v>
      </c>
      <c r="AB59">
        <v>0.81818181818181801</v>
      </c>
      <c r="AC59">
        <v>0.85714285714285698</v>
      </c>
      <c r="AD59">
        <v>0.1</v>
      </c>
      <c r="AE59">
        <v>0.7</v>
      </c>
    </row>
    <row r="60" spans="1:31" x14ac:dyDescent="0.15">
      <c r="A60" s="6">
        <v>12</v>
      </c>
      <c r="B60">
        <v>17</v>
      </c>
      <c r="C60">
        <v>3</v>
      </c>
      <c r="D60">
        <v>10</v>
      </c>
      <c r="E60">
        <v>10</v>
      </c>
      <c r="F60">
        <v>9</v>
      </c>
      <c r="G60">
        <v>1</v>
      </c>
      <c r="H60">
        <v>8</v>
      </c>
      <c r="I60">
        <v>2</v>
      </c>
      <c r="J60">
        <v>0.85</v>
      </c>
      <c r="K60" s="3">
        <v>10.4470520019531</v>
      </c>
      <c r="L60" s="10">
        <v>4.0611419677734402</v>
      </c>
      <c r="M60">
        <v>3.76419258117676</v>
      </c>
      <c r="N60">
        <v>6.4976348876953098</v>
      </c>
      <c r="O60">
        <v>5</v>
      </c>
      <c r="P60">
        <v>5</v>
      </c>
      <c r="Q60">
        <v>14</v>
      </c>
      <c r="R60" s="16">
        <v>0.35709999999999997</v>
      </c>
      <c r="S60" s="16">
        <f t="shared" si="1"/>
        <v>0.5</v>
      </c>
      <c r="T60">
        <v>3.5423564910888699</v>
      </c>
      <c r="U60">
        <v>3.3094801902771001</v>
      </c>
      <c r="V60">
        <v>3.0622403621673602</v>
      </c>
      <c r="W60" s="17">
        <v>0.24723982810974099</v>
      </c>
      <c r="X60">
        <v>0.48011612892150901</v>
      </c>
      <c r="Y60">
        <v>0.48011612892150901</v>
      </c>
      <c r="Z60">
        <v>0.5</v>
      </c>
      <c r="AA60">
        <v>0.9</v>
      </c>
      <c r="AB60">
        <v>0.64285714285714302</v>
      </c>
      <c r="AC60">
        <v>0.75</v>
      </c>
      <c r="AD60">
        <v>0.1</v>
      </c>
      <c r="AE60">
        <v>0.4</v>
      </c>
    </row>
    <row r="61" spans="1:31" s="1" customFormat="1" x14ac:dyDescent="0.15">
      <c r="A61" s="8">
        <v>64</v>
      </c>
      <c r="B61" s="1">
        <v>15</v>
      </c>
      <c r="C61" s="1">
        <v>5</v>
      </c>
      <c r="D61" s="1">
        <v>10</v>
      </c>
      <c r="E61" s="1">
        <v>10</v>
      </c>
      <c r="F61" s="1">
        <v>10</v>
      </c>
      <c r="G61" s="1">
        <v>0</v>
      </c>
      <c r="H61" s="1">
        <v>5</v>
      </c>
      <c r="I61" s="1">
        <v>5</v>
      </c>
      <c r="J61" s="1">
        <v>0.75</v>
      </c>
      <c r="K61" s="12">
        <v>9.8531608581543004</v>
      </c>
      <c r="L61" s="12">
        <v>4.08819580078125</v>
      </c>
      <c r="M61" s="1">
        <v>1.76303291320801</v>
      </c>
      <c r="N61" s="1">
        <v>6.8796043395996103</v>
      </c>
      <c r="O61" s="1">
        <v>3</v>
      </c>
      <c r="P61" s="1">
        <v>3</v>
      </c>
      <c r="Q61" s="1">
        <v>13</v>
      </c>
      <c r="R61" s="19">
        <v>0.23080000000000001</v>
      </c>
      <c r="S61" s="19">
        <f t="shared" si="1"/>
        <v>0.3</v>
      </c>
      <c r="T61" s="1">
        <v>2.8229064941406201</v>
      </c>
      <c r="U61" s="1">
        <v>2.54871702194214</v>
      </c>
      <c r="V61" s="1">
        <v>2.2905220985412602</v>
      </c>
      <c r="W61" s="12">
        <v>0.25819492340087902</v>
      </c>
      <c r="X61" s="1">
        <v>0.53238439559936501</v>
      </c>
      <c r="Y61" s="1">
        <v>0.53238439559936501</v>
      </c>
      <c r="Z61" s="1">
        <v>0.3</v>
      </c>
      <c r="AA61" s="1">
        <v>1</v>
      </c>
      <c r="AB61" s="1">
        <v>0.76923076923076905</v>
      </c>
      <c r="AC61" s="1">
        <v>0.86956521739130399</v>
      </c>
      <c r="AD61" s="1">
        <v>0</v>
      </c>
      <c r="AE61" s="1">
        <v>0.7</v>
      </c>
    </row>
    <row r="62" spans="1:31" s="3" customFormat="1" x14ac:dyDescent="0.15">
      <c r="K62" s="13" t="s">
        <v>29</v>
      </c>
      <c r="L62" s="10">
        <f>AVERAGE(L2:L61)</f>
        <v>3.468058204650879</v>
      </c>
      <c r="W62" s="17">
        <f t="shared" ref="W62:AE62" si="2">AVERAGE(W2:W61)</f>
        <v>0.1568458120028178</v>
      </c>
      <c r="Z62" s="3">
        <f t="shared" si="2"/>
        <v>0.34666666666666696</v>
      </c>
      <c r="AA62" s="3">
        <f t="shared" si="2"/>
        <v>0.96833333333333316</v>
      </c>
      <c r="AB62" s="3">
        <f t="shared" si="2"/>
        <v>0.739311383061383</v>
      </c>
      <c r="AC62" s="3">
        <f t="shared" si="2"/>
        <v>0.83703344964214488</v>
      </c>
      <c r="AD62" s="3">
        <f t="shared" si="2"/>
        <v>3.1666666666666676E-2</v>
      </c>
      <c r="AE62" s="3">
        <f t="shared" si="2"/>
        <v>0.6216666666666667</v>
      </c>
    </row>
    <row r="63" spans="1:31" s="3" customFormat="1" x14ac:dyDescent="0.15">
      <c r="K63" s="14" t="s">
        <v>30</v>
      </c>
      <c r="L63" s="10">
        <f>MAX(L2:L61)</f>
        <v>4.1059303283691397</v>
      </c>
      <c r="W63" s="17">
        <f t="shared" ref="W63:AE63" si="3">MAX(W2:W61)</f>
        <v>0.28920626640319802</v>
      </c>
      <c r="Z63" s="3">
        <f t="shared" si="3"/>
        <v>0.6</v>
      </c>
      <c r="AA63" s="3">
        <f t="shared" si="3"/>
        <v>1</v>
      </c>
      <c r="AB63" s="3">
        <f t="shared" si="3"/>
        <v>0.83333333333333304</v>
      </c>
      <c r="AC63" s="3">
        <f t="shared" si="3"/>
        <v>0.90909090909090895</v>
      </c>
      <c r="AD63" s="3">
        <f t="shared" si="3"/>
        <v>0.2</v>
      </c>
      <c r="AE63" s="3">
        <f t="shared" si="3"/>
        <v>0.8</v>
      </c>
    </row>
    <row r="64" spans="1:31" s="3" customFormat="1" x14ac:dyDescent="0.15">
      <c r="L64" s="10">
        <f>MIN(L2:L61)</f>
        <v>2.8359832763671902</v>
      </c>
      <c r="W64" s="17">
        <f t="shared" ref="W64:AE64" si="4">MIN(W2:W61)</f>
        <v>1.5685558319091799E-3</v>
      </c>
      <c r="Z64" s="3">
        <f t="shared" si="4"/>
        <v>0.2</v>
      </c>
      <c r="AA64" s="3">
        <f t="shared" si="4"/>
        <v>0.8</v>
      </c>
      <c r="AB64" s="3">
        <f t="shared" si="4"/>
        <v>0.625</v>
      </c>
      <c r="AC64" s="3">
        <f t="shared" si="4"/>
        <v>0.75</v>
      </c>
      <c r="AD64" s="3">
        <f t="shared" si="4"/>
        <v>0</v>
      </c>
      <c r="AE64" s="3">
        <f t="shared" si="4"/>
        <v>0.4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1" customFormat="1" x14ac:dyDescent="0.15">
      <c r="K83" s="12" t="s">
        <v>146</v>
      </c>
      <c r="L83" s="12">
        <f>COUNTIF(L2:L61,"&lt;2.612")-COUNTIF(L2:L61,"&lt;2.398")</f>
        <v>0</v>
      </c>
      <c r="W83" s="12"/>
    </row>
    <row r="84" spans="11:23" x14ac:dyDescent="0.15">
      <c r="K84" s="3" t="s">
        <v>147</v>
      </c>
      <c r="L84" s="3">
        <f>COUNTIF(L2:L61,"&lt;2.826")-COUNTIF(L2:L61,"&lt;2.612")</f>
        <v>0</v>
      </c>
      <c r="W84" s="17"/>
    </row>
    <row r="85" spans="11:23" x14ac:dyDescent="0.15">
      <c r="K85" s="3" t="s">
        <v>148</v>
      </c>
      <c r="L85" s="3">
        <f>COUNTIF(L2:L61,"&lt;3.04")-COUNTIF(L2:L61,"&lt;2.826")</f>
        <v>10</v>
      </c>
      <c r="W85" s="17"/>
    </row>
    <row r="86" spans="11:23" x14ac:dyDescent="0.15">
      <c r="K86" s="3" t="s">
        <v>149</v>
      </c>
      <c r="L86" s="3">
        <f>COUNTIF(L2:L61,"&lt;3.254")-COUNTIF(L2:L61,"&lt;3.04")</f>
        <v>10</v>
      </c>
      <c r="W86" s="17"/>
    </row>
    <row r="87" spans="11:23" x14ac:dyDescent="0.15">
      <c r="K87" s="3" t="s">
        <v>150</v>
      </c>
      <c r="L87" s="3">
        <f>COUNTIF(L2:L61,"&lt;3.468")-COUNTIF(L2:L61,"&lt;3.254")</f>
        <v>10</v>
      </c>
      <c r="W87" s="17"/>
    </row>
    <row r="88" spans="11:23" x14ac:dyDescent="0.15">
      <c r="K88" s="3" t="s">
        <v>151</v>
      </c>
      <c r="L88" s="3">
        <f>COUNTIF(L2:L61,"&lt;3.682")-COUNTIF(L2:L61,"&lt;3.468")</f>
        <v>10</v>
      </c>
      <c r="W88" s="3"/>
    </row>
    <row r="89" spans="11:23" x14ac:dyDescent="0.15">
      <c r="K89" s="3" t="s">
        <v>152</v>
      </c>
      <c r="L89" s="3">
        <f>COUNTIF(L2:L61,"&lt;3.896")-COUNTIF(L2:L61,"&lt;3.682")</f>
        <v>10</v>
      </c>
      <c r="W89" s="17"/>
    </row>
    <row r="90" spans="11:23" x14ac:dyDescent="0.15">
      <c r="K90" s="3" t="s">
        <v>153</v>
      </c>
      <c r="L90" s="3">
        <f>COUNTIF(L2:L61,"&lt;4.11")-COUNTIF(L2:L61,"&lt;3.896")</f>
        <v>10</v>
      </c>
      <c r="W90" s="17"/>
    </row>
    <row r="91" spans="11:23" x14ac:dyDescent="0.15">
      <c r="K91" s="3" t="s">
        <v>154</v>
      </c>
      <c r="L91" s="3">
        <f>COUNTIF(L2:L61,"&lt;4.324")-COUNTIF(L2:L61,"&lt;4.11")</f>
        <v>0</v>
      </c>
      <c r="W91" s="3"/>
    </row>
    <row r="92" spans="11:23" s="1" customFormat="1" x14ac:dyDescent="0.15">
      <c r="K92" s="12" t="s">
        <v>155</v>
      </c>
      <c r="L92" s="12">
        <f>COUNTIF(L2:L61,"&lt;4.538")-COUNTIF(L2:L61,"&lt;4.324")</f>
        <v>0</v>
      </c>
      <c r="W92" s="12"/>
    </row>
    <row r="93" spans="11:23" x14ac:dyDescent="0.15">
      <c r="K93" s="3" t="s">
        <v>85</v>
      </c>
      <c r="L93" s="3">
        <v>0</v>
      </c>
      <c r="W93" s="17"/>
    </row>
    <row r="94" spans="11:23" x14ac:dyDescent="0.15">
      <c r="K94" s="3" t="s">
        <v>86</v>
      </c>
      <c r="L94" s="3"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1.9079999999999999</v>
      </c>
      <c r="O101">
        <v>0.155</v>
      </c>
      <c r="Q101">
        <v>0.83799999999999997</v>
      </c>
      <c r="R101">
        <v>2.9830000000000001</v>
      </c>
      <c r="S101">
        <v>0.214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N102">
        <v>2.5009999999999999</v>
      </c>
      <c r="O102">
        <v>0.21299999999999999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N103">
        <v>3.472</v>
      </c>
      <c r="O103">
        <v>0.29099999999999998</v>
      </c>
      <c r="Q103">
        <v>2.3980000000000001</v>
      </c>
      <c r="R103">
        <v>4.5430000000000001</v>
      </c>
      <c r="S103">
        <v>0.214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  <row r="105" spans="11:23" x14ac:dyDescent="0.15">
      <c r="Q105">
        <v>2.8260000000000001</v>
      </c>
      <c r="R105">
        <v>4.1100000000000003</v>
      </c>
    </row>
  </sheetData>
  <phoneticPr fontId="5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E99"/>
  <sheetViews>
    <sheetView topLeftCell="H73" workbookViewId="0">
      <selection activeCell="H1" sqref="A1:XFD99"/>
    </sheetView>
  </sheetViews>
  <sheetFormatPr defaultColWidth="8.875" defaultRowHeight="13.5" x14ac:dyDescent="0.15"/>
  <cols>
    <col min="11" max="12" width="16.875" customWidth="1"/>
    <col min="13" max="14" width="12.875"/>
    <col min="20" max="22" width="12.875"/>
    <col min="23" max="23" width="18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139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7.91512107849121</v>
      </c>
      <c r="L2" s="10">
        <v>3.0504188537597701</v>
      </c>
      <c r="M2">
        <v>0.32053756713867199</v>
      </c>
      <c r="N2">
        <v>7.6119632720947301</v>
      </c>
      <c r="O2">
        <v>4</v>
      </c>
      <c r="P2">
        <v>4</v>
      </c>
      <c r="Q2">
        <v>14</v>
      </c>
      <c r="R2" s="16">
        <v>0.28570000000000001</v>
      </c>
      <c r="S2" s="16">
        <f t="shared" ref="S2:S12" si="0">O2/E2</f>
        <v>0.4</v>
      </c>
      <c r="T2">
        <v>3.1472129821777299</v>
      </c>
      <c r="U2">
        <v>2.64344978332519</v>
      </c>
      <c r="V2">
        <v>2.6132624149322501</v>
      </c>
      <c r="W2" s="17">
        <v>3.0187368392944301E-2</v>
      </c>
      <c r="X2">
        <v>0.53395056724548295</v>
      </c>
      <c r="Y2">
        <v>0.53395056724548295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29">
        <v>26</v>
      </c>
      <c r="B3" s="28">
        <v>14</v>
      </c>
      <c r="C3" s="28">
        <v>6</v>
      </c>
      <c r="D3" s="28">
        <v>10</v>
      </c>
      <c r="E3" s="28">
        <v>10</v>
      </c>
      <c r="F3" s="28">
        <v>10</v>
      </c>
      <c r="G3" s="28">
        <v>0</v>
      </c>
      <c r="H3" s="28">
        <v>4</v>
      </c>
      <c r="I3" s="28">
        <v>6</v>
      </c>
      <c r="J3" s="28">
        <v>0.7</v>
      </c>
      <c r="K3" s="30">
        <v>7.8317146301269496</v>
      </c>
      <c r="L3" s="30">
        <v>3.0649051666259801</v>
      </c>
      <c r="M3" s="28">
        <v>0.44335174560546903</v>
      </c>
      <c r="N3" s="28">
        <v>7.5477924346923801</v>
      </c>
      <c r="O3" s="28">
        <v>4</v>
      </c>
      <c r="P3" s="28">
        <v>4</v>
      </c>
      <c r="Q3" s="28">
        <v>14</v>
      </c>
      <c r="R3" s="31">
        <v>0.28570000000000001</v>
      </c>
      <c r="S3" s="31">
        <f t="shared" si="0"/>
        <v>0.4</v>
      </c>
      <c r="T3" s="28">
        <v>3.2726955413818399</v>
      </c>
      <c r="U3" s="28">
        <v>2.7893033027648899</v>
      </c>
      <c r="V3" s="28">
        <v>2.7581441402435298</v>
      </c>
      <c r="W3" s="30">
        <v>3.1159162521362301E-2</v>
      </c>
      <c r="X3" s="28">
        <v>0.514551401138306</v>
      </c>
      <c r="Y3" s="28">
        <v>0.514551401138306</v>
      </c>
      <c r="Z3" s="28">
        <v>0.4</v>
      </c>
      <c r="AA3" s="28">
        <v>1</v>
      </c>
      <c r="AB3" s="28">
        <v>0.71428571428571397</v>
      </c>
      <c r="AC3" s="28">
        <v>0.83333333333333304</v>
      </c>
      <c r="AD3" s="28">
        <v>0</v>
      </c>
      <c r="AE3" s="28">
        <v>0.6</v>
      </c>
    </row>
    <row r="4" spans="1:31" x14ac:dyDescent="0.15">
      <c r="A4" s="6">
        <v>608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8.4217014312744105</v>
      </c>
      <c r="L4" s="10">
        <v>3.0600948333740199</v>
      </c>
      <c r="M4">
        <v>2.0581016540527299</v>
      </c>
      <c r="N4">
        <v>6.4310226440429696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3.7421360015869101</v>
      </c>
      <c r="U4">
        <v>3.3851985931396502</v>
      </c>
      <c r="V4">
        <v>3.19155073165894</v>
      </c>
      <c r="W4" s="17">
        <v>0.193647861480713</v>
      </c>
      <c r="X4">
        <v>0.55058526992797896</v>
      </c>
      <c r="Y4">
        <v>0.55058526992797896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872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7.7024211883544904</v>
      </c>
      <c r="L5" s="10">
        <v>3.0466976165771502</v>
      </c>
      <c r="M5">
        <v>1.49460601806641</v>
      </c>
      <c r="N5">
        <v>6.2072620391845703</v>
      </c>
      <c r="O5">
        <v>4</v>
      </c>
      <c r="P5">
        <v>4</v>
      </c>
      <c r="Q5">
        <v>13</v>
      </c>
      <c r="R5" s="16">
        <v>0.30769999999999997</v>
      </c>
      <c r="S5" s="16">
        <f t="shared" si="0"/>
        <v>0.4</v>
      </c>
      <c r="T5">
        <v>2.7578697204589799</v>
      </c>
      <c r="U5">
        <v>2.4421029090881401</v>
      </c>
      <c r="V5">
        <v>2.3006236553192099</v>
      </c>
      <c r="W5" s="17">
        <v>0.14147925376892101</v>
      </c>
      <c r="X5">
        <v>0.45724606513977101</v>
      </c>
      <c r="Y5">
        <v>0.45724606513977101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6">
        <v>119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 s="3">
        <v>9.1609191894531197</v>
      </c>
      <c r="L6" s="10">
        <v>3.03232765197754</v>
      </c>
      <c r="M6">
        <v>1.52846527099609</v>
      </c>
      <c r="N6">
        <v>6.45467185974121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4.0863189697265598</v>
      </c>
      <c r="U6">
        <v>3.7099561691284202</v>
      </c>
      <c r="V6">
        <v>3.46160817146301</v>
      </c>
      <c r="W6" s="17">
        <v>0.248347997665405</v>
      </c>
      <c r="X6">
        <v>0.62471079826355003</v>
      </c>
      <c r="Y6">
        <v>0.62471079826355003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x14ac:dyDescent="0.15">
      <c r="A7" s="6">
        <v>922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7.8804130554199201</v>
      </c>
      <c r="L7" s="10">
        <v>2.9914131164550799</v>
      </c>
      <c r="M7">
        <v>0.9757080078125</v>
      </c>
      <c r="N7">
        <v>5.7465782165527299</v>
      </c>
      <c r="O7">
        <v>3</v>
      </c>
      <c r="P7">
        <v>3</v>
      </c>
      <c r="Q7">
        <v>13</v>
      </c>
      <c r="R7" s="16">
        <v>0.23080000000000001</v>
      </c>
      <c r="S7" s="16">
        <f t="shared" si="0"/>
        <v>0.3</v>
      </c>
      <c r="T7">
        <v>3.1835079193115199</v>
      </c>
      <c r="U7">
        <v>2.84702444076538</v>
      </c>
      <c r="V7">
        <v>2.6770071983337398</v>
      </c>
      <c r="W7" s="17">
        <v>0.17001724243164101</v>
      </c>
      <c r="X7">
        <v>0.50650072097778298</v>
      </c>
      <c r="Y7">
        <v>0.50650072097778298</v>
      </c>
      <c r="Z7">
        <v>0.3</v>
      </c>
      <c r="AA7">
        <v>1</v>
      </c>
      <c r="AB7">
        <v>0.76923076923076905</v>
      </c>
      <c r="AC7">
        <v>0.86956521739130399</v>
      </c>
      <c r="AD7">
        <v>0</v>
      </c>
      <c r="AE7">
        <v>0.7</v>
      </c>
    </row>
    <row r="8" spans="1:31" x14ac:dyDescent="0.15">
      <c r="A8" s="6">
        <v>648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 s="3">
        <v>7.3701820373535201</v>
      </c>
      <c r="L8" s="10">
        <v>2.8359832763671902</v>
      </c>
      <c r="M8">
        <v>1.3932571411132799</v>
      </c>
      <c r="N8">
        <v>6.1829357147216797</v>
      </c>
      <c r="O8">
        <v>4</v>
      </c>
      <c r="P8">
        <v>4</v>
      </c>
      <c r="Q8">
        <v>13</v>
      </c>
      <c r="R8" s="16">
        <v>0.30769999999999997</v>
      </c>
      <c r="S8" s="16">
        <f t="shared" si="0"/>
        <v>0.4</v>
      </c>
      <c r="T8">
        <v>3.3757514953613299</v>
      </c>
      <c r="U8">
        <v>2.9928612709045401</v>
      </c>
      <c r="V8">
        <v>2.8697154521942099</v>
      </c>
      <c r="W8" s="17">
        <v>0.123145818710327</v>
      </c>
      <c r="X8">
        <v>0.50603604316711404</v>
      </c>
      <c r="Y8">
        <v>0.50603604316711404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6">
        <v>571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8.9176368713378906</v>
      </c>
      <c r="L9" s="10">
        <v>2.97793388366699</v>
      </c>
      <c r="M9">
        <v>0.78678894042968694</v>
      </c>
      <c r="N9">
        <v>7.4971160888671902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3.6961498260497998</v>
      </c>
      <c r="U9">
        <v>3.2113220691680899</v>
      </c>
      <c r="V9">
        <v>3.0879595279693599</v>
      </c>
      <c r="W9" s="17">
        <v>0.12336254119873</v>
      </c>
      <c r="X9">
        <v>0.608190298080444</v>
      </c>
      <c r="Y9">
        <v>0.608190298080444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375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8.2417392730712908</v>
      </c>
      <c r="L10" s="10">
        <v>2.9888610839843701</v>
      </c>
      <c r="M10">
        <v>1.03568267822266</v>
      </c>
      <c r="N10">
        <v>6.5994071960449201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3.4292221069335902</v>
      </c>
      <c r="U10">
        <v>3.0179691314697301</v>
      </c>
      <c r="V10">
        <v>2.8843188285827601</v>
      </c>
      <c r="W10" s="17">
        <v>0.133650302886963</v>
      </c>
      <c r="X10">
        <v>0.54490327835082997</v>
      </c>
      <c r="Y10">
        <v>0.54490327835082997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938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8.7781810760497994</v>
      </c>
      <c r="L11" s="10">
        <v>2.89866065979004</v>
      </c>
      <c r="M11">
        <v>0.52587127685546897</v>
      </c>
      <c r="N11">
        <v>7.0134658813476598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3.4633522033691402</v>
      </c>
      <c r="U11">
        <v>3.0404236316680899</v>
      </c>
      <c r="V11">
        <v>2.9055769443511998</v>
      </c>
      <c r="W11" s="17">
        <v>0.134846687316895</v>
      </c>
      <c r="X11">
        <v>0.557775259017944</v>
      </c>
      <c r="Y11">
        <v>0.557775259017944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s="28" customFormat="1" x14ac:dyDescent="0.15">
      <c r="A12" s="29">
        <v>698</v>
      </c>
      <c r="B12" s="28">
        <v>15</v>
      </c>
      <c r="C12" s="28">
        <v>5</v>
      </c>
      <c r="D12" s="28">
        <v>10</v>
      </c>
      <c r="E12" s="28">
        <v>10</v>
      </c>
      <c r="F12" s="28">
        <v>10</v>
      </c>
      <c r="G12" s="28">
        <v>0</v>
      </c>
      <c r="H12" s="28">
        <v>5</v>
      </c>
      <c r="I12" s="28">
        <v>5</v>
      </c>
      <c r="J12" s="28">
        <v>0.75</v>
      </c>
      <c r="K12" s="30">
        <v>8.0581130981445295</v>
      </c>
      <c r="L12" s="30">
        <v>2.8542957305908199</v>
      </c>
      <c r="M12" s="28">
        <v>0.80971527099609397</v>
      </c>
      <c r="N12" s="28">
        <v>6.3184852600097701</v>
      </c>
      <c r="O12" s="28">
        <v>4</v>
      </c>
      <c r="P12" s="28">
        <v>4</v>
      </c>
      <c r="Q12" s="28">
        <v>13</v>
      </c>
      <c r="R12" s="31">
        <v>0.30769999999999997</v>
      </c>
      <c r="S12" s="31">
        <f t="shared" si="0"/>
        <v>0.4</v>
      </c>
      <c r="T12" s="28">
        <v>3.1939716339111301</v>
      </c>
      <c r="U12" s="28">
        <v>2.8159756660461399</v>
      </c>
      <c r="V12" s="28">
        <v>2.6805729866027801</v>
      </c>
      <c r="W12" s="30">
        <v>0.13540267944335899</v>
      </c>
      <c r="X12" s="28">
        <v>0.51339864730835005</v>
      </c>
      <c r="Y12" s="28">
        <v>0.51339864730835005</v>
      </c>
      <c r="Z12" s="28">
        <v>0.4</v>
      </c>
      <c r="AA12" s="28">
        <v>0.9</v>
      </c>
      <c r="AB12" s="28">
        <v>0.69230769230769196</v>
      </c>
      <c r="AC12" s="28">
        <v>0.78260869565217395</v>
      </c>
      <c r="AD12" s="28">
        <v>0.1</v>
      </c>
      <c r="AE12" s="28">
        <v>0.5</v>
      </c>
    </row>
    <row r="13" spans="1:31" x14ac:dyDescent="0.15">
      <c r="A13" s="6">
        <v>194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 s="3">
        <v>8.7540836334228498</v>
      </c>
      <c r="L13" s="10">
        <v>3.1999416351318399</v>
      </c>
      <c r="M13">
        <v>0.15018081665039101</v>
      </c>
      <c r="N13">
        <v>8.8024158477783203</v>
      </c>
      <c r="O13">
        <v>4</v>
      </c>
      <c r="P13">
        <v>4</v>
      </c>
      <c r="Q13">
        <v>14</v>
      </c>
      <c r="R13" s="16">
        <v>0.28570000000000001</v>
      </c>
      <c r="S13" s="16">
        <f t="shared" ref="S13:S16" si="1">O13/E13</f>
        <v>0.4</v>
      </c>
      <c r="T13">
        <v>3.3016281127929701</v>
      </c>
      <c r="U13">
        <v>2.7430267333984402</v>
      </c>
      <c r="V13">
        <v>2.7414581775665301</v>
      </c>
      <c r="W13" s="17">
        <v>1.5685558319091799E-3</v>
      </c>
      <c r="X13">
        <v>0.56016993522643999</v>
      </c>
      <c r="Y13">
        <v>0.56016993522643999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826</v>
      </c>
      <c r="B14">
        <v>13</v>
      </c>
      <c r="C14">
        <v>7</v>
      </c>
      <c r="D14">
        <v>10</v>
      </c>
      <c r="E14">
        <v>10</v>
      </c>
      <c r="F14">
        <v>9</v>
      </c>
      <c r="G14">
        <v>1</v>
      </c>
      <c r="H14">
        <v>4</v>
      </c>
      <c r="I14">
        <v>6</v>
      </c>
      <c r="J14">
        <v>0.65</v>
      </c>
      <c r="K14" s="3">
        <v>7.3606605529785201</v>
      </c>
      <c r="L14" s="10">
        <v>3.1785659790039098</v>
      </c>
      <c r="M14">
        <v>0.79636383056640603</v>
      </c>
      <c r="N14">
        <v>6.4848976135253897</v>
      </c>
      <c r="O14">
        <v>4</v>
      </c>
      <c r="P14">
        <v>4</v>
      </c>
      <c r="Q14">
        <v>13</v>
      </c>
      <c r="R14" s="16">
        <v>0.30769999999999997</v>
      </c>
      <c r="S14" s="16">
        <f t="shared" si="1"/>
        <v>0.4</v>
      </c>
      <c r="T14">
        <v>2.875732421875</v>
      </c>
      <c r="U14">
        <v>2.5069985389709499</v>
      </c>
      <c r="V14">
        <v>2.48158931732178</v>
      </c>
      <c r="W14" s="17">
        <v>2.5409221649169901E-2</v>
      </c>
      <c r="X14">
        <v>0.39414310455322299</v>
      </c>
      <c r="Y14">
        <v>0.39414310455322299</v>
      </c>
      <c r="Z14">
        <v>0.4</v>
      </c>
      <c r="AA14">
        <v>0.9</v>
      </c>
      <c r="AB14">
        <v>0.69230769230769196</v>
      </c>
      <c r="AC14">
        <v>0.78260869565217395</v>
      </c>
      <c r="AD14">
        <v>0.1</v>
      </c>
      <c r="AE14">
        <v>0.5</v>
      </c>
    </row>
    <row r="15" spans="1:31" x14ac:dyDescent="0.15">
      <c r="A15" s="6">
        <v>198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 s="3">
        <v>8.7684097290039098</v>
      </c>
      <c r="L15" s="10">
        <v>3.3038673400878902</v>
      </c>
      <c r="M15">
        <v>1.0797042846679701</v>
      </c>
      <c r="N15">
        <v>6.4807567596435502</v>
      </c>
      <c r="O15">
        <v>3</v>
      </c>
      <c r="P15">
        <v>3</v>
      </c>
      <c r="Q15">
        <v>13</v>
      </c>
      <c r="R15" s="16">
        <v>0.23080000000000001</v>
      </c>
      <c r="S15" s="16">
        <f t="shared" si="1"/>
        <v>0.3</v>
      </c>
      <c r="T15">
        <v>3.76474952697754</v>
      </c>
      <c r="U15">
        <v>3.3759093284606898</v>
      </c>
      <c r="V15">
        <v>3.1784703731536901</v>
      </c>
      <c r="W15" s="17">
        <v>0.197438955307007</v>
      </c>
      <c r="X15">
        <v>0.58627915382385298</v>
      </c>
      <c r="Y15">
        <v>0.58627915382385298</v>
      </c>
      <c r="Z15">
        <v>0.3</v>
      </c>
      <c r="AA15">
        <v>1</v>
      </c>
      <c r="AB15">
        <v>0.76923076923076905</v>
      </c>
      <c r="AC15">
        <v>0.86956521739130399</v>
      </c>
      <c r="AD15">
        <v>0</v>
      </c>
      <c r="AE15">
        <v>0.7</v>
      </c>
    </row>
    <row r="16" spans="1:31" x14ac:dyDescent="0.15">
      <c r="A16" s="6">
        <v>992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 s="3">
        <v>8.0666408538818395</v>
      </c>
      <c r="L16" s="10">
        <v>3.1297702789306601</v>
      </c>
      <c r="M16">
        <v>1.9966506958007799</v>
      </c>
      <c r="N16">
        <v>5.3953227996826199</v>
      </c>
      <c r="O16">
        <v>2</v>
      </c>
      <c r="P16">
        <v>2</v>
      </c>
      <c r="Q16">
        <v>12</v>
      </c>
      <c r="R16" s="16">
        <v>0.16669999999999999</v>
      </c>
      <c r="S16" s="16">
        <f t="shared" si="1"/>
        <v>0.2</v>
      </c>
      <c r="T16">
        <v>3.4346084594726598</v>
      </c>
      <c r="U16">
        <v>3.1610202789306601</v>
      </c>
      <c r="V16">
        <v>2.9174778461456299</v>
      </c>
      <c r="W16" s="17">
        <v>0.24354243278503401</v>
      </c>
      <c r="X16">
        <v>0.51713061332702603</v>
      </c>
      <c r="Y16">
        <v>0.51713061332702603</v>
      </c>
      <c r="Z16">
        <v>0.2</v>
      </c>
      <c r="AA16">
        <v>1</v>
      </c>
      <c r="AB16">
        <v>0.83333333333333304</v>
      </c>
      <c r="AC16">
        <v>0.90909090909090895</v>
      </c>
      <c r="AD16">
        <v>0</v>
      </c>
      <c r="AE16">
        <v>0.8</v>
      </c>
    </row>
    <row r="17" spans="1:31" x14ac:dyDescent="0.15">
      <c r="A17" s="6">
        <v>258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8.7935047149658203</v>
      </c>
      <c r="L17" s="10">
        <v>3.0823822021484402</v>
      </c>
      <c r="M17">
        <v>0.86180114746093694</v>
      </c>
      <c r="N17">
        <v>6.9810791015625</v>
      </c>
      <c r="O17">
        <v>4</v>
      </c>
      <c r="P17">
        <v>4</v>
      </c>
      <c r="Q17">
        <v>14</v>
      </c>
      <c r="R17" s="16">
        <v>0.28570000000000001</v>
      </c>
      <c r="S17" s="16">
        <f t="shared" ref="S17:S23" si="2">O17/E17</f>
        <v>0.4</v>
      </c>
      <c r="T17">
        <v>4.00844383239746</v>
      </c>
      <c r="U17">
        <v>3.5459938049316402</v>
      </c>
      <c r="V17">
        <v>3.3885917663574201</v>
      </c>
      <c r="W17" s="17">
        <v>0.157402038574219</v>
      </c>
      <c r="X17">
        <v>0.61985206604003895</v>
      </c>
      <c r="Y17">
        <v>0.61985206604003895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791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7.8393573760986301</v>
      </c>
      <c r="L18" s="10">
        <v>3.1168403625488299</v>
      </c>
      <c r="M18">
        <v>1.3087272644043</v>
      </c>
      <c r="N18">
        <v>5.8287982940673801</v>
      </c>
      <c r="O18">
        <v>4</v>
      </c>
      <c r="P18">
        <v>4</v>
      </c>
      <c r="Q18">
        <v>14</v>
      </c>
      <c r="R18" s="16">
        <v>0.28570000000000001</v>
      </c>
      <c r="S18" s="16">
        <f t="shared" si="2"/>
        <v>0.4</v>
      </c>
      <c r="T18">
        <v>3.4938983917236301</v>
      </c>
      <c r="U18">
        <v>3.1642193794250502</v>
      </c>
      <c r="V18">
        <v>2.9954962730407702</v>
      </c>
      <c r="W18" s="17">
        <v>0.16872310638427701</v>
      </c>
      <c r="X18">
        <v>0.498402118682861</v>
      </c>
      <c r="Y18">
        <v>0.498402118682861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267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7.2348403930664098</v>
      </c>
      <c r="L19" s="10">
        <v>3.2259273529052699</v>
      </c>
      <c r="M19">
        <v>1.8032188415527299</v>
      </c>
      <c r="N19">
        <v>5.1724166870117196</v>
      </c>
      <c r="O19">
        <v>3</v>
      </c>
      <c r="P19">
        <v>3</v>
      </c>
      <c r="Q19">
        <v>12</v>
      </c>
      <c r="R19" s="16">
        <v>0.25</v>
      </c>
      <c r="S19" s="16">
        <f t="shared" si="2"/>
        <v>0.3</v>
      </c>
      <c r="T19">
        <v>3.08205986022949</v>
      </c>
      <c r="U19">
        <v>2.7949919700622599</v>
      </c>
      <c r="V19">
        <v>2.6184489727020299</v>
      </c>
      <c r="W19" s="17">
        <v>0.17654299736022899</v>
      </c>
      <c r="X19">
        <v>0.46361088752746599</v>
      </c>
      <c r="Y19">
        <v>0.46361088752746599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6">
        <v>507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8.0761833190918004</v>
      </c>
      <c r="L20" s="10">
        <v>3.2535152435302699</v>
      </c>
      <c r="M20">
        <v>1.4528160095214799</v>
      </c>
      <c r="N20">
        <v>6.0439472198486301</v>
      </c>
      <c r="O20">
        <v>4</v>
      </c>
      <c r="P20">
        <v>4</v>
      </c>
      <c r="Q20">
        <v>14</v>
      </c>
      <c r="R20" s="16">
        <v>0.28570000000000001</v>
      </c>
      <c r="S20" s="16">
        <f t="shared" si="2"/>
        <v>0.4</v>
      </c>
      <c r="T20">
        <v>3.1535835266113299</v>
      </c>
      <c r="U20">
        <v>2.8117747306823699</v>
      </c>
      <c r="V20">
        <v>2.6275200843811</v>
      </c>
      <c r="W20" s="17">
        <v>0.18425464630127</v>
      </c>
      <c r="X20">
        <v>0.52606344223022505</v>
      </c>
      <c r="Y20">
        <v>0.52606344223022505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520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7.6624507904052699</v>
      </c>
      <c r="L21" s="10">
        <v>3.14229393005371</v>
      </c>
      <c r="M21">
        <v>1.2149906158447299</v>
      </c>
      <c r="N21">
        <v>5.1857070922851598</v>
      </c>
      <c r="O21">
        <v>3</v>
      </c>
      <c r="P21">
        <v>3</v>
      </c>
      <c r="Q21">
        <v>12</v>
      </c>
      <c r="R21" s="16">
        <v>0.25</v>
      </c>
      <c r="S21" s="16">
        <f t="shared" si="2"/>
        <v>0.3</v>
      </c>
      <c r="T21">
        <v>3.0483531951904301</v>
      </c>
      <c r="U21">
        <v>2.7497973442077601</v>
      </c>
      <c r="V21">
        <v>2.5647993087768501</v>
      </c>
      <c r="W21" s="17">
        <v>0.18499803543090801</v>
      </c>
      <c r="X21">
        <v>0.483553886413574</v>
      </c>
      <c r="Y21">
        <v>0.483553886413574</v>
      </c>
      <c r="Z21">
        <v>0.3</v>
      </c>
      <c r="AA21">
        <v>0.9</v>
      </c>
      <c r="AB21">
        <v>0.75</v>
      </c>
      <c r="AC21">
        <v>0.81818181818181801</v>
      </c>
      <c r="AD21">
        <v>0.1</v>
      </c>
      <c r="AE21">
        <v>0.6</v>
      </c>
    </row>
    <row r="22" spans="1:31" x14ac:dyDescent="0.15">
      <c r="A22" s="6">
        <v>891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8.3051776885986293</v>
      </c>
      <c r="L22" s="10">
        <v>3.3090267181396502</v>
      </c>
      <c r="M22">
        <v>1.3753700256347701</v>
      </c>
      <c r="N22">
        <v>6.1249771118164098</v>
      </c>
      <c r="O22">
        <v>4</v>
      </c>
      <c r="P22">
        <v>4</v>
      </c>
      <c r="Q22">
        <v>14</v>
      </c>
      <c r="R22" s="16">
        <v>0.28570000000000001</v>
      </c>
      <c r="S22" s="16">
        <f t="shared" si="2"/>
        <v>0.4</v>
      </c>
      <c r="T22">
        <v>3.6405735015869101</v>
      </c>
      <c r="U22">
        <v>3.2544918060302699</v>
      </c>
      <c r="V22">
        <v>3.0638194084167498</v>
      </c>
      <c r="W22" s="17">
        <v>0.190672397613525</v>
      </c>
      <c r="X22">
        <v>0.57675409317016602</v>
      </c>
      <c r="Y22">
        <v>0.57675409317016602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s="28" customFormat="1" x14ac:dyDescent="0.15">
      <c r="A23" s="29">
        <v>5</v>
      </c>
      <c r="B23" s="28">
        <v>15</v>
      </c>
      <c r="C23" s="28">
        <v>5</v>
      </c>
      <c r="D23" s="28">
        <v>10</v>
      </c>
      <c r="E23" s="28">
        <v>10</v>
      </c>
      <c r="F23" s="28">
        <v>10</v>
      </c>
      <c r="G23" s="28">
        <v>0</v>
      </c>
      <c r="H23" s="28">
        <v>5</v>
      </c>
      <c r="I23" s="28">
        <v>5</v>
      </c>
      <c r="J23" s="28">
        <v>0.75</v>
      </c>
      <c r="K23" s="30">
        <v>7.8808155059814498</v>
      </c>
      <c r="L23" s="30">
        <v>3.2260665893554701</v>
      </c>
      <c r="M23" s="28">
        <v>1.3720741271972701</v>
      </c>
      <c r="N23" s="28">
        <v>5.6015110015869096</v>
      </c>
      <c r="O23" s="28">
        <v>3</v>
      </c>
      <c r="P23" s="28">
        <v>3</v>
      </c>
      <c r="Q23" s="28">
        <v>13</v>
      </c>
      <c r="R23" s="31">
        <v>0.23080000000000001</v>
      </c>
      <c r="S23" s="31">
        <f t="shared" si="2"/>
        <v>0.3</v>
      </c>
      <c r="T23" s="28">
        <v>3.0997753143310498</v>
      </c>
      <c r="U23" s="28">
        <v>2.7902081012725799</v>
      </c>
      <c r="V23" s="28">
        <v>2.5988922119140598</v>
      </c>
      <c r="W23" s="30">
        <v>0.19131588935852101</v>
      </c>
      <c r="X23" s="28">
        <v>0.50088310241699197</v>
      </c>
      <c r="Y23" s="28">
        <v>0.50088310241699197</v>
      </c>
      <c r="Z23" s="28">
        <v>0.3</v>
      </c>
      <c r="AA23" s="28">
        <v>1</v>
      </c>
      <c r="AB23" s="28">
        <v>0.76923076923076905</v>
      </c>
      <c r="AC23" s="28">
        <v>0.86956521739130399</v>
      </c>
      <c r="AD23" s="28">
        <v>0</v>
      </c>
      <c r="AE23" s="28">
        <v>0.7</v>
      </c>
    </row>
    <row r="24" spans="1:31" x14ac:dyDescent="0.15">
      <c r="A24" s="6">
        <v>474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7.8971233367919904</v>
      </c>
      <c r="L24" s="10">
        <v>3.4597053527832</v>
      </c>
      <c r="M24">
        <v>0.61443710327148404</v>
      </c>
      <c r="N24">
        <v>6.3514308929443404</v>
      </c>
      <c r="O24">
        <v>3</v>
      </c>
      <c r="P24">
        <v>3</v>
      </c>
      <c r="Q24">
        <v>11</v>
      </c>
      <c r="R24" s="16">
        <v>0.2727</v>
      </c>
      <c r="S24" s="16">
        <f t="shared" ref="S24:S34" si="3">O24/E24</f>
        <v>0.3</v>
      </c>
      <c r="T24">
        <v>2.9463424682617201</v>
      </c>
      <c r="U24">
        <v>2.5359339714050302</v>
      </c>
      <c r="V24">
        <v>2.52812623977661</v>
      </c>
      <c r="W24" s="17">
        <v>7.8077316284179696E-3</v>
      </c>
      <c r="X24">
        <v>0.41821622848510698</v>
      </c>
      <c r="Y24">
        <v>0.41821622848510698</v>
      </c>
      <c r="Z24">
        <v>0.3</v>
      </c>
      <c r="AA24">
        <v>0.8</v>
      </c>
      <c r="AB24">
        <v>0.72727272727272696</v>
      </c>
      <c r="AC24">
        <v>0.76190476190476197</v>
      </c>
      <c r="AD24">
        <v>0.2</v>
      </c>
      <c r="AE24">
        <v>0.5</v>
      </c>
    </row>
    <row r="25" spans="1:31" x14ac:dyDescent="0.15">
      <c r="A25" s="6">
        <v>42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8.3586750030517596</v>
      </c>
      <c r="L25" s="10">
        <v>3.4387035369872998</v>
      </c>
      <c r="M25">
        <v>0.42399215698242199</v>
      </c>
      <c r="N25">
        <v>7.2754058837890598</v>
      </c>
      <c r="O25">
        <v>3</v>
      </c>
      <c r="P25">
        <v>3</v>
      </c>
      <c r="Q25">
        <v>13</v>
      </c>
      <c r="R25" s="16">
        <v>0.23080000000000001</v>
      </c>
      <c r="S25" s="16">
        <f t="shared" si="3"/>
        <v>0.3</v>
      </c>
      <c r="T25">
        <v>3.5587501525878902</v>
      </c>
      <c r="U25">
        <v>3.07724857330322</v>
      </c>
      <c r="V25">
        <v>2.9885916709899898</v>
      </c>
      <c r="W25" s="17">
        <v>8.8656902313232394E-2</v>
      </c>
      <c r="X25">
        <v>0.57015848159789995</v>
      </c>
      <c r="Y25">
        <v>0.57015848159789995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728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8.311279296875</v>
      </c>
      <c r="L26" s="10">
        <v>3.40718269348144</v>
      </c>
      <c r="M26">
        <v>1.7891731262207</v>
      </c>
      <c r="N26">
        <v>6.5721664428710902</v>
      </c>
      <c r="O26">
        <v>5</v>
      </c>
      <c r="P26">
        <v>5</v>
      </c>
      <c r="Q26">
        <v>14</v>
      </c>
      <c r="R26" s="16">
        <v>0.35709999999999997</v>
      </c>
      <c r="S26" s="16">
        <f t="shared" si="3"/>
        <v>0.5</v>
      </c>
      <c r="T26">
        <v>2.6091175079345699</v>
      </c>
      <c r="U26">
        <v>2.2884228229522701</v>
      </c>
      <c r="V26">
        <v>2.1918892860412602</v>
      </c>
      <c r="W26" s="17">
        <v>9.6533536911010701E-2</v>
      </c>
      <c r="X26">
        <v>0.41722822189330999</v>
      </c>
      <c r="Y26">
        <v>0.41722822189330999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30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7.8907737731933603</v>
      </c>
      <c r="L27" s="10">
        <v>3.5076599121093701</v>
      </c>
      <c r="M27">
        <v>0.99642562866210904</v>
      </c>
      <c r="N27">
        <v>6.7723903656005904</v>
      </c>
      <c r="O27">
        <v>4</v>
      </c>
      <c r="P27">
        <v>4</v>
      </c>
      <c r="Q27">
        <v>14</v>
      </c>
      <c r="R27" s="16">
        <v>0.28570000000000001</v>
      </c>
      <c r="S27" s="16">
        <f t="shared" si="3"/>
        <v>0.4</v>
      </c>
      <c r="T27">
        <v>2.8835430145263699</v>
      </c>
      <c r="U27">
        <v>2.49128293991089</v>
      </c>
      <c r="V27">
        <v>2.38577508926392</v>
      </c>
      <c r="W27" s="17">
        <v>0.105507850646973</v>
      </c>
      <c r="X27">
        <v>0.49776792526245101</v>
      </c>
      <c r="Y27">
        <v>0.49776792526245101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122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7.3813495635986301</v>
      </c>
      <c r="L28" s="10">
        <v>3.4230537414550799</v>
      </c>
      <c r="M28">
        <v>0.89295578002929699</v>
      </c>
      <c r="N28">
        <v>5.6789245605468697</v>
      </c>
      <c r="O28">
        <v>3</v>
      </c>
      <c r="P28">
        <v>3</v>
      </c>
      <c r="Q28">
        <v>13</v>
      </c>
      <c r="R28" s="16">
        <v>0.23080000000000001</v>
      </c>
      <c r="S28" s="16">
        <f t="shared" si="3"/>
        <v>0.3</v>
      </c>
      <c r="T28">
        <v>2.9774074554443399</v>
      </c>
      <c r="U28">
        <v>2.6132168769836399</v>
      </c>
      <c r="V28">
        <v>2.4931561946868901</v>
      </c>
      <c r="W28" s="17">
        <v>0.120060682296753</v>
      </c>
      <c r="X28">
        <v>0.48425126075744601</v>
      </c>
      <c r="Y28">
        <v>0.48425126075744601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345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7.1087226867675799</v>
      </c>
      <c r="L29" s="10">
        <v>3.5736541748046902</v>
      </c>
      <c r="M29">
        <v>1.87067222595215</v>
      </c>
      <c r="N29">
        <v>5.9993782043456996</v>
      </c>
      <c r="O29">
        <v>3</v>
      </c>
      <c r="P29">
        <v>3</v>
      </c>
      <c r="Q29">
        <v>12</v>
      </c>
      <c r="R29" s="16">
        <v>0.25</v>
      </c>
      <c r="S29" s="16">
        <f t="shared" si="3"/>
        <v>0.3</v>
      </c>
      <c r="T29">
        <v>2.66177558898926</v>
      </c>
      <c r="U29">
        <v>2.3573517799377401</v>
      </c>
      <c r="V29">
        <v>2.2364528179168701</v>
      </c>
      <c r="W29" s="17">
        <v>0.120898962020874</v>
      </c>
      <c r="X29">
        <v>0.42532277107238797</v>
      </c>
      <c r="Y29">
        <v>0.42532277107238797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557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8.6429004669189506</v>
      </c>
      <c r="L30" s="10">
        <v>3.4898815155029301</v>
      </c>
      <c r="M30">
        <v>3.3616695404052699</v>
      </c>
      <c r="N30">
        <v>6.9340877532959002</v>
      </c>
      <c r="O30">
        <v>6</v>
      </c>
      <c r="P30">
        <v>6</v>
      </c>
      <c r="Q30">
        <v>15</v>
      </c>
      <c r="R30" s="16">
        <v>0.4</v>
      </c>
      <c r="S30" s="16">
        <f t="shared" si="3"/>
        <v>0.6</v>
      </c>
      <c r="T30">
        <v>3.9486217498779301</v>
      </c>
      <c r="U30">
        <v>3.5956997871398899</v>
      </c>
      <c r="V30">
        <v>3.4285111427307098</v>
      </c>
      <c r="W30" s="17">
        <v>0.16718864440917999</v>
      </c>
      <c r="X30">
        <v>0.52011060714721702</v>
      </c>
      <c r="Y30">
        <v>0.52011060714721702</v>
      </c>
      <c r="Z30">
        <v>0.6</v>
      </c>
      <c r="AA30">
        <v>0.9</v>
      </c>
      <c r="AB30">
        <v>0.6</v>
      </c>
      <c r="AC30">
        <v>0.72</v>
      </c>
      <c r="AD30">
        <v>0.1</v>
      </c>
      <c r="AE30">
        <v>0.3</v>
      </c>
    </row>
    <row r="31" spans="1:31" x14ac:dyDescent="0.15">
      <c r="A31" s="6">
        <v>820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9.3573627471923793</v>
      </c>
      <c r="L31" s="10">
        <v>3.4400177001953098</v>
      </c>
      <c r="M31">
        <v>1.18503570556641</v>
      </c>
      <c r="N31">
        <v>7.3247261047363299</v>
      </c>
      <c r="O31">
        <v>4</v>
      </c>
      <c r="P31">
        <v>4</v>
      </c>
      <c r="Q31">
        <v>14</v>
      </c>
      <c r="R31" s="16">
        <v>0.28570000000000001</v>
      </c>
      <c r="S31" s="16">
        <f t="shared" si="3"/>
        <v>0.4</v>
      </c>
      <c r="T31">
        <v>3.0999946594238299</v>
      </c>
      <c r="U31">
        <v>2.73641777038574</v>
      </c>
      <c r="V31">
        <v>2.56048488616943</v>
      </c>
      <c r="W31" s="17">
        <v>0.17593288421630901</v>
      </c>
      <c r="X31">
        <v>0.53950977325439498</v>
      </c>
      <c r="Y31">
        <v>0.53950977325439498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441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8.3690395355224592</v>
      </c>
      <c r="L32" s="10">
        <v>3.4027957916259801</v>
      </c>
      <c r="M32">
        <v>1.6312103271484399</v>
      </c>
      <c r="N32">
        <v>6.3893070220947301</v>
      </c>
      <c r="O32">
        <v>4</v>
      </c>
      <c r="P32">
        <v>4</v>
      </c>
      <c r="Q32">
        <v>14</v>
      </c>
      <c r="R32" s="16">
        <v>0.28570000000000001</v>
      </c>
      <c r="S32" s="16">
        <f t="shared" si="3"/>
        <v>0.4</v>
      </c>
      <c r="T32">
        <v>3.6996479034423801</v>
      </c>
      <c r="U32">
        <v>3.2927107810974099</v>
      </c>
      <c r="V32">
        <v>3.1120703220367401</v>
      </c>
      <c r="W32" s="17">
        <v>0.180640459060669</v>
      </c>
      <c r="X32">
        <v>0.58757758140563998</v>
      </c>
      <c r="Y32">
        <v>0.58757758140563998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895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7.3979415893554696</v>
      </c>
      <c r="L33" s="10">
        <v>3.4750308990478498</v>
      </c>
      <c r="M33">
        <v>2.0966644287109402</v>
      </c>
      <c r="N33">
        <v>5.08909034729004</v>
      </c>
      <c r="O33">
        <v>4</v>
      </c>
      <c r="P33">
        <v>4</v>
      </c>
      <c r="Q33">
        <v>14</v>
      </c>
      <c r="R33" s="16">
        <v>0.28570000000000001</v>
      </c>
      <c r="S33" s="16">
        <f t="shared" si="3"/>
        <v>0.4</v>
      </c>
      <c r="T33">
        <v>3.2392559051513699</v>
      </c>
      <c r="U33">
        <v>2.9665412902832</v>
      </c>
      <c r="V33">
        <v>2.7843761444091801</v>
      </c>
      <c r="W33" s="17">
        <v>0.18216514587402299</v>
      </c>
      <c r="X33">
        <v>0.454879760742187</v>
      </c>
      <c r="Y33">
        <v>0.454879760742187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28" customFormat="1" x14ac:dyDescent="0.15">
      <c r="A34" s="29">
        <v>341</v>
      </c>
      <c r="B34" s="28">
        <v>15</v>
      </c>
      <c r="C34" s="28">
        <v>5</v>
      </c>
      <c r="D34" s="28">
        <v>10</v>
      </c>
      <c r="E34" s="28">
        <v>10</v>
      </c>
      <c r="F34" s="28">
        <v>10</v>
      </c>
      <c r="G34" s="28">
        <v>0</v>
      </c>
      <c r="H34" s="28">
        <v>5</v>
      </c>
      <c r="I34" s="28">
        <v>5</v>
      </c>
      <c r="J34" s="28">
        <v>0.75</v>
      </c>
      <c r="K34" s="30">
        <v>9.2915840148925799</v>
      </c>
      <c r="L34" s="30">
        <v>3.3382911682128902</v>
      </c>
      <c r="M34" s="28">
        <v>0.891143798828125</v>
      </c>
      <c r="N34" s="28">
        <v>7.0122776031494096</v>
      </c>
      <c r="O34" s="28">
        <v>3</v>
      </c>
      <c r="P34" s="28">
        <v>3</v>
      </c>
      <c r="Q34" s="28">
        <v>13</v>
      </c>
      <c r="R34" s="31">
        <v>0.23080000000000001</v>
      </c>
      <c r="S34" s="31">
        <f t="shared" si="3"/>
        <v>0.3</v>
      </c>
      <c r="T34" s="28">
        <v>3.8982982635497998</v>
      </c>
      <c r="U34" s="28">
        <v>3.49162745475769</v>
      </c>
      <c r="V34" s="28">
        <v>3.3069717884063698</v>
      </c>
      <c r="W34" s="30">
        <v>0.184655666351318</v>
      </c>
      <c r="X34" s="28">
        <v>0.59132647514343295</v>
      </c>
      <c r="Y34" s="28">
        <v>0.59132647514343295</v>
      </c>
      <c r="Z34" s="28">
        <v>0.3</v>
      </c>
      <c r="AA34" s="28">
        <v>1</v>
      </c>
      <c r="AB34" s="28">
        <v>0.76923076923076905</v>
      </c>
      <c r="AC34" s="28">
        <v>0.86956521739130399</v>
      </c>
      <c r="AD34" s="28">
        <v>0</v>
      </c>
      <c r="AE34" s="28">
        <v>0.7</v>
      </c>
    </row>
    <row r="35" spans="1:31" x14ac:dyDescent="0.15">
      <c r="A35" s="6">
        <v>926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8.3006877899169904</v>
      </c>
      <c r="L35" s="10">
        <v>3.6109352111816402</v>
      </c>
      <c r="M35">
        <v>0.69366455078125</v>
      </c>
      <c r="N35">
        <v>6.8622627258300799</v>
      </c>
      <c r="O35">
        <v>3</v>
      </c>
      <c r="P35">
        <v>3</v>
      </c>
      <c r="Q35">
        <v>13</v>
      </c>
      <c r="R35" s="16">
        <v>0.23080000000000001</v>
      </c>
      <c r="S35" s="16">
        <f t="shared" ref="S35:S45" si="4">O35/E35</f>
        <v>0.3</v>
      </c>
      <c r="T35">
        <v>3.5491771697997998</v>
      </c>
      <c r="U35">
        <v>3.0837340354919398</v>
      </c>
      <c r="V35">
        <v>2.9655303955078098</v>
      </c>
      <c r="W35" s="17">
        <v>0.118203639984131</v>
      </c>
      <c r="X35">
        <v>0.58364677429199197</v>
      </c>
      <c r="Y35">
        <v>0.58364677429199197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488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8.7065124511718697</v>
      </c>
      <c r="L36" s="10">
        <v>3.7315120697021502</v>
      </c>
      <c r="M36">
        <v>0.52762222290039096</v>
      </c>
      <c r="N36">
        <v>7.09767723083496</v>
      </c>
      <c r="O36">
        <v>3</v>
      </c>
      <c r="P36">
        <v>3</v>
      </c>
      <c r="Q36">
        <v>13</v>
      </c>
      <c r="R36" s="16">
        <v>0.23080000000000001</v>
      </c>
      <c r="S36" s="16">
        <f t="shared" si="4"/>
        <v>0.3</v>
      </c>
      <c r="T36">
        <v>3.4826622009277299</v>
      </c>
      <c r="U36">
        <v>3.00195360183716</v>
      </c>
      <c r="V36">
        <v>2.87187671661377</v>
      </c>
      <c r="W36" s="17">
        <v>0.130076885223389</v>
      </c>
      <c r="X36">
        <v>0.61078548431396495</v>
      </c>
      <c r="Y36">
        <v>0.61078548431396495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298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8.3583869934081996</v>
      </c>
      <c r="L37" s="10">
        <v>3.7453994750976598</v>
      </c>
      <c r="M37">
        <v>0.74023818969726596</v>
      </c>
      <c r="N37">
        <v>6.5238609313964799</v>
      </c>
      <c r="O37">
        <v>3</v>
      </c>
      <c r="P37">
        <v>3</v>
      </c>
      <c r="Q37">
        <v>13</v>
      </c>
      <c r="R37" s="16">
        <v>0.23080000000000001</v>
      </c>
      <c r="S37" s="16">
        <f t="shared" si="4"/>
        <v>0.3</v>
      </c>
      <c r="T37">
        <v>3.1620712280273402</v>
      </c>
      <c r="U37">
        <v>2.7424664497375502</v>
      </c>
      <c r="V37">
        <v>2.6085798740386998</v>
      </c>
      <c r="W37" s="17">
        <v>0.13388657569885301</v>
      </c>
      <c r="X37">
        <v>0.55349135398864702</v>
      </c>
      <c r="Y37">
        <v>0.55349135398864702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686</v>
      </c>
      <c r="B38">
        <v>14</v>
      </c>
      <c r="C38">
        <v>6</v>
      </c>
      <c r="D38">
        <v>10</v>
      </c>
      <c r="E38">
        <v>10</v>
      </c>
      <c r="F38">
        <v>9</v>
      </c>
      <c r="G38">
        <v>1</v>
      </c>
      <c r="H38">
        <v>5</v>
      </c>
      <c r="I38">
        <v>5</v>
      </c>
      <c r="J38">
        <v>0.7</v>
      </c>
      <c r="K38" s="3">
        <v>8.5101070404052699</v>
      </c>
      <c r="L38" s="10">
        <v>3.6526260375976598</v>
      </c>
      <c r="M38">
        <v>1.3950080871582</v>
      </c>
      <c r="N38">
        <v>5.1997261047363299</v>
      </c>
      <c r="O38">
        <v>3</v>
      </c>
      <c r="P38">
        <v>3</v>
      </c>
      <c r="Q38">
        <v>12</v>
      </c>
      <c r="R38" s="16">
        <v>0.25</v>
      </c>
      <c r="S38" s="16">
        <f t="shared" si="4"/>
        <v>0.3</v>
      </c>
      <c r="T38">
        <v>2.9942722320556601</v>
      </c>
      <c r="U38">
        <v>2.6814846992492698</v>
      </c>
      <c r="V38">
        <v>2.5469164848327601</v>
      </c>
      <c r="W38" s="17">
        <v>0.13456821441650399</v>
      </c>
      <c r="X38">
        <v>0.4473557472229</v>
      </c>
      <c r="Y38">
        <v>0.4473557472229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336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8.10992431640625</v>
      </c>
      <c r="L39" s="10">
        <v>3.7348098754882799</v>
      </c>
      <c r="M39">
        <v>0.77038192749023404</v>
      </c>
      <c r="N39">
        <v>5.9970664978027299</v>
      </c>
      <c r="O39">
        <v>3</v>
      </c>
      <c r="P39">
        <v>3</v>
      </c>
      <c r="Q39">
        <v>13</v>
      </c>
      <c r="R39" s="16">
        <v>0.23080000000000001</v>
      </c>
      <c r="S39" s="16">
        <f t="shared" si="4"/>
        <v>0.3</v>
      </c>
      <c r="T39">
        <v>3.34078788757324</v>
      </c>
      <c r="U39">
        <v>2.9262900352478001</v>
      </c>
      <c r="V39">
        <v>2.7806494235992401</v>
      </c>
      <c r="W39" s="17">
        <v>0.14564061164855999</v>
      </c>
      <c r="X39">
        <v>0.56013846397399902</v>
      </c>
      <c r="Y39">
        <v>0.56013846397399902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19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8.1937770843505895</v>
      </c>
      <c r="L40" s="10">
        <v>3.8267078399658199</v>
      </c>
      <c r="M40">
        <v>1.1923675537109399</v>
      </c>
      <c r="N40">
        <v>6.5271110534668004</v>
      </c>
      <c r="O40">
        <v>3</v>
      </c>
      <c r="P40">
        <v>3</v>
      </c>
      <c r="Q40">
        <v>13</v>
      </c>
      <c r="R40" s="16">
        <v>0.23080000000000001</v>
      </c>
      <c r="S40" s="16">
        <f t="shared" si="4"/>
        <v>0.3</v>
      </c>
      <c r="T40">
        <v>2.95218086242676</v>
      </c>
      <c r="U40">
        <v>2.5754084587097199</v>
      </c>
      <c r="V40">
        <v>2.42548680305481</v>
      </c>
      <c r="W40" s="17">
        <v>0.149921655654907</v>
      </c>
      <c r="X40">
        <v>0.52669405937194802</v>
      </c>
      <c r="Y40">
        <v>0.52669405937194802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164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10.9258079528809</v>
      </c>
      <c r="L41" s="10">
        <v>3.7394924163818399</v>
      </c>
      <c r="M41">
        <v>1.05331039428711</v>
      </c>
      <c r="N41">
        <v>9.0002746582031197</v>
      </c>
      <c r="O41">
        <v>4</v>
      </c>
      <c r="P41">
        <v>4</v>
      </c>
      <c r="Q41">
        <v>14</v>
      </c>
      <c r="R41" s="16">
        <v>0.28570000000000001</v>
      </c>
      <c r="S41" s="16">
        <f t="shared" si="4"/>
        <v>0.4</v>
      </c>
      <c r="T41">
        <v>3.0602340698242201</v>
      </c>
      <c r="U41">
        <v>2.6742031574249299</v>
      </c>
      <c r="V41">
        <v>2.5109989643096902</v>
      </c>
      <c r="W41" s="17">
        <v>0.16320419311523399</v>
      </c>
      <c r="X41">
        <v>0.54923510551452603</v>
      </c>
      <c r="Y41">
        <v>0.54923510551452603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259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7.7890758514404297</v>
      </c>
      <c r="L42" s="10">
        <v>3.7769069671630899</v>
      </c>
      <c r="M42">
        <v>1.3085861206054701</v>
      </c>
      <c r="N42">
        <v>5.9165477752685502</v>
      </c>
      <c r="O42">
        <v>2</v>
      </c>
      <c r="P42">
        <v>2</v>
      </c>
      <c r="Q42">
        <v>12</v>
      </c>
      <c r="R42" s="16">
        <v>0.16669999999999999</v>
      </c>
      <c r="S42" s="16">
        <f t="shared" si="4"/>
        <v>0.2</v>
      </c>
      <c r="T42">
        <v>3.3231391906738299</v>
      </c>
      <c r="U42">
        <v>2.94778251647949</v>
      </c>
      <c r="V42">
        <v>2.7789003849029501</v>
      </c>
      <c r="W42" s="17">
        <v>0.168882131576538</v>
      </c>
      <c r="X42">
        <v>0.54423880577087402</v>
      </c>
      <c r="Y42">
        <v>0.54423880577087402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667</v>
      </c>
      <c r="B43">
        <v>14</v>
      </c>
      <c r="C43">
        <v>6</v>
      </c>
      <c r="D43">
        <v>10</v>
      </c>
      <c r="E43">
        <v>10</v>
      </c>
      <c r="F43">
        <v>9</v>
      </c>
      <c r="G43">
        <v>1</v>
      </c>
      <c r="H43">
        <v>5</v>
      </c>
      <c r="I43">
        <v>5</v>
      </c>
      <c r="J43">
        <v>0.7</v>
      </c>
      <c r="K43" s="3">
        <v>8.5581188201904297</v>
      </c>
      <c r="L43" s="10">
        <v>3.83038330078125</v>
      </c>
      <c r="M43">
        <v>1.64736175537109</v>
      </c>
      <c r="N43">
        <v>5.0894241333007804</v>
      </c>
      <c r="O43">
        <v>3</v>
      </c>
      <c r="P43">
        <v>3</v>
      </c>
      <c r="Q43">
        <v>12</v>
      </c>
      <c r="R43" s="16">
        <v>0.25</v>
      </c>
      <c r="S43" s="16">
        <f t="shared" si="4"/>
        <v>0.3</v>
      </c>
      <c r="T43">
        <v>2.9897003173828098</v>
      </c>
      <c r="U43">
        <v>2.69706034660339</v>
      </c>
      <c r="V43">
        <v>2.5115180015564</v>
      </c>
      <c r="W43" s="17">
        <v>0.18554234504699699</v>
      </c>
      <c r="X43">
        <v>0.47818231582641602</v>
      </c>
      <c r="Y43">
        <v>0.47818231582641602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721</v>
      </c>
      <c r="B44">
        <v>15</v>
      </c>
      <c r="C44">
        <v>5</v>
      </c>
      <c r="D44">
        <v>10</v>
      </c>
      <c r="E44">
        <v>10</v>
      </c>
      <c r="F44">
        <v>9</v>
      </c>
      <c r="G44">
        <v>1</v>
      </c>
      <c r="H44">
        <v>6</v>
      </c>
      <c r="I44">
        <v>4</v>
      </c>
      <c r="J44">
        <v>0.75</v>
      </c>
      <c r="K44" s="3">
        <v>9.7213115692138707</v>
      </c>
      <c r="L44" s="10">
        <v>3.7231922149658199</v>
      </c>
      <c r="M44">
        <v>2.3304786682128902</v>
      </c>
      <c r="N44">
        <v>6.5150814056396502</v>
      </c>
      <c r="O44">
        <v>2</v>
      </c>
      <c r="P44">
        <v>2</v>
      </c>
      <c r="Q44">
        <v>11</v>
      </c>
      <c r="R44" s="16">
        <v>0.18179999999999999</v>
      </c>
      <c r="S44" s="16">
        <f t="shared" si="4"/>
        <v>0.2</v>
      </c>
      <c r="T44">
        <v>3.1499767303466801</v>
      </c>
      <c r="U44">
        <v>2.84801197052002</v>
      </c>
      <c r="V44">
        <v>2.65669822692871</v>
      </c>
      <c r="W44" s="17">
        <v>0.19131374359130901</v>
      </c>
      <c r="X44">
        <v>0.49327850341796903</v>
      </c>
      <c r="Y44">
        <v>0.49327850341796903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s="28" customFormat="1" x14ac:dyDescent="0.15">
      <c r="A45" s="29">
        <v>558</v>
      </c>
      <c r="B45" s="28">
        <v>15</v>
      </c>
      <c r="C45" s="28">
        <v>5</v>
      </c>
      <c r="D45" s="28">
        <v>10</v>
      </c>
      <c r="E45" s="28">
        <v>10</v>
      </c>
      <c r="F45" s="28">
        <v>10</v>
      </c>
      <c r="G45" s="28">
        <v>0</v>
      </c>
      <c r="H45" s="28">
        <v>5</v>
      </c>
      <c r="I45" s="28">
        <v>5</v>
      </c>
      <c r="J45" s="28">
        <v>0.75</v>
      </c>
      <c r="K45" s="30">
        <v>8.1867713928222692</v>
      </c>
      <c r="L45" s="30">
        <v>3.6859092712402299</v>
      </c>
      <c r="M45" s="28">
        <v>2.3165664672851598</v>
      </c>
      <c r="N45" s="28">
        <v>6.2630443572998002</v>
      </c>
      <c r="O45" s="28">
        <v>5</v>
      </c>
      <c r="P45" s="28">
        <v>5</v>
      </c>
      <c r="Q45" s="28">
        <v>15</v>
      </c>
      <c r="R45" s="31">
        <v>0.33329999999999999</v>
      </c>
      <c r="S45" s="31">
        <f t="shared" si="4"/>
        <v>0.5</v>
      </c>
      <c r="T45" s="28">
        <v>3.44070243835449</v>
      </c>
      <c r="U45" s="28">
        <v>3.0950894355773899</v>
      </c>
      <c r="V45" s="28">
        <v>2.9002957344055198</v>
      </c>
      <c r="W45" s="30">
        <v>0.194793701171875</v>
      </c>
      <c r="X45" s="28">
        <v>0.54040670394897505</v>
      </c>
      <c r="Y45" s="28">
        <v>0.54040670394897505</v>
      </c>
      <c r="Z45" s="28">
        <v>0.5</v>
      </c>
      <c r="AA45" s="28">
        <v>1</v>
      </c>
      <c r="AB45" s="28">
        <v>0.66666666666666696</v>
      </c>
      <c r="AC45" s="28">
        <v>0.8</v>
      </c>
      <c r="AD45" s="28">
        <v>0</v>
      </c>
      <c r="AE45" s="28">
        <v>0.5</v>
      </c>
    </row>
    <row r="46" spans="1:31" x14ac:dyDescent="0.15">
      <c r="A46" s="6">
        <v>588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9.0789337158203107</v>
      </c>
      <c r="L46" s="10">
        <v>3.9120616912841801</v>
      </c>
      <c r="M46">
        <v>0.77730941772460904</v>
      </c>
      <c r="N46">
        <v>7.6925945281982404</v>
      </c>
      <c r="O46">
        <v>3</v>
      </c>
      <c r="P46">
        <v>3</v>
      </c>
      <c r="Q46">
        <v>13</v>
      </c>
      <c r="R46" s="16">
        <v>0.23080000000000001</v>
      </c>
      <c r="S46" s="16">
        <f t="shared" ref="S46:S56" si="5">O46/E46</f>
        <v>0.3</v>
      </c>
      <c r="T46">
        <v>2.72343826293945</v>
      </c>
      <c r="U46">
        <v>2.3298029899597199</v>
      </c>
      <c r="V46">
        <v>2.21990990638733</v>
      </c>
      <c r="W46" s="17">
        <v>0.109893083572388</v>
      </c>
      <c r="X46">
        <v>0.50352835655212402</v>
      </c>
      <c r="Y46">
        <v>0.50352835655212402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322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8.9093532562255895</v>
      </c>
      <c r="L47" s="10">
        <v>3.8602981567382799</v>
      </c>
      <c r="M47">
        <v>0.63604736328125</v>
      </c>
      <c r="N47">
        <v>7.2488880157470703</v>
      </c>
      <c r="O47">
        <v>3</v>
      </c>
      <c r="P47">
        <v>3</v>
      </c>
      <c r="Q47">
        <v>13</v>
      </c>
      <c r="R47" s="16">
        <v>0.23080000000000001</v>
      </c>
      <c r="S47" s="16">
        <f t="shared" si="5"/>
        <v>0.3</v>
      </c>
      <c r="T47">
        <v>3.1806716918945299</v>
      </c>
      <c r="U47">
        <v>2.7318964004516602</v>
      </c>
      <c r="V47">
        <v>2.59745168685913</v>
      </c>
      <c r="W47" s="17">
        <v>0.13444471359252899</v>
      </c>
      <c r="X47">
        <v>0.58322000503539995</v>
      </c>
      <c r="Y47">
        <v>0.58322000503539995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590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8.3735904693603498</v>
      </c>
      <c r="L48" s="10">
        <v>4.0404186248779297</v>
      </c>
      <c r="M48">
        <v>1.5608711242675799</v>
      </c>
      <c r="N48">
        <v>6.7003517150878897</v>
      </c>
      <c r="O48">
        <v>3</v>
      </c>
      <c r="P48">
        <v>3</v>
      </c>
      <c r="Q48">
        <v>13</v>
      </c>
      <c r="R48" s="16">
        <v>0.23080000000000001</v>
      </c>
      <c r="S48" s="16">
        <f t="shared" si="5"/>
        <v>0.3</v>
      </c>
      <c r="T48">
        <v>2.7432899475097701</v>
      </c>
      <c r="U48">
        <v>2.4260277748107901</v>
      </c>
      <c r="V48">
        <v>2.2642667293548602</v>
      </c>
      <c r="W48" s="17">
        <v>0.16176104545593301</v>
      </c>
      <c r="X48">
        <v>0.479023218154907</v>
      </c>
      <c r="Y48">
        <v>0.479023218154907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349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8.5923042297363299</v>
      </c>
      <c r="L49" s="10">
        <v>4.0425281524658203</v>
      </c>
      <c r="M49">
        <v>0.82660675048828103</v>
      </c>
      <c r="N49">
        <v>6.0145702362060502</v>
      </c>
      <c r="O49">
        <v>3</v>
      </c>
      <c r="P49">
        <v>3</v>
      </c>
      <c r="Q49">
        <v>13</v>
      </c>
      <c r="R49" s="16">
        <v>0.23080000000000001</v>
      </c>
      <c r="S49" s="16">
        <f t="shared" si="5"/>
        <v>0.3</v>
      </c>
      <c r="T49">
        <v>3.3683948516845699</v>
      </c>
      <c r="U49">
        <v>2.9685811996460001</v>
      </c>
      <c r="V49">
        <v>2.7886581420898402</v>
      </c>
      <c r="W49" s="17">
        <v>0.17992305755615201</v>
      </c>
      <c r="X49">
        <v>0.57973670959472701</v>
      </c>
      <c r="Y49">
        <v>0.57973670959472701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367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7.2493267059326199</v>
      </c>
      <c r="L50" s="10">
        <v>3.9420070648193399</v>
      </c>
      <c r="M50">
        <v>2.0554904937744101</v>
      </c>
      <c r="N50">
        <v>5.1241016387939498</v>
      </c>
      <c r="O50">
        <v>2</v>
      </c>
      <c r="P50">
        <v>2</v>
      </c>
      <c r="Q50">
        <v>11</v>
      </c>
      <c r="R50" s="16">
        <v>0.18179999999999999</v>
      </c>
      <c r="S50" s="16">
        <f t="shared" si="5"/>
        <v>0.2</v>
      </c>
      <c r="T50">
        <v>2.5717868804931601</v>
      </c>
      <c r="U50">
        <v>2.3105263710021999</v>
      </c>
      <c r="V50">
        <v>2.1209440231323202</v>
      </c>
      <c r="W50" s="17">
        <v>0.18958234786987299</v>
      </c>
      <c r="X50">
        <v>0.45084285736084001</v>
      </c>
      <c r="Y50">
        <v>0.45084285736084001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6">
        <v>943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7.1337642669677699</v>
      </c>
      <c r="L51" s="10">
        <v>3.93759346008301</v>
      </c>
      <c r="M51">
        <v>2.2982063293457</v>
      </c>
      <c r="N51">
        <v>5.2581138610839799</v>
      </c>
      <c r="O51">
        <v>2</v>
      </c>
      <c r="P51">
        <v>2</v>
      </c>
      <c r="Q51">
        <v>11</v>
      </c>
      <c r="R51" s="16">
        <v>0.18179999999999999</v>
      </c>
      <c r="S51" s="16">
        <f t="shared" si="5"/>
        <v>0.2</v>
      </c>
      <c r="T51">
        <v>2.81827735900879</v>
      </c>
      <c r="U51">
        <v>2.5575652122497599</v>
      </c>
      <c r="V51">
        <v>2.3670539855957</v>
      </c>
      <c r="W51" s="17">
        <v>0.19051122665405301</v>
      </c>
      <c r="X51">
        <v>0.45122337341308599</v>
      </c>
      <c r="Y51">
        <v>0.45122337341308599</v>
      </c>
      <c r="Z51">
        <v>0.2</v>
      </c>
      <c r="AA51">
        <v>0.9</v>
      </c>
      <c r="AB51">
        <v>0.81818181818181801</v>
      </c>
      <c r="AC51">
        <v>0.85714285714285698</v>
      </c>
      <c r="AD51">
        <v>0.1</v>
      </c>
      <c r="AE51">
        <v>0.7</v>
      </c>
    </row>
    <row r="52" spans="1:31" x14ac:dyDescent="0.15">
      <c r="A52" s="6">
        <v>444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7.5370140075683603</v>
      </c>
      <c r="L52" s="10">
        <v>3.9338493347168</v>
      </c>
      <c r="M52">
        <v>1.3349761962890601</v>
      </c>
      <c r="N52">
        <v>4.6764469146728498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5"/>
        <v>0.3</v>
      </c>
      <c r="T52">
        <v>3.0100288391113299</v>
      </c>
      <c r="U52">
        <v>2.7005419731140101</v>
      </c>
      <c r="V52">
        <v>2.5030605792999299</v>
      </c>
      <c r="W52" s="17">
        <v>0.197481393814087</v>
      </c>
      <c r="X52">
        <v>0.50696825981140103</v>
      </c>
      <c r="Y52">
        <v>0.50696825981140103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607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7.9064579010009801</v>
      </c>
      <c r="L53" s="10">
        <v>4.1059303283691397</v>
      </c>
      <c r="M53">
        <v>1.6172676086425799</v>
      </c>
      <c r="N53">
        <v>5.3535537719726598</v>
      </c>
      <c r="O53">
        <v>2</v>
      </c>
      <c r="P53">
        <v>2</v>
      </c>
      <c r="Q53">
        <v>11</v>
      </c>
      <c r="R53" s="16">
        <v>0.18179999999999999</v>
      </c>
      <c r="S53" s="16">
        <f t="shared" si="5"/>
        <v>0.2</v>
      </c>
      <c r="T53">
        <v>2.8518943786621098</v>
      </c>
      <c r="U53">
        <v>2.5530815124511701</v>
      </c>
      <c r="V53">
        <v>2.3434176445007302</v>
      </c>
      <c r="W53" s="17">
        <v>0.20966386795044001</v>
      </c>
      <c r="X53">
        <v>0.50847673416137695</v>
      </c>
      <c r="Y53">
        <v>0.50847673416137695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675</v>
      </c>
      <c r="B54">
        <v>15</v>
      </c>
      <c r="C54">
        <v>5</v>
      </c>
      <c r="D54">
        <v>10</v>
      </c>
      <c r="E54">
        <v>10</v>
      </c>
      <c r="F54">
        <v>9</v>
      </c>
      <c r="G54">
        <v>1</v>
      </c>
      <c r="H54">
        <v>6</v>
      </c>
      <c r="I54">
        <v>4</v>
      </c>
      <c r="J54">
        <v>0.75</v>
      </c>
      <c r="K54" s="3">
        <v>8.2255935668945295</v>
      </c>
      <c r="L54" s="10">
        <v>4.04166603088379</v>
      </c>
      <c r="M54">
        <v>2.92131423950195</v>
      </c>
      <c r="N54">
        <v>4.1723251342773402</v>
      </c>
      <c r="O54">
        <v>2</v>
      </c>
      <c r="P54">
        <v>2</v>
      </c>
      <c r="Q54">
        <v>11</v>
      </c>
      <c r="R54" s="16">
        <v>0.18179999999999999</v>
      </c>
      <c r="S54" s="16">
        <f t="shared" si="5"/>
        <v>0.2</v>
      </c>
      <c r="T54">
        <v>2.9559211730957</v>
      </c>
      <c r="U54">
        <v>2.7484648227691602</v>
      </c>
      <c r="V54">
        <v>2.5043489933013898</v>
      </c>
      <c r="W54" s="17">
        <v>0.24411582946777299</v>
      </c>
      <c r="X54">
        <v>0.45157217979431202</v>
      </c>
      <c r="Y54">
        <v>0.45157217979431202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12</v>
      </c>
      <c r="B55">
        <v>17</v>
      </c>
      <c r="C55">
        <v>3</v>
      </c>
      <c r="D55">
        <v>10</v>
      </c>
      <c r="E55">
        <v>10</v>
      </c>
      <c r="F55">
        <v>9</v>
      </c>
      <c r="G55">
        <v>1</v>
      </c>
      <c r="H55">
        <v>8</v>
      </c>
      <c r="I55">
        <v>2</v>
      </c>
      <c r="J55">
        <v>0.85</v>
      </c>
      <c r="K55" s="3">
        <v>10.4470520019531</v>
      </c>
      <c r="L55" s="10">
        <v>4.0611419677734402</v>
      </c>
      <c r="M55">
        <v>3.76419258117676</v>
      </c>
      <c r="N55">
        <v>6.4976348876953098</v>
      </c>
      <c r="O55">
        <v>5</v>
      </c>
      <c r="P55">
        <v>5</v>
      </c>
      <c r="Q55">
        <v>14</v>
      </c>
      <c r="R55" s="16">
        <v>0.35709999999999997</v>
      </c>
      <c r="S55" s="16">
        <f t="shared" si="5"/>
        <v>0.5</v>
      </c>
      <c r="T55">
        <v>3.5423564910888699</v>
      </c>
      <c r="U55">
        <v>3.3094801902771001</v>
      </c>
      <c r="V55">
        <v>3.0622403621673602</v>
      </c>
      <c r="W55" s="17">
        <v>0.24723982810974099</v>
      </c>
      <c r="X55">
        <v>0.48011612892150901</v>
      </c>
      <c r="Y55">
        <v>0.48011612892150901</v>
      </c>
      <c r="Z55">
        <v>0.5</v>
      </c>
      <c r="AA55">
        <v>0.9</v>
      </c>
      <c r="AB55">
        <v>0.64285714285714302</v>
      </c>
      <c r="AC55">
        <v>0.75</v>
      </c>
      <c r="AD55">
        <v>0.1</v>
      </c>
      <c r="AE55">
        <v>0.4</v>
      </c>
    </row>
    <row r="56" spans="1:31" x14ac:dyDescent="0.15">
      <c r="A56" s="6">
        <v>64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9.8531608581543004</v>
      </c>
      <c r="L56" s="10">
        <v>4.08819580078125</v>
      </c>
      <c r="M56">
        <v>1.76303291320801</v>
      </c>
      <c r="N56">
        <v>6.8796043395996103</v>
      </c>
      <c r="O56">
        <v>3</v>
      </c>
      <c r="P56">
        <v>3</v>
      </c>
      <c r="Q56">
        <v>13</v>
      </c>
      <c r="R56" s="16">
        <v>0.23080000000000001</v>
      </c>
      <c r="S56" s="16">
        <f t="shared" si="5"/>
        <v>0.3</v>
      </c>
      <c r="T56">
        <v>2.8229064941406201</v>
      </c>
      <c r="U56">
        <v>2.54871702194214</v>
      </c>
      <c r="V56">
        <v>2.2905220985412602</v>
      </c>
      <c r="W56" s="17">
        <v>0.25819492340087902</v>
      </c>
      <c r="X56">
        <v>0.53238439559936501</v>
      </c>
      <c r="Y56">
        <v>0.53238439559936501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s="3" customFormat="1" x14ac:dyDescent="0.15">
      <c r="K57" s="13" t="s">
        <v>29</v>
      </c>
      <c r="L57" s="10">
        <f>AVERAGE(L2:L56)</f>
        <v>3.4718060233376242</v>
      </c>
      <c r="W57" s="17">
        <f t="shared" ref="W57:AE57" si="6">AVERAGE(W2:W56)</f>
        <v>0.15374561223116792</v>
      </c>
      <c r="Z57" s="3">
        <f t="shared" si="6"/>
        <v>0.34545454545454563</v>
      </c>
      <c r="AA57" s="3">
        <f t="shared" si="6"/>
        <v>0.96545454545454512</v>
      </c>
      <c r="AB57" s="3">
        <f t="shared" si="6"/>
        <v>0.73965458783640592</v>
      </c>
      <c r="AC57" s="3">
        <f t="shared" si="6"/>
        <v>0.83617733518128712</v>
      </c>
      <c r="AD57" s="3">
        <f t="shared" si="6"/>
        <v>3.454545454545456E-2</v>
      </c>
      <c r="AE57" s="3">
        <f t="shared" si="6"/>
        <v>0.62</v>
      </c>
    </row>
    <row r="58" spans="1:31" s="3" customFormat="1" x14ac:dyDescent="0.15">
      <c r="K58" s="14" t="s">
        <v>30</v>
      </c>
      <c r="L58" s="10">
        <f>MAX(L2:L56)</f>
        <v>4.1059303283691397</v>
      </c>
      <c r="W58" s="17">
        <f t="shared" ref="W58:AE58" si="7">MAX(W2:W56)</f>
        <v>0.25819492340087902</v>
      </c>
      <c r="Z58" s="3">
        <f t="shared" si="7"/>
        <v>0.6</v>
      </c>
      <c r="AA58" s="3">
        <f t="shared" si="7"/>
        <v>1</v>
      </c>
      <c r="AB58" s="3">
        <f t="shared" si="7"/>
        <v>0.83333333333333304</v>
      </c>
      <c r="AC58" s="3">
        <f t="shared" si="7"/>
        <v>0.90909090909090895</v>
      </c>
      <c r="AD58" s="3">
        <f t="shared" si="7"/>
        <v>0.2</v>
      </c>
      <c r="AE58" s="3">
        <f t="shared" si="7"/>
        <v>0.8</v>
      </c>
    </row>
    <row r="59" spans="1:31" s="3" customFormat="1" x14ac:dyDescent="0.15">
      <c r="L59" s="10">
        <f>MIN(L2:L56)</f>
        <v>2.8359832763671902</v>
      </c>
      <c r="W59" s="17">
        <f t="shared" ref="W59:AE59" si="8">MIN(W2:W56)</f>
        <v>1.5685558319091799E-3</v>
      </c>
      <c r="Z59" s="3">
        <f t="shared" si="8"/>
        <v>0.2</v>
      </c>
      <c r="AA59" s="3">
        <f t="shared" si="8"/>
        <v>0.8</v>
      </c>
      <c r="AB59" s="3">
        <f t="shared" si="8"/>
        <v>0.6</v>
      </c>
      <c r="AC59" s="3">
        <f t="shared" si="8"/>
        <v>0.72</v>
      </c>
      <c r="AD59" s="3">
        <f t="shared" si="8"/>
        <v>0</v>
      </c>
      <c r="AE59" s="3">
        <f t="shared" si="8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O69" s="3">
        <v>0.45</v>
      </c>
      <c r="P69" s="3">
        <v>-900</v>
      </c>
      <c r="Q69" s="3">
        <v>1100</v>
      </c>
      <c r="R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v>0</v>
      </c>
      <c r="M77" s="3">
        <v>14</v>
      </c>
      <c r="W77" s="3"/>
    </row>
    <row r="78" spans="11:23" x14ac:dyDescent="0.15">
      <c r="K78" s="3" t="s">
        <v>75</v>
      </c>
      <c r="L78" s="3">
        <v>0</v>
      </c>
      <c r="M78" s="3">
        <v>16</v>
      </c>
      <c r="W78" s="3"/>
    </row>
    <row r="79" spans="11:23" x14ac:dyDescent="0.15">
      <c r="K79" s="3" t="s">
        <v>76</v>
      </c>
      <c r="L79" s="3">
        <v>0</v>
      </c>
      <c r="M79" s="3">
        <v>14</v>
      </c>
      <c r="W79" s="17"/>
    </row>
    <row r="80" spans="11:23" s="28" customFormat="1" x14ac:dyDescent="0.15">
      <c r="K80" s="30" t="s">
        <v>156</v>
      </c>
      <c r="L80" s="30">
        <f>COUNTIF(L2:L56,"&lt;3.082")-COUNTIF(L2:L56,"&lt;2.826")</f>
        <v>11</v>
      </c>
      <c r="M80" s="30">
        <v>11</v>
      </c>
      <c r="W80" s="30"/>
    </row>
    <row r="81" spans="11:23" x14ac:dyDescent="0.15">
      <c r="K81" s="3" t="s">
        <v>157</v>
      </c>
      <c r="L81" s="3">
        <f>COUNTIF(L2:L56,"&lt;3.338")-COUNTIF(L2:L56,"&lt;3.082")</f>
        <v>11</v>
      </c>
      <c r="M81" s="3">
        <v>8</v>
      </c>
      <c r="W81" s="17"/>
    </row>
    <row r="82" spans="11:23" x14ac:dyDescent="0.15">
      <c r="K82" s="3" t="s">
        <v>158</v>
      </c>
      <c r="L82" s="3">
        <f>COUNTIF(L2:L56,"&lt;3.594")-COUNTIF(L2:L56,"&lt;3.338")</f>
        <v>11</v>
      </c>
      <c r="M82" s="3">
        <v>6</v>
      </c>
      <c r="W82" s="17"/>
    </row>
    <row r="83" spans="11:23" x14ac:dyDescent="0.15">
      <c r="K83" s="3" t="s">
        <v>159</v>
      </c>
      <c r="L83" s="3">
        <f>COUNTIF(L2:L56,"&lt;3.85")-COUNTIF(L2:L56,"&lt;3.594")</f>
        <v>11</v>
      </c>
      <c r="M83" s="3">
        <v>3</v>
      </c>
      <c r="W83" s="3"/>
    </row>
    <row r="84" spans="11:23" s="28" customFormat="1" x14ac:dyDescent="0.15">
      <c r="K84" s="30" t="s">
        <v>160</v>
      </c>
      <c r="L84" s="30">
        <f>COUNTIF(L2:L56,"&lt;4.106")-COUNTIF(L2:L56,"&lt;3.85")</f>
        <v>11</v>
      </c>
      <c r="W84" s="30"/>
    </row>
    <row r="85" spans="11:23" x14ac:dyDescent="0.15">
      <c r="K85" s="3" t="s">
        <v>82</v>
      </c>
      <c r="L85" s="3">
        <v>0</v>
      </c>
      <c r="W85" s="17"/>
    </row>
    <row r="86" spans="11:23" x14ac:dyDescent="0.15">
      <c r="K86" s="3" t="s">
        <v>83</v>
      </c>
      <c r="L86" s="3"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Q94">
        <v>0.83799999999999997</v>
      </c>
      <c r="R94">
        <v>2.9830000000000001</v>
      </c>
      <c r="S94">
        <v>0.214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Q96">
        <v>2.3980000000000001</v>
      </c>
      <c r="R96">
        <v>4.5430000000000001</v>
      </c>
      <c r="S96">
        <v>0.214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Q98">
        <v>2.8260000000000001</v>
      </c>
      <c r="R98">
        <v>4.1100000000000003</v>
      </c>
      <c r="S98">
        <v>0.25600000000000001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E95"/>
  <sheetViews>
    <sheetView topLeftCell="H73" workbookViewId="0">
      <selection activeCell="H1" sqref="A1:XFD95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17.1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194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8.7540836334228498</v>
      </c>
      <c r="L2" s="10">
        <v>3.1999416351318399</v>
      </c>
      <c r="M2">
        <v>0.15018081665039101</v>
      </c>
      <c r="N2">
        <v>8.8024158477783203</v>
      </c>
      <c r="O2">
        <v>4</v>
      </c>
      <c r="P2">
        <v>4</v>
      </c>
      <c r="Q2">
        <v>14</v>
      </c>
      <c r="R2" s="16">
        <v>0.28570000000000001</v>
      </c>
      <c r="S2" s="16">
        <f>O2/E2</f>
        <v>0.4</v>
      </c>
      <c r="T2">
        <v>3.3016281127929701</v>
      </c>
      <c r="U2">
        <v>2.7430267333984402</v>
      </c>
      <c r="V2">
        <v>2.7414581775665301</v>
      </c>
      <c r="W2" s="17">
        <v>1.5685558319091799E-3</v>
      </c>
      <c r="X2">
        <v>0.56016993522643999</v>
      </c>
      <c r="Y2">
        <v>0.56016993522643999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375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 s="3">
        <v>8.2417392730712908</v>
      </c>
      <c r="L3" s="10">
        <v>2.9888610839843701</v>
      </c>
      <c r="M3">
        <v>1.03568267822266</v>
      </c>
      <c r="N3">
        <v>6.5994071960449201</v>
      </c>
      <c r="O3">
        <v>4</v>
      </c>
      <c r="P3">
        <v>4</v>
      </c>
      <c r="Q3">
        <v>14</v>
      </c>
      <c r="R3" s="16">
        <v>0.28570000000000001</v>
      </c>
      <c r="S3" s="16">
        <f t="shared" ref="S3:S18" si="0">O3/E3</f>
        <v>0.4</v>
      </c>
      <c r="T3">
        <v>3.4292221069335902</v>
      </c>
      <c r="U3">
        <v>3.0179691314697301</v>
      </c>
      <c r="V3">
        <v>2.8843188285827601</v>
      </c>
      <c r="W3" s="17">
        <v>0.133650302886963</v>
      </c>
      <c r="X3">
        <v>0.54490327835082997</v>
      </c>
      <c r="Y3">
        <v>0.54490327835082997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938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 s="3">
        <v>8.7781810760497994</v>
      </c>
      <c r="L4" s="10">
        <v>2.89866065979004</v>
      </c>
      <c r="M4">
        <v>0.52587127685546897</v>
      </c>
      <c r="N4">
        <v>7.0134658813476598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3.4633522033691402</v>
      </c>
      <c r="U4">
        <v>3.0404236316680899</v>
      </c>
      <c r="V4">
        <v>2.9055769443511998</v>
      </c>
      <c r="W4" s="17">
        <v>0.134846687316895</v>
      </c>
      <c r="X4">
        <v>0.557775259017944</v>
      </c>
      <c r="Y4">
        <v>0.557775259017944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698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8.0581130981445295</v>
      </c>
      <c r="L5" s="10">
        <v>2.8542957305908199</v>
      </c>
      <c r="M5">
        <v>0.80971527099609397</v>
      </c>
      <c r="N5">
        <v>6.3184852600097701</v>
      </c>
      <c r="O5">
        <v>4</v>
      </c>
      <c r="P5">
        <v>4</v>
      </c>
      <c r="Q5">
        <v>13</v>
      </c>
      <c r="R5" s="16">
        <v>0.30769999999999997</v>
      </c>
      <c r="S5" s="16">
        <f t="shared" si="0"/>
        <v>0.4</v>
      </c>
      <c r="T5">
        <v>3.1939716339111301</v>
      </c>
      <c r="U5">
        <v>2.8159756660461399</v>
      </c>
      <c r="V5">
        <v>2.6805729866027801</v>
      </c>
      <c r="W5" s="17">
        <v>0.13540267944335899</v>
      </c>
      <c r="X5">
        <v>0.51339864730835005</v>
      </c>
      <c r="Y5">
        <v>0.51339864730835005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6">
        <v>872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7.7024211883544904</v>
      </c>
      <c r="L6" s="10">
        <v>3.0466976165771502</v>
      </c>
      <c r="M6">
        <v>1.49460601806641</v>
      </c>
      <c r="N6">
        <v>6.2072620391845703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2.7578697204589799</v>
      </c>
      <c r="U6">
        <v>2.4421029090881401</v>
      </c>
      <c r="V6">
        <v>2.3006236553192099</v>
      </c>
      <c r="W6" s="17">
        <v>0.14147925376892101</v>
      </c>
      <c r="X6">
        <v>0.45724606513977101</v>
      </c>
      <c r="Y6">
        <v>0.45724606513977101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x14ac:dyDescent="0.15">
      <c r="A7" s="6">
        <v>509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7.6871566772460902</v>
      </c>
      <c r="L7" s="10">
        <v>2.8284492492675799</v>
      </c>
      <c r="M7">
        <v>0.94478225708007801</v>
      </c>
      <c r="N7">
        <v>5.9500885009765598</v>
      </c>
      <c r="O7">
        <v>3</v>
      </c>
      <c r="P7">
        <v>3</v>
      </c>
      <c r="Q7">
        <v>12</v>
      </c>
      <c r="R7" s="16">
        <v>0.25</v>
      </c>
      <c r="S7" s="16">
        <f t="shared" si="0"/>
        <v>0.3</v>
      </c>
      <c r="T7">
        <v>3.0567760467529301</v>
      </c>
      <c r="U7">
        <v>2.71122169494629</v>
      </c>
      <c r="V7">
        <v>2.56662774085998</v>
      </c>
      <c r="W7" s="17">
        <v>0.14459395408630399</v>
      </c>
      <c r="X7">
        <v>0.490148305892944</v>
      </c>
      <c r="Y7">
        <v>0.490148305892944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6">
        <v>866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 s="3">
        <v>7.7393035888671902</v>
      </c>
      <c r="L8" s="10">
        <v>2.8892898559570299</v>
      </c>
      <c r="M8">
        <v>0.91768646240234397</v>
      </c>
      <c r="N8">
        <v>5.7568264007568404</v>
      </c>
      <c r="O8">
        <v>4</v>
      </c>
      <c r="P8">
        <v>4</v>
      </c>
      <c r="Q8">
        <v>13</v>
      </c>
      <c r="R8" s="16">
        <v>0.30769999999999997</v>
      </c>
      <c r="S8" s="16">
        <f t="shared" si="0"/>
        <v>0.4</v>
      </c>
      <c r="T8">
        <v>3.2103500366210902</v>
      </c>
      <c r="U8">
        <v>2.8451981544494598</v>
      </c>
      <c r="V8">
        <v>2.6944384574890101</v>
      </c>
      <c r="W8" s="17">
        <v>0.150759696960449</v>
      </c>
      <c r="X8">
        <v>0.51591157913207997</v>
      </c>
      <c r="Y8">
        <v>0.51591157913207997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6">
        <v>615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7.7363338470459002</v>
      </c>
      <c r="L9" s="10">
        <v>2.8632545471191402</v>
      </c>
      <c r="M9">
        <v>0.89956283569335904</v>
      </c>
      <c r="N9">
        <v>5.8187713623046902</v>
      </c>
      <c r="O9">
        <v>3</v>
      </c>
      <c r="P9">
        <v>3</v>
      </c>
      <c r="Q9">
        <v>12</v>
      </c>
      <c r="R9" s="16">
        <v>0.25</v>
      </c>
      <c r="S9" s="16">
        <f t="shared" si="0"/>
        <v>0.3</v>
      </c>
      <c r="T9">
        <v>3.1233978271484402</v>
      </c>
      <c r="U9">
        <v>2.7785613536834699</v>
      </c>
      <c r="V9">
        <v>2.62391209602356</v>
      </c>
      <c r="W9" s="17">
        <v>0.154649257659912</v>
      </c>
      <c r="X9">
        <v>0.49948573112487799</v>
      </c>
      <c r="Y9">
        <v>0.49948573112487799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6">
        <v>81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9.0150375366210902</v>
      </c>
      <c r="L10" s="10">
        <v>3.1596374511718701</v>
      </c>
      <c r="M10">
        <v>0.88665771484375</v>
      </c>
      <c r="N10">
        <v>7.1648426055908203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3.8138198852539098</v>
      </c>
      <c r="U10">
        <v>3.3624386787414502</v>
      </c>
      <c r="V10">
        <v>3.2055625915527299</v>
      </c>
      <c r="W10" s="17">
        <v>0.15687608718872101</v>
      </c>
      <c r="X10">
        <v>0.60825729370117199</v>
      </c>
      <c r="Y10">
        <v>0.60825729370117199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x14ac:dyDescent="0.15">
      <c r="A11" s="6">
        <v>258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 s="3">
        <v>8.7935047149658203</v>
      </c>
      <c r="L11" s="10">
        <v>3.0823822021484402</v>
      </c>
      <c r="M11">
        <v>0.86180114746093694</v>
      </c>
      <c r="N11">
        <v>6.9810791015625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4.00844383239746</v>
      </c>
      <c r="U11">
        <v>3.5459938049316402</v>
      </c>
      <c r="V11">
        <v>3.3885917663574201</v>
      </c>
      <c r="W11" s="17">
        <v>0.157402038574219</v>
      </c>
      <c r="X11">
        <v>0.61985206604003895</v>
      </c>
      <c r="Y11">
        <v>0.61985206604003895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679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8.2593364715576207</v>
      </c>
      <c r="L12" s="10">
        <v>2.9689884185790998</v>
      </c>
      <c r="M12">
        <v>0.86197662353515603</v>
      </c>
      <c r="N12">
        <v>6.3666553497314498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3.7768020629882799</v>
      </c>
      <c r="U12">
        <v>3.37341237068176</v>
      </c>
      <c r="V12">
        <v>3.2141983509063698</v>
      </c>
      <c r="W12" s="17">
        <v>0.15921401977539101</v>
      </c>
      <c r="X12">
        <v>0.56260371208190896</v>
      </c>
      <c r="Y12">
        <v>0.56260371208190896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791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7.8393573760986301</v>
      </c>
      <c r="L13" s="10">
        <v>3.1168403625488299</v>
      </c>
      <c r="M13">
        <v>1.3087272644043</v>
      </c>
      <c r="N13">
        <v>5.8287982940673801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3.4938983917236301</v>
      </c>
      <c r="U13">
        <v>3.1642193794250502</v>
      </c>
      <c r="V13">
        <v>2.9954962730407702</v>
      </c>
      <c r="W13" s="17">
        <v>0.16872310638427701</v>
      </c>
      <c r="X13">
        <v>0.498402118682861</v>
      </c>
      <c r="Y13">
        <v>0.498402118682861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922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7.8804130554199201</v>
      </c>
      <c r="L14" s="10">
        <v>2.9914131164550799</v>
      </c>
      <c r="M14">
        <v>0.9757080078125</v>
      </c>
      <c r="N14">
        <v>5.7465782165527299</v>
      </c>
      <c r="O14">
        <v>3</v>
      </c>
      <c r="P14">
        <v>3</v>
      </c>
      <c r="Q14">
        <v>13</v>
      </c>
      <c r="R14" s="16">
        <v>0.23080000000000001</v>
      </c>
      <c r="S14" s="16">
        <f t="shared" si="0"/>
        <v>0.3</v>
      </c>
      <c r="T14">
        <v>3.1835079193115199</v>
      </c>
      <c r="U14">
        <v>2.84702444076538</v>
      </c>
      <c r="V14">
        <v>2.6770071983337398</v>
      </c>
      <c r="W14" s="17">
        <v>0.17001724243164101</v>
      </c>
      <c r="X14">
        <v>0.50650072097778298</v>
      </c>
      <c r="Y14">
        <v>0.50650072097778298</v>
      </c>
      <c r="Z14">
        <v>0.3</v>
      </c>
      <c r="AA14">
        <v>1</v>
      </c>
      <c r="AB14">
        <v>0.76923076923076905</v>
      </c>
      <c r="AC14">
        <v>0.86956521739130399</v>
      </c>
      <c r="AD14">
        <v>0</v>
      </c>
      <c r="AE14">
        <v>0.7</v>
      </c>
    </row>
    <row r="15" spans="1:31" x14ac:dyDescent="0.15">
      <c r="A15" s="6">
        <v>267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 s="3">
        <v>7.2348403930664098</v>
      </c>
      <c r="L15" s="10">
        <v>3.2259273529052699</v>
      </c>
      <c r="M15">
        <v>1.8032188415527299</v>
      </c>
      <c r="N15">
        <v>5.1724166870117196</v>
      </c>
      <c r="O15">
        <v>3</v>
      </c>
      <c r="P15">
        <v>3</v>
      </c>
      <c r="Q15">
        <v>12</v>
      </c>
      <c r="R15" s="16">
        <v>0.25</v>
      </c>
      <c r="S15" s="16">
        <f t="shared" si="0"/>
        <v>0.3</v>
      </c>
      <c r="T15">
        <v>3.08205986022949</v>
      </c>
      <c r="U15">
        <v>2.7949919700622599</v>
      </c>
      <c r="V15">
        <v>2.6184489727020299</v>
      </c>
      <c r="W15" s="17">
        <v>0.17654299736022899</v>
      </c>
      <c r="X15">
        <v>0.46361088752746599</v>
      </c>
      <c r="Y15">
        <v>0.46361088752746599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6">
        <v>507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8.0761833190918004</v>
      </c>
      <c r="L16" s="3">
        <v>3.2535152435302699</v>
      </c>
      <c r="M16">
        <v>1.4528160095214799</v>
      </c>
      <c r="N16">
        <v>6.0439472198486301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3.1535835266113299</v>
      </c>
      <c r="U16">
        <v>2.8117747306823699</v>
      </c>
      <c r="V16">
        <v>2.6275200843811</v>
      </c>
      <c r="W16" s="3">
        <v>0.18425464630127</v>
      </c>
      <c r="X16">
        <v>0.52606344223022505</v>
      </c>
      <c r="Y16">
        <v>0.52606344223022505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73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7.2695007324218697</v>
      </c>
      <c r="L17" s="10">
        <v>3.22128105163574</v>
      </c>
      <c r="M17">
        <v>1.70132255554199</v>
      </c>
      <c r="N17">
        <v>5.0565223693847701</v>
      </c>
      <c r="O17">
        <v>3</v>
      </c>
      <c r="P17">
        <v>3</v>
      </c>
      <c r="Q17">
        <v>13</v>
      </c>
      <c r="R17" s="16">
        <v>0.23080000000000001</v>
      </c>
      <c r="S17" s="16">
        <f t="shared" si="0"/>
        <v>0.3</v>
      </c>
      <c r="T17">
        <v>2.8403358459472701</v>
      </c>
      <c r="U17">
        <v>2.5804290771484402</v>
      </c>
      <c r="V17">
        <v>2.38827300071716</v>
      </c>
      <c r="W17" s="17">
        <v>0.192156076431274</v>
      </c>
      <c r="X17">
        <v>0.45206284523010198</v>
      </c>
      <c r="Y17">
        <v>0.45206284523010198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s="28" customFormat="1" x14ac:dyDescent="0.15">
      <c r="A18" s="29">
        <v>5</v>
      </c>
      <c r="B18" s="28">
        <v>15</v>
      </c>
      <c r="C18" s="28">
        <v>5</v>
      </c>
      <c r="D18" s="28">
        <v>10</v>
      </c>
      <c r="E18" s="28">
        <v>10</v>
      </c>
      <c r="F18" s="28">
        <v>10</v>
      </c>
      <c r="G18" s="28">
        <v>0</v>
      </c>
      <c r="H18" s="28">
        <v>5</v>
      </c>
      <c r="I18" s="28">
        <v>5</v>
      </c>
      <c r="J18" s="28">
        <v>0.75</v>
      </c>
      <c r="K18" s="30">
        <v>7.8808155059814498</v>
      </c>
      <c r="L18" s="30">
        <v>3.2260665893554701</v>
      </c>
      <c r="M18" s="28">
        <v>1.3720741271972701</v>
      </c>
      <c r="N18" s="28">
        <v>5.6015110015869096</v>
      </c>
      <c r="O18" s="28">
        <v>3</v>
      </c>
      <c r="P18" s="28">
        <v>3</v>
      </c>
      <c r="Q18" s="28">
        <v>13</v>
      </c>
      <c r="R18" s="31">
        <v>0.23080000000000001</v>
      </c>
      <c r="S18" s="31">
        <f t="shared" si="0"/>
        <v>0.3</v>
      </c>
      <c r="T18" s="28">
        <v>3.0997753143310498</v>
      </c>
      <c r="U18" s="28">
        <v>2.7902081012725799</v>
      </c>
      <c r="V18" s="28">
        <v>2.5988922119140598</v>
      </c>
      <c r="W18" s="30">
        <v>0.19131588935852101</v>
      </c>
      <c r="X18" s="28">
        <v>0.50088310241699197</v>
      </c>
      <c r="Y18" s="28">
        <v>0.50088310241699197</v>
      </c>
      <c r="Z18" s="28">
        <v>0.3</v>
      </c>
      <c r="AA18" s="28">
        <v>1</v>
      </c>
      <c r="AB18" s="28">
        <v>0.76923076923076905</v>
      </c>
      <c r="AC18" s="28">
        <v>0.86956521739130399</v>
      </c>
      <c r="AD18" s="28">
        <v>0</v>
      </c>
      <c r="AE18" s="28">
        <v>0.7</v>
      </c>
    </row>
    <row r="19" spans="1:31" x14ac:dyDescent="0.15">
      <c r="A19" s="6">
        <v>474</v>
      </c>
      <c r="B19">
        <v>13</v>
      </c>
      <c r="C19">
        <v>7</v>
      </c>
      <c r="D19">
        <v>10</v>
      </c>
      <c r="E19">
        <v>10</v>
      </c>
      <c r="F19">
        <v>9</v>
      </c>
      <c r="G19">
        <v>1</v>
      </c>
      <c r="H19">
        <v>4</v>
      </c>
      <c r="I19">
        <v>6</v>
      </c>
      <c r="J19">
        <v>0.65</v>
      </c>
      <c r="K19" s="3">
        <v>7.8971233367919904</v>
      </c>
      <c r="L19" s="10">
        <v>3.4597053527832</v>
      </c>
      <c r="M19">
        <v>0.61443710327148404</v>
      </c>
      <c r="N19">
        <v>6.3514308929443404</v>
      </c>
      <c r="O19">
        <v>3</v>
      </c>
      <c r="P19">
        <v>3</v>
      </c>
      <c r="Q19">
        <v>11</v>
      </c>
      <c r="R19" s="16">
        <v>0.2727</v>
      </c>
      <c r="S19" s="16">
        <f t="shared" ref="S19:S35" si="1">O19/E19</f>
        <v>0.3</v>
      </c>
      <c r="T19">
        <v>2.9463424682617201</v>
      </c>
      <c r="U19">
        <v>2.5359339714050302</v>
      </c>
      <c r="V19">
        <v>2.52812623977661</v>
      </c>
      <c r="W19" s="17">
        <v>7.8077316284179696E-3</v>
      </c>
      <c r="X19">
        <v>0.41821622848510698</v>
      </c>
      <c r="Y19">
        <v>0.41821622848510698</v>
      </c>
      <c r="Z19">
        <v>0.3</v>
      </c>
      <c r="AA19">
        <v>0.8</v>
      </c>
      <c r="AB19">
        <v>0.72727272727272696</v>
      </c>
      <c r="AC19">
        <v>0.76190476190476197</v>
      </c>
      <c r="AD19">
        <v>0.2</v>
      </c>
      <c r="AE19">
        <v>0.5</v>
      </c>
    </row>
    <row r="20" spans="1:31" x14ac:dyDescent="0.15">
      <c r="A20" s="6">
        <v>42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 s="3">
        <v>8.3586750030517596</v>
      </c>
      <c r="L20" s="10">
        <v>3.4387035369872998</v>
      </c>
      <c r="M20">
        <v>0.42399215698242199</v>
      </c>
      <c r="N20">
        <v>7.2754058837890598</v>
      </c>
      <c r="O20">
        <v>3</v>
      </c>
      <c r="P20">
        <v>3</v>
      </c>
      <c r="Q20">
        <v>13</v>
      </c>
      <c r="R20" s="16">
        <v>0.23080000000000001</v>
      </c>
      <c r="S20" s="16">
        <f t="shared" si="1"/>
        <v>0.3</v>
      </c>
      <c r="T20">
        <v>3.5587501525878902</v>
      </c>
      <c r="U20">
        <v>3.07724857330322</v>
      </c>
      <c r="V20">
        <v>2.9885916709899898</v>
      </c>
      <c r="W20" s="17">
        <v>8.8656902313232394E-2</v>
      </c>
      <c r="X20">
        <v>0.57015848159789995</v>
      </c>
      <c r="Y20">
        <v>0.57015848159789995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728</v>
      </c>
      <c r="B21">
        <v>14</v>
      </c>
      <c r="C21">
        <v>6</v>
      </c>
      <c r="D21">
        <v>10</v>
      </c>
      <c r="E21">
        <v>10</v>
      </c>
      <c r="F21">
        <v>9</v>
      </c>
      <c r="G21">
        <v>1</v>
      </c>
      <c r="H21">
        <v>5</v>
      </c>
      <c r="I21">
        <v>5</v>
      </c>
      <c r="J21">
        <v>0.7</v>
      </c>
      <c r="K21" s="3">
        <v>8.311279296875</v>
      </c>
      <c r="L21" s="10">
        <v>3.40718269348144</v>
      </c>
      <c r="M21">
        <v>1.7891731262207</v>
      </c>
      <c r="N21">
        <v>6.5721664428710902</v>
      </c>
      <c r="O21">
        <v>5</v>
      </c>
      <c r="P21">
        <v>5</v>
      </c>
      <c r="Q21">
        <v>14</v>
      </c>
      <c r="R21" s="16">
        <v>0.35709999999999997</v>
      </c>
      <c r="S21" s="16">
        <f t="shared" si="1"/>
        <v>0.5</v>
      </c>
      <c r="T21">
        <v>2.6091175079345699</v>
      </c>
      <c r="U21">
        <v>2.2884228229522701</v>
      </c>
      <c r="V21">
        <v>2.1918892860412602</v>
      </c>
      <c r="W21" s="17">
        <v>9.6533536911010701E-2</v>
      </c>
      <c r="X21">
        <v>0.41722822189330999</v>
      </c>
      <c r="Y21">
        <v>0.41722822189330999</v>
      </c>
      <c r="Z21">
        <v>0.5</v>
      </c>
      <c r="AA21">
        <v>0.9</v>
      </c>
      <c r="AB21">
        <v>0.64285714285714302</v>
      </c>
      <c r="AC21">
        <v>0.75</v>
      </c>
      <c r="AD21">
        <v>0.1</v>
      </c>
      <c r="AE21">
        <v>0.4</v>
      </c>
    </row>
    <row r="22" spans="1:31" x14ac:dyDescent="0.15">
      <c r="A22" s="6">
        <v>30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 s="3">
        <v>7.8907737731933603</v>
      </c>
      <c r="L22" s="10">
        <v>3.5076599121093701</v>
      </c>
      <c r="M22">
        <v>0.99642562866210904</v>
      </c>
      <c r="N22">
        <v>6.7723903656005904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2.8835430145263699</v>
      </c>
      <c r="U22">
        <v>2.49128293991089</v>
      </c>
      <c r="V22">
        <v>2.38577508926392</v>
      </c>
      <c r="W22" s="17">
        <v>0.105507850646973</v>
      </c>
      <c r="X22">
        <v>0.49776792526245101</v>
      </c>
      <c r="Y22">
        <v>0.49776792526245101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926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8.3006877899169904</v>
      </c>
      <c r="L23" s="10">
        <v>3.6109352111816402</v>
      </c>
      <c r="M23">
        <v>0.69366455078125</v>
      </c>
      <c r="N23">
        <v>6.8622627258300799</v>
      </c>
      <c r="O23">
        <v>3</v>
      </c>
      <c r="P23">
        <v>3</v>
      </c>
      <c r="Q23">
        <v>13</v>
      </c>
      <c r="R23" s="16">
        <v>0.23080000000000001</v>
      </c>
      <c r="S23" s="16">
        <f t="shared" si="1"/>
        <v>0.3</v>
      </c>
      <c r="T23">
        <v>3.5491771697997998</v>
      </c>
      <c r="U23">
        <v>3.0837340354919398</v>
      </c>
      <c r="V23">
        <v>2.9655303955078098</v>
      </c>
      <c r="W23" s="17">
        <v>0.118203639984131</v>
      </c>
      <c r="X23">
        <v>0.58364677429199197</v>
      </c>
      <c r="Y23">
        <v>0.58364677429199197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122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7.3813495635986301</v>
      </c>
      <c r="L24" s="10">
        <v>3.4230537414550799</v>
      </c>
      <c r="M24">
        <v>0.89295578002929699</v>
      </c>
      <c r="N24">
        <v>5.6789245605468697</v>
      </c>
      <c r="O24">
        <v>3</v>
      </c>
      <c r="P24">
        <v>3</v>
      </c>
      <c r="Q24">
        <v>13</v>
      </c>
      <c r="R24" s="16">
        <v>0.23080000000000001</v>
      </c>
      <c r="S24" s="16">
        <f t="shared" si="1"/>
        <v>0.3</v>
      </c>
      <c r="T24">
        <v>2.9774074554443399</v>
      </c>
      <c r="U24">
        <v>2.6132168769836399</v>
      </c>
      <c r="V24">
        <v>2.4931561946868901</v>
      </c>
      <c r="W24" s="17">
        <v>0.120060682296753</v>
      </c>
      <c r="X24">
        <v>0.48425126075744601</v>
      </c>
      <c r="Y24">
        <v>0.48425126075744601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345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7.1087226867675799</v>
      </c>
      <c r="L25" s="10">
        <v>3.5736541748046902</v>
      </c>
      <c r="M25">
        <v>1.87067222595215</v>
      </c>
      <c r="N25">
        <v>5.9993782043456996</v>
      </c>
      <c r="O25">
        <v>3</v>
      </c>
      <c r="P25">
        <v>3</v>
      </c>
      <c r="Q25">
        <v>12</v>
      </c>
      <c r="R25" s="16">
        <v>0.25</v>
      </c>
      <c r="S25" s="16">
        <f t="shared" si="1"/>
        <v>0.3</v>
      </c>
      <c r="T25">
        <v>2.66177558898926</v>
      </c>
      <c r="U25">
        <v>2.3573517799377401</v>
      </c>
      <c r="V25">
        <v>2.2364528179168701</v>
      </c>
      <c r="W25" s="17">
        <v>0.120898962020874</v>
      </c>
      <c r="X25">
        <v>0.42532277107238797</v>
      </c>
      <c r="Y25">
        <v>0.42532277107238797</v>
      </c>
      <c r="Z25">
        <v>0.3</v>
      </c>
      <c r="AA25">
        <v>0.9</v>
      </c>
      <c r="AB25">
        <v>0.75</v>
      </c>
      <c r="AC25">
        <v>0.81818181818181801</v>
      </c>
      <c r="AD25">
        <v>0.1</v>
      </c>
      <c r="AE25">
        <v>0.6</v>
      </c>
    </row>
    <row r="26" spans="1:31" x14ac:dyDescent="0.15">
      <c r="A26" s="6">
        <v>686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8.5101070404052699</v>
      </c>
      <c r="L26" s="10">
        <v>3.6526260375976598</v>
      </c>
      <c r="M26">
        <v>1.3950080871582</v>
      </c>
      <c r="N26">
        <v>5.1997261047363299</v>
      </c>
      <c r="O26">
        <v>3</v>
      </c>
      <c r="P26">
        <v>3</v>
      </c>
      <c r="Q26">
        <v>12</v>
      </c>
      <c r="R26" s="16">
        <v>0.25</v>
      </c>
      <c r="S26" s="16">
        <f t="shared" si="1"/>
        <v>0.3</v>
      </c>
      <c r="T26">
        <v>2.9942722320556601</v>
      </c>
      <c r="U26">
        <v>2.6814846992492698</v>
      </c>
      <c r="V26">
        <v>2.5469164848327601</v>
      </c>
      <c r="W26" s="17">
        <v>0.13456821441650399</v>
      </c>
      <c r="X26">
        <v>0.4473557472229</v>
      </c>
      <c r="Y26">
        <v>0.4473557472229</v>
      </c>
      <c r="Z26">
        <v>0.3</v>
      </c>
      <c r="AA26">
        <v>0.9</v>
      </c>
      <c r="AB26">
        <v>0.75</v>
      </c>
      <c r="AC26">
        <v>0.81818181818181801</v>
      </c>
      <c r="AD26">
        <v>0.1</v>
      </c>
      <c r="AE26">
        <v>0.6</v>
      </c>
    </row>
    <row r="27" spans="1:31" x14ac:dyDescent="0.15">
      <c r="A27" s="6">
        <v>557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8.6429004669189506</v>
      </c>
      <c r="L27" s="10">
        <v>3.4898815155029301</v>
      </c>
      <c r="M27">
        <v>3.3616695404052699</v>
      </c>
      <c r="N27">
        <v>6.9340877532959002</v>
      </c>
      <c r="O27">
        <v>6</v>
      </c>
      <c r="P27">
        <v>6</v>
      </c>
      <c r="Q27">
        <v>15</v>
      </c>
      <c r="R27" s="16">
        <v>0.4</v>
      </c>
      <c r="S27" s="16">
        <f t="shared" si="1"/>
        <v>0.6</v>
      </c>
      <c r="T27">
        <v>3.9486217498779301</v>
      </c>
      <c r="U27">
        <v>3.5956997871398899</v>
      </c>
      <c r="V27">
        <v>3.4285111427307098</v>
      </c>
      <c r="W27" s="17">
        <v>0.16718864440917999</v>
      </c>
      <c r="X27">
        <v>0.52011060714721702</v>
      </c>
      <c r="Y27">
        <v>0.52011060714721702</v>
      </c>
      <c r="Z27">
        <v>0.6</v>
      </c>
      <c r="AA27">
        <v>0.9</v>
      </c>
      <c r="AB27">
        <v>0.6</v>
      </c>
      <c r="AC27">
        <v>0.72</v>
      </c>
      <c r="AD27">
        <v>0.1</v>
      </c>
      <c r="AE27">
        <v>0.3</v>
      </c>
    </row>
    <row r="28" spans="1:31" x14ac:dyDescent="0.15">
      <c r="A28" s="6">
        <v>820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9.3573627471923793</v>
      </c>
      <c r="L28" s="10">
        <v>3.4400177001953098</v>
      </c>
      <c r="M28">
        <v>1.18503570556641</v>
      </c>
      <c r="N28">
        <v>7.3247261047363299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3.0999946594238299</v>
      </c>
      <c r="U28">
        <v>2.73641777038574</v>
      </c>
      <c r="V28">
        <v>2.56048488616943</v>
      </c>
      <c r="W28" s="17">
        <v>0.17593288421630901</v>
      </c>
      <c r="X28">
        <v>0.53950977325439498</v>
      </c>
      <c r="Y28">
        <v>0.53950977325439498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242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7.4073791503906197</v>
      </c>
      <c r="L29" s="10">
        <v>3.5334434509277299</v>
      </c>
      <c r="M29">
        <v>2.1262779235839799</v>
      </c>
      <c r="N29">
        <v>4.9335460662841797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2.9706649780273402</v>
      </c>
      <c r="U29">
        <v>2.7171599864959699</v>
      </c>
      <c r="V29">
        <v>2.5024516582489</v>
      </c>
      <c r="W29" s="17">
        <v>0.21470832824707001</v>
      </c>
      <c r="X29">
        <v>0.46821331977844199</v>
      </c>
      <c r="Y29">
        <v>0.46821331977844199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895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7.3979415893554696</v>
      </c>
      <c r="L30" s="10">
        <v>3.4750308990478498</v>
      </c>
      <c r="M30">
        <v>2.0966644287109402</v>
      </c>
      <c r="N30">
        <v>5.08909034729004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3.2392559051513699</v>
      </c>
      <c r="U30">
        <v>2.9665412902832</v>
      </c>
      <c r="V30">
        <v>2.7843761444091801</v>
      </c>
      <c r="W30" s="17">
        <v>0.18216514587402299</v>
      </c>
      <c r="X30">
        <v>0.454879760742187</v>
      </c>
      <c r="Y30">
        <v>0.454879760742187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47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8.6016101837158203</v>
      </c>
      <c r="L31" s="10">
        <v>3.5562801361084002</v>
      </c>
      <c r="M31">
        <v>1.72512435913086</v>
      </c>
      <c r="N31">
        <v>6.4283504486084002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3.1413154602050799</v>
      </c>
      <c r="U31">
        <v>2.8176734447479199</v>
      </c>
      <c r="V31">
        <v>2.60455298423767</v>
      </c>
      <c r="W31" s="17">
        <v>0.21312046051025399</v>
      </c>
      <c r="X31">
        <v>0.536762475967407</v>
      </c>
      <c r="Y31">
        <v>0.536762475967407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135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8.6782855987548793</v>
      </c>
      <c r="L32" s="10">
        <v>3.5440158843994101</v>
      </c>
      <c r="M32">
        <v>1.6060638427734399</v>
      </c>
      <c r="N32">
        <v>6.3926277160644496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3.3585205078125</v>
      </c>
      <c r="U32">
        <v>3.0213584899902299</v>
      </c>
      <c r="V32">
        <v>2.8138573169708301</v>
      </c>
      <c r="W32" s="17">
        <v>0.20750117301940901</v>
      </c>
      <c r="X32">
        <v>0.54466319084167503</v>
      </c>
      <c r="Y32">
        <v>0.54466319084167503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333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8.0957393646240199</v>
      </c>
      <c r="L33" s="10">
        <v>3.4925460815429701</v>
      </c>
      <c r="M33">
        <v>1.79521560668945</v>
      </c>
      <c r="N33">
        <v>5.81172752380371</v>
      </c>
      <c r="O33">
        <v>3</v>
      </c>
      <c r="P33">
        <v>3</v>
      </c>
      <c r="Q33">
        <v>12</v>
      </c>
      <c r="R33" s="16">
        <v>0.25</v>
      </c>
      <c r="S33" s="16">
        <f t="shared" si="1"/>
        <v>0.3</v>
      </c>
      <c r="T33">
        <v>2.8281917572021502</v>
      </c>
      <c r="U33">
        <v>2.55274534225464</v>
      </c>
      <c r="V33">
        <v>2.3588681221008301</v>
      </c>
      <c r="W33" s="17">
        <v>0.19387722015380901</v>
      </c>
      <c r="X33">
        <v>0.46932363510131803</v>
      </c>
      <c r="Y33">
        <v>0.46932363510131803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6">
        <v>627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9.0328903198242205</v>
      </c>
      <c r="L34" s="3">
        <v>3.56332206726074</v>
      </c>
      <c r="M34">
        <v>1.3673553466796899</v>
      </c>
      <c r="N34">
        <v>6.5472145080566397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2.9811477661132799</v>
      </c>
      <c r="U34">
        <v>2.66263651847839</v>
      </c>
      <c r="V34">
        <v>2.4581284523010201</v>
      </c>
      <c r="W34" s="3">
        <v>0.204508066177368</v>
      </c>
      <c r="X34">
        <v>0.52301931381225597</v>
      </c>
      <c r="Y34">
        <v>0.52301931381225597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s="28" customFormat="1" x14ac:dyDescent="0.15">
      <c r="A35" s="29">
        <v>22</v>
      </c>
      <c r="B35" s="28">
        <v>15</v>
      </c>
      <c r="C35" s="28">
        <v>5</v>
      </c>
      <c r="D35" s="28">
        <v>10</v>
      </c>
      <c r="E35" s="28">
        <v>10</v>
      </c>
      <c r="F35" s="28">
        <v>10</v>
      </c>
      <c r="G35" s="28">
        <v>0</v>
      </c>
      <c r="H35" s="28">
        <v>5</v>
      </c>
      <c r="I35" s="28">
        <v>5</v>
      </c>
      <c r="J35" s="28">
        <v>0.75</v>
      </c>
      <c r="K35" s="30">
        <v>7.8447742462158203</v>
      </c>
      <c r="L35" s="30">
        <v>3.5581932067871098</v>
      </c>
      <c r="M35" s="28">
        <v>1.8253154754638701</v>
      </c>
      <c r="N35" s="28">
        <v>5.1074123382568404</v>
      </c>
      <c r="O35" s="28">
        <v>3</v>
      </c>
      <c r="P35" s="28">
        <v>3</v>
      </c>
      <c r="Q35" s="28">
        <v>12</v>
      </c>
      <c r="R35" s="31">
        <v>0.25</v>
      </c>
      <c r="S35" s="31">
        <f t="shared" si="1"/>
        <v>0.3</v>
      </c>
      <c r="T35" s="28">
        <v>3.2751617431640598</v>
      </c>
      <c r="U35" s="28">
        <v>2.9962241649627699</v>
      </c>
      <c r="V35" s="28">
        <v>2.7968080043792698</v>
      </c>
      <c r="W35" s="30">
        <v>0.19941616058349601</v>
      </c>
      <c r="X35" s="28">
        <v>0.47835373878478998</v>
      </c>
      <c r="Y35" s="28">
        <v>0.47835373878478998</v>
      </c>
      <c r="Z35" s="28">
        <v>0.3</v>
      </c>
      <c r="AA35" s="28">
        <v>0.9</v>
      </c>
      <c r="AB35" s="28">
        <v>0.75</v>
      </c>
      <c r="AC35" s="28">
        <v>0.81818181818181801</v>
      </c>
      <c r="AD35" s="28">
        <v>0.1</v>
      </c>
      <c r="AE35" s="28">
        <v>0.6</v>
      </c>
    </row>
    <row r="36" spans="1:31" x14ac:dyDescent="0.15">
      <c r="A36" s="6">
        <v>588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9.0789337158203107</v>
      </c>
      <c r="L36" s="10">
        <v>3.9120616912841801</v>
      </c>
      <c r="M36">
        <v>0.77730941772460904</v>
      </c>
      <c r="N36">
        <v>7.6925945281982404</v>
      </c>
      <c r="O36">
        <v>3</v>
      </c>
      <c r="P36">
        <v>3</v>
      </c>
      <c r="Q36">
        <v>13</v>
      </c>
      <c r="R36" s="16">
        <v>0.23080000000000001</v>
      </c>
      <c r="S36" s="16">
        <f t="shared" ref="S36:S41" si="2">O36/E36</f>
        <v>0.3</v>
      </c>
      <c r="T36">
        <v>2.72343826293945</v>
      </c>
      <c r="U36">
        <v>2.3298029899597199</v>
      </c>
      <c r="V36">
        <v>2.21990990638733</v>
      </c>
      <c r="W36" s="17">
        <v>0.109893083572388</v>
      </c>
      <c r="X36">
        <v>0.50352835655212402</v>
      </c>
      <c r="Y36">
        <v>0.50352835655212402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488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8.7065124511718697</v>
      </c>
      <c r="L37" s="10">
        <v>3.7315120697021502</v>
      </c>
      <c r="M37">
        <v>0.52762222290039096</v>
      </c>
      <c r="N37">
        <v>7.09767723083496</v>
      </c>
      <c r="O37">
        <v>3</v>
      </c>
      <c r="P37">
        <v>3</v>
      </c>
      <c r="Q37">
        <v>13</v>
      </c>
      <c r="R37" s="16">
        <v>0.23080000000000001</v>
      </c>
      <c r="S37" s="16">
        <f t="shared" si="2"/>
        <v>0.3</v>
      </c>
      <c r="T37">
        <v>3.4826622009277299</v>
      </c>
      <c r="U37">
        <v>3.00195360183716</v>
      </c>
      <c r="V37">
        <v>2.87187671661377</v>
      </c>
      <c r="W37" s="17">
        <v>0.130076885223389</v>
      </c>
      <c r="X37">
        <v>0.61078548431396495</v>
      </c>
      <c r="Y37">
        <v>0.61078548431396495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298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8.3583869934081996</v>
      </c>
      <c r="L38" s="10">
        <v>3.7453994750976598</v>
      </c>
      <c r="M38">
        <v>0.74023818969726596</v>
      </c>
      <c r="N38">
        <v>6.5238609313964799</v>
      </c>
      <c r="O38">
        <v>3</v>
      </c>
      <c r="P38">
        <v>3</v>
      </c>
      <c r="Q38">
        <v>13</v>
      </c>
      <c r="R38" s="16">
        <v>0.23080000000000001</v>
      </c>
      <c r="S38" s="16">
        <f t="shared" si="2"/>
        <v>0.3</v>
      </c>
      <c r="T38">
        <v>3.1620712280273402</v>
      </c>
      <c r="U38">
        <v>2.7424664497375502</v>
      </c>
      <c r="V38">
        <v>2.6085798740386998</v>
      </c>
      <c r="W38" s="17">
        <v>0.13388657569885301</v>
      </c>
      <c r="X38">
        <v>0.55349135398864702</v>
      </c>
      <c r="Y38">
        <v>0.55349135398864702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322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8.9093532562255895</v>
      </c>
      <c r="L39" s="10">
        <v>3.8602981567382799</v>
      </c>
      <c r="M39">
        <v>0.63604736328125</v>
      </c>
      <c r="N39">
        <v>7.2488880157470703</v>
      </c>
      <c r="O39">
        <v>3</v>
      </c>
      <c r="P39">
        <v>3</v>
      </c>
      <c r="Q39">
        <v>13</v>
      </c>
      <c r="R39" s="16">
        <v>0.23080000000000001</v>
      </c>
      <c r="S39" s="16">
        <f t="shared" si="2"/>
        <v>0.3</v>
      </c>
      <c r="T39">
        <v>3.1806716918945299</v>
      </c>
      <c r="U39">
        <v>2.7318964004516602</v>
      </c>
      <c r="V39">
        <v>2.59745168685913</v>
      </c>
      <c r="W39" s="17">
        <v>0.13444471359252899</v>
      </c>
      <c r="X39">
        <v>0.58322000503539995</v>
      </c>
      <c r="Y39">
        <v>0.58322000503539995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336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8.10992431640625</v>
      </c>
      <c r="L40" s="10">
        <v>3.7348098754882799</v>
      </c>
      <c r="M40">
        <v>0.77038192749023404</v>
      </c>
      <c r="N40">
        <v>5.9970664978027299</v>
      </c>
      <c r="O40">
        <v>3</v>
      </c>
      <c r="P40">
        <v>3</v>
      </c>
      <c r="Q40">
        <v>13</v>
      </c>
      <c r="R40" s="16">
        <v>0.23080000000000001</v>
      </c>
      <c r="S40" s="16">
        <f t="shared" si="2"/>
        <v>0.3</v>
      </c>
      <c r="T40">
        <v>3.34078788757324</v>
      </c>
      <c r="U40">
        <v>2.9262900352478001</v>
      </c>
      <c r="V40">
        <v>2.7806494235992401</v>
      </c>
      <c r="W40" s="17">
        <v>0.14564061164855999</v>
      </c>
      <c r="X40">
        <v>0.56013846397399902</v>
      </c>
      <c r="Y40">
        <v>0.56013846397399902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19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8.1937770843505895</v>
      </c>
      <c r="L41" s="10">
        <v>3.8267078399658199</v>
      </c>
      <c r="M41">
        <v>1.1923675537109399</v>
      </c>
      <c r="N41">
        <v>6.5271110534668004</v>
      </c>
      <c r="O41">
        <v>3</v>
      </c>
      <c r="P41">
        <v>3</v>
      </c>
      <c r="Q41">
        <v>13</v>
      </c>
      <c r="R41" s="16">
        <v>0.23080000000000001</v>
      </c>
      <c r="S41" s="16">
        <f t="shared" si="2"/>
        <v>0.3</v>
      </c>
      <c r="T41">
        <v>2.95218086242676</v>
      </c>
      <c r="U41">
        <v>2.5754084587097199</v>
      </c>
      <c r="V41">
        <v>2.42548680305481</v>
      </c>
      <c r="W41" s="17">
        <v>0.149921655654907</v>
      </c>
      <c r="X41">
        <v>0.52669405937194802</v>
      </c>
      <c r="Y41">
        <v>0.52669405937194802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590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8.3735904693603498</v>
      </c>
      <c r="L42" s="10">
        <v>4.0404186248779297</v>
      </c>
      <c r="M42">
        <v>1.5608711242675799</v>
      </c>
      <c r="N42">
        <v>6.7003517150878897</v>
      </c>
      <c r="O42">
        <v>3</v>
      </c>
      <c r="P42">
        <v>3</v>
      </c>
      <c r="Q42">
        <v>13</v>
      </c>
      <c r="R42" s="16">
        <v>0.23080000000000001</v>
      </c>
      <c r="S42" s="16">
        <f t="shared" ref="S42:S52" si="3">O42/E42</f>
        <v>0.3</v>
      </c>
      <c r="T42">
        <v>2.7432899475097701</v>
      </c>
      <c r="U42">
        <v>2.4260277748107901</v>
      </c>
      <c r="V42">
        <v>2.2642667293548602</v>
      </c>
      <c r="W42" s="17">
        <v>0.16176104545593301</v>
      </c>
      <c r="X42">
        <v>0.479023218154907</v>
      </c>
      <c r="Y42">
        <v>0.479023218154907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164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10.9258079528809</v>
      </c>
      <c r="L43" s="10">
        <v>3.7394924163818399</v>
      </c>
      <c r="M43">
        <v>1.05331039428711</v>
      </c>
      <c r="N43">
        <v>9.0002746582031197</v>
      </c>
      <c r="O43">
        <v>4</v>
      </c>
      <c r="P43">
        <v>4</v>
      </c>
      <c r="Q43">
        <v>14</v>
      </c>
      <c r="R43" s="16">
        <v>0.28570000000000001</v>
      </c>
      <c r="S43" s="16">
        <f t="shared" si="3"/>
        <v>0.4</v>
      </c>
      <c r="T43">
        <v>3.0602340698242201</v>
      </c>
      <c r="U43">
        <v>2.6742031574249299</v>
      </c>
      <c r="V43">
        <v>2.5109989643096902</v>
      </c>
      <c r="W43" s="17">
        <v>0.16320419311523399</v>
      </c>
      <c r="X43">
        <v>0.54923510551452603</v>
      </c>
      <c r="Y43">
        <v>0.54923510551452603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259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7.7890758514404297</v>
      </c>
      <c r="L44" s="10">
        <v>3.7769069671630899</v>
      </c>
      <c r="M44">
        <v>1.3085861206054701</v>
      </c>
      <c r="N44">
        <v>5.9165477752685502</v>
      </c>
      <c r="O44">
        <v>2</v>
      </c>
      <c r="P44">
        <v>2</v>
      </c>
      <c r="Q44">
        <v>12</v>
      </c>
      <c r="R44" s="16">
        <v>0.16669999999999999</v>
      </c>
      <c r="S44" s="16">
        <f t="shared" si="3"/>
        <v>0.2</v>
      </c>
      <c r="T44">
        <v>3.3231391906738299</v>
      </c>
      <c r="U44">
        <v>2.94778251647949</v>
      </c>
      <c r="V44">
        <v>2.7789003849029501</v>
      </c>
      <c r="W44" s="17">
        <v>0.168882131576538</v>
      </c>
      <c r="X44">
        <v>0.54423880577087402</v>
      </c>
      <c r="Y44">
        <v>0.54423880577087402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349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8.5923042297363299</v>
      </c>
      <c r="L45" s="10">
        <v>4.0425281524658203</v>
      </c>
      <c r="M45">
        <v>0.82660675048828103</v>
      </c>
      <c r="N45">
        <v>6.0145702362060502</v>
      </c>
      <c r="O45">
        <v>3</v>
      </c>
      <c r="P45">
        <v>3</v>
      </c>
      <c r="Q45">
        <v>13</v>
      </c>
      <c r="R45" s="16">
        <v>0.23080000000000001</v>
      </c>
      <c r="S45" s="16">
        <f t="shared" si="3"/>
        <v>0.3</v>
      </c>
      <c r="T45">
        <v>3.3683948516845699</v>
      </c>
      <c r="U45">
        <v>2.9685811996460001</v>
      </c>
      <c r="V45">
        <v>2.7886581420898402</v>
      </c>
      <c r="W45" s="17">
        <v>0.17992305755615201</v>
      </c>
      <c r="X45">
        <v>0.57973670959472701</v>
      </c>
      <c r="Y45">
        <v>0.57973670959472701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667</v>
      </c>
      <c r="B46">
        <v>14</v>
      </c>
      <c r="C46">
        <v>6</v>
      </c>
      <c r="D46">
        <v>10</v>
      </c>
      <c r="E46">
        <v>10</v>
      </c>
      <c r="F46">
        <v>9</v>
      </c>
      <c r="G46">
        <v>1</v>
      </c>
      <c r="H46">
        <v>5</v>
      </c>
      <c r="I46">
        <v>5</v>
      </c>
      <c r="J46">
        <v>0.7</v>
      </c>
      <c r="K46" s="3">
        <v>8.5581188201904297</v>
      </c>
      <c r="L46" s="10">
        <v>3.83038330078125</v>
      </c>
      <c r="M46">
        <v>1.64736175537109</v>
      </c>
      <c r="N46">
        <v>5.0894241333007804</v>
      </c>
      <c r="O46">
        <v>3</v>
      </c>
      <c r="P46">
        <v>3</v>
      </c>
      <c r="Q46">
        <v>12</v>
      </c>
      <c r="R46" s="16">
        <v>0.25</v>
      </c>
      <c r="S46" s="16">
        <f t="shared" si="3"/>
        <v>0.3</v>
      </c>
      <c r="T46">
        <v>2.9897003173828098</v>
      </c>
      <c r="U46">
        <v>2.69706034660339</v>
      </c>
      <c r="V46">
        <v>2.5115180015564</v>
      </c>
      <c r="W46" s="17">
        <v>0.18554234504699699</v>
      </c>
      <c r="X46">
        <v>0.47818231582641602</v>
      </c>
      <c r="Y46">
        <v>0.47818231582641602</v>
      </c>
      <c r="Z46">
        <v>0.3</v>
      </c>
      <c r="AA46">
        <v>0.9</v>
      </c>
      <c r="AB46">
        <v>0.75</v>
      </c>
      <c r="AC46">
        <v>0.81818181818181801</v>
      </c>
      <c r="AD46">
        <v>0.1</v>
      </c>
      <c r="AE46">
        <v>0.6</v>
      </c>
    </row>
    <row r="47" spans="1:31" x14ac:dyDescent="0.15">
      <c r="A47" s="6">
        <v>367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7.2493267059326199</v>
      </c>
      <c r="L47" s="10">
        <v>3.9420070648193399</v>
      </c>
      <c r="M47">
        <v>2.0554904937744101</v>
      </c>
      <c r="N47">
        <v>5.1241016387939498</v>
      </c>
      <c r="O47">
        <v>2</v>
      </c>
      <c r="P47">
        <v>2</v>
      </c>
      <c r="Q47">
        <v>11</v>
      </c>
      <c r="R47" s="16">
        <v>0.18179999999999999</v>
      </c>
      <c r="S47" s="16">
        <f t="shared" si="3"/>
        <v>0.2</v>
      </c>
      <c r="T47">
        <v>2.5717868804931601</v>
      </c>
      <c r="U47">
        <v>2.3105263710021999</v>
      </c>
      <c r="V47">
        <v>2.1209440231323202</v>
      </c>
      <c r="W47" s="17">
        <v>0.18958234786987299</v>
      </c>
      <c r="X47">
        <v>0.45084285736084001</v>
      </c>
      <c r="Y47">
        <v>0.45084285736084001</v>
      </c>
      <c r="Z47">
        <v>0.2</v>
      </c>
      <c r="AA47">
        <v>0.9</v>
      </c>
      <c r="AB47">
        <v>0.81818181818181801</v>
      </c>
      <c r="AC47">
        <v>0.85714285714285698</v>
      </c>
      <c r="AD47">
        <v>0.1</v>
      </c>
      <c r="AE47">
        <v>0.7</v>
      </c>
    </row>
    <row r="48" spans="1:31" x14ac:dyDescent="0.15">
      <c r="A48" s="6">
        <v>943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7.1337642669677699</v>
      </c>
      <c r="L48" s="10">
        <v>3.93759346008301</v>
      </c>
      <c r="M48">
        <v>2.2982063293457</v>
      </c>
      <c r="N48">
        <v>5.2581138610839799</v>
      </c>
      <c r="O48">
        <v>2</v>
      </c>
      <c r="P48">
        <v>2</v>
      </c>
      <c r="Q48">
        <v>11</v>
      </c>
      <c r="R48" s="16">
        <v>0.18179999999999999</v>
      </c>
      <c r="S48" s="16">
        <f t="shared" si="3"/>
        <v>0.2</v>
      </c>
      <c r="T48">
        <v>2.81827735900879</v>
      </c>
      <c r="U48">
        <v>2.5575652122497599</v>
      </c>
      <c r="V48">
        <v>2.3670539855957</v>
      </c>
      <c r="W48" s="17">
        <v>0.19051122665405301</v>
      </c>
      <c r="X48">
        <v>0.45122337341308599</v>
      </c>
      <c r="Y48">
        <v>0.45122337341308599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6">
        <v>721</v>
      </c>
      <c r="B49">
        <v>15</v>
      </c>
      <c r="C49">
        <v>5</v>
      </c>
      <c r="D49">
        <v>10</v>
      </c>
      <c r="E49">
        <v>10</v>
      </c>
      <c r="F49">
        <v>9</v>
      </c>
      <c r="G49">
        <v>1</v>
      </c>
      <c r="H49">
        <v>6</v>
      </c>
      <c r="I49">
        <v>4</v>
      </c>
      <c r="J49">
        <v>0.75</v>
      </c>
      <c r="K49" s="3">
        <v>9.7213115692138707</v>
      </c>
      <c r="L49" s="10">
        <v>3.7231922149658199</v>
      </c>
      <c r="M49">
        <v>2.3304786682128902</v>
      </c>
      <c r="N49">
        <v>6.5150814056396502</v>
      </c>
      <c r="O49">
        <v>2</v>
      </c>
      <c r="P49">
        <v>2</v>
      </c>
      <c r="Q49">
        <v>11</v>
      </c>
      <c r="R49" s="16">
        <v>0.18179999999999999</v>
      </c>
      <c r="S49" s="16">
        <f t="shared" si="3"/>
        <v>0.2</v>
      </c>
      <c r="T49">
        <v>3.1499767303466801</v>
      </c>
      <c r="U49">
        <v>2.84801197052002</v>
      </c>
      <c r="V49">
        <v>2.65669822692871</v>
      </c>
      <c r="W49" s="17">
        <v>0.19131374359130901</v>
      </c>
      <c r="X49">
        <v>0.49327850341796903</v>
      </c>
      <c r="Y49">
        <v>0.49327850341796903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6">
        <v>558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8.1867713928222692</v>
      </c>
      <c r="L50" s="10">
        <v>3.6859092712402299</v>
      </c>
      <c r="M50">
        <v>2.3165664672851598</v>
      </c>
      <c r="N50">
        <v>6.2630443572998002</v>
      </c>
      <c r="O50">
        <v>5</v>
      </c>
      <c r="P50">
        <v>5</v>
      </c>
      <c r="Q50">
        <v>15</v>
      </c>
      <c r="R50" s="16">
        <v>0.33329999999999999</v>
      </c>
      <c r="S50" s="16">
        <f t="shared" si="3"/>
        <v>0.5</v>
      </c>
      <c r="T50">
        <v>3.44070243835449</v>
      </c>
      <c r="U50">
        <v>3.0950894355773899</v>
      </c>
      <c r="V50">
        <v>2.9002957344055198</v>
      </c>
      <c r="W50" s="17">
        <v>0.194793701171875</v>
      </c>
      <c r="X50">
        <v>0.54040670394897505</v>
      </c>
      <c r="Y50">
        <v>0.54040670394897505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444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7.5370140075683603</v>
      </c>
      <c r="L51" s="10">
        <v>3.9338493347168</v>
      </c>
      <c r="M51">
        <v>1.3349761962890601</v>
      </c>
      <c r="N51">
        <v>4.6764469146728498</v>
      </c>
      <c r="O51">
        <v>3</v>
      </c>
      <c r="P51">
        <v>3</v>
      </c>
      <c r="Q51">
        <v>13</v>
      </c>
      <c r="R51" s="16">
        <v>0.23080000000000001</v>
      </c>
      <c r="S51" s="16">
        <f t="shared" si="3"/>
        <v>0.3</v>
      </c>
      <c r="T51">
        <v>3.0100288391113299</v>
      </c>
      <c r="U51">
        <v>2.7005419731140101</v>
      </c>
      <c r="V51">
        <v>2.5030605792999299</v>
      </c>
      <c r="W51" s="17">
        <v>0.197481393814087</v>
      </c>
      <c r="X51">
        <v>0.50696825981140103</v>
      </c>
      <c r="Y51">
        <v>0.50696825981140103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607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7.9064579010009801</v>
      </c>
      <c r="L52" s="10">
        <v>4.1059303283691397</v>
      </c>
      <c r="M52">
        <v>1.6172676086425799</v>
      </c>
      <c r="N52">
        <v>5.3535537719726598</v>
      </c>
      <c r="O52">
        <v>2</v>
      </c>
      <c r="P52">
        <v>2</v>
      </c>
      <c r="Q52">
        <v>11</v>
      </c>
      <c r="R52" s="16">
        <v>0.18179999999999999</v>
      </c>
      <c r="S52" s="16">
        <f t="shared" si="3"/>
        <v>0.2</v>
      </c>
      <c r="T52">
        <v>2.8518943786621098</v>
      </c>
      <c r="U52">
        <v>2.5530815124511701</v>
      </c>
      <c r="V52">
        <v>2.3434176445007302</v>
      </c>
      <c r="W52" s="17">
        <v>0.20966386795044001</v>
      </c>
      <c r="X52">
        <v>0.50847673416137695</v>
      </c>
      <c r="Y52">
        <v>0.50847673416137695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s="3" customFormat="1" x14ac:dyDescent="0.15">
      <c r="K53" s="13" t="s">
        <v>29</v>
      </c>
      <c r="L53" s="10">
        <f>AVERAGE(L2:L52)</f>
        <v>3.4727598826090489</v>
      </c>
      <c r="W53" s="17">
        <f t="shared" ref="W53:AE53" si="4">AVERAGE(W2:W52)</f>
        <v>0.15569864067376835</v>
      </c>
      <c r="Z53" s="3">
        <f t="shared" si="4"/>
        <v>0.33529411764705896</v>
      </c>
      <c r="AA53" s="3">
        <f t="shared" si="4"/>
        <v>0.96274509803921549</v>
      </c>
      <c r="AB53" s="3">
        <f t="shared" si="4"/>
        <v>0.74414996767937946</v>
      </c>
      <c r="AC53" s="3">
        <f t="shared" si="4"/>
        <v>0.83820303879127356</v>
      </c>
      <c r="AD53" s="3">
        <f t="shared" si="4"/>
        <v>3.7254901960784327E-2</v>
      </c>
      <c r="AE53" s="3">
        <f t="shared" si="4"/>
        <v>0.62745098039215674</v>
      </c>
    </row>
    <row r="54" spans="1:31" s="3" customFormat="1" x14ac:dyDescent="0.15">
      <c r="K54" s="14" t="s">
        <v>30</v>
      </c>
      <c r="L54" s="10">
        <f>MAX(L2:L52)</f>
        <v>4.1059303283691397</v>
      </c>
      <c r="W54" s="17">
        <f t="shared" ref="W54:AE54" si="5">MAX(W2:W52)</f>
        <v>0.21470832824707001</v>
      </c>
      <c r="Z54" s="3">
        <f t="shared" si="5"/>
        <v>0.6</v>
      </c>
      <c r="AA54" s="3">
        <f t="shared" si="5"/>
        <v>1</v>
      </c>
      <c r="AB54" s="3">
        <f t="shared" si="5"/>
        <v>0.83333333333333304</v>
      </c>
      <c r="AC54" s="3">
        <f t="shared" si="5"/>
        <v>0.90909090909090895</v>
      </c>
      <c r="AD54" s="3">
        <f t="shared" si="5"/>
        <v>0.2</v>
      </c>
      <c r="AE54" s="3">
        <f t="shared" si="5"/>
        <v>0.8</v>
      </c>
    </row>
    <row r="55" spans="1:31" s="3" customFormat="1" x14ac:dyDescent="0.15">
      <c r="L55" s="10">
        <f>MIN(L2:L52)</f>
        <v>2.8284492492675799</v>
      </c>
      <c r="W55" s="17">
        <f t="shared" ref="W55:AE55" si="6">MIN(W2:W52)</f>
        <v>1.5685558319091799E-3</v>
      </c>
      <c r="Z55" s="3">
        <f t="shared" si="6"/>
        <v>0.2</v>
      </c>
      <c r="AA55" s="3">
        <f t="shared" si="6"/>
        <v>0.8</v>
      </c>
      <c r="AB55" s="3">
        <f t="shared" si="6"/>
        <v>0.6</v>
      </c>
      <c r="AC55" s="3">
        <f t="shared" si="6"/>
        <v>0.72</v>
      </c>
      <c r="AD55" s="3">
        <f t="shared" si="6"/>
        <v>0</v>
      </c>
      <c r="AE55" s="3">
        <f t="shared" si="6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17"/>
    </row>
    <row r="76" spans="11:23" s="28" customFormat="1" x14ac:dyDescent="0.15">
      <c r="K76" s="30" t="s">
        <v>161</v>
      </c>
      <c r="L76" s="30">
        <f>COUNTIF(L2:L52,"&lt;3.254")-COUNTIF(L2:L52,"&lt;2.826")</f>
        <v>17</v>
      </c>
      <c r="M76" s="30">
        <v>11</v>
      </c>
      <c r="W76" s="30"/>
    </row>
    <row r="77" spans="11:23" x14ac:dyDescent="0.15">
      <c r="K77" s="3" t="s">
        <v>162</v>
      </c>
      <c r="L77" s="3">
        <f>COUNTIF(L2:L52,"&lt;3.682")-COUNTIF(L2:L52,"&lt;3.254")</f>
        <v>17</v>
      </c>
      <c r="M77" s="3">
        <v>8</v>
      </c>
      <c r="W77" s="17"/>
    </row>
    <row r="78" spans="11:23" s="28" customFormat="1" x14ac:dyDescent="0.15">
      <c r="K78" s="30" t="s">
        <v>163</v>
      </c>
      <c r="L78" s="30">
        <f>COUNTIF(L2:L52,"&lt;4.11")-COUNTIF(L2:L52,"&lt;3.682")</f>
        <v>17</v>
      </c>
      <c r="M78" s="30">
        <v>6</v>
      </c>
      <c r="W78" s="30"/>
    </row>
    <row r="79" spans="11:23" x14ac:dyDescent="0.15">
      <c r="K79" s="3" t="s">
        <v>80</v>
      </c>
      <c r="L79" s="3">
        <f>COUNTIF(L2:L52,"&lt;3.568")-COUNTIF(L2:L52,"&lt;3.373")</f>
        <v>14</v>
      </c>
      <c r="M79" s="3">
        <v>3</v>
      </c>
      <c r="W79" s="3"/>
    </row>
    <row r="80" spans="11:23" x14ac:dyDescent="0.15">
      <c r="K80" s="3" t="s">
        <v>81</v>
      </c>
      <c r="L80" s="3">
        <f>COUNTIF(L2:L52,"&lt;3.763")-COUNTIF(L2:L52,"&lt;3.568")</f>
        <v>9</v>
      </c>
      <c r="W80" s="17"/>
    </row>
    <row r="81" spans="11:23" x14ac:dyDescent="0.15">
      <c r="K81" s="3" t="s">
        <v>82</v>
      </c>
      <c r="L81" s="3">
        <f>COUNTIF(L2:L52,"&lt;3.958")-COUNTIF(L2:L52,"&lt;3.763")</f>
        <v>8</v>
      </c>
      <c r="W81" s="17"/>
    </row>
    <row r="82" spans="11:23" x14ac:dyDescent="0.15">
      <c r="K82" s="3" t="s">
        <v>83</v>
      </c>
      <c r="L82" s="3">
        <f>COUNTIF(L2:L52,"&lt;4.153")-COUNTIF(L2:L52,"&lt;3.958")</f>
        <v>3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M86">
        <v>1.9079999999999999</v>
      </c>
      <c r="N86">
        <v>0.155</v>
      </c>
      <c r="P86">
        <v>0.83799999999999997</v>
      </c>
      <c r="Q86">
        <v>2.9830000000000001</v>
      </c>
      <c r="R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M87">
        <v>2.5009999999999999</v>
      </c>
      <c r="N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M88">
        <v>3.472</v>
      </c>
      <c r="N88">
        <v>0.29099999999999998</v>
      </c>
      <c r="P88">
        <v>2.3980000000000001</v>
      </c>
      <c r="Q88">
        <v>4.5430000000000001</v>
      </c>
      <c r="R88">
        <v>0.214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2.8260000000000001</v>
      </c>
      <c r="Q90">
        <v>4.1100000000000003</v>
      </c>
      <c r="R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E124"/>
  <sheetViews>
    <sheetView topLeftCell="J112" workbookViewId="0">
      <selection activeCell="J1" sqref="A1:XFD135"/>
    </sheetView>
  </sheetViews>
  <sheetFormatPr defaultColWidth="8.875" defaultRowHeight="13.5" x14ac:dyDescent="0.15"/>
  <cols>
    <col min="11" max="12" width="16.5" customWidth="1"/>
    <col min="13" max="14" width="12.875"/>
    <col min="20" max="22" width="12.875"/>
    <col min="23" max="23" width="19" customWidth="1"/>
    <col min="24" max="30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147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 s="3">
        <v>7.5927104949951199</v>
      </c>
      <c r="L2" s="10">
        <v>2.7144756317138699</v>
      </c>
      <c r="M2">
        <v>0.28372955322265597</v>
      </c>
      <c r="N2">
        <v>8.1443538665771502</v>
      </c>
      <c r="O2">
        <v>4</v>
      </c>
      <c r="P2">
        <v>4</v>
      </c>
      <c r="Q2">
        <v>13</v>
      </c>
      <c r="R2" s="16">
        <v>0.30769999999999997</v>
      </c>
      <c r="S2" s="16">
        <f t="shared" ref="S2:S55" si="0">O2/E2</f>
        <v>0.4</v>
      </c>
      <c r="T2">
        <v>3.4357986450195299</v>
      </c>
      <c r="U2">
        <v>2.9036130905151398</v>
      </c>
      <c r="V2">
        <v>2.9277539253234899</v>
      </c>
      <c r="W2" s="17">
        <v>2.4140834808349599E-2</v>
      </c>
      <c r="X2">
        <v>0.50804471969604503</v>
      </c>
      <c r="Y2">
        <v>0.50804471969604503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6">
        <v>365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 s="3">
        <v>7.97296142578125</v>
      </c>
      <c r="L3" s="10">
        <v>2.8002986907959002</v>
      </c>
      <c r="M3">
        <v>0.1246337890625</v>
      </c>
      <c r="N3">
        <v>8.4722270965576207</v>
      </c>
      <c r="O3">
        <v>4</v>
      </c>
      <c r="P3">
        <v>4</v>
      </c>
      <c r="Q3">
        <v>13</v>
      </c>
      <c r="R3" s="16">
        <v>0.30769999999999997</v>
      </c>
      <c r="S3" s="16">
        <f t="shared" si="0"/>
        <v>0.4</v>
      </c>
      <c r="T3">
        <v>3.2654514312744101</v>
      </c>
      <c r="U3">
        <v>2.70167112350464</v>
      </c>
      <c r="V3">
        <v>2.73349809646606</v>
      </c>
      <c r="W3" s="17">
        <v>3.1826972961425802E-2</v>
      </c>
      <c r="X3">
        <v>0.53195333480835005</v>
      </c>
      <c r="Y3">
        <v>0.53195333480835005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x14ac:dyDescent="0.15">
      <c r="A4" s="6">
        <v>473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 s="3">
        <v>7.9275894165039098</v>
      </c>
      <c r="L4" s="10">
        <v>2.6483669281005899</v>
      </c>
      <c r="M4">
        <v>0.66130828857421897</v>
      </c>
      <c r="N4">
        <v>6.5843334197998002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3.7051258087158199</v>
      </c>
      <c r="U4">
        <v>3.2515168190002401</v>
      </c>
      <c r="V4">
        <v>3.1500170230865501</v>
      </c>
      <c r="W4" s="17">
        <v>0.101499795913696</v>
      </c>
      <c r="X4">
        <v>0.55510878562927202</v>
      </c>
      <c r="Y4">
        <v>0.55510878562927202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465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 s="3">
        <v>7.2475414276123002</v>
      </c>
      <c r="L5" s="10">
        <v>2.6715660095214799</v>
      </c>
      <c r="M5">
        <v>1.10940933227539</v>
      </c>
      <c r="N5">
        <v>6.0276374816894496</v>
      </c>
      <c r="O5">
        <v>3</v>
      </c>
      <c r="P5">
        <v>3</v>
      </c>
      <c r="Q5">
        <v>11</v>
      </c>
      <c r="R5" s="16">
        <v>0.2727</v>
      </c>
      <c r="S5" s="16">
        <f t="shared" si="0"/>
        <v>0.3</v>
      </c>
      <c r="T5">
        <v>3.08828544616699</v>
      </c>
      <c r="U5">
        <v>2.7331199645996098</v>
      </c>
      <c r="V5">
        <v>2.6300811767578098</v>
      </c>
      <c r="W5" s="17">
        <v>0.103038787841797</v>
      </c>
      <c r="X5">
        <v>0.45820426940918002</v>
      </c>
      <c r="Y5">
        <v>0.45820426940918002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6">
        <v>637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8.3590946197509801</v>
      </c>
      <c r="L6" s="10">
        <v>2.7022609710693399</v>
      </c>
      <c r="M6">
        <v>0.47758865356445301</v>
      </c>
      <c r="N6">
        <v>6.8643245697021502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3.7901134490966801</v>
      </c>
      <c r="U6">
        <v>3.3169093132018999</v>
      </c>
      <c r="V6">
        <v>3.20951151847839</v>
      </c>
      <c r="W6" s="17">
        <v>0.10739779472351101</v>
      </c>
      <c r="X6">
        <v>0.58060193061828602</v>
      </c>
      <c r="Y6">
        <v>0.58060193061828602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x14ac:dyDescent="0.15">
      <c r="A7" s="6">
        <v>133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8.1249008178710902</v>
      </c>
      <c r="L7" s="10">
        <v>2.6571311950683598</v>
      </c>
      <c r="M7">
        <v>0.60422134399414096</v>
      </c>
      <c r="N7">
        <v>6.8297176361084002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3.8297367095947301</v>
      </c>
      <c r="U7">
        <v>3.37107276916504</v>
      </c>
      <c r="V7">
        <v>3.2589538097381601</v>
      </c>
      <c r="W7" s="17">
        <v>0.11211895942687999</v>
      </c>
      <c r="X7">
        <v>0.57078289985656705</v>
      </c>
      <c r="Y7">
        <v>0.57078289985656705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523</v>
      </c>
      <c r="B8">
        <v>15</v>
      </c>
      <c r="C8">
        <v>5</v>
      </c>
      <c r="D8">
        <v>10</v>
      </c>
      <c r="E8">
        <v>10</v>
      </c>
      <c r="F8">
        <v>9</v>
      </c>
      <c r="G8">
        <v>1</v>
      </c>
      <c r="H8">
        <v>6</v>
      </c>
      <c r="I8">
        <v>4</v>
      </c>
      <c r="J8">
        <v>0.75</v>
      </c>
      <c r="K8" s="3">
        <v>7.95646095275879</v>
      </c>
      <c r="L8" s="10">
        <v>2.79928779602051</v>
      </c>
      <c r="M8">
        <v>1.62091064453125</v>
      </c>
      <c r="N8">
        <v>5.6493225097656197</v>
      </c>
      <c r="O8">
        <v>5</v>
      </c>
      <c r="P8">
        <v>5</v>
      </c>
      <c r="Q8">
        <v>14</v>
      </c>
      <c r="R8" s="16">
        <v>0.35709999999999997</v>
      </c>
      <c r="S8" s="16">
        <f t="shared" si="0"/>
        <v>0.5</v>
      </c>
      <c r="T8">
        <v>3.3187294006347701</v>
      </c>
      <c r="U8">
        <v>3.0012328624725302</v>
      </c>
      <c r="V8">
        <v>2.8874719142913801</v>
      </c>
      <c r="W8" s="17">
        <v>0.113760948181152</v>
      </c>
      <c r="X8">
        <v>0.43125748634338401</v>
      </c>
      <c r="Y8">
        <v>0.43125748634338401</v>
      </c>
      <c r="Z8">
        <v>0.5</v>
      </c>
      <c r="AA8">
        <v>0.9</v>
      </c>
      <c r="AB8">
        <v>0.64285714285714302</v>
      </c>
      <c r="AC8">
        <v>0.75</v>
      </c>
      <c r="AD8">
        <v>0.1</v>
      </c>
      <c r="AE8">
        <v>0.4</v>
      </c>
    </row>
    <row r="9" spans="1:31" x14ac:dyDescent="0.15">
      <c r="A9" s="6">
        <v>326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8.5384082794189506</v>
      </c>
      <c r="L9" s="10">
        <v>2.7803001403808598</v>
      </c>
      <c r="M9">
        <v>0.56219100952148404</v>
      </c>
      <c r="N9">
        <v>7.0799999237060502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3.5761966705322301</v>
      </c>
      <c r="U9">
        <v>3.12972831726074</v>
      </c>
      <c r="V9">
        <v>3.0091691017150901</v>
      </c>
      <c r="W9" s="17">
        <v>0.12055921554565401</v>
      </c>
      <c r="X9">
        <v>0.567027568817139</v>
      </c>
      <c r="Y9">
        <v>0.567027568817139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936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8.1866207122802699</v>
      </c>
      <c r="L10" s="10">
        <v>2.7772979736328098</v>
      </c>
      <c r="M10">
        <v>0.68459701538085904</v>
      </c>
      <c r="N10">
        <v>6.6332588195800799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3.7980613708496098</v>
      </c>
      <c r="U10">
        <v>3.3487637042999299</v>
      </c>
      <c r="V10">
        <v>3.2189126014709499</v>
      </c>
      <c r="W10" s="17">
        <v>0.12985110282897899</v>
      </c>
      <c r="X10">
        <v>0.579148769378662</v>
      </c>
      <c r="Y10">
        <v>0.579148769378662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s="1" customFormat="1" x14ac:dyDescent="0.15">
      <c r="A11" s="8">
        <v>579</v>
      </c>
      <c r="B11" s="1">
        <v>15</v>
      </c>
      <c r="C11" s="1">
        <v>5</v>
      </c>
      <c r="D11" s="1">
        <v>10</v>
      </c>
      <c r="E11" s="1">
        <v>10</v>
      </c>
      <c r="F11" s="1">
        <v>10</v>
      </c>
      <c r="G11" s="1">
        <v>0</v>
      </c>
      <c r="H11" s="1">
        <v>5</v>
      </c>
      <c r="I11" s="1">
        <v>5</v>
      </c>
      <c r="J11" s="1">
        <v>0.75</v>
      </c>
      <c r="K11" s="12">
        <v>8.2938251495361293</v>
      </c>
      <c r="L11" s="12">
        <v>2.7973766326904301</v>
      </c>
      <c r="M11" s="1">
        <v>0.57436752319335904</v>
      </c>
      <c r="N11" s="1">
        <v>6.5468673706054696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3.5668888092040998</v>
      </c>
      <c r="U11" s="1">
        <v>3.12872385978699</v>
      </c>
      <c r="V11" s="1">
        <v>2.9969449043273899</v>
      </c>
      <c r="W11" s="12">
        <v>0.131778955459595</v>
      </c>
      <c r="X11" s="1">
        <v>0.56994390487670898</v>
      </c>
      <c r="Y11" s="1">
        <v>0.56994390487670898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625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 s="3">
        <v>9.2096900939941406</v>
      </c>
      <c r="L12" s="10">
        <v>2.85905838012695</v>
      </c>
      <c r="M12">
        <v>0.52288818359375</v>
      </c>
      <c r="N12">
        <v>8.0289115905761701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3.3103942871093701</v>
      </c>
      <c r="U12">
        <v>2.8554091453552202</v>
      </c>
      <c r="V12">
        <v>2.7563230991363499</v>
      </c>
      <c r="W12" s="17">
        <v>9.9086046218872098E-2</v>
      </c>
      <c r="X12">
        <v>0.55407118797302202</v>
      </c>
      <c r="Y12">
        <v>0.55407118797302202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904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 s="3">
        <v>9.0766181945800799</v>
      </c>
      <c r="L13" s="10">
        <v>2.9220333099365199</v>
      </c>
      <c r="M13">
        <v>0.669952392578125</v>
      </c>
      <c r="N13">
        <v>7.8049945831298801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3.79270362854004</v>
      </c>
      <c r="U13">
        <v>3.2864410877227801</v>
      </c>
      <c r="V13">
        <v>3.1766781806945801</v>
      </c>
      <c r="W13" s="17">
        <v>0.10976290702819801</v>
      </c>
      <c r="X13">
        <v>0.61602544784545898</v>
      </c>
      <c r="Y13">
        <v>0.61602544784545898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86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 s="3">
        <v>8.3743400573730504</v>
      </c>
      <c r="L14" s="10">
        <v>2.8474159240722701</v>
      </c>
      <c r="M14">
        <v>0.84817123413085904</v>
      </c>
      <c r="N14">
        <v>7.0553627014160201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3.4937095642089799</v>
      </c>
      <c r="U14">
        <v>3.0568745136261</v>
      </c>
      <c r="V14">
        <v>2.9398140907287602</v>
      </c>
      <c r="W14" s="17">
        <v>0.11706042289733901</v>
      </c>
      <c r="X14">
        <v>0.55389547348022505</v>
      </c>
      <c r="Y14">
        <v>0.55389547348022505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871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 s="3">
        <v>7.9087219238281197</v>
      </c>
      <c r="L15" s="10">
        <v>2.8474178314209002</v>
      </c>
      <c r="M15">
        <v>2.1939430236816402</v>
      </c>
      <c r="N15">
        <v>6.80181884765625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3.80978584289551</v>
      </c>
      <c r="U15">
        <v>3.40479636192322</v>
      </c>
      <c r="V15">
        <v>3.2825675010681099</v>
      </c>
      <c r="W15" s="17">
        <v>0.122228860855102</v>
      </c>
      <c r="X15">
        <v>0.52721834182739302</v>
      </c>
      <c r="Y15">
        <v>0.52721834182739302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648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7.3701820373535201</v>
      </c>
      <c r="L16" s="10">
        <v>2.8359832763671902</v>
      </c>
      <c r="M16">
        <v>1.3932571411132799</v>
      </c>
      <c r="N16">
        <v>6.1829357147216797</v>
      </c>
      <c r="O16">
        <v>4</v>
      </c>
      <c r="P16">
        <v>4</v>
      </c>
      <c r="Q16">
        <v>13</v>
      </c>
      <c r="R16" s="16">
        <v>0.30769999999999997</v>
      </c>
      <c r="S16" s="16">
        <f t="shared" si="0"/>
        <v>0.4</v>
      </c>
      <c r="T16">
        <v>3.3757514953613299</v>
      </c>
      <c r="U16">
        <v>2.9928612709045401</v>
      </c>
      <c r="V16">
        <v>2.8697154521942099</v>
      </c>
      <c r="W16" s="17">
        <v>0.123145818710327</v>
      </c>
      <c r="X16">
        <v>0.50603604316711404</v>
      </c>
      <c r="Y16">
        <v>0.50603604316711404</v>
      </c>
      <c r="Z16">
        <v>0.4</v>
      </c>
      <c r="AA16">
        <v>0.9</v>
      </c>
      <c r="AB16">
        <v>0.69230769230769196</v>
      </c>
      <c r="AC16">
        <v>0.78260869565217395</v>
      </c>
      <c r="AD16">
        <v>0.1</v>
      </c>
      <c r="AE16">
        <v>0.5</v>
      </c>
    </row>
    <row r="17" spans="1:31" x14ac:dyDescent="0.15">
      <c r="A17" s="6">
        <v>571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8.9176368713378906</v>
      </c>
      <c r="L17" s="10">
        <v>2.97793388366699</v>
      </c>
      <c r="M17">
        <v>0.78678894042968694</v>
      </c>
      <c r="N17">
        <v>7.4971160888671902</v>
      </c>
      <c r="O17">
        <v>5</v>
      </c>
      <c r="P17">
        <v>5</v>
      </c>
      <c r="Q17">
        <v>15</v>
      </c>
      <c r="R17" s="16">
        <v>0.33329999999999999</v>
      </c>
      <c r="S17" s="16">
        <f t="shared" si="0"/>
        <v>0.5</v>
      </c>
      <c r="T17">
        <v>3.6961498260497998</v>
      </c>
      <c r="U17">
        <v>3.2113220691680899</v>
      </c>
      <c r="V17">
        <v>3.0879595279693599</v>
      </c>
      <c r="W17" s="17">
        <v>0.12336254119873</v>
      </c>
      <c r="X17">
        <v>0.608190298080444</v>
      </c>
      <c r="Y17">
        <v>0.608190298080444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375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8.2417392730712908</v>
      </c>
      <c r="L18" s="10">
        <v>2.9888610839843701</v>
      </c>
      <c r="M18">
        <v>1.03568267822266</v>
      </c>
      <c r="N18">
        <v>6.5994071960449201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3.4292221069335902</v>
      </c>
      <c r="U18">
        <v>3.0179691314697301</v>
      </c>
      <c r="V18">
        <v>2.8843188285827601</v>
      </c>
      <c r="W18" s="17">
        <v>0.133650302886963</v>
      </c>
      <c r="X18">
        <v>0.54490327835082997</v>
      </c>
      <c r="Y18">
        <v>0.54490327835082997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938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8.7781810760497994</v>
      </c>
      <c r="L19" s="10">
        <v>2.89866065979004</v>
      </c>
      <c r="M19">
        <v>0.52587127685546897</v>
      </c>
      <c r="N19">
        <v>7.0134658813476598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3.4633522033691402</v>
      </c>
      <c r="U19">
        <v>3.0404236316680899</v>
      </c>
      <c r="V19">
        <v>2.9055769443511998</v>
      </c>
      <c r="W19" s="17">
        <v>0.134846687316895</v>
      </c>
      <c r="X19">
        <v>0.557775259017944</v>
      </c>
      <c r="Y19">
        <v>0.557775259017944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698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8.0581130981445295</v>
      </c>
      <c r="L20" s="10">
        <v>2.8542957305908199</v>
      </c>
      <c r="M20">
        <v>0.80971527099609397</v>
      </c>
      <c r="N20">
        <v>6.3184852600097701</v>
      </c>
      <c r="O20">
        <v>4</v>
      </c>
      <c r="P20">
        <v>4</v>
      </c>
      <c r="Q20">
        <v>13</v>
      </c>
      <c r="R20" s="16">
        <v>0.30769999999999997</v>
      </c>
      <c r="S20" s="16">
        <f t="shared" si="0"/>
        <v>0.4</v>
      </c>
      <c r="T20">
        <v>3.1939716339111301</v>
      </c>
      <c r="U20">
        <v>2.8159756660461399</v>
      </c>
      <c r="V20">
        <v>2.6805729866027801</v>
      </c>
      <c r="W20" s="17">
        <v>0.13540267944335899</v>
      </c>
      <c r="X20">
        <v>0.51339864730835005</v>
      </c>
      <c r="Y20">
        <v>0.51339864730835005</v>
      </c>
      <c r="Z20">
        <v>0.4</v>
      </c>
      <c r="AA20">
        <v>0.9</v>
      </c>
      <c r="AB20">
        <v>0.69230769230769196</v>
      </c>
      <c r="AC20">
        <v>0.78260869565217395</v>
      </c>
      <c r="AD20">
        <v>0.1</v>
      </c>
      <c r="AE20">
        <v>0.5</v>
      </c>
    </row>
    <row r="21" spans="1:31" s="1" customFormat="1" x14ac:dyDescent="0.15">
      <c r="A21" s="8">
        <v>509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7.6871566772460902</v>
      </c>
      <c r="L21" s="12">
        <v>2.8284492492675799</v>
      </c>
      <c r="M21" s="1">
        <v>0.94478225708007801</v>
      </c>
      <c r="N21" s="1">
        <v>5.9500885009765598</v>
      </c>
      <c r="O21" s="1">
        <v>3</v>
      </c>
      <c r="P21" s="1">
        <v>3</v>
      </c>
      <c r="Q21" s="1">
        <v>12</v>
      </c>
      <c r="R21" s="19">
        <v>0.25</v>
      </c>
      <c r="S21" s="19">
        <f t="shared" si="0"/>
        <v>0.3</v>
      </c>
      <c r="T21" s="1">
        <v>3.0567760467529301</v>
      </c>
      <c r="U21" s="1">
        <v>2.71122169494629</v>
      </c>
      <c r="V21" s="1">
        <v>2.56662774085998</v>
      </c>
      <c r="W21" s="12">
        <v>0.14459395408630399</v>
      </c>
      <c r="X21" s="1">
        <v>0.490148305892944</v>
      </c>
      <c r="Y21" s="1">
        <v>0.490148305892944</v>
      </c>
      <c r="Z21" s="1">
        <v>0.3</v>
      </c>
      <c r="AA21" s="1">
        <v>0.9</v>
      </c>
      <c r="AB21" s="1">
        <v>0.75</v>
      </c>
      <c r="AC21" s="1">
        <v>0.81818181818181801</v>
      </c>
      <c r="AD21" s="1">
        <v>0.1</v>
      </c>
      <c r="AE21" s="1">
        <v>0.6</v>
      </c>
    </row>
    <row r="22" spans="1:31" x14ac:dyDescent="0.15">
      <c r="A22" s="6">
        <v>194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 s="3">
        <v>8.7540836334228498</v>
      </c>
      <c r="L22" s="10">
        <v>3.1999416351318399</v>
      </c>
      <c r="M22">
        <v>0.15018081665039101</v>
      </c>
      <c r="N22">
        <v>8.8024158477783203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3.3016281127929701</v>
      </c>
      <c r="U22">
        <v>2.7430267333984402</v>
      </c>
      <c r="V22">
        <v>2.7414581775665301</v>
      </c>
      <c r="W22" s="17">
        <v>1.5685558319091799E-3</v>
      </c>
      <c r="X22">
        <v>0.56016993522643999</v>
      </c>
      <c r="Y22">
        <v>0.56016993522643999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826</v>
      </c>
      <c r="B23">
        <v>13</v>
      </c>
      <c r="C23">
        <v>7</v>
      </c>
      <c r="D23">
        <v>10</v>
      </c>
      <c r="E23">
        <v>10</v>
      </c>
      <c r="F23">
        <v>9</v>
      </c>
      <c r="G23">
        <v>1</v>
      </c>
      <c r="H23">
        <v>4</v>
      </c>
      <c r="I23">
        <v>6</v>
      </c>
      <c r="J23">
        <v>0.65</v>
      </c>
      <c r="K23" s="3">
        <v>7.3606605529785201</v>
      </c>
      <c r="L23" s="10">
        <v>3.1785659790039098</v>
      </c>
      <c r="M23">
        <v>0.79636383056640603</v>
      </c>
      <c r="N23">
        <v>6.4848976135253897</v>
      </c>
      <c r="O23">
        <v>4</v>
      </c>
      <c r="P23">
        <v>4</v>
      </c>
      <c r="Q23">
        <v>13</v>
      </c>
      <c r="R23" s="16">
        <v>0.30769999999999997</v>
      </c>
      <c r="S23" s="16">
        <f t="shared" si="0"/>
        <v>0.4</v>
      </c>
      <c r="T23">
        <v>2.875732421875</v>
      </c>
      <c r="U23">
        <v>2.5069985389709499</v>
      </c>
      <c r="V23">
        <v>2.48158931732178</v>
      </c>
      <c r="W23" s="17">
        <v>2.5409221649169901E-2</v>
      </c>
      <c r="X23">
        <v>0.39414310455322299</v>
      </c>
      <c r="Y23">
        <v>0.39414310455322299</v>
      </c>
      <c r="Z23">
        <v>0.4</v>
      </c>
      <c r="AA23">
        <v>0.9</v>
      </c>
      <c r="AB23">
        <v>0.69230769230769196</v>
      </c>
      <c r="AC23">
        <v>0.78260869565217395</v>
      </c>
      <c r="AD23">
        <v>0.1</v>
      </c>
      <c r="AE23">
        <v>0.5</v>
      </c>
    </row>
    <row r="24" spans="1:31" x14ac:dyDescent="0.15">
      <c r="A24" s="6">
        <v>139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7.91512107849121</v>
      </c>
      <c r="L24" s="10">
        <v>3.0504188537597701</v>
      </c>
      <c r="M24">
        <v>0.32053756713867199</v>
      </c>
      <c r="N24">
        <v>7.6119632720947301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3.1472129821777299</v>
      </c>
      <c r="U24">
        <v>2.64344978332519</v>
      </c>
      <c r="V24">
        <v>2.6132624149322501</v>
      </c>
      <c r="W24" s="17">
        <v>3.0187368392944301E-2</v>
      </c>
      <c r="X24">
        <v>0.53395056724548295</v>
      </c>
      <c r="Y24">
        <v>0.53395056724548295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26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7.8317146301269496</v>
      </c>
      <c r="L25" s="10">
        <v>3.0649051666259801</v>
      </c>
      <c r="M25">
        <v>0.44335174560546903</v>
      </c>
      <c r="N25">
        <v>7.5477924346923801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3.2726955413818399</v>
      </c>
      <c r="U25">
        <v>2.7893033027648899</v>
      </c>
      <c r="V25">
        <v>2.7581441402435298</v>
      </c>
      <c r="W25" s="17">
        <v>3.1159162521362301E-2</v>
      </c>
      <c r="X25">
        <v>0.514551401138306</v>
      </c>
      <c r="Y25">
        <v>0.514551401138306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124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 s="3">
        <v>7.3410587310790998</v>
      </c>
      <c r="L26" s="10">
        <v>3.0933818817138699</v>
      </c>
      <c r="M26">
        <v>0.57393264770507801</v>
      </c>
      <c r="N26">
        <v>6.4201107025146502</v>
      </c>
      <c r="O26">
        <v>3</v>
      </c>
      <c r="P26">
        <v>3</v>
      </c>
      <c r="Q26">
        <v>11</v>
      </c>
      <c r="R26" s="16">
        <v>0.2727</v>
      </c>
      <c r="S26" s="16">
        <f t="shared" si="0"/>
        <v>0.3</v>
      </c>
      <c r="T26">
        <v>2.9213008880615199</v>
      </c>
      <c r="U26">
        <v>2.5082163810729998</v>
      </c>
      <c r="V26">
        <v>2.4388997554778999</v>
      </c>
      <c r="W26" s="17">
        <v>6.9316625595092801E-2</v>
      </c>
      <c r="X26">
        <v>0.482401132583618</v>
      </c>
      <c r="Y26">
        <v>0.482401132583618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6">
        <v>872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7.7024211883544904</v>
      </c>
      <c r="L27" s="10">
        <v>3.0466976165771502</v>
      </c>
      <c r="M27">
        <v>1.49460601806641</v>
      </c>
      <c r="N27">
        <v>6.2072620391845703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2.7578697204589799</v>
      </c>
      <c r="U27">
        <v>2.4421029090881401</v>
      </c>
      <c r="V27">
        <v>2.3006236553192099</v>
      </c>
      <c r="W27" s="17">
        <v>0.14147925376892101</v>
      </c>
      <c r="X27">
        <v>0.45724606513977101</v>
      </c>
      <c r="Y27">
        <v>0.45724606513977101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81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9.0150375366210902</v>
      </c>
      <c r="L28" s="10">
        <v>3.1596374511718701</v>
      </c>
      <c r="M28">
        <v>0.88665771484375</v>
      </c>
      <c r="N28">
        <v>7.1648426055908203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3.8138198852539098</v>
      </c>
      <c r="U28">
        <v>3.3624386787414502</v>
      </c>
      <c r="V28">
        <v>3.2055625915527299</v>
      </c>
      <c r="W28" s="17">
        <v>0.15687608718872101</v>
      </c>
      <c r="X28">
        <v>0.60825729370117199</v>
      </c>
      <c r="Y28">
        <v>0.60825729370117199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258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8.7935047149658203</v>
      </c>
      <c r="L29" s="10">
        <v>3.0823822021484402</v>
      </c>
      <c r="M29">
        <v>0.86180114746093694</v>
      </c>
      <c r="N29">
        <v>6.9810791015625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4.00844383239746</v>
      </c>
      <c r="U29">
        <v>3.5459938049316402</v>
      </c>
      <c r="V29">
        <v>3.3885917663574201</v>
      </c>
      <c r="W29" s="17">
        <v>0.157402038574219</v>
      </c>
      <c r="X29">
        <v>0.61985206604003895</v>
      </c>
      <c r="Y29">
        <v>0.61985206604003895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791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7.8393573760986301</v>
      </c>
      <c r="L30" s="10">
        <v>3.1168403625488299</v>
      </c>
      <c r="M30">
        <v>1.3087272644043</v>
      </c>
      <c r="N30">
        <v>5.8287982940673801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3.4938983917236301</v>
      </c>
      <c r="U30">
        <v>3.1642193794250502</v>
      </c>
      <c r="V30">
        <v>2.9954962730407702</v>
      </c>
      <c r="W30" s="17">
        <v>0.16872310638427701</v>
      </c>
      <c r="X30">
        <v>0.498402118682861</v>
      </c>
      <c r="Y30">
        <v>0.498402118682861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267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7.2348403930664098</v>
      </c>
      <c r="L31" s="12">
        <v>3.2259273529052699</v>
      </c>
      <c r="M31" s="1">
        <v>1.8032188415527299</v>
      </c>
      <c r="N31" s="1">
        <v>5.1724166870117196</v>
      </c>
      <c r="O31" s="1">
        <v>3</v>
      </c>
      <c r="P31" s="1">
        <v>3</v>
      </c>
      <c r="Q31" s="1">
        <v>12</v>
      </c>
      <c r="R31" s="19">
        <v>0.25</v>
      </c>
      <c r="S31" s="19">
        <f t="shared" si="0"/>
        <v>0.3</v>
      </c>
      <c r="T31" s="1">
        <v>3.08205986022949</v>
      </c>
      <c r="U31" s="1">
        <v>2.7949919700622599</v>
      </c>
      <c r="V31" s="1">
        <v>2.6184489727020299</v>
      </c>
      <c r="W31" s="12">
        <v>0.17654299736022899</v>
      </c>
      <c r="X31" s="1">
        <v>0.46361088752746599</v>
      </c>
      <c r="Y31" s="1">
        <v>0.46361088752746599</v>
      </c>
      <c r="Z31" s="1">
        <v>0.3</v>
      </c>
      <c r="AA31" s="1">
        <v>0.9</v>
      </c>
      <c r="AB31" s="1">
        <v>0.75</v>
      </c>
      <c r="AC31" s="1">
        <v>0.81818181818181801</v>
      </c>
      <c r="AD31" s="1">
        <v>0.1</v>
      </c>
      <c r="AE31" s="1">
        <v>0.6</v>
      </c>
    </row>
    <row r="32" spans="1:31" x14ac:dyDescent="0.15">
      <c r="A32" s="6">
        <v>474</v>
      </c>
      <c r="B32">
        <v>13</v>
      </c>
      <c r="C32">
        <v>7</v>
      </c>
      <c r="D32">
        <v>10</v>
      </c>
      <c r="E32">
        <v>10</v>
      </c>
      <c r="F32">
        <v>9</v>
      </c>
      <c r="G32">
        <v>1</v>
      </c>
      <c r="H32">
        <v>4</v>
      </c>
      <c r="I32">
        <v>6</v>
      </c>
      <c r="J32">
        <v>0.65</v>
      </c>
      <c r="K32" s="3">
        <v>7.8971233367919904</v>
      </c>
      <c r="L32" s="10">
        <v>3.4597053527832</v>
      </c>
      <c r="M32">
        <v>0.61443710327148404</v>
      </c>
      <c r="N32">
        <v>6.3514308929443404</v>
      </c>
      <c r="O32">
        <v>3</v>
      </c>
      <c r="P32">
        <v>3</v>
      </c>
      <c r="Q32">
        <v>11</v>
      </c>
      <c r="R32" s="16">
        <v>0.2727</v>
      </c>
      <c r="S32" s="16">
        <f t="shared" si="0"/>
        <v>0.3</v>
      </c>
      <c r="T32">
        <v>2.9463424682617201</v>
      </c>
      <c r="U32">
        <v>2.5359339714050302</v>
      </c>
      <c r="V32">
        <v>2.52812623977661</v>
      </c>
      <c r="W32" s="17">
        <v>7.8077316284179696E-3</v>
      </c>
      <c r="X32">
        <v>0.41821622848510698</v>
      </c>
      <c r="Y32">
        <v>0.41821622848510698</v>
      </c>
      <c r="Z32">
        <v>0.3</v>
      </c>
      <c r="AA32">
        <v>0.8</v>
      </c>
      <c r="AB32">
        <v>0.72727272727272696</v>
      </c>
      <c r="AC32">
        <v>0.76190476190476197</v>
      </c>
      <c r="AD32">
        <v>0.2</v>
      </c>
      <c r="AE32">
        <v>0.5</v>
      </c>
    </row>
    <row r="33" spans="1:31" x14ac:dyDescent="0.15">
      <c r="A33" s="6">
        <v>42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8.3586750030517596</v>
      </c>
      <c r="L33" s="10">
        <v>3.4387035369872998</v>
      </c>
      <c r="M33">
        <v>0.42399215698242199</v>
      </c>
      <c r="N33">
        <v>7.2754058837890598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3.5587501525878902</v>
      </c>
      <c r="U33">
        <v>3.07724857330322</v>
      </c>
      <c r="V33">
        <v>2.9885916709899898</v>
      </c>
      <c r="W33" s="17">
        <v>8.8656902313232394E-2</v>
      </c>
      <c r="X33">
        <v>0.57015848159789995</v>
      </c>
      <c r="Y33">
        <v>0.57015848159789995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728</v>
      </c>
      <c r="B34">
        <v>14</v>
      </c>
      <c r="C34">
        <v>6</v>
      </c>
      <c r="D34">
        <v>10</v>
      </c>
      <c r="E34">
        <v>10</v>
      </c>
      <c r="F34">
        <v>9</v>
      </c>
      <c r="G34">
        <v>1</v>
      </c>
      <c r="H34">
        <v>5</v>
      </c>
      <c r="I34">
        <v>5</v>
      </c>
      <c r="J34">
        <v>0.7</v>
      </c>
      <c r="K34" s="3">
        <v>8.311279296875</v>
      </c>
      <c r="L34" s="10">
        <v>3.40718269348144</v>
      </c>
      <c r="M34">
        <v>1.7891731262207</v>
      </c>
      <c r="N34">
        <v>6.5721664428710902</v>
      </c>
      <c r="O34">
        <v>5</v>
      </c>
      <c r="P34">
        <v>5</v>
      </c>
      <c r="Q34">
        <v>14</v>
      </c>
      <c r="R34" s="16">
        <v>0.35709999999999997</v>
      </c>
      <c r="S34" s="16">
        <f t="shared" si="0"/>
        <v>0.5</v>
      </c>
      <c r="T34">
        <v>2.6091175079345699</v>
      </c>
      <c r="U34">
        <v>2.2884228229522701</v>
      </c>
      <c r="V34">
        <v>2.1918892860412602</v>
      </c>
      <c r="W34" s="17">
        <v>9.6533536911010701E-2</v>
      </c>
      <c r="X34">
        <v>0.41722822189330999</v>
      </c>
      <c r="Y34">
        <v>0.41722822189330999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122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7.3813495635986301</v>
      </c>
      <c r="L35" s="10">
        <v>3.4230537414550799</v>
      </c>
      <c r="M35">
        <v>0.89295578002929699</v>
      </c>
      <c r="N35">
        <v>5.6789245605468697</v>
      </c>
      <c r="O35">
        <v>3</v>
      </c>
      <c r="P35">
        <v>3</v>
      </c>
      <c r="Q35">
        <v>13</v>
      </c>
      <c r="R35" s="16">
        <v>0.23080000000000001</v>
      </c>
      <c r="S35" s="16">
        <f t="shared" si="0"/>
        <v>0.3</v>
      </c>
      <c r="T35">
        <v>2.9774074554443399</v>
      </c>
      <c r="U35">
        <v>2.6132168769836399</v>
      </c>
      <c r="V35">
        <v>2.4931561946868901</v>
      </c>
      <c r="W35" s="17">
        <v>0.120060682296753</v>
      </c>
      <c r="X35">
        <v>0.48425126075744601</v>
      </c>
      <c r="Y35">
        <v>0.48425126075744601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820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9.3573627471923793</v>
      </c>
      <c r="L36" s="10">
        <v>3.4400177001953098</v>
      </c>
      <c r="M36">
        <v>1.18503570556641</v>
      </c>
      <c r="N36">
        <v>7.3247261047363299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3.0999946594238299</v>
      </c>
      <c r="U36">
        <v>2.73641777038574</v>
      </c>
      <c r="V36">
        <v>2.56048488616943</v>
      </c>
      <c r="W36" s="17">
        <v>0.17593288421630901</v>
      </c>
      <c r="X36">
        <v>0.53950977325439498</v>
      </c>
      <c r="Y36">
        <v>0.53950977325439498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441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8.3690395355224592</v>
      </c>
      <c r="L37" s="10">
        <v>3.4027957916259801</v>
      </c>
      <c r="M37">
        <v>1.6312103271484399</v>
      </c>
      <c r="N37">
        <v>6.3893070220947301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3.6996479034423801</v>
      </c>
      <c r="U37">
        <v>3.2927107810974099</v>
      </c>
      <c r="V37">
        <v>3.1120703220367401</v>
      </c>
      <c r="W37" s="17">
        <v>0.180640459060669</v>
      </c>
      <c r="X37">
        <v>0.58757758140563998</v>
      </c>
      <c r="Y37">
        <v>0.58757758140563998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341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9.2915840148925799</v>
      </c>
      <c r="L38" s="10">
        <v>3.3382911682128902</v>
      </c>
      <c r="M38">
        <v>0.891143798828125</v>
      </c>
      <c r="N38">
        <v>7.0122776031494096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3.8982982635497998</v>
      </c>
      <c r="U38">
        <v>3.49162745475769</v>
      </c>
      <c r="V38">
        <v>3.3069717884063698</v>
      </c>
      <c r="W38" s="17">
        <v>0.184655666351318</v>
      </c>
      <c r="X38">
        <v>0.59132647514343295</v>
      </c>
      <c r="Y38">
        <v>0.59132647514343295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891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8.3051776885986293</v>
      </c>
      <c r="L39" s="10">
        <v>3.3090267181396502</v>
      </c>
      <c r="M39">
        <v>1.3753700256347701</v>
      </c>
      <c r="N39">
        <v>6.1249771118164098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3.6405735015869101</v>
      </c>
      <c r="U39">
        <v>3.2544918060302699</v>
      </c>
      <c r="V39">
        <v>3.0638194084167498</v>
      </c>
      <c r="W39" s="17">
        <v>0.190672397613525</v>
      </c>
      <c r="X39">
        <v>0.57675409317016602</v>
      </c>
      <c r="Y39">
        <v>0.57675409317016602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198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8.7684097290039098</v>
      </c>
      <c r="L40" s="10">
        <v>3.3038673400878902</v>
      </c>
      <c r="M40">
        <v>1.0797042846679701</v>
      </c>
      <c r="N40">
        <v>6.4807567596435502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3.76474952697754</v>
      </c>
      <c r="U40">
        <v>3.3759093284606898</v>
      </c>
      <c r="V40">
        <v>3.1784703731536901</v>
      </c>
      <c r="W40" s="17">
        <v>0.197438955307007</v>
      </c>
      <c r="X40">
        <v>0.58627915382385298</v>
      </c>
      <c r="Y40">
        <v>0.58627915382385298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s="1" customFormat="1" x14ac:dyDescent="0.15">
      <c r="A41" s="8">
        <v>493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7.8912525177001998</v>
      </c>
      <c r="L41" s="12">
        <v>3.30648612976074</v>
      </c>
      <c r="M41" s="1">
        <v>1.63422775268555</v>
      </c>
      <c r="N41" s="1">
        <v>5.8250179290771502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0"/>
        <v>0.3</v>
      </c>
      <c r="T41" s="1">
        <v>3.1980972290039098</v>
      </c>
      <c r="U41" s="1">
        <v>2.8720688819885201</v>
      </c>
      <c r="V41" s="1">
        <v>2.6721639633178702</v>
      </c>
      <c r="W41" s="12">
        <v>0.19990491867065399</v>
      </c>
      <c r="X41" s="1">
        <v>0.52593326568603505</v>
      </c>
      <c r="Y41" s="1">
        <v>0.52593326568603505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346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9.2520637512206996</v>
      </c>
      <c r="L42" s="10">
        <v>3.5100860595703098</v>
      </c>
      <c r="M42">
        <v>2.6267127990722701</v>
      </c>
      <c r="N42">
        <v>5.2582244873046902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4.05875587463379</v>
      </c>
      <c r="U42">
        <v>3.8101456165313698</v>
      </c>
      <c r="V42">
        <v>3.4641640186309801</v>
      </c>
      <c r="W42" s="17">
        <v>0.34598159790039101</v>
      </c>
      <c r="X42">
        <v>0.59459185600280795</v>
      </c>
      <c r="Y42">
        <v>0.59459185600280795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7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9.7504291534423793</v>
      </c>
      <c r="L43" s="10">
        <v>3.6274681091308598</v>
      </c>
      <c r="M43">
        <v>3.2106761932372998</v>
      </c>
      <c r="N43">
        <v>5.56974220275879</v>
      </c>
      <c r="O43">
        <v>2</v>
      </c>
      <c r="P43">
        <v>2</v>
      </c>
      <c r="Q43">
        <v>12</v>
      </c>
      <c r="R43" s="16">
        <v>0.16669999999999999</v>
      </c>
      <c r="S43" s="16">
        <f t="shared" si="0"/>
        <v>0.2</v>
      </c>
      <c r="T43">
        <v>3.89222908020019</v>
      </c>
      <c r="U43">
        <v>3.7008795738220202</v>
      </c>
      <c r="V43">
        <v>3.3142113685607901</v>
      </c>
      <c r="W43" s="17">
        <v>0.38666820526123102</v>
      </c>
      <c r="X43">
        <v>0.57801771163940396</v>
      </c>
      <c r="Y43">
        <v>0.57801771163940396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6">
        <v>199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7.9574508666992196</v>
      </c>
      <c r="L44" s="10">
        <v>3.5844383239746098</v>
      </c>
      <c r="M44">
        <v>2.3754787445068399</v>
      </c>
      <c r="N44">
        <v>4.2659530639648402</v>
      </c>
      <c r="O44">
        <v>2</v>
      </c>
      <c r="P44">
        <v>2</v>
      </c>
      <c r="Q44">
        <v>11</v>
      </c>
      <c r="R44" s="16">
        <v>0.18179999999999999</v>
      </c>
      <c r="S44" s="16">
        <f t="shared" si="0"/>
        <v>0.2</v>
      </c>
      <c r="T44">
        <v>3.0793838500976598</v>
      </c>
      <c r="U44">
        <v>2.87855720520019</v>
      </c>
      <c r="V44">
        <v>2.57972311973572</v>
      </c>
      <c r="W44" s="17">
        <v>0.29883408546447698</v>
      </c>
      <c r="X44">
        <v>0.49966073036193798</v>
      </c>
      <c r="Y44">
        <v>0.49966073036193798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6">
        <v>686</v>
      </c>
      <c r="B45">
        <v>14</v>
      </c>
      <c r="C45">
        <v>6</v>
      </c>
      <c r="D45">
        <v>10</v>
      </c>
      <c r="E45">
        <v>10</v>
      </c>
      <c r="F45">
        <v>9</v>
      </c>
      <c r="G45">
        <v>1</v>
      </c>
      <c r="H45">
        <v>5</v>
      </c>
      <c r="I45">
        <v>5</v>
      </c>
      <c r="J45">
        <v>0.7</v>
      </c>
      <c r="K45" s="3">
        <v>8.5101070404052699</v>
      </c>
      <c r="L45" s="10">
        <v>3.6526260375976598</v>
      </c>
      <c r="M45">
        <v>1.3950080871582</v>
      </c>
      <c r="N45">
        <v>5.1997261047363299</v>
      </c>
      <c r="O45">
        <v>3</v>
      </c>
      <c r="P45">
        <v>3</v>
      </c>
      <c r="Q45">
        <v>12</v>
      </c>
      <c r="R45" s="16">
        <v>0.25</v>
      </c>
      <c r="S45" s="16">
        <f t="shared" si="0"/>
        <v>0.3</v>
      </c>
      <c r="T45">
        <v>2.9942722320556601</v>
      </c>
      <c r="U45">
        <v>2.6814846992492698</v>
      </c>
      <c r="V45">
        <v>2.5469164848327601</v>
      </c>
      <c r="W45" s="17">
        <v>0.13456821441650399</v>
      </c>
      <c r="X45">
        <v>0.4473557472229</v>
      </c>
      <c r="Y45">
        <v>0.4473557472229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6">
        <v>242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7.4073791503906197</v>
      </c>
      <c r="L46" s="10">
        <v>3.5334434509277299</v>
      </c>
      <c r="M46">
        <v>2.1262779235839799</v>
      </c>
      <c r="N46">
        <v>4.9335460662841797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2.9706649780273402</v>
      </c>
      <c r="U46">
        <v>2.7171599864959699</v>
      </c>
      <c r="V46">
        <v>2.5024516582489</v>
      </c>
      <c r="W46" s="17">
        <v>0.21470832824707001</v>
      </c>
      <c r="X46">
        <v>0.46821331977844199</v>
      </c>
      <c r="Y46">
        <v>0.46821331977844199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47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8.6016101837158203</v>
      </c>
      <c r="L47" s="10">
        <v>3.5562801361084002</v>
      </c>
      <c r="M47">
        <v>1.72512435913086</v>
      </c>
      <c r="N47">
        <v>6.4283504486084002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3.1413154602050799</v>
      </c>
      <c r="U47">
        <v>2.8176734447479199</v>
      </c>
      <c r="V47">
        <v>2.60455298423767</v>
      </c>
      <c r="W47" s="17">
        <v>0.21312046051025399</v>
      </c>
      <c r="X47">
        <v>0.536762475967407</v>
      </c>
      <c r="Y47">
        <v>0.536762475967407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68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8.9207992553710902</v>
      </c>
      <c r="L48" s="10">
        <v>3.6267127990722701</v>
      </c>
      <c r="M48">
        <v>1.4827880859375</v>
      </c>
      <c r="N48">
        <v>6.3003005981445304</v>
      </c>
      <c r="O48">
        <v>3</v>
      </c>
      <c r="P48">
        <v>3</v>
      </c>
      <c r="Q48">
        <v>13</v>
      </c>
      <c r="R48" s="16">
        <v>0.23080000000000001</v>
      </c>
      <c r="S48" s="16">
        <f t="shared" si="0"/>
        <v>0.3</v>
      </c>
      <c r="T48">
        <v>3.2321224212646502</v>
      </c>
      <c r="U48">
        <v>2.8975479602813698</v>
      </c>
      <c r="V48">
        <v>2.66992235183716</v>
      </c>
      <c r="W48" s="17">
        <v>0.22762560844421401</v>
      </c>
      <c r="X48">
        <v>0.56220006942749001</v>
      </c>
      <c r="Y48">
        <v>0.56220006942749001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22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7.8447742462158203</v>
      </c>
      <c r="L49" s="10">
        <v>3.5581932067871098</v>
      </c>
      <c r="M49">
        <v>1.8253154754638701</v>
      </c>
      <c r="N49">
        <v>5.1074123382568404</v>
      </c>
      <c r="O49">
        <v>3</v>
      </c>
      <c r="P49">
        <v>3</v>
      </c>
      <c r="Q49">
        <v>12</v>
      </c>
      <c r="R49" s="16">
        <v>0.25</v>
      </c>
      <c r="S49" s="16">
        <f t="shared" si="0"/>
        <v>0.3</v>
      </c>
      <c r="T49">
        <v>3.2751617431640598</v>
      </c>
      <c r="U49">
        <v>2.9962241649627699</v>
      </c>
      <c r="V49">
        <v>2.7968080043792698</v>
      </c>
      <c r="W49" s="17">
        <v>0.19941616058349601</v>
      </c>
      <c r="X49">
        <v>0.47835373878478998</v>
      </c>
      <c r="Y49">
        <v>0.47835373878478998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627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9.0328903198242205</v>
      </c>
      <c r="L50" s="3">
        <v>3.56332206726074</v>
      </c>
      <c r="M50">
        <v>1.3673553466796899</v>
      </c>
      <c r="N50">
        <v>6.5472145080566397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2.9811477661132799</v>
      </c>
      <c r="U50">
        <v>2.66263651847839</v>
      </c>
      <c r="V50">
        <v>2.4581284523010201</v>
      </c>
      <c r="W50" s="3">
        <v>0.204508066177368</v>
      </c>
      <c r="X50">
        <v>0.52301931381225597</v>
      </c>
      <c r="Y50">
        <v>0.52301931381225597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706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8.3719978332519496</v>
      </c>
      <c r="L51" s="12">
        <v>3.50216865539551</v>
      </c>
      <c r="M51" s="1">
        <v>1.48310470581055</v>
      </c>
      <c r="N51" s="1">
        <v>5.7015380859375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0"/>
        <v>0.3</v>
      </c>
      <c r="T51" s="1">
        <v>3.6610755920410201</v>
      </c>
      <c r="U51" s="1">
        <v>3.3353500366210902</v>
      </c>
      <c r="V51" s="1">
        <v>3.1281661987304701</v>
      </c>
      <c r="W51" s="12">
        <v>0.207183837890625</v>
      </c>
      <c r="X51" s="1">
        <v>0.53290939331054699</v>
      </c>
      <c r="Y51" s="1">
        <v>0.53290939331054699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882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9.9116401672363299</v>
      </c>
      <c r="L52" s="10">
        <v>3.74661064147949</v>
      </c>
      <c r="M52">
        <v>2.8872547149658199</v>
      </c>
      <c r="N52">
        <v>5.9426651000976598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3.9385604858398402</v>
      </c>
      <c r="U52">
        <v>3.7132165431976301</v>
      </c>
      <c r="V52">
        <v>3.35617303848267</v>
      </c>
      <c r="W52" s="17">
        <v>0.35704350471496599</v>
      </c>
      <c r="X52">
        <v>0.58238744735717796</v>
      </c>
      <c r="Y52">
        <v>0.58238744735717796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287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8.0243225097656197</v>
      </c>
      <c r="L53" s="3">
        <v>3.7559452056884801</v>
      </c>
      <c r="M53">
        <v>2.51016426086426</v>
      </c>
      <c r="N53">
        <v>3.9995098114013699</v>
      </c>
      <c r="O53">
        <v>2</v>
      </c>
      <c r="P53">
        <v>2</v>
      </c>
      <c r="Q53">
        <v>11</v>
      </c>
      <c r="R53" s="16">
        <v>0.18179999999999999</v>
      </c>
      <c r="S53" s="16">
        <f t="shared" si="0"/>
        <v>0.2</v>
      </c>
      <c r="T53">
        <v>3.2217845916747998</v>
      </c>
      <c r="U53">
        <v>3.0187540054321298</v>
      </c>
      <c r="V53">
        <v>2.7104396820068399</v>
      </c>
      <c r="W53" s="3">
        <v>0.30831432342529302</v>
      </c>
      <c r="X53">
        <v>0.51134490966796897</v>
      </c>
      <c r="Y53">
        <v>0.51134490966796897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421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10.324913024902299</v>
      </c>
      <c r="L54" s="10">
        <v>3.7413082122802699</v>
      </c>
      <c r="M54">
        <v>3.3769016265869101</v>
      </c>
      <c r="N54">
        <v>6.4074726104736301</v>
      </c>
      <c r="O54">
        <v>6</v>
      </c>
      <c r="P54">
        <v>6</v>
      </c>
      <c r="Q54">
        <v>16</v>
      </c>
      <c r="R54" s="16">
        <v>0.375</v>
      </c>
      <c r="S54" s="16">
        <f t="shared" si="0"/>
        <v>0.6</v>
      </c>
      <c r="T54">
        <v>4.0800895690918004</v>
      </c>
      <c r="U54">
        <v>3.8440616130828902</v>
      </c>
      <c r="V54">
        <v>3.4748260974884002</v>
      </c>
      <c r="W54" s="17">
        <v>0.36923551559448198</v>
      </c>
      <c r="X54">
        <v>0.605263471603394</v>
      </c>
      <c r="Y54">
        <v>0.605263471603394</v>
      </c>
      <c r="Z54">
        <v>0.6</v>
      </c>
      <c r="AA54">
        <v>1</v>
      </c>
      <c r="AB54">
        <v>0.625</v>
      </c>
      <c r="AC54">
        <v>0.76923076923076905</v>
      </c>
      <c r="AD54">
        <v>0</v>
      </c>
      <c r="AE54">
        <v>0.4</v>
      </c>
    </row>
    <row r="55" spans="1:31" x14ac:dyDescent="0.15">
      <c r="A55" s="6">
        <v>181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8.5174999237060494</v>
      </c>
      <c r="L55" s="3">
        <v>3.8955554962158199</v>
      </c>
      <c r="M55">
        <v>1.7473907470703101</v>
      </c>
      <c r="N55">
        <v>4.9475631713867196</v>
      </c>
      <c r="O55">
        <v>3</v>
      </c>
      <c r="P55">
        <v>3</v>
      </c>
      <c r="Q55">
        <v>13</v>
      </c>
      <c r="R55" s="16">
        <v>0.23080000000000001</v>
      </c>
      <c r="S55" s="16">
        <f t="shared" si="0"/>
        <v>0.3</v>
      </c>
      <c r="T55">
        <v>3.5174446105957</v>
      </c>
      <c r="U55">
        <v>3.2080383300781201</v>
      </c>
      <c r="V55">
        <v>2.9224302768707302</v>
      </c>
      <c r="W55" s="3">
        <v>0.28560805320739802</v>
      </c>
      <c r="X55">
        <v>0.59501433372497603</v>
      </c>
      <c r="Y55">
        <v>0.59501433372497603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116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10.695125579834</v>
      </c>
      <c r="L56" s="10">
        <v>3.86113357543945</v>
      </c>
      <c r="M56">
        <v>3.4150371551513699</v>
      </c>
      <c r="N56">
        <v>6.3120250701904297</v>
      </c>
      <c r="O56">
        <v>3</v>
      </c>
      <c r="P56">
        <v>3</v>
      </c>
      <c r="Q56">
        <v>13</v>
      </c>
      <c r="R56" s="16">
        <v>0.23080000000000001</v>
      </c>
      <c r="S56" s="16">
        <f t="shared" ref="S56:S61" si="1">O56/E56</f>
        <v>0.3</v>
      </c>
      <c r="T56">
        <v>4.1133708953857404</v>
      </c>
      <c r="U56">
        <v>3.9187879562377899</v>
      </c>
      <c r="V56">
        <v>3.5277342796325701</v>
      </c>
      <c r="W56" s="17">
        <v>0.391053676605225</v>
      </c>
      <c r="X56">
        <v>0.58563661575317405</v>
      </c>
      <c r="Y56">
        <v>0.58563661575317405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861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9.8185920715331996</v>
      </c>
      <c r="L57" s="10">
        <v>3.8734283447265598</v>
      </c>
      <c r="M57">
        <v>2.5040645599365199</v>
      </c>
      <c r="N57">
        <v>6.4851856231689498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3.3982200622558598</v>
      </c>
      <c r="U57">
        <v>3.1158468723297101</v>
      </c>
      <c r="V57">
        <v>2.8158423900604199</v>
      </c>
      <c r="W57" s="17">
        <v>0.300004482269287</v>
      </c>
      <c r="X57">
        <v>0.58237767219543501</v>
      </c>
      <c r="Y57">
        <v>0.58237767219543501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887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10.2275581359863</v>
      </c>
      <c r="L58" s="10">
        <v>3.8743839263915998</v>
      </c>
      <c r="M58">
        <v>3.3857994079589799</v>
      </c>
      <c r="N58">
        <v>5.4985122680664098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4.1704597473144496</v>
      </c>
      <c r="U58">
        <v>3.9681935310363801</v>
      </c>
      <c r="V58">
        <v>3.58179712295532</v>
      </c>
      <c r="W58" s="17">
        <v>0.38639640808105502</v>
      </c>
      <c r="X58">
        <v>0.58866262435913097</v>
      </c>
      <c r="Y58">
        <v>0.58866262435913097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377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8.2505340576171893</v>
      </c>
      <c r="L59" s="10">
        <v>3.88496971130371</v>
      </c>
      <c r="M59">
        <v>2.65253829956055</v>
      </c>
      <c r="N59">
        <v>4.1948738098144496</v>
      </c>
      <c r="O59">
        <v>2</v>
      </c>
      <c r="P59">
        <v>2</v>
      </c>
      <c r="Q59">
        <v>12</v>
      </c>
      <c r="R59" s="16">
        <v>0.16669999999999999</v>
      </c>
      <c r="S59" s="16">
        <f t="shared" si="1"/>
        <v>0.2</v>
      </c>
      <c r="T59">
        <v>3.1810302734375</v>
      </c>
      <c r="U59">
        <v>2.9841549396514901</v>
      </c>
      <c r="V59">
        <v>2.6513941287994398</v>
      </c>
      <c r="W59" s="17">
        <v>0.332760810852051</v>
      </c>
      <c r="X59">
        <v>0.52963614463806197</v>
      </c>
      <c r="Y59">
        <v>0.52963614463806197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774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9.9837837219238299</v>
      </c>
      <c r="L60" s="10">
        <v>3.8917007446289098</v>
      </c>
      <c r="M60">
        <v>3.5301170349121098</v>
      </c>
      <c r="N60">
        <v>5.8071537017822301</v>
      </c>
      <c r="O60">
        <v>2</v>
      </c>
      <c r="P60">
        <v>2</v>
      </c>
      <c r="Q60">
        <v>12</v>
      </c>
      <c r="R60" s="16">
        <v>0.16669999999999999</v>
      </c>
      <c r="S60" s="16">
        <f t="shared" si="1"/>
        <v>0.2</v>
      </c>
      <c r="T60">
        <v>3.93145751953125</v>
      </c>
      <c r="U60">
        <v>3.73478102684021</v>
      </c>
      <c r="V60">
        <v>3.3527534008026101</v>
      </c>
      <c r="W60" s="17">
        <v>0.38202762603759799</v>
      </c>
      <c r="X60">
        <v>0.57870411872863803</v>
      </c>
      <c r="Y60">
        <v>0.57870411872863803</v>
      </c>
      <c r="Z60">
        <v>0.2</v>
      </c>
      <c r="AA60">
        <v>1</v>
      </c>
      <c r="AB60">
        <v>0.83333333333333304</v>
      </c>
      <c r="AC60">
        <v>0.90909090909090895</v>
      </c>
      <c r="AD60">
        <v>0</v>
      </c>
      <c r="AE60">
        <v>0.8</v>
      </c>
    </row>
    <row r="61" spans="1:31" s="1" customFormat="1" x14ac:dyDescent="0.15">
      <c r="A61" s="8">
        <v>715</v>
      </c>
      <c r="B61" s="1">
        <v>17</v>
      </c>
      <c r="C61" s="1">
        <v>3</v>
      </c>
      <c r="D61" s="1">
        <v>10</v>
      </c>
      <c r="E61" s="1">
        <v>10</v>
      </c>
      <c r="F61" s="1">
        <v>10</v>
      </c>
      <c r="G61" s="1">
        <v>0</v>
      </c>
      <c r="H61" s="1">
        <v>7</v>
      </c>
      <c r="I61" s="1">
        <v>3</v>
      </c>
      <c r="J61" s="1">
        <v>0.85</v>
      </c>
      <c r="K61" s="12">
        <v>9.5674629211425799</v>
      </c>
      <c r="L61" s="12">
        <v>3.8139095306396502</v>
      </c>
      <c r="M61" s="1">
        <v>3.18080329895019</v>
      </c>
      <c r="N61" s="1">
        <v>6.1090106964111301</v>
      </c>
      <c r="O61" s="1">
        <v>3</v>
      </c>
      <c r="P61" s="1">
        <v>3</v>
      </c>
      <c r="Q61" s="1">
        <v>13</v>
      </c>
      <c r="R61" s="19">
        <v>0.23080000000000001</v>
      </c>
      <c r="S61" s="19">
        <f t="shared" si="1"/>
        <v>0.3</v>
      </c>
      <c r="T61" s="1">
        <v>3.7163944244384801</v>
      </c>
      <c r="U61" s="1">
        <v>3.4742794036865199</v>
      </c>
      <c r="V61" s="1">
        <v>3.1432590484619101</v>
      </c>
      <c r="W61" s="12">
        <v>0.33102035522460899</v>
      </c>
      <c r="X61" s="1">
        <v>0.57313537597656194</v>
      </c>
      <c r="Y61" s="1">
        <v>0.57313537597656194</v>
      </c>
      <c r="Z61" s="1">
        <v>0.3</v>
      </c>
      <c r="AA61" s="1">
        <v>1</v>
      </c>
      <c r="AB61" s="1">
        <v>0.76923076923076905</v>
      </c>
      <c r="AC61" s="1">
        <v>0.86956521739130399</v>
      </c>
      <c r="AD61" s="1">
        <v>0</v>
      </c>
      <c r="AE61" s="1">
        <v>0.7</v>
      </c>
    </row>
    <row r="62" spans="1:31" x14ac:dyDescent="0.15">
      <c r="A62" s="6">
        <v>357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 s="3">
        <v>8.6068115234375</v>
      </c>
      <c r="L62" s="10">
        <v>3.9097385406494101</v>
      </c>
      <c r="M62">
        <v>1.8372611999511701</v>
      </c>
      <c r="N62">
        <v>5.2491798400878897</v>
      </c>
      <c r="O62">
        <v>2</v>
      </c>
      <c r="P62">
        <v>2</v>
      </c>
      <c r="Q62">
        <v>12</v>
      </c>
      <c r="R62" s="16">
        <v>0.16669999999999999</v>
      </c>
      <c r="S62" s="16">
        <f t="shared" ref="S62:S81" si="2">O62/E62</f>
        <v>0.2</v>
      </c>
      <c r="T62">
        <v>3.50625801086426</v>
      </c>
      <c r="U62">
        <v>3.1938400268554701</v>
      </c>
      <c r="V62">
        <v>2.91675972938538</v>
      </c>
      <c r="W62" s="17">
        <v>0.277080297470093</v>
      </c>
      <c r="X62">
        <v>0.58949828147888195</v>
      </c>
      <c r="Y62">
        <v>0.58949828147888195</v>
      </c>
      <c r="Z62">
        <v>0.2</v>
      </c>
      <c r="AA62">
        <v>1</v>
      </c>
      <c r="AB62">
        <v>0.83333333333333304</v>
      </c>
      <c r="AC62">
        <v>0.90909090909090895</v>
      </c>
      <c r="AD62">
        <v>0</v>
      </c>
      <c r="AE62">
        <v>0.8</v>
      </c>
    </row>
    <row r="63" spans="1:31" x14ac:dyDescent="0.15">
      <c r="A63" s="6">
        <v>814</v>
      </c>
      <c r="B63">
        <v>17</v>
      </c>
      <c r="C63">
        <v>3</v>
      </c>
      <c r="D63">
        <v>10</v>
      </c>
      <c r="E63">
        <v>10</v>
      </c>
      <c r="F63">
        <v>10</v>
      </c>
      <c r="G63">
        <v>0</v>
      </c>
      <c r="H63">
        <v>7</v>
      </c>
      <c r="I63">
        <v>3</v>
      </c>
      <c r="J63">
        <v>0.85</v>
      </c>
      <c r="K63" s="3">
        <v>8.7280445098877006</v>
      </c>
      <c r="L63" s="10">
        <v>3.9425106048584002</v>
      </c>
      <c r="M63">
        <v>3.1601314544677699</v>
      </c>
      <c r="N63">
        <v>4.2285442352294904</v>
      </c>
      <c r="O63">
        <v>2</v>
      </c>
      <c r="P63">
        <v>2</v>
      </c>
      <c r="Q63">
        <v>12</v>
      </c>
      <c r="R63" s="16">
        <v>0.16669999999999999</v>
      </c>
      <c r="S63" s="16">
        <f t="shared" si="2"/>
        <v>0.2</v>
      </c>
      <c r="T63">
        <v>3.6649322509765598</v>
      </c>
      <c r="U63">
        <v>3.4909923076629599</v>
      </c>
      <c r="V63">
        <v>3.1285991668701199</v>
      </c>
      <c r="W63" s="17">
        <v>0.36239314079284701</v>
      </c>
      <c r="X63">
        <v>0.53633308410644498</v>
      </c>
      <c r="Y63">
        <v>0.53633308410644498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6">
        <v>977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10.467790603637701</v>
      </c>
      <c r="L64" s="10">
        <v>3.95425605773926</v>
      </c>
      <c r="M64">
        <v>3.54449462890625</v>
      </c>
      <c r="N64">
        <v>6.0931262969970703</v>
      </c>
      <c r="O64">
        <v>3</v>
      </c>
      <c r="P64">
        <v>3</v>
      </c>
      <c r="Q64">
        <v>13</v>
      </c>
      <c r="R64" s="16">
        <v>0.23080000000000001</v>
      </c>
      <c r="S64" s="16">
        <f t="shared" si="2"/>
        <v>0.3</v>
      </c>
      <c r="T64">
        <v>4.0049190521240199</v>
      </c>
      <c r="U64">
        <v>3.8048429489135702</v>
      </c>
      <c r="V64">
        <v>3.3979873657226598</v>
      </c>
      <c r="W64" s="17">
        <v>0.40685558319091802</v>
      </c>
      <c r="X64">
        <v>0.60693168640136697</v>
      </c>
      <c r="Y64">
        <v>0.60693168640136697</v>
      </c>
      <c r="Z64">
        <v>0.3</v>
      </c>
      <c r="AA64">
        <v>1</v>
      </c>
      <c r="AB64">
        <v>0.76923076923076905</v>
      </c>
      <c r="AC64">
        <v>0.86956521739130399</v>
      </c>
      <c r="AD64">
        <v>0</v>
      </c>
      <c r="AE64">
        <v>0.7</v>
      </c>
    </row>
    <row r="65" spans="1:31" x14ac:dyDescent="0.15">
      <c r="A65" s="6">
        <v>447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 s="3">
        <v>9.1051177978515607</v>
      </c>
      <c r="L65" s="10">
        <v>4.0541019439697301</v>
      </c>
      <c r="M65">
        <v>3.3755970001220699</v>
      </c>
      <c r="N65">
        <v>4.9540519714355504</v>
      </c>
      <c r="O65">
        <v>2</v>
      </c>
      <c r="P65">
        <v>2</v>
      </c>
      <c r="Q65">
        <v>11</v>
      </c>
      <c r="R65" s="16">
        <v>0.18179999999999999</v>
      </c>
      <c r="S65" s="16">
        <f t="shared" si="2"/>
        <v>0.2</v>
      </c>
      <c r="T65">
        <v>3.4527492523193399</v>
      </c>
      <c r="U65">
        <v>3.28089499473572</v>
      </c>
      <c r="V65">
        <v>2.9209547042846702</v>
      </c>
      <c r="W65" s="17">
        <v>0.35994029045105003</v>
      </c>
      <c r="X65">
        <v>0.53179454803466797</v>
      </c>
      <c r="Y65">
        <v>0.53179454803466797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6">
        <v>121</v>
      </c>
      <c r="B66">
        <v>17</v>
      </c>
      <c r="C66">
        <v>3</v>
      </c>
      <c r="D66">
        <v>10</v>
      </c>
      <c r="E66">
        <v>10</v>
      </c>
      <c r="F66">
        <v>10</v>
      </c>
      <c r="G66">
        <v>0</v>
      </c>
      <c r="H66">
        <v>7</v>
      </c>
      <c r="I66">
        <v>3</v>
      </c>
      <c r="J66">
        <v>0.85</v>
      </c>
      <c r="K66" s="3">
        <v>9.7340965270996094</v>
      </c>
      <c r="L66" s="10">
        <v>3.9624137878418</v>
      </c>
      <c r="M66">
        <v>3.2657928466796902</v>
      </c>
      <c r="N66">
        <v>5.9232063293456996</v>
      </c>
      <c r="O66">
        <v>2</v>
      </c>
      <c r="P66">
        <v>2</v>
      </c>
      <c r="Q66">
        <v>12</v>
      </c>
      <c r="R66" s="16">
        <v>0.16669999999999999</v>
      </c>
      <c r="S66" s="16">
        <f t="shared" si="2"/>
        <v>0.2</v>
      </c>
      <c r="T66">
        <v>4.0050354003906197</v>
      </c>
      <c r="U66">
        <v>3.7688567638397199</v>
      </c>
      <c r="V66">
        <v>3.4036056995391801</v>
      </c>
      <c r="W66" s="17">
        <v>0.365251064300537</v>
      </c>
      <c r="X66">
        <v>0.60142970085143999</v>
      </c>
      <c r="Y66">
        <v>0.60142970085143999</v>
      </c>
      <c r="Z66">
        <v>0.2</v>
      </c>
      <c r="AA66">
        <v>1</v>
      </c>
      <c r="AB66">
        <v>0.83333333333333304</v>
      </c>
      <c r="AC66">
        <v>0.90909090909090895</v>
      </c>
      <c r="AD66">
        <v>0</v>
      </c>
      <c r="AE66">
        <v>0.8</v>
      </c>
    </row>
    <row r="67" spans="1:31" x14ac:dyDescent="0.15">
      <c r="A67" s="6">
        <v>506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 s="3">
        <v>9.1073722839355504</v>
      </c>
      <c r="L67" s="10">
        <v>4.0065002441406197</v>
      </c>
      <c r="M67">
        <v>2.60190773010254</v>
      </c>
      <c r="N67">
        <v>4.9899616241455096</v>
      </c>
      <c r="O67">
        <v>2</v>
      </c>
      <c r="P67">
        <v>2</v>
      </c>
      <c r="Q67">
        <v>12</v>
      </c>
      <c r="R67" s="16">
        <v>0.16669999999999999</v>
      </c>
      <c r="S67" s="16">
        <f t="shared" si="2"/>
        <v>0.2</v>
      </c>
      <c r="T67">
        <v>3.3818607330322301</v>
      </c>
      <c r="U67">
        <v>3.1554019451141402</v>
      </c>
      <c r="V67">
        <v>2.8022875785827601</v>
      </c>
      <c r="W67" s="17">
        <v>0.35311436653137201</v>
      </c>
      <c r="X67">
        <v>0.579573154449463</v>
      </c>
      <c r="Y67">
        <v>0.579573154449463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975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8.6650199890136701</v>
      </c>
      <c r="L68" s="10">
        <v>4.0209655761718697</v>
      </c>
      <c r="M68">
        <v>3.30251884460449</v>
      </c>
      <c r="N68">
        <v>4.23954200744629</v>
      </c>
      <c r="O68">
        <v>2</v>
      </c>
      <c r="P68">
        <v>2</v>
      </c>
      <c r="Q68">
        <v>12</v>
      </c>
      <c r="R68" s="16">
        <v>0.16669999999999999</v>
      </c>
      <c r="S68" s="16">
        <f t="shared" si="2"/>
        <v>0.2</v>
      </c>
      <c r="T68">
        <v>3.4661102294921902</v>
      </c>
      <c r="U68">
        <v>3.2868278026580802</v>
      </c>
      <c r="V68">
        <v>2.9198410511016801</v>
      </c>
      <c r="W68" s="17">
        <v>0.36698675155639598</v>
      </c>
      <c r="X68">
        <v>0.54626917839050304</v>
      </c>
      <c r="Y68">
        <v>0.54626917839050304</v>
      </c>
      <c r="Z68">
        <v>0.2</v>
      </c>
      <c r="AA68">
        <v>1</v>
      </c>
      <c r="AB68">
        <v>0.83333333333333304</v>
      </c>
      <c r="AC68">
        <v>0.90909090909090895</v>
      </c>
      <c r="AD68">
        <v>0</v>
      </c>
      <c r="AE68">
        <v>0.8</v>
      </c>
    </row>
    <row r="69" spans="1:31" x14ac:dyDescent="0.15">
      <c r="A69" s="6">
        <v>738</v>
      </c>
      <c r="B69">
        <v>18</v>
      </c>
      <c r="C69">
        <v>2</v>
      </c>
      <c r="D69">
        <v>10</v>
      </c>
      <c r="E69">
        <v>10</v>
      </c>
      <c r="F69">
        <v>10</v>
      </c>
      <c r="G69">
        <v>0</v>
      </c>
      <c r="H69">
        <v>8</v>
      </c>
      <c r="I69">
        <v>2</v>
      </c>
      <c r="J69">
        <v>0.9</v>
      </c>
      <c r="K69" s="3">
        <v>10.526350021362299</v>
      </c>
      <c r="L69" s="10">
        <v>4.0360393524169904</v>
      </c>
      <c r="M69">
        <v>3.4618988037109402</v>
      </c>
      <c r="N69">
        <v>5.2421836853027299</v>
      </c>
      <c r="O69">
        <v>2</v>
      </c>
      <c r="P69">
        <v>2</v>
      </c>
      <c r="Q69">
        <v>12</v>
      </c>
      <c r="R69" s="16">
        <v>0.16669999999999999</v>
      </c>
      <c r="S69" s="16">
        <f t="shared" si="2"/>
        <v>0.2</v>
      </c>
      <c r="T69">
        <v>4.0297908782959002</v>
      </c>
      <c r="U69">
        <v>3.87283563613892</v>
      </c>
      <c r="V69">
        <v>3.4242961406707799</v>
      </c>
      <c r="W69" s="17">
        <v>0.44853949546813998</v>
      </c>
      <c r="X69">
        <v>0.60549473762512196</v>
      </c>
      <c r="Y69">
        <v>0.60549473762512196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98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9.8297519683837908</v>
      </c>
      <c r="L70" s="10">
        <v>4.0625991821289098</v>
      </c>
      <c r="M70">
        <v>3.78593826293945</v>
      </c>
      <c r="N70">
        <v>5.8256168365478498</v>
      </c>
      <c r="O70">
        <v>3</v>
      </c>
      <c r="P70">
        <v>3</v>
      </c>
      <c r="Q70">
        <v>13</v>
      </c>
      <c r="R70" s="16">
        <v>0.23080000000000001</v>
      </c>
      <c r="S70" s="16">
        <f t="shared" si="2"/>
        <v>0.3</v>
      </c>
      <c r="T70">
        <v>3.76481056213379</v>
      </c>
      <c r="U70">
        <v>3.5798575878143302</v>
      </c>
      <c r="V70">
        <v>3.2034485340118399</v>
      </c>
      <c r="W70" s="17">
        <v>0.37640905380249001</v>
      </c>
      <c r="X70">
        <v>0.56136202812194802</v>
      </c>
      <c r="Y70">
        <v>0.56136202812194802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s="1" customFormat="1" x14ac:dyDescent="0.15">
      <c r="A71" s="8">
        <v>325</v>
      </c>
      <c r="B71" s="1">
        <v>16</v>
      </c>
      <c r="C71" s="1">
        <v>4</v>
      </c>
      <c r="D71" s="1">
        <v>10</v>
      </c>
      <c r="E71" s="1">
        <v>10</v>
      </c>
      <c r="F71" s="1">
        <v>10</v>
      </c>
      <c r="G71" s="1">
        <v>0</v>
      </c>
      <c r="H71" s="1">
        <v>6</v>
      </c>
      <c r="I71" s="1">
        <v>4</v>
      </c>
      <c r="J71" s="1">
        <v>0.8</v>
      </c>
      <c r="K71" s="12">
        <v>7.8486690521240199</v>
      </c>
      <c r="L71" s="12">
        <v>4.0500717163085902</v>
      </c>
      <c r="M71" s="1">
        <v>3.0804080963134801</v>
      </c>
      <c r="N71" s="1">
        <v>3.9068298339843701</v>
      </c>
      <c r="O71" s="1">
        <v>2</v>
      </c>
      <c r="P71" s="1">
        <v>2</v>
      </c>
      <c r="Q71" s="1">
        <v>11</v>
      </c>
      <c r="R71" s="19">
        <v>0.18179999999999999</v>
      </c>
      <c r="S71" s="19">
        <f t="shared" si="2"/>
        <v>0.2</v>
      </c>
      <c r="T71" s="1">
        <v>3.2830562591552699</v>
      </c>
      <c r="U71" s="1">
        <v>3.1005103588104199</v>
      </c>
      <c r="V71" s="1">
        <v>2.78123211860657</v>
      </c>
      <c r="W71" s="12">
        <v>0.31927824020385698</v>
      </c>
      <c r="X71" s="1">
        <v>0.50182414054870605</v>
      </c>
      <c r="Y71" s="1">
        <v>0.50182414054870605</v>
      </c>
      <c r="Z71" s="1">
        <v>0.2</v>
      </c>
      <c r="AA71" s="1">
        <v>0.9</v>
      </c>
      <c r="AB71" s="1">
        <v>0.81818181818181801</v>
      </c>
      <c r="AC71" s="1">
        <v>0.85714285714285698</v>
      </c>
      <c r="AD71" s="1">
        <v>0.1</v>
      </c>
      <c r="AE71" s="1">
        <v>0.7</v>
      </c>
    </row>
    <row r="72" spans="1:31" x14ac:dyDescent="0.15">
      <c r="A72" s="6">
        <v>237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 s="3">
        <v>8.9136676788330096</v>
      </c>
      <c r="L72" s="10">
        <v>4.2497444152831996</v>
      </c>
      <c r="M72">
        <v>3.0916290283203098</v>
      </c>
      <c r="N72">
        <v>4.8779125213623002</v>
      </c>
      <c r="O72">
        <v>2</v>
      </c>
      <c r="P72">
        <v>2</v>
      </c>
      <c r="Q72">
        <v>12</v>
      </c>
      <c r="R72" s="16">
        <v>0.16669999999999999</v>
      </c>
      <c r="S72" s="16">
        <f t="shared" si="2"/>
        <v>0.2</v>
      </c>
      <c r="T72">
        <v>3.4670848846435498</v>
      </c>
      <c r="U72">
        <v>3.2517111301422101</v>
      </c>
      <c r="V72">
        <v>2.89305448532104</v>
      </c>
      <c r="W72" s="17">
        <v>0.35865664482116699</v>
      </c>
      <c r="X72">
        <v>0.57403039932250999</v>
      </c>
      <c r="Y72">
        <v>0.57403039932250999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335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 s="3">
        <v>8.1520690917968697</v>
      </c>
      <c r="L73" s="10">
        <v>4.1897354125976598</v>
      </c>
      <c r="M73">
        <v>2.4435253143310498</v>
      </c>
      <c r="N73">
        <v>4.4322452545165998</v>
      </c>
      <c r="O73">
        <v>2</v>
      </c>
      <c r="P73">
        <v>2</v>
      </c>
      <c r="Q73">
        <v>12</v>
      </c>
      <c r="R73" s="16">
        <v>0.16669999999999999</v>
      </c>
      <c r="S73" s="16">
        <f t="shared" si="2"/>
        <v>0.2</v>
      </c>
      <c r="T73">
        <v>2.8813018798828098</v>
      </c>
      <c r="U73">
        <v>2.6755440235137899</v>
      </c>
      <c r="V73">
        <v>2.3734037876129102</v>
      </c>
      <c r="W73" s="17">
        <v>0.30214023590087902</v>
      </c>
      <c r="X73">
        <v>0.50789809226989702</v>
      </c>
      <c r="Y73">
        <v>0.50789809226989702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6">
        <v>527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 s="3">
        <v>7.5849647521972701</v>
      </c>
      <c r="L74" s="10">
        <v>4.2265453338623002</v>
      </c>
      <c r="M74">
        <v>2.8944072723388699</v>
      </c>
      <c r="N74">
        <v>4.05257225036621</v>
      </c>
      <c r="O74">
        <v>2</v>
      </c>
      <c r="P74">
        <v>2</v>
      </c>
      <c r="Q74">
        <v>12</v>
      </c>
      <c r="R74" s="16">
        <v>0.16669999999999999</v>
      </c>
      <c r="S74" s="16">
        <f t="shared" si="2"/>
        <v>0.2</v>
      </c>
      <c r="T74">
        <v>2.9290847778320299</v>
      </c>
      <c r="U74">
        <v>2.7376651763915998</v>
      </c>
      <c r="V74">
        <v>2.4389052391052202</v>
      </c>
      <c r="W74" s="17">
        <v>0.29875993728637701</v>
      </c>
      <c r="X74">
        <v>0.49017953872680697</v>
      </c>
      <c r="Y74">
        <v>0.49017953872680697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x14ac:dyDescent="0.15">
      <c r="A75" s="6">
        <v>282</v>
      </c>
      <c r="B75">
        <v>16</v>
      </c>
      <c r="C75">
        <v>4</v>
      </c>
      <c r="D75">
        <v>10</v>
      </c>
      <c r="E75">
        <v>10</v>
      </c>
      <c r="F75">
        <v>10</v>
      </c>
      <c r="G75">
        <v>0</v>
      </c>
      <c r="H75">
        <v>6</v>
      </c>
      <c r="I75">
        <v>4</v>
      </c>
      <c r="J75">
        <v>0.8</v>
      </c>
      <c r="K75" s="3">
        <v>9.8995666503906197</v>
      </c>
      <c r="L75" s="10">
        <v>4.2879219055175799</v>
      </c>
      <c r="M75">
        <v>2.7621402740478498</v>
      </c>
      <c r="N75">
        <v>5.5382747650146502</v>
      </c>
      <c r="O75">
        <v>3</v>
      </c>
      <c r="P75">
        <v>3</v>
      </c>
      <c r="Q75">
        <v>13</v>
      </c>
      <c r="R75" s="16">
        <v>0.23080000000000001</v>
      </c>
      <c r="S75" s="16">
        <f t="shared" si="2"/>
        <v>0.3</v>
      </c>
      <c r="T75">
        <v>3.1876335144043</v>
      </c>
      <c r="U75">
        <v>3.00083351135254</v>
      </c>
      <c r="V75">
        <v>2.6199593544006401</v>
      </c>
      <c r="W75" s="17">
        <v>0.38087415695190402</v>
      </c>
      <c r="X75">
        <v>0.567674160003662</v>
      </c>
      <c r="Y75">
        <v>0.567674160003662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527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 s="3">
        <v>7.5849647521972701</v>
      </c>
      <c r="L76" s="10">
        <v>4.2265453338623002</v>
      </c>
      <c r="M76">
        <v>2.8944072723388699</v>
      </c>
      <c r="N76">
        <v>4.05257225036621</v>
      </c>
      <c r="O76">
        <v>2</v>
      </c>
      <c r="P76">
        <v>2</v>
      </c>
      <c r="Q76">
        <v>12</v>
      </c>
      <c r="R76" s="16">
        <v>0.16669999999999999</v>
      </c>
      <c r="S76" s="16">
        <f t="shared" si="2"/>
        <v>0.2</v>
      </c>
      <c r="T76">
        <v>2.9290847778320299</v>
      </c>
      <c r="U76">
        <v>2.7376651763915998</v>
      </c>
      <c r="V76">
        <v>2.4389052391052202</v>
      </c>
      <c r="W76" s="17">
        <v>0.29875993728637701</v>
      </c>
      <c r="X76">
        <v>0.49017953872680697</v>
      </c>
      <c r="Y76">
        <v>0.49017953872680697</v>
      </c>
      <c r="Z76">
        <v>0.2</v>
      </c>
      <c r="AA76">
        <v>1</v>
      </c>
      <c r="AB76">
        <v>0.83333333333333304</v>
      </c>
      <c r="AC76">
        <v>0.90909090909090895</v>
      </c>
      <c r="AD76">
        <v>0</v>
      </c>
      <c r="AE76">
        <v>0.8</v>
      </c>
    </row>
    <row r="77" spans="1:31" x14ac:dyDescent="0.15">
      <c r="A77" s="6">
        <v>847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 s="3">
        <v>8.4708938598632795</v>
      </c>
      <c r="L77" s="10">
        <v>4.3074703216552699</v>
      </c>
      <c r="M77">
        <v>2.44746017456055</v>
      </c>
      <c r="N77">
        <v>4.6068382263183603</v>
      </c>
      <c r="O77">
        <v>2</v>
      </c>
      <c r="P77">
        <v>2</v>
      </c>
      <c r="Q77">
        <v>12</v>
      </c>
      <c r="R77" s="16">
        <v>0.16669999999999999</v>
      </c>
      <c r="S77" s="16">
        <f t="shared" si="2"/>
        <v>0.2</v>
      </c>
      <c r="T77">
        <v>3.3073978424072301</v>
      </c>
      <c r="U77">
        <v>3.0540721416473402</v>
      </c>
      <c r="V77">
        <v>2.7311167716979998</v>
      </c>
      <c r="W77" s="17">
        <v>0.32295536994934099</v>
      </c>
      <c r="X77">
        <v>0.57628107070922896</v>
      </c>
      <c r="Y77">
        <v>0.57628107070922896</v>
      </c>
      <c r="Z77">
        <v>0.2</v>
      </c>
      <c r="AA77">
        <v>1</v>
      </c>
      <c r="AB77">
        <v>0.83333333333333304</v>
      </c>
      <c r="AC77">
        <v>0.90909090909090895</v>
      </c>
      <c r="AD77">
        <v>0</v>
      </c>
      <c r="AE77">
        <v>0.8</v>
      </c>
    </row>
    <row r="78" spans="1:31" x14ac:dyDescent="0.15">
      <c r="A78" s="6">
        <v>323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8.9355392456054705</v>
      </c>
      <c r="L78" s="10">
        <v>4.3077869415283203</v>
      </c>
      <c r="M78">
        <v>3.3626632690429701</v>
      </c>
      <c r="N78">
        <v>5.3501167297363299</v>
      </c>
      <c r="O78">
        <v>4</v>
      </c>
      <c r="P78">
        <v>4</v>
      </c>
      <c r="Q78">
        <v>14</v>
      </c>
      <c r="R78" s="16">
        <v>0.28570000000000001</v>
      </c>
      <c r="S78" s="16">
        <f t="shared" si="2"/>
        <v>0.4</v>
      </c>
      <c r="T78">
        <v>3.2811317443847701</v>
      </c>
      <c r="U78">
        <v>3.0644016265869101</v>
      </c>
      <c r="V78">
        <v>2.7282443046569802</v>
      </c>
      <c r="W78" s="17">
        <v>0.33615732192993197</v>
      </c>
      <c r="X78">
        <v>0.55288743972778298</v>
      </c>
      <c r="Y78">
        <v>0.55288743972778298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986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 s="3">
        <v>8.5450572967529297</v>
      </c>
      <c r="L79" s="3">
        <v>4.3203277587890598</v>
      </c>
      <c r="M79">
        <v>2.45469093322754</v>
      </c>
      <c r="N79">
        <v>4.7181835174560502</v>
      </c>
      <c r="O79">
        <v>3</v>
      </c>
      <c r="P79">
        <v>3</v>
      </c>
      <c r="Q79">
        <v>13</v>
      </c>
      <c r="R79" s="16">
        <v>0.23080000000000001</v>
      </c>
      <c r="S79" s="16">
        <f t="shared" si="2"/>
        <v>0.3</v>
      </c>
      <c r="T79">
        <v>3.2227306365966801</v>
      </c>
      <c r="U79">
        <v>2.9843392372131401</v>
      </c>
      <c r="V79">
        <v>2.6674389839172399</v>
      </c>
      <c r="W79" s="3">
        <v>0.31690025329589799</v>
      </c>
      <c r="X79">
        <v>0.55529165267944303</v>
      </c>
      <c r="Y79">
        <v>0.55529165267944303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309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 s="3">
        <v>8.0787754058837908</v>
      </c>
      <c r="L80" s="10">
        <v>4.3170661926269496</v>
      </c>
      <c r="M80">
        <v>2.7179908752441402</v>
      </c>
      <c r="N80">
        <v>4.3252525329589799</v>
      </c>
      <c r="O80">
        <v>2</v>
      </c>
      <c r="P80">
        <v>2</v>
      </c>
      <c r="Q80">
        <v>12</v>
      </c>
      <c r="R80" s="16">
        <v>0.16669999999999999</v>
      </c>
      <c r="S80" s="16">
        <f t="shared" si="2"/>
        <v>0.2</v>
      </c>
      <c r="T80">
        <v>3.0505332946777299</v>
      </c>
      <c r="U80">
        <v>2.86517381668091</v>
      </c>
      <c r="V80">
        <v>2.5525450706481898</v>
      </c>
      <c r="W80" s="17">
        <v>0.31262874603271501</v>
      </c>
      <c r="X80">
        <v>0.49798822402954102</v>
      </c>
      <c r="Y80">
        <v>0.49798822402954102</v>
      </c>
      <c r="Z80">
        <v>0.2</v>
      </c>
      <c r="AA80">
        <v>1</v>
      </c>
      <c r="AB80">
        <v>0.83333333333333304</v>
      </c>
      <c r="AC80">
        <v>0.90909090909090895</v>
      </c>
      <c r="AD80">
        <v>0</v>
      </c>
      <c r="AE80">
        <v>0.8</v>
      </c>
    </row>
    <row r="81" spans="1:31" s="1" customFormat="1" x14ac:dyDescent="0.15">
      <c r="A81" s="8">
        <v>158</v>
      </c>
      <c r="B81" s="1">
        <v>15</v>
      </c>
      <c r="C81" s="1">
        <v>5</v>
      </c>
      <c r="D81" s="1">
        <v>10</v>
      </c>
      <c r="E81" s="1">
        <v>10</v>
      </c>
      <c r="F81" s="1">
        <v>10</v>
      </c>
      <c r="G81" s="1">
        <v>0</v>
      </c>
      <c r="H81" s="1">
        <v>5</v>
      </c>
      <c r="I81" s="1">
        <v>5</v>
      </c>
      <c r="J81" s="1">
        <v>0.75</v>
      </c>
      <c r="K81" s="12">
        <v>7.9831905364990199</v>
      </c>
      <c r="L81" s="12">
        <v>4.2839298248290998</v>
      </c>
      <c r="M81" s="1">
        <v>2.99527931213379</v>
      </c>
      <c r="N81" s="1">
        <v>4.8212127685546902</v>
      </c>
      <c r="O81" s="1">
        <v>1</v>
      </c>
      <c r="P81" s="1">
        <v>1</v>
      </c>
      <c r="Q81" s="1">
        <v>11</v>
      </c>
      <c r="R81" s="19">
        <v>9.0899999999999995E-2</v>
      </c>
      <c r="S81" s="19">
        <f t="shared" si="2"/>
        <v>0.1</v>
      </c>
      <c r="T81" s="1">
        <v>3.1968898773193399</v>
      </c>
      <c r="U81" s="1">
        <v>2.9954133033752401</v>
      </c>
      <c r="V81" s="1">
        <v>2.71425461769104</v>
      </c>
      <c r="W81" s="12">
        <v>0.28115868568420399</v>
      </c>
      <c r="X81" s="1">
        <v>0.48263525962829601</v>
      </c>
      <c r="Y81" s="1">
        <v>0.48263525962829601</v>
      </c>
      <c r="Z81" s="1">
        <v>0.1</v>
      </c>
      <c r="AA81" s="1">
        <v>1</v>
      </c>
      <c r="AB81" s="1">
        <v>0.90909090909090895</v>
      </c>
      <c r="AC81" s="1">
        <v>0.952380952380952</v>
      </c>
      <c r="AD81" s="1">
        <v>0</v>
      </c>
      <c r="AE81" s="1">
        <v>0.9</v>
      </c>
    </row>
    <row r="82" spans="1:31" s="3" customFormat="1" x14ac:dyDescent="0.15">
      <c r="K82" s="13" t="s">
        <v>29</v>
      </c>
      <c r="L82" s="10">
        <f>AVERAGE(L2:L81)</f>
        <v>3.4753281831741334</v>
      </c>
      <c r="W82" s="17">
        <f t="shared" ref="W82:AE82" si="3">AVERAGE(W2:W81)</f>
        <v>0.21676251292228699</v>
      </c>
      <c r="Z82" s="3">
        <f t="shared" si="3"/>
        <v>0.33000000000000007</v>
      </c>
      <c r="AA82" s="3">
        <f t="shared" si="3"/>
        <v>0.97249999999999981</v>
      </c>
      <c r="AB82" s="3">
        <f t="shared" si="3"/>
        <v>0.7507336413586414</v>
      </c>
      <c r="AC82" s="3">
        <f t="shared" si="3"/>
        <v>0.84573933313063665</v>
      </c>
      <c r="AD82" s="3">
        <f t="shared" si="3"/>
        <v>2.7500000000000007E-2</v>
      </c>
      <c r="AE82" s="3">
        <f t="shared" si="3"/>
        <v>0.64249999999999974</v>
      </c>
    </row>
    <row r="83" spans="1:31" s="3" customFormat="1" x14ac:dyDescent="0.15">
      <c r="K83" s="14" t="s">
        <v>30</v>
      </c>
      <c r="L83" s="10">
        <f>MAX(L2:L81)</f>
        <v>4.3203277587890598</v>
      </c>
      <c r="W83" s="17">
        <f t="shared" ref="W83:AE83" si="4">MAX(W2:W81)</f>
        <v>0.44853949546813998</v>
      </c>
      <c r="Z83" s="3">
        <f t="shared" si="4"/>
        <v>0.6</v>
      </c>
      <c r="AA83" s="3">
        <f t="shared" si="4"/>
        <v>1</v>
      </c>
      <c r="AB83" s="3">
        <f t="shared" si="4"/>
        <v>0.90909090909090895</v>
      </c>
      <c r="AC83" s="3">
        <f t="shared" si="4"/>
        <v>0.952380952380952</v>
      </c>
      <c r="AD83" s="3">
        <f t="shared" si="4"/>
        <v>0.2</v>
      </c>
      <c r="AE83" s="3">
        <f t="shared" si="4"/>
        <v>0.9</v>
      </c>
    </row>
    <row r="84" spans="1:31" s="3" customFormat="1" x14ac:dyDescent="0.15">
      <c r="L84" s="10">
        <f>MIN(L2:L81)</f>
        <v>2.6483669281005899</v>
      </c>
      <c r="W84" s="17">
        <f t="shared" ref="W84:AE84" si="5">MIN(W2:W81)</f>
        <v>1.5685558319091799E-3</v>
      </c>
      <c r="Z84" s="3">
        <f t="shared" si="5"/>
        <v>0.1</v>
      </c>
      <c r="AA84" s="3">
        <f t="shared" si="5"/>
        <v>0.8</v>
      </c>
      <c r="AB84" s="3">
        <f t="shared" si="5"/>
        <v>0.625</v>
      </c>
      <c r="AC84" s="3">
        <f t="shared" si="5"/>
        <v>0.75</v>
      </c>
      <c r="AD84" s="3">
        <f t="shared" si="5"/>
        <v>0</v>
      </c>
      <c r="AE84" s="3">
        <f t="shared" si="5"/>
        <v>0.4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s="3" t="s">
        <v>97</v>
      </c>
      <c r="O91" s="3"/>
      <c r="P91" s="3"/>
      <c r="Q91" s="3"/>
      <c r="W91" s="17"/>
    </row>
    <row r="92" spans="1:31" x14ac:dyDescent="0.15">
      <c r="K92" s="3"/>
      <c r="L92" s="3"/>
      <c r="N92" s="3">
        <v>0.2</v>
      </c>
      <c r="O92" s="3">
        <v>-400</v>
      </c>
      <c r="P92" s="3">
        <v>1600</v>
      </c>
      <c r="Q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N93" s="3">
        <v>0.4</v>
      </c>
      <c r="O93" s="3">
        <v>-800</v>
      </c>
      <c r="P93" s="3">
        <v>1200</v>
      </c>
      <c r="Q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N94" s="3">
        <v>0.45</v>
      </c>
      <c r="O94" s="3">
        <v>-900</v>
      </c>
      <c r="P94" s="3">
        <v>1100</v>
      </c>
      <c r="Q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N95" s="3">
        <v>0.49</v>
      </c>
      <c r="O95" s="3">
        <v>-980</v>
      </c>
      <c r="P95" s="3">
        <v>1020</v>
      </c>
      <c r="Q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1" customFormat="1" x14ac:dyDescent="0.15">
      <c r="K103" s="12" t="s">
        <v>146</v>
      </c>
      <c r="L103" s="12">
        <f>COUNTIF(L2:L81,"&lt;2.612")-COUNTIF(L2:L81,"&lt;2.398")</f>
        <v>0</v>
      </c>
      <c r="W103" s="12"/>
    </row>
    <row r="104" spans="11:23" x14ac:dyDescent="0.15">
      <c r="K104" s="3" t="s">
        <v>147</v>
      </c>
      <c r="L104" s="3">
        <f>COUNTIF(L2:L81,"&lt;2.826")-COUNTIF(L2:L81,"&lt;2.612")</f>
        <v>10</v>
      </c>
      <c r="W104" s="17"/>
    </row>
    <row r="105" spans="11:23" x14ac:dyDescent="0.15">
      <c r="K105" s="3" t="s">
        <v>148</v>
      </c>
      <c r="L105" s="3">
        <f>COUNTIF(L2:L81,"&lt;3.04")-COUNTIF(L2:L81,"&lt;2.826")</f>
        <v>10</v>
      </c>
      <c r="W105" s="17"/>
    </row>
    <row r="106" spans="11:23" x14ac:dyDescent="0.15">
      <c r="K106" s="3" t="s">
        <v>149</v>
      </c>
      <c r="L106" s="3">
        <f>COUNTIF(L2:L81,"&lt;3.254")-COUNTIF(L2:L81,"&lt;3.04")</f>
        <v>10</v>
      </c>
      <c r="W106" s="17"/>
    </row>
    <row r="107" spans="11:23" x14ac:dyDescent="0.15">
      <c r="K107" s="3" t="s">
        <v>150</v>
      </c>
      <c r="L107" s="3">
        <f>COUNTIF(L2:L81,"&lt;3.468")-COUNTIF(L2:L81,"&lt;3.254")</f>
        <v>10</v>
      </c>
      <c r="W107" s="17"/>
    </row>
    <row r="108" spans="11:23" x14ac:dyDescent="0.15">
      <c r="K108" s="3" t="s">
        <v>151</v>
      </c>
      <c r="L108" s="3">
        <f>COUNTIF(L2:L81,"&lt;3.682")-COUNTIF(L2:L81,"&lt;3.468")</f>
        <v>10</v>
      </c>
      <c r="W108" s="3"/>
    </row>
    <row r="109" spans="11:23" x14ac:dyDescent="0.15">
      <c r="K109" s="3" t="s">
        <v>152</v>
      </c>
      <c r="L109" s="3">
        <f>COUNTIF(L2:L81,"&lt;3.896")-COUNTIF(L2:L81,"&lt;3.682")</f>
        <v>10</v>
      </c>
      <c r="W109" s="17"/>
    </row>
    <row r="110" spans="11:23" x14ac:dyDescent="0.15">
      <c r="K110" s="3" t="s">
        <v>153</v>
      </c>
      <c r="L110" s="3">
        <f>COUNTIF(L2:L81,"&lt;4.11")-COUNTIF(L2:L81,"&lt;3.896")</f>
        <v>10</v>
      </c>
      <c r="W110" s="17"/>
    </row>
    <row r="111" spans="11:23" x14ac:dyDescent="0.15">
      <c r="K111" s="3" t="s">
        <v>154</v>
      </c>
      <c r="L111" s="3">
        <f>COUNTIF(L2:L81,"&lt;4.324")-COUNTIF(L2:L81,"&lt;4.11")</f>
        <v>10</v>
      </c>
      <c r="W111" s="3"/>
    </row>
    <row r="112" spans="11:23" s="1" customFormat="1" x14ac:dyDescent="0.15">
      <c r="K112" s="12" t="s">
        <v>155</v>
      </c>
      <c r="L112" s="12">
        <f>COUNTIF(L2:L81,"&lt;4.538")-COUNTIF(L2:L81,"&lt;4.324")</f>
        <v>0</v>
      </c>
      <c r="W112" s="12"/>
    </row>
    <row r="113" spans="11:23" x14ac:dyDescent="0.15">
      <c r="K113" s="3" t="s">
        <v>85</v>
      </c>
      <c r="L113" s="3">
        <v>0</v>
      </c>
      <c r="W113" s="17"/>
    </row>
    <row r="114" spans="11:23" x14ac:dyDescent="0.15">
      <c r="K114" s="3" t="s">
        <v>86</v>
      </c>
      <c r="L114" s="3"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1.9079999999999999</v>
      </c>
      <c r="O121">
        <v>0.155</v>
      </c>
      <c r="Q121">
        <v>0.83799999999999997</v>
      </c>
      <c r="R121">
        <v>2.9830000000000001</v>
      </c>
      <c r="S121">
        <v>0.214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N122">
        <v>2.5009999999999999</v>
      </c>
      <c r="O122">
        <v>0.21299999999999999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N123">
        <v>3.472</v>
      </c>
      <c r="O123">
        <v>0.29099999999999998</v>
      </c>
      <c r="Q123">
        <v>2.3980000000000001</v>
      </c>
      <c r="R123">
        <v>4.5430000000000001</v>
      </c>
      <c r="S123">
        <v>0.214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E104"/>
  <sheetViews>
    <sheetView topLeftCell="G58" workbookViewId="0">
      <selection activeCell="N71" sqref="N71:Q75"/>
    </sheetView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6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625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 s="3">
        <v>9.2096900939941406</v>
      </c>
      <c r="L2" s="10">
        <v>2.85905838012695</v>
      </c>
      <c r="M2">
        <v>0.52288818359375</v>
      </c>
      <c r="N2">
        <v>8.0289115905761701</v>
      </c>
      <c r="O2">
        <v>4</v>
      </c>
      <c r="P2">
        <v>4</v>
      </c>
      <c r="Q2">
        <v>14</v>
      </c>
      <c r="R2" s="16">
        <v>0.28570000000000001</v>
      </c>
      <c r="S2" s="16">
        <f t="shared" ref="S2:S55" si="0">O2/E2</f>
        <v>0.4</v>
      </c>
      <c r="T2">
        <v>3.3103942871093701</v>
      </c>
      <c r="U2">
        <v>2.8554091453552202</v>
      </c>
      <c r="V2">
        <v>2.7563230991363499</v>
      </c>
      <c r="W2" s="17">
        <v>9.9086046218872098E-2</v>
      </c>
      <c r="X2">
        <v>0.55407118797302202</v>
      </c>
      <c r="Y2">
        <v>0.55407118797302202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904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 s="3">
        <v>9.0766181945800799</v>
      </c>
      <c r="L3" s="10">
        <v>2.9220333099365199</v>
      </c>
      <c r="M3">
        <v>0.669952392578125</v>
      </c>
      <c r="N3">
        <v>7.8049945831298801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3.79270362854004</v>
      </c>
      <c r="U3">
        <v>3.2864410877227801</v>
      </c>
      <c r="V3">
        <v>3.1766781806945801</v>
      </c>
      <c r="W3" s="17">
        <v>0.10976290702819801</v>
      </c>
      <c r="X3">
        <v>0.61602544784545898</v>
      </c>
      <c r="Y3">
        <v>0.61602544784545898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86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 s="3">
        <v>8.3743400573730504</v>
      </c>
      <c r="L4" s="10">
        <v>2.8474159240722701</v>
      </c>
      <c r="M4">
        <v>0.84817123413085904</v>
      </c>
      <c r="N4">
        <v>7.0553627014160201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3.4937095642089799</v>
      </c>
      <c r="U4">
        <v>3.0568745136261</v>
      </c>
      <c r="V4">
        <v>2.9398140907287602</v>
      </c>
      <c r="W4" s="17">
        <v>0.11706042289733901</v>
      </c>
      <c r="X4">
        <v>0.55389547348022505</v>
      </c>
      <c r="Y4">
        <v>0.55389547348022505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871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 s="3">
        <v>7.9087219238281197</v>
      </c>
      <c r="L5" s="10">
        <v>2.8474178314209002</v>
      </c>
      <c r="M5">
        <v>2.1939430236816402</v>
      </c>
      <c r="N5">
        <v>6.80181884765625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3.80978584289551</v>
      </c>
      <c r="U5">
        <v>3.40479636192322</v>
      </c>
      <c r="V5">
        <v>3.2825675010681099</v>
      </c>
      <c r="W5" s="17">
        <v>0.122228860855102</v>
      </c>
      <c r="X5">
        <v>0.52721834182739302</v>
      </c>
      <c r="Y5">
        <v>0.52721834182739302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648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 s="3">
        <v>7.3701820373535201</v>
      </c>
      <c r="L6" s="10">
        <v>2.8359832763671902</v>
      </c>
      <c r="M6">
        <v>1.3932571411132799</v>
      </c>
      <c r="N6">
        <v>6.1829357147216797</v>
      </c>
      <c r="O6">
        <v>4</v>
      </c>
      <c r="P6">
        <v>4</v>
      </c>
      <c r="Q6">
        <v>13</v>
      </c>
      <c r="R6" s="16">
        <v>0.30769999999999997</v>
      </c>
      <c r="S6" s="16">
        <f t="shared" si="0"/>
        <v>0.4</v>
      </c>
      <c r="T6">
        <v>3.3757514953613299</v>
      </c>
      <c r="U6">
        <v>2.9928612709045401</v>
      </c>
      <c r="V6">
        <v>2.8697154521942099</v>
      </c>
      <c r="W6" s="17">
        <v>0.123145818710327</v>
      </c>
      <c r="X6">
        <v>0.50603604316711404</v>
      </c>
      <c r="Y6">
        <v>0.50603604316711404</v>
      </c>
      <c r="Z6">
        <v>0.4</v>
      </c>
      <c r="AA6">
        <v>0.9</v>
      </c>
      <c r="AB6">
        <v>0.69230769230769196</v>
      </c>
      <c r="AC6">
        <v>0.78260869565217395</v>
      </c>
      <c r="AD6">
        <v>0.1</v>
      </c>
      <c r="AE6">
        <v>0.5</v>
      </c>
    </row>
    <row r="7" spans="1:31" x14ac:dyDescent="0.15">
      <c r="A7" s="6">
        <v>571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 s="3">
        <v>8.9176368713378906</v>
      </c>
      <c r="L7" s="10">
        <v>2.97793388366699</v>
      </c>
      <c r="M7">
        <v>0.78678894042968694</v>
      </c>
      <c r="N7">
        <v>7.4971160888671902</v>
      </c>
      <c r="O7">
        <v>5</v>
      </c>
      <c r="P7">
        <v>5</v>
      </c>
      <c r="Q7">
        <v>15</v>
      </c>
      <c r="R7" s="16">
        <v>0.33329999999999999</v>
      </c>
      <c r="S7" s="16">
        <f t="shared" si="0"/>
        <v>0.5</v>
      </c>
      <c r="T7">
        <v>3.6961498260497998</v>
      </c>
      <c r="U7">
        <v>3.2113220691680899</v>
      </c>
      <c r="V7">
        <v>3.0879595279693599</v>
      </c>
      <c r="W7" s="17">
        <v>0.12336254119873</v>
      </c>
      <c r="X7">
        <v>0.608190298080444</v>
      </c>
      <c r="Y7">
        <v>0.608190298080444</v>
      </c>
      <c r="Z7">
        <v>0.5</v>
      </c>
      <c r="AA7">
        <v>1</v>
      </c>
      <c r="AB7">
        <v>0.66666666666666696</v>
      </c>
      <c r="AC7">
        <v>0.8</v>
      </c>
      <c r="AD7">
        <v>0</v>
      </c>
      <c r="AE7">
        <v>0.5</v>
      </c>
    </row>
    <row r="8" spans="1:31" x14ac:dyDescent="0.15">
      <c r="A8" s="6">
        <v>375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 s="3">
        <v>8.2417392730712908</v>
      </c>
      <c r="L8" s="10">
        <v>2.9888610839843701</v>
      </c>
      <c r="M8">
        <v>1.03568267822266</v>
      </c>
      <c r="N8">
        <v>6.5994071960449201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3.4292221069335902</v>
      </c>
      <c r="U8">
        <v>3.0179691314697301</v>
      </c>
      <c r="V8">
        <v>2.8843188285827601</v>
      </c>
      <c r="W8" s="17">
        <v>0.133650302886963</v>
      </c>
      <c r="X8">
        <v>0.54490327835082997</v>
      </c>
      <c r="Y8">
        <v>0.54490327835082997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938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 s="3">
        <v>8.7781810760497994</v>
      </c>
      <c r="L9" s="10">
        <v>2.89866065979004</v>
      </c>
      <c r="M9">
        <v>0.52587127685546897</v>
      </c>
      <c r="N9">
        <v>7.0134658813476598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3.4633522033691402</v>
      </c>
      <c r="U9">
        <v>3.0404236316680899</v>
      </c>
      <c r="V9">
        <v>2.9055769443511998</v>
      </c>
      <c r="W9" s="17">
        <v>0.134846687316895</v>
      </c>
      <c r="X9">
        <v>0.557775259017944</v>
      </c>
      <c r="Y9">
        <v>0.557775259017944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698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 s="3">
        <v>8.0581130981445295</v>
      </c>
      <c r="L10" s="10">
        <v>2.8542957305908199</v>
      </c>
      <c r="M10">
        <v>0.80971527099609397</v>
      </c>
      <c r="N10">
        <v>6.3184852600097701</v>
      </c>
      <c r="O10">
        <v>4</v>
      </c>
      <c r="P10">
        <v>4</v>
      </c>
      <c r="Q10">
        <v>13</v>
      </c>
      <c r="R10" s="16">
        <v>0.30769999999999997</v>
      </c>
      <c r="S10" s="16">
        <f t="shared" si="0"/>
        <v>0.4</v>
      </c>
      <c r="T10">
        <v>3.1939716339111301</v>
      </c>
      <c r="U10">
        <v>2.8159756660461399</v>
      </c>
      <c r="V10">
        <v>2.6805729866027801</v>
      </c>
      <c r="W10" s="17">
        <v>0.13540267944335899</v>
      </c>
      <c r="X10">
        <v>0.51339864730835005</v>
      </c>
      <c r="Y10">
        <v>0.51339864730835005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s="1" customFormat="1" x14ac:dyDescent="0.15">
      <c r="A11" s="8">
        <v>509</v>
      </c>
      <c r="B11" s="1">
        <v>15</v>
      </c>
      <c r="C11" s="1">
        <v>5</v>
      </c>
      <c r="D11" s="1">
        <v>10</v>
      </c>
      <c r="E11" s="1">
        <v>10</v>
      </c>
      <c r="F11" s="1">
        <v>10</v>
      </c>
      <c r="G11" s="1">
        <v>0</v>
      </c>
      <c r="H11" s="1">
        <v>5</v>
      </c>
      <c r="I11" s="1">
        <v>5</v>
      </c>
      <c r="J11" s="1">
        <v>0.75</v>
      </c>
      <c r="K11" s="12">
        <v>7.6871566772460902</v>
      </c>
      <c r="L11" s="12">
        <v>2.8284492492675799</v>
      </c>
      <c r="M11" s="1">
        <v>0.94478225708007801</v>
      </c>
      <c r="N11" s="1">
        <v>5.9500885009765598</v>
      </c>
      <c r="O11" s="1">
        <v>3</v>
      </c>
      <c r="P11" s="1">
        <v>3</v>
      </c>
      <c r="Q11" s="1">
        <v>12</v>
      </c>
      <c r="R11" s="19">
        <v>0.25</v>
      </c>
      <c r="S11" s="19">
        <f t="shared" si="0"/>
        <v>0.3</v>
      </c>
      <c r="T11" s="1">
        <v>3.0567760467529301</v>
      </c>
      <c r="U11" s="1">
        <v>2.71122169494629</v>
      </c>
      <c r="V11" s="1">
        <v>2.56662774085998</v>
      </c>
      <c r="W11" s="12">
        <v>0.14459395408630399</v>
      </c>
      <c r="X11" s="1">
        <v>0.490148305892944</v>
      </c>
      <c r="Y11" s="1">
        <v>0.490148305892944</v>
      </c>
      <c r="Z11" s="1">
        <v>0.3</v>
      </c>
      <c r="AA11" s="1">
        <v>0.9</v>
      </c>
      <c r="AB11" s="1">
        <v>0.75</v>
      </c>
      <c r="AC11" s="1">
        <v>0.81818181818181801</v>
      </c>
      <c r="AD11" s="1">
        <v>0.1</v>
      </c>
      <c r="AE11" s="1">
        <v>0.6</v>
      </c>
    </row>
    <row r="12" spans="1:31" x14ac:dyDescent="0.15">
      <c r="A12" s="6">
        <v>194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 s="3">
        <v>8.7540836334228498</v>
      </c>
      <c r="L12" s="10">
        <v>3.1999416351318399</v>
      </c>
      <c r="M12">
        <v>0.15018081665039101</v>
      </c>
      <c r="N12">
        <v>8.8024158477783203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3.3016281127929701</v>
      </c>
      <c r="U12">
        <v>2.7430267333984402</v>
      </c>
      <c r="V12">
        <v>2.7414581775665301</v>
      </c>
      <c r="W12" s="17">
        <v>1.5685558319091799E-3</v>
      </c>
      <c r="X12">
        <v>0.56016993522643999</v>
      </c>
      <c r="Y12">
        <v>0.56016993522643999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826</v>
      </c>
      <c r="B13">
        <v>13</v>
      </c>
      <c r="C13">
        <v>7</v>
      </c>
      <c r="D13">
        <v>10</v>
      </c>
      <c r="E13">
        <v>10</v>
      </c>
      <c r="F13">
        <v>9</v>
      </c>
      <c r="G13">
        <v>1</v>
      </c>
      <c r="H13">
        <v>4</v>
      </c>
      <c r="I13">
        <v>6</v>
      </c>
      <c r="J13">
        <v>0.65</v>
      </c>
      <c r="K13" s="3">
        <v>7.3606605529785201</v>
      </c>
      <c r="L13" s="10">
        <v>3.1785659790039098</v>
      </c>
      <c r="M13">
        <v>0.79636383056640603</v>
      </c>
      <c r="N13">
        <v>6.4848976135253897</v>
      </c>
      <c r="O13">
        <v>4</v>
      </c>
      <c r="P13">
        <v>4</v>
      </c>
      <c r="Q13">
        <v>13</v>
      </c>
      <c r="R13" s="16">
        <v>0.30769999999999997</v>
      </c>
      <c r="S13" s="16">
        <f t="shared" si="0"/>
        <v>0.4</v>
      </c>
      <c r="T13">
        <v>2.875732421875</v>
      </c>
      <c r="U13">
        <v>2.5069985389709499</v>
      </c>
      <c r="V13">
        <v>2.48158931732178</v>
      </c>
      <c r="W13" s="17">
        <v>2.5409221649169901E-2</v>
      </c>
      <c r="X13">
        <v>0.39414310455322299</v>
      </c>
      <c r="Y13">
        <v>0.39414310455322299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6">
        <v>139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 s="3">
        <v>7.91512107849121</v>
      </c>
      <c r="L14" s="10">
        <v>3.0504188537597701</v>
      </c>
      <c r="M14">
        <v>0.32053756713867199</v>
      </c>
      <c r="N14">
        <v>7.6119632720947301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3.1472129821777299</v>
      </c>
      <c r="U14">
        <v>2.64344978332519</v>
      </c>
      <c r="V14">
        <v>2.6132624149322501</v>
      </c>
      <c r="W14" s="17">
        <v>3.0187368392944301E-2</v>
      </c>
      <c r="X14">
        <v>0.53395056724548295</v>
      </c>
      <c r="Y14">
        <v>0.53395056724548295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26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7.8317146301269496</v>
      </c>
      <c r="L15" s="10">
        <v>3.0649051666259801</v>
      </c>
      <c r="M15">
        <v>0.44335174560546903</v>
      </c>
      <c r="N15">
        <v>7.5477924346923801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3.2726955413818399</v>
      </c>
      <c r="U15">
        <v>2.7893033027648899</v>
      </c>
      <c r="V15">
        <v>2.7581441402435298</v>
      </c>
      <c r="W15" s="17">
        <v>3.1159162521362301E-2</v>
      </c>
      <c r="X15">
        <v>0.514551401138306</v>
      </c>
      <c r="Y15">
        <v>0.514551401138306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124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7.3410587310790998</v>
      </c>
      <c r="L16" s="10">
        <v>3.0933818817138699</v>
      </c>
      <c r="M16">
        <v>0.57393264770507801</v>
      </c>
      <c r="N16">
        <v>6.4201107025146502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2.9213008880615199</v>
      </c>
      <c r="U16">
        <v>2.5082163810729998</v>
      </c>
      <c r="V16">
        <v>2.4388997554778999</v>
      </c>
      <c r="W16" s="17">
        <v>6.9316625595092801E-2</v>
      </c>
      <c r="X16">
        <v>0.482401132583618</v>
      </c>
      <c r="Y16">
        <v>0.482401132583618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872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7.7024211883544904</v>
      </c>
      <c r="L17" s="10">
        <v>3.0466976165771502</v>
      </c>
      <c r="M17">
        <v>1.49460601806641</v>
      </c>
      <c r="N17">
        <v>6.2072620391845703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2.7578697204589799</v>
      </c>
      <c r="U17">
        <v>2.4421029090881401</v>
      </c>
      <c r="V17">
        <v>2.3006236553192099</v>
      </c>
      <c r="W17" s="17">
        <v>0.14147925376892101</v>
      </c>
      <c r="X17">
        <v>0.45724606513977101</v>
      </c>
      <c r="Y17">
        <v>0.45724606513977101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81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9.0150375366210902</v>
      </c>
      <c r="L18" s="10">
        <v>3.1596374511718701</v>
      </c>
      <c r="M18">
        <v>0.88665771484375</v>
      </c>
      <c r="N18">
        <v>7.1648426055908203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3.8138198852539098</v>
      </c>
      <c r="U18">
        <v>3.3624386787414502</v>
      </c>
      <c r="V18">
        <v>3.2055625915527299</v>
      </c>
      <c r="W18" s="17">
        <v>0.15687608718872101</v>
      </c>
      <c r="X18">
        <v>0.60825729370117199</v>
      </c>
      <c r="Y18">
        <v>0.60825729370117199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258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8.7935047149658203</v>
      </c>
      <c r="L19" s="10">
        <v>3.0823822021484402</v>
      </c>
      <c r="M19">
        <v>0.86180114746093694</v>
      </c>
      <c r="N19">
        <v>6.9810791015625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4.00844383239746</v>
      </c>
      <c r="U19">
        <v>3.5459938049316402</v>
      </c>
      <c r="V19">
        <v>3.3885917663574201</v>
      </c>
      <c r="W19" s="17">
        <v>0.157402038574219</v>
      </c>
      <c r="X19">
        <v>0.61985206604003895</v>
      </c>
      <c r="Y19">
        <v>0.61985206604003895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791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7.8393573760986301</v>
      </c>
      <c r="L20" s="10">
        <v>3.1168403625488299</v>
      </c>
      <c r="M20">
        <v>1.3087272644043</v>
      </c>
      <c r="N20">
        <v>5.8287982940673801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3.4938983917236301</v>
      </c>
      <c r="U20">
        <v>3.1642193794250502</v>
      </c>
      <c r="V20">
        <v>2.9954962730407702</v>
      </c>
      <c r="W20" s="17">
        <v>0.16872310638427701</v>
      </c>
      <c r="X20">
        <v>0.498402118682861</v>
      </c>
      <c r="Y20">
        <v>0.498402118682861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267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7.2348403930664098</v>
      </c>
      <c r="L21" s="12">
        <v>3.2259273529052699</v>
      </c>
      <c r="M21" s="1">
        <v>1.8032188415527299</v>
      </c>
      <c r="N21" s="1">
        <v>5.1724166870117196</v>
      </c>
      <c r="O21" s="1">
        <v>3</v>
      </c>
      <c r="P21" s="1">
        <v>3</v>
      </c>
      <c r="Q21" s="1">
        <v>12</v>
      </c>
      <c r="R21" s="19">
        <v>0.25</v>
      </c>
      <c r="S21" s="19">
        <f t="shared" si="0"/>
        <v>0.3</v>
      </c>
      <c r="T21" s="1">
        <v>3.08205986022949</v>
      </c>
      <c r="U21" s="1">
        <v>2.7949919700622599</v>
      </c>
      <c r="V21" s="1">
        <v>2.6184489727020299</v>
      </c>
      <c r="W21" s="12">
        <v>0.17654299736022899</v>
      </c>
      <c r="X21" s="1">
        <v>0.46361088752746599</v>
      </c>
      <c r="Y21" s="1">
        <v>0.46361088752746599</v>
      </c>
      <c r="Z21" s="1">
        <v>0.3</v>
      </c>
      <c r="AA21" s="1">
        <v>0.9</v>
      </c>
      <c r="AB21" s="1">
        <v>0.75</v>
      </c>
      <c r="AC21" s="1">
        <v>0.81818181818181801</v>
      </c>
      <c r="AD21" s="1">
        <v>0.1</v>
      </c>
      <c r="AE21" s="1">
        <v>0.6</v>
      </c>
    </row>
    <row r="22" spans="1:31" x14ac:dyDescent="0.15">
      <c r="A22" s="6">
        <v>474</v>
      </c>
      <c r="B22">
        <v>13</v>
      </c>
      <c r="C22">
        <v>7</v>
      </c>
      <c r="D22">
        <v>10</v>
      </c>
      <c r="E22">
        <v>10</v>
      </c>
      <c r="F22">
        <v>9</v>
      </c>
      <c r="G22">
        <v>1</v>
      </c>
      <c r="H22">
        <v>4</v>
      </c>
      <c r="I22">
        <v>6</v>
      </c>
      <c r="J22">
        <v>0.65</v>
      </c>
      <c r="K22" s="3">
        <v>7.8971233367919904</v>
      </c>
      <c r="L22" s="10">
        <v>3.4597053527832</v>
      </c>
      <c r="M22">
        <v>0.61443710327148404</v>
      </c>
      <c r="N22">
        <v>6.3514308929443404</v>
      </c>
      <c r="O22">
        <v>3</v>
      </c>
      <c r="P22">
        <v>3</v>
      </c>
      <c r="Q22">
        <v>11</v>
      </c>
      <c r="R22" s="16">
        <v>0.2727</v>
      </c>
      <c r="S22" s="16">
        <f t="shared" si="0"/>
        <v>0.3</v>
      </c>
      <c r="T22">
        <v>2.9463424682617201</v>
      </c>
      <c r="U22">
        <v>2.5359339714050302</v>
      </c>
      <c r="V22">
        <v>2.52812623977661</v>
      </c>
      <c r="W22" s="17">
        <v>7.8077316284179696E-3</v>
      </c>
      <c r="X22">
        <v>0.41821622848510698</v>
      </c>
      <c r="Y22">
        <v>0.41821622848510698</v>
      </c>
      <c r="Z22">
        <v>0.3</v>
      </c>
      <c r="AA22">
        <v>0.8</v>
      </c>
      <c r="AB22">
        <v>0.72727272727272696</v>
      </c>
      <c r="AC22">
        <v>0.76190476190476197</v>
      </c>
      <c r="AD22">
        <v>0.2</v>
      </c>
      <c r="AE22">
        <v>0.5</v>
      </c>
    </row>
    <row r="23" spans="1:31" x14ac:dyDescent="0.15">
      <c r="A23" s="6">
        <v>42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8.3586750030517596</v>
      </c>
      <c r="L23" s="10">
        <v>3.4387035369872998</v>
      </c>
      <c r="M23">
        <v>0.42399215698242199</v>
      </c>
      <c r="N23">
        <v>7.2754058837890598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3.5587501525878902</v>
      </c>
      <c r="U23">
        <v>3.07724857330322</v>
      </c>
      <c r="V23">
        <v>2.9885916709899898</v>
      </c>
      <c r="W23" s="17">
        <v>8.8656902313232394E-2</v>
      </c>
      <c r="X23">
        <v>0.57015848159789995</v>
      </c>
      <c r="Y23">
        <v>0.57015848159789995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728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 s="3">
        <v>8.311279296875</v>
      </c>
      <c r="L24" s="10">
        <v>3.40718269348144</v>
      </c>
      <c r="M24">
        <v>1.7891731262207</v>
      </c>
      <c r="N24">
        <v>6.5721664428710902</v>
      </c>
      <c r="O24">
        <v>5</v>
      </c>
      <c r="P24">
        <v>5</v>
      </c>
      <c r="Q24">
        <v>14</v>
      </c>
      <c r="R24" s="16">
        <v>0.35709999999999997</v>
      </c>
      <c r="S24" s="16">
        <f t="shared" si="0"/>
        <v>0.5</v>
      </c>
      <c r="T24">
        <v>2.6091175079345699</v>
      </c>
      <c r="U24">
        <v>2.2884228229522701</v>
      </c>
      <c r="V24">
        <v>2.1918892860412602</v>
      </c>
      <c r="W24" s="17">
        <v>9.6533536911010701E-2</v>
      </c>
      <c r="X24">
        <v>0.41722822189330999</v>
      </c>
      <c r="Y24">
        <v>0.41722822189330999</v>
      </c>
      <c r="Z24">
        <v>0.5</v>
      </c>
      <c r="AA24">
        <v>0.9</v>
      </c>
      <c r="AB24">
        <v>0.64285714285714302</v>
      </c>
      <c r="AC24">
        <v>0.75</v>
      </c>
      <c r="AD24">
        <v>0.1</v>
      </c>
      <c r="AE24">
        <v>0.4</v>
      </c>
    </row>
    <row r="25" spans="1:31" x14ac:dyDescent="0.15">
      <c r="A25" s="6">
        <v>122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7.3813495635986301</v>
      </c>
      <c r="L25" s="10">
        <v>3.4230537414550799</v>
      </c>
      <c r="M25">
        <v>0.89295578002929699</v>
      </c>
      <c r="N25">
        <v>5.6789245605468697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2.9774074554443399</v>
      </c>
      <c r="U25">
        <v>2.6132168769836399</v>
      </c>
      <c r="V25">
        <v>2.4931561946868901</v>
      </c>
      <c r="W25" s="17">
        <v>0.120060682296753</v>
      </c>
      <c r="X25">
        <v>0.48425126075744601</v>
      </c>
      <c r="Y25">
        <v>0.48425126075744601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820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9.3573627471923793</v>
      </c>
      <c r="L26" s="10">
        <v>3.4400177001953098</v>
      </c>
      <c r="M26">
        <v>1.18503570556641</v>
      </c>
      <c r="N26">
        <v>7.3247261047363299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3.0999946594238299</v>
      </c>
      <c r="U26">
        <v>2.73641777038574</v>
      </c>
      <c r="V26">
        <v>2.56048488616943</v>
      </c>
      <c r="W26" s="17">
        <v>0.17593288421630901</v>
      </c>
      <c r="X26">
        <v>0.53950977325439498</v>
      </c>
      <c r="Y26">
        <v>0.53950977325439498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441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8.3690395355224592</v>
      </c>
      <c r="L27" s="10">
        <v>3.4027957916259801</v>
      </c>
      <c r="M27">
        <v>1.6312103271484399</v>
      </c>
      <c r="N27">
        <v>6.3893070220947301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3.6996479034423801</v>
      </c>
      <c r="U27">
        <v>3.2927107810974099</v>
      </c>
      <c r="V27">
        <v>3.1120703220367401</v>
      </c>
      <c r="W27" s="17">
        <v>0.180640459060669</v>
      </c>
      <c r="X27">
        <v>0.58757758140563998</v>
      </c>
      <c r="Y27">
        <v>0.58757758140563998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341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9.2915840148925799</v>
      </c>
      <c r="L28" s="10">
        <v>3.3382911682128902</v>
      </c>
      <c r="M28">
        <v>0.891143798828125</v>
      </c>
      <c r="N28">
        <v>7.0122776031494096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3.8982982635497998</v>
      </c>
      <c r="U28">
        <v>3.49162745475769</v>
      </c>
      <c r="V28">
        <v>3.3069717884063698</v>
      </c>
      <c r="W28" s="17">
        <v>0.184655666351318</v>
      </c>
      <c r="X28">
        <v>0.59132647514343295</v>
      </c>
      <c r="Y28">
        <v>0.59132647514343295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891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8.3051776885986293</v>
      </c>
      <c r="L29" s="10">
        <v>3.3090267181396502</v>
      </c>
      <c r="M29">
        <v>1.3753700256347701</v>
      </c>
      <c r="N29">
        <v>6.1249771118164098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3.6405735015869101</v>
      </c>
      <c r="U29">
        <v>3.2544918060302699</v>
      </c>
      <c r="V29">
        <v>3.0638194084167498</v>
      </c>
      <c r="W29" s="17">
        <v>0.190672397613525</v>
      </c>
      <c r="X29">
        <v>0.57675409317016602</v>
      </c>
      <c r="Y29">
        <v>0.57675409317016602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198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8.7684097290039098</v>
      </c>
      <c r="L30" s="10">
        <v>3.3038673400878902</v>
      </c>
      <c r="M30">
        <v>1.0797042846679701</v>
      </c>
      <c r="N30">
        <v>6.4807567596435502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3.76474952697754</v>
      </c>
      <c r="U30">
        <v>3.3759093284606898</v>
      </c>
      <c r="V30">
        <v>3.1784703731536901</v>
      </c>
      <c r="W30" s="17">
        <v>0.197438955307007</v>
      </c>
      <c r="X30">
        <v>0.58627915382385298</v>
      </c>
      <c r="Y30">
        <v>0.58627915382385298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s="1" customFormat="1" x14ac:dyDescent="0.15">
      <c r="A31" s="8">
        <v>493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7.8912525177001998</v>
      </c>
      <c r="L31" s="12">
        <v>3.30648612976074</v>
      </c>
      <c r="M31" s="1">
        <v>1.63422775268555</v>
      </c>
      <c r="N31" s="1">
        <v>5.8250179290771502</v>
      </c>
      <c r="O31" s="1">
        <v>3</v>
      </c>
      <c r="P31" s="1">
        <v>3</v>
      </c>
      <c r="Q31" s="1">
        <v>13</v>
      </c>
      <c r="R31" s="19">
        <v>0.23080000000000001</v>
      </c>
      <c r="S31" s="19">
        <f t="shared" si="0"/>
        <v>0.3</v>
      </c>
      <c r="T31" s="1">
        <v>3.1980972290039098</v>
      </c>
      <c r="U31" s="1">
        <v>2.8720688819885201</v>
      </c>
      <c r="V31" s="1">
        <v>2.6721639633178702</v>
      </c>
      <c r="W31" s="12">
        <v>0.19990491867065399</v>
      </c>
      <c r="X31" s="1">
        <v>0.52593326568603505</v>
      </c>
      <c r="Y31" s="1">
        <v>0.52593326568603505</v>
      </c>
      <c r="Z31" s="1">
        <v>0.3</v>
      </c>
      <c r="AA31" s="1">
        <v>1</v>
      </c>
      <c r="AB31" s="1">
        <v>0.76923076923076905</v>
      </c>
      <c r="AC31" s="1">
        <v>0.86956521739130399</v>
      </c>
      <c r="AD31" s="1">
        <v>0</v>
      </c>
      <c r="AE31" s="1">
        <v>0.7</v>
      </c>
    </row>
    <row r="32" spans="1:31" x14ac:dyDescent="0.15">
      <c r="A32" s="6">
        <v>346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9.2520637512206996</v>
      </c>
      <c r="L32" s="10">
        <v>3.5100860595703098</v>
      </c>
      <c r="M32">
        <v>2.6267127990722701</v>
      </c>
      <c r="N32">
        <v>5.2582244873046902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4.05875587463379</v>
      </c>
      <c r="U32">
        <v>3.8101456165313698</v>
      </c>
      <c r="V32">
        <v>3.4641640186309801</v>
      </c>
      <c r="W32" s="17">
        <v>0.34598159790039101</v>
      </c>
      <c r="X32">
        <v>0.59459185600280795</v>
      </c>
      <c r="Y32">
        <v>0.59459185600280795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7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9.7504291534423793</v>
      </c>
      <c r="L33" s="10">
        <v>3.6274681091308598</v>
      </c>
      <c r="M33">
        <v>3.2106761932372998</v>
      </c>
      <c r="N33">
        <v>5.56974220275879</v>
      </c>
      <c r="O33">
        <v>2</v>
      </c>
      <c r="P33">
        <v>2</v>
      </c>
      <c r="Q33">
        <v>12</v>
      </c>
      <c r="R33" s="16">
        <v>0.16669999999999999</v>
      </c>
      <c r="S33" s="16">
        <f t="shared" si="0"/>
        <v>0.2</v>
      </c>
      <c r="T33">
        <v>3.89222908020019</v>
      </c>
      <c r="U33">
        <v>3.7008795738220202</v>
      </c>
      <c r="V33">
        <v>3.3142113685607901</v>
      </c>
      <c r="W33" s="17">
        <v>0.38666820526123102</v>
      </c>
      <c r="X33">
        <v>0.57801771163940396</v>
      </c>
      <c r="Y33">
        <v>0.57801771163940396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199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7.9574508666992196</v>
      </c>
      <c r="L34" s="10">
        <v>3.5844383239746098</v>
      </c>
      <c r="M34">
        <v>2.3754787445068399</v>
      </c>
      <c r="N34">
        <v>4.2659530639648402</v>
      </c>
      <c r="O34">
        <v>2</v>
      </c>
      <c r="P34">
        <v>2</v>
      </c>
      <c r="Q34">
        <v>11</v>
      </c>
      <c r="R34" s="16">
        <v>0.18179999999999999</v>
      </c>
      <c r="S34" s="16">
        <f t="shared" si="0"/>
        <v>0.2</v>
      </c>
      <c r="T34">
        <v>3.0793838500976598</v>
      </c>
      <c r="U34">
        <v>2.87855720520019</v>
      </c>
      <c r="V34">
        <v>2.57972311973572</v>
      </c>
      <c r="W34" s="17">
        <v>0.29883408546447698</v>
      </c>
      <c r="X34">
        <v>0.49966073036193798</v>
      </c>
      <c r="Y34">
        <v>0.49966073036193798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6">
        <v>686</v>
      </c>
      <c r="B35">
        <v>14</v>
      </c>
      <c r="C35">
        <v>6</v>
      </c>
      <c r="D35">
        <v>10</v>
      </c>
      <c r="E35">
        <v>10</v>
      </c>
      <c r="F35">
        <v>9</v>
      </c>
      <c r="G35">
        <v>1</v>
      </c>
      <c r="H35">
        <v>5</v>
      </c>
      <c r="I35">
        <v>5</v>
      </c>
      <c r="J35">
        <v>0.7</v>
      </c>
      <c r="K35" s="3">
        <v>8.5101070404052699</v>
      </c>
      <c r="L35" s="10">
        <v>3.6526260375976598</v>
      </c>
      <c r="M35">
        <v>1.3950080871582</v>
      </c>
      <c r="N35">
        <v>5.1997261047363299</v>
      </c>
      <c r="O35">
        <v>3</v>
      </c>
      <c r="P35">
        <v>3</v>
      </c>
      <c r="Q35">
        <v>12</v>
      </c>
      <c r="R35" s="16">
        <v>0.25</v>
      </c>
      <c r="S35" s="16">
        <f t="shared" si="0"/>
        <v>0.3</v>
      </c>
      <c r="T35">
        <v>2.9942722320556601</v>
      </c>
      <c r="U35">
        <v>2.6814846992492698</v>
      </c>
      <c r="V35">
        <v>2.5469164848327601</v>
      </c>
      <c r="W35" s="17">
        <v>0.13456821441650399</v>
      </c>
      <c r="X35">
        <v>0.4473557472229</v>
      </c>
      <c r="Y35">
        <v>0.4473557472229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6">
        <v>242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7.4073791503906197</v>
      </c>
      <c r="L36" s="10">
        <v>3.5334434509277299</v>
      </c>
      <c r="M36">
        <v>2.1262779235839799</v>
      </c>
      <c r="N36">
        <v>4.9335460662841797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2.9706649780273402</v>
      </c>
      <c r="U36">
        <v>2.7171599864959699</v>
      </c>
      <c r="V36">
        <v>2.5024516582489</v>
      </c>
      <c r="W36" s="17">
        <v>0.21470832824707001</v>
      </c>
      <c r="X36">
        <v>0.46821331977844199</v>
      </c>
      <c r="Y36">
        <v>0.46821331977844199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47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8.6016101837158203</v>
      </c>
      <c r="L37" s="10">
        <v>3.5562801361084002</v>
      </c>
      <c r="M37">
        <v>1.72512435913086</v>
      </c>
      <c r="N37">
        <v>6.4283504486084002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3.1413154602050799</v>
      </c>
      <c r="U37">
        <v>2.8176734447479199</v>
      </c>
      <c r="V37">
        <v>2.60455298423767</v>
      </c>
      <c r="W37" s="17">
        <v>0.21312046051025399</v>
      </c>
      <c r="X37">
        <v>0.536762475967407</v>
      </c>
      <c r="Y37">
        <v>0.536762475967407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68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8.9207992553710902</v>
      </c>
      <c r="L38" s="10">
        <v>3.6267127990722701</v>
      </c>
      <c r="M38">
        <v>1.4827880859375</v>
      </c>
      <c r="N38">
        <v>6.3003005981445304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3.2321224212646502</v>
      </c>
      <c r="U38">
        <v>2.8975479602813698</v>
      </c>
      <c r="V38">
        <v>2.66992235183716</v>
      </c>
      <c r="W38" s="17">
        <v>0.22762560844421401</v>
      </c>
      <c r="X38">
        <v>0.56220006942749001</v>
      </c>
      <c r="Y38">
        <v>0.56220006942749001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22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7.8447742462158203</v>
      </c>
      <c r="L39" s="10">
        <v>3.5581932067871098</v>
      </c>
      <c r="M39">
        <v>1.8253154754638701</v>
      </c>
      <c r="N39">
        <v>5.1074123382568404</v>
      </c>
      <c r="O39">
        <v>3</v>
      </c>
      <c r="P39">
        <v>3</v>
      </c>
      <c r="Q39">
        <v>12</v>
      </c>
      <c r="R39" s="16">
        <v>0.25</v>
      </c>
      <c r="S39" s="16">
        <f t="shared" si="0"/>
        <v>0.3</v>
      </c>
      <c r="T39">
        <v>3.2751617431640598</v>
      </c>
      <c r="U39">
        <v>2.9962241649627699</v>
      </c>
      <c r="V39">
        <v>2.7968080043792698</v>
      </c>
      <c r="W39" s="17">
        <v>0.19941616058349601</v>
      </c>
      <c r="X39">
        <v>0.47835373878478998</v>
      </c>
      <c r="Y39">
        <v>0.47835373878478998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627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9.0328903198242205</v>
      </c>
      <c r="L40" s="3">
        <v>3.56332206726074</v>
      </c>
      <c r="M40">
        <v>1.3673553466796899</v>
      </c>
      <c r="N40">
        <v>6.5472145080566397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2.9811477661132799</v>
      </c>
      <c r="U40">
        <v>2.66263651847839</v>
      </c>
      <c r="V40">
        <v>2.4581284523010201</v>
      </c>
      <c r="W40" s="3">
        <v>0.204508066177368</v>
      </c>
      <c r="X40">
        <v>0.52301931381225597</v>
      </c>
      <c r="Y40">
        <v>0.52301931381225597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706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8.3719978332519496</v>
      </c>
      <c r="L41" s="12">
        <v>3.50216865539551</v>
      </c>
      <c r="M41" s="1">
        <v>1.48310470581055</v>
      </c>
      <c r="N41" s="1">
        <v>5.7015380859375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0"/>
        <v>0.3</v>
      </c>
      <c r="T41" s="1">
        <v>3.6610755920410201</v>
      </c>
      <c r="U41" s="1">
        <v>3.3353500366210902</v>
      </c>
      <c r="V41" s="1">
        <v>3.1281661987304701</v>
      </c>
      <c r="W41" s="12">
        <v>0.207183837890625</v>
      </c>
      <c r="X41" s="1">
        <v>0.53290939331054699</v>
      </c>
      <c r="Y41" s="1">
        <v>0.53290939331054699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882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9.9116401672363299</v>
      </c>
      <c r="L42" s="10">
        <v>3.74661064147949</v>
      </c>
      <c r="M42">
        <v>2.8872547149658199</v>
      </c>
      <c r="N42">
        <v>5.9426651000976598</v>
      </c>
      <c r="O42">
        <v>3</v>
      </c>
      <c r="P42">
        <v>3</v>
      </c>
      <c r="Q42">
        <v>13</v>
      </c>
      <c r="R42" s="16">
        <v>0.23080000000000001</v>
      </c>
      <c r="S42" s="16">
        <f t="shared" si="0"/>
        <v>0.3</v>
      </c>
      <c r="T42">
        <v>3.9385604858398402</v>
      </c>
      <c r="U42">
        <v>3.7132165431976301</v>
      </c>
      <c r="V42">
        <v>3.35617303848267</v>
      </c>
      <c r="W42" s="17">
        <v>0.35704350471496599</v>
      </c>
      <c r="X42">
        <v>0.58238744735717796</v>
      </c>
      <c r="Y42">
        <v>0.58238744735717796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287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8.0243225097656197</v>
      </c>
      <c r="L43" s="3">
        <v>3.7559452056884801</v>
      </c>
      <c r="M43">
        <v>2.51016426086426</v>
      </c>
      <c r="N43">
        <v>3.9995098114013699</v>
      </c>
      <c r="O43">
        <v>2</v>
      </c>
      <c r="P43">
        <v>2</v>
      </c>
      <c r="Q43">
        <v>11</v>
      </c>
      <c r="R43" s="16">
        <v>0.18179999999999999</v>
      </c>
      <c r="S43" s="16">
        <f t="shared" si="0"/>
        <v>0.2</v>
      </c>
      <c r="T43">
        <v>3.2217845916747998</v>
      </c>
      <c r="U43">
        <v>3.0187540054321298</v>
      </c>
      <c r="V43">
        <v>2.7104396820068399</v>
      </c>
      <c r="W43" s="3">
        <v>0.30831432342529302</v>
      </c>
      <c r="X43">
        <v>0.51134490966796897</v>
      </c>
      <c r="Y43">
        <v>0.51134490966796897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6">
        <v>421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10.324913024902299</v>
      </c>
      <c r="L44" s="10">
        <v>3.7413082122802699</v>
      </c>
      <c r="M44">
        <v>3.3769016265869101</v>
      </c>
      <c r="N44">
        <v>6.4074726104736301</v>
      </c>
      <c r="O44">
        <v>6</v>
      </c>
      <c r="P44">
        <v>6</v>
      </c>
      <c r="Q44">
        <v>16</v>
      </c>
      <c r="R44" s="16">
        <v>0.375</v>
      </c>
      <c r="S44" s="16">
        <f t="shared" si="0"/>
        <v>0.6</v>
      </c>
      <c r="T44">
        <v>4.0800895690918004</v>
      </c>
      <c r="U44">
        <v>3.8440616130828902</v>
      </c>
      <c r="V44">
        <v>3.4748260974884002</v>
      </c>
      <c r="W44" s="17">
        <v>0.36923551559448198</v>
      </c>
      <c r="X44">
        <v>0.605263471603394</v>
      </c>
      <c r="Y44">
        <v>0.605263471603394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181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8.5174999237060494</v>
      </c>
      <c r="L45" s="3">
        <v>3.8955554962158199</v>
      </c>
      <c r="M45">
        <v>1.7473907470703101</v>
      </c>
      <c r="N45">
        <v>4.9475631713867196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3.5174446105957</v>
      </c>
      <c r="U45">
        <v>3.2080383300781201</v>
      </c>
      <c r="V45">
        <v>2.9224302768707302</v>
      </c>
      <c r="W45" s="3">
        <v>0.28560805320739802</v>
      </c>
      <c r="X45">
        <v>0.59501433372497603</v>
      </c>
      <c r="Y45">
        <v>0.59501433372497603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116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10.695125579834</v>
      </c>
      <c r="L46" s="10">
        <v>3.86113357543945</v>
      </c>
      <c r="M46">
        <v>3.4150371551513699</v>
      </c>
      <c r="N46">
        <v>6.3120250701904297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4.1133708953857404</v>
      </c>
      <c r="U46">
        <v>3.9187879562377899</v>
      </c>
      <c r="V46">
        <v>3.5277342796325701</v>
      </c>
      <c r="W46" s="17">
        <v>0.391053676605225</v>
      </c>
      <c r="X46">
        <v>0.58563661575317405</v>
      </c>
      <c r="Y46">
        <v>0.58563661575317405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861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9.8185920715331996</v>
      </c>
      <c r="L47" s="10">
        <v>3.8734283447265598</v>
      </c>
      <c r="M47">
        <v>2.5040645599365199</v>
      </c>
      <c r="N47">
        <v>6.4851856231689498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3.3982200622558598</v>
      </c>
      <c r="U47">
        <v>3.1158468723297101</v>
      </c>
      <c r="V47">
        <v>2.8158423900604199</v>
      </c>
      <c r="W47" s="17">
        <v>0.300004482269287</v>
      </c>
      <c r="X47">
        <v>0.58237767219543501</v>
      </c>
      <c r="Y47">
        <v>0.58237767219543501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887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10.2275581359863</v>
      </c>
      <c r="L48" s="10">
        <v>3.8743839263915998</v>
      </c>
      <c r="M48">
        <v>3.3857994079589799</v>
      </c>
      <c r="N48">
        <v>5.4985122680664098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4.1704597473144496</v>
      </c>
      <c r="U48">
        <v>3.9681935310363801</v>
      </c>
      <c r="V48">
        <v>3.58179712295532</v>
      </c>
      <c r="W48" s="17">
        <v>0.38639640808105502</v>
      </c>
      <c r="X48">
        <v>0.58866262435913097</v>
      </c>
      <c r="Y48">
        <v>0.58866262435913097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377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8.2505340576171893</v>
      </c>
      <c r="L49" s="10">
        <v>3.88496971130371</v>
      </c>
      <c r="M49">
        <v>2.65253829956055</v>
      </c>
      <c r="N49">
        <v>4.1948738098144496</v>
      </c>
      <c r="O49">
        <v>2</v>
      </c>
      <c r="P49">
        <v>2</v>
      </c>
      <c r="Q49">
        <v>12</v>
      </c>
      <c r="R49" s="16">
        <v>0.16669999999999999</v>
      </c>
      <c r="S49" s="16">
        <f t="shared" si="0"/>
        <v>0.2</v>
      </c>
      <c r="T49">
        <v>3.1810302734375</v>
      </c>
      <c r="U49">
        <v>2.9841549396514901</v>
      </c>
      <c r="V49">
        <v>2.6513941287994398</v>
      </c>
      <c r="W49" s="17">
        <v>0.332760810852051</v>
      </c>
      <c r="X49">
        <v>0.52963614463806197</v>
      </c>
      <c r="Y49">
        <v>0.52963614463806197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6">
        <v>774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9.9837837219238299</v>
      </c>
      <c r="L50" s="10">
        <v>3.8917007446289098</v>
      </c>
      <c r="M50">
        <v>3.5301170349121098</v>
      </c>
      <c r="N50">
        <v>5.8071537017822301</v>
      </c>
      <c r="O50">
        <v>2</v>
      </c>
      <c r="P50">
        <v>2</v>
      </c>
      <c r="Q50">
        <v>12</v>
      </c>
      <c r="R50" s="16">
        <v>0.16669999999999999</v>
      </c>
      <c r="S50" s="16">
        <f t="shared" si="0"/>
        <v>0.2</v>
      </c>
      <c r="T50">
        <v>3.93145751953125</v>
      </c>
      <c r="U50">
        <v>3.73478102684021</v>
      </c>
      <c r="V50">
        <v>3.3527534008026101</v>
      </c>
      <c r="W50" s="17">
        <v>0.38202762603759799</v>
      </c>
      <c r="X50">
        <v>0.57870411872863803</v>
      </c>
      <c r="Y50">
        <v>0.57870411872863803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s="1" customFormat="1" x14ac:dyDescent="0.15">
      <c r="A51" s="8">
        <v>715</v>
      </c>
      <c r="B51" s="1">
        <v>17</v>
      </c>
      <c r="C51" s="1">
        <v>3</v>
      </c>
      <c r="D51" s="1">
        <v>10</v>
      </c>
      <c r="E51" s="1">
        <v>10</v>
      </c>
      <c r="F51" s="1">
        <v>10</v>
      </c>
      <c r="G51" s="1">
        <v>0</v>
      </c>
      <c r="H51" s="1">
        <v>7</v>
      </c>
      <c r="I51" s="1">
        <v>3</v>
      </c>
      <c r="J51" s="1">
        <v>0.85</v>
      </c>
      <c r="K51" s="12">
        <v>9.5674629211425799</v>
      </c>
      <c r="L51" s="12">
        <v>3.8139095306396502</v>
      </c>
      <c r="M51" s="1">
        <v>3.18080329895019</v>
      </c>
      <c r="N51" s="1">
        <v>6.1090106964111301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0"/>
        <v>0.3</v>
      </c>
      <c r="T51" s="1">
        <v>3.7163944244384801</v>
      </c>
      <c r="U51" s="1">
        <v>3.4742794036865199</v>
      </c>
      <c r="V51" s="1">
        <v>3.1432590484619101</v>
      </c>
      <c r="W51" s="12">
        <v>0.33102035522460899</v>
      </c>
      <c r="X51" s="1">
        <v>0.57313537597656194</v>
      </c>
      <c r="Y51" s="1">
        <v>0.57313537597656194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357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8.6068115234375</v>
      </c>
      <c r="L52" s="10">
        <v>3.9097385406494101</v>
      </c>
      <c r="M52">
        <v>1.8372611999511701</v>
      </c>
      <c r="N52">
        <v>5.2491798400878897</v>
      </c>
      <c r="O52">
        <v>2</v>
      </c>
      <c r="P52">
        <v>2</v>
      </c>
      <c r="Q52">
        <v>12</v>
      </c>
      <c r="R52" s="16">
        <v>0.16669999999999999</v>
      </c>
      <c r="S52" s="16">
        <f t="shared" si="0"/>
        <v>0.2</v>
      </c>
      <c r="T52">
        <v>3.50625801086426</v>
      </c>
      <c r="U52">
        <v>3.1938400268554701</v>
      </c>
      <c r="V52">
        <v>2.91675972938538</v>
      </c>
      <c r="W52" s="17">
        <v>0.277080297470093</v>
      </c>
      <c r="X52">
        <v>0.58949828147888195</v>
      </c>
      <c r="Y52">
        <v>0.58949828147888195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814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8.7280445098877006</v>
      </c>
      <c r="L53" s="10">
        <v>3.9425106048584002</v>
      </c>
      <c r="M53">
        <v>3.1601314544677699</v>
      </c>
      <c r="N53">
        <v>4.2285442352294904</v>
      </c>
      <c r="O53">
        <v>2</v>
      </c>
      <c r="P53">
        <v>2</v>
      </c>
      <c r="Q53">
        <v>12</v>
      </c>
      <c r="R53" s="16">
        <v>0.16669999999999999</v>
      </c>
      <c r="S53" s="16">
        <f t="shared" si="0"/>
        <v>0.2</v>
      </c>
      <c r="T53">
        <v>3.6649322509765598</v>
      </c>
      <c r="U53">
        <v>3.4909923076629599</v>
      </c>
      <c r="V53">
        <v>3.1285991668701199</v>
      </c>
      <c r="W53" s="17">
        <v>0.36239314079284701</v>
      </c>
      <c r="X53">
        <v>0.53633308410644498</v>
      </c>
      <c r="Y53">
        <v>0.53633308410644498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6">
        <v>977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10.467790603637701</v>
      </c>
      <c r="L54" s="10">
        <v>3.95425605773926</v>
      </c>
      <c r="M54">
        <v>3.54449462890625</v>
      </c>
      <c r="N54">
        <v>6.0931262969970703</v>
      </c>
      <c r="O54">
        <v>3</v>
      </c>
      <c r="P54">
        <v>3</v>
      </c>
      <c r="Q54">
        <v>13</v>
      </c>
      <c r="R54" s="16">
        <v>0.23080000000000001</v>
      </c>
      <c r="S54" s="16">
        <f t="shared" si="0"/>
        <v>0.3</v>
      </c>
      <c r="T54">
        <v>4.0049190521240199</v>
      </c>
      <c r="U54">
        <v>3.8048429489135702</v>
      </c>
      <c r="V54">
        <v>3.3979873657226598</v>
      </c>
      <c r="W54" s="17">
        <v>0.40685558319091802</v>
      </c>
      <c r="X54">
        <v>0.60693168640136697</v>
      </c>
      <c r="Y54">
        <v>0.60693168640136697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447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9.1051177978515607</v>
      </c>
      <c r="L55" s="10">
        <v>4.0541019439697301</v>
      </c>
      <c r="M55">
        <v>3.3755970001220699</v>
      </c>
      <c r="N55">
        <v>4.9540519714355504</v>
      </c>
      <c r="O55">
        <v>2</v>
      </c>
      <c r="P55">
        <v>2</v>
      </c>
      <c r="Q55">
        <v>11</v>
      </c>
      <c r="R55" s="16">
        <v>0.18179999999999999</v>
      </c>
      <c r="S55" s="16">
        <f t="shared" si="0"/>
        <v>0.2</v>
      </c>
      <c r="T55">
        <v>3.4527492523193399</v>
      </c>
      <c r="U55">
        <v>3.28089499473572</v>
      </c>
      <c r="V55">
        <v>2.9209547042846702</v>
      </c>
      <c r="W55" s="17">
        <v>0.35994029045105003</v>
      </c>
      <c r="X55">
        <v>0.53179454803466797</v>
      </c>
      <c r="Y55">
        <v>0.53179454803466797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6">
        <v>121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9.7340965270996094</v>
      </c>
      <c r="L56" s="10">
        <v>3.9624137878418</v>
      </c>
      <c r="M56">
        <v>3.2657928466796902</v>
      </c>
      <c r="N56">
        <v>5.9232063293456996</v>
      </c>
      <c r="O56">
        <v>2</v>
      </c>
      <c r="P56">
        <v>2</v>
      </c>
      <c r="Q56">
        <v>12</v>
      </c>
      <c r="R56" s="16">
        <v>0.16669999999999999</v>
      </c>
      <c r="S56" s="16">
        <f t="shared" ref="S56:S61" si="1">O56/E56</f>
        <v>0.2</v>
      </c>
      <c r="T56">
        <v>4.0050354003906197</v>
      </c>
      <c r="U56">
        <v>3.7688567638397199</v>
      </c>
      <c r="V56">
        <v>3.4036056995391801</v>
      </c>
      <c r="W56" s="17">
        <v>0.365251064300537</v>
      </c>
      <c r="X56">
        <v>0.60142970085143999</v>
      </c>
      <c r="Y56">
        <v>0.60142970085143999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506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9.1073722839355504</v>
      </c>
      <c r="L57" s="10">
        <v>4.0065002441406197</v>
      </c>
      <c r="M57">
        <v>2.60190773010254</v>
      </c>
      <c r="N57">
        <v>4.9899616241455096</v>
      </c>
      <c r="O57">
        <v>2</v>
      </c>
      <c r="P57">
        <v>2</v>
      </c>
      <c r="Q57">
        <v>12</v>
      </c>
      <c r="R57" s="16">
        <v>0.16669999999999999</v>
      </c>
      <c r="S57" s="16">
        <f t="shared" si="1"/>
        <v>0.2</v>
      </c>
      <c r="T57">
        <v>3.3818607330322301</v>
      </c>
      <c r="U57">
        <v>3.1554019451141402</v>
      </c>
      <c r="V57">
        <v>2.8022875785827601</v>
      </c>
      <c r="W57" s="17">
        <v>0.35311436653137201</v>
      </c>
      <c r="X57">
        <v>0.579573154449463</v>
      </c>
      <c r="Y57">
        <v>0.579573154449463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975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8.6650199890136701</v>
      </c>
      <c r="L58" s="10">
        <v>4.0209655761718697</v>
      </c>
      <c r="M58">
        <v>3.30251884460449</v>
      </c>
      <c r="N58">
        <v>4.23954200744629</v>
      </c>
      <c r="O58">
        <v>2</v>
      </c>
      <c r="P58">
        <v>2</v>
      </c>
      <c r="Q58">
        <v>12</v>
      </c>
      <c r="R58" s="16">
        <v>0.16669999999999999</v>
      </c>
      <c r="S58" s="16">
        <f t="shared" si="1"/>
        <v>0.2</v>
      </c>
      <c r="T58">
        <v>3.4661102294921902</v>
      </c>
      <c r="U58">
        <v>3.2868278026580802</v>
      </c>
      <c r="V58">
        <v>2.9198410511016801</v>
      </c>
      <c r="W58" s="17">
        <v>0.36698675155639598</v>
      </c>
      <c r="X58">
        <v>0.54626917839050304</v>
      </c>
      <c r="Y58">
        <v>0.54626917839050304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x14ac:dyDescent="0.15">
      <c r="A59" s="6">
        <v>738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10.526350021362299</v>
      </c>
      <c r="L59" s="10">
        <v>4.0360393524169904</v>
      </c>
      <c r="M59">
        <v>3.4618988037109402</v>
      </c>
      <c r="N59">
        <v>5.2421836853027299</v>
      </c>
      <c r="O59">
        <v>2</v>
      </c>
      <c r="P59">
        <v>2</v>
      </c>
      <c r="Q59">
        <v>12</v>
      </c>
      <c r="R59" s="16">
        <v>0.16669999999999999</v>
      </c>
      <c r="S59" s="16">
        <f t="shared" si="1"/>
        <v>0.2</v>
      </c>
      <c r="T59">
        <v>4.0297908782959002</v>
      </c>
      <c r="U59">
        <v>3.87283563613892</v>
      </c>
      <c r="V59">
        <v>3.4242961406707799</v>
      </c>
      <c r="W59" s="17">
        <v>0.44853949546813998</v>
      </c>
      <c r="X59">
        <v>0.60549473762512196</v>
      </c>
      <c r="Y59">
        <v>0.60549473762512196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98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9.8297519683837908</v>
      </c>
      <c r="L60" s="10">
        <v>4.0625991821289098</v>
      </c>
      <c r="M60">
        <v>3.78593826293945</v>
      </c>
      <c r="N60">
        <v>5.8256168365478498</v>
      </c>
      <c r="O60">
        <v>3</v>
      </c>
      <c r="P60">
        <v>3</v>
      </c>
      <c r="Q60">
        <v>13</v>
      </c>
      <c r="R60" s="16">
        <v>0.23080000000000001</v>
      </c>
      <c r="S60" s="16">
        <f t="shared" si="1"/>
        <v>0.3</v>
      </c>
      <c r="T60">
        <v>3.76481056213379</v>
      </c>
      <c r="U60">
        <v>3.5798575878143302</v>
      </c>
      <c r="V60">
        <v>3.2034485340118399</v>
      </c>
      <c r="W60" s="17">
        <v>0.37640905380249001</v>
      </c>
      <c r="X60">
        <v>0.56136202812194802</v>
      </c>
      <c r="Y60">
        <v>0.56136202812194802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s="1" customFormat="1" x14ac:dyDescent="0.15">
      <c r="A61" s="8">
        <v>325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2">
        <v>7.8486690521240199</v>
      </c>
      <c r="L61" s="12">
        <v>4.0500717163085902</v>
      </c>
      <c r="M61" s="1">
        <v>3.0804080963134801</v>
      </c>
      <c r="N61" s="1">
        <v>3.9068298339843701</v>
      </c>
      <c r="O61" s="1">
        <v>2</v>
      </c>
      <c r="P61" s="1">
        <v>2</v>
      </c>
      <c r="Q61" s="1">
        <v>11</v>
      </c>
      <c r="R61" s="19">
        <v>0.18179999999999999</v>
      </c>
      <c r="S61" s="19">
        <f t="shared" si="1"/>
        <v>0.2</v>
      </c>
      <c r="T61" s="1">
        <v>3.2830562591552699</v>
      </c>
      <c r="U61" s="1">
        <v>3.1005103588104199</v>
      </c>
      <c r="V61" s="1">
        <v>2.78123211860657</v>
      </c>
      <c r="W61" s="12">
        <v>0.31927824020385698</v>
      </c>
      <c r="X61" s="1">
        <v>0.50182414054870605</v>
      </c>
      <c r="Y61" s="1">
        <v>0.50182414054870605</v>
      </c>
      <c r="Z61" s="1">
        <v>0.2</v>
      </c>
      <c r="AA61" s="1">
        <v>0.9</v>
      </c>
      <c r="AB61" s="1">
        <v>0.81818181818181801</v>
      </c>
      <c r="AC61" s="1">
        <v>0.85714285714285698</v>
      </c>
      <c r="AD61" s="1">
        <v>0.1</v>
      </c>
      <c r="AE61" s="1">
        <v>0.7</v>
      </c>
    </row>
    <row r="62" spans="1:31" s="3" customFormat="1" x14ac:dyDescent="0.15">
      <c r="K62" s="13" t="s">
        <v>29</v>
      </c>
      <c r="L62" s="10">
        <f>AVERAGE(L2:L61)</f>
        <v>3.4660136540730795</v>
      </c>
      <c r="W62" s="17">
        <f t="shared" ref="W62:AE62" si="2">AVERAGE(W2:W61)</f>
        <v>0.21926727294921872</v>
      </c>
      <c r="Z62" s="3">
        <f t="shared" si="2"/>
        <v>0.33500000000000008</v>
      </c>
      <c r="AA62" s="3">
        <f t="shared" si="2"/>
        <v>0.97166666666666657</v>
      </c>
      <c r="AB62" s="3">
        <f t="shared" si="2"/>
        <v>0.74760656010656024</v>
      </c>
      <c r="AC62" s="3">
        <f t="shared" si="2"/>
        <v>0.84337723870332515</v>
      </c>
      <c r="AD62" s="3">
        <f t="shared" si="2"/>
        <v>2.8333333333333342E-2</v>
      </c>
      <c r="AE62" s="3">
        <f t="shared" si="2"/>
        <v>0.6366666666666666</v>
      </c>
    </row>
    <row r="63" spans="1:31" s="3" customFormat="1" x14ac:dyDescent="0.15">
      <c r="K63" s="14" t="s">
        <v>30</v>
      </c>
      <c r="L63" s="10">
        <f>MAX(L2:L61)</f>
        <v>4.0625991821289098</v>
      </c>
      <c r="W63" s="17">
        <f t="shared" ref="W63:AE63" si="3">MAX(W2:W61)</f>
        <v>0.44853949546813998</v>
      </c>
      <c r="Z63" s="3">
        <f t="shared" si="3"/>
        <v>0.6</v>
      </c>
      <c r="AA63" s="3">
        <f t="shared" si="3"/>
        <v>1</v>
      </c>
      <c r="AB63" s="3">
        <f t="shared" si="3"/>
        <v>0.83333333333333304</v>
      </c>
      <c r="AC63" s="3">
        <f t="shared" si="3"/>
        <v>0.90909090909090895</v>
      </c>
      <c r="AD63" s="3">
        <f t="shared" si="3"/>
        <v>0.2</v>
      </c>
      <c r="AE63" s="3">
        <f t="shared" si="3"/>
        <v>0.8</v>
      </c>
    </row>
    <row r="64" spans="1:31" s="3" customFormat="1" x14ac:dyDescent="0.15">
      <c r="L64" s="10">
        <f>MIN(L2:L61)</f>
        <v>2.8284492492675799</v>
      </c>
      <c r="W64" s="17">
        <f t="shared" ref="W64:AE64" si="4">MIN(W2:W61)</f>
        <v>1.5685558319091799E-3</v>
      </c>
      <c r="Z64" s="3">
        <f t="shared" si="4"/>
        <v>0.2</v>
      </c>
      <c r="AA64" s="3">
        <f t="shared" si="4"/>
        <v>0.8</v>
      </c>
      <c r="AB64" s="3">
        <f t="shared" si="4"/>
        <v>0.625</v>
      </c>
      <c r="AC64" s="3">
        <f t="shared" si="4"/>
        <v>0.75</v>
      </c>
      <c r="AD64" s="3">
        <f t="shared" si="4"/>
        <v>0</v>
      </c>
      <c r="AE64" s="3">
        <f t="shared" si="4"/>
        <v>0.4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s="3" t="s">
        <v>97</v>
      </c>
      <c r="O71" s="3"/>
      <c r="P71" s="3"/>
      <c r="Q71" s="3"/>
      <c r="W71" s="17"/>
    </row>
    <row r="72" spans="11:23" x14ac:dyDescent="0.15">
      <c r="K72" s="3"/>
      <c r="L72" s="3"/>
      <c r="N72" s="3">
        <v>0.2</v>
      </c>
      <c r="O72" s="3">
        <v>-400</v>
      </c>
      <c r="P72" s="3">
        <v>1600</v>
      </c>
      <c r="Q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N73" s="3">
        <v>0.4</v>
      </c>
      <c r="O73" s="3">
        <v>-800</v>
      </c>
      <c r="P73" s="3">
        <v>1200</v>
      </c>
      <c r="Q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N74" s="3">
        <v>0.45</v>
      </c>
      <c r="O74" s="3">
        <v>-900</v>
      </c>
      <c r="P74" s="3">
        <v>1100</v>
      </c>
      <c r="Q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N75" s="3">
        <v>0.49</v>
      </c>
      <c r="O75" s="3">
        <v>-980</v>
      </c>
      <c r="P75" s="3">
        <v>1020</v>
      </c>
      <c r="Q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1" customFormat="1" x14ac:dyDescent="0.15">
      <c r="K83" s="12" t="s">
        <v>146</v>
      </c>
      <c r="L83" s="12">
        <f>COUNTIF(L2:L61,"&lt;2.612")-COUNTIF(L2:L61,"&lt;2.398")</f>
        <v>0</v>
      </c>
      <c r="W83" s="12"/>
    </row>
    <row r="84" spans="11:23" x14ac:dyDescent="0.15">
      <c r="K84" s="3" t="s">
        <v>147</v>
      </c>
      <c r="L84" s="3">
        <f>COUNTIF(L2:L61,"&lt;2.826")-COUNTIF(L2:L61,"&lt;2.612")</f>
        <v>0</v>
      </c>
      <c r="W84" s="17"/>
    </row>
    <row r="85" spans="11:23" x14ac:dyDescent="0.15">
      <c r="K85" s="3" t="s">
        <v>148</v>
      </c>
      <c r="L85" s="3">
        <f>COUNTIF(L2:L61,"&lt;3.04")-COUNTIF(L2:L61,"&lt;2.826")</f>
        <v>10</v>
      </c>
      <c r="W85" s="17"/>
    </row>
    <row r="86" spans="11:23" x14ac:dyDescent="0.15">
      <c r="K86" s="3" t="s">
        <v>149</v>
      </c>
      <c r="L86" s="3">
        <f>COUNTIF(L2:L61,"&lt;3.254")-COUNTIF(L2:L61,"&lt;3.04")</f>
        <v>10</v>
      </c>
      <c r="W86" s="17"/>
    </row>
    <row r="87" spans="11:23" x14ac:dyDescent="0.15">
      <c r="K87" s="3" t="s">
        <v>150</v>
      </c>
      <c r="L87" s="3">
        <f>COUNTIF(L2:L61,"&lt;3.468")-COUNTIF(L2:L61,"&lt;3.254")</f>
        <v>10</v>
      </c>
      <c r="W87" s="17"/>
    </row>
    <row r="88" spans="11:23" x14ac:dyDescent="0.15">
      <c r="K88" s="3" t="s">
        <v>151</v>
      </c>
      <c r="L88" s="3">
        <f>COUNTIF(L2:L61,"&lt;3.682")-COUNTIF(L2:L61,"&lt;3.468")</f>
        <v>10</v>
      </c>
      <c r="W88" s="3"/>
    </row>
    <row r="89" spans="11:23" x14ac:dyDescent="0.15">
      <c r="K89" s="3" t="s">
        <v>152</v>
      </c>
      <c r="L89" s="3">
        <f>COUNTIF(L2:L61,"&lt;3.896")-COUNTIF(L2:L61,"&lt;3.682")</f>
        <v>10</v>
      </c>
      <c r="W89" s="17"/>
    </row>
    <row r="90" spans="11:23" x14ac:dyDescent="0.15">
      <c r="K90" s="3" t="s">
        <v>153</v>
      </c>
      <c r="L90" s="3">
        <f>COUNTIF(L2:L61,"&lt;4.11")-COUNTIF(L2:L61,"&lt;3.896")</f>
        <v>10</v>
      </c>
      <c r="W90" s="17"/>
    </row>
    <row r="91" spans="11:23" x14ac:dyDescent="0.15">
      <c r="K91" s="3" t="s">
        <v>154</v>
      </c>
      <c r="L91" s="3">
        <f>COUNTIF(L2:L61,"&lt;4.324")-COUNTIF(L2:L61,"&lt;4.11")</f>
        <v>0</v>
      </c>
      <c r="W91" s="3"/>
    </row>
    <row r="92" spans="11:23" s="1" customFormat="1" x14ac:dyDescent="0.15">
      <c r="K92" s="12" t="s">
        <v>155</v>
      </c>
      <c r="L92" s="12">
        <f>COUNTIF(L2:L61,"&lt;4.538")-COUNTIF(L2:L61,"&lt;4.324")</f>
        <v>0</v>
      </c>
      <c r="W92" s="12"/>
    </row>
    <row r="93" spans="11:23" x14ac:dyDescent="0.15">
      <c r="K93" s="3" t="s">
        <v>85</v>
      </c>
      <c r="L93" s="3">
        <v>0</v>
      </c>
      <c r="W93" s="17"/>
    </row>
    <row r="94" spans="11:23" x14ac:dyDescent="0.15">
      <c r="K94" s="3" t="s">
        <v>86</v>
      </c>
      <c r="L94" s="3"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1.9079999999999999</v>
      </c>
      <c r="O101">
        <v>0.155</v>
      </c>
      <c r="Q101">
        <v>0.83799999999999997</v>
      </c>
      <c r="R101">
        <v>2.9830000000000001</v>
      </c>
      <c r="S101">
        <v>0.214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N102">
        <v>2.5009999999999999</v>
      </c>
      <c r="O102">
        <v>0.21299999999999999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N103">
        <v>3.472</v>
      </c>
      <c r="O103">
        <v>0.29099999999999998</v>
      </c>
      <c r="Q103">
        <v>2.3980000000000001</v>
      </c>
      <c r="R103">
        <v>4.5430000000000001</v>
      </c>
      <c r="S103">
        <v>0.214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E99"/>
  <sheetViews>
    <sheetView topLeftCell="D22" workbookViewId="0">
      <selection activeCell="D1" sqref="A1:XFD99"/>
    </sheetView>
  </sheetViews>
  <sheetFormatPr defaultColWidth="8.875" defaultRowHeight="13.5" x14ac:dyDescent="0.15"/>
  <cols>
    <col min="11" max="12" width="16.875" customWidth="1"/>
    <col min="23" max="23" width="17.37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987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13.11452293396</v>
      </c>
      <c r="L2" s="10">
        <v>3.0455665588378902</v>
      </c>
      <c r="M2">
        <v>2.85603904724121</v>
      </c>
      <c r="N2">
        <v>9.2924613952636701</v>
      </c>
      <c r="O2">
        <v>7</v>
      </c>
      <c r="P2">
        <v>7</v>
      </c>
      <c r="Q2">
        <v>17</v>
      </c>
      <c r="R2" s="16">
        <v>0.4118</v>
      </c>
      <c r="S2" s="16">
        <f>O2/E2</f>
        <v>0.7</v>
      </c>
      <c r="T2">
        <v>4.5542678833007804</v>
      </c>
      <c r="U2">
        <v>4.3066840171814</v>
      </c>
      <c r="V2">
        <v>3.95100021362305</v>
      </c>
      <c r="W2" s="17">
        <v>0.35568380355835</v>
      </c>
      <c r="X2">
        <v>0.60326766967773404</v>
      </c>
      <c r="Y2">
        <v>0.60326766967773404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11.2172584533691</v>
      </c>
      <c r="L3" s="10">
        <v>3.0332145690918</v>
      </c>
      <c r="M3">
        <v>1.8868942260742201</v>
      </c>
      <c r="N3">
        <v>7.8704261779785201</v>
      </c>
      <c r="O3">
        <v>5</v>
      </c>
      <c r="P3">
        <v>5</v>
      </c>
      <c r="Q3">
        <v>15</v>
      </c>
      <c r="R3" s="16">
        <v>0.33329999999999999</v>
      </c>
      <c r="S3" s="16">
        <f>O3/E3</f>
        <v>0.5</v>
      </c>
      <c r="T3">
        <v>3.81022071838379</v>
      </c>
      <c r="U3">
        <v>3.5047795772552499</v>
      </c>
      <c r="V3">
        <v>3.20269775390625</v>
      </c>
      <c r="W3" s="17">
        <v>0.30208182334899902</v>
      </c>
      <c r="X3">
        <v>0.60752296447753895</v>
      </c>
      <c r="Y3">
        <v>0.60752296447753895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608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8.4217014312744105</v>
      </c>
      <c r="L4" s="10">
        <v>3.0600948333740199</v>
      </c>
      <c r="M4">
        <v>2.0581016540527299</v>
      </c>
      <c r="N4">
        <v>6.4310226440429696</v>
      </c>
      <c r="O4">
        <v>5</v>
      </c>
      <c r="P4">
        <v>5</v>
      </c>
      <c r="Q4">
        <v>15</v>
      </c>
      <c r="R4" s="16">
        <v>0.33329999999999999</v>
      </c>
      <c r="S4" s="16">
        <f t="shared" ref="S4:S56" si="0">O4/E4</f>
        <v>0.5</v>
      </c>
      <c r="T4">
        <v>3.7421360015869101</v>
      </c>
      <c r="U4">
        <v>3.3851985931396502</v>
      </c>
      <c r="V4">
        <v>3.19155073165894</v>
      </c>
      <c r="W4" s="17">
        <v>0.193647861480713</v>
      </c>
      <c r="X4">
        <v>0.55058526992797896</v>
      </c>
      <c r="Y4">
        <v>0.55058526992797896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120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9.5853919982910192</v>
      </c>
      <c r="L5" s="10">
        <v>3.02151679992676</v>
      </c>
      <c r="M5">
        <v>1.9201812744140601</v>
      </c>
      <c r="N5">
        <v>5.7058448791503897</v>
      </c>
      <c r="O5">
        <v>3</v>
      </c>
      <c r="P5">
        <v>3</v>
      </c>
      <c r="Q5">
        <v>13</v>
      </c>
      <c r="R5" s="16">
        <v>0.23080000000000001</v>
      </c>
      <c r="S5" s="16">
        <f t="shared" si="0"/>
        <v>0.3</v>
      </c>
      <c r="T5">
        <v>3.9613189697265598</v>
      </c>
      <c r="U5">
        <v>3.6854782104492201</v>
      </c>
      <c r="V5">
        <v>3.3423583507537802</v>
      </c>
      <c r="W5" s="17">
        <v>0.34311985969543501</v>
      </c>
      <c r="X5">
        <v>0.61896061897277799</v>
      </c>
      <c r="Y5">
        <v>0.61896061897277799</v>
      </c>
      <c r="Z5">
        <v>0.3</v>
      </c>
      <c r="AA5">
        <v>1</v>
      </c>
      <c r="AB5">
        <v>0.76923076923076905</v>
      </c>
      <c r="AC5">
        <v>0.86956521739130399</v>
      </c>
      <c r="AD5">
        <v>0</v>
      </c>
      <c r="AE5">
        <v>0.7</v>
      </c>
    </row>
    <row r="6" spans="1:31" x14ac:dyDescent="0.15">
      <c r="A6" s="6">
        <v>27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8.7187557220459002</v>
      </c>
      <c r="L6" s="10">
        <v>3.0437355041503902</v>
      </c>
      <c r="M6">
        <v>2.2780113220214799</v>
      </c>
      <c r="N6">
        <v>5.55474853515625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3.6574153900146502</v>
      </c>
      <c r="U6">
        <v>3.4142267704010001</v>
      </c>
      <c r="V6">
        <v>3.1300864219665501</v>
      </c>
      <c r="W6" s="17">
        <v>0.28414034843444802</v>
      </c>
      <c r="X6">
        <v>0.52732896804809604</v>
      </c>
      <c r="Y6">
        <v>0.52732896804809604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351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11.1758708953857</v>
      </c>
      <c r="L7" s="10">
        <v>3.0190277099609402</v>
      </c>
      <c r="M7">
        <v>2.4869499206543</v>
      </c>
      <c r="N7">
        <v>7.5356292724609402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4.4574546813964799</v>
      </c>
      <c r="U7">
        <v>4.1711406707763699</v>
      </c>
      <c r="V7">
        <v>3.8332390785217298</v>
      </c>
      <c r="W7" s="17">
        <v>0.337901592254639</v>
      </c>
      <c r="X7">
        <v>0.62421560287475597</v>
      </c>
      <c r="Y7">
        <v>0.62421560287475597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949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11.0470275878906</v>
      </c>
      <c r="L8" s="10">
        <v>3.00836181640625</v>
      </c>
      <c r="M8">
        <v>2.4568119049072301</v>
      </c>
      <c r="N8">
        <v>7.29058837890625</v>
      </c>
      <c r="O8">
        <v>2</v>
      </c>
      <c r="P8">
        <v>2</v>
      </c>
      <c r="Q8">
        <v>11</v>
      </c>
      <c r="R8" s="16">
        <v>0.18179999999999999</v>
      </c>
      <c r="S8" s="16">
        <f t="shared" si="0"/>
        <v>0.2</v>
      </c>
      <c r="T8">
        <v>3.6874294281005899</v>
      </c>
      <c r="U8">
        <v>3.4886915683746298</v>
      </c>
      <c r="V8">
        <v>3.1422247886657702</v>
      </c>
      <c r="W8" s="17">
        <v>0.34646677970886203</v>
      </c>
      <c r="X8">
        <v>0.54520463943481401</v>
      </c>
      <c r="Y8">
        <v>0.54520463943481401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6">
        <v>602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10.192476272583001</v>
      </c>
      <c r="L9" s="10">
        <v>2.9104270935058598</v>
      </c>
      <c r="M9">
        <v>2.3252792358398402</v>
      </c>
      <c r="N9">
        <v>6.1768379211425799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4.1273612976074201</v>
      </c>
      <c r="U9">
        <v>3.8802869319915798</v>
      </c>
      <c r="V9">
        <v>3.5175795555114702</v>
      </c>
      <c r="W9" s="17">
        <v>0.36270737648010198</v>
      </c>
      <c r="X9">
        <v>0.60978174209594704</v>
      </c>
      <c r="Y9">
        <v>0.60978174209594704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974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13.1687889099121</v>
      </c>
      <c r="L10" s="10">
        <v>2.9838104248046902</v>
      </c>
      <c r="M10">
        <v>2.7930278778076199</v>
      </c>
      <c r="N10">
        <v>9.4088058471679705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4.5915431976318404</v>
      </c>
      <c r="U10">
        <v>4.33931541442871</v>
      </c>
      <c r="V10">
        <v>3.9836831092834499</v>
      </c>
      <c r="W10" s="17">
        <v>0.355632305145264</v>
      </c>
      <c r="X10">
        <v>0.607860088348389</v>
      </c>
      <c r="Y10">
        <v>0.607860088348389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286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12.8378410339356</v>
      </c>
      <c r="L11" s="10">
        <v>2.9072399139404301</v>
      </c>
      <c r="M11">
        <v>2.6796112060546902</v>
      </c>
      <c r="N11">
        <v>8.7577018737793004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4.4647865295410201</v>
      </c>
      <c r="U11">
        <v>4.2403440475463903</v>
      </c>
      <c r="V11">
        <v>3.8660018444061302</v>
      </c>
      <c r="W11" s="17">
        <v>0.37434220314025901</v>
      </c>
      <c r="X11">
        <v>0.59878468513488803</v>
      </c>
      <c r="Y11">
        <v>0.59878468513488803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s="28" customFormat="1" x14ac:dyDescent="0.15">
      <c r="A12" s="29">
        <v>306</v>
      </c>
      <c r="B12" s="28">
        <v>18</v>
      </c>
      <c r="C12" s="28">
        <v>2</v>
      </c>
      <c r="D12" s="28">
        <v>10</v>
      </c>
      <c r="E12" s="28">
        <v>10</v>
      </c>
      <c r="F12" s="28">
        <v>10</v>
      </c>
      <c r="G12" s="28">
        <v>0</v>
      </c>
      <c r="H12" s="28">
        <v>8</v>
      </c>
      <c r="I12" s="28">
        <v>2</v>
      </c>
      <c r="J12" s="28">
        <v>0.9</v>
      </c>
      <c r="K12" s="30">
        <v>10.3766326904297</v>
      </c>
      <c r="L12" s="30">
        <v>2.8573989868164098</v>
      </c>
      <c r="M12" s="28">
        <v>2.3580780029296902</v>
      </c>
      <c r="N12" s="28">
        <v>6.9024219512939498</v>
      </c>
      <c r="O12" s="28">
        <v>3</v>
      </c>
      <c r="P12" s="28">
        <v>3</v>
      </c>
      <c r="Q12" s="28">
        <v>13</v>
      </c>
      <c r="R12" s="31">
        <v>0.23080000000000001</v>
      </c>
      <c r="S12" s="31">
        <f t="shared" si="0"/>
        <v>0.3</v>
      </c>
      <c r="T12" s="28">
        <v>3.98627853393555</v>
      </c>
      <c r="U12" s="28">
        <v>3.7288508415222199</v>
      </c>
      <c r="V12" s="28">
        <v>3.4034514427185099</v>
      </c>
      <c r="W12" s="30">
        <v>0.32539939880371099</v>
      </c>
      <c r="X12" s="28">
        <v>0.58282709121704102</v>
      </c>
      <c r="Y12" s="28">
        <v>0.58282709121704102</v>
      </c>
      <c r="Z12" s="28">
        <v>0.3</v>
      </c>
      <c r="AA12" s="28">
        <v>1</v>
      </c>
      <c r="AB12" s="28">
        <v>0.76923076923076905</v>
      </c>
      <c r="AC12" s="28">
        <v>0.86956521739130399</v>
      </c>
      <c r="AD12" s="28">
        <v>0</v>
      </c>
      <c r="AE12" s="28">
        <v>0.7</v>
      </c>
    </row>
    <row r="13" spans="1:31" x14ac:dyDescent="0.15">
      <c r="A13" s="6">
        <v>539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12.797636032104499</v>
      </c>
      <c r="L13" s="10">
        <v>3.1951885223388699</v>
      </c>
      <c r="M13">
        <v>2.98256111145019</v>
      </c>
      <c r="N13">
        <v>8.5430927276611293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4.14190673828125</v>
      </c>
      <c r="U13">
        <v>3.9596066474914502</v>
      </c>
      <c r="V13">
        <v>3.5663313865661599</v>
      </c>
      <c r="W13" s="17">
        <v>0.39327526092529302</v>
      </c>
      <c r="X13">
        <v>0.575575351715088</v>
      </c>
      <c r="Y13">
        <v>0.575575351715088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920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9.0620746612548793</v>
      </c>
      <c r="L14" s="10">
        <v>3.18034744262695</v>
      </c>
      <c r="M14">
        <v>2.29067039489746</v>
      </c>
      <c r="N14">
        <v>5.4368782043456996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4.0569820404052699</v>
      </c>
      <c r="U14">
        <v>3.78847455978394</v>
      </c>
      <c r="V14">
        <v>3.4632887840271001</v>
      </c>
      <c r="W14" s="17">
        <v>0.32518577575683599</v>
      </c>
      <c r="X14">
        <v>0.59369325637817405</v>
      </c>
      <c r="Y14">
        <v>0.59369325637817405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99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10.4580535888672</v>
      </c>
      <c r="L15" s="10">
        <v>3.2479400634765598</v>
      </c>
      <c r="M15">
        <v>2.7112960815429701</v>
      </c>
      <c r="N15">
        <v>6.3294010162353498</v>
      </c>
      <c r="O15">
        <v>3</v>
      </c>
      <c r="P15">
        <v>3</v>
      </c>
      <c r="Q15">
        <v>13</v>
      </c>
      <c r="R15" s="16">
        <v>0.23080000000000001</v>
      </c>
      <c r="S15" s="16">
        <f t="shared" si="0"/>
        <v>0.3</v>
      </c>
      <c r="T15">
        <v>3.6910438537597701</v>
      </c>
      <c r="U15">
        <v>3.5275208950042698</v>
      </c>
      <c r="V15">
        <v>3.1580781936645499</v>
      </c>
      <c r="W15" s="17">
        <v>0.36944270133972201</v>
      </c>
      <c r="X15">
        <v>0.53296566009521495</v>
      </c>
      <c r="Y15">
        <v>0.53296566009521495</v>
      </c>
      <c r="Z15">
        <v>0.3</v>
      </c>
      <c r="AA15">
        <v>1</v>
      </c>
      <c r="AB15">
        <v>0.76923076923076905</v>
      </c>
      <c r="AC15">
        <v>0.86956521739130399</v>
      </c>
      <c r="AD15">
        <v>0</v>
      </c>
      <c r="AE15">
        <v>0.7</v>
      </c>
    </row>
    <row r="16" spans="1:31" x14ac:dyDescent="0.15">
      <c r="A16" s="6">
        <v>159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8.7575283050537092</v>
      </c>
      <c r="L16" s="10">
        <v>3.1088714599609402</v>
      </c>
      <c r="M16">
        <v>2.2011642456054701</v>
      </c>
      <c r="N16">
        <v>5.04380226135254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3.7435493469238299</v>
      </c>
      <c r="U16">
        <v>3.4978618621826199</v>
      </c>
      <c r="V16">
        <v>3.1751580238342298</v>
      </c>
      <c r="W16" s="17">
        <v>0.322703838348389</v>
      </c>
      <c r="X16">
        <v>0.56839132308960005</v>
      </c>
      <c r="Y16">
        <v>0.56839132308960005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426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12.76491355896</v>
      </c>
      <c r="L17" s="10">
        <v>3.09232521057129</v>
      </c>
      <c r="M17">
        <v>2.9012107849121098</v>
      </c>
      <c r="N17">
        <v>8.8361930847168004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4.0366325378418004</v>
      </c>
      <c r="U17">
        <v>3.8388867378234899</v>
      </c>
      <c r="V17">
        <v>3.4590210914611799</v>
      </c>
      <c r="W17" s="17">
        <v>0.37986564636230502</v>
      </c>
      <c r="X17">
        <v>0.57761144638061501</v>
      </c>
      <c r="Y17">
        <v>0.57761144638061501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791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7.8393573760986301</v>
      </c>
      <c r="L18" s="10">
        <v>3.1168403625488299</v>
      </c>
      <c r="M18">
        <v>1.3087272644043</v>
      </c>
      <c r="N18">
        <v>5.8287982940673801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3.4938983917236301</v>
      </c>
      <c r="U18">
        <v>3.1642193794250502</v>
      </c>
      <c r="V18">
        <v>2.9954962730407702</v>
      </c>
      <c r="W18" s="17">
        <v>0.16872310638427701</v>
      </c>
      <c r="X18">
        <v>0.498402118682861</v>
      </c>
      <c r="Y18">
        <v>0.498402118682861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267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7.2348403930664098</v>
      </c>
      <c r="L19" s="10">
        <v>3.2259273529052699</v>
      </c>
      <c r="M19">
        <v>1.8032188415527299</v>
      </c>
      <c r="N19">
        <v>5.1724166870117196</v>
      </c>
      <c r="O19">
        <v>3</v>
      </c>
      <c r="P19">
        <v>3</v>
      </c>
      <c r="Q19">
        <v>12</v>
      </c>
      <c r="R19" s="16">
        <v>0.25</v>
      </c>
      <c r="S19" s="16">
        <f t="shared" si="0"/>
        <v>0.3</v>
      </c>
      <c r="T19">
        <v>3.08205986022949</v>
      </c>
      <c r="U19">
        <v>2.7949919700622599</v>
      </c>
      <c r="V19">
        <v>2.6184489727020299</v>
      </c>
      <c r="W19" s="17">
        <v>0.17654299736022899</v>
      </c>
      <c r="X19">
        <v>0.46361088752746599</v>
      </c>
      <c r="Y19">
        <v>0.46361088752746599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6">
        <v>507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8.0761833190918004</v>
      </c>
      <c r="L20" s="10">
        <v>3.2535152435302699</v>
      </c>
      <c r="M20">
        <v>1.4528160095214799</v>
      </c>
      <c r="N20">
        <v>6.0439472198486301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3.1535835266113299</v>
      </c>
      <c r="U20">
        <v>2.8117747306823699</v>
      </c>
      <c r="V20">
        <v>2.6275200843811</v>
      </c>
      <c r="W20" s="17">
        <v>0.18425464630127</v>
      </c>
      <c r="X20">
        <v>0.52606344223022505</v>
      </c>
      <c r="Y20">
        <v>0.52606344223022505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x14ac:dyDescent="0.15">
      <c r="A21" s="6">
        <v>520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 s="3">
        <v>7.6624507904052699</v>
      </c>
      <c r="L21" s="10">
        <v>3.14229393005371</v>
      </c>
      <c r="M21">
        <v>1.2149906158447299</v>
      </c>
      <c r="N21">
        <v>5.1857070922851598</v>
      </c>
      <c r="O21">
        <v>3</v>
      </c>
      <c r="P21">
        <v>3</v>
      </c>
      <c r="Q21">
        <v>12</v>
      </c>
      <c r="R21" s="16">
        <v>0.25</v>
      </c>
      <c r="S21" s="16">
        <f t="shared" si="0"/>
        <v>0.3</v>
      </c>
      <c r="T21">
        <v>3.0483531951904301</v>
      </c>
      <c r="U21">
        <v>2.7497973442077601</v>
      </c>
      <c r="V21">
        <v>2.5647993087768501</v>
      </c>
      <c r="W21" s="17">
        <v>0.18499803543090801</v>
      </c>
      <c r="X21">
        <v>0.483553886413574</v>
      </c>
      <c r="Y21">
        <v>0.483553886413574</v>
      </c>
      <c r="Z21">
        <v>0.3</v>
      </c>
      <c r="AA21">
        <v>0.9</v>
      </c>
      <c r="AB21">
        <v>0.75</v>
      </c>
      <c r="AC21">
        <v>0.81818181818181801</v>
      </c>
      <c r="AD21">
        <v>0.1</v>
      </c>
      <c r="AE21">
        <v>0.6</v>
      </c>
    </row>
    <row r="22" spans="1:31" x14ac:dyDescent="0.15">
      <c r="A22" s="6">
        <v>891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 s="3">
        <v>8.3051776885986293</v>
      </c>
      <c r="L22" s="10">
        <v>3.3090267181396502</v>
      </c>
      <c r="M22">
        <v>1.3753700256347701</v>
      </c>
      <c r="N22">
        <v>6.1249771118164098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3.6405735015869101</v>
      </c>
      <c r="U22">
        <v>3.2544918060302699</v>
      </c>
      <c r="V22">
        <v>3.0638194084167498</v>
      </c>
      <c r="W22" s="17">
        <v>0.190672397613525</v>
      </c>
      <c r="X22">
        <v>0.57675409317016602</v>
      </c>
      <c r="Y22">
        <v>0.57675409317016602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s="28" customFormat="1" x14ac:dyDescent="0.15">
      <c r="A23" s="29">
        <v>5</v>
      </c>
      <c r="B23" s="28">
        <v>15</v>
      </c>
      <c r="C23" s="28">
        <v>5</v>
      </c>
      <c r="D23" s="28">
        <v>10</v>
      </c>
      <c r="E23" s="28">
        <v>10</v>
      </c>
      <c r="F23" s="28">
        <v>10</v>
      </c>
      <c r="G23" s="28">
        <v>0</v>
      </c>
      <c r="H23" s="28">
        <v>5</v>
      </c>
      <c r="I23" s="28">
        <v>5</v>
      </c>
      <c r="J23" s="28">
        <v>0.75</v>
      </c>
      <c r="K23" s="30">
        <v>7.8808155059814498</v>
      </c>
      <c r="L23" s="30">
        <v>3.2260665893554701</v>
      </c>
      <c r="M23" s="28">
        <v>1.3720741271972701</v>
      </c>
      <c r="N23" s="28">
        <v>5.6015110015869096</v>
      </c>
      <c r="O23" s="28">
        <v>3</v>
      </c>
      <c r="P23" s="28">
        <v>3</v>
      </c>
      <c r="Q23" s="28">
        <v>13</v>
      </c>
      <c r="R23" s="31">
        <v>0.23080000000000001</v>
      </c>
      <c r="S23" s="31">
        <f t="shared" si="0"/>
        <v>0.3</v>
      </c>
      <c r="T23" s="28">
        <v>3.0997753143310498</v>
      </c>
      <c r="U23" s="28">
        <v>2.7902081012725799</v>
      </c>
      <c r="V23" s="28">
        <v>2.5988922119140598</v>
      </c>
      <c r="W23" s="30">
        <v>0.19131588935852101</v>
      </c>
      <c r="X23" s="28">
        <v>0.50088310241699197</v>
      </c>
      <c r="Y23" s="28">
        <v>0.50088310241699197</v>
      </c>
      <c r="Z23" s="28">
        <v>0.3</v>
      </c>
      <c r="AA23" s="28">
        <v>1</v>
      </c>
      <c r="AB23" s="28">
        <v>0.76923076923076905</v>
      </c>
      <c r="AC23" s="28">
        <v>0.86956521739130399</v>
      </c>
      <c r="AD23" s="28">
        <v>0</v>
      </c>
      <c r="AE23" s="28">
        <v>0.7</v>
      </c>
    </row>
    <row r="24" spans="1:31" x14ac:dyDescent="0.15">
      <c r="A24" s="6">
        <v>474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 s="3">
        <v>7.8971233367919904</v>
      </c>
      <c r="L24" s="10">
        <v>3.4597053527832</v>
      </c>
      <c r="M24">
        <v>0.61443710327148404</v>
      </c>
      <c r="N24">
        <v>6.3514308929443404</v>
      </c>
      <c r="O24">
        <v>3</v>
      </c>
      <c r="P24">
        <v>3</v>
      </c>
      <c r="Q24">
        <v>11</v>
      </c>
      <c r="R24" s="16">
        <v>0.2727</v>
      </c>
      <c r="S24" s="16">
        <f t="shared" si="0"/>
        <v>0.3</v>
      </c>
      <c r="T24">
        <v>2.9463424682617201</v>
      </c>
      <c r="U24">
        <v>2.5359339714050302</v>
      </c>
      <c r="V24">
        <v>2.52812623977661</v>
      </c>
      <c r="W24" s="17">
        <v>7.8077316284179696E-3</v>
      </c>
      <c r="X24">
        <v>0.41821622848510698</v>
      </c>
      <c r="Y24">
        <v>0.41821622848510698</v>
      </c>
      <c r="Z24">
        <v>0.3</v>
      </c>
      <c r="AA24">
        <v>0.8</v>
      </c>
      <c r="AB24">
        <v>0.72727272727272696</v>
      </c>
      <c r="AC24">
        <v>0.76190476190476197</v>
      </c>
      <c r="AD24">
        <v>0.2</v>
      </c>
      <c r="AE24">
        <v>0.5</v>
      </c>
    </row>
    <row r="25" spans="1:31" x14ac:dyDescent="0.15">
      <c r="A25" s="6">
        <v>42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8.3586750030517596</v>
      </c>
      <c r="L25" s="10">
        <v>3.4387035369872998</v>
      </c>
      <c r="M25">
        <v>0.42399215698242199</v>
      </c>
      <c r="N25">
        <v>7.2754058837890598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3.5587501525878902</v>
      </c>
      <c r="U25">
        <v>3.07724857330322</v>
      </c>
      <c r="V25">
        <v>2.9885916709899898</v>
      </c>
      <c r="W25" s="17">
        <v>8.8656902313232394E-2</v>
      </c>
      <c r="X25">
        <v>0.57015848159789995</v>
      </c>
      <c r="Y25">
        <v>0.57015848159789995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728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8.311279296875</v>
      </c>
      <c r="L26" s="10">
        <v>3.40718269348144</v>
      </c>
      <c r="M26">
        <v>1.7891731262207</v>
      </c>
      <c r="N26">
        <v>6.5721664428710902</v>
      </c>
      <c r="O26">
        <v>5</v>
      </c>
      <c r="P26">
        <v>5</v>
      </c>
      <c r="Q26">
        <v>14</v>
      </c>
      <c r="R26" s="16">
        <v>0.35709999999999997</v>
      </c>
      <c r="S26" s="16">
        <f t="shared" si="0"/>
        <v>0.5</v>
      </c>
      <c r="T26">
        <v>2.6091175079345699</v>
      </c>
      <c r="U26">
        <v>2.2884228229522701</v>
      </c>
      <c r="V26">
        <v>2.1918892860412602</v>
      </c>
      <c r="W26" s="17">
        <v>9.6533536911010701E-2</v>
      </c>
      <c r="X26">
        <v>0.41722822189330999</v>
      </c>
      <c r="Y26">
        <v>0.41722822189330999</v>
      </c>
      <c r="Z26">
        <v>0.5</v>
      </c>
      <c r="AA26">
        <v>0.9</v>
      </c>
      <c r="AB26">
        <v>0.64285714285714302</v>
      </c>
      <c r="AC26">
        <v>0.75</v>
      </c>
      <c r="AD26">
        <v>0.1</v>
      </c>
      <c r="AE26">
        <v>0.4</v>
      </c>
    </row>
    <row r="27" spans="1:31" x14ac:dyDescent="0.15">
      <c r="A27" s="6">
        <v>30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7.8907737731933603</v>
      </c>
      <c r="L27" s="10">
        <v>3.5076599121093701</v>
      </c>
      <c r="M27">
        <v>0.99642562866210904</v>
      </c>
      <c r="N27">
        <v>6.7723903656005904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2.8835430145263699</v>
      </c>
      <c r="U27">
        <v>2.49128293991089</v>
      </c>
      <c r="V27">
        <v>2.38577508926392</v>
      </c>
      <c r="W27" s="17">
        <v>0.105507850646973</v>
      </c>
      <c r="X27">
        <v>0.49776792526245101</v>
      </c>
      <c r="Y27">
        <v>0.49776792526245101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122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7.3813495635986301</v>
      </c>
      <c r="L28" s="10">
        <v>3.4230537414550799</v>
      </c>
      <c r="M28">
        <v>0.89295578002929699</v>
      </c>
      <c r="N28">
        <v>5.6789245605468697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2.9774074554443399</v>
      </c>
      <c r="U28">
        <v>2.6132168769836399</v>
      </c>
      <c r="V28">
        <v>2.4931561946868901</v>
      </c>
      <c r="W28" s="17">
        <v>0.120060682296753</v>
      </c>
      <c r="X28">
        <v>0.48425126075744601</v>
      </c>
      <c r="Y28">
        <v>0.48425126075744601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345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7.1087226867675799</v>
      </c>
      <c r="L29" s="10">
        <v>3.5736541748046902</v>
      </c>
      <c r="M29">
        <v>1.87067222595215</v>
      </c>
      <c r="N29">
        <v>5.9993782043456996</v>
      </c>
      <c r="O29">
        <v>3</v>
      </c>
      <c r="P29">
        <v>3</v>
      </c>
      <c r="Q29">
        <v>12</v>
      </c>
      <c r="R29" s="16">
        <v>0.25</v>
      </c>
      <c r="S29" s="16">
        <f t="shared" si="0"/>
        <v>0.3</v>
      </c>
      <c r="T29">
        <v>2.66177558898926</v>
      </c>
      <c r="U29">
        <v>2.3573517799377401</v>
      </c>
      <c r="V29">
        <v>2.2364528179168701</v>
      </c>
      <c r="W29" s="17">
        <v>0.120898962020874</v>
      </c>
      <c r="X29">
        <v>0.42532277107238797</v>
      </c>
      <c r="Y29">
        <v>0.42532277107238797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6">
        <v>557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8.6429004669189506</v>
      </c>
      <c r="L30" s="10">
        <v>3.4898815155029301</v>
      </c>
      <c r="M30">
        <v>3.3616695404052699</v>
      </c>
      <c r="N30">
        <v>6.9340877532959002</v>
      </c>
      <c r="O30">
        <v>6</v>
      </c>
      <c r="P30">
        <v>6</v>
      </c>
      <c r="Q30">
        <v>15</v>
      </c>
      <c r="R30" s="16">
        <v>0.4</v>
      </c>
      <c r="S30" s="16">
        <f t="shared" si="0"/>
        <v>0.6</v>
      </c>
      <c r="T30">
        <v>3.9486217498779301</v>
      </c>
      <c r="U30">
        <v>3.5956997871398899</v>
      </c>
      <c r="V30">
        <v>3.4285111427307098</v>
      </c>
      <c r="W30" s="17">
        <v>0.16718864440917999</v>
      </c>
      <c r="X30">
        <v>0.52011060714721702</v>
      </c>
      <c r="Y30">
        <v>0.52011060714721702</v>
      </c>
      <c r="Z30">
        <v>0.6</v>
      </c>
      <c r="AA30">
        <v>0.9</v>
      </c>
      <c r="AB30">
        <v>0.6</v>
      </c>
      <c r="AC30">
        <v>0.72</v>
      </c>
      <c r="AD30">
        <v>0.1</v>
      </c>
      <c r="AE30">
        <v>0.3</v>
      </c>
    </row>
    <row r="31" spans="1:31" x14ac:dyDescent="0.15">
      <c r="A31" s="6">
        <v>820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9.3573627471923793</v>
      </c>
      <c r="L31" s="10">
        <v>3.4400177001953098</v>
      </c>
      <c r="M31">
        <v>1.18503570556641</v>
      </c>
      <c r="N31">
        <v>7.3247261047363299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3.0999946594238299</v>
      </c>
      <c r="U31">
        <v>2.73641777038574</v>
      </c>
      <c r="V31">
        <v>2.56048488616943</v>
      </c>
      <c r="W31" s="17">
        <v>0.17593288421630901</v>
      </c>
      <c r="X31">
        <v>0.53950977325439498</v>
      </c>
      <c r="Y31">
        <v>0.53950977325439498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441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8.3690395355224592</v>
      </c>
      <c r="L32" s="10">
        <v>3.4027957916259801</v>
      </c>
      <c r="M32">
        <v>1.6312103271484399</v>
      </c>
      <c r="N32">
        <v>6.3893070220947301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3.6996479034423801</v>
      </c>
      <c r="U32">
        <v>3.2927107810974099</v>
      </c>
      <c r="V32">
        <v>3.1120703220367401</v>
      </c>
      <c r="W32" s="17">
        <v>0.180640459060669</v>
      </c>
      <c r="X32">
        <v>0.58757758140563998</v>
      </c>
      <c r="Y32">
        <v>0.58757758140563998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895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7.3979415893554696</v>
      </c>
      <c r="L33" s="10">
        <v>3.4750308990478498</v>
      </c>
      <c r="M33">
        <v>2.0966644287109402</v>
      </c>
      <c r="N33">
        <v>5.08909034729004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3.2392559051513699</v>
      </c>
      <c r="U33">
        <v>2.9665412902832</v>
      </c>
      <c r="V33">
        <v>2.7843761444091801</v>
      </c>
      <c r="W33" s="17">
        <v>0.18216514587402299</v>
      </c>
      <c r="X33">
        <v>0.454879760742187</v>
      </c>
      <c r="Y33">
        <v>0.454879760742187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28" customFormat="1" x14ac:dyDescent="0.15">
      <c r="A34" s="29">
        <v>341</v>
      </c>
      <c r="B34" s="28">
        <v>15</v>
      </c>
      <c r="C34" s="28">
        <v>5</v>
      </c>
      <c r="D34" s="28">
        <v>10</v>
      </c>
      <c r="E34" s="28">
        <v>10</v>
      </c>
      <c r="F34" s="28">
        <v>10</v>
      </c>
      <c r="G34" s="28">
        <v>0</v>
      </c>
      <c r="H34" s="28">
        <v>5</v>
      </c>
      <c r="I34" s="28">
        <v>5</v>
      </c>
      <c r="J34" s="28">
        <v>0.75</v>
      </c>
      <c r="K34" s="30">
        <v>9.2915840148925799</v>
      </c>
      <c r="L34" s="30">
        <v>3.3382911682128902</v>
      </c>
      <c r="M34" s="28">
        <v>0.891143798828125</v>
      </c>
      <c r="N34" s="28">
        <v>7.0122776031494096</v>
      </c>
      <c r="O34" s="28">
        <v>3</v>
      </c>
      <c r="P34" s="28">
        <v>3</v>
      </c>
      <c r="Q34" s="28">
        <v>13</v>
      </c>
      <c r="R34" s="31">
        <v>0.23080000000000001</v>
      </c>
      <c r="S34" s="31">
        <f t="shared" si="0"/>
        <v>0.3</v>
      </c>
      <c r="T34" s="28">
        <v>3.8982982635497998</v>
      </c>
      <c r="U34" s="28">
        <v>3.49162745475769</v>
      </c>
      <c r="V34" s="28">
        <v>3.3069717884063698</v>
      </c>
      <c r="W34" s="30">
        <v>0.184655666351318</v>
      </c>
      <c r="X34" s="28">
        <v>0.59132647514343295</v>
      </c>
      <c r="Y34" s="28">
        <v>0.59132647514343295</v>
      </c>
      <c r="Z34" s="28">
        <v>0.3</v>
      </c>
      <c r="AA34" s="28">
        <v>1</v>
      </c>
      <c r="AB34" s="28">
        <v>0.76923076923076905</v>
      </c>
      <c r="AC34" s="28">
        <v>0.86956521739130399</v>
      </c>
      <c r="AD34" s="28">
        <v>0</v>
      </c>
      <c r="AE34" s="28">
        <v>0.7</v>
      </c>
    </row>
    <row r="35" spans="1:31" x14ac:dyDescent="0.15">
      <c r="A35" s="6">
        <v>926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8.3006877899169904</v>
      </c>
      <c r="L35" s="10">
        <v>3.6109352111816402</v>
      </c>
      <c r="M35">
        <v>0.69366455078125</v>
      </c>
      <c r="N35">
        <v>6.8622627258300799</v>
      </c>
      <c r="O35">
        <v>3</v>
      </c>
      <c r="P35">
        <v>3</v>
      </c>
      <c r="Q35">
        <v>13</v>
      </c>
      <c r="R35" s="16">
        <v>0.23080000000000001</v>
      </c>
      <c r="S35" s="16">
        <f t="shared" si="0"/>
        <v>0.3</v>
      </c>
      <c r="T35">
        <v>3.5491771697997998</v>
      </c>
      <c r="U35">
        <v>3.0837340354919398</v>
      </c>
      <c r="V35">
        <v>2.9655303955078098</v>
      </c>
      <c r="W35" s="17">
        <v>0.118203639984131</v>
      </c>
      <c r="X35">
        <v>0.58364677429199197</v>
      </c>
      <c r="Y35">
        <v>0.58364677429199197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488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8.7065124511718697</v>
      </c>
      <c r="L36" s="10">
        <v>3.7315120697021502</v>
      </c>
      <c r="M36">
        <v>0.52762222290039096</v>
      </c>
      <c r="N36">
        <v>7.09767723083496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3.4826622009277299</v>
      </c>
      <c r="U36">
        <v>3.00195360183716</v>
      </c>
      <c r="V36">
        <v>2.87187671661377</v>
      </c>
      <c r="W36" s="17">
        <v>0.130076885223389</v>
      </c>
      <c r="X36">
        <v>0.61078548431396495</v>
      </c>
      <c r="Y36">
        <v>0.61078548431396495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298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8.3583869934081996</v>
      </c>
      <c r="L37" s="10">
        <v>3.7453994750976598</v>
      </c>
      <c r="M37">
        <v>0.74023818969726596</v>
      </c>
      <c r="N37">
        <v>6.5238609313964799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3.1620712280273402</v>
      </c>
      <c r="U37">
        <v>2.7424664497375502</v>
      </c>
      <c r="V37">
        <v>2.6085798740386998</v>
      </c>
      <c r="W37" s="17">
        <v>0.13388657569885301</v>
      </c>
      <c r="X37">
        <v>0.55349135398864702</v>
      </c>
      <c r="Y37">
        <v>0.55349135398864702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686</v>
      </c>
      <c r="B38">
        <v>14</v>
      </c>
      <c r="C38">
        <v>6</v>
      </c>
      <c r="D38">
        <v>10</v>
      </c>
      <c r="E38">
        <v>10</v>
      </c>
      <c r="F38">
        <v>9</v>
      </c>
      <c r="G38">
        <v>1</v>
      </c>
      <c r="H38">
        <v>5</v>
      </c>
      <c r="I38">
        <v>5</v>
      </c>
      <c r="J38">
        <v>0.7</v>
      </c>
      <c r="K38" s="3">
        <v>8.5101070404052699</v>
      </c>
      <c r="L38" s="10">
        <v>3.6526260375976598</v>
      </c>
      <c r="M38">
        <v>1.3950080871582</v>
      </c>
      <c r="N38">
        <v>5.1997261047363299</v>
      </c>
      <c r="O38">
        <v>3</v>
      </c>
      <c r="P38">
        <v>3</v>
      </c>
      <c r="Q38">
        <v>12</v>
      </c>
      <c r="R38" s="16">
        <v>0.25</v>
      </c>
      <c r="S38" s="16">
        <f t="shared" si="0"/>
        <v>0.3</v>
      </c>
      <c r="T38">
        <v>2.9942722320556601</v>
      </c>
      <c r="U38">
        <v>2.6814846992492698</v>
      </c>
      <c r="V38">
        <v>2.5469164848327601</v>
      </c>
      <c r="W38" s="17">
        <v>0.13456821441650399</v>
      </c>
      <c r="X38">
        <v>0.4473557472229</v>
      </c>
      <c r="Y38">
        <v>0.4473557472229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6">
        <v>336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8.10992431640625</v>
      </c>
      <c r="L39" s="10">
        <v>3.7348098754882799</v>
      </c>
      <c r="M39">
        <v>0.77038192749023404</v>
      </c>
      <c r="N39">
        <v>5.9970664978027299</v>
      </c>
      <c r="O39">
        <v>3</v>
      </c>
      <c r="P39">
        <v>3</v>
      </c>
      <c r="Q39">
        <v>13</v>
      </c>
      <c r="R39" s="16">
        <v>0.23080000000000001</v>
      </c>
      <c r="S39" s="16">
        <f t="shared" si="0"/>
        <v>0.3</v>
      </c>
      <c r="T39">
        <v>3.34078788757324</v>
      </c>
      <c r="U39">
        <v>2.9262900352478001</v>
      </c>
      <c r="V39">
        <v>2.7806494235992401</v>
      </c>
      <c r="W39" s="17">
        <v>0.14564061164855999</v>
      </c>
      <c r="X39">
        <v>0.56013846397399902</v>
      </c>
      <c r="Y39">
        <v>0.56013846397399902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19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8.1937770843505895</v>
      </c>
      <c r="L40" s="10">
        <v>3.8267078399658199</v>
      </c>
      <c r="M40">
        <v>1.1923675537109399</v>
      </c>
      <c r="N40">
        <v>6.5271110534668004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2.95218086242676</v>
      </c>
      <c r="U40">
        <v>2.5754084587097199</v>
      </c>
      <c r="V40">
        <v>2.42548680305481</v>
      </c>
      <c r="W40" s="17">
        <v>0.149921655654907</v>
      </c>
      <c r="X40">
        <v>0.52669405937194802</v>
      </c>
      <c r="Y40">
        <v>0.52669405937194802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164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10.9258079528809</v>
      </c>
      <c r="L41" s="10">
        <v>3.7394924163818399</v>
      </c>
      <c r="M41">
        <v>1.05331039428711</v>
      </c>
      <c r="N41">
        <v>9.0002746582031197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3.0602340698242201</v>
      </c>
      <c r="U41">
        <v>2.6742031574249299</v>
      </c>
      <c r="V41">
        <v>2.5109989643096902</v>
      </c>
      <c r="W41" s="17">
        <v>0.16320419311523399</v>
      </c>
      <c r="X41">
        <v>0.54923510551452603</v>
      </c>
      <c r="Y41">
        <v>0.54923510551452603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259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7.7890758514404297</v>
      </c>
      <c r="L42" s="10">
        <v>3.7769069671630899</v>
      </c>
      <c r="M42">
        <v>1.3085861206054701</v>
      </c>
      <c r="N42">
        <v>5.9165477752685502</v>
      </c>
      <c r="O42">
        <v>2</v>
      </c>
      <c r="P42">
        <v>2</v>
      </c>
      <c r="Q42">
        <v>12</v>
      </c>
      <c r="R42" s="16">
        <v>0.16669999999999999</v>
      </c>
      <c r="S42" s="16">
        <f t="shared" si="0"/>
        <v>0.2</v>
      </c>
      <c r="T42">
        <v>3.3231391906738299</v>
      </c>
      <c r="U42">
        <v>2.94778251647949</v>
      </c>
      <c r="V42">
        <v>2.7789003849029501</v>
      </c>
      <c r="W42" s="17">
        <v>0.168882131576538</v>
      </c>
      <c r="X42">
        <v>0.54423880577087402</v>
      </c>
      <c r="Y42">
        <v>0.54423880577087402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667</v>
      </c>
      <c r="B43">
        <v>14</v>
      </c>
      <c r="C43">
        <v>6</v>
      </c>
      <c r="D43">
        <v>10</v>
      </c>
      <c r="E43">
        <v>10</v>
      </c>
      <c r="F43">
        <v>9</v>
      </c>
      <c r="G43">
        <v>1</v>
      </c>
      <c r="H43">
        <v>5</v>
      </c>
      <c r="I43">
        <v>5</v>
      </c>
      <c r="J43">
        <v>0.7</v>
      </c>
      <c r="K43" s="3">
        <v>8.5581188201904297</v>
      </c>
      <c r="L43" s="10">
        <v>3.83038330078125</v>
      </c>
      <c r="M43">
        <v>1.64736175537109</v>
      </c>
      <c r="N43">
        <v>5.0894241333007804</v>
      </c>
      <c r="O43">
        <v>3</v>
      </c>
      <c r="P43">
        <v>3</v>
      </c>
      <c r="Q43">
        <v>12</v>
      </c>
      <c r="R43" s="16">
        <v>0.25</v>
      </c>
      <c r="S43" s="16">
        <f t="shared" si="0"/>
        <v>0.3</v>
      </c>
      <c r="T43">
        <v>2.9897003173828098</v>
      </c>
      <c r="U43">
        <v>2.69706034660339</v>
      </c>
      <c r="V43">
        <v>2.5115180015564</v>
      </c>
      <c r="W43" s="17">
        <v>0.18554234504699699</v>
      </c>
      <c r="X43">
        <v>0.47818231582641602</v>
      </c>
      <c r="Y43">
        <v>0.47818231582641602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721</v>
      </c>
      <c r="B44">
        <v>15</v>
      </c>
      <c r="C44">
        <v>5</v>
      </c>
      <c r="D44">
        <v>10</v>
      </c>
      <c r="E44">
        <v>10</v>
      </c>
      <c r="F44">
        <v>9</v>
      </c>
      <c r="G44">
        <v>1</v>
      </c>
      <c r="H44">
        <v>6</v>
      </c>
      <c r="I44">
        <v>4</v>
      </c>
      <c r="J44">
        <v>0.75</v>
      </c>
      <c r="K44" s="3">
        <v>9.7213115692138707</v>
      </c>
      <c r="L44" s="10">
        <v>3.7231922149658199</v>
      </c>
      <c r="M44">
        <v>2.3304786682128902</v>
      </c>
      <c r="N44">
        <v>6.5150814056396502</v>
      </c>
      <c r="O44">
        <v>2</v>
      </c>
      <c r="P44">
        <v>2</v>
      </c>
      <c r="Q44">
        <v>11</v>
      </c>
      <c r="R44" s="16">
        <v>0.18179999999999999</v>
      </c>
      <c r="S44" s="16">
        <f t="shared" si="0"/>
        <v>0.2</v>
      </c>
      <c r="T44">
        <v>3.1499767303466801</v>
      </c>
      <c r="U44">
        <v>2.84801197052002</v>
      </c>
      <c r="V44">
        <v>2.65669822692871</v>
      </c>
      <c r="W44" s="17">
        <v>0.19131374359130901</v>
      </c>
      <c r="X44">
        <v>0.49327850341796903</v>
      </c>
      <c r="Y44">
        <v>0.49327850341796903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s="28" customFormat="1" x14ac:dyDescent="0.15">
      <c r="A45" s="29">
        <v>558</v>
      </c>
      <c r="B45" s="28">
        <v>15</v>
      </c>
      <c r="C45" s="28">
        <v>5</v>
      </c>
      <c r="D45" s="28">
        <v>10</v>
      </c>
      <c r="E45" s="28">
        <v>10</v>
      </c>
      <c r="F45" s="28">
        <v>10</v>
      </c>
      <c r="G45" s="28">
        <v>0</v>
      </c>
      <c r="H45" s="28">
        <v>5</v>
      </c>
      <c r="I45" s="28">
        <v>5</v>
      </c>
      <c r="J45" s="28">
        <v>0.75</v>
      </c>
      <c r="K45" s="30">
        <v>8.1867713928222692</v>
      </c>
      <c r="L45" s="30">
        <v>3.6859092712402299</v>
      </c>
      <c r="M45" s="28">
        <v>2.3165664672851598</v>
      </c>
      <c r="N45" s="28">
        <v>6.2630443572998002</v>
      </c>
      <c r="O45" s="28">
        <v>5</v>
      </c>
      <c r="P45" s="28">
        <v>5</v>
      </c>
      <c r="Q45" s="28">
        <v>15</v>
      </c>
      <c r="R45" s="31">
        <v>0.33329999999999999</v>
      </c>
      <c r="S45" s="31">
        <f t="shared" si="0"/>
        <v>0.5</v>
      </c>
      <c r="T45" s="28">
        <v>3.44070243835449</v>
      </c>
      <c r="U45" s="28">
        <v>3.0950894355773899</v>
      </c>
      <c r="V45" s="28">
        <v>2.9002957344055198</v>
      </c>
      <c r="W45" s="30">
        <v>0.194793701171875</v>
      </c>
      <c r="X45" s="28">
        <v>0.54040670394897505</v>
      </c>
      <c r="Y45" s="28">
        <v>0.54040670394897505</v>
      </c>
      <c r="Z45" s="28">
        <v>0.5</v>
      </c>
      <c r="AA45" s="28">
        <v>1</v>
      </c>
      <c r="AB45" s="28">
        <v>0.66666666666666696</v>
      </c>
      <c r="AC45" s="28">
        <v>0.8</v>
      </c>
      <c r="AD45" s="28">
        <v>0</v>
      </c>
      <c r="AE45" s="28">
        <v>0.5</v>
      </c>
    </row>
    <row r="46" spans="1:31" x14ac:dyDescent="0.15">
      <c r="A46" s="6">
        <v>588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9.0789337158203107</v>
      </c>
      <c r="L46" s="10">
        <v>3.9120616912841801</v>
      </c>
      <c r="M46">
        <v>0.77730941772460904</v>
      </c>
      <c r="N46">
        <v>7.6925945281982404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2.72343826293945</v>
      </c>
      <c r="U46">
        <v>2.3298029899597199</v>
      </c>
      <c r="V46">
        <v>2.21990990638733</v>
      </c>
      <c r="W46" s="17">
        <v>0.109893083572388</v>
      </c>
      <c r="X46">
        <v>0.50352835655212402</v>
      </c>
      <c r="Y46">
        <v>0.50352835655212402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322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8.9093532562255895</v>
      </c>
      <c r="L47" s="10">
        <v>3.8602981567382799</v>
      </c>
      <c r="M47">
        <v>0.63604736328125</v>
      </c>
      <c r="N47">
        <v>7.2488880157470703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3.1806716918945299</v>
      </c>
      <c r="U47">
        <v>2.7318964004516602</v>
      </c>
      <c r="V47">
        <v>2.59745168685913</v>
      </c>
      <c r="W47" s="17">
        <v>0.13444471359252899</v>
      </c>
      <c r="X47">
        <v>0.58322000503539995</v>
      </c>
      <c r="Y47">
        <v>0.58322000503539995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590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8.3735904693603498</v>
      </c>
      <c r="L48" s="10">
        <v>4.0404186248779297</v>
      </c>
      <c r="M48">
        <v>1.5608711242675799</v>
      </c>
      <c r="N48">
        <v>6.7003517150878897</v>
      </c>
      <c r="O48">
        <v>3</v>
      </c>
      <c r="P48">
        <v>3</v>
      </c>
      <c r="Q48">
        <v>13</v>
      </c>
      <c r="R48" s="16">
        <v>0.23080000000000001</v>
      </c>
      <c r="S48" s="16">
        <f t="shared" si="0"/>
        <v>0.3</v>
      </c>
      <c r="T48">
        <v>2.7432899475097701</v>
      </c>
      <c r="U48">
        <v>2.4260277748107901</v>
      </c>
      <c r="V48">
        <v>2.2642667293548602</v>
      </c>
      <c r="W48" s="17">
        <v>0.16176104545593301</v>
      </c>
      <c r="X48">
        <v>0.479023218154907</v>
      </c>
      <c r="Y48">
        <v>0.479023218154907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349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8.5923042297363299</v>
      </c>
      <c r="L49" s="10">
        <v>4.0425281524658203</v>
      </c>
      <c r="M49">
        <v>0.82660675048828103</v>
      </c>
      <c r="N49">
        <v>6.0145702362060502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3.3683948516845699</v>
      </c>
      <c r="U49">
        <v>2.9685811996460001</v>
      </c>
      <c r="V49">
        <v>2.7886581420898402</v>
      </c>
      <c r="W49" s="17">
        <v>0.17992305755615201</v>
      </c>
      <c r="X49">
        <v>0.57973670959472701</v>
      </c>
      <c r="Y49">
        <v>0.57973670959472701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367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7.2493267059326199</v>
      </c>
      <c r="L50" s="10">
        <v>3.9420070648193399</v>
      </c>
      <c r="M50">
        <v>2.0554904937744101</v>
      </c>
      <c r="N50">
        <v>5.1241016387939498</v>
      </c>
      <c r="O50">
        <v>2</v>
      </c>
      <c r="P50">
        <v>2</v>
      </c>
      <c r="Q50">
        <v>11</v>
      </c>
      <c r="R50" s="16">
        <v>0.18179999999999999</v>
      </c>
      <c r="S50" s="16">
        <f t="shared" si="0"/>
        <v>0.2</v>
      </c>
      <c r="T50">
        <v>2.5717868804931601</v>
      </c>
      <c r="U50">
        <v>2.3105263710021999</v>
      </c>
      <c r="V50">
        <v>2.1209440231323202</v>
      </c>
      <c r="W50" s="17">
        <v>0.18958234786987299</v>
      </c>
      <c r="X50">
        <v>0.45084285736084001</v>
      </c>
      <c r="Y50">
        <v>0.45084285736084001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6">
        <v>943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7.1337642669677699</v>
      </c>
      <c r="L51" s="10">
        <v>3.93759346008301</v>
      </c>
      <c r="M51">
        <v>2.2982063293457</v>
      </c>
      <c r="N51">
        <v>5.2581138610839799</v>
      </c>
      <c r="O51">
        <v>2</v>
      </c>
      <c r="P51">
        <v>2</v>
      </c>
      <c r="Q51">
        <v>11</v>
      </c>
      <c r="R51" s="16">
        <v>0.18179999999999999</v>
      </c>
      <c r="S51" s="16">
        <f t="shared" si="0"/>
        <v>0.2</v>
      </c>
      <c r="T51">
        <v>2.81827735900879</v>
      </c>
      <c r="U51">
        <v>2.5575652122497599</v>
      </c>
      <c r="V51">
        <v>2.3670539855957</v>
      </c>
      <c r="W51" s="17">
        <v>0.19051122665405301</v>
      </c>
      <c r="X51">
        <v>0.45122337341308599</v>
      </c>
      <c r="Y51">
        <v>0.45122337341308599</v>
      </c>
      <c r="Z51">
        <v>0.2</v>
      </c>
      <c r="AA51">
        <v>0.9</v>
      </c>
      <c r="AB51">
        <v>0.81818181818181801</v>
      </c>
      <c r="AC51">
        <v>0.85714285714285698</v>
      </c>
      <c r="AD51">
        <v>0.1</v>
      </c>
      <c r="AE51">
        <v>0.7</v>
      </c>
    </row>
    <row r="52" spans="1:31" x14ac:dyDescent="0.15">
      <c r="A52" s="6">
        <v>444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7.5370140075683603</v>
      </c>
      <c r="L52" s="10">
        <v>3.9338493347168</v>
      </c>
      <c r="M52">
        <v>1.3349761962890601</v>
      </c>
      <c r="N52">
        <v>4.6764469146728498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3.0100288391113299</v>
      </c>
      <c r="U52">
        <v>2.7005419731140101</v>
      </c>
      <c r="V52">
        <v>2.5030605792999299</v>
      </c>
      <c r="W52" s="17">
        <v>0.197481393814087</v>
      </c>
      <c r="X52">
        <v>0.50696825981140103</v>
      </c>
      <c r="Y52">
        <v>0.50696825981140103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607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7.9064579010009801</v>
      </c>
      <c r="L53" s="10">
        <v>4.1059303283691397</v>
      </c>
      <c r="M53">
        <v>1.6172676086425799</v>
      </c>
      <c r="N53">
        <v>5.3535537719726598</v>
      </c>
      <c r="O53">
        <v>2</v>
      </c>
      <c r="P53">
        <v>2</v>
      </c>
      <c r="Q53">
        <v>11</v>
      </c>
      <c r="R53" s="16">
        <v>0.18179999999999999</v>
      </c>
      <c r="S53" s="16">
        <f t="shared" si="0"/>
        <v>0.2</v>
      </c>
      <c r="T53">
        <v>2.8518943786621098</v>
      </c>
      <c r="U53">
        <v>2.5530815124511701</v>
      </c>
      <c r="V53">
        <v>2.3434176445007302</v>
      </c>
      <c r="W53" s="17">
        <v>0.20966386795044001</v>
      </c>
      <c r="X53">
        <v>0.50847673416137695</v>
      </c>
      <c r="Y53">
        <v>0.50847673416137695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675</v>
      </c>
      <c r="B54">
        <v>15</v>
      </c>
      <c r="C54">
        <v>5</v>
      </c>
      <c r="D54">
        <v>10</v>
      </c>
      <c r="E54">
        <v>10</v>
      </c>
      <c r="F54">
        <v>9</v>
      </c>
      <c r="G54">
        <v>1</v>
      </c>
      <c r="H54">
        <v>6</v>
      </c>
      <c r="I54">
        <v>4</v>
      </c>
      <c r="J54">
        <v>0.75</v>
      </c>
      <c r="K54" s="3">
        <v>8.2255935668945295</v>
      </c>
      <c r="L54" s="10">
        <v>4.04166603088379</v>
      </c>
      <c r="M54">
        <v>2.92131423950195</v>
      </c>
      <c r="N54">
        <v>4.1723251342773402</v>
      </c>
      <c r="O54">
        <v>2</v>
      </c>
      <c r="P54">
        <v>2</v>
      </c>
      <c r="Q54">
        <v>11</v>
      </c>
      <c r="R54" s="16">
        <v>0.18179999999999999</v>
      </c>
      <c r="S54" s="16">
        <f t="shared" si="0"/>
        <v>0.2</v>
      </c>
      <c r="T54">
        <v>2.9559211730957</v>
      </c>
      <c r="U54">
        <v>2.7484648227691602</v>
      </c>
      <c r="V54">
        <v>2.5043489933013898</v>
      </c>
      <c r="W54" s="17">
        <v>0.24411582946777299</v>
      </c>
      <c r="X54">
        <v>0.45157217979431202</v>
      </c>
      <c r="Y54">
        <v>0.45157217979431202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12</v>
      </c>
      <c r="B55">
        <v>17</v>
      </c>
      <c r="C55">
        <v>3</v>
      </c>
      <c r="D55">
        <v>10</v>
      </c>
      <c r="E55">
        <v>10</v>
      </c>
      <c r="F55">
        <v>9</v>
      </c>
      <c r="G55">
        <v>1</v>
      </c>
      <c r="H55">
        <v>8</v>
      </c>
      <c r="I55">
        <v>2</v>
      </c>
      <c r="J55">
        <v>0.85</v>
      </c>
      <c r="K55" s="3">
        <v>10.4470520019531</v>
      </c>
      <c r="L55" s="10">
        <v>4.0611419677734402</v>
      </c>
      <c r="M55">
        <v>3.76419258117676</v>
      </c>
      <c r="N55">
        <v>6.4976348876953098</v>
      </c>
      <c r="O55">
        <v>5</v>
      </c>
      <c r="P55">
        <v>5</v>
      </c>
      <c r="Q55">
        <v>14</v>
      </c>
      <c r="R55" s="16">
        <v>0.35709999999999997</v>
      </c>
      <c r="S55" s="16">
        <f t="shared" si="0"/>
        <v>0.5</v>
      </c>
      <c r="T55">
        <v>3.5423564910888699</v>
      </c>
      <c r="U55">
        <v>3.3094801902771001</v>
      </c>
      <c r="V55">
        <v>3.0622403621673602</v>
      </c>
      <c r="W55" s="17">
        <v>0.24723982810974099</v>
      </c>
      <c r="X55">
        <v>0.48011612892150901</v>
      </c>
      <c r="Y55">
        <v>0.48011612892150901</v>
      </c>
      <c r="Z55">
        <v>0.5</v>
      </c>
      <c r="AA55">
        <v>0.9</v>
      </c>
      <c r="AB55">
        <v>0.64285714285714302</v>
      </c>
      <c r="AC55">
        <v>0.75</v>
      </c>
      <c r="AD55">
        <v>0.1</v>
      </c>
      <c r="AE55">
        <v>0.4</v>
      </c>
    </row>
    <row r="56" spans="1:31" x14ac:dyDescent="0.15">
      <c r="A56" s="6">
        <v>64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9.8531608581543004</v>
      </c>
      <c r="L56" s="10">
        <v>4.08819580078125</v>
      </c>
      <c r="M56">
        <v>1.76303291320801</v>
      </c>
      <c r="N56">
        <v>6.8796043395996103</v>
      </c>
      <c r="O56">
        <v>3</v>
      </c>
      <c r="P56">
        <v>3</v>
      </c>
      <c r="Q56">
        <v>13</v>
      </c>
      <c r="R56" s="16">
        <v>0.23080000000000001</v>
      </c>
      <c r="S56" s="16">
        <f t="shared" si="0"/>
        <v>0.3</v>
      </c>
      <c r="T56">
        <v>2.8229064941406201</v>
      </c>
      <c r="U56">
        <v>2.54871702194214</v>
      </c>
      <c r="V56">
        <v>2.2905220985412602</v>
      </c>
      <c r="W56" s="17">
        <v>0.25819492340087902</v>
      </c>
      <c r="X56">
        <v>0.53238439559936501</v>
      </c>
      <c r="Y56">
        <v>0.53238439559936501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s="3" customFormat="1" x14ac:dyDescent="0.15">
      <c r="K57" s="13" t="s">
        <v>29</v>
      </c>
      <c r="L57" s="10">
        <f>AVERAGE(L2:L56)</f>
        <v>3.4721505251797762</v>
      </c>
      <c r="W57" s="17">
        <f t="shared" ref="W57:AE57" si="1">AVERAGE(W2:W56)</f>
        <v>0.21339994777332655</v>
      </c>
      <c r="Z57" s="3">
        <f t="shared" si="1"/>
        <v>0.35818181818181843</v>
      </c>
      <c r="AA57" s="3">
        <f t="shared" si="1"/>
        <v>0.9709090909090905</v>
      </c>
      <c r="AB57" s="3">
        <f t="shared" si="1"/>
        <v>0.73546390329812794</v>
      </c>
      <c r="AC57" s="3">
        <f t="shared" si="1"/>
        <v>0.83491346656564003</v>
      </c>
      <c r="AD57" s="3">
        <f t="shared" si="1"/>
        <v>2.9090909090909098E-2</v>
      </c>
      <c r="AE57" s="3">
        <f t="shared" si="1"/>
        <v>0.61272727272727268</v>
      </c>
    </row>
    <row r="58" spans="1:31" s="3" customFormat="1" x14ac:dyDescent="0.15">
      <c r="K58" s="14" t="s">
        <v>30</v>
      </c>
      <c r="L58" s="10">
        <f>MAX(L2:L56)</f>
        <v>4.1059303283691397</v>
      </c>
      <c r="W58" s="17">
        <f t="shared" ref="W58:AE58" si="2">MAX(W2:W56)</f>
        <v>0.39327526092529302</v>
      </c>
      <c r="Z58" s="3">
        <f t="shared" si="2"/>
        <v>0.7</v>
      </c>
      <c r="AA58" s="3">
        <f t="shared" si="2"/>
        <v>1</v>
      </c>
      <c r="AB58" s="3">
        <f t="shared" si="2"/>
        <v>0.83333333333333304</v>
      </c>
      <c r="AC58" s="3">
        <f t="shared" si="2"/>
        <v>0.90909090909090895</v>
      </c>
      <c r="AD58" s="3">
        <f t="shared" si="2"/>
        <v>0.2</v>
      </c>
      <c r="AE58" s="3">
        <f t="shared" si="2"/>
        <v>0.8</v>
      </c>
    </row>
    <row r="59" spans="1:31" s="3" customFormat="1" x14ac:dyDescent="0.15">
      <c r="L59" s="10">
        <f>MIN(L2:L56)</f>
        <v>2.8573989868164098</v>
      </c>
      <c r="W59" s="17">
        <f t="shared" ref="W59:AE59" si="3">MIN(W2:W56)</f>
        <v>7.8077316284179696E-3</v>
      </c>
      <c r="Z59" s="3">
        <f t="shared" si="3"/>
        <v>0.2</v>
      </c>
      <c r="AA59" s="3">
        <f t="shared" si="3"/>
        <v>0.8</v>
      </c>
      <c r="AB59" s="3">
        <f t="shared" si="3"/>
        <v>0.58823529411764697</v>
      </c>
      <c r="AC59" s="3">
        <f t="shared" si="3"/>
        <v>0.72</v>
      </c>
      <c r="AD59" s="3">
        <f t="shared" si="3"/>
        <v>0</v>
      </c>
      <c r="AE59" s="3">
        <f t="shared" si="3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O69" s="3">
        <v>0.45</v>
      </c>
      <c r="P69" s="3">
        <v>-900</v>
      </c>
      <c r="Q69" s="3">
        <v>1100</v>
      </c>
      <c r="R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v>0</v>
      </c>
      <c r="M77" s="3">
        <v>14</v>
      </c>
      <c r="W77" s="3"/>
    </row>
    <row r="78" spans="11:23" x14ac:dyDescent="0.15">
      <c r="K78" s="3" t="s">
        <v>75</v>
      </c>
      <c r="L78" s="3">
        <v>0</v>
      </c>
      <c r="M78" s="3">
        <v>16</v>
      </c>
      <c r="W78" s="3"/>
    </row>
    <row r="79" spans="11:23" x14ac:dyDescent="0.15">
      <c r="K79" s="3" t="s">
        <v>76</v>
      </c>
      <c r="L79" s="3">
        <v>0</v>
      </c>
      <c r="M79" s="3">
        <v>14</v>
      </c>
      <c r="W79" s="17"/>
    </row>
    <row r="80" spans="11:23" s="28" customFormat="1" x14ac:dyDescent="0.15">
      <c r="K80" s="30" t="s">
        <v>156</v>
      </c>
      <c r="L80" s="30">
        <f>COUNTIF(L2:L56,"&lt;3.082")-COUNTIF(L2:L56,"&lt;2.826")</f>
        <v>11</v>
      </c>
      <c r="M80" s="30">
        <v>11</v>
      </c>
      <c r="W80" s="30"/>
    </row>
    <row r="81" spans="11:23" x14ac:dyDescent="0.15">
      <c r="K81" s="3" t="s">
        <v>157</v>
      </c>
      <c r="L81" s="3">
        <f>COUNTIF(L2:L56,"&lt;3.338")-COUNTIF(L2:L56,"&lt;3.082")</f>
        <v>11</v>
      </c>
      <c r="M81" s="3">
        <v>8</v>
      </c>
      <c r="W81" s="17"/>
    </row>
    <row r="82" spans="11:23" x14ac:dyDescent="0.15">
      <c r="K82" s="3" t="s">
        <v>158</v>
      </c>
      <c r="L82" s="3">
        <f>COUNTIF(L2:L56,"&lt;3.594")-COUNTIF(L2:L56,"&lt;3.338")</f>
        <v>11</v>
      </c>
      <c r="M82" s="3">
        <v>6</v>
      </c>
      <c r="W82" s="17"/>
    </row>
    <row r="83" spans="11:23" x14ac:dyDescent="0.15">
      <c r="K83" s="3" t="s">
        <v>159</v>
      </c>
      <c r="L83" s="3">
        <f>COUNTIF(L2:L56,"&lt;3.85")-COUNTIF(L2:L56,"&lt;3.594")</f>
        <v>11</v>
      </c>
      <c r="M83" s="3">
        <v>3</v>
      </c>
      <c r="W83" s="3"/>
    </row>
    <row r="84" spans="11:23" s="28" customFormat="1" x14ac:dyDescent="0.15">
      <c r="K84" s="30" t="s">
        <v>160</v>
      </c>
      <c r="L84" s="30">
        <f>COUNTIF(L2:L56,"&lt;4.106")-COUNTIF(L2:L56,"&lt;3.85")</f>
        <v>11</v>
      </c>
      <c r="W84" s="30"/>
    </row>
    <row r="85" spans="11:23" x14ac:dyDescent="0.15">
      <c r="K85" s="3" t="s">
        <v>82</v>
      </c>
      <c r="L85" s="3">
        <v>0</v>
      </c>
      <c r="W85" s="17"/>
    </row>
    <row r="86" spans="11:23" x14ac:dyDescent="0.15">
      <c r="K86" s="3" t="s">
        <v>83</v>
      </c>
      <c r="L86" s="3"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Q94">
        <v>0.83799999999999997</v>
      </c>
      <c r="R94">
        <v>2.9830000000000001</v>
      </c>
      <c r="S94">
        <v>0.214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Q96">
        <v>2.3980000000000001</v>
      </c>
      <c r="R96">
        <v>4.5430000000000001</v>
      </c>
      <c r="S96">
        <v>0.214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Q98">
        <v>2.8260000000000001</v>
      </c>
      <c r="R98">
        <v>4.1100000000000003</v>
      </c>
      <c r="S98">
        <v>0.25600000000000001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E95"/>
  <sheetViews>
    <sheetView topLeftCell="F46" workbookViewId="0">
      <selection activeCell="F1" sqref="A1:XFD97"/>
    </sheetView>
  </sheetViews>
  <sheetFormatPr defaultColWidth="8.875" defaultRowHeight="13.5" x14ac:dyDescent="0.15"/>
  <cols>
    <col min="11" max="12" width="19.125" customWidth="1"/>
    <col min="23" max="23" width="20.2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539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12.797636032104499</v>
      </c>
      <c r="L2" s="10">
        <v>3.1951885223388699</v>
      </c>
      <c r="M2">
        <v>2.98256111145019</v>
      </c>
      <c r="N2">
        <v>8.5430927276611293</v>
      </c>
      <c r="O2">
        <v>4</v>
      </c>
      <c r="P2">
        <v>4</v>
      </c>
      <c r="Q2">
        <v>14</v>
      </c>
      <c r="R2" s="16">
        <v>0.28570000000000001</v>
      </c>
      <c r="S2" s="16">
        <f t="shared" ref="S2:S15" si="0">O2/E2</f>
        <v>0.4</v>
      </c>
      <c r="T2">
        <v>4.14190673828125</v>
      </c>
      <c r="U2">
        <v>3.9596066474914502</v>
      </c>
      <c r="V2">
        <v>3.5663313865661599</v>
      </c>
      <c r="W2" s="17">
        <v>0.39327526092529302</v>
      </c>
      <c r="X2">
        <v>0.575575351715088</v>
      </c>
      <c r="Y2">
        <v>0.575575351715088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974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13.1687889099121</v>
      </c>
      <c r="L3" s="10">
        <v>2.9838104248046902</v>
      </c>
      <c r="M3">
        <v>2.7930278778076199</v>
      </c>
      <c r="N3">
        <v>9.4088058471679705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4.5915431976318404</v>
      </c>
      <c r="U3">
        <v>4.33931541442871</v>
      </c>
      <c r="V3">
        <v>3.9836831092834499</v>
      </c>
      <c r="W3" s="17">
        <v>0.355632305145264</v>
      </c>
      <c r="X3">
        <v>0.607860088348389</v>
      </c>
      <c r="Y3">
        <v>0.607860088348389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467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9.6845302581787092</v>
      </c>
      <c r="L4" s="10">
        <v>2.90005683898926</v>
      </c>
      <c r="M4">
        <v>1.73856353759766</v>
      </c>
      <c r="N4">
        <v>5.82045555114746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4.0338935852050799</v>
      </c>
      <c r="U4">
        <v>3.7603669166564901</v>
      </c>
      <c r="V4">
        <v>3.4259200096130402</v>
      </c>
      <c r="W4" s="17">
        <v>0.33444690704345698</v>
      </c>
      <c r="X4">
        <v>0.60797357559204102</v>
      </c>
      <c r="Y4">
        <v>0.60797357559204102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195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9.5682582855224592</v>
      </c>
      <c r="L5" s="10">
        <v>2.8551826477050799</v>
      </c>
      <c r="M5">
        <v>1.73777008056641</v>
      </c>
      <c r="N5">
        <v>5.8653812408447301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4.23862648010254</v>
      </c>
      <c r="U5">
        <v>3.9338898658752401</v>
      </c>
      <c r="V5">
        <v>3.6075196266174299</v>
      </c>
      <c r="W5" s="17">
        <v>0.326370239257812</v>
      </c>
      <c r="X5">
        <v>0.63110685348510698</v>
      </c>
      <c r="Y5">
        <v>0.63110685348510698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987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13.11452293396</v>
      </c>
      <c r="L6" s="10">
        <v>3.0455665588378902</v>
      </c>
      <c r="M6">
        <v>2.85603904724121</v>
      </c>
      <c r="N6">
        <v>9.2924613952636701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4.5542678833007804</v>
      </c>
      <c r="U6">
        <v>4.3066840171814</v>
      </c>
      <c r="V6">
        <v>3.95100021362305</v>
      </c>
      <c r="W6" s="17">
        <v>0.35568380355835</v>
      </c>
      <c r="X6">
        <v>0.60326766967773404</v>
      </c>
      <c r="Y6">
        <v>0.60326766967773404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462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9.3393058776855504</v>
      </c>
      <c r="L7" s="10">
        <v>2.8390350341796902</v>
      </c>
      <c r="M7">
        <v>1.8047981262207</v>
      </c>
      <c r="N7">
        <v>5.8386173248290998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3.7905178070068399</v>
      </c>
      <c r="U7">
        <v>3.5341429710388201</v>
      </c>
      <c r="V7">
        <v>3.2270667552947998</v>
      </c>
      <c r="W7" s="17">
        <v>0.307076215744019</v>
      </c>
      <c r="X7">
        <v>0.56345105171203602</v>
      </c>
      <c r="Y7">
        <v>0.56345105171203602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183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9.4128532409668004</v>
      </c>
      <c r="L8" s="10">
        <v>2.87297439575195</v>
      </c>
      <c r="M8">
        <v>1.80317306518555</v>
      </c>
      <c r="N8">
        <v>5.7767181396484402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4.2707386016845703</v>
      </c>
      <c r="U8">
        <v>3.9551260471343999</v>
      </c>
      <c r="V8">
        <v>3.6365687847137398</v>
      </c>
      <c r="W8" s="17">
        <v>0.31855726242065402</v>
      </c>
      <c r="X8">
        <v>0.63416981697082497</v>
      </c>
      <c r="Y8">
        <v>0.63416981697082497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269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12.125684738159199</v>
      </c>
      <c r="L9" s="10">
        <v>2.8903121948242201</v>
      </c>
      <c r="M9">
        <v>2.1766777038574201</v>
      </c>
      <c r="N9">
        <v>7.9760437011718697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4.1562347412109402</v>
      </c>
      <c r="U9">
        <v>3.9122827053070099</v>
      </c>
      <c r="V9">
        <v>3.52935862541199</v>
      </c>
      <c r="W9" s="17">
        <v>0.38292407989501898</v>
      </c>
      <c r="X9">
        <v>0.62687611579894997</v>
      </c>
      <c r="Y9">
        <v>0.62687611579894997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438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12.3274631500244</v>
      </c>
      <c r="L10" s="10">
        <v>3.1570472717285201</v>
      </c>
      <c r="M10">
        <v>2.8654975891113299</v>
      </c>
      <c r="N10">
        <v>7.2738151550293004</v>
      </c>
      <c r="O10">
        <v>3</v>
      </c>
      <c r="P10">
        <v>3</v>
      </c>
      <c r="Q10">
        <v>13</v>
      </c>
      <c r="R10" s="16">
        <v>0.23080000000000001</v>
      </c>
      <c r="S10" s="16">
        <f t="shared" si="0"/>
        <v>0.3</v>
      </c>
      <c r="T10">
        <v>4.1711654663085902</v>
      </c>
      <c r="U10">
        <v>4.0008988380432102</v>
      </c>
      <c r="V10">
        <v>3.6034202575683598</v>
      </c>
      <c r="W10" s="17">
        <v>0.39747858047485402</v>
      </c>
      <c r="X10">
        <v>0.56774520874023404</v>
      </c>
      <c r="Y10">
        <v>0.56774520874023404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6">
        <v>426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12.76491355896</v>
      </c>
      <c r="L11" s="10">
        <v>3.09232521057129</v>
      </c>
      <c r="M11">
        <v>2.9012107849121098</v>
      </c>
      <c r="N11">
        <v>8.8361930847168004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4.0366325378418004</v>
      </c>
      <c r="U11">
        <v>3.8388867378234899</v>
      </c>
      <c r="V11">
        <v>3.4590210914611799</v>
      </c>
      <c r="W11" s="17">
        <v>0.37986564636230502</v>
      </c>
      <c r="X11">
        <v>0.57761144638061501</v>
      </c>
      <c r="Y11">
        <v>0.57761144638061501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974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13.1687889099121</v>
      </c>
      <c r="L12" s="10">
        <v>2.9838104248046902</v>
      </c>
      <c r="M12">
        <v>2.7930278778076199</v>
      </c>
      <c r="N12">
        <v>9.4088058471679705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4.5915431976318404</v>
      </c>
      <c r="U12">
        <v>4.33931541442871</v>
      </c>
      <c r="V12">
        <v>3.9836831092834499</v>
      </c>
      <c r="W12" s="17">
        <v>0.355632305145264</v>
      </c>
      <c r="X12">
        <v>0.607860088348389</v>
      </c>
      <c r="Y12">
        <v>0.607860088348389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159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8.7575283050537092</v>
      </c>
      <c r="L13" s="10">
        <v>3.1088714599609402</v>
      </c>
      <c r="M13">
        <v>2.2011642456054701</v>
      </c>
      <c r="N13">
        <v>5.04380226135254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3.7435493469238299</v>
      </c>
      <c r="U13">
        <v>3.4978618621826199</v>
      </c>
      <c r="V13">
        <v>3.1751580238342298</v>
      </c>
      <c r="W13" s="17">
        <v>0.322703838348389</v>
      </c>
      <c r="X13">
        <v>0.56839132308960005</v>
      </c>
      <c r="Y13">
        <v>0.56839132308960005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389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9.8403091430664098</v>
      </c>
      <c r="L14" s="10">
        <v>2.99455642700195</v>
      </c>
      <c r="M14">
        <v>2.46992111206055</v>
      </c>
      <c r="N14">
        <v>5.9340286254882804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3.6995983123779301</v>
      </c>
      <c r="U14">
        <v>3.5086257457733101</v>
      </c>
      <c r="V14">
        <v>3.1915373802185099</v>
      </c>
      <c r="W14" s="17">
        <v>0.31708836555481001</v>
      </c>
      <c r="X14">
        <v>0.50806093215942405</v>
      </c>
      <c r="Y14">
        <v>0.50806093215942405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660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10.6142921447754</v>
      </c>
      <c r="L15" s="10">
        <v>3.2020072937011701</v>
      </c>
      <c r="M15">
        <v>2.5925750732421902</v>
      </c>
      <c r="N15">
        <v>6.2181873321533203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4.3932571411132804</v>
      </c>
      <c r="U15">
        <v>4.15511226654053</v>
      </c>
      <c r="V15">
        <v>3.76865577697754</v>
      </c>
      <c r="W15" s="17">
        <v>0.386456489562988</v>
      </c>
      <c r="X15">
        <v>0.62460136413574197</v>
      </c>
      <c r="Y15">
        <v>0.62460136413574197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507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8.0761833190918004</v>
      </c>
      <c r="L16" s="3">
        <v>3.2535152435302699</v>
      </c>
      <c r="M16">
        <v>1.4528160095214799</v>
      </c>
      <c r="N16">
        <v>6.0439472198486301</v>
      </c>
      <c r="O16">
        <v>4</v>
      </c>
      <c r="P16">
        <v>4</v>
      </c>
      <c r="Q16">
        <v>14</v>
      </c>
      <c r="R16" s="16">
        <v>0.28570000000000001</v>
      </c>
      <c r="S16" s="16">
        <f t="shared" ref="S16:S52" si="1">O16/E16</f>
        <v>0.4</v>
      </c>
      <c r="T16">
        <v>3.1535835266113299</v>
      </c>
      <c r="U16">
        <v>2.8117747306823699</v>
      </c>
      <c r="V16">
        <v>2.6275200843811</v>
      </c>
      <c r="W16" s="3">
        <v>0.18425464630127</v>
      </c>
      <c r="X16">
        <v>0.52606344223022505</v>
      </c>
      <c r="Y16">
        <v>0.52606344223022505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73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7.2695007324218697</v>
      </c>
      <c r="L17" s="10">
        <v>3.22128105163574</v>
      </c>
      <c r="M17">
        <v>1.70132255554199</v>
      </c>
      <c r="N17">
        <v>5.0565223693847701</v>
      </c>
      <c r="O17">
        <v>3</v>
      </c>
      <c r="P17">
        <v>3</v>
      </c>
      <c r="Q17">
        <v>13</v>
      </c>
      <c r="R17" s="16">
        <v>0.23080000000000001</v>
      </c>
      <c r="S17" s="16">
        <f t="shared" si="1"/>
        <v>0.3</v>
      </c>
      <c r="T17">
        <v>2.8403358459472701</v>
      </c>
      <c r="U17">
        <v>2.5804290771484402</v>
      </c>
      <c r="V17">
        <v>2.38827300071716</v>
      </c>
      <c r="W17" s="17">
        <v>0.192156076431274</v>
      </c>
      <c r="X17">
        <v>0.45206284523010198</v>
      </c>
      <c r="Y17">
        <v>0.45206284523010198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s="28" customFormat="1" x14ac:dyDescent="0.15">
      <c r="A18" s="29">
        <v>5</v>
      </c>
      <c r="B18" s="28">
        <v>15</v>
      </c>
      <c r="C18" s="28">
        <v>5</v>
      </c>
      <c r="D18" s="28">
        <v>10</v>
      </c>
      <c r="E18" s="28">
        <v>10</v>
      </c>
      <c r="F18" s="28">
        <v>10</v>
      </c>
      <c r="G18" s="28">
        <v>0</v>
      </c>
      <c r="H18" s="28">
        <v>5</v>
      </c>
      <c r="I18" s="28">
        <v>5</v>
      </c>
      <c r="J18" s="28">
        <v>0.75</v>
      </c>
      <c r="K18" s="30">
        <v>7.8808155059814498</v>
      </c>
      <c r="L18" s="30">
        <v>3.2260665893554701</v>
      </c>
      <c r="M18" s="28">
        <v>1.3720741271972701</v>
      </c>
      <c r="N18" s="28">
        <v>5.6015110015869096</v>
      </c>
      <c r="O18" s="28">
        <v>3</v>
      </c>
      <c r="P18" s="28">
        <v>3</v>
      </c>
      <c r="Q18" s="28">
        <v>13</v>
      </c>
      <c r="R18" s="31">
        <v>0.23080000000000001</v>
      </c>
      <c r="S18" s="31">
        <f t="shared" si="1"/>
        <v>0.3</v>
      </c>
      <c r="T18" s="28">
        <v>3.0997753143310498</v>
      </c>
      <c r="U18" s="28">
        <v>2.7902081012725799</v>
      </c>
      <c r="V18" s="28">
        <v>2.5988922119140598</v>
      </c>
      <c r="W18" s="30">
        <v>0.19131588935852101</v>
      </c>
      <c r="X18" s="28">
        <v>0.50088310241699197</v>
      </c>
      <c r="Y18" s="28">
        <v>0.50088310241699197</v>
      </c>
      <c r="Z18" s="28">
        <v>0.3</v>
      </c>
      <c r="AA18" s="28">
        <v>1</v>
      </c>
      <c r="AB18" s="28">
        <v>0.76923076923076905</v>
      </c>
      <c r="AC18" s="28">
        <v>0.86956521739130399</v>
      </c>
      <c r="AD18" s="28">
        <v>0</v>
      </c>
      <c r="AE18" s="28">
        <v>0.7</v>
      </c>
    </row>
    <row r="19" spans="1:31" x14ac:dyDescent="0.15">
      <c r="A19" s="6">
        <v>474</v>
      </c>
      <c r="B19">
        <v>13</v>
      </c>
      <c r="C19">
        <v>7</v>
      </c>
      <c r="D19">
        <v>10</v>
      </c>
      <c r="E19">
        <v>10</v>
      </c>
      <c r="F19">
        <v>9</v>
      </c>
      <c r="G19">
        <v>1</v>
      </c>
      <c r="H19">
        <v>4</v>
      </c>
      <c r="I19">
        <v>6</v>
      </c>
      <c r="J19">
        <v>0.65</v>
      </c>
      <c r="K19" s="3">
        <v>7.8971233367919904</v>
      </c>
      <c r="L19" s="10">
        <v>3.4597053527832</v>
      </c>
      <c r="M19">
        <v>0.61443710327148404</v>
      </c>
      <c r="N19">
        <v>6.3514308929443404</v>
      </c>
      <c r="O19">
        <v>3</v>
      </c>
      <c r="P19">
        <v>3</v>
      </c>
      <c r="Q19">
        <v>11</v>
      </c>
      <c r="R19" s="16">
        <v>0.2727</v>
      </c>
      <c r="S19" s="16">
        <f t="shared" si="1"/>
        <v>0.3</v>
      </c>
      <c r="T19">
        <v>2.9463424682617201</v>
      </c>
      <c r="U19">
        <v>2.5359339714050302</v>
      </c>
      <c r="V19">
        <v>2.52812623977661</v>
      </c>
      <c r="W19" s="17">
        <v>7.8077316284179696E-3</v>
      </c>
      <c r="X19">
        <v>0.41821622848510698</v>
      </c>
      <c r="Y19">
        <v>0.41821622848510698</v>
      </c>
      <c r="Z19">
        <v>0.3</v>
      </c>
      <c r="AA19">
        <v>0.8</v>
      </c>
      <c r="AB19">
        <v>0.72727272727272696</v>
      </c>
      <c r="AC19">
        <v>0.76190476190476197</v>
      </c>
      <c r="AD19">
        <v>0.2</v>
      </c>
      <c r="AE19">
        <v>0.5</v>
      </c>
    </row>
    <row r="20" spans="1:31" x14ac:dyDescent="0.15">
      <c r="A20" s="6">
        <v>42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 s="3">
        <v>8.3586750030517596</v>
      </c>
      <c r="L20" s="10">
        <v>3.4387035369872998</v>
      </c>
      <c r="M20">
        <v>0.42399215698242199</v>
      </c>
      <c r="N20">
        <v>7.2754058837890598</v>
      </c>
      <c r="O20">
        <v>3</v>
      </c>
      <c r="P20">
        <v>3</v>
      </c>
      <c r="Q20">
        <v>13</v>
      </c>
      <c r="R20" s="16">
        <v>0.23080000000000001</v>
      </c>
      <c r="S20" s="16">
        <f t="shared" si="1"/>
        <v>0.3</v>
      </c>
      <c r="T20">
        <v>3.5587501525878902</v>
      </c>
      <c r="U20">
        <v>3.07724857330322</v>
      </c>
      <c r="V20">
        <v>2.9885916709899898</v>
      </c>
      <c r="W20" s="17">
        <v>8.8656902313232394E-2</v>
      </c>
      <c r="X20">
        <v>0.57015848159789995</v>
      </c>
      <c r="Y20">
        <v>0.57015848159789995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728</v>
      </c>
      <c r="B21">
        <v>14</v>
      </c>
      <c r="C21">
        <v>6</v>
      </c>
      <c r="D21">
        <v>10</v>
      </c>
      <c r="E21">
        <v>10</v>
      </c>
      <c r="F21">
        <v>9</v>
      </c>
      <c r="G21">
        <v>1</v>
      </c>
      <c r="H21">
        <v>5</v>
      </c>
      <c r="I21">
        <v>5</v>
      </c>
      <c r="J21">
        <v>0.7</v>
      </c>
      <c r="K21" s="3">
        <v>8.311279296875</v>
      </c>
      <c r="L21" s="10">
        <v>3.40718269348144</v>
      </c>
      <c r="M21">
        <v>1.7891731262207</v>
      </c>
      <c r="N21">
        <v>6.5721664428710902</v>
      </c>
      <c r="O21">
        <v>5</v>
      </c>
      <c r="P21">
        <v>5</v>
      </c>
      <c r="Q21">
        <v>14</v>
      </c>
      <c r="R21" s="16">
        <v>0.35709999999999997</v>
      </c>
      <c r="S21" s="16">
        <f t="shared" si="1"/>
        <v>0.5</v>
      </c>
      <c r="T21">
        <v>2.6091175079345699</v>
      </c>
      <c r="U21">
        <v>2.2884228229522701</v>
      </c>
      <c r="V21">
        <v>2.1918892860412602</v>
      </c>
      <c r="W21" s="17">
        <v>9.6533536911010701E-2</v>
      </c>
      <c r="X21">
        <v>0.41722822189330999</v>
      </c>
      <c r="Y21">
        <v>0.41722822189330999</v>
      </c>
      <c r="Z21">
        <v>0.5</v>
      </c>
      <c r="AA21">
        <v>0.9</v>
      </c>
      <c r="AB21">
        <v>0.64285714285714302</v>
      </c>
      <c r="AC21">
        <v>0.75</v>
      </c>
      <c r="AD21">
        <v>0.1</v>
      </c>
      <c r="AE21">
        <v>0.4</v>
      </c>
    </row>
    <row r="22" spans="1:31" x14ac:dyDescent="0.15">
      <c r="A22" s="6">
        <v>30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 s="3">
        <v>7.8907737731933603</v>
      </c>
      <c r="L22" s="10">
        <v>3.5076599121093701</v>
      </c>
      <c r="M22">
        <v>0.99642562866210904</v>
      </c>
      <c r="N22">
        <v>6.7723903656005904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2.8835430145263699</v>
      </c>
      <c r="U22">
        <v>2.49128293991089</v>
      </c>
      <c r="V22">
        <v>2.38577508926392</v>
      </c>
      <c r="W22" s="17">
        <v>0.105507850646973</v>
      </c>
      <c r="X22">
        <v>0.49776792526245101</v>
      </c>
      <c r="Y22">
        <v>0.49776792526245101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926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8.3006877899169904</v>
      </c>
      <c r="L23" s="10">
        <v>3.6109352111816402</v>
      </c>
      <c r="M23">
        <v>0.69366455078125</v>
      </c>
      <c r="N23">
        <v>6.8622627258300799</v>
      </c>
      <c r="O23">
        <v>3</v>
      </c>
      <c r="P23">
        <v>3</v>
      </c>
      <c r="Q23">
        <v>13</v>
      </c>
      <c r="R23" s="16">
        <v>0.23080000000000001</v>
      </c>
      <c r="S23" s="16">
        <f t="shared" si="1"/>
        <v>0.3</v>
      </c>
      <c r="T23">
        <v>3.5491771697997998</v>
      </c>
      <c r="U23">
        <v>3.0837340354919398</v>
      </c>
      <c r="V23">
        <v>2.9655303955078098</v>
      </c>
      <c r="W23" s="17">
        <v>0.118203639984131</v>
      </c>
      <c r="X23">
        <v>0.58364677429199197</v>
      </c>
      <c r="Y23">
        <v>0.58364677429199197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122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7.3813495635986301</v>
      </c>
      <c r="L24" s="10">
        <v>3.4230537414550799</v>
      </c>
      <c r="M24">
        <v>0.89295578002929699</v>
      </c>
      <c r="N24">
        <v>5.6789245605468697</v>
      </c>
      <c r="O24">
        <v>3</v>
      </c>
      <c r="P24">
        <v>3</v>
      </c>
      <c r="Q24">
        <v>13</v>
      </c>
      <c r="R24" s="16">
        <v>0.23080000000000001</v>
      </c>
      <c r="S24" s="16">
        <f t="shared" si="1"/>
        <v>0.3</v>
      </c>
      <c r="T24">
        <v>2.9774074554443399</v>
      </c>
      <c r="U24">
        <v>2.6132168769836399</v>
      </c>
      <c r="V24">
        <v>2.4931561946868901</v>
      </c>
      <c r="W24" s="17">
        <v>0.120060682296753</v>
      </c>
      <c r="X24">
        <v>0.48425126075744601</v>
      </c>
      <c r="Y24">
        <v>0.48425126075744601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345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7.1087226867675799</v>
      </c>
      <c r="L25" s="10">
        <v>3.5736541748046902</v>
      </c>
      <c r="M25">
        <v>1.87067222595215</v>
      </c>
      <c r="N25">
        <v>5.9993782043456996</v>
      </c>
      <c r="O25">
        <v>3</v>
      </c>
      <c r="P25">
        <v>3</v>
      </c>
      <c r="Q25">
        <v>12</v>
      </c>
      <c r="R25" s="16">
        <v>0.25</v>
      </c>
      <c r="S25" s="16">
        <f t="shared" si="1"/>
        <v>0.3</v>
      </c>
      <c r="T25">
        <v>2.66177558898926</v>
      </c>
      <c r="U25">
        <v>2.3573517799377401</v>
      </c>
      <c r="V25">
        <v>2.2364528179168701</v>
      </c>
      <c r="W25" s="17">
        <v>0.120898962020874</v>
      </c>
      <c r="X25">
        <v>0.42532277107238797</v>
      </c>
      <c r="Y25">
        <v>0.42532277107238797</v>
      </c>
      <c r="Z25">
        <v>0.3</v>
      </c>
      <c r="AA25">
        <v>0.9</v>
      </c>
      <c r="AB25">
        <v>0.75</v>
      </c>
      <c r="AC25">
        <v>0.81818181818181801</v>
      </c>
      <c r="AD25">
        <v>0.1</v>
      </c>
      <c r="AE25">
        <v>0.6</v>
      </c>
    </row>
    <row r="26" spans="1:31" x14ac:dyDescent="0.15">
      <c r="A26" s="6">
        <v>686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 s="3">
        <v>8.5101070404052699</v>
      </c>
      <c r="L26" s="10">
        <v>3.6526260375976598</v>
      </c>
      <c r="M26">
        <v>1.3950080871582</v>
      </c>
      <c r="N26">
        <v>5.1997261047363299</v>
      </c>
      <c r="O26">
        <v>3</v>
      </c>
      <c r="P26">
        <v>3</v>
      </c>
      <c r="Q26">
        <v>12</v>
      </c>
      <c r="R26" s="16">
        <v>0.25</v>
      </c>
      <c r="S26" s="16">
        <f t="shared" si="1"/>
        <v>0.3</v>
      </c>
      <c r="T26">
        <v>2.9942722320556601</v>
      </c>
      <c r="U26">
        <v>2.6814846992492698</v>
      </c>
      <c r="V26">
        <v>2.5469164848327601</v>
      </c>
      <c r="W26" s="17">
        <v>0.13456821441650399</v>
      </c>
      <c r="X26">
        <v>0.4473557472229</v>
      </c>
      <c r="Y26">
        <v>0.4473557472229</v>
      </c>
      <c r="Z26">
        <v>0.3</v>
      </c>
      <c r="AA26">
        <v>0.9</v>
      </c>
      <c r="AB26">
        <v>0.75</v>
      </c>
      <c r="AC26">
        <v>0.81818181818181801</v>
      </c>
      <c r="AD26">
        <v>0.1</v>
      </c>
      <c r="AE26">
        <v>0.6</v>
      </c>
    </row>
    <row r="27" spans="1:31" x14ac:dyDescent="0.15">
      <c r="A27" s="6">
        <v>557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8.6429004669189506</v>
      </c>
      <c r="L27" s="10">
        <v>3.4898815155029301</v>
      </c>
      <c r="M27">
        <v>3.3616695404052699</v>
      </c>
      <c r="N27">
        <v>6.9340877532959002</v>
      </c>
      <c r="O27">
        <v>6</v>
      </c>
      <c r="P27">
        <v>6</v>
      </c>
      <c r="Q27">
        <v>15</v>
      </c>
      <c r="R27" s="16">
        <v>0.4</v>
      </c>
      <c r="S27" s="16">
        <f t="shared" si="1"/>
        <v>0.6</v>
      </c>
      <c r="T27">
        <v>3.9486217498779301</v>
      </c>
      <c r="U27">
        <v>3.5956997871398899</v>
      </c>
      <c r="V27">
        <v>3.4285111427307098</v>
      </c>
      <c r="W27" s="17">
        <v>0.16718864440917999</v>
      </c>
      <c r="X27">
        <v>0.52011060714721702</v>
      </c>
      <c r="Y27">
        <v>0.52011060714721702</v>
      </c>
      <c r="Z27">
        <v>0.6</v>
      </c>
      <c r="AA27">
        <v>0.9</v>
      </c>
      <c r="AB27">
        <v>0.6</v>
      </c>
      <c r="AC27">
        <v>0.72</v>
      </c>
      <c r="AD27">
        <v>0.1</v>
      </c>
      <c r="AE27">
        <v>0.3</v>
      </c>
    </row>
    <row r="28" spans="1:31" x14ac:dyDescent="0.15">
      <c r="A28" s="6">
        <v>820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9.3573627471923793</v>
      </c>
      <c r="L28" s="10">
        <v>3.4400177001953098</v>
      </c>
      <c r="M28">
        <v>1.18503570556641</v>
      </c>
      <c r="N28">
        <v>7.3247261047363299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3.0999946594238299</v>
      </c>
      <c r="U28">
        <v>2.73641777038574</v>
      </c>
      <c r="V28">
        <v>2.56048488616943</v>
      </c>
      <c r="W28" s="17">
        <v>0.17593288421630901</v>
      </c>
      <c r="X28">
        <v>0.53950977325439498</v>
      </c>
      <c r="Y28">
        <v>0.53950977325439498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242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7.4073791503906197</v>
      </c>
      <c r="L29" s="10">
        <v>3.5334434509277299</v>
      </c>
      <c r="M29">
        <v>2.1262779235839799</v>
      </c>
      <c r="N29">
        <v>4.9335460662841797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2.9706649780273402</v>
      </c>
      <c r="U29">
        <v>2.7171599864959699</v>
      </c>
      <c r="V29">
        <v>2.5024516582489</v>
      </c>
      <c r="W29" s="17">
        <v>0.21470832824707001</v>
      </c>
      <c r="X29">
        <v>0.46821331977844199</v>
      </c>
      <c r="Y29">
        <v>0.46821331977844199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895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7.3979415893554696</v>
      </c>
      <c r="L30" s="10">
        <v>3.4750308990478498</v>
      </c>
      <c r="M30">
        <v>2.0966644287109402</v>
      </c>
      <c r="N30">
        <v>5.08909034729004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3.2392559051513699</v>
      </c>
      <c r="U30">
        <v>2.9665412902832</v>
      </c>
      <c r="V30">
        <v>2.7843761444091801</v>
      </c>
      <c r="W30" s="17">
        <v>0.18216514587402299</v>
      </c>
      <c r="X30">
        <v>0.454879760742187</v>
      </c>
      <c r="Y30">
        <v>0.454879760742187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47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8.6016101837158203</v>
      </c>
      <c r="L31" s="10">
        <v>3.5562801361084002</v>
      </c>
      <c r="M31">
        <v>1.72512435913086</v>
      </c>
      <c r="N31">
        <v>6.4283504486084002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3.1413154602050799</v>
      </c>
      <c r="U31">
        <v>2.8176734447479199</v>
      </c>
      <c r="V31">
        <v>2.60455298423767</v>
      </c>
      <c r="W31" s="17">
        <v>0.21312046051025399</v>
      </c>
      <c r="X31">
        <v>0.536762475967407</v>
      </c>
      <c r="Y31">
        <v>0.536762475967407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135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8.6782855987548793</v>
      </c>
      <c r="L32" s="10">
        <v>3.5440158843994101</v>
      </c>
      <c r="M32">
        <v>1.6060638427734399</v>
      </c>
      <c r="N32">
        <v>6.3926277160644496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3.3585205078125</v>
      </c>
      <c r="U32">
        <v>3.0213584899902299</v>
      </c>
      <c r="V32">
        <v>2.8138573169708301</v>
      </c>
      <c r="W32" s="17">
        <v>0.20750117301940901</v>
      </c>
      <c r="X32">
        <v>0.54466319084167503</v>
      </c>
      <c r="Y32">
        <v>0.54466319084167503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333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8.0957393646240199</v>
      </c>
      <c r="L33" s="10">
        <v>3.4925460815429701</v>
      </c>
      <c r="M33">
        <v>1.79521560668945</v>
      </c>
      <c r="N33">
        <v>5.81172752380371</v>
      </c>
      <c r="O33">
        <v>3</v>
      </c>
      <c r="P33">
        <v>3</v>
      </c>
      <c r="Q33">
        <v>12</v>
      </c>
      <c r="R33" s="16">
        <v>0.25</v>
      </c>
      <c r="S33" s="16">
        <f t="shared" si="1"/>
        <v>0.3</v>
      </c>
      <c r="T33">
        <v>2.8281917572021502</v>
      </c>
      <c r="U33">
        <v>2.55274534225464</v>
      </c>
      <c r="V33">
        <v>2.3588681221008301</v>
      </c>
      <c r="W33" s="17">
        <v>0.19387722015380901</v>
      </c>
      <c r="X33">
        <v>0.46932363510131803</v>
      </c>
      <c r="Y33">
        <v>0.46932363510131803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6">
        <v>627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9.0328903198242205</v>
      </c>
      <c r="L34" s="3">
        <v>3.56332206726074</v>
      </c>
      <c r="M34">
        <v>1.3673553466796899</v>
      </c>
      <c r="N34">
        <v>6.5472145080566397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2.9811477661132799</v>
      </c>
      <c r="U34">
        <v>2.66263651847839</v>
      </c>
      <c r="V34">
        <v>2.4581284523010201</v>
      </c>
      <c r="W34" s="3">
        <v>0.204508066177368</v>
      </c>
      <c r="X34">
        <v>0.52301931381225597</v>
      </c>
      <c r="Y34">
        <v>0.52301931381225597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s="28" customFormat="1" x14ac:dyDescent="0.15">
      <c r="A35" s="29">
        <v>22</v>
      </c>
      <c r="B35" s="28">
        <v>15</v>
      </c>
      <c r="C35" s="28">
        <v>5</v>
      </c>
      <c r="D35" s="28">
        <v>10</v>
      </c>
      <c r="E35" s="28">
        <v>10</v>
      </c>
      <c r="F35" s="28">
        <v>10</v>
      </c>
      <c r="G35" s="28">
        <v>0</v>
      </c>
      <c r="H35" s="28">
        <v>5</v>
      </c>
      <c r="I35" s="28">
        <v>5</v>
      </c>
      <c r="J35" s="28">
        <v>0.75</v>
      </c>
      <c r="K35" s="30">
        <v>7.8447742462158203</v>
      </c>
      <c r="L35" s="30">
        <v>3.5581932067871098</v>
      </c>
      <c r="M35" s="28">
        <v>1.8253154754638701</v>
      </c>
      <c r="N35" s="28">
        <v>5.1074123382568404</v>
      </c>
      <c r="O35" s="28">
        <v>3</v>
      </c>
      <c r="P35" s="28">
        <v>3</v>
      </c>
      <c r="Q35" s="28">
        <v>12</v>
      </c>
      <c r="R35" s="31">
        <v>0.25</v>
      </c>
      <c r="S35" s="31">
        <f t="shared" si="1"/>
        <v>0.3</v>
      </c>
      <c r="T35" s="28">
        <v>3.2751617431640598</v>
      </c>
      <c r="U35" s="28">
        <v>2.9962241649627699</v>
      </c>
      <c r="V35" s="28">
        <v>2.7968080043792698</v>
      </c>
      <c r="W35" s="30">
        <v>0.19941616058349601</v>
      </c>
      <c r="X35" s="28">
        <v>0.47835373878478998</v>
      </c>
      <c r="Y35" s="28">
        <v>0.47835373878478998</v>
      </c>
      <c r="Z35" s="28">
        <v>0.3</v>
      </c>
      <c r="AA35" s="28">
        <v>0.9</v>
      </c>
      <c r="AB35" s="28">
        <v>0.75</v>
      </c>
      <c r="AC35" s="28">
        <v>0.81818181818181801</v>
      </c>
      <c r="AD35" s="28">
        <v>0.1</v>
      </c>
      <c r="AE35" s="28">
        <v>0.6</v>
      </c>
    </row>
    <row r="36" spans="1:31" x14ac:dyDescent="0.15">
      <c r="A36" s="6">
        <v>588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9.0789337158203107</v>
      </c>
      <c r="L36" s="10">
        <v>3.9120616912841801</v>
      </c>
      <c r="M36">
        <v>0.77730941772460904</v>
      </c>
      <c r="N36">
        <v>7.6925945281982404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2.72343826293945</v>
      </c>
      <c r="U36">
        <v>2.3298029899597199</v>
      </c>
      <c r="V36">
        <v>2.21990990638733</v>
      </c>
      <c r="W36" s="17">
        <v>0.109893083572388</v>
      </c>
      <c r="X36">
        <v>0.50352835655212402</v>
      </c>
      <c r="Y36">
        <v>0.50352835655212402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488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8.7065124511718697</v>
      </c>
      <c r="L37" s="10">
        <v>3.7315120697021502</v>
      </c>
      <c r="M37">
        <v>0.52762222290039096</v>
      </c>
      <c r="N37">
        <v>7.09767723083496</v>
      </c>
      <c r="O37">
        <v>3</v>
      </c>
      <c r="P37">
        <v>3</v>
      </c>
      <c r="Q37">
        <v>13</v>
      </c>
      <c r="R37" s="16">
        <v>0.23080000000000001</v>
      </c>
      <c r="S37" s="16">
        <f t="shared" si="1"/>
        <v>0.3</v>
      </c>
      <c r="T37">
        <v>3.4826622009277299</v>
      </c>
      <c r="U37">
        <v>3.00195360183716</v>
      </c>
      <c r="V37">
        <v>2.87187671661377</v>
      </c>
      <c r="W37" s="17">
        <v>0.130076885223389</v>
      </c>
      <c r="X37">
        <v>0.61078548431396495</v>
      </c>
      <c r="Y37">
        <v>0.61078548431396495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298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8.3583869934081996</v>
      </c>
      <c r="L38" s="10">
        <v>3.7453994750976598</v>
      </c>
      <c r="M38">
        <v>0.74023818969726596</v>
      </c>
      <c r="N38">
        <v>6.5238609313964799</v>
      </c>
      <c r="O38">
        <v>3</v>
      </c>
      <c r="P38">
        <v>3</v>
      </c>
      <c r="Q38">
        <v>13</v>
      </c>
      <c r="R38" s="16">
        <v>0.23080000000000001</v>
      </c>
      <c r="S38" s="16">
        <f t="shared" si="1"/>
        <v>0.3</v>
      </c>
      <c r="T38">
        <v>3.1620712280273402</v>
      </c>
      <c r="U38">
        <v>2.7424664497375502</v>
      </c>
      <c r="V38">
        <v>2.6085798740386998</v>
      </c>
      <c r="W38" s="17">
        <v>0.13388657569885301</v>
      </c>
      <c r="X38">
        <v>0.55349135398864702</v>
      </c>
      <c r="Y38">
        <v>0.55349135398864702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322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8.9093532562255895</v>
      </c>
      <c r="L39" s="10">
        <v>3.8602981567382799</v>
      </c>
      <c r="M39">
        <v>0.63604736328125</v>
      </c>
      <c r="N39">
        <v>7.2488880157470703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3.1806716918945299</v>
      </c>
      <c r="U39">
        <v>2.7318964004516602</v>
      </c>
      <c r="V39">
        <v>2.59745168685913</v>
      </c>
      <c r="W39" s="17">
        <v>0.13444471359252899</v>
      </c>
      <c r="X39">
        <v>0.58322000503539995</v>
      </c>
      <c r="Y39">
        <v>0.58322000503539995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336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8.10992431640625</v>
      </c>
      <c r="L40" s="10">
        <v>3.7348098754882799</v>
      </c>
      <c r="M40">
        <v>0.77038192749023404</v>
      </c>
      <c r="N40">
        <v>5.9970664978027299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3.34078788757324</v>
      </c>
      <c r="U40">
        <v>2.9262900352478001</v>
      </c>
      <c r="V40">
        <v>2.7806494235992401</v>
      </c>
      <c r="W40" s="17">
        <v>0.14564061164855999</v>
      </c>
      <c r="X40">
        <v>0.56013846397399902</v>
      </c>
      <c r="Y40">
        <v>0.56013846397399902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19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8.1937770843505895</v>
      </c>
      <c r="L41" s="10">
        <v>3.8267078399658199</v>
      </c>
      <c r="M41">
        <v>1.1923675537109399</v>
      </c>
      <c r="N41">
        <v>6.5271110534668004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2.95218086242676</v>
      </c>
      <c r="U41">
        <v>2.5754084587097199</v>
      </c>
      <c r="V41">
        <v>2.42548680305481</v>
      </c>
      <c r="W41" s="17">
        <v>0.149921655654907</v>
      </c>
      <c r="X41">
        <v>0.52669405937194802</v>
      </c>
      <c r="Y41">
        <v>0.52669405937194802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590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8.3735904693603498</v>
      </c>
      <c r="L42" s="10">
        <v>4.0404186248779297</v>
      </c>
      <c r="M42">
        <v>1.5608711242675799</v>
      </c>
      <c r="N42">
        <v>6.7003517150878897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2.7432899475097701</v>
      </c>
      <c r="U42">
        <v>2.4260277748107901</v>
      </c>
      <c r="V42">
        <v>2.2642667293548602</v>
      </c>
      <c r="W42" s="17">
        <v>0.16176104545593301</v>
      </c>
      <c r="X42">
        <v>0.479023218154907</v>
      </c>
      <c r="Y42">
        <v>0.479023218154907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164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10.9258079528809</v>
      </c>
      <c r="L43" s="10">
        <v>3.7394924163818399</v>
      </c>
      <c r="M43">
        <v>1.05331039428711</v>
      </c>
      <c r="N43">
        <v>9.0002746582031197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3.0602340698242201</v>
      </c>
      <c r="U43">
        <v>2.6742031574249299</v>
      </c>
      <c r="V43">
        <v>2.5109989643096902</v>
      </c>
      <c r="W43" s="17">
        <v>0.16320419311523399</v>
      </c>
      <c r="X43">
        <v>0.54923510551452603</v>
      </c>
      <c r="Y43">
        <v>0.54923510551452603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259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7.7890758514404297</v>
      </c>
      <c r="L44" s="10">
        <v>3.7769069671630899</v>
      </c>
      <c r="M44">
        <v>1.3085861206054701</v>
      </c>
      <c r="N44">
        <v>5.9165477752685502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3.3231391906738299</v>
      </c>
      <c r="U44">
        <v>2.94778251647949</v>
      </c>
      <c r="V44">
        <v>2.7789003849029501</v>
      </c>
      <c r="W44" s="17">
        <v>0.168882131576538</v>
      </c>
      <c r="X44">
        <v>0.54423880577087402</v>
      </c>
      <c r="Y44">
        <v>0.54423880577087402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349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8.5923042297363299</v>
      </c>
      <c r="L45" s="10">
        <v>4.0425281524658203</v>
      </c>
      <c r="M45">
        <v>0.82660675048828103</v>
      </c>
      <c r="N45">
        <v>6.0145702362060502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3.3683948516845699</v>
      </c>
      <c r="U45">
        <v>2.9685811996460001</v>
      </c>
      <c r="V45">
        <v>2.7886581420898402</v>
      </c>
      <c r="W45" s="17">
        <v>0.17992305755615201</v>
      </c>
      <c r="X45">
        <v>0.57973670959472701</v>
      </c>
      <c r="Y45">
        <v>0.57973670959472701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667</v>
      </c>
      <c r="B46">
        <v>14</v>
      </c>
      <c r="C46">
        <v>6</v>
      </c>
      <c r="D46">
        <v>10</v>
      </c>
      <c r="E46">
        <v>10</v>
      </c>
      <c r="F46">
        <v>9</v>
      </c>
      <c r="G46">
        <v>1</v>
      </c>
      <c r="H46">
        <v>5</v>
      </c>
      <c r="I46">
        <v>5</v>
      </c>
      <c r="J46">
        <v>0.7</v>
      </c>
      <c r="K46" s="3">
        <v>8.5581188201904297</v>
      </c>
      <c r="L46" s="10">
        <v>3.83038330078125</v>
      </c>
      <c r="M46">
        <v>1.64736175537109</v>
      </c>
      <c r="N46">
        <v>5.0894241333007804</v>
      </c>
      <c r="O46">
        <v>3</v>
      </c>
      <c r="P46">
        <v>3</v>
      </c>
      <c r="Q46">
        <v>12</v>
      </c>
      <c r="R46" s="16">
        <v>0.25</v>
      </c>
      <c r="S46" s="16">
        <f t="shared" si="1"/>
        <v>0.3</v>
      </c>
      <c r="T46">
        <v>2.9897003173828098</v>
      </c>
      <c r="U46">
        <v>2.69706034660339</v>
      </c>
      <c r="V46">
        <v>2.5115180015564</v>
      </c>
      <c r="W46" s="17">
        <v>0.18554234504699699</v>
      </c>
      <c r="X46">
        <v>0.47818231582641602</v>
      </c>
      <c r="Y46">
        <v>0.47818231582641602</v>
      </c>
      <c r="Z46">
        <v>0.3</v>
      </c>
      <c r="AA46">
        <v>0.9</v>
      </c>
      <c r="AB46">
        <v>0.75</v>
      </c>
      <c r="AC46">
        <v>0.81818181818181801</v>
      </c>
      <c r="AD46">
        <v>0.1</v>
      </c>
      <c r="AE46">
        <v>0.6</v>
      </c>
    </row>
    <row r="47" spans="1:31" x14ac:dyDescent="0.15">
      <c r="A47" s="6">
        <v>367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7.2493267059326199</v>
      </c>
      <c r="L47" s="10">
        <v>3.9420070648193399</v>
      </c>
      <c r="M47">
        <v>2.0554904937744101</v>
      </c>
      <c r="N47">
        <v>5.1241016387939498</v>
      </c>
      <c r="O47">
        <v>2</v>
      </c>
      <c r="P47">
        <v>2</v>
      </c>
      <c r="Q47">
        <v>11</v>
      </c>
      <c r="R47" s="16">
        <v>0.18179999999999999</v>
      </c>
      <c r="S47" s="16">
        <f t="shared" si="1"/>
        <v>0.2</v>
      </c>
      <c r="T47">
        <v>2.5717868804931601</v>
      </c>
      <c r="U47">
        <v>2.3105263710021999</v>
      </c>
      <c r="V47">
        <v>2.1209440231323202</v>
      </c>
      <c r="W47" s="17">
        <v>0.18958234786987299</v>
      </c>
      <c r="X47">
        <v>0.45084285736084001</v>
      </c>
      <c r="Y47">
        <v>0.45084285736084001</v>
      </c>
      <c r="Z47">
        <v>0.2</v>
      </c>
      <c r="AA47">
        <v>0.9</v>
      </c>
      <c r="AB47">
        <v>0.81818181818181801</v>
      </c>
      <c r="AC47">
        <v>0.85714285714285698</v>
      </c>
      <c r="AD47">
        <v>0.1</v>
      </c>
      <c r="AE47">
        <v>0.7</v>
      </c>
    </row>
    <row r="48" spans="1:31" x14ac:dyDescent="0.15">
      <c r="A48" s="6">
        <v>943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7.1337642669677699</v>
      </c>
      <c r="L48" s="10">
        <v>3.93759346008301</v>
      </c>
      <c r="M48">
        <v>2.2982063293457</v>
      </c>
      <c r="N48">
        <v>5.2581138610839799</v>
      </c>
      <c r="O48">
        <v>2</v>
      </c>
      <c r="P48">
        <v>2</v>
      </c>
      <c r="Q48">
        <v>11</v>
      </c>
      <c r="R48" s="16">
        <v>0.18179999999999999</v>
      </c>
      <c r="S48" s="16">
        <f t="shared" si="1"/>
        <v>0.2</v>
      </c>
      <c r="T48">
        <v>2.81827735900879</v>
      </c>
      <c r="U48">
        <v>2.5575652122497599</v>
      </c>
      <c r="V48">
        <v>2.3670539855957</v>
      </c>
      <c r="W48" s="17">
        <v>0.19051122665405301</v>
      </c>
      <c r="X48">
        <v>0.45122337341308599</v>
      </c>
      <c r="Y48">
        <v>0.45122337341308599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6">
        <v>721</v>
      </c>
      <c r="B49">
        <v>15</v>
      </c>
      <c r="C49">
        <v>5</v>
      </c>
      <c r="D49">
        <v>10</v>
      </c>
      <c r="E49">
        <v>10</v>
      </c>
      <c r="F49">
        <v>9</v>
      </c>
      <c r="G49">
        <v>1</v>
      </c>
      <c r="H49">
        <v>6</v>
      </c>
      <c r="I49">
        <v>4</v>
      </c>
      <c r="J49">
        <v>0.75</v>
      </c>
      <c r="K49" s="3">
        <v>9.7213115692138707</v>
      </c>
      <c r="L49" s="10">
        <v>3.7231922149658199</v>
      </c>
      <c r="M49">
        <v>2.3304786682128902</v>
      </c>
      <c r="N49">
        <v>6.5150814056396502</v>
      </c>
      <c r="O49">
        <v>2</v>
      </c>
      <c r="P49">
        <v>2</v>
      </c>
      <c r="Q49">
        <v>11</v>
      </c>
      <c r="R49" s="16">
        <v>0.18179999999999999</v>
      </c>
      <c r="S49" s="16">
        <f t="shared" si="1"/>
        <v>0.2</v>
      </c>
      <c r="T49">
        <v>3.1499767303466801</v>
      </c>
      <c r="U49">
        <v>2.84801197052002</v>
      </c>
      <c r="V49">
        <v>2.65669822692871</v>
      </c>
      <c r="W49" s="17">
        <v>0.19131374359130901</v>
      </c>
      <c r="X49">
        <v>0.49327850341796903</v>
      </c>
      <c r="Y49">
        <v>0.49327850341796903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6">
        <v>558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8.1867713928222692</v>
      </c>
      <c r="L50" s="10">
        <v>3.6859092712402299</v>
      </c>
      <c r="M50">
        <v>2.3165664672851598</v>
      </c>
      <c r="N50">
        <v>6.2630443572998002</v>
      </c>
      <c r="O50">
        <v>5</v>
      </c>
      <c r="P50">
        <v>5</v>
      </c>
      <c r="Q50">
        <v>15</v>
      </c>
      <c r="R50" s="16">
        <v>0.33329999999999999</v>
      </c>
      <c r="S50" s="16">
        <f t="shared" si="1"/>
        <v>0.5</v>
      </c>
      <c r="T50">
        <v>3.44070243835449</v>
      </c>
      <c r="U50">
        <v>3.0950894355773899</v>
      </c>
      <c r="V50">
        <v>2.9002957344055198</v>
      </c>
      <c r="W50" s="17">
        <v>0.194793701171875</v>
      </c>
      <c r="X50">
        <v>0.54040670394897505</v>
      </c>
      <c r="Y50">
        <v>0.54040670394897505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444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7.5370140075683603</v>
      </c>
      <c r="L51" s="10">
        <v>3.9338493347168</v>
      </c>
      <c r="M51">
        <v>1.3349761962890601</v>
      </c>
      <c r="N51">
        <v>4.6764469146728498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3.0100288391113299</v>
      </c>
      <c r="U51">
        <v>2.7005419731140101</v>
      </c>
      <c r="V51">
        <v>2.5030605792999299</v>
      </c>
      <c r="W51" s="17">
        <v>0.197481393814087</v>
      </c>
      <c r="X51">
        <v>0.50696825981140103</v>
      </c>
      <c r="Y51">
        <v>0.50696825981140103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607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7.9064579010009801</v>
      </c>
      <c r="L52" s="10">
        <v>4.1059303283691397</v>
      </c>
      <c r="M52">
        <v>1.6172676086425799</v>
      </c>
      <c r="N52">
        <v>5.3535537719726598</v>
      </c>
      <c r="O52">
        <v>2</v>
      </c>
      <c r="P52">
        <v>2</v>
      </c>
      <c r="Q52">
        <v>11</v>
      </c>
      <c r="R52" s="16">
        <v>0.18179999999999999</v>
      </c>
      <c r="S52" s="16">
        <f t="shared" si="1"/>
        <v>0.2</v>
      </c>
      <c r="T52">
        <v>2.8518943786621098</v>
      </c>
      <c r="U52">
        <v>2.5530815124511701</v>
      </c>
      <c r="V52">
        <v>2.3434176445007302</v>
      </c>
      <c r="W52" s="17">
        <v>0.20966386795044001</v>
      </c>
      <c r="X52">
        <v>0.50847673416137695</v>
      </c>
      <c r="Y52">
        <v>0.50847673416137695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s="3" customFormat="1" x14ac:dyDescent="0.15">
      <c r="K53" s="13" t="s">
        <v>29</v>
      </c>
      <c r="L53" s="10">
        <f>AVERAGE(L2:L52)</f>
        <v>3.472879596785003</v>
      </c>
      <c r="W53" s="17">
        <f t="shared" ref="W53:AE53" si="2">AVERAGE(W2:W52)</f>
        <v>0.21349208027708771</v>
      </c>
      <c r="Z53" s="3">
        <f t="shared" si="2"/>
        <v>0.35294117647058842</v>
      </c>
      <c r="AA53" s="3">
        <f t="shared" si="2"/>
        <v>0.97450980392156838</v>
      </c>
      <c r="AB53" s="3">
        <f t="shared" si="2"/>
        <v>0.73806925485126185</v>
      </c>
      <c r="AC53" s="3">
        <f t="shared" si="2"/>
        <v>0.83830178126000765</v>
      </c>
      <c r="AD53" s="3">
        <f t="shared" si="2"/>
        <v>2.5490196078431372E-2</v>
      </c>
      <c r="AE53" s="3">
        <f t="shared" si="2"/>
        <v>0.62156862745098029</v>
      </c>
    </row>
    <row r="54" spans="1:31" s="3" customFormat="1" x14ac:dyDescent="0.15">
      <c r="K54" s="14" t="s">
        <v>30</v>
      </c>
      <c r="L54" s="10">
        <f>MAX(L2:L52)</f>
        <v>4.1059303283691397</v>
      </c>
      <c r="W54" s="17">
        <f t="shared" ref="W54:AE54" si="3">MAX(W2:W52)</f>
        <v>0.39747858047485402</v>
      </c>
      <c r="Z54" s="3">
        <f t="shared" si="3"/>
        <v>0.7</v>
      </c>
      <c r="AA54" s="3">
        <f t="shared" si="3"/>
        <v>1</v>
      </c>
      <c r="AB54" s="3">
        <f t="shared" si="3"/>
        <v>0.83333333333333304</v>
      </c>
      <c r="AC54" s="3">
        <f t="shared" si="3"/>
        <v>0.90909090909090895</v>
      </c>
      <c r="AD54" s="3">
        <f t="shared" si="3"/>
        <v>0.2</v>
      </c>
      <c r="AE54" s="3">
        <f t="shared" si="3"/>
        <v>0.8</v>
      </c>
    </row>
    <row r="55" spans="1:31" s="3" customFormat="1" x14ac:dyDescent="0.15">
      <c r="L55" s="10">
        <f>MIN(L2:L52)</f>
        <v>2.8390350341796902</v>
      </c>
      <c r="W55" s="17">
        <f t="shared" ref="W55:AE55" si="4">MIN(W2:W52)</f>
        <v>7.8077316284179696E-3</v>
      </c>
      <c r="Z55" s="3">
        <f t="shared" si="4"/>
        <v>0.2</v>
      </c>
      <c r="AA55" s="3">
        <f t="shared" si="4"/>
        <v>0.8</v>
      </c>
      <c r="AB55" s="3">
        <f t="shared" si="4"/>
        <v>0.58823529411764697</v>
      </c>
      <c r="AC55" s="3">
        <f t="shared" si="4"/>
        <v>0.72</v>
      </c>
      <c r="AD55" s="3">
        <f t="shared" si="4"/>
        <v>0</v>
      </c>
      <c r="AE55" s="3">
        <f t="shared" si="4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17"/>
    </row>
    <row r="76" spans="11:23" s="28" customFormat="1" x14ac:dyDescent="0.15">
      <c r="K76" s="30" t="s">
        <v>161</v>
      </c>
      <c r="L76" s="30">
        <f>COUNTIF(L2:L52,"&lt;3.254")-COUNTIF(L2:L52,"&lt;2.826")</f>
        <v>17</v>
      </c>
      <c r="M76" s="30">
        <v>11</v>
      </c>
      <c r="W76" s="30"/>
    </row>
    <row r="77" spans="11:23" x14ac:dyDescent="0.15">
      <c r="K77" s="3" t="s">
        <v>162</v>
      </c>
      <c r="L77" s="3">
        <f>COUNTIF(L2:L52,"&lt;3.682")-COUNTIF(L2:L52,"&lt;3.254")</f>
        <v>17</v>
      </c>
      <c r="M77" s="3">
        <v>8</v>
      </c>
      <c r="W77" s="17"/>
    </row>
    <row r="78" spans="11:23" s="28" customFormat="1" x14ac:dyDescent="0.15">
      <c r="K78" s="30" t="s">
        <v>163</v>
      </c>
      <c r="L78" s="30">
        <f>COUNTIF(L2:L52,"&lt;4.11")-COUNTIF(L2:L52,"&lt;3.682")</f>
        <v>17</v>
      </c>
      <c r="M78" s="30">
        <v>6</v>
      </c>
      <c r="W78" s="30"/>
    </row>
    <row r="79" spans="11:23" x14ac:dyDescent="0.15">
      <c r="K79" s="3" t="s">
        <v>80</v>
      </c>
      <c r="L79" s="3">
        <v>0</v>
      </c>
      <c r="M79" s="3">
        <v>3</v>
      </c>
      <c r="W79" s="3"/>
    </row>
    <row r="80" spans="11:23" x14ac:dyDescent="0.15">
      <c r="K80" s="3" t="s">
        <v>81</v>
      </c>
      <c r="L80" s="3">
        <v>0</v>
      </c>
      <c r="W80" s="17"/>
    </row>
    <row r="81" spans="11:23" x14ac:dyDescent="0.15">
      <c r="K81" s="3" t="s">
        <v>82</v>
      </c>
      <c r="L81" s="3">
        <v>0</v>
      </c>
      <c r="W81" s="17"/>
    </row>
    <row r="82" spans="11:23" x14ac:dyDescent="0.15">
      <c r="K82" s="3" t="s">
        <v>83</v>
      </c>
      <c r="L82" s="3"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M86">
        <v>1.9079999999999999</v>
      </c>
      <c r="N86">
        <v>0.155</v>
      </c>
      <c r="P86">
        <v>0.83799999999999997</v>
      </c>
      <c r="Q86">
        <v>2.9830000000000001</v>
      </c>
      <c r="R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M87">
        <v>2.5009999999999999</v>
      </c>
      <c r="N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M88">
        <v>3.472</v>
      </c>
      <c r="N88">
        <v>0.29099999999999998</v>
      </c>
      <c r="P88">
        <v>2.3980000000000001</v>
      </c>
      <c r="Q88">
        <v>4.5430000000000001</v>
      </c>
      <c r="R88">
        <v>0.214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2.8260000000000001</v>
      </c>
      <c r="Q90">
        <v>4.1100000000000003</v>
      </c>
      <c r="R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E124"/>
  <sheetViews>
    <sheetView topLeftCell="G109" workbookViewId="0">
      <selection activeCell="G1" sqref="A1:XFD126"/>
    </sheetView>
  </sheetViews>
  <sheetFormatPr defaultColWidth="8.875" defaultRowHeight="13.5" x14ac:dyDescent="0.15"/>
  <cols>
    <col min="11" max="12" width="18.375" customWidth="1"/>
    <col min="13" max="14" width="12.875"/>
    <col min="20" max="22" width="12.875"/>
    <col min="23" max="23" width="22.12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854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9.0911045074462908</v>
      </c>
      <c r="L2" s="10">
        <v>2.70351982116699</v>
      </c>
      <c r="M2">
        <v>1.6261291503906199</v>
      </c>
      <c r="N2">
        <v>5.5338172912597701</v>
      </c>
      <c r="O2">
        <v>4</v>
      </c>
      <c r="P2">
        <v>4</v>
      </c>
      <c r="Q2">
        <v>14</v>
      </c>
      <c r="R2" s="16">
        <v>0.28570000000000001</v>
      </c>
      <c r="S2" s="16">
        <f t="shared" ref="S2:S55" si="0">O2/E2</f>
        <v>0.4</v>
      </c>
      <c r="T2">
        <v>4.0062904357910201</v>
      </c>
      <c r="U2">
        <v>3.7262880802154501</v>
      </c>
      <c r="V2">
        <v>3.4304633140564</v>
      </c>
      <c r="W2" s="17">
        <v>0.29582476615905801</v>
      </c>
      <c r="X2">
        <v>0.57582712173461903</v>
      </c>
      <c r="Y2">
        <v>0.57582712173461903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742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11.146726608276399</v>
      </c>
      <c r="L3" s="10">
        <v>2.74745368957519</v>
      </c>
      <c r="M3">
        <v>2.2007484436035201</v>
      </c>
      <c r="N3">
        <v>7.7655715942382804</v>
      </c>
      <c r="O3">
        <v>4</v>
      </c>
      <c r="P3">
        <v>4</v>
      </c>
      <c r="Q3">
        <v>14</v>
      </c>
      <c r="R3" s="16">
        <v>0.28570000000000001</v>
      </c>
      <c r="S3" s="16">
        <f t="shared" si="0"/>
        <v>0.4</v>
      </c>
      <c r="T3">
        <v>3.6692962646484402</v>
      </c>
      <c r="U3">
        <v>3.4325420856475799</v>
      </c>
      <c r="V3">
        <v>3.12099981307983</v>
      </c>
      <c r="W3" s="17">
        <v>0.31154227256774902</v>
      </c>
      <c r="X3">
        <v>0.54829645156860396</v>
      </c>
      <c r="Y3">
        <v>0.54829645156860396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714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13.255451202392599</v>
      </c>
      <c r="L4" s="10">
        <v>2.7501449584960902</v>
      </c>
      <c r="M4">
        <v>2.50296974182129</v>
      </c>
      <c r="N4">
        <v>9.2007598876953107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4.4799461364746103</v>
      </c>
      <c r="U4">
        <v>4.2444767951965297</v>
      </c>
      <c r="V4">
        <v>3.8443617820739702</v>
      </c>
      <c r="W4" s="17">
        <v>0.40011501312255898</v>
      </c>
      <c r="X4">
        <v>0.63558435440063499</v>
      </c>
      <c r="Y4">
        <v>0.63558435440063499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635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10.704750061035201</v>
      </c>
      <c r="L5" s="10">
        <v>2.6428642272949201</v>
      </c>
      <c r="M5">
        <v>2.0233459472656201</v>
      </c>
      <c r="N5">
        <v>6.9797782897949201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4.0976791381835902</v>
      </c>
      <c r="U5">
        <v>3.8487484455108598</v>
      </c>
      <c r="V5">
        <v>3.5037872791290301</v>
      </c>
      <c r="W5" s="17">
        <v>0.34496116638183599</v>
      </c>
      <c r="X5">
        <v>0.59389185905456499</v>
      </c>
      <c r="Y5">
        <v>0.59389185905456499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570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10.107200622558601</v>
      </c>
      <c r="L6" s="10">
        <v>2.6826114654540998</v>
      </c>
      <c r="M6">
        <v>2.0718727111816402</v>
      </c>
      <c r="N6">
        <v>6.2270374298095703</v>
      </c>
      <c r="O6">
        <v>4</v>
      </c>
      <c r="P6">
        <v>4</v>
      </c>
      <c r="Q6">
        <v>14</v>
      </c>
      <c r="R6" s="16">
        <v>0.28570000000000001</v>
      </c>
      <c r="S6" s="16">
        <f t="shared" si="0"/>
        <v>0.4</v>
      </c>
      <c r="T6">
        <v>4.0491065979003897</v>
      </c>
      <c r="U6">
        <v>3.80079221725464</v>
      </c>
      <c r="V6">
        <v>3.4570014476776101</v>
      </c>
      <c r="W6" s="17">
        <v>0.34379076957702598</v>
      </c>
      <c r="X6">
        <v>0.59210515022277799</v>
      </c>
      <c r="Y6">
        <v>0.59210515022277799</v>
      </c>
      <c r="Z6">
        <v>0.4</v>
      </c>
      <c r="AA6">
        <v>1</v>
      </c>
      <c r="AB6">
        <v>0.71428571428571397</v>
      </c>
      <c r="AC6">
        <v>0.83333333333333304</v>
      </c>
      <c r="AD6">
        <v>0</v>
      </c>
      <c r="AE6">
        <v>0.6</v>
      </c>
    </row>
    <row r="7" spans="1:31" x14ac:dyDescent="0.15">
      <c r="A7" s="6">
        <v>767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10.418952941894499</v>
      </c>
      <c r="L7" s="10">
        <v>2.6292495727539098</v>
      </c>
      <c r="M7">
        <v>2.0696887969970699</v>
      </c>
      <c r="N7">
        <v>6.93931007385254</v>
      </c>
      <c r="O7">
        <v>3</v>
      </c>
      <c r="P7">
        <v>3</v>
      </c>
      <c r="Q7">
        <v>13</v>
      </c>
      <c r="R7" s="16">
        <v>0.23080000000000001</v>
      </c>
      <c r="S7" s="16">
        <f t="shared" si="0"/>
        <v>0.3</v>
      </c>
      <c r="T7">
        <v>3.8642120361328098</v>
      </c>
      <c r="U7">
        <v>3.6235122680664098</v>
      </c>
      <c r="V7">
        <v>3.29751825332642</v>
      </c>
      <c r="W7" s="17">
        <v>0.32599401473999001</v>
      </c>
      <c r="X7">
        <v>0.56669378280639604</v>
      </c>
      <c r="Y7">
        <v>0.56669378280639604</v>
      </c>
      <c r="Z7">
        <v>0.3</v>
      </c>
      <c r="AA7">
        <v>1</v>
      </c>
      <c r="AB7">
        <v>0.76923076923076905</v>
      </c>
      <c r="AC7">
        <v>0.86956521739130399</v>
      </c>
      <c r="AD7">
        <v>0</v>
      </c>
      <c r="AE7">
        <v>0.7</v>
      </c>
    </row>
    <row r="8" spans="1:31" x14ac:dyDescent="0.15">
      <c r="A8" s="6">
        <v>268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8.8905830383300799</v>
      </c>
      <c r="L8" s="10">
        <v>2.6317901611328098</v>
      </c>
      <c r="M8">
        <v>2.1520538330078098</v>
      </c>
      <c r="N8">
        <v>5.4248237609863299</v>
      </c>
      <c r="O8">
        <v>3</v>
      </c>
      <c r="P8">
        <v>3</v>
      </c>
      <c r="Q8">
        <v>13</v>
      </c>
      <c r="R8" s="16">
        <v>0.23080000000000001</v>
      </c>
      <c r="S8" s="16">
        <f t="shared" si="0"/>
        <v>0.3</v>
      </c>
      <c r="T8">
        <v>3.8798961639404301</v>
      </c>
      <c r="U8">
        <v>3.6580836772918701</v>
      </c>
      <c r="V8">
        <v>3.36248779296875</v>
      </c>
      <c r="W8" s="17">
        <v>0.29559588432312001</v>
      </c>
      <c r="X8">
        <v>0.51740837097168002</v>
      </c>
      <c r="Y8">
        <v>0.51740837097168002</v>
      </c>
      <c r="Z8">
        <v>0.3</v>
      </c>
      <c r="AA8">
        <v>1</v>
      </c>
      <c r="AB8">
        <v>0.76923076923076905</v>
      </c>
      <c r="AC8">
        <v>0.86956521739130399</v>
      </c>
      <c r="AD8">
        <v>0</v>
      </c>
      <c r="AE8">
        <v>0.7</v>
      </c>
    </row>
    <row r="9" spans="1:31" x14ac:dyDescent="0.15">
      <c r="A9" s="6">
        <v>529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11.5277290344238</v>
      </c>
      <c r="L9" s="10">
        <v>2.7787723541259801</v>
      </c>
      <c r="M9">
        <v>2.1110267639160201</v>
      </c>
      <c r="N9">
        <v>7.5974636077880904</v>
      </c>
      <c r="O9">
        <v>3</v>
      </c>
      <c r="P9">
        <v>3</v>
      </c>
      <c r="Q9">
        <v>13</v>
      </c>
      <c r="R9" s="16">
        <v>0.23080000000000001</v>
      </c>
      <c r="S9" s="16">
        <f t="shared" si="0"/>
        <v>0.3</v>
      </c>
      <c r="T9">
        <v>4.1621055603027299</v>
      </c>
      <c r="U9">
        <v>3.9118816852569598</v>
      </c>
      <c r="V9">
        <v>3.5439484119415301</v>
      </c>
      <c r="W9" s="17">
        <v>0.36793327331543002</v>
      </c>
      <c r="X9">
        <v>0.61815714836120605</v>
      </c>
      <c r="Y9">
        <v>0.61815714836120605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6">
        <v>713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8.9437141418456996</v>
      </c>
      <c r="L10" s="10">
        <v>2.7918815612793</v>
      </c>
      <c r="M10">
        <v>1.89877700805664</v>
      </c>
      <c r="N10">
        <v>5.8113059997558603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3.94326972961426</v>
      </c>
      <c r="U10">
        <v>3.6454269886016801</v>
      </c>
      <c r="V10">
        <v>3.3654205799102801</v>
      </c>
      <c r="W10" s="17">
        <v>0.28000640869140597</v>
      </c>
      <c r="X10">
        <v>0.57784914970397905</v>
      </c>
      <c r="Y10">
        <v>0.57784914970397905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s="1" customFormat="1" x14ac:dyDescent="0.15">
      <c r="A11" s="8">
        <v>534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9.6313228607177699</v>
      </c>
      <c r="L11" s="12">
        <v>2.81527900695801</v>
      </c>
      <c r="M11" s="1">
        <v>1.5942535400390601</v>
      </c>
      <c r="N11" s="1">
        <v>5.6671161651611301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4.1572589874267596</v>
      </c>
      <c r="U11" s="1">
        <v>3.8546435832977299</v>
      </c>
      <c r="V11" s="1">
        <v>3.5190665721893302</v>
      </c>
      <c r="W11" s="12">
        <v>0.33557701110839799</v>
      </c>
      <c r="X11" s="1">
        <v>0.63819241523742698</v>
      </c>
      <c r="Y11" s="1">
        <v>0.63819241523742698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306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10.3766326904297</v>
      </c>
      <c r="L12" s="10">
        <v>2.8573989868164098</v>
      </c>
      <c r="M12">
        <v>2.3580780029296902</v>
      </c>
      <c r="N12">
        <v>6.9024219512939498</v>
      </c>
      <c r="O12">
        <v>3</v>
      </c>
      <c r="P12">
        <v>3</v>
      </c>
      <c r="Q12">
        <v>13</v>
      </c>
      <c r="R12" s="16">
        <v>0.23080000000000001</v>
      </c>
      <c r="S12" s="16">
        <f t="shared" si="0"/>
        <v>0.3</v>
      </c>
      <c r="T12">
        <v>3.98627853393555</v>
      </c>
      <c r="U12">
        <v>3.7288508415222199</v>
      </c>
      <c r="V12">
        <v>3.4034514427185099</v>
      </c>
      <c r="W12" s="17">
        <v>0.32539939880371099</v>
      </c>
      <c r="X12">
        <v>0.58282709121704102</v>
      </c>
      <c r="Y12">
        <v>0.58282709121704102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6">
        <v>286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12.8378410339356</v>
      </c>
      <c r="L13" s="10">
        <v>2.9072399139404301</v>
      </c>
      <c r="M13">
        <v>2.6796112060546902</v>
      </c>
      <c r="N13">
        <v>8.7577018737793004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4.4647865295410201</v>
      </c>
      <c r="U13">
        <v>4.2403440475463903</v>
      </c>
      <c r="V13">
        <v>3.8660018444061302</v>
      </c>
      <c r="W13" s="17">
        <v>0.37434220314025901</v>
      </c>
      <c r="X13">
        <v>0.59878468513488803</v>
      </c>
      <c r="Y13">
        <v>0.59878468513488803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602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10.192476272583001</v>
      </c>
      <c r="L14" s="10">
        <v>2.9104270935058598</v>
      </c>
      <c r="M14">
        <v>2.3252792358398402</v>
      </c>
      <c r="N14">
        <v>6.1768379211425799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4.1273612976074201</v>
      </c>
      <c r="U14">
        <v>3.8802869319915798</v>
      </c>
      <c r="V14">
        <v>3.5175795555114702</v>
      </c>
      <c r="W14" s="17">
        <v>0.36270737648010198</v>
      </c>
      <c r="X14">
        <v>0.60978174209594704</v>
      </c>
      <c r="Y14">
        <v>0.60978174209594704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15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12.6539859771728</v>
      </c>
      <c r="L15" s="10">
        <v>2.9184455871582</v>
      </c>
      <c r="M15">
        <v>2.7821636199951199</v>
      </c>
      <c r="N15">
        <v>9.4544315338134801</v>
      </c>
      <c r="O15">
        <v>9</v>
      </c>
      <c r="P15">
        <v>9</v>
      </c>
      <c r="Q15">
        <v>19</v>
      </c>
      <c r="R15" s="16">
        <v>0.47370000000000001</v>
      </c>
      <c r="S15" s="16">
        <f t="shared" si="0"/>
        <v>0.9</v>
      </c>
      <c r="T15">
        <v>4.3791618347168004</v>
      </c>
      <c r="U15">
        <v>4.1247248649597203</v>
      </c>
      <c r="V15">
        <v>3.8189854621887198</v>
      </c>
      <c r="W15" s="17">
        <v>0.30573940277099598</v>
      </c>
      <c r="X15">
        <v>0.56017637252807595</v>
      </c>
      <c r="Y15">
        <v>0.56017637252807595</v>
      </c>
      <c r="Z15">
        <v>0.9</v>
      </c>
      <c r="AA15">
        <v>1</v>
      </c>
      <c r="AB15">
        <v>0.52631578947368396</v>
      </c>
      <c r="AC15">
        <v>0.68965517241379304</v>
      </c>
      <c r="AD15">
        <v>0</v>
      </c>
      <c r="AE15">
        <v>0.1</v>
      </c>
    </row>
    <row r="16" spans="1:31" x14ac:dyDescent="0.15">
      <c r="A16" s="6">
        <v>663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9.3950023651122994</v>
      </c>
      <c r="L16" s="10">
        <v>2.8394851684570299</v>
      </c>
      <c r="M16">
        <v>1.7565670013427701</v>
      </c>
      <c r="N16">
        <v>5.7552909851074201</v>
      </c>
      <c r="O16">
        <v>3</v>
      </c>
      <c r="P16">
        <v>3</v>
      </c>
      <c r="Q16">
        <v>12</v>
      </c>
      <c r="R16" s="16">
        <v>0.25</v>
      </c>
      <c r="S16" s="16">
        <f t="shared" si="0"/>
        <v>0.3</v>
      </c>
      <c r="T16">
        <v>3.6185035705566402</v>
      </c>
      <c r="U16">
        <v>3.3733639717102002</v>
      </c>
      <c r="V16">
        <v>3.0570359230041499</v>
      </c>
      <c r="W16" s="17">
        <v>0.31632804870605502</v>
      </c>
      <c r="X16">
        <v>0.56146764755249001</v>
      </c>
      <c r="Y16">
        <v>0.56146764755249001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6">
        <v>369</v>
      </c>
      <c r="B17">
        <v>17</v>
      </c>
      <c r="C17">
        <v>3</v>
      </c>
      <c r="D17">
        <v>10</v>
      </c>
      <c r="E17">
        <v>10</v>
      </c>
      <c r="F17">
        <v>10</v>
      </c>
      <c r="G17">
        <v>0</v>
      </c>
      <c r="H17">
        <v>7</v>
      </c>
      <c r="I17">
        <v>3</v>
      </c>
      <c r="J17">
        <v>0.85</v>
      </c>
      <c r="K17" s="3">
        <v>9.1018295288085902</v>
      </c>
      <c r="L17" s="10">
        <v>2.9575881958007799</v>
      </c>
      <c r="M17">
        <v>1.8714790344238299</v>
      </c>
      <c r="N17">
        <v>5.1571083068847701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3.9591636657714799</v>
      </c>
      <c r="U17">
        <v>3.7008087635040301</v>
      </c>
      <c r="V17">
        <v>3.3626976013183598</v>
      </c>
      <c r="W17" s="17">
        <v>0.338111162185669</v>
      </c>
      <c r="X17">
        <v>0.596466064453125</v>
      </c>
      <c r="Y17">
        <v>0.596466064453125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311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10.0898933410644</v>
      </c>
      <c r="L18" s="10">
        <v>2.9582672119140598</v>
      </c>
      <c r="M18">
        <v>1.7579307556152299</v>
      </c>
      <c r="N18">
        <v>6.18692970275879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3.8986892700195299</v>
      </c>
      <c r="U18">
        <v>3.6110482215881401</v>
      </c>
      <c r="V18">
        <v>3.2771544456481898</v>
      </c>
      <c r="W18" s="17">
        <v>0.33389377593994102</v>
      </c>
      <c r="X18">
        <v>0.621534824371338</v>
      </c>
      <c r="Y18">
        <v>0.621534824371338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269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12.125684738159199</v>
      </c>
      <c r="L19" s="10">
        <v>2.8903121948242201</v>
      </c>
      <c r="M19">
        <v>2.1766777038574201</v>
      </c>
      <c r="N19">
        <v>7.9760437011718697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4.1562347412109402</v>
      </c>
      <c r="U19">
        <v>3.9122827053070099</v>
      </c>
      <c r="V19">
        <v>3.52935862541199</v>
      </c>
      <c r="W19" s="17">
        <v>0.38292407989501898</v>
      </c>
      <c r="X19">
        <v>0.62687611579894997</v>
      </c>
      <c r="Y19">
        <v>0.62687611579894997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195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9.5682582855224592</v>
      </c>
      <c r="L20" s="10">
        <v>2.8551826477050799</v>
      </c>
      <c r="M20">
        <v>1.73777008056641</v>
      </c>
      <c r="N20">
        <v>5.8653812408447301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4.23862648010254</v>
      </c>
      <c r="U20">
        <v>3.9338898658752401</v>
      </c>
      <c r="V20">
        <v>3.6075196266174299</v>
      </c>
      <c r="W20" s="17">
        <v>0.326370239257812</v>
      </c>
      <c r="X20">
        <v>0.63110685348510698</v>
      </c>
      <c r="Y20">
        <v>0.63110685348510698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462</v>
      </c>
      <c r="B21" s="1">
        <v>17</v>
      </c>
      <c r="C21" s="1">
        <v>3</v>
      </c>
      <c r="D21" s="1">
        <v>10</v>
      </c>
      <c r="E21" s="1">
        <v>10</v>
      </c>
      <c r="F21" s="1">
        <v>10</v>
      </c>
      <c r="G21" s="1">
        <v>0</v>
      </c>
      <c r="H21" s="1">
        <v>7</v>
      </c>
      <c r="I21" s="1">
        <v>3</v>
      </c>
      <c r="J21" s="1">
        <v>0.85</v>
      </c>
      <c r="K21" s="12">
        <v>9.3393058776855504</v>
      </c>
      <c r="L21" s="12">
        <v>2.8390350341796902</v>
      </c>
      <c r="M21" s="1">
        <v>1.8047981262207</v>
      </c>
      <c r="N21" s="1">
        <v>5.8386173248290998</v>
      </c>
      <c r="O21" s="1">
        <v>4</v>
      </c>
      <c r="P21" s="1">
        <v>4</v>
      </c>
      <c r="Q21" s="1">
        <v>14</v>
      </c>
      <c r="R21" s="19">
        <v>0.28570000000000001</v>
      </c>
      <c r="S21" s="19">
        <f t="shared" si="0"/>
        <v>0.4</v>
      </c>
      <c r="T21" s="1">
        <v>3.7905178070068399</v>
      </c>
      <c r="U21" s="1">
        <v>3.5341429710388201</v>
      </c>
      <c r="V21" s="1">
        <v>3.2270667552947998</v>
      </c>
      <c r="W21" s="12">
        <v>0.307076215744019</v>
      </c>
      <c r="X21" s="1">
        <v>0.56345105171203602</v>
      </c>
      <c r="Y21" s="1">
        <v>0.56345105171203602</v>
      </c>
      <c r="Z21" s="1">
        <v>0.4</v>
      </c>
      <c r="AA21" s="1">
        <v>1</v>
      </c>
      <c r="AB21" s="1">
        <v>0.71428571428571397</v>
      </c>
      <c r="AC21" s="1">
        <v>0.83333333333333304</v>
      </c>
      <c r="AD21" s="1">
        <v>0</v>
      </c>
      <c r="AE21" s="1">
        <v>0.6</v>
      </c>
    </row>
    <row r="22" spans="1:31" x14ac:dyDescent="0.15">
      <c r="A22" s="6">
        <v>539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12.797636032104499</v>
      </c>
      <c r="L22" s="10">
        <v>3.1951885223388699</v>
      </c>
      <c r="M22">
        <v>2.98256111145019</v>
      </c>
      <c r="N22">
        <v>8.5430927276611293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4.14190673828125</v>
      </c>
      <c r="U22">
        <v>3.9596066474914502</v>
      </c>
      <c r="V22">
        <v>3.5663313865661599</v>
      </c>
      <c r="W22" s="17">
        <v>0.39327526092529302</v>
      </c>
      <c r="X22">
        <v>0.575575351715088</v>
      </c>
      <c r="Y22">
        <v>0.575575351715088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334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9.7976722717285192</v>
      </c>
      <c r="L23" s="3">
        <v>3.17732810974121</v>
      </c>
      <c r="M23">
        <v>2.6821994781494101</v>
      </c>
      <c r="N23">
        <v>5.7997856140136701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3.8663578033447301</v>
      </c>
      <c r="U23">
        <v>3.6644842624664302</v>
      </c>
      <c r="V23">
        <v>3.3028609752654998</v>
      </c>
      <c r="W23" s="3">
        <v>0.36162328720092801</v>
      </c>
      <c r="X23">
        <v>0.56349682807922397</v>
      </c>
      <c r="Y23">
        <v>0.56349682807922397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608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8.4217014312744105</v>
      </c>
      <c r="L24" s="10">
        <v>3.0600948333740199</v>
      </c>
      <c r="M24">
        <v>2.0581016540527299</v>
      </c>
      <c r="N24">
        <v>6.4310226440429696</v>
      </c>
      <c r="O24">
        <v>5</v>
      </c>
      <c r="P24">
        <v>5</v>
      </c>
      <c r="Q24">
        <v>15</v>
      </c>
      <c r="R24" s="16">
        <v>0.33329999999999999</v>
      </c>
      <c r="S24" s="16">
        <f t="shared" si="0"/>
        <v>0.5</v>
      </c>
      <c r="T24">
        <v>3.7421360015869101</v>
      </c>
      <c r="U24">
        <v>3.3851985931396502</v>
      </c>
      <c r="V24">
        <v>3.19155073165894</v>
      </c>
      <c r="W24" s="17">
        <v>0.193647861480713</v>
      </c>
      <c r="X24">
        <v>0.55058526992797896</v>
      </c>
      <c r="Y24">
        <v>0.55058526992797896</v>
      </c>
      <c r="Z24">
        <v>0.5</v>
      </c>
      <c r="AA24">
        <v>1</v>
      </c>
      <c r="AB24">
        <v>0.66666666666666696</v>
      </c>
      <c r="AC24">
        <v>0.8</v>
      </c>
      <c r="AD24">
        <v>0</v>
      </c>
      <c r="AE24">
        <v>0.5</v>
      </c>
    </row>
    <row r="25" spans="1:31" x14ac:dyDescent="0.15">
      <c r="A25" s="6">
        <v>26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7.8317146301269496</v>
      </c>
      <c r="L25" s="10">
        <v>3.0649051666259801</v>
      </c>
      <c r="M25">
        <v>0.44335174560546903</v>
      </c>
      <c r="N25">
        <v>7.5477924346923801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3.2726955413818399</v>
      </c>
      <c r="U25">
        <v>2.7893033027648899</v>
      </c>
      <c r="V25">
        <v>2.7581441402435298</v>
      </c>
      <c r="W25" s="17">
        <v>3.1159162521362301E-2</v>
      </c>
      <c r="X25">
        <v>0.514551401138306</v>
      </c>
      <c r="Y25">
        <v>0.514551401138306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124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 s="3">
        <v>7.3410587310790998</v>
      </c>
      <c r="L26" s="10">
        <v>3.0933818817138699</v>
      </c>
      <c r="M26">
        <v>0.57393264770507801</v>
      </c>
      <c r="N26">
        <v>6.4201107025146502</v>
      </c>
      <c r="O26">
        <v>3</v>
      </c>
      <c r="P26">
        <v>3</v>
      </c>
      <c r="Q26">
        <v>11</v>
      </c>
      <c r="R26" s="16">
        <v>0.2727</v>
      </c>
      <c r="S26" s="16">
        <f t="shared" si="0"/>
        <v>0.3</v>
      </c>
      <c r="T26">
        <v>2.9213008880615199</v>
      </c>
      <c r="U26">
        <v>2.5082163810729998</v>
      </c>
      <c r="V26">
        <v>2.4388997554778999</v>
      </c>
      <c r="W26" s="17">
        <v>6.9316625595092801E-2</v>
      </c>
      <c r="X26">
        <v>0.482401132583618</v>
      </c>
      <c r="Y26">
        <v>0.482401132583618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6">
        <v>872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7.7024211883544904</v>
      </c>
      <c r="L27" s="10">
        <v>3.0466976165771502</v>
      </c>
      <c r="M27">
        <v>1.49460601806641</v>
      </c>
      <c r="N27">
        <v>6.2072620391845703</v>
      </c>
      <c r="O27">
        <v>4</v>
      </c>
      <c r="P27">
        <v>4</v>
      </c>
      <c r="Q27">
        <v>13</v>
      </c>
      <c r="R27" s="16">
        <v>0.30769999999999997</v>
      </c>
      <c r="S27" s="16">
        <f t="shared" si="0"/>
        <v>0.4</v>
      </c>
      <c r="T27">
        <v>2.7578697204589799</v>
      </c>
      <c r="U27">
        <v>2.4421029090881401</v>
      </c>
      <c r="V27">
        <v>2.3006236553192099</v>
      </c>
      <c r="W27" s="17">
        <v>0.14147925376892101</v>
      </c>
      <c r="X27">
        <v>0.45724606513977101</v>
      </c>
      <c r="Y27">
        <v>0.45724606513977101</v>
      </c>
      <c r="Z27">
        <v>0.4</v>
      </c>
      <c r="AA27">
        <v>0.9</v>
      </c>
      <c r="AB27">
        <v>0.69230769230769196</v>
      </c>
      <c r="AC27">
        <v>0.78260869565217395</v>
      </c>
      <c r="AD27">
        <v>0.1</v>
      </c>
      <c r="AE27">
        <v>0.5</v>
      </c>
    </row>
    <row r="28" spans="1:31" x14ac:dyDescent="0.15">
      <c r="A28" s="6">
        <v>81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9.0150375366210902</v>
      </c>
      <c r="L28" s="10">
        <v>3.1596374511718701</v>
      </c>
      <c r="M28">
        <v>0.88665771484375</v>
      </c>
      <c r="N28">
        <v>7.1648426055908203</v>
      </c>
      <c r="O28">
        <v>4</v>
      </c>
      <c r="P28">
        <v>4</v>
      </c>
      <c r="Q28">
        <v>14</v>
      </c>
      <c r="R28" s="16">
        <v>0.28570000000000001</v>
      </c>
      <c r="S28" s="16">
        <f t="shared" si="0"/>
        <v>0.4</v>
      </c>
      <c r="T28">
        <v>3.8138198852539098</v>
      </c>
      <c r="U28">
        <v>3.3624386787414502</v>
      </c>
      <c r="V28">
        <v>3.2055625915527299</v>
      </c>
      <c r="W28" s="17">
        <v>0.15687608718872101</v>
      </c>
      <c r="X28">
        <v>0.60825729370117199</v>
      </c>
      <c r="Y28">
        <v>0.60825729370117199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258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8.7935047149658203</v>
      </c>
      <c r="L29" s="10">
        <v>3.0823822021484402</v>
      </c>
      <c r="M29">
        <v>0.86180114746093694</v>
      </c>
      <c r="N29">
        <v>6.9810791015625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4.00844383239746</v>
      </c>
      <c r="U29">
        <v>3.5459938049316402</v>
      </c>
      <c r="V29">
        <v>3.3885917663574201</v>
      </c>
      <c r="W29" s="17">
        <v>0.157402038574219</v>
      </c>
      <c r="X29">
        <v>0.61985206604003895</v>
      </c>
      <c r="Y29">
        <v>0.61985206604003895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791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7.8393573760986301</v>
      </c>
      <c r="L30" s="10">
        <v>3.1168403625488299</v>
      </c>
      <c r="M30">
        <v>1.3087272644043</v>
      </c>
      <c r="N30">
        <v>5.8287982940673801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3.4938983917236301</v>
      </c>
      <c r="U30">
        <v>3.1642193794250502</v>
      </c>
      <c r="V30">
        <v>2.9954962730407702</v>
      </c>
      <c r="W30" s="17">
        <v>0.16872310638427701</v>
      </c>
      <c r="X30">
        <v>0.498402118682861</v>
      </c>
      <c r="Y30">
        <v>0.498402118682861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s="1" customFormat="1" x14ac:dyDescent="0.15">
      <c r="A31" s="8">
        <v>267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7.2348403930664098</v>
      </c>
      <c r="L31" s="12">
        <v>3.2259273529052699</v>
      </c>
      <c r="M31" s="1">
        <v>1.8032188415527299</v>
      </c>
      <c r="N31" s="1">
        <v>5.1724166870117196</v>
      </c>
      <c r="O31" s="1">
        <v>3</v>
      </c>
      <c r="P31" s="1">
        <v>3</v>
      </c>
      <c r="Q31" s="1">
        <v>12</v>
      </c>
      <c r="R31" s="19">
        <v>0.25</v>
      </c>
      <c r="S31" s="19">
        <f t="shared" si="0"/>
        <v>0.3</v>
      </c>
      <c r="T31" s="1">
        <v>3.08205986022949</v>
      </c>
      <c r="U31" s="1">
        <v>2.7949919700622599</v>
      </c>
      <c r="V31" s="1">
        <v>2.6184489727020299</v>
      </c>
      <c r="W31" s="12">
        <v>0.17654299736022899</v>
      </c>
      <c r="X31" s="1">
        <v>0.46361088752746599</v>
      </c>
      <c r="Y31" s="1">
        <v>0.46361088752746599</v>
      </c>
      <c r="Z31" s="1">
        <v>0.3</v>
      </c>
      <c r="AA31" s="1">
        <v>0.9</v>
      </c>
      <c r="AB31" s="1">
        <v>0.75</v>
      </c>
      <c r="AC31" s="1">
        <v>0.81818181818181801</v>
      </c>
      <c r="AD31" s="1">
        <v>0.1</v>
      </c>
      <c r="AE31" s="1">
        <v>0.6</v>
      </c>
    </row>
    <row r="32" spans="1:31" x14ac:dyDescent="0.15">
      <c r="A32" s="6">
        <v>794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8.3347587585449201</v>
      </c>
      <c r="L32" s="10">
        <v>3.4529647827148402</v>
      </c>
      <c r="M32">
        <v>2.1411151885986301</v>
      </c>
      <c r="N32">
        <v>4.8567085266113299</v>
      </c>
      <c r="O32">
        <v>3</v>
      </c>
      <c r="P32">
        <v>3</v>
      </c>
      <c r="Q32">
        <v>13</v>
      </c>
      <c r="R32" s="16">
        <v>0.23080000000000001</v>
      </c>
      <c r="S32" s="16">
        <f t="shared" si="0"/>
        <v>0.3</v>
      </c>
      <c r="T32">
        <v>3.56258964538574</v>
      </c>
      <c r="U32">
        <v>3.3104827404022199</v>
      </c>
      <c r="V32">
        <v>3.02004146575928</v>
      </c>
      <c r="W32" s="17">
        <v>0.290441274642944</v>
      </c>
      <c r="X32">
        <v>0.54254817962646495</v>
      </c>
      <c r="Y32">
        <v>0.54254817962646495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670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11.4275016784668</v>
      </c>
      <c r="L33" s="10">
        <v>3.4490318298339799</v>
      </c>
      <c r="M33">
        <v>2.9004650115966801</v>
      </c>
      <c r="N33">
        <v>7.2302360534668004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3.5594825744628902</v>
      </c>
      <c r="U33">
        <v>3.3868663311004599</v>
      </c>
      <c r="V33">
        <v>2.9915952682495099</v>
      </c>
      <c r="W33" s="17">
        <v>0.39527106285095198</v>
      </c>
      <c r="X33">
        <v>0.56788730621337902</v>
      </c>
      <c r="Y33">
        <v>0.56788730621337902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728</v>
      </c>
      <c r="B34">
        <v>14</v>
      </c>
      <c r="C34">
        <v>6</v>
      </c>
      <c r="D34">
        <v>10</v>
      </c>
      <c r="E34">
        <v>10</v>
      </c>
      <c r="F34">
        <v>9</v>
      </c>
      <c r="G34">
        <v>1</v>
      </c>
      <c r="H34">
        <v>5</v>
      </c>
      <c r="I34">
        <v>5</v>
      </c>
      <c r="J34">
        <v>0.7</v>
      </c>
      <c r="K34" s="3">
        <v>8.311279296875</v>
      </c>
      <c r="L34" s="10">
        <v>3.40718269348144</v>
      </c>
      <c r="M34">
        <v>1.7891731262207</v>
      </c>
      <c r="N34">
        <v>6.5721664428710902</v>
      </c>
      <c r="O34">
        <v>5</v>
      </c>
      <c r="P34">
        <v>5</v>
      </c>
      <c r="Q34">
        <v>14</v>
      </c>
      <c r="R34" s="16">
        <v>0.35709999999999997</v>
      </c>
      <c r="S34" s="16">
        <f t="shared" si="0"/>
        <v>0.5</v>
      </c>
      <c r="T34">
        <v>2.6091175079345699</v>
      </c>
      <c r="U34">
        <v>2.2884228229522701</v>
      </c>
      <c r="V34">
        <v>2.1918892860412602</v>
      </c>
      <c r="W34" s="17">
        <v>9.6533536911010701E-2</v>
      </c>
      <c r="X34">
        <v>0.41722822189330999</v>
      </c>
      <c r="Y34">
        <v>0.41722822189330999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122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7.3813495635986301</v>
      </c>
      <c r="L35" s="10">
        <v>3.4230537414550799</v>
      </c>
      <c r="M35">
        <v>0.89295578002929699</v>
      </c>
      <c r="N35">
        <v>5.6789245605468697</v>
      </c>
      <c r="O35">
        <v>3</v>
      </c>
      <c r="P35">
        <v>3</v>
      </c>
      <c r="Q35">
        <v>13</v>
      </c>
      <c r="R35" s="16">
        <v>0.23080000000000001</v>
      </c>
      <c r="S35" s="16">
        <f t="shared" si="0"/>
        <v>0.3</v>
      </c>
      <c r="T35">
        <v>2.9774074554443399</v>
      </c>
      <c r="U35">
        <v>2.6132168769836399</v>
      </c>
      <c r="V35">
        <v>2.4931561946868901</v>
      </c>
      <c r="W35" s="17">
        <v>0.120060682296753</v>
      </c>
      <c r="X35">
        <v>0.48425126075744601</v>
      </c>
      <c r="Y35">
        <v>0.48425126075744601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820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9.3573627471923793</v>
      </c>
      <c r="L36" s="10">
        <v>3.4400177001953098</v>
      </c>
      <c r="M36">
        <v>1.18503570556641</v>
      </c>
      <c r="N36">
        <v>7.3247261047363299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3.0999946594238299</v>
      </c>
      <c r="U36">
        <v>2.73641777038574</v>
      </c>
      <c r="V36">
        <v>2.56048488616943</v>
      </c>
      <c r="W36" s="17">
        <v>0.17593288421630901</v>
      </c>
      <c r="X36">
        <v>0.53950977325439498</v>
      </c>
      <c r="Y36">
        <v>0.53950977325439498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441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8.3690395355224592</v>
      </c>
      <c r="L37" s="10">
        <v>3.4027957916259801</v>
      </c>
      <c r="M37">
        <v>1.6312103271484399</v>
      </c>
      <c r="N37">
        <v>6.3893070220947301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3.6996479034423801</v>
      </c>
      <c r="U37">
        <v>3.2927107810974099</v>
      </c>
      <c r="V37">
        <v>3.1120703220367401</v>
      </c>
      <c r="W37" s="17">
        <v>0.180640459060669</v>
      </c>
      <c r="X37">
        <v>0.58757758140563998</v>
      </c>
      <c r="Y37">
        <v>0.58757758140563998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341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9.2915840148925799</v>
      </c>
      <c r="L38" s="10">
        <v>3.3382911682128902</v>
      </c>
      <c r="M38">
        <v>0.891143798828125</v>
      </c>
      <c r="N38">
        <v>7.0122776031494096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3.8982982635497998</v>
      </c>
      <c r="U38">
        <v>3.49162745475769</v>
      </c>
      <c r="V38">
        <v>3.3069717884063698</v>
      </c>
      <c r="W38" s="17">
        <v>0.184655666351318</v>
      </c>
      <c r="X38">
        <v>0.59132647514343295</v>
      </c>
      <c r="Y38">
        <v>0.59132647514343295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891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8.3051776885986293</v>
      </c>
      <c r="L39" s="10">
        <v>3.3090267181396502</v>
      </c>
      <c r="M39">
        <v>1.3753700256347701</v>
      </c>
      <c r="N39">
        <v>6.1249771118164098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3.6405735015869101</v>
      </c>
      <c r="U39">
        <v>3.2544918060302699</v>
      </c>
      <c r="V39">
        <v>3.0638194084167498</v>
      </c>
      <c r="W39" s="17">
        <v>0.190672397613525</v>
      </c>
      <c r="X39">
        <v>0.57675409317016602</v>
      </c>
      <c r="Y39">
        <v>0.57675409317016602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198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8.7684097290039098</v>
      </c>
      <c r="L40" s="10">
        <v>3.3038673400878902</v>
      </c>
      <c r="M40">
        <v>1.0797042846679701</v>
      </c>
      <c r="N40">
        <v>6.4807567596435502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3.76474952697754</v>
      </c>
      <c r="U40">
        <v>3.3759093284606898</v>
      </c>
      <c r="V40">
        <v>3.1784703731536901</v>
      </c>
      <c r="W40" s="17">
        <v>0.197438955307007</v>
      </c>
      <c r="X40">
        <v>0.58627915382385298</v>
      </c>
      <c r="Y40">
        <v>0.58627915382385298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s="1" customFormat="1" x14ac:dyDescent="0.15">
      <c r="A41" s="8">
        <v>493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7.8912525177001998</v>
      </c>
      <c r="L41" s="12">
        <v>3.30648612976074</v>
      </c>
      <c r="M41" s="1">
        <v>1.63422775268555</v>
      </c>
      <c r="N41" s="1">
        <v>5.8250179290771502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0"/>
        <v>0.3</v>
      </c>
      <c r="T41" s="1">
        <v>3.1980972290039098</v>
      </c>
      <c r="U41" s="1">
        <v>2.8720688819885201</v>
      </c>
      <c r="V41" s="1">
        <v>2.6721639633178702</v>
      </c>
      <c r="W41" s="12">
        <v>0.19990491867065399</v>
      </c>
      <c r="X41" s="1">
        <v>0.52593326568603505</v>
      </c>
      <c r="Y41" s="1">
        <v>0.52593326568603505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346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9.2520637512206996</v>
      </c>
      <c r="L42" s="10">
        <v>3.5100860595703098</v>
      </c>
      <c r="M42">
        <v>2.6267127990722701</v>
      </c>
      <c r="N42">
        <v>5.2582244873046902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4.05875587463379</v>
      </c>
      <c r="U42">
        <v>3.8101456165313698</v>
      </c>
      <c r="V42">
        <v>3.4641640186309801</v>
      </c>
      <c r="W42" s="17">
        <v>0.34598159790039101</v>
      </c>
      <c r="X42">
        <v>0.59459185600280795</v>
      </c>
      <c r="Y42">
        <v>0.59459185600280795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7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9.7504291534423793</v>
      </c>
      <c r="L43" s="10">
        <v>3.6274681091308598</v>
      </c>
      <c r="M43">
        <v>3.2106761932372998</v>
      </c>
      <c r="N43">
        <v>5.56974220275879</v>
      </c>
      <c r="O43">
        <v>2</v>
      </c>
      <c r="P43">
        <v>2</v>
      </c>
      <c r="Q43">
        <v>12</v>
      </c>
      <c r="R43" s="16">
        <v>0.16669999999999999</v>
      </c>
      <c r="S43" s="16">
        <f t="shared" si="0"/>
        <v>0.2</v>
      </c>
      <c r="T43">
        <v>3.89222908020019</v>
      </c>
      <c r="U43">
        <v>3.7008795738220202</v>
      </c>
      <c r="V43">
        <v>3.3142113685607901</v>
      </c>
      <c r="W43" s="17">
        <v>0.38666820526123102</v>
      </c>
      <c r="X43">
        <v>0.57801771163940396</v>
      </c>
      <c r="Y43">
        <v>0.57801771163940396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6">
        <v>199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7.9574508666992196</v>
      </c>
      <c r="L44" s="10">
        <v>3.5844383239746098</v>
      </c>
      <c r="M44">
        <v>2.3754787445068399</v>
      </c>
      <c r="N44">
        <v>4.2659530639648402</v>
      </c>
      <c r="O44">
        <v>2</v>
      </c>
      <c r="P44">
        <v>2</v>
      </c>
      <c r="Q44">
        <v>11</v>
      </c>
      <c r="R44" s="16">
        <v>0.18179999999999999</v>
      </c>
      <c r="S44" s="16">
        <f t="shared" si="0"/>
        <v>0.2</v>
      </c>
      <c r="T44">
        <v>3.0793838500976598</v>
      </c>
      <c r="U44">
        <v>2.87855720520019</v>
      </c>
      <c r="V44">
        <v>2.57972311973572</v>
      </c>
      <c r="W44" s="17">
        <v>0.29883408546447698</v>
      </c>
      <c r="X44">
        <v>0.49966073036193798</v>
      </c>
      <c r="Y44">
        <v>0.49966073036193798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6">
        <v>686</v>
      </c>
      <c r="B45">
        <v>14</v>
      </c>
      <c r="C45">
        <v>6</v>
      </c>
      <c r="D45">
        <v>10</v>
      </c>
      <c r="E45">
        <v>10</v>
      </c>
      <c r="F45">
        <v>9</v>
      </c>
      <c r="G45">
        <v>1</v>
      </c>
      <c r="H45">
        <v>5</v>
      </c>
      <c r="I45">
        <v>5</v>
      </c>
      <c r="J45">
        <v>0.7</v>
      </c>
      <c r="K45" s="3">
        <v>8.5101070404052699</v>
      </c>
      <c r="L45" s="10">
        <v>3.6526260375976598</v>
      </c>
      <c r="M45">
        <v>1.3950080871582</v>
      </c>
      <c r="N45">
        <v>5.1997261047363299</v>
      </c>
      <c r="O45">
        <v>3</v>
      </c>
      <c r="P45">
        <v>3</v>
      </c>
      <c r="Q45">
        <v>12</v>
      </c>
      <c r="R45" s="16">
        <v>0.25</v>
      </c>
      <c r="S45" s="16">
        <f t="shared" si="0"/>
        <v>0.3</v>
      </c>
      <c r="T45">
        <v>2.9942722320556601</v>
      </c>
      <c r="U45">
        <v>2.6814846992492698</v>
      </c>
      <c r="V45">
        <v>2.5469164848327601</v>
      </c>
      <c r="W45" s="17">
        <v>0.13456821441650399</v>
      </c>
      <c r="X45">
        <v>0.4473557472229</v>
      </c>
      <c r="Y45">
        <v>0.4473557472229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6">
        <v>242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7.4073791503906197</v>
      </c>
      <c r="L46" s="10">
        <v>3.5334434509277299</v>
      </c>
      <c r="M46">
        <v>2.1262779235839799</v>
      </c>
      <c r="N46">
        <v>4.9335460662841797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2.9706649780273402</v>
      </c>
      <c r="U46">
        <v>2.7171599864959699</v>
      </c>
      <c r="V46">
        <v>2.5024516582489</v>
      </c>
      <c r="W46" s="17">
        <v>0.21470832824707001</v>
      </c>
      <c r="X46">
        <v>0.46821331977844199</v>
      </c>
      <c r="Y46">
        <v>0.46821331977844199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47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8.6016101837158203</v>
      </c>
      <c r="L47" s="10">
        <v>3.5562801361084002</v>
      </c>
      <c r="M47">
        <v>1.72512435913086</v>
      </c>
      <c r="N47">
        <v>6.4283504486084002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3.1413154602050799</v>
      </c>
      <c r="U47">
        <v>2.8176734447479199</v>
      </c>
      <c r="V47">
        <v>2.60455298423767</v>
      </c>
      <c r="W47" s="17">
        <v>0.21312046051025399</v>
      </c>
      <c r="X47">
        <v>0.536762475967407</v>
      </c>
      <c r="Y47">
        <v>0.536762475967407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68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8.9207992553710902</v>
      </c>
      <c r="L48" s="10">
        <v>3.6267127990722701</v>
      </c>
      <c r="M48">
        <v>1.4827880859375</v>
      </c>
      <c r="N48">
        <v>6.3003005981445304</v>
      </c>
      <c r="O48">
        <v>3</v>
      </c>
      <c r="P48">
        <v>3</v>
      </c>
      <c r="Q48">
        <v>13</v>
      </c>
      <c r="R48" s="16">
        <v>0.23080000000000001</v>
      </c>
      <c r="S48" s="16">
        <f t="shared" si="0"/>
        <v>0.3</v>
      </c>
      <c r="T48">
        <v>3.2321224212646502</v>
      </c>
      <c r="U48">
        <v>2.8975479602813698</v>
      </c>
      <c r="V48">
        <v>2.66992235183716</v>
      </c>
      <c r="W48" s="17">
        <v>0.22762560844421401</v>
      </c>
      <c r="X48">
        <v>0.56220006942749001</v>
      </c>
      <c r="Y48">
        <v>0.56220006942749001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22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7.8447742462158203</v>
      </c>
      <c r="L49" s="10">
        <v>3.5581932067871098</v>
      </c>
      <c r="M49">
        <v>1.8253154754638701</v>
      </c>
      <c r="N49">
        <v>5.1074123382568404</v>
      </c>
      <c r="O49">
        <v>3</v>
      </c>
      <c r="P49">
        <v>3</v>
      </c>
      <c r="Q49">
        <v>12</v>
      </c>
      <c r="R49" s="16">
        <v>0.25</v>
      </c>
      <c r="S49" s="16">
        <f t="shared" si="0"/>
        <v>0.3</v>
      </c>
      <c r="T49">
        <v>3.2751617431640598</v>
      </c>
      <c r="U49">
        <v>2.9962241649627699</v>
      </c>
      <c r="V49">
        <v>2.7968080043792698</v>
      </c>
      <c r="W49" s="17">
        <v>0.19941616058349601</v>
      </c>
      <c r="X49">
        <v>0.47835373878478998</v>
      </c>
      <c r="Y49">
        <v>0.47835373878478998</v>
      </c>
      <c r="Z49">
        <v>0.3</v>
      </c>
      <c r="AA49">
        <v>0.9</v>
      </c>
      <c r="AB49">
        <v>0.75</v>
      </c>
      <c r="AC49">
        <v>0.81818181818181801</v>
      </c>
      <c r="AD49">
        <v>0.1</v>
      </c>
      <c r="AE49">
        <v>0.6</v>
      </c>
    </row>
    <row r="50" spans="1:31" x14ac:dyDescent="0.15">
      <c r="A50" s="6">
        <v>627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9.0328903198242205</v>
      </c>
      <c r="L50" s="3">
        <v>3.56332206726074</v>
      </c>
      <c r="M50">
        <v>1.3673553466796899</v>
      </c>
      <c r="N50">
        <v>6.5472145080566397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2.9811477661132799</v>
      </c>
      <c r="U50">
        <v>2.66263651847839</v>
      </c>
      <c r="V50">
        <v>2.4581284523010201</v>
      </c>
      <c r="W50" s="3">
        <v>0.204508066177368</v>
      </c>
      <c r="X50">
        <v>0.52301931381225597</v>
      </c>
      <c r="Y50">
        <v>0.52301931381225597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s="1" customFormat="1" x14ac:dyDescent="0.15">
      <c r="A51" s="8">
        <v>706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8.3719978332519496</v>
      </c>
      <c r="L51" s="12">
        <v>3.50216865539551</v>
      </c>
      <c r="M51" s="1">
        <v>1.48310470581055</v>
      </c>
      <c r="N51" s="1">
        <v>5.7015380859375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0"/>
        <v>0.3</v>
      </c>
      <c r="T51" s="1">
        <v>3.6610755920410201</v>
      </c>
      <c r="U51" s="1">
        <v>3.3353500366210902</v>
      </c>
      <c r="V51" s="1">
        <v>3.1281661987304701</v>
      </c>
      <c r="W51" s="12">
        <v>0.207183837890625</v>
      </c>
      <c r="X51" s="1">
        <v>0.53290939331054699</v>
      </c>
      <c r="Y51" s="1">
        <v>0.53290939331054699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882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9.9116401672363299</v>
      </c>
      <c r="L52" s="10">
        <v>3.74661064147949</v>
      </c>
      <c r="M52">
        <v>2.8872547149658199</v>
      </c>
      <c r="N52">
        <v>5.9426651000976598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3.9385604858398402</v>
      </c>
      <c r="U52">
        <v>3.7132165431976301</v>
      </c>
      <c r="V52">
        <v>3.35617303848267</v>
      </c>
      <c r="W52" s="17">
        <v>0.35704350471496599</v>
      </c>
      <c r="X52">
        <v>0.58238744735717796</v>
      </c>
      <c r="Y52">
        <v>0.58238744735717796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287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8.0243225097656197</v>
      </c>
      <c r="L53" s="3">
        <v>3.7559452056884801</v>
      </c>
      <c r="M53">
        <v>2.51016426086426</v>
      </c>
      <c r="N53">
        <v>3.9995098114013699</v>
      </c>
      <c r="O53">
        <v>2</v>
      </c>
      <c r="P53">
        <v>2</v>
      </c>
      <c r="Q53">
        <v>11</v>
      </c>
      <c r="R53" s="16">
        <v>0.18179999999999999</v>
      </c>
      <c r="S53" s="16">
        <f t="shared" si="0"/>
        <v>0.2</v>
      </c>
      <c r="T53">
        <v>3.2217845916747998</v>
      </c>
      <c r="U53">
        <v>3.0187540054321298</v>
      </c>
      <c r="V53">
        <v>2.7104396820068399</v>
      </c>
      <c r="W53" s="3">
        <v>0.30831432342529302</v>
      </c>
      <c r="X53">
        <v>0.51134490966796897</v>
      </c>
      <c r="Y53">
        <v>0.51134490966796897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421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10.324913024902299</v>
      </c>
      <c r="L54" s="10">
        <v>3.7413082122802699</v>
      </c>
      <c r="M54">
        <v>3.3769016265869101</v>
      </c>
      <c r="N54">
        <v>6.4074726104736301</v>
      </c>
      <c r="O54">
        <v>6</v>
      </c>
      <c r="P54">
        <v>6</v>
      </c>
      <c r="Q54">
        <v>16</v>
      </c>
      <c r="R54" s="16">
        <v>0.375</v>
      </c>
      <c r="S54" s="16">
        <f t="shared" si="0"/>
        <v>0.6</v>
      </c>
      <c r="T54">
        <v>4.0800895690918004</v>
      </c>
      <c r="U54">
        <v>3.8440616130828902</v>
      </c>
      <c r="V54">
        <v>3.4748260974884002</v>
      </c>
      <c r="W54" s="17">
        <v>0.36923551559448198</v>
      </c>
      <c r="X54">
        <v>0.605263471603394</v>
      </c>
      <c r="Y54">
        <v>0.605263471603394</v>
      </c>
      <c r="Z54">
        <v>0.6</v>
      </c>
      <c r="AA54">
        <v>1</v>
      </c>
      <c r="AB54">
        <v>0.625</v>
      </c>
      <c r="AC54">
        <v>0.76923076923076905</v>
      </c>
      <c r="AD54">
        <v>0</v>
      </c>
      <c r="AE54">
        <v>0.4</v>
      </c>
    </row>
    <row r="55" spans="1:31" x14ac:dyDescent="0.15">
      <c r="A55" s="6">
        <v>181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8.5174999237060494</v>
      </c>
      <c r="L55" s="3">
        <v>3.8955554962158199</v>
      </c>
      <c r="M55">
        <v>1.7473907470703101</v>
      </c>
      <c r="N55">
        <v>4.9475631713867196</v>
      </c>
      <c r="O55">
        <v>3</v>
      </c>
      <c r="P55">
        <v>3</v>
      </c>
      <c r="Q55">
        <v>13</v>
      </c>
      <c r="R55" s="16">
        <v>0.23080000000000001</v>
      </c>
      <c r="S55" s="16">
        <f t="shared" si="0"/>
        <v>0.3</v>
      </c>
      <c r="T55">
        <v>3.5174446105957</v>
      </c>
      <c r="U55">
        <v>3.2080383300781201</v>
      </c>
      <c r="V55">
        <v>2.9224302768707302</v>
      </c>
      <c r="W55" s="3">
        <v>0.28560805320739802</v>
      </c>
      <c r="X55">
        <v>0.59501433372497603</v>
      </c>
      <c r="Y55">
        <v>0.59501433372497603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116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10.695125579834</v>
      </c>
      <c r="L56" s="10">
        <v>3.86113357543945</v>
      </c>
      <c r="M56">
        <v>3.4150371551513699</v>
      </c>
      <c r="N56">
        <v>6.3120250701904297</v>
      </c>
      <c r="O56">
        <v>3</v>
      </c>
      <c r="P56">
        <v>3</v>
      </c>
      <c r="Q56">
        <v>13</v>
      </c>
      <c r="R56" s="16">
        <v>0.23080000000000001</v>
      </c>
      <c r="S56" s="16">
        <f t="shared" ref="S56:S81" si="1">O56/E56</f>
        <v>0.3</v>
      </c>
      <c r="T56">
        <v>4.1133708953857404</v>
      </c>
      <c r="U56">
        <v>3.9187879562377899</v>
      </c>
      <c r="V56">
        <v>3.5277342796325701</v>
      </c>
      <c r="W56" s="17">
        <v>0.391053676605225</v>
      </c>
      <c r="X56">
        <v>0.58563661575317405</v>
      </c>
      <c r="Y56">
        <v>0.58563661575317405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861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9.8185920715331996</v>
      </c>
      <c r="L57" s="10">
        <v>3.8734283447265598</v>
      </c>
      <c r="M57">
        <v>2.5040645599365199</v>
      </c>
      <c r="N57">
        <v>6.4851856231689498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3.3982200622558598</v>
      </c>
      <c r="U57">
        <v>3.1158468723297101</v>
      </c>
      <c r="V57">
        <v>2.8158423900604199</v>
      </c>
      <c r="W57" s="17">
        <v>0.300004482269287</v>
      </c>
      <c r="X57">
        <v>0.58237767219543501</v>
      </c>
      <c r="Y57">
        <v>0.58237767219543501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887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10.2275581359863</v>
      </c>
      <c r="L58" s="10">
        <v>3.8743839263915998</v>
      </c>
      <c r="M58">
        <v>3.3857994079589799</v>
      </c>
      <c r="N58">
        <v>5.4985122680664098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4.1704597473144496</v>
      </c>
      <c r="U58">
        <v>3.9681935310363801</v>
      </c>
      <c r="V58">
        <v>3.58179712295532</v>
      </c>
      <c r="W58" s="17">
        <v>0.38639640808105502</v>
      </c>
      <c r="X58">
        <v>0.58866262435913097</v>
      </c>
      <c r="Y58">
        <v>0.58866262435913097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377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8.2505340576171893</v>
      </c>
      <c r="L59" s="10">
        <v>3.88496971130371</v>
      </c>
      <c r="M59">
        <v>2.65253829956055</v>
      </c>
      <c r="N59">
        <v>4.1948738098144496</v>
      </c>
      <c r="O59">
        <v>2</v>
      </c>
      <c r="P59">
        <v>2</v>
      </c>
      <c r="Q59">
        <v>12</v>
      </c>
      <c r="R59" s="16">
        <v>0.16669999999999999</v>
      </c>
      <c r="S59" s="16">
        <f t="shared" si="1"/>
        <v>0.2</v>
      </c>
      <c r="T59">
        <v>3.1810302734375</v>
      </c>
      <c r="U59">
        <v>2.9841549396514901</v>
      </c>
      <c r="V59">
        <v>2.6513941287994398</v>
      </c>
      <c r="W59" s="17">
        <v>0.332760810852051</v>
      </c>
      <c r="X59">
        <v>0.52963614463806197</v>
      </c>
      <c r="Y59">
        <v>0.52963614463806197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774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9.9837837219238299</v>
      </c>
      <c r="L60" s="10">
        <v>3.8917007446289098</v>
      </c>
      <c r="M60">
        <v>3.5301170349121098</v>
      </c>
      <c r="N60">
        <v>5.8071537017822301</v>
      </c>
      <c r="O60">
        <v>2</v>
      </c>
      <c r="P60">
        <v>2</v>
      </c>
      <c r="Q60">
        <v>12</v>
      </c>
      <c r="R60" s="16">
        <v>0.16669999999999999</v>
      </c>
      <c r="S60" s="16">
        <f t="shared" si="1"/>
        <v>0.2</v>
      </c>
      <c r="T60">
        <v>3.93145751953125</v>
      </c>
      <c r="U60">
        <v>3.73478102684021</v>
      </c>
      <c r="V60">
        <v>3.3527534008026101</v>
      </c>
      <c r="W60" s="17">
        <v>0.38202762603759799</v>
      </c>
      <c r="X60">
        <v>0.57870411872863803</v>
      </c>
      <c r="Y60">
        <v>0.57870411872863803</v>
      </c>
      <c r="Z60">
        <v>0.2</v>
      </c>
      <c r="AA60">
        <v>1</v>
      </c>
      <c r="AB60">
        <v>0.83333333333333304</v>
      </c>
      <c r="AC60">
        <v>0.90909090909090895</v>
      </c>
      <c r="AD60">
        <v>0</v>
      </c>
      <c r="AE60">
        <v>0.8</v>
      </c>
    </row>
    <row r="61" spans="1:31" s="1" customFormat="1" x14ac:dyDescent="0.15">
      <c r="A61" s="8">
        <v>715</v>
      </c>
      <c r="B61" s="1">
        <v>17</v>
      </c>
      <c r="C61" s="1">
        <v>3</v>
      </c>
      <c r="D61" s="1">
        <v>10</v>
      </c>
      <c r="E61" s="1">
        <v>10</v>
      </c>
      <c r="F61" s="1">
        <v>10</v>
      </c>
      <c r="G61" s="1">
        <v>0</v>
      </c>
      <c r="H61" s="1">
        <v>7</v>
      </c>
      <c r="I61" s="1">
        <v>3</v>
      </c>
      <c r="J61" s="1">
        <v>0.85</v>
      </c>
      <c r="K61" s="12">
        <v>9.5674629211425799</v>
      </c>
      <c r="L61" s="12">
        <v>3.8139095306396502</v>
      </c>
      <c r="M61" s="1">
        <v>3.18080329895019</v>
      </c>
      <c r="N61" s="1">
        <v>6.1090106964111301</v>
      </c>
      <c r="O61" s="1">
        <v>3</v>
      </c>
      <c r="P61" s="1">
        <v>3</v>
      </c>
      <c r="Q61" s="1">
        <v>13</v>
      </c>
      <c r="R61" s="19">
        <v>0.23080000000000001</v>
      </c>
      <c r="S61" s="19">
        <f t="shared" si="1"/>
        <v>0.3</v>
      </c>
      <c r="T61" s="1">
        <v>3.7163944244384801</v>
      </c>
      <c r="U61" s="1">
        <v>3.4742794036865199</v>
      </c>
      <c r="V61" s="1">
        <v>3.1432590484619101</v>
      </c>
      <c r="W61" s="12">
        <v>0.33102035522460899</v>
      </c>
      <c r="X61" s="1">
        <v>0.57313537597656194</v>
      </c>
      <c r="Y61" s="1">
        <v>0.57313537597656194</v>
      </c>
      <c r="Z61" s="1">
        <v>0.3</v>
      </c>
      <c r="AA61" s="1">
        <v>1</v>
      </c>
      <c r="AB61" s="1">
        <v>0.76923076923076905</v>
      </c>
      <c r="AC61" s="1">
        <v>0.86956521739130399</v>
      </c>
      <c r="AD61" s="1">
        <v>0</v>
      </c>
      <c r="AE61" s="1">
        <v>0.7</v>
      </c>
    </row>
    <row r="62" spans="1:31" x14ac:dyDescent="0.15">
      <c r="A62" s="6">
        <v>357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 s="3">
        <v>8.6068115234375</v>
      </c>
      <c r="L62" s="10">
        <v>3.9097385406494101</v>
      </c>
      <c r="M62">
        <v>1.8372611999511701</v>
      </c>
      <c r="N62">
        <v>5.2491798400878897</v>
      </c>
      <c r="O62">
        <v>2</v>
      </c>
      <c r="P62">
        <v>2</v>
      </c>
      <c r="Q62">
        <v>12</v>
      </c>
      <c r="R62" s="16">
        <v>0.16669999999999999</v>
      </c>
      <c r="S62" s="16">
        <f t="shared" si="1"/>
        <v>0.2</v>
      </c>
      <c r="T62">
        <v>3.50625801086426</v>
      </c>
      <c r="U62">
        <v>3.1938400268554701</v>
      </c>
      <c r="V62">
        <v>2.91675972938538</v>
      </c>
      <c r="W62" s="17">
        <v>0.277080297470093</v>
      </c>
      <c r="X62">
        <v>0.58949828147888195</v>
      </c>
      <c r="Y62">
        <v>0.58949828147888195</v>
      </c>
      <c r="Z62">
        <v>0.2</v>
      </c>
      <c r="AA62">
        <v>1</v>
      </c>
      <c r="AB62">
        <v>0.83333333333333304</v>
      </c>
      <c r="AC62">
        <v>0.90909090909090895</v>
      </c>
      <c r="AD62">
        <v>0</v>
      </c>
      <c r="AE62">
        <v>0.8</v>
      </c>
    </row>
    <row r="63" spans="1:31" x14ac:dyDescent="0.15">
      <c r="A63" s="6">
        <v>814</v>
      </c>
      <c r="B63">
        <v>17</v>
      </c>
      <c r="C63">
        <v>3</v>
      </c>
      <c r="D63">
        <v>10</v>
      </c>
      <c r="E63">
        <v>10</v>
      </c>
      <c r="F63">
        <v>10</v>
      </c>
      <c r="G63">
        <v>0</v>
      </c>
      <c r="H63">
        <v>7</v>
      </c>
      <c r="I63">
        <v>3</v>
      </c>
      <c r="J63">
        <v>0.85</v>
      </c>
      <c r="K63" s="3">
        <v>8.7280445098877006</v>
      </c>
      <c r="L63" s="10">
        <v>3.9425106048584002</v>
      </c>
      <c r="M63">
        <v>3.1601314544677699</v>
      </c>
      <c r="N63">
        <v>4.2285442352294904</v>
      </c>
      <c r="O63">
        <v>2</v>
      </c>
      <c r="P63">
        <v>2</v>
      </c>
      <c r="Q63">
        <v>12</v>
      </c>
      <c r="R63" s="16">
        <v>0.16669999999999999</v>
      </c>
      <c r="S63" s="16">
        <f t="shared" si="1"/>
        <v>0.2</v>
      </c>
      <c r="T63">
        <v>3.6649322509765598</v>
      </c>
      <c r="U63">
        <v>3.4909923076629599</v>
      </c>
      <c r="V63">
        <v>3.1285991668701199</v>
      </c>
      <c r="W63" s="17">
        <v>0.36239314079284701</v>
      </c>
      <c r="X63">
        <v>0.53633308410644498</v>
      </c>
      <c r="Y63">
        <v>0.53633308410644498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6">
        <v>977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10.467790603637701</v>
      </c>
      <c r="L64" s="10">
        <v>3.95425605773926</v>
      </c>
      <c r="M64">
        <v>3.54449462890625</v>
      </c>
      <c r="N64">
        <v>6.0931262969970703</v>
      </c>
      <c r="O64">
        <v>3</v>
      </c>
      <c r="P64">
        <v>3</v>
      </c>
      <c r="Q64">
        <v>13</v>
      </c>
      <c r="R64" s="16">
        <v>0.23080000000000001</v>
      </c>
      <c r="S64" s="16">
        <f t="shared" si="1"/>
        <v>0.3</v>
      </c>
      <c r="T64">
        <v>4.0049190521240199</v>
      </c>
      <c r="U64">
        <v>3.8048429489135702</v>
      </c>
      <c r="V64">
        <v>3.3979873657226598</v>
      </c>
      <c r="W64" s="17">
        <v>0.40685558319091802</v>
      </c>
      <c r="X64">
        <v>0.60693168640136697</v>
      </c>
      <c r="Y64">
        <v>0.60693168640136697</v>
      </c>
      <c r="Z64">
        <v>0.3</v>
      </c>
      <c r="AA64">
        <v>1</v>
      </c>
      <c r="AB64">
        <v>0.76923076923076905</v>
      </c>
      <c r="AC64">
        <v>0.86956521739130399</v>
      </c>
      <c r="AD64">
        <v>0</v>
      </c>
      <c r="AE64">
        <v>0.7</v>
      </c>
    </row>
    <row r="65" spans="1:31" x14ac:dyDescent="0.15">
      <c r="A65" s="6">
        <v>447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 s="3">
        <v>9.1051177978515607</v>
      </c>
      <c r="L65" s="10">
        <v>4.0541019439697301</v>
      </c>
      <c r="M65">
        <v>3.3755970001220699</v>
      </c>
      <c r="N65">
        <v>4.9540519714355504</v>
      </c>
      <c r="O65">
        <v>2</v>
      </c>
      <c r="P65">
        <v>2</v>
      </c>
      <c r="Q65">
        <v>11</v>
      </c>
      <c r="R65" s="16">
        <v>0.18179999999999999</v>
      </c>
      <c r="S65" s="16">
        <f t="shared" si="1"/>
        <v>0.2</v>
      </c>
      <c r="T65">
        <v>3.4527492523193399</v>
      </c>
      <c r="U65">
        <v>3.28089499473572</v>
      </c>
      <c r="V65">
        <v>2.9209547042846702</v>
      </c>
      <c r="W65" s="17">
        <v>0.35994029045105003</v>
      </c>
      <c r="X65">
        <v>0.53179454803466797</v>
      </c>
      <c r="Y65">
        <v>0.53179454803466797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6">
        <v>121</v>
      </c>
      <c r="B66">
        <v>17</v>
      </c>
      <c r="C66">
        <v>3</v>
      </c>
      <c r="D66">
        <v>10</v>
      </c>
      <c r="E66">
        <v>10</v>
      </c>
      <c r="F66">
        <v>10</v>
      </c>
      <c r="G66">
        <v>0</v>
      </c>
      <c r="H66">
        <v>7</v>
      </c>
      <c r="I66">
        <v>3</v>
      </c>
      <c r="J66">
        <v>0.85</v>
      </c>
      <c r="K66" s="3">
        <v>9.7340965270996094</v>
      </c>
      <c r="L66" s="10">
        <v>3.9624137878418</v>
      </c>
      <c r="M66">
        <v>3.2657928466796902</v>
      </c>
      <c r="N66">
        <v>5.9232063293456996</v>
      </c>
      <c r="O66">
        <v>2</v>
      </c>
      <c r="P66">
        <v>2</v>
      </c>
      <c r="Q66">
        <v>12</v>
      </c>
      <c r="R66" s="16">
        <v>0.16669999999999999</v>
      </c>
      <c r="S66" s="16">
        <f t="shared" si="1"/>
        <v>0.2</v>
      </c>
      <c r="T66">
        <v>4.0050354003906197</v>
      </c>
      <c r="U66">
        <v>3.7688567638397199</v>
      </c>
      <c r="V66">
        <v>3.4036056995391801</v>
      </c>
      <c r="W66" s="17">
        <v>0.365251064300537</v>
      </c>
      <c r="X66">
        <v>0.60142970085143999</v>
      </c>
      <c r="Y66">
        <v>0.60142970085143999</v>
      </c>
      <c r="Z66">
        <v>0.2</v>
      </c>
      <c r="AA66">
        <v>1</v>
      </c>
      <c r="AB66">
        <v>0.83333333333333304</v>
      </c>
      <c r="AC66">
        <v>0.90909090909090895</v>
      </c>
      <c r="AD66">
        <v>0</v>
      </c>
      <c r="AE66">
        <v>0.8</v>
      </c>
    </row>
    <row r="67" spans="1:31" x14ac:dyDescent="0.15">
      <c r="A67" s="6">
        <v>506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 s="3">
        <v>9.1073722839355504</v>
      </c>
      <c r="L67" s="10">
        <v>4.0065002441406197</v>
      </c>
      <c r="M67">
        <v>2.60190773010254</v>
      </c>
      <c r="N67">
        <v>4.9899616241455096</v>
      </c>
      <c r="O67">
        <v>2</v>
      </c>
      <c r="P67">
        <v>2</v>
      </c>
      <c r="Q67">
        <v>12</v>
      </c>
      <c r="R67" s="16">
        <v>0.16669999999999999</v>
      </c>
      <c r="S67" s="16">
        <f t="shared" si="1"/>
        <v>0.2</v>
      </c>
      <c r="T67">
        <v>3.3818607330322301</v>
      </c>
      <c r="U67">
        <v>3.1554019451141402</v>
      </c>
      <c r="V67">
        <v>2.8022875785827601</v>
      </c>
      <c r="W67" s="17">
        <v>0.35311436653137201</v>
      </c>
      <c r="X67">
        <v>0.579573154449463</v>
      </c>
      <c r="Y67">
        <v>0.579573154449463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975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8.6650199890136701</v>
      </c>
      <c r="L68" s="10">
        <v>4.0209655761718697</v>
      </c>
      <c r="M68">
        <v>3.30251884460449</v>
      </c>
      <c r="N68">
        <v>4.23954200744629</v>
      </c>
      <c r="O68">
        <v>2</v>
      </c>
      <c r="P68">
        <v>2</v>
      </c>
      <c r="Q68">
        <v>12</v>
      </c>
      <c r="R68" s="16">
        <v>0.16669999999999999</v>
      </c>
      <c r="S68" s="16">
        <f t="shared" si="1"/>
        <v>0.2</v>
      </c>
      <c r="T68">
        <v>3.4661102294921902</v>
      </c>
      <c r="U68">
        <v>3.2868278026580802</v>
      </c>
      <c r="V68">
        <v>2.9198410511016801</v>
      </c>
      <c r="W68" s="17">
        <v>0.36698675155639598</v>
      </c>
      <c r="X68">
        <v>0.54626917839050304</v>
      </c>
      <c r="Y68">
        <v>0.54626917839050304</v>
      </c>
      <c r="Z68">
        <v>0.2</v>
      </c>
      <c r="AA68">
        <v>1</v>
      </c>
      <c r="AB68">
        <v>0.83333333333333304</v>
      </c>
      <c r="AC68">
        <v>0.90909090909090895</v>
      </c>
      <c r="AD68">
        <v>0</v>
      </c>
      <c r="AE68">
        <v>0.8</v>
      </c>
    </row>
    <row r="69" spans="1:31" x14ac:dyDescent="0.15">
      <c r="A69" s="6">
        <v>738</v>
      </c>
      <c r="B69">
        <v>18</v>
      </c>
      <c r="C69">
        <v>2</v>
      </c>
      <c r="D69">
        <v>10</v>
      </c>
      <c r="E69">
        <v>10</v>
      </c>
      <c r="F69">
        <v>10</v>
      </c>
      <c r="G69">
        <v>0</v>
      </c>
      <c r="H69">
        <v>8</v>
      </c>
      <c r="I69">
        <v>2</v>
      </c>
      <c r="J69">
        <v>0.9</v>
      </c>
      <c r="K69" s="3">
        <v>10.526350021362299</v>
      </c>
      <c r="L69" s="10">
        <v>4.0360393524169904</v>
      </c>
      <c r="M69">
        <v>3.4618988037109402</v>
      </c>
      <c r="N69">
        <v>5.2421836853027299</v>
      </c>
      <c r="O69">
        <v>2</v>
      </c>
      <c r="P69">
        <v>2</v>
      </c>
      <c r="Q69">
        <v>12</v>
      </c>
      <c r="R69" s="16">
        <v>0.16669999999999999</v>
      </c>
      <c r="S69" s="16">
        <f t="shared" si="1"/>
        <v>0.2</v>
      </c>
      <c r="T69">
        <v>4.0297908782959002</v>
      </c>
      <c r="U69">
        <v>3.87283563613892</v>
      </c>
      <c r="V69">
        <v>3.4242961406707799</v>
      </c>
      <c r="W69" s="17">
        <v>0.44853949546813998</v>
      </c>
      <c r="X69">
        <v>0.60549473762512196</v>
      </c>
      <c r="Y69">
        <v>0.60549473762512196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98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9.8297519683837908</v>
      </c>
      <c r="L70" s="10">
        <v>4.0625991821289098</v>
      </c>
      <c r="M70">
        <v>3.78593826293945</v>
      </c>
      <c r="N70">
        <v>5.8256168365478498</v>
      </c>
      <c r="O70">
        <v>3</v>
      </c>
      <c r="P70">
        <v>3</v>
      </c>
      <c r="Q70">
        <v>13</v>
      </c>
      <c r="R70" s="16">
        <v>0.23080000000000001</v>
      </c>
      <c r="S70" s="16">
        <f t="shared" si="1"/>
        <v>0.3</v>
      </c>
      <c r="T70">
        <v>3.76481056213379</v>
      </c>
      <c r="U70">
        <v>3.5798575878143302</v>
      </c>
      <c r="V70">
        <v>3.2034485340118399</v>
      </c>
      <c r="W70" s="17">
        <v>0.37640905380249001</v>
      </c>
      <c r="X70">
        <v>0.56136202812194802</v>
      </c>
      <c r="Y70">
        <v>0.56136202812194802</v>
      </c>
      <c r="Z70">
        <v>0.3</v>
      </c>
      <c r="AA70">
        <v>1</v>
      </c>
      <c r="AB70">
        <v>0.76923076923076905</v>
      </c>
      <c r="AC70">
        <v>0.86956521739130399</v>
      </c>
      <c r="AD70">
        <v>0</v>
      </c>
      <c r="AE70">
        <v>0.7</v>
      </c>
    </row>
    <row r="71" spans="1:31" s="1" customFormat="1" x14ac:dyDescent="0.15">
      <c r="A71" s="8">
        <v>325</v>
      </c>
      <c r="B71" s="1">
        <v>16</v>
      </c>
      <c r="C71" s="1">
        <v>4</v>
      </c>
      <c r="D71" s="1">
        <v>10</v>
      </c>
      <c r="E71" s="1">
        <v>10</v>
      </c>
      <c r="F71" s="1">
        <v>10</v>
      </c>
      <c r="G71" s="1">
        <v>0</v>
      </c>
      <c r="H71" s="1">
        <v>6</v>
      </c>
      <c r="I71" s="1">
        <v>4</v>
      </c>
      <c r="J71" s="1">
        <v>0.8</v>
      </c>
      <c r="K71" s="12">
        <v>7.8486690521240199</v>
      </c>
      <c r="L71" s="12">
        <v>4.0500717163085902</v>
      </c>
      <c r="M71" s="1">
        <v>3.0804080963134801</v>
      </c>
      <c r="N71" s="1">
        <v>3.9068298339843701</v>
      </c>
      <c r="O71" s="1">
        <v>2</v>
      </c>
      <c r="P71" s="1">
        <v>2</v>
      </c>
      <c r="Q71" s="1">
        <v>11</v>
      </c>
      <c r="R71" s="19">
        <v>0.18179999999999999</v>
      </c>
      <c r="S71" s="19">
        <f t="shared" si="1"/>
        <v>0.2</v>
      </c>
      <c r="T71" s="1">
        <v>3.2830562591552699</v>
      </c>
      <c r="U71" s="1">
        <v>3.1005103588104199</v>
      </c>
      <c r="V71" s="1">
        <v>2.78123211860657</v>
      </c>
      <c r="W71" s="12">
        <v>0.31927824020385698</v>
      </c>
      <c r="X71" s="1">
        <v>0.50182414054870605</v>
      </c>
      <c r="Y71" s="1">
        <v>0.50182414054870605</v>
      </c>
      <c r="Z71" s="1">
        <v>0.2</v>
      </c>
      <c r="AA71" s="1">
        <v>0.9</v>
      </c>
      <c r="AB71" s="1">
        <v>0.81818181818181801</v>
      </c>
      <c r="AC71" s="1">
        <v>0.85714285714285698</v>
      </c>
      <c r="AD71" s="1">
        <v>0.1</v>
      </c>
      <c r="AE71" s="1">
        <v>0.7</v>
      </c>
    </row>
    <row r="72" spans="1:31" x14ac:dyDescent="0.15">
      <c r="A72" s="6">
        <v>237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 s="3">
        <v>8.9136676788330096</v>
      </c>
      <c r="L72" s="10">
        <v>4.2497444152831996</v>
      </c>
      <c r="M72">
        <v>3.0916290283203098</v>
      </c>
      <c r="N72">
        <v>4.8779125213623002</v>
      </c>
      <c r="O72">
        <v>2</v>
      </c>
      <c r="P72">
        <v>2</v>
      </c>
      <c r="Q72">
        <v>12</v>
      </c>
      <c r="R72" s="16">
        <v>0.16669999999999999</v>
      </c>
      <c r="S72" s="16">
        <f t="shared" si="1"/>
        <v>0.2</v>
      </c>
      <c r="T72">
        <v>3.4670848846435498</v>
      </c>
      <c r="U72">
        <v>3.2517111301422101</v>
      </c>
      <c r="V72">
        <v>2.89305448532104</v>
      </c>
      <c r="W72" s="17">
        <v>0.35865664482116699</v>
      </c>
      <c r="X72">
        <v>0.57403039932250999</v>
      </c>
      <c r="Y72">
        <v>0.57403039932250999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335</v>
      </c>
      <c r="B73">
        <v>15</v>
      </c>
      <c r="C73">
        <v>5</v>
      </c>
      <c r="D73">
        <v>10</v>
      </c>
      <c r="E73">
        <v>10</v>
      </c>
      <c r="F73">
        <v>10</v>
      </c>
      <c r="G73">
        <v>0</v>
      </c>
      <c r="H73">
        <v>5</v>
      </c>
      <c r="I73">
        <v>5</v>
      </c>
      <c r="J73">
        <v>0.75</v>
      </c>
      <c r="K73" s="3">
        <v>8.1520690917968697</v>
      </c>
      <c r="L73" s="10">
        <v>4.1897354125976598</v>
      </c>
      <c r="M73">
        <v>2.4435253143310498</v>
      </c>
      <c r="N73">
        <v>4.4322452545165998</v>
      </c>
      <c r="O73">
        <v>2</v>
      </c>
      <c r="P73">
        <v>2</v>
      </c>
      <c r="Q73">
        <v>12</v>
      </c>
      <c r="R73" s="16">
        <v>0.16669999999999999</v>
      </c>
      <c r="S73" s="16">
        <f t="shared" si="1"/>
        <v>0.2</v>
      </c>
      <c r="T73">
        <v>2.8813018798828098</v>
      </c>
      <c r="U73">
        <v>2.6755440235137899</v>
      </c>
      <c r="V73">
        <v>2.3734037876129102</v>
      </c>
      <c r="W73" s="17">
        <v>0.30214023590087902</v>
      </c>
      <c r="X73">
        <v>0.50789809226989702</v>
      </c>
      <c r="Y73">
        <v>0.50789809226989702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6">
        <v>527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 s="3">
        <v>7.5849647521972701</v>
      </c>
      <c r="L74" s="10">
        <v>4.2265453338623002</v>
      </c>
      <c r="M74">
        <v>2.8944072723388699</v>
      </c>
      <c r="N74">
        <v>4.05257225036621</v>
      </c>
      <c r="O74">
        <v>2</v>
      </c>
      <c r="P74">
        <v>2</v>
      </c>
      <c r="Q74">
        <v>12</v>
      </c>
      <c r="R74" s="16">
        <v>0.16669999999999999</v>
      </c>
      <c r="S74" s="16">
        <f t="shared" si="1"/>
        <v>0.2</v>
      </c>
      <c r="T74">
        <v>2.9290847778320299</v>
      </c>
      <c r="U74">
        <v>2.7376651763915998</v>
      </c>
      <c r="V74">
        <v>2.4389052391052202</v>
      </c>
      <c r="W74" s="17">
        <v>0.29875993728637701</v>
      </c>
      <c r="X74">
        <v>0.49017953872680697</v>
      </c>
      <c r="Y74">
        <v>0.49017953872680697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x14ac:dyDescent="0.15">
      <c r="A75" s="6">
        <v>282</v>
      </c>
      <c r="B75">
        <v>16</v>
      </c>
      <c r="C75">
        <v>4</v>
      </c>
      <c r="D75">
        <v>10</v>
      </c>
      <c r="E75">
        <v>10</v>
      </c>
      <c r="F75">
        <v>10</v>
      </c>
      <c r="G75">
        <v>0</v>
      </c>
      <c r="H75">
        <v>6</v>
      </c>
      <c r="I75">
        <v>4</v>
      </c>
      <c r="J75">
        <v>0.8</v>
      </c>
      <c r="K75" s="3">
        <v>9.8995666503906197</v>
      </c>
      <c r="L75" s="10">
        <v>4.2879219055175799</v>
      </c>
      <c r="M75">
        <v>2.7621402740478498</v>
      </c>
      <c r="N75">
        <v>5.5382747650146502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3.1876335144043</v>
      </c>
      <c r="U75">
        <v>3.00083351135254</v>
      </c>
      <c r="V75">
        <v>2.6199593544006401</v>
      </c>
      <c r="W75" s="17">
        <v>0.38087415695190402</v>
      </c>
      <c r="X75">
        <v>0.567674160003662</v>
      </c>
      <c r="Y75">
        <v>0.567674160003662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527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 s="3">
        <v>7.5849647521972701</v>
      </c>
      <c r="L76" s="10">
        <v>4.2265453338623002</v>
      </c>
      <c r="M76">
        <v>2.8944072723388699</v>
      </c>
      <c r="N76">
        <v>4.05257225036621</v>
      </c>
      <c r="O76">
        <v>2</v>
      </c>
      <c r="P76">
        <v>2</v>
      </c>
      <c r="Q76">
        <v>12</v>
      </c>
      <c r="R76" s="16">
        <v>0.16669999999999999</v>
      </c>
      <c r="S76" s="16">
        <f t="shared" si="1"/>
        <v>0.2</v>
      </c>
      <c r="T76">
        <v>2.9290847778320299</v>
      </c>
      <c r="U76">
        <v>2.7376651763915998</v>
      </c>
      <c r="V76">
        <v>2.4389052391052202</v>
      </c>
      <c r="W76" s="17">
        <v>0.29875993728637701</v>
      </c>
      <c r="X76">
        <v>0.49017953872680697</v>
      </c>
      <c r="Y76">
        <v>0.49017953872680697</v>
      </c>
      <c r="Z76">
        <v>0.2</v>
      </c>
      <c r="AA76">
        <v>1</v>
      </c>
      <c r="AB76">
        <v>0.83333333333333304</v>
      </c>
      <c r="AC76">
        <v>0.90909090909090895</v>
      </c>
      <c r="AD76">
        <v>0</v>
      </c>
      <c r="AE76">
        <v>0.8</v>
      </c>
    </row>
    <row r="77" spans="1:31" x14ac:dyDescent="0.15">
      <c r="A77" s="6">
        <v>847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 s="3">
        <v>8.4708938598632795</v>
      </c>
      <c r="L77" s="10">
        <v>4.3074703216552699</v>
      </c>
      <c r="M77">
        <v>2.44746017456055</v>
      </c>
      <c r="N77">
        <v>4.6068382263183603</v>
      </c>
      <c r="O77">
        <v>2</v>
      </c>
      <c r="P77">
        <v>2</v>
      </c>
      <c r="Q77">
        <v>12</v>
      </c>
      <c r="R77" s="16">
        <v>0.16669999999999999</v>
      </c>
      <c r="S77" s="16">
        <f t="shared" si="1"/>
        <v>0.2</v>
      </c>
      <c r="T77">
        <v>3.3073978424072301</v>
      </c>
      <c r="U77">
        <v>3.0540721416473402</v>
      </c>
      <c r="V77">
        <v>2.7311167716979998</v>
      </c>
      <c r="W77" s="17">
        <v>0.32295536994934099</v>
      </c>
      <c r="X77">
        <v>0.57628107070922896</v>
      </c>
      <c r="Y77">
        <v>0.57628107070922896</v>
      </c>
      <c r="Z77">
        <v>0.2</v>
      </c>
      <c r="AA77">
        <v>1</v>
      </c>
      <c r="AB77">
        <v>0.83333333333333304</v>
      </c>
      <c r="AC77">
        <v>0.90909090909090895</v>
      </c>
      <c r="AD77">
        <v>0</v>
      </c>
      <c r="AE77">
        <v>0.8</v>
      </c>
    </row>
    <row r="78" spans="1:31" x14ac:dyDescent="0.15">
      <c r="A78" s="6">
        <v>323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8.9355392456054705</v>
      </c>
      <c r="L78" s="10">
        <v>4.3077869415283203</v>
      </c>
      <c r="M78">
        <v>3.3626632690429701</v>
      </c>
      <c r="N78">
        <v>5.3501167297363299</v>
      </c>
      <c r="O78">
        <v>4</v>
      </c>
      <c r="P78">
        <v>4</v>
      </c>
      <c r="Q78">
        <v>14</v>
      </c>
      <c r="R78" s="16">
        <v>0.28570000000000001</v>
      </c>
      <c r="S78" s="16">
        <f t="shared" si="1"/>
        <v>0.4</v>
      </c>
      <c r="T78">
        <v>3.2811317443847701</v>
      </c>
      <c r="U78">
        <v>3.0644016265869101</v>
      </c>
      <c r="V78">
        <v>2.7282443046569802</v>
      </c>
      <c r="W78" s="17">
        <v>0.33615732192993197</v>
      </c>
      <c r="X78">
        <v>0.55288743972778298</v>
      </c>
      <c r="Y78">
        <v>0.55288743972778298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986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 s="3">
        <v>8.5450572967529297</v>
      </c>
      <c r="L79" s="3">
        <v>4.3203277587890598</v>
      </c>
      <c r="M79">
        <v>2.45469093322754</v>
      </c>
      <c r="N79">
        <v>4.7181835174560502</v>
      </c>
      <c r="O79">
        <v>3</v>
      </c>
      <c r="P79">
        <v>3</v>
      </c>
      <c r="Q79">
        <v>13</v>
      </c>
      <c r="R79" s="16">
        <v>0.23080000000000001</v>
      </c>
      <c r="S79" s="16">
        <f t="shared" si="1"/>
        <v>0.3</v>
      </c>
      <c r="T79">
        <v>3.2227306365966801</v>
      </c>
      <c r="U79">
        <v>2.9843392372131401</v>
      </c>
      <c r="V79">
        <v>2.6674389839172399</v>
      </c>
      <c r="W79" s="3">
        <v>0.31690025329589799</v>
      </c>
      <c r="X79">
        <v>0.55529165267944303</v>
      </c>
      <c r="Y79">
        <v>0.55529165267944303</v>
      </c>
      <c r="Z79">
        <v>0.3</v>
      </c>
      <c r="AA79">
        <v>1</v>
      </c>
      <c r="AB79">
        <v>0.76923076923076905</v>
      </c>
      <c r="AC79">
        <v>0.86956521739130399</v>
      </c>
      <c r="AD79">
        <v>0</v>
      </c>
      <c r="AE79">
        <v>0.7</v>
      </c>
    </row>
    <row r="80" spans="1:31" x14ac:dyDescent="0.15">
      <c r="A80" s="6">
        <v>309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 s="3">
        <v>8.0787754058837908</v>
      </c>
      <c r="L80" s="10">
        <v>4.3170661926269496</v>
      </c>
      <c r="M80">
        <v>2.7179908752441402</v>
      </c>
      <c r="N80">
        <v>4.3252525329589799</v>
      </c>
      <c r="O80">
        <v>2</v>
      </c>
      <c r="P80">
        <v>2</v>
      </c>
      <c r="Q80">
        <v>12</v>
      </c>
      <c r="R80" s="16">
        <v>0.16669999999999999</v>
      </c>
      <c r="S80" s="16">
        <f t="shared" si="1"/>
        <v>0.2</v>
      </c>
      <c r="T80">
        <v>3.0505332946777299</v>
      </c>
      <c r="U80">
        <v>2.86517381668091</v>
      </c>
      <c r="V80">
        <v>2.5525450706481898</v>
      </c>
      <c r="W80" s="17">
        <v>0.31262874603271501</v>
      </c>
      <c r="X80">
        <v>0.49798822402954102</v>
      </c>
      <c r="Y80">
        <v>0.49798822402954102</v>
      </c>
      <c r="Z80">
        <v>0.2</v>
      </c>
      <c r="AA80">
        <v>1</v>
      </c>
      <c r="AB80">
        <v>0.83333333333333304</v>
      </c>
      <c r="AC80">
        <v>0.90909090909090895</v>
      </c>
      <c r="AD80">
        <v>0</v>
      </c>
      <c r="AE80">
        <v>0.8</v>
      </c>
    </row>
    <row r="81" spans="1:31" s="1" customFormat="1" x14ac:dyDescent="0.15">
      <c r="A81" s="8">
        <v>158</v>
      </c>
      <c r="B81" s="1">
        <v>15</v>
      </c>
      <c r="C81" s="1">
        <v>5</v>
      </c>
      <c r="D81" s="1">
        <v>10</v>
      </c>
      <c r="E81" s="1">
        <v>10</v>
      </c>
      <c r="F81" s="1">
        <v>10</v>
      </c>
      <c r="G81" s="1">
        <v>0</v>
      </c>
      <c r="H81" s="1">
        <v>5</v>
      </c>
      <c r="I81" s="1">
        <v>5</v>
      </c>
      <c r="J81" s="1">
        <v>0.75</v>
      </c>
      <c r="K81" s="12">
        <v>7.9831905364990199</v>
      </c>
      <c r="L81" s="12">
        <v>4.2839298248290998</v>
      </c>
      <c r="M81" s="1">
        <v>2.99527931213379</v>
      </c>
      <c r="N81" s="1">
        <v>4.8212127685546902</v>
      </c>
      <c r="O81" s="1">
        <v>1</v>
      </c>
      <c r="P81" s="1">
        <v>1</v>
      </c>
      <c r="Q81" s="1">
        <v>11</v>
      </c>
      <c r="R81" s="19">
        <v>9.0899999999999995E-2</v>
      </c>
      <c r="S81" s="19">
        <f t="shared" si="1"/>
        <v>0.1</v>
      </c>
      <c r="T81" s="1">
        <v>3.1968898773193399</v>
      </c>
      <c r="U81" s="1">
        <v>2.9954133033752401</v>
      </c>
      <c r="V81" s="1">
        <v>2.71425461769104</v>
      </c>
      <c r="W81" s="12">
        <v>0.28115868568420399</v>
      </c>
      <c r="X81" s="1">
        <v>0.48263525962829601</v>
      </c>
      <c r="Y81" s="1">
        <v>0.48263525962829601</v>
      </c>
      <c r="Z81" s="1">
        <v>0.1</v>
      </c>
      <c r="AA81" s="1">
        <v>1</v>
      </c>
      <c r="AB81" s="1">
        <v>0.90909090909090895</v>
      </c>
      <c r="AC81" s="1">
        <v>0.952380952380952</v>
      </c>
      <c r="AD81" s="1">
        <v>0</v>
      </c>
      <c r="AE81" s="1">
        <v>0.9</v>
      </c>
    </row>
    <row r="82" spans="1:31" s="3" customFormat="1" x14ac:dyDescent="0.15">
      <c r="K82" s="13" t="s">
        <v>29</v>
      </c>
      <c r="L82" s="10">
        <f>AVERAGE(L2:L81)</f>
        <v>3.4741500616073608</v>
      </c>
      <c r="W82" s="17">
        <f t="shared" ref="W82:AE82" si="2">AVERAGE(W2:W81)</f>
        <v>0.29095936119556426</v>
      </c>
      <c r="Z82" s="3">
        <f t="shared" si="2"/>
        <v>0.32625000000000004</v>
      </c>
      <c r="AA82" s="3">
        <f t="shared" si="2"/>
        <v>0.98499999999999999</v>
      </c>
      <c r="AB82" s="3">
        <f t="shared" si="2"/>
        <v>0.75615801413498795</v>
      </c>
      <c r="AC82" s="3">
        <f t="shared" si="2"/>
        <v>0.85387636694889246</v>
      </c>
      <c r="AD82" s="3">
        <f t="shared" si="2"/>
        <v>1.4999999999999999E-2</v>
      </c>
      <c r="AE82" s="3">
        <f t="shared" si="2"/>
        <v>0.65874999999999984</v>
      </c>
    </row>
    <row r="83" spans="1:31" s="3" customFormat="1" x14ac:dyDescent="0.15">
      <c r="K83" s="14" t="s">
        <v>30</v>
      </c>
      <c r="L83" s="10">
        <f>MAX(L2:L81)</f>
        <v>4.3203277587890598</v>
      </c>
      <c r="W83" s="17">
        <f t="shared" ref="W83:AE83" si="3">MAX(W2:W81)</f>
        <v>0.44853949546813998</v>
      </c>
      <c r="Z83" s="3">
        <f t="shared" si="3"/>
        <v>0.9</v>
      </c>
      <c r="AA83" s="3">
        <f t="shared" si="3"/>
        <v>1</v>
      </c>
      <c r="AB83" s="3">
        <f t="shared" si="3"/>
        <v>0.90909090909090895</v>
      </c>
      <c r="AC83" s="3">
        <f t="shared" si="3"/>
        <v>0.952380952380952</v>
      </c>
      <c r="AD83" s="3">
        <f t="shared" si="3"/>
        <v>0.2</v>
      </c>
      <c r="AE83" s="3">
        <f t="shared" si="3"/>
        <v>0.9</v>
      </c>
    </row>
    <row r="84" spans="1:31" s="3" customFormat="1" x14ac:dyDescent="0.15">
      <c r="L84" s="10">
        <f>MIN(L2:L81)</f>
        <v>2.6292495727539098</v>
      </c>
      <c r="W84" s="17">
        <f t="shared" ref="W84:AE84" si="4">MIN(W2:W81)</f>
        <v>3.1159162521362301E-2</v>
      </c>
      <c r="Z84" s="3">
        <f t="shared" si="4"/>
        <v>0.1</v>
      </c>
      <c r="AA84" s="3">
        <f t="shared" si="4"/>
        <v>0.8</v>
      </c>
      <c r="AB84" s="3">
        <f t="shared" si="4"/>
        <v>0.52631578947368396</v>
      </c>
      <c r="AC84" s="3">
        <f t="shared" si="4"/>
        <v>0.68965517241379304</v>
      </c>
      <c r="AD84" s="3">
        <f t="shared" si="4"/>
        <v>0</v>
      </c>
      <c r="AE84" s="3">
        <f t="shared" si="4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O91" s="3" t="s">
        <v>97</v>
      </c>
      <c r="P91" s="3"/>
      <c r="Q91" s="3"/>
      <c r="R91" s="3"/>
      <c r="W91" s="17"/>
    </row>
    <row r="92" spans="1:31" x14ac:dyDescent="0.15">
      <c r="K92" s="3"/>
      <c r="L92" s="3"/>
      <c r="O92" s="3">
        <v>0.2</v>
      </c>
      <c r="P92" s="3">
        <v>-400</v>
      </c>
      <c r="Q92" s="3">
        <v>1600</v>
      </c>
      <c r="R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O93" s="3">
        <v>0.4</v>
      </c>
      <c r="P93" s="3">
        <v>-800</v>
      </c>
      <c r="Q93" s="3">
        <v>1200</v>
      </c>
      <c r="R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O94" s="3">
        <v>0.45</v>
      </c>
      <c r="P94" s="3">
        <v>-900</v>
      </c>
      <c r="Q94" s="3">
        <v>1100</v>
      </c>
      <c r="R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0</v>
      </c>
      <c r="O95" s="3">
        <v>0.49</v>
      </c>
      <c r="P95" s="3">
        <v>-980</v>
      </c>
      <c r="Q95" s="3">
        <v>1020</v>
      </c>
      <c r="R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W98" s="3"/>
    </row>
    <row r="99" spans="11:23" x14ac:dyDescent="0.15">
      <c r="K99" s="3" t="s">
        <v>71</v>
      </c>
      <c r="L99" s="3">
        <f>COUNTIF(L2:L81,"&lt;1.813")-COUNTIF(L2:L81,"&lt;1.618")</f>
        <v>0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W102" s="17"/>
    </row>
    <row r="103" spans="11:23" s="1" customFormat="1" x14ac:dyDescent="0.15">
      <c r="K103" s="12" t="s">
        <v>146</v>
      </c>
      <c r="L103" s="12">
        <f>COUNTIF(L2:L81,"&lt;2.612")-COUNTIF(L2:L81,"&lt;2.398")</f>
        <v>0</v>
      </c>
      <c r="W103" s="12"/>
    </row>
    <row r="104" spans="11:23" x14ac:dyDescent="0.15">
      <c r="K104" s="3" t="s">
        <v>147</v>
      </c>
      <c r="L104" s="3">
        <f>COUNTIF(L2:L81,"&lt;2.826")-COUNTIF(L2:L81,"&lt;2.612")</f>
        <v>10</v>
      </c>
      <c r="W104" s="17"/>
    </row>
    <row r="105" spans="11:23" x14ac:dyDescent="0.15">
      <c r="K105" s="3" t="s">
        <v>148</v>
      </c>
      <c r="L105" s="3">
        <f>COUNTIF(L2:L81,"&lt;3.04")-COUNTIF(L2:L81,"&lt;2.826")</f>
        <v>10</v>
      </c>
      <c r="W105" s="17"/>
    </row>
    <row r="106" spans="11:23" x14ac:dyDescent="0.15">
      <c r="K106" s="3" t="s">
        <v>149</v>
      </c>
      <c r="L106" s="3">
        <f>COUNTIF(L2:L81,"&lt;3.254")-COUNTIF(L2:L81,"&lt;3.04")</f>
        <v>10</v>
      </c>
      <c r="W106" s="17"/>
    </row>
    <row r="107" spans="11:23" x14ac:dyDescent="0.15">
      <c r="K107" s="3" t="s">
        <v>150</v>
      </c>
      <c r="L107" s="3">
        <f>COUNTIF(L2:L81,"&lt;3.468")-COUNTIF(L2:L81,"&lt;3.254")</f>
        <v>10</v>
      </c>
      <c r="W107" s="17"/>
    </row>
    <row r="108" spans="11:23" x14ac:dyDescent="0.15">
      <c r="K108" s="3" t="s">
        <v>151</v>
      </c>
      <c r="L108" s="3">
        <f>COUNTIF(L2:L81,"&lt;3.682")-COUNTIF(L2:L81,"&lt;3.468")</f>
        <v>10</v>
      </c>
      <c r="W108" s="3"/>
    </row>
    <row r="109" spans="11:23" x14ac:dyDescent="0.15">
      <c r="K109" s="3" t="s">
        <v>152</v>
      </c>
      <c r="L109" s="3">
        <f>COUNTIF(L2:L81,"&lt;3.896")-COUNTIF(L2:L81,"&lt;3.682")</f>
        <v>10</v>
      </c>
      <c r="W109" s="17"/>
    </row>
    <row r="110" spans="11:23" x14ac:dyDescent="0.15">
      <c r="K110" s="3" t="s">
        <v>153</v>
      </c>
      <c r="L110" s="3">
        <f>COUNTIF(L2:L81,"&lt;4.11")-COUNTIF(L2:L81,"&lt;3.896")</f>
        <v>10</v>
      </c>
      <c r="W110" s="17"/>
    </row>
    <row r="111" spans="11:23" x14ac:dyDescent="0.15">
      <c r="K111" s="3" t="s">
        <v>154</v>
      </c>
      <c r="L111" s="3">
        <f>COUNTIF(L2:L81,"&lt;4.324")-COUNTIF(L2:L81,"&lt;4.11")</f>
        <v>10</v>
      </c>
      <c r="W111" s="3"/>
    </row>
    <row r="112" spans="11:23" s="1" customFormat="1" x14ac:dyDescent="0.15">
      <c r="K112" s="12" t="s">
        <v>155</v>
      </c>
      <c r="L112" s="12">
        <f>COUNTIF(L2:L81,"&lt;4.538")-COUNTIF(L2:L81,"&lt;4.324")</f>
        <v>0</v>
      </c>
      <c r="W112" s="12"/>
    </row>
    <row r="113" spans="11:23" x14ac:dyDescent="0.15">
      <c r="K113" s="3" t="s">
        <v>85</v>
      </c>
      <c r="L113" s="3">
        <v>0</v>
      </c>
      <c r="W113" s="17"/>
    </row>
    <row r="114" spans="11:23" x14ac:dyDescent="0.15">
      <c r="K114" s="3" t="s">
        <v>86</v>
      </c>
      <c r="L114" s="3"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N121">
        <v>1.9079999999999999</v>
      </c>
      <c r="O121">
        <v>0.155</v>
      </c>
      <c r="Q121">
        <v>0.83799999999999997</v>
      </c>
      <c r="R121">
        <v>2.9830000000000001</v>
      </c>
      <c r="S121">
        <v>0.214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N122">
        <v>2.5009999999999999</v>
      </c>
      <c r="O122">
        <v>0.21299999999999999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N123">
        <v>3.472</v>
      </c>
      <c r="O123">
        <v>0.29099999999999998</v>
      </c>
      <c r="Q123">
        <v>2.3980000000000001</v>
      </c>
      <c r="R123">
        <v>4.5430000000000001</v>
      </c>
      <c r="S123">
        <v>0.214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E104"/>
  <sheetViews>
    <sheetView topLeftCell="H64" workbookViewId="0">
      <selection activeCell="O71" sqref="O71:R75"/>
    </sheetView>
  </sheetViews>
  <sheetFormatPr defaultColWidth="8.875" defaultRowHeight="13.5" x14ac:dyDescent="0.15"/>
  <cols>
    <col min="11" max="12" width="21.875" customWidth="1"/>
    <col min="13" max="14" width="12.875"/>
    <col min="20" max="22" width="12.875"/>
    <col min="23" max="23" width="24.25" customWidth="1"/>
    <col min="24" max="25" width="12.875"/>
    <col min="27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306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10.3766326904297</v>
      </c>
      <c r="L2" s="10">
        <v>2.8573989868164098</v>
      </c>
      <c r="M2">
        <v>2.3580780029296902</v>
      </c>
      <c r="N2">
        <v>6.9024219512939498</v>
      </c>
      <c r="O2">
        <v>3</v>
      </c>
      <c r="P2">
        <v>3</v>
      </c>
      <c r="Q2">
        <v>13</v>
      </c>
      <c r="R2" s="16">
        <v>0.23080000000000001</v>
      </c>
      <c r="S2" s="16">
        <f t="shared" ref="S2:S55" si="0">O2/E2</f>
        <v>0.3</v>
      </c>
      <c r="T2">
        <v>3.98627853393555</v>
      </c>
      <c r="U2">
        <v>3.7288508415222199</v>
      </c>
      <c r="V2">
        <v>3.4034514427185099</v>
      </c>
      <c r="W2" s="17">
        <v>0.32539939880371099</v>
      </c>
      <c r="X2">
        <v>0.58282709121704102</v>
      </c>
      <c r="Y2">
        <v>0.58282709121704102</v>
      </c>
      <c r="Z2">
        <v>0.3</v>
      </c>
      <c r="AA2">
        <v>1</v>
      </c>
      <c r="AB2">
        <v>0.76923076923076905</v>
      </c>
      <c r="AC2">
        <v>0.86956521739130399</v>
      </c>
      <c r="AD2">
        <v>0</v>
      </c>
      <c r="AE2">
        <v>0.7</v>
      </c>
    </row>
    <row r="3" spans="1:31" x14ac:dyDescent="0.15">
      <c r="A3" s="6">
        <v>286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12.8378410339356</v>
      </c>
      <c r="L3" s="10">
        <v>2.9072399139404301</v>
      </c>
      <c r="M3">
        <v>2.6796112060546902</v>
      </c>
      <c r="N3">
        <v>8.7577018737793004</v>
      </c>
      <c r="O3">
        <v>4</v>
      </c>
      <c r="P3">
        <v>4</v>
      </c>
      <c r="Q3">
        <v>14</v>
      </c>
      <c r="R3" s="16">
        <v>0.28570000000000001</v>
      </c>
      <c r="S3" s="16">
        <f t="shared" si="0"/>
        <v>0.4</v>
      </c>
      <c r="T3">
        <v>4.4647865295410201</v>
      </c>
      <c r="U3">
        <v>4.2403440475463903</v>
      </c>
      <c r="V3">
        <v>3.8660018444061302</v>
      </c>
      <c r="W3" s="17">
        <v>0.37434220314025901</v>
      </c>
      <c r="X3">
        <v>0.59878468513488803</v>
      </c>
      <c r="Y3">
        <v>0.59878468513488803</v>
      </c>
      <c r="Z3">
        <v>0.4</v>
      </c>
      <c r="AA3">
        <v>1</v>
      </c>
      <c r="AB3">
        <v>0.71428571428571397</v>
      </c>
      <c r="AC3">
        <v>0.83333333333333304</v>
      </c>
      <c r="AD3">
        <v>0</v>
      </c>
      <c r="AE3">
        <v>0.6</v>
      </c>
    </row>
    <row r="4" spans="1:31" x14ac:dyDescent="0.15">
      <c r="A4" s="6">
        <v>602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10.192476272583001</v>
      </c>
      <c r="L4" s="10">
        <v>2.9104270935058598</v>
      </c>
      <c r="M4">
        <v>2.3252792358398402</v>
      </c>
      <c r="N4">
        <v>6.1768379211425799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4.1273612976074201</v>
      </c>
      <c r="U4">
        <v>3.8802869319915798</v>
      </c>
      <c r="V4">
        <v>3.5175795555114702</v>
      </c>
      <c r="W4" s="17">
        <v>0.36270737648010198</v>
      </c>
      <c r="X4">
        <v>0.60978174209594704</v>
      </c>
      <c r="Y4">
        <v>0.60978174209594704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15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12.6539859771728</v>
      </c>
      <c r="L5" s="10">
        <v>2.9184455871582</v>
      </c>
      <c r="M5">
        <v>2.7821636199951199</v>
      </c>
      <c r="N5">
        <v>9.4544315338134801</v>
      </c>
      <c r="O5">
        <v>9</v>
      </c>
      <c r="P5">
        <v>9</v>
      </c>
      <c r="Q5">
        <v>19</v>
      </c>
      <c r="R5" s="16">
        <v>0.47370000000000001</v>
      </c>
      <c r="S5" s="16">
        <f t="shared" si="0"/>
        <v>0.9</v>
      </c>
      <c r="T5">
        <v>4.3791618347168004</v>
      </c>
      <c r="U5">
        <v>4.1247248649597203</v>
      </c>
      <c r="V5">
        <v>3.8189854621887198</v>
      </c>
      <c r="W5" s="17">
        <v>0.30573940277099598</v>
      </c>
      <c r="X5">
        <v>0.56017637252807595</v>
      </c>
      <c r="Y5">
        <v>0.56017637252807595</v>
      </c>
      <c r="Z5">
        <v>0.9</v>
      </c>
      <c r="AA5">
        <v>1</v>
      </c>
      <c r="AB5">
        <v>0.52631578947368396</v>
      </c>
      <c r="AC5">
        <v>0.68965517241379304</v>
      </c>
      <c r="AD5">
        <v>0</v>
      </c>
      <c r="AE5">
        <v>0.1</v>
      </c>
    </row>
    <row r="6" spans="1:31" x14ac:dyDescent="0.15">
      <c r="A6" s="6">
        <v>663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9.3950023651122994</v>
      </c>
      <c r="L6" s="10">
        <v>2.8394851684570299</v>
      </c>
      <c r="M6">
        <v>1.7565670013427701</v>
      </c>
      <c r="N6">
        <v>5.7552909851074201</v>
      </c>
      <c r="O6">
        <v>3</v>
      </c>
      <c r="P6">
        <v>3</v>
      </c>
      <c r="Q6">
        <v>12</v>
      </c>
      <c r="R6" s="16">
        <v>0.25</v>
      </c>
      <c r="S6" s="16">
        <f t="shared" si="0"/>
        <v>0.3</v>
      </c>
      <c r="T6">
        <v>3.6185035705566402</v>
      </c>
      <c r="U6">
        <v>3.3733639717102002</v>
      </c>
      <c r="V6">
        <v>3.0570359230041499</v>
      </c>
      <c r="W6" s="17">
        <v>0.31632804870605502</v>
      </c>
      <c r="X6">
        <v>0.56146764755249001</v>
      </c>
      <c r="Y6">
        <v>0.56146764755249001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x14ac:dyDescent="0.15">
      <c r="A7" s="6">
        <v>369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9.1018295288085902</v>
      </c>
      <c r="L7" s="10">
        <v>2.9575881958007799</v>
      </c>
      <c r="M7">
        <v>1.8714790344238299</v>
      </c>
      <c r="N7">
        <v>5.1571083068847701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3.9591636657714799</v>
      </c>
      <c r="U7">
        <v>3.7008087635040301</v>
      </c>
      <c r="V7">
        <v>3.3626976013183598</v>
      </c>
      <c r="W7" s="17">
        <v>0.338111162185669</v>
      </c>
      <c r="X7">
        <v>0.596466064453125</v>
      </c>
      <c r="Y7">
        <v>0.596466064453125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311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10.0898933410644</v>
      </c>
      <c r="L8" s="10">
        <v>2.9582672119140598</v>
      </c>
      <c r="M8">
        <v>1.7579307556152299</v>
      </c>
      <c r="N8">
        <v>6.18692970275879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3.8986892700195299</v>
      </c>
      <c r="U8">
        <v>3.6110482215881401</v>
      </c>
      <c r="V8">
        <v>3.2771544456481898</v>
      </c>
      <c r="W8" s="17">
        <v>0.33389377593994102</v>
      </c>
      <c r="X8">
        <v>0.621534824371338</v>
      </c>
      <c r="Y8">
        <v>0.621534824371338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269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12.125684738159199</v>
      </c>
      <c r="L9" s="10">
        <v>2.8903121948242201</v>
      </c>
      <c r="M9">
        <v>2.1766777038574201</v>
      </c>
      <c r="N9">
        <v>7.9760437011718697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4.1562347412109402</v>
      </c>
      <c r="U9">
        <v>3.9122827053070099</v>
      </c>
      <c r="V9">
        <v>3.52935862541199</v>
      </c>
      <c r="W9" s="17">
        <v>0.38292407989501898</v>
      </c>
      <c r="X9">
        <v>0.62687611579894997</v>
      </c>
      <c r="Y9">
        <v>0.62687611579894997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195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9.5682582855224592</v>
      </c>
      <c r="L10" s="10">
        <v>2.8551826477050799</v>
      </c>
      <c r="M10">
        <v>1.73777008056641</v>
      </c>
      <c r="N10">
        <v>5.8653812408447301</v>
      </c>
      <c r="O10">
        <v>4</v>
      </c>
      <c r="P10">
        <v>4</v>
      </c>
      <c r="Q10">
        <v>14</v>
      </c>
      <c r="R10" s="16">
        <v>0.28570000000000001</v>
      </c>
      <c r="S10" s="16">
        <f t="shared" si="0"/>
        <v>0.4</v>
      </c>
      <c r="T10">
        <v>4.23862648010254</v>
      </c>
      <c r="U10">
        <v>3.9338898658752401</v>
      </c>
      <c r="V10">
        <v>3.6075196266174299</v>
      </c>
      <c r="W10" s="17">
        <v>0.326370239257812</v>
      </c>
      <c r="X10">
        <v>0.63110685348510698</v>
      </c>
      <c r="Y10">
        <v>0.63110685348510698</v>
      </c>
      <c r="Z10">
        <v>0.4</v>
      </c>
      <c r="AA10">
        <v>1</v>
      </c>
      <c r="AB10">
        <v>0.71428571428571397</v>
      </c>
      <c r="AC10">
        <v>0.83333333333333304</v>
      </c>
      <c r="AD10">
        <v>0</v>
      </c>
      <c r="AE10">
        <v>0.6</v>
      </c>
    </row>
    <row r="11" spans="1:31" s="1" customFormat="1" x14ac:dyDescent="0.15">
      <c r="A11" s="8">
        <v>462</v>
      </c>
      <c r="B11" s="1">
        <v>17</v>
      </c>
      <c r="C11" s="1">
        <v>3</v>
      </c>
      <c r="D11" s="1">
        <v>10</v>
      </c>
      <c r="E11" s="1">
        <v>10</v>
      </c>
      <c r="F11" s="1">
        <v>10</v>
      </c>
      <c r="G11" s="1">
        <v>0</v>
      </c>
      <c r="H11" s="1">
        <v>7</v>
      </c>
      <c r="I11" s="1">
        <v>3</v>
      </c>
      <c r="J11" s="1">
        <v>0.85</v>
      </c>
      <c r="K11" s="12">
        <v>9.3393058776855504</v>
      </c>
      <c r="L11" s="12">
        <v>2.8390350341796902</v>
      </c>
      <c r="M11" s="1">
        <v>1.8047981262207</v>
      </c>
      <c r="N11" s="1">
        <v>5.8386173248290998</v>
      </c>
      <c r="O11" s="1">
        <v>4</v>
      </c>
      <c r="P11" s="1">
        <v>4</v>
      </c>
      <c r="Q11" s="1">
        <v>14</v>
      </c>
      <c r="R11" s="19">
        <v>0.28570000000000001</v>
      </c>
      <c r="S11" s="19">
        <f t="shared" si="0"/>
        <v>0.4</v>
      </c>
      <c r="T11" s="1">
        <v>3.7905178070068399</v>
      </c>
      <c r="U11" s="1">
        <v>3.5341429710388201</v>
      </c>
      <c r="V11" s="1">
        <v>3.2270667552947998</v>
      </c>
      <c r="W11" s="12">
        <v>0.307076215744019</v>
      </c>
      <c r="X11" s="1">
        <v>0.56345105171203602</v>
      </c>
      <c r="Y11" s="1">
        <v>0.56345105171203602</v>
      </c>
      <c r="Z11" s="1">
        <v>0.4</v>
      </c>
      <c r="AA11" s="1">
        <v>1</v>
      </c>
      <c r="AB11" s="1">
        <v>0.71428571428571397</v>
      </c>
      <c r="AC11" s="1">
        <v>0.83333333333333304</v>
      </c>
      <c r="AD11" s="1">
        <v>0</v>
      </c>
      <c r="AE11" s="1">
        <v>0.6</v>
      </c>
    </row>
    <row r="12" spans="1:31" x14ac:dyDescent="0.15">
      <c r="A12" s="6">
        <v>539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12.797636032104499</v>
      </c>
      <c r="L12" s="10">
        <v>3.1951885223388699</v>
      </c>
      <c r="M12">
        <v>2.98256111145019</v>
      </c>
      <c r="N12">
        <v>8.5430927276611293</v>
      </c>
      <c r="O12">
        <v>4</v>
      </c>
      <c r="P12">
        <v>4</v>
      </c>
      <c r="Q12">
        <v>14</v>
      </c>
      <c r="R12" s="16">
        <v>0.28570000000000001</v>
      </c>
      <c r="S12" s="16">
        <f t="shared" si="0"/>
        <v>0.4</v>
      </c>
      <c r="T12">
        <v>4.14190673828125</v>
      </c>
      <c r="U12">
        <v>3.9596066474914502</v>
      </c>
      <c r="V12">
        <v>3.5663313865661599</v>
      </c>
      <c r="W12" s="17">
        <v>0.39327526092529302</v>
      </c>
      <c r="X12">
        <v>0.575575351715088</v>
      </c>
      <c r="Y12">
        <v>0.575575351715088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x14ac:dyDescent="0.15">
      <c r="A13" s="6">
        <v>334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9.7976722717285192</v>
      </c>
      <c r="L13" s="3">
        <v>3.17732810974121</v>
      </c>
      <c r="M13">
        <v>2.6821994781494101</v>
      </c>
      <c r="N13">
        <v>5.7997856140136701</v>
      </c>
      <c r="O13">
        <v>3</v>
      </c>
      <c r="P13">
        <v>3</v>
      </c>
      <c r="Q13">
        <v>13</v>
      </c>
      <c r="R13" s="16">
        <v>0.23080000000000001</v>
      </c>
      <c r="S13" s="16">
        <f t="shared" si="0"/>
        <v>0.3</v>
      </c>
      <c r="T13">
        <v>3.8663578033447301</v>
      </c>
      <c r="U13">
        <v>3.6644842624664302</v>
      </c>
      <c r="V13">
        <v>3.3028609752654998</v>
      </c>
      <c r="W13" s="3">
        <v>0.36162328720092801</v>
      </c>
      <c r="X13">
        <v>0.56349682807922397</v>
      </c>
      <c r="Y13">
        <v>0.56349682807922397</v>
      </c>
      <c r="Z13">
        <v>0.3</v>
      </c>
      <c r="AA13">
        <v>1</v>
      </c>
      <c r="AB13">
        <v>0.76923076923076905</v>
      </c>
      <c r="AC13">
        <v>0.86956521739130399</v>
      </c>
      <c r="AD13">
        <v>0</v>
      </c>
      <c r="AE13">
        <v>0.7</v>
      </c>
    </row>
    <row r="14" spans="1:31" x14ac:dyDescent="0.15">
      <c r="A14" s="6">
        <v>608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8.4217014312744105</v>
      </c>
      <c r="L14" s="10">
        <v>3.0600948333740199</v>
      </c>
      <c r="M14">
        <v>2.0581016540527299</v>
      </c>
      <c r="N14">
        <v>6.4310226440429696</v>
      </c>
      <c r="O14">
        <v>5</v>
      </c>
      <c r="P14">
        <v>5</v>
      </c>
      <c r="Q14">
        <v>15</v>
      </c>
      <c r="R14" s="16">
        <v>0.33329999999999999</v>
      </c>
      <c r="S14" s="16">
        <f t="shared" si="0"/>
        <v>0.5</v>
      </c>
      <c r="T14">
        <v>3.7421360015869101</v>
      </c>
      <c r="U14">
        <v>3.3851985931396502</v>
      </c>
      <c r="V14">
        <v>3.19155073165894</v>
      </c>
      <c r="W14" s="17">
        <v>0.193647861480713</v>
      </c>
      <c r="X14">
        <v>0.55058526992797896</v>
      </c>
      <c r="Y14">
        <v>0.55058526992797896</v>
      </c>
      <c r="Z14">
        <v>0.5</v>
      </c>
      <c r="AA14">
        <v>1</v>
      </c>
      <c r="AB14">
        <v>0.66666666666666696</v>
      </c>
      <c r="AC14">
        <v>0.8</v>
      </c>
      <c r="AD14">
        <v>0</v>
      </c>
      <c r="AE14">
        <v>0.5</v>
      </c>
    </row>
    <row r="15" spans="1:31" x14ac:dyDescent="0.15">
      <c r="A15" s="6">
        <v>26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 s="3">
        <v>7.8317146301269496</v>
      </c>
      <c r="L15" s="10">
        <v>3.0649051666259801</v>
      </c>
      <c r="M15">
        <v>0.44335174560546903</v>
      </c>
      <c r="N15">
        <v>7.5477924346923801</v>
      </c>
      <c r="O15">
        <v>4</v>
      </c>
      <c r="P15">
        <v>4</v>
      </c>
      <c r="Q15">
        <v>14</v>
      </c>
      <c r="R15" s="16">
        <v>0.28570000000000001</v>
      </c>
      <c r="S15" s="16">
        <f t="shared" si="0"/>
        <v>0.4</v>
      </c>
      <c r="T15">
        <v>3.2726955413818399</v>
      </c>
      <c r="U15">
        <v>2.7893033027648899</v>
      </c>
      <c r="V15">
        <v>2.7581441402435298</v>
      </c>
      <c r="W15" s="17">
        <v>3.1159162521362301E-2</v>
      </c>
      <c r="X15">
        <v>0.514551401138306</v>
      </c>
      <c r="Y15">
        <v>0.514551401138306</v>
      </c>
      <c r="Z15">
        <v>0.4</v>
      </c>
      <c r="AA15">
        <v>1</v>
      </c>
      <c r="AB15">
        <v>0.71428571428571397</v>
      </c>
      <c r="AC15">
        <v>0.83333333333333304</v>
      </c>
      <c r="AD15">
        <v>0</v>
      </c>
      <c r="AE15">
        <v>0.6</v>
      </c>
    </row>
    <row r="16" spans="1:31" x14ac:dyDescent="0.15">
      <c r="A16" s="6">
        <v>124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 s="3">
        <v>7.3410587310790998</v>
      </c>
      <c r="L16" s="10">
        <v>3.0933818817138699</v>
      </c>
      <c r="M16">
        <v>0.57393264770507801</v>
      </c>
      <c r="N16">
        <v>6.4201107025146502</v>
      </c>
      <c r="O16">
        <v>3</v>
      </c>
      <c r="P16">
        <v>3</v>
      </c>
      <c r="Q16">
        <v>11</v>
      </c>
      <c r="R16" s="16">
        <v>0.2727</v>
      </c>
      <c r="S16" s="16">
        <f t="shared" si="0"/>
        <v>0.3</v>
      </c>
      <c r="T16">
        <v>2.9213008880615199</v>
      </c>
      <c r="U16">
        <v>2.5082163810729998</v>
      </c>
      <c r="V16">
        <v>2.4388997554778999</v>
      </c>
      <c r="W16" s="17">
        <v>6.9316625595092801E-2</v>
      </c>
      <c r="X16">
        <v>0.482401132583618</v>
      </c>
      <c r="Y16">
        <v>0.482401132583618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6">
        <v>872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7.7024211883544904</v>
      </c>
      <c r="L17" s="10">
        <v>3.0466976165771502</v>
      </c>
      <c r="M17">
        <v>1.49460601806641</v>
      </c>
      <c r="N17">
        <v>6.2072620391845703</v>
      </c>
      <c r="O17">
        <v>4</v>
      </c>
      <c r="P17">
        <v>4</v>
      </c>
      <c r="Q17">
        <v>13</v>
      </c>
      <c r="R17" s="16">
        <v>0.30769999999999997</v>
      </c>
      <c r="S17" s="16">
        <f t="shared" si="0"/>
        <v>0.4</v>
      </c>
      <c r="T17">
        <v>2.7578697204589799</v>
      </c>
      <c r="U17">
        <v>2.4421029090881401</v>
      </c>
      <c r="V17">
        <v>2.3006236553192099</v>
      </c>
      <c r="W17" s="17">
        <v>0.14147925376892101</v>
      </c>
      <c r="X17">
        <v>0.45724606513977101</v>
      </c>
      <c r="Y17">
        <v>0.45724606513977101</v>
      </c>
      <c r="Z17">
        <v>0.4</v>
      </c>
      <c r="AA17">
        <v>0.9</v>
      </c>
      <c r="AB17">
        <v>0.69230769230769196</v>
      </c>
      <c r="AC17">
        <v>0.78260869565217395</v>
      </c>
      <c r="AD17">
        <v>0.1</v>
      </c>
      <c r="AE17">
        <v>0.5</v>
      </c>
    </row>
    <row r="18" spans="1:31" x14ac:dyDescent="0.15">
      <c r="A18" s="6">
        <v>81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 s="3">
        <v>9.0150375366210902</v>
      </c>
      <c r="L18" s="10">
        <v>3.1596374511718701</v>
      </c>
      <c r="M18">
        <v>0.88665771484375</v>
      </c>
      <c r="N18">
        <v>7.1648426055908203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3.8138198852539098</v>
      </c>
      <c r="U18">
        <v>3.3624386787414502</v>
      </c>
      <c r="V18">
        <v>3.2055625915527299</v>
      </c>
      <c r="W18" s="17">
        <v>0.15687608718872101</v>
      </c>
      <c r="X18">
        <v>0.60825729370117199</v>
      </c>
      <c r="Y18">
        <v>0.60825729370117199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258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 s="3">
        <v>8.7935047149658203</v>
      </c>
      <c r="L19" s="10">
        <v>3.0823822021484402</v>
      </c>
      <c r="M19">
        <v>0.86180114746093694</v>
      </c>
      <c r="N19">
        <v>6.9810791015625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4.00844383239746</v>
      </c>
      <c r="U19">
        <v>3.5459938049316402</v>
      </c>
      <c r="V19">
        <v>3.3885917663574201</v>
      </c>
      <c r="W19" s="17">
        <v>0.157402038574219</v>
      </c>
      <c r="X19">
        <v>0.61985206604003895</v>
      </c>
      <c r="Y19">
        <v>0.61985206604003895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791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 s="3">
        <v>7.8393573760986301</v>
      </c>
      <c r="L20" s="10">
        <v>3.1168403625488299</v>
      </c>
      <c r="M20">
        <v>1.3087272644043</v>
      </c>
      <c r="N20">
        <v>5.8287982940673801</v>
      </c>
      <c r="O20">
        <v>4</v>
      </c>
      <c r="P20">
        <v>4</v>
      </c>
      <c r="Q20">
        <v>14</v>
      </c>
      <c r="R20" s="16">
        <v>0.28570000000000001</v>
      </c>
      <c r="S20" s="16">
        <f t="shared" si="0"/>
        <v>0.4</v>
      </c>
      <c r="T20">
        <v>3.4938983917236301</v>
      </c>
      <c r="U20">
        <v>3.1642193794250502</v>
      </c>
      <c r="V20">
        <v>2.9954962730407702</v>
      </c>
      <c r="W20" s="17">
        <v>0.16872310638427701</v>
      </c>
      <c r="X20">
        <v>0.498402118682861</v>
      </c>
      <c r="Y20">
        <v>0.498402118682861</v>
      </c>
      <c r="Z20">
        <v>0.4</v>
      </c>
      <c r="AA20">
        <v>1</v>
      </c>
      <c r="AB20">
        <v>0.71428571428571397</v>
      </c>
      <c r="AC20">
        <v>0.83333333333333304</v>
      </c>
      <c r="AD20">
        <v>0</v>
      </c>
      <c r="AE20">
        <v>0.6</v>
      </c>
    </row>
    <row r="21" spans="1:31" s="1" customFormat="1" x14ac:dyDescent="0.15">
      <c r="A21" s="8">
        <v>267</v>
      </c>
      <c r="B21" s="1">
        <v>15</v>
      </c>
      <c r="C21" s="1">
        <v>5</v>
      </c>
      <c r="D21" s="1">
        <v>10</v>
      </c>
      <c r="E21" s="1">
        <v>10</v>
      </c>
      <c r="F21" s="1">
        <v>10</v>
      </c>
      <c r="G21" s="1">
        <v>0</v>
      </c>
      <c r="H21" s="1">
        <v>5</v>
      </c>
      <c r="I21" s="1">
        <v>5</v>
      </c>
      <c r="J21" s="1">
        <v>0.75</v>
      </c>
      <c r="K21" s="12">
        <v>7.2348403930664098</v>
      </c>
      <c r="L21" s="12">
        <v>3.2259273529052699</v>
      </c>
      <c r="M21" s="1">
        <v>1.8032188415527299</v>
      </c>
      <c r="N21" s="1">
        <v>5.1724166870117196</v>
      </c>
      <c r="O21" s="1">
        <v>3</v>
      </c>
      <c r="P21" s="1">
        <v>3</v>
      </c>
      <c r="Q21" s="1">
        <v>12</v>
      </c>
      <c r="R21" s="19">
        <v>0.25</v>
      </c>
      <c r="S21" s="19">
        <f t="shared" si="0"/>
        <v>0.3</v>
      </c>
      <c r="T21" s="1">
        <v>3.08205986022949</v>
      </c>
      <c r="U21" s="1">
        <v>2.7949919700622599</v>
      </c>
      <c r="V21" s="1">
        <v>2.6184489727020299</v>
      </c>
      <c r="W21" s="12">
        <v>0.17654299736022899</v>
      </c>
      <c r="X21" s="1">
        <v>0.46361088752746599</v>
      </c>
      <c r="Y21" s="1">
        <v>0.46361088752746599</v>
      </c>
      <c r="Z21" s="1">
        <v>0.3</v>
      </c>
      <c r="AA21" s="1">
        <v>0.9</v>
      </c>
      <c r="AB21" s="1">
        <v>0.75</v>
      </c>
      <c r="AC21" s="1">
        <v>0.81818181818181801</v>
      </c>
      <c r="AD21" s="1">
        <v>0.1</v>
      </c>
      <c r="AE21" s="1">
        <v>0.6</v>
      </c>
    </row>
    <row r="22" spans="1:31" x14ac:dyDescent="0.15">
      <c r="A22" s="6">
        <v>794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 s="3">
        <v>8.3347587585449201</v>
      </c>
      <c r="L22" s="10">
        <v>3.4529647827148402</v>
      </c>
      <c r="M22">
        <v>2.1411151885986301</v>
      </c>
      <c r="N22">
        <v>4.8567085266113299</v>
      </c>
      <c r="O22">
        <v>3</v>
      </c>
      <c r="P22">
        <v>3</v>
      </c>
      <c r="Q22">
        <v>13</v>
      </c>
      <c r="R22" s="16">
        <v>0.23080000000000001</v>
      </c>
      <c r="S22" s="16">
        <f t="shared" si="0"/>
        <v>0.3</v>
      </c>
      <c r="T22">
        <v>3.56258964538574</v>
      </c>
      <c r="U22">
        <v>3.3104827404022199</v>
      </c>
      <c r="V22">
        <v>3.02004146575928</v>
      </c>
      <c r="W22" s="17">
        <v>0.290441274642944</v>
      </c>
      <c r="X22">
        <v>0.54254817962646495</v>
      </c>
      <c r="Y22">
        <v>0.54254817962646495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670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11.4275016784668</v>
      </c>
      <c r="L23" s="10">
        <v>3.4490318298339799</v>
      </c>
      <c r="M23">
        <v>2.9004650115966801</v>
      </c>
      <c r="N23">
        <v>7.2302360534668004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3.5594825744628902</v>
      </c>
      <c r="U23">
        <v>3.3868663311004599</v>
      </c>
      <c r="V23">
        <v>2.9915952682495099</v>
      </c>
      <c r="W23" s="17">
        <v>0.39527106285095198</v>
      </c>
      <c r="X23">
        <v>0.56788730621337902</v>
      </c>
      <c r="Y23">
        <v>0.56788730621337902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270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8.0952396392822301</v>
      </c>
      <c r="L24" s="10">
        <v>3.45224952697754</v>
      </c>
      <c r="M24">
        <v>2.3418025970459002</v>
      </c>
      <c r="N24">
        <v>4.9622001647949201</v>
      </c>
      <c r="O24">
        <v>2</v>
      </c>
      <c r="P24">
        <v>2</v>
      </c>
      <c r="Q24">
        <v>12</v>
      </c>
      <c r="R24" s="16">
        <v>0.16669999999999999</v>
      </c>
      <c r="S24" s="16">
        <f t="shared" si="0"/>
        <v>0.2</v>
      </c>
      <c r="T24">
        <v>3.2675209045410201</v>
      </c>
      <c r="U24">
        <v>3.0463190078735298</v>
      </c>
      <c r="V24">
        <v>2.7753491401672399</v>
      </c>
      <c r="W24" s="17">
        <v>0.27096986770629899</v>
      </c>
      <c r="X24">
        <v>0.49217176437377902</v>
      </c>
      <c r="Y24">
        <v>0.49217176437377902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6">
        <v>617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10.565208435058601</v>
      </c>
      <c r="L25" s="10">
        <v>3.4449901580810498</v>
      </c>
      <c r="M25">
        <v>1.94963455200195</v>
      </c>
      <c r="N25">
        <v>8.1286315917968697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3.6621036529540998</v>
      </c>
      <c r="U25">
        <v>3.3062231540679901</v>
      </c>
      <c r="V25">
        <v>3.0747036933898899</v>
      </c>
      <c r="W25" s="17">
        <v>0.231519460678101</v>
      </c>
      <c r="X25">
        <v>0.58739995956420898</v>
      </c>
      <c r="Y25">
        <v>0.58739995956420898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553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9.3506202697753906</v>
      </c>
      <c r="L26" s="10">
        <v>3.4300975799560498</v>
      </c>
      <c r="M26">
        <v>2.4258232116699201</v>
      </c>
      <c r="N26">
        <v>5.1102981567382804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4.0341033935546902</v>
      </c>
      <c r="U26">
        <v>3.7965404987335201</v>
      </c>
      <c r="V26">
        <v>3.4373080730438201</v>
      </c>
      <c r="W26" s="17">
        <v>0.35923242568969699</v>
      </c>
      <c r="X26">
        <v>0.59679532051086404</v>
      </c>
      <c r="Y26">
        <v>0.59679532051086404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722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8.5924758911132795</v>
      </c>
      <c r="L27" s="10">
        <v>3.43356132507324</v>
      </c>
      <c r="M27">
        <v>2.3405990600585902</v>
      </c>
      <c r="N27">
        <v>5.8657951354980504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3.22920799255371</v>
      </c>
      <c r="U27">
        <v>2.96181321144104</v>
      </c>
      <c r="V27">
        <v>2.7018067836761501</v>
      </c>
      <c r="W27" s="17">
        <v>0.26000642776489302</v>
      </c>
      <c r="X27">
        <v>0.52740120887756303</v>
      </c>
      <c r="Y27">
        <v>0.52740120887756303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801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8.0972747802734393</v>
      </c>
      <c r="L28" s="10">
        <v>3.4234733581543</v>
      </c>
      <c r="M28">
        <v>2.1172389984130899</v>
      </c>
      <c r="N28">
        <v>4.5240917205810502</v>
      </c>
      <c r="O28">
        <v>2</v>
      </c>
      <c r="P28">
        <v>2</v>
      </c>
      <c r="Q28">
        <v>11</v>
      </c>
      <c r="R28" s="16">
        <v>0.18179999999999999</v>
      </c>
      <c r="S28" s="16">
        <f t="shared" si="0"/>
        <v>0.2</v>
      </c>
      <c r="T28">
        <v>3.30903816223144</v>
      </c>
      <c r="U28">
        <v>3.0930974483489999</v>
      </c>
      <c r="V28">
        <v>2.8015339374542201</v>
      </c>
      <c r="W28" s="17">
        <v>0.291563510894775</v>
      </c>
      <c r="X28">
        <v>0.50750422477722201</v>
      </c>
      <c r="Y28">
        <v>0.50750422477722201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6">
        <v>762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9.4051055908203107</v>
      </c>
      <c r="L29" s="10">
        <v>3.4295520782470699</v>
      </c>
      <c r="M29">
        <v>2.1113662719726598</v>
      </c>
      <c r="N29">
        <v>6.6637954711914098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2.9715652465820299</v>
      </c>
      <c r="U29">
        <v>2.7172491550445601</v>
      </c>
      <c r="V29">
        <v>2.4712443351745601</v>
      </c>
      <c r="W29" s="17">
        <v>0.24600481986999501</v>
      </c>
      <c r="X29">
        <v>0.50032091140747104</v>
      </c>
      <c r="Y29">
        <v>0.50032091140747104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198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8.7684097290039098</v>
      </c>
      <c r="L30" s="10">
        <v>3.3038673400878902</v>
      </c>
      <c r="M30">
        <v>1.0797042846679701</v>
      </c>
      <c r="N30">
        <v>6.4807567596435502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3.76474952697754</v>
      </c>
      <c r="U30">
        <v>3.3759093284606898</v>
      </c>
      <c r="V30">
        <v>3.1784703731536901</v>
      </c>
      <c r="W30" s="17">
        <v>0.197438955307007</v>
      </c>
      <c r="X30">
        <v>0.58627915382385298</v>
      </c>
      <c r="Y30">
        <v>0.58627915382385298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s="1" customFormat="1" x14ac:dyDescent="0.15">
      <c r="A31" s="8">
        <v>493</v>
      </c>
      <c r="B31" s="1">
        <v>15</v>
      </c>
      <c r="C31" s="1">
        <v>5</v>
      </c>
      <c r="D31" s="1">
        <v>10</v>
      </c>
      <c r="E31" s="1">
        <v>10</v>
      </c>
      <c r="F31" s="1">
        <v>10</v>
      </c>
      <c r="G31" s="1">
        <v>0</v>
      </c>
      <c r="H31" s="1">
        <v>5</v>
      </c>
      <c r="I31" s="1">
        <v>5</v>
      </c>
      <c r="J31" s="1">
        <v>0.75</v>
      </c>
      <c r="K31" s="12">
        <v>7.8912525177001998</v>
      </c>
      <c r="L31" s="12">
        <v>3.30648612976074</v>
      </c>
      <c r="M31" s="1">
        <v>1.63422775268555</v>
      </c>
      <c r="N31" s="1">
        <v>5.8250179290771502</v>
      </c>
      <c r="O31" s="1">
        <v>3</v>
      </c>
      <c r="P31" s="1">
        <v>3</v>
      </c>
      <c r="Q31" s="1">
        <v>13</v>
      </c>
      <c r="R31" s="19">
        <v>0.23080000000000001</v>
      </c>
      <c r="S31" s="19">
        <f t="shared" si="0"/>
        <v>0.3</v>
      </c>
      <c r="T31" s="1">
        <v>3.1980972290039098</v>
      </c>
      <c r="U31" s="1">
        <v>2.8720688819885201</v>
      </c>
      <c r="V31" s="1">
        <v>2.6721639633178702</v>
      </c>
      <c r="W31" s="12">
        <v>0.19990491867065399</v>
      </c>
      <c r="X31" s="1">
        <v>0.52593326568603505</v>
      </c>
      <c r="Y31" s="1">
        <v>0.52593326568603505</v>
      </c>
      <c r="Z31" s="1">
        <v>0.3</v>
      </c>
      <c r="AA31" s="1">
        <v>1</v>
      </c>
      <c r="AB31" s="1">
        <v>0.76923076923076905</v>
      </c>
      <c r="AC31" s="1">
        <v>0.86956521739130399</v>
      </c>
      <c r="AD31" s="1">
        <v>0</v>
      </c>
      <c r="AE31" s="1">
        <v>0.7</v>
      </c>
    </row>
    <row r="32" spans="1:31" x14ac:dyDescent="0.15">
      <c r="A32" s="6">
        <v>346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9.2520637512206996</v>
      </c>
      <c r="L32" s="10">
        <v>3.5100860595703098</v>
      </c>
      <c r="M32">
        <v>2.6267127990722701</v>
      </c>
      <c r="N32">
        <v>5.2582244873046902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4.05875587463379</v>
      </c>
      <c r="U32">
        <v>3.8101456165313698</v>
      </c>
      <c r="V32">
        <v>3.4641640186309801</v>
      </c>
      <c r="W32" s="17">
        <v>0.34598159790039101</v>
      </c>
      <c r="X32">
        <v>0.59459185600280795</v>
      </c>
      <c r="Y32">
        <v>0.59459185600280795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7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9.7504291534423793</v>
      </c>
      <c r="L33" s="10">
        <v>3.6274681091308598</v>
      </c>
      <c r="M33">
        <v>3.2106761932372998</v>
      </c>
      <c r="N33">
        <v>5.56974220275879</v>
      </c>
      <c r="O33">
        <v>2</v>
      </c>
      <c r="P33">
        <v>2</v>
      </c>
      <c r="Q33">
        <v>12</v>
      </c>
      <c r="R33" s="16">
        <v>0.16669999999999999</v>
      </c>
      <c r="S33" s="16">
        <f t="shared" si="0"/>
        <v>0.2</v>
      </c>
      <c r="T33">
        <v>3.89222908020019</v>
      </c>
      <c r="U33">
        <v>3.7008795738220202</v>
      </c>
      <c r="V33">
        <v>3.3142113685607901</v>
      </c>
      <c r="W33" s="17">
        <v>0.38666820526123102</v>
      </c>
      <c r="X33">
        <v>0.57801771163940396</v>
      </c>
      <c r="Y33">
        <v>0.57801771163940396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199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7.9574508666992196</v>
      </c>
      <c r="L34" s="10">
        <v>3.5844383239746098</v>
      </c>
      <c r="M34">
        <v>2.3754787445068399</v>
      </c>
      <c r="N34">
        <v>4.2659530639648402</v>
      </c>
      <c r="O34">
        <v>2</v>
      </c>
      <c r="P34">
        <v>2</v>
      </c>
      <c r="Q34">
        <v>11</v>
      </c>
      <c r="R34" s="16">
        <v>0.18179999999999999</v>
      </c>
      <c r="S34" s="16">
        <f t="shared" si="0"/>
        <v>0.2</v>
      </c>
      <c r="T34">
        <v>3.0793838500976598</v>
      </c>
      <c r="U34">
        <v>2.87855720520019</v>
      </c>
      <c r="V34">
        <v>2.57972311973572</v>
      </c>
      <c r="W34" s="17">
        <v>0.29883408546447698</v>
      </c>
      <c r="X34">
        <v>0.49966073036193798</v>
      </c>
      <c r="Y34">
        <v>0.49966073036193798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6">
        <v>686</v>
      </c>
      <c r="B35">
        <v>14</v>
      </c>
      <c r="C35">
        <v>6</v>
      </c>
      <c r="D35">
        <v>10</v>
      </c>
      <c r="E35">
        <v>10</v>
      </c>
      <c r="F35">
        <v>9</v>
      </c>
      <c r="G35">
        <v>1</v>
      </c>
      <c r="H35">
        <v>5</v>
      </c>
      <c r="I35">
        <v>5</v>
      </c>
      <c r="J35">
        <v>0.7</v>
      </c>
      <c r="K35" s="3">
        <v>8.5101070404052699</v>
      </c>
      <c r="L35" s="10">
        <v>3.6526260375976598</v>
      </c>
      <c r="M35">
        <v>1.3950080871582</v>
      </c>
      <c r="N35">
        <v>5.1997261047363299</v>
      </c>
      <c r="O35">
        <v>3</v>
      </c>
      <c r="P35">
        <v>3</v>
      </c>
      <c r="Q35">
        <v>12</v>
      </c>
      <c r="R35" s="16">
        <v>0.25</v>
      </c>
      <c r="S35" s="16">
        <f t="shared" si="0"/>
        <v>0.3</v>
      </c>
      <c r="T35">
        <v>2.9942722320556601</v>
      </c>
      <c r="U35">
        <v>2.6814846992492698</v>
      </c>
      <c r="V35">
        <v>2.5469164848327601</v>
      </c>
      <c r="W35" s="17">
        <v>0.13456821441650399</v>
      </c>
      <c r="X35">
        <v>0.4473557472229</v>
      </c>
      <c r="Y35">
        <v>0.4473557472229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6">
        <v>242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7.4073791503906197</v>
      </c>
      <c r="L36" s="10">
        <v>3.5334434509277299</v>
      </c>
      <c r="M36">
        <v>2.1262779235839799</v>
      </c>
      <c r="N36">
        <v>4.9335460662841797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2.9706649780273402</v>
      </c>
      <c r="U36">
        <v>2.7171599864959699</v>
      </c>
      <c r="V36">
        <v>2.5024516582489</v>
      </c>
      <c r="W36" s="17">
        <v>0.21470832824707001</v>
      </c>
      <c r="X36">
        <v>0.46821331977844199</v>
      </c>
      <c r="Y36">
        <v>0.46821331977844199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47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8.6016101837158203</v>
      </c>
      <c r="L37" s="10">
        <v>3.5562801361084002</v>
      </c>
      <c r="M37">
        <v>1.72512435913086</v>
      </c>
      <c r="N37">
        <v>6.4283504486084002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3.1413154602050799</v>
      </c>
      <c r="U37">
        <v>2.8176734447479199</v>
      </c>
      <c r="V37">
        <v>2.60455298423767</v>
      </c>
      <c r="W37" s="17">
        <v>0.21312046051025399</v>
      </c>
      <c r="X37">
        <v>0.536762475967407</v>
      </c>
      <c r="Y37">
        <v>0.536762475967407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68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8.9207992553710902</v>
      </c>
      <c r="L38" s="10">
        <v>3.6267127990722701</v>
      </c>
      <c r="M38">
        <v>1.4827880859375</v>
      </c>
      <c r="N38">
        <v>6.3003005981445304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3.2321224212646502</v>
      </c>
      <c r="U38">
        <v>2.8975479602813698</v>
      </c>
      <c r="V38">
        <v>2.66992235183716</v>
      </c>
      <c r="W38" s="17">
        <v>0.22762560844421401</v>
      </c>
      <c r="X38">
        <v>0.56220006942749001</v>
      </c>
      <c r="Y38">
        <v>0.56220006942749001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22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7.8447742462158203</v>
      </c>
      <c r="L39" s="10">
        <v>3.5581932067871098</v>
      </c>
      <c r="M39">
        <v>1.8253154754638701</v>
      </c>
      <c r="N39">
        <v>5.1074123382568404</v>
      </c>
      <c r="O39">
        <v>3</v>
      </c>
      <c r="P39">
        <v>3</v>
      </c>
      <c r="Q39">
        <v>12</v>
      </c>
      <c r="R39" s="16">
        <v>0.25</v>
      </c>
      <c r="S39" s="16">
        <f t="shared" si="0"/>
        <v>0.3</v>
      </c>
      <c r="T39">
        <v>3.2751617431640598</v>
      </c>
      <c r="U39">
        <v>2.9962241649627699</v>
      </c>
      <c r="V39">
        <v>2.7968080043792698</v>
      </c>
      <c r="W39" s="17">
        <v>0.19941616058349601</v>
      </c>
      <c r="X39">
        <v>0.47835373878478998</v>
      </c>
      <c r="Y39">
        <v>0.47835373878478998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6">
        <v>627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9.0328903198242205</v>
      </c>
      <c r="L40" s="3">
        <v>3.56332206726074</v>
      </c>
      <c r="M40">
        <v>1.3673553466796899</v>
      </c>
      <c r="N40">
        <v>6.5472145080566397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2.9811477661132799</v>
      </c>
      <c r="U40">
        <v>2.66263651847839</v>
      </c>
      <c r="V40">
        <v>2.4581284523010201</v>
      </c>
      <c r="W40" s="3">
        <v>0.204508066177368</v>
      </c>
      <c r="X40">
        <v>0.52301931381225597</v>
      </c>
      <c r="Y40">
        <v>0.52301931381225597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s="1" customFormat="1" x14ac:dyDescent="0.15">
      <c r="A41" s="8">
        <v>706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2">
        <v>8.3719978332519496</v>
      </c>
      <c r="L41" s="12">
        <v>3.50216865539551</v>
      </c>
      <c r="M41" s="1">
        <v>1.48310470581055</v>
      </c>
      <c r="N41" s="1">
        <v>5.7015380859375</v>
      </c>
      <c r="O41" s="1">
        <v>3</v>
      </c>
      <c r="P41" s="1">
        <v>3</v>
      </c>
      <c r="Q41" s="1">
        <v>13</v>
      </c>
      <c r="R41" s="19">
        <v>0.23080000000000001</v>
      </c>
      <c r="S41" s="19">
        <f t="shared" si="0"/>
        <v>0.3</v>
      </c>
      <c r="T41" s="1">
        <v>3.6610755920410201</v>
      </c>
      <c r="U41" s="1">
        <v>3.3353500366210902</v>
      </c>
      <c r="V41" s="1">
        <v>3.1281661987304701</v>
      </c>
      <c r="W41" s="12">
        <v>0.207183837890625</v>
      </c>
      <c r="X41" s="1">
        <v>0.53290939331054699</v>
      </c>
      <c r="Y41" s="1">
        <v>0.53290939331054699</v>
      </c>
      <c r="Z41" s="1">
        <v>0.3</v>
      </c>
      <c r="AA41" s="1">
        <v>1</v>
      </c>
      <c r="AB41" s="1">
        <v>0.76923076923076905</v>
      </c>
      <c r="AC41" s="1">
        <v>0.86956521739130399</v>
      </c>
      <c r="AD41" s="1">
        <v>0</v>
      </c>
      <c r="AE41" s="1">
        <v>0.7</v>
      </c>
    </row>
    <row r="42" spans="1:31" x14ac:dyDescent="0.15">
      <c r="A42" s="6">
        <v>882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9.9116401672363299</v>
      </c>
      <c r="L42" s="10">
        <v>3.74661064147949</v>
      </c>
      <c r="M42">
        <v>2.8872547149658199</v>
      </c>
      <c r="N42">
        <v>5.9426651000976598</v>
      </c>
      <c r="O42">
        <v>3</v>
      </c>
      <c r="P42">
        <v>3</v>
      </c>
      <c r="Q42">
        <v>13</v>
      </c>
      <c r="R42" s="16">
        <v>0.23080000000000001</v>
      </c>
      <c r="S42" s="16">
        <f t="shared" si="0"/>
        <v>0.3</v>
      </c>
      <c r="T42">
        <v>3.9385604858398402</v>
      </c>
      <c r="U42">
        <v>3.7132165431976301</v>
      </c>
      <c r="V42">
        <v>3.35617303848267</v>
      </c>
      <c r="W42" s="17">
        <v>0.35704350471496599</v>
      </c>
      <c r="X42">
        <v>0.58238744735717796</v>
      </c>
      <c r="Y42">
        <v>0.58238744735717796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287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8.0243225097656197</v>
      </c>
      <c r="L43" s="3">
        <v>3.7559452056884801</v>
      </c>
      <c r="M43">
        <v>2.51016426086426</v>
      </c>
      <c r="N43">
        <v>3.9995098114013699</v>
      </c>
      <c r="O43">
        <v>2</v>
      </c>
      <c r="P43">
        <v>2</v>
      </c>
      <c r="Q43">
        <v>11</v>
      </c>
      <c r="R43" s="16">
        <v>0.18179999999999999</v>
      </c>
      <c r="S43" s="16">
        <f t="shared" si="0"/>
        <v>0.2</v>
      </c>
      <c r="T43">
        <v>3.2217845916747998</v>
      </c>
      <c r="U43">
        <v>3.0187540054321298</v>
      </c>
      <c r="V43">
        <v>2.7104396820068399</v>
      </c>
      <c r="W43" s="3">
        <v>0.30831432342529302</v>
      </c>
      <c r="X43">
        <v>0.51134490966796897</v>
      </c>
      <c r="Y43">
        <v>0.51134490966796897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6">
        <v>421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10.324913024902299</v>
      </c>
      <c r="L44" s="10">
        <v>3.7413082122802699</v>
      </c>
      <c r="M44">
        <v>3.3769016265869101</v>
      </c>
      <c r="N44">
        <v>6.4074726104736301</v>
      </c>
      <c r="O44">
        <v>6</v>
      </c>
      <c r="P44">
        <v>6</v>
      </c>
      <c r="Q44">
        <v>16</v>
      </c>
      <c r="R44" s="16">
        <v>0.375</v>
      </c>
      <c r="S44" s="16">
        <f t="shared" si="0"/>
        <v>0.6</v>
      </c>
      <c r="T44">
        <v>4.0800895690918004</v>
      </c>
      <c r="U44">
        <v>3.8440616130828902</v>
      </c>
      <c r="V44">
        <v>3.4748260974884002</v>
      </c>
      <c r="W44" s="17">
        <v>0.36923551559448198</v>
      </c>
      <c r="X44">
        <v>0.605263471603394</v>
      </c>
      <c r="Y44">
        <v>0.605263471603394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181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8.5174999237060494</v>
      </c>
      <c r="L45" s="3">
        <v>3.8955554962158199</v>
      </c>
      <c r="M45">
        <v>1.7473907470703101</v>
      </c>
      <c r="N45">
        <v>4.9475631713867196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3.5174446105957</v>
      </c>
      <c r="U45">
        <v>3.2080383300781201</v>
      </c>
      <c r="V45">
        <v>2.9224302768707302</v>
      </c>
      <c r="W45" s="3">
        <v>0.28560805320739802</v>
      </c>
      <c r="X45">
        <v>0.59501433372497603</v>
      </c>
      <c r="Y45">
        <v>0.59501433372497603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116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10.695125579834</v>
      </c>
      <c r="L46" s="10">
        <v>3.86113357543945</v>
      </c>
      <c r="M46">
        <v>3.4150371551513699</v>
      </c>
      <c r="N46">
        <v>6.3120250701904297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4.1133708953857404</v>
      </c>
      <c r="U46">
        <v>3.9187879562377899</v>
      </c>
      <c r="V46">
        <v>3.5277342796325701</v>
      </c>
      <c r="W46" s="17">
        <v>0.391053676605225</v>
      </c>
      <c r="X46">
        <v>0.58563661575317405</v>
      </c>
      <c r="Y46">
        <v>0.58563661575317405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861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9.8185920715331996</v>
      </c>
      <c r="L47" s="10">
        <v>3.8734283447265598</v>
      </c>
      <c r="M47">
        <v>2.5040645599365199</v>
      </c>
      <c r="N47">
        <v>6.4851856231689498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3.3982200622558598</v>
      </c>
      <c r="U47">
        <v>3.1158468723297101</v>
      </c>
      <c r="V47">
        <v>2.8158423900604199</v>
      </c>
      <c r="W47" s="17">
        <v>0.300004482269287</v>
      </c>
      <c r="X47">
        <v>0.58237767219543501</v>
      </c>
      <c r="Y47">
        <v>0.58237767219543501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887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10.2275581359863</v>
      </c>
      <c r="L48" s="10">
        <v>3.8743839263915998</v>
      </c>
      <c r="M48">
        <v>3.3857994079589799</v>
      </c>
      <c r="N48">
        <v>5.4985122680664098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4.1704597473144496</v>
      </c>
      <c r="U48">
        <v>3.9681935310363801</v>
      </c>
      <c r="V48">
        <v>3.58179712295532</v>
      </c>
      <c r="W48" s="17">
        <v>0.38639640808105502</v>
      </c>
      <c r="X48">
        <v>0.58866262435913097</v>
      </c>
      <c r="Y48">
        <v>0.58866262435913097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377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8.2505340576171893</v>
      </c>
      <c r="L49" s="10">
        <v>3.88496971130371</v>
      </c>
      <c r="M49">
        <v>2.65253829956055</v>
      </c>
      <c r="N49">
        <v>4.1948738098144496</v>
      </c>
      <c r="O49">
        <v>2</v>
      </c>
      <c r="P49">
        <v>2</v>
      </c>
      <c r="Q49">
        <v>12</v>
      </c>
      <c r="R49" s="16">
        <v>0.16669999999999999</v>
      </c>
      <c r="S49" s="16">
        <f t="shared" si="0"/>
        <v>0.2</v>
      </c>
      <c r="T49">
        <v>3.1810302734375</v>
      </c>
      <c r="U49">
        <v>2.9841549396514901</v>
      </c>
      <c r="V49">
        <v>2.6513941287994398</v>
      </c>
      <c r="W49" s="17">
        <v>0.332760810852051</v>
      </c>
      <c r="X49">
        <v>0.52963614463806197</v>
      </c>
      <c r="Y49">
        <v>0.52963614463806197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6">
        <v>774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9.9837837219238299</v>
      </c>
      <c r="L50" s="10">
        <v>3.8917007446289098</v>
      </c>
      <c r="M50">
        <v>3.5301170349121098</v>
      </c>
      <c r="N50">
        <v>5.8071537017822301</v>
      </c>
      <c r="O50">
        <v>2</v>
      </c>
      <c r="P50">
        <v>2</v>
      </c>
      <c r="Q50">
        <v>12</v>
      </c>
      <c r="R50" s="16">
        <v>0.16669999999999999</v>
      </c>
      <c r="S50" s="16">
        <f t="shared" si="0"/>
        <v>0.2</v>
      </c>
      <c r="T50">
        <v>3.93145751953125</v>
      </c>
      <c r="U50">
        <v>3.73478102684021</v>
      </c>
      <c r="V50">
        <v>3.3527534008026101</v>
      </c>
      <c r="W50" s="17">
        <v>0.38202762603759799</v>
      </c>
      <c r="X50">
        <v>0.57870411872863803</v>
      </c>
      <c r="Y50">
        <v>0.57870411872863803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s="1" customFormat="1" x14ac:dyDescent="0.15">
      <c r="A51" s="8">
        <v>715</v>
      </c>
      <c r="B51" s="1">
        <v>17</v>
      </c>
      <c r="C51" s="1">
        <v>3</v>
      </c>
      <c r="D51" s="1">
        <v>10</v>
      </c>
      <c r="E51" s="1">
        <v>10</v>
      </c>
      <c r="F51" s="1">
        <v>10</v>
      </c>
      <c r="G51" s="1">
        <v>0</v>
      </c>
      <c r="H51" s="1">
        <v>7</v>
      </c>
      <c r="I51" s="1">
        <v>3</v>
      </c>
      <c r="J51" s="1">
        <v>0.85</v>
      </c>
      <c r="K51" s="12">
        <v>9.5674629211425799</v>
      </c>
      <c r="L51" s="12">
        <v>3.8139095306396502</v>
      </c>
      <c r="M51" s="1">
        <v>3.18080329895019</v>
      </c>
      <c r="N51" s="1">
        <v>6.1090106964111301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0"/>
        <v>0.3</v>
      </c>
      <c r="T51" s="1">
        <v>3.7163944244384801</v>
      </c>
      <c r="U51" s="1">
        <v>3.4742794036865199</v>
      </c>
      <c r="V51" s="1">
        <v>3.1432590484619101</v>
      </c>
      <c r="W51" s="12">
        <v>0.33102035522460899</v>
      </c>
      <c r="X51" s="1">
        <v>0.57313537597656194</v>
      </c>
      <c r="Y51" s="1">
        <v>0.57313537597656194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357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8.6068115234375</v>
      </c>
      <c r="L52" s="10">
        <v>3.9097385406494101</v>
      </c>
      <c r="M52">
        <v>1.8372611999511701</v>
      </c>
      <c r="N52">
        <v>5.2491798400878897</v>
      </c>
      <c r="O52">
        <v>2</v>
      </c>
      <c r="P52">
        <v>2</v>
      </c>
      <c r="Q52">
        <v>12</v>
      </c>
      <c r="R52" s="16">
        <v>0.16669999999999999</v>
      </c>
      <c r="S52" s="16">
        <f t="shared" si="0"/>
        <v>0.2</v>
      </c>
      <c r="T52">
        <v>3.50625801086426</v>
      </c>
      <c r="U52">
        <v>3.1938400268554701</v>
      </c>
      <c r="V52">
        <v>2.91675972938538</v>
      </c>
      <c r="W52" s="17">
        <v>0.277080297470093</v>
      </c>
      <c r="X52">
        <v>0.58949828147888195</v>
      </c>
      <c r="Y52">
        <v>0.58949828147888195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814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8.7280445098877006</v>
      </c>
      <c r="L53" s="10">
        <v>3.9425106048584002</v>
      </c>
      <c r="M53">
        <v>3.1601314544677699</v>
      </c>
      <c r="N53">
        <v>4.2285442352294904</v>
      </c>
      <c r="O53">
        <v>2</v>
      </c>
      <c r="P53">
        <v>2</v>
      </c>
      <c r="Q53">
        <v>12</v>
      </c>
      <c r="R53" s="16">
        <v>0.16669999999999999</v>
      </c>
      <c r="S53" s="16">
        <f t="shared" si="0"/>
        <v>0.2</v>
      </c>
      <c r="T53">
        <v>3.6649322509765598</v>
      </c>
      <c r="U53">
        <v>3.4909923076629599</v>
      </c>
      <c r="V53">
        <v>3.1285991668701199</v>
      </c>
      <c r="W53" s="17">
        <v>0.36239314079284701</v>
      </c>
      <c r="X53">
        <v>0.53633308410644498</v>
      </c>
      <c r="Y53">
        <v>0.53633308410644498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6">
        <v>977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10.467790603637701</v>
      </c>
      <c r="L54" s="10">
        <v>3.95425605773926</v>
      </c>
      <c r="M54">
        <v>3.54449462890625</v>
      </c>
      <c r="N54">
        <v>6.0931262969970703</v>
      </c>
      <c r="O54">
        <v>3</v>
      </c>
      <c r="P54">
        <v>3</v>
      </c>
      <c r="Q54">
        <v>13</v>
      </c>
      <c r="R54" s="16">
        <v>0.23080000000000001</v>
      </c>
      <c r="S54" s="16">
        <f t="shared" si="0"/>
        <v>0.3</v>
      </c>
      <c r="T54">
        <v>4.0049190521240199</v>
      </c>
      <c r="U54">
        <v>3.8048429489135702</v>
      </c>
      <c r="V54">
        <v>3.3979873657226598</v>
      </c>
      <c r="W54" s="17">
        <v>0.40685558319091802</v>
      </c>
      <c r="X54">
        <v>0.60693168640136697</v>
      </c>
      <c r="Y54">
        <v>0.60693168640136697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447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9.1051177978515607</v>
      </c>
      <c r="L55" s="10">
        <v>4.0541019439697301</v>
      </c>
      <c r="M55">
        <v>3.3755970001220699</v>
      </c>
      <c r="N55">
        <v>4.9540519714355504</v>
      </c>
      <c r="O55">
        <v>2</v>
      </c>
      <c r="P55">
        <v>2</v>
      </c>
      <c r="Q55">
        <v>11</v>
      </c>
      <c r="R55" s="16">
        <v>0.18179999999999999</v>
      </c>
      <c r="S55" s="16">
        <f t="shared" si="0"/>
        <v>0.2</v>
      </c>
      <c r="T55">
        <v>3.4527492523193399</v>
      </c>
      <c r="U55">
        <v>3.28089499473572</v>
      </c>
      <c r="V55">
        <v>2.9209547042846702</v>
      </c>
      <c r="W55" s="17">
        <v>0.35994029045105003</v>
      </c>
      <c r="X55">
        <v>0.53179454803466797</v>
      </c>
      <c r="Y55">
        <v>0.53179454803466797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6">
        <v>121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9.7340965270996094</v>
      </c>
      <c r="L56" s="10">
        <v>3.9624137878418</v>
      </c>
      <c r="M56">
        <v>3.2657928466796902</v>
      </c>
      <c r="N56">
        <v>5.9232063293456996</v>
      </c>
      <c r="O56">
        <v>2</v>
      </c>
      <c r="P56">
        <v>2</v>
      </c>
      <c r="Q56">
        <v>12</v>
      </c>
      <c r="R56" s="16">
        <v>0.16669999999999999</v>
      </c>
      <c r="S56" s="16">
        <f t="shared" ref="S56:S61" si="1">O56/E56</f>
        <v>0.2</v>
      </c>
      <c r="T56">
        <v>4.0050354003906197</v>
      </c>
      <c r="U56">
        <v>3.7688567638397199</v>
      </c>
      <c r="V56">
        <v>3.4036056995391801</v>
      </c>
      <c r="W56" s="17">
        <v>0.365251064300537</v>
      </c>
      <c r="X56">
        <v>0.60142970085143999</v>
      </c>
      <c r="Y56">
        <v>0.60142970085143999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506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9.1073722839355504</v>
      </c>
      <c r="L57" s="10">
        <v>4.0065002441406197</v>
      </c>
      <c r="M57">
        <v>2.60190773010254</v>
      </c>
      <c r="N57">
        <v>4.9899616241455096</v>
      </c>
      <c r="O57">
        <v>2</v>
      </c>
      <c r="P57">
        <v>2</v>
      </c>
      <c r="Q57">
        <v>12</v>
      </c>
      <c r="R57" s="16">
        <v>0.16669999999999999</v>
      </c>
      <c r="S57" s="16">
        <f t="shared" si="1"/>
        <v>0.2</v>
      </c>
      <c r="T57">
        <v>3.3818607330322301</v>
      </c>
      <c r="U57">
        <v>3.1554019451141402</v>
      </c>
      <c r="V57">
        <v>2.8022875785827601</v>
      </c>
      <c r="W57" s="17">
        <v>0.35311436653137201</v>
      </c>
      <c r="X57">
        <v>0.579573154449463</v>
      </c>
      <c r="Y57">
        <v>0.579573154449463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975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8.6650199890136701</v>
      </c>
      <c r="L58" s="10">
        <v>4.0209655761718697</v>
      </c>
      <c r="M58">
        <v>3.30251884460449</v>
      </c>
      <c r="N58">
        <v>4.23954200744629</v>
      </c>
      <c r="O58">
        <v>2</v>
      </c>
      <c r="P58">
        <v>2</v>
      </c>
      <c r="Q58">
        <v>12</v>
      </c>
      <c r="R58" s="16">
        <v>0.16669999999999999</v>
      </c>
      <c r="S58" s="16">
        <f t="shared" si="1"/>
        <v>0.2</v>
      </c>
      <c r="T58">
        <v>3.4661102294921902</v>
      </c>
      <c r="U58">
        <v>3.2868278026580802</v>
      </c>
      <c r="V58">
        <v>2.9198410511016801</v>
      </c>
      <c r="W58" s="17">
        <v>0.36698675155639598</v>
      </c>
      <c r="X58">
        <v>0.54626917839050304</v>
      </c>
      <c r="Y58">
        <v>0.54626917839050304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x14ac:dyDescent="0.15">
      <c r="A59" s="6">
        <v>738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10.526350021362299</v>
      </c>
      <c r="L59" s="10">
        <v>4.0360393524169904</v>
      </c>
      <c r="M59">
        <v>3.4618988037109402</v>
      </c>
      <c r="N59">
        <v>5.2421836853027299</v>
      </c>
      <c r="O59">
        <v>2</v>
      </c>
      <c r="P59">
        <v>2</v>
      </c>
      <c r="Q59">
        <v>12</v>
      </c>
      <c r="R59" s="16">
        <v>0.16669999999999999</v>
      </c>
      <c r="S59" s="16">
        <f t="shared" si="1"/>
        <v>0.2</v>
      </c>
      <c r="T59">
        <v>4.0297908782959002</v>
      </c>
      <c r="U59">
        <v>3.87283563613892</v>
      </c>
      <c r="V59">
        <v>3.4242961406707799</v>
      </c>
      <c r="W59" s="17">
        <v>0.44853949546813998</v>
      </c>
      <c r="X59">
        <v>0.60549473762512196</v>
      </c>
      <c r="Y59">
        <v>0.60549473762512196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98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9.8297519683837908</v>
      </c>
      <c r="L60" s="10">
        <v>4.0625991821289098</v>
      </c>
      <c r="M60">
        <v>3.78593826293945</v>
      </c>
      <c r="N60">
        <v>5.8256168365478498</v>
      </c>
      <c r="O60">
        <v>3</v>
      </c>
      <c r="P60">
        <v>3</v>
      </c>
      <c r="Q60">
        <v>13</v>
      </c>
      <c r="R60" s="16">
        <v>0.23080000000000001</v>
      </c>
      <c r="S60" s="16">
        <f t="shared" si="1"/>
        <v>0.3</v>
      </c>
      <c r="T60">
        <v>3.76481056213379</v>
      </c>
      <c r="U60">
        <v>3.5798575878143302</v>
      </c>
      <c r="V60">
        <v>3.2034485340118399</v>
      </c>
      <c r="W60" s="17">
        <v>0.37640905380249001</v>
      </c>
      <c r="X60">
        <v>0.56136202812194802</v>
      </c>
      <c r="Y60">
        <v>0.56136202812194802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s="1" customFormat="1" x14ac:dyDescent="0.15">
      <c r="A61" s="8">
        <v>325</v>
      </c>
      <c r="B61" s="1">
        <v>16</v>
      </c>
      <c r="C61" s="1">
        <v>4</v>
      </c>
      <c r="D61" s="1">
        <v>10</v>
      </c>
      <c r="E61" s="1">
        <v>10</v>
      </c>
      <c r="F61" s="1">
        <v>10</v>
      </c>
      <c r="G61" s="1">
        <v>0</v>
      </c>
      <c r="H61" s="1">
        <v>6</v>
      </c>
      <c r="I61" s="1">
        <v>4</v>
      </c>
      <c r="J61" s="1">
        <v>0.8</v>
      </c>
      <c r="K61" s="12">
        <v>7.8486690521240199</v>
      </c>
      <c r="L61" s="12">
        <v>4.0500717163085902</v>
      </c>
      <c r="M61" s="1">
        <v>3.0804080963134801</v>
      </c>
      <c r="N61" s="1">
        <v>3.9068298339843701</v>
      </c>
      <c r="O61" s="1">
        <v>2</v>
      </c>
      <c r="P61" s="1">
        <v>2</v>
      </c>
      <c r="Q61" s="1">
        <v>11</v>
      </c>
      <c r="R61" s="19">
        <v>0.18179999999999999</v>
      </c>
      <c r="S61" s="19">
        <f t="shared" si="1"/>
        <v>0.2</v>
      </c>
      <c r="T61" s="1">
        <v>3.2830562591552699</v>
      </c>
      <c r="U61" s="1">
        <v>3.1005103588104199</v>
      </c>
      <c r="V61" s="1">
        <v>2.78123211860657</v>
      </c>
      <c r="W61" s="12">
        <v>0.31927824020385698</v>
      </c>
      <c r="X61" s="1">
        <v>0.50182414054870605</v>
      </c>
      <c r="Y61" s="1">
        <v>0.50182414054870605</v>
      </c>
      <c r="Z61" s="1">
        <v>0.2</v>
      </c>
      <c r="AA61" s="1">
        <v>0.9</v>
      </c>
      <c r="AB61" s="1">
        <v>0.81818181818181801</v>
      </c>
      <c r="AC61" s="1">
        <v>0.85714285714285698</v>
      </c>
      <c r="AD61" s="1">
        <v>0.1</v>
      </c>
      <c r="AE61" s="1">
        <v>0.7</v>
      </c>
    </row>
    <row r="62" spans="1:31" s="3" customFormat="1" x14ac:dyDescent="0.15">
      <c r="K62" s="13" t="s">
        <v>29</v>
      </c>
      <c r="L62" s="10">
        <f>AVERAGE(L2:L61)</f>
        <v>3.4722486813863118</v>
      </c>
      <c r="W62" s="17">
        <f t="shared" ref="W62:AE62" si="2">AVERAGE(W2:W61)</f>
        <v>0.29128696521123243</v>
      </c>
      <c r="Z62" s="3">
        <f t="shared" si="2"/>
        <v>0.33</v>
      </c>
      <c r="AA62" s="3">
        <f t="shared" si="2"/>
        <v>0.97999999999999987</v>
      </c>
      <c r="AB62" s="3">
        <f t="shared" si="2"/>
        <v>0.75380328735591895</v>
      </c>
      <c r="AC62" s="3">
        <f t="shared" si="2"/>
        <v>0.85012480106932842</v>
      </c>
      <c r="AD62" s="3">
        <f t="shared" si="2"/>
        <v>0.02</v>
      </c>
      <c r="AE62" s="3">
        <f t="shared" si="2"/>
        <v>0.64999999999999991</v>
      </c>
    </row>
    <row r="63" spans="1:31" s="3" customFormat="1" x14ac:dyDescent="0.15">
      <c r="K63" s="14" t="s">
        <v>30</v>
      </c>
      <c r="L63" s="10">
        <f>MAX(L2:L61)</f>
        <v>4.0625991821289098</v>
      </c>
      <c r="W63" s="17">
        <f t="shared" ref="W63:AE63" si="3">MAX(W2:W61)</f>
        <v>0.44853949546813998</v>
      </c>
      <c r="Z63" s="3">
        <f t="shared" si="3"/>
        <v>0.9</v>
      </c>
      <c r="AA63" s="3">
        <f t="shared" si="3"/>
        <v>1</v>
      </c>
      <c r="AB63" s="3">
        <f t="shared" si="3"/>
        <v>0.83333333333333304</v>
      </c>
      <c r="AC63" s="3">
        <f t="shared" si="3"/>
        <v>0.90909090909090895</v>
      </c>
      <c r="AD63" s="3">
        <f t="shared" si="3"/>
        <v>0.2</v>
      </c>
      <c r="AE63" s="3">
        <f t="shared" si="3"/>
        <v>0.8</v>
      </c>
    </row>
    <row r="64" spans="1:31" s="3" customFormat="1" x14ac:dyDescent="0.15">
      <c r="L64" s="10">
        <f>MIN(L2:L61)</f>
        <v>2.8390350341796902</v>
      </c>
      <c r="W64" s="17">
        <f t="shared" ref="W64:AE64" si="4">MIN(W2:W61)</f>
        <v>3.1159162521362301E-2</v>
      </c>
      <c r="Z64" s="3">
        <f t="shared" si="4"/>
        <v>0.2</v>
      </c>
      <c r="AA64" s="3">
        <f t="shared" si="4"/>
        <v>0.8</v>
      </c>
      <c r="AB64" s="3">
        <f t="shared" si="4"/>
        <v>0.52631578947368396</v>
      </c>
      <c r="AC64" s="3">
        <f t="shared" si="4"/>
        <v>0.68965517241379304</v>
      </c>
      <c r="AD64" s="3">
        <f t="shared" si="4"/>
        <v>0</v>
      </c>
      <c r="AE64" s="3">
        <f t="shared" si="4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O71" s="3" t="s">
        <v>97</v>
      </c>
      <c r="P71" s="3"/>
      <c r="Q71" s="3"/>
      <c r="R71" s="3"/>
      <c r="W71" s="17"/>
    </row>
    <row r="72" spans="11:23" x14ac:dyDescent="0.15">
      <c r="K72" s="3"/>
      <c r="L72" s="3"/>
      <c r="O72" s="3">
        <v>0.2</v>
      </c>
      <c r="P72" s="3">
        <v>-400</v>
      </c>
      <c r="Q72" s="3">
        <v>1600</v>
      </c>
      <c r="R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O73" s="3">
        <v>0.4</v>
      </c>
      <c r="P73" s="3">
        <v>-800</v>
      </c>
      <c r="Q73" s="3">
        <v>1200</v>
      </c>
      <c r="R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O74" s="3">
        <v>0.45</v>
      </c>
      <c r="P74" s="3">
        <v>-900</v>
      </c>
      <c r="Q74" s="3">
        <v>1100</v>
      </c>
      <c r="R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O75" s="3">
        <v>0.49</v>
      </c>
      <c r="P75" s="3">
        <v>-980</v>
      </c>
      <c r="Q75" s="3">
        <v>1020</v>
      </c>
      <c r="R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W82" s="17"/>
    </row>
    <row r="83" spans="11:23" s="1" customFormat="1" x14ac:dyDescent="0.15">
      <c r="K83" s="12" t="s">
        <v>146</v>
      </c>
      <c r="L83" s="12">
        <f>COUNTIF(L2:L61,"&lt;2.612")-COUNTIF(L2:L61,"&lt;2.398")</f>
        <v>0</v>
      </c>
      <c r="W83" s="12"/>
    </row>
    <row r="84" spans="11:23" x14ac:dyDescent="0.15">
      <c r="K84" s="3" t="s">
        <v>147</v>
      </c>
      <c r="L84" s="3">
        <f>COUNTIF(L2:L61,"&lt;2.826")-COUNTIF(L2:L61,"&lt;2.612")</f>
        <v>0</v>
      </c>
      <c r="W84" s="17"/>
    </row>
    <row r="85" spans="11:23" x14ac:dyDescent="0.15">
      <c r="K85" s="3" t="s">
        <v>148</v>
      </c>
      <c r="L85" s="3">
        <f>COUNTIF(L2:L61,"&lt;3.04")-COUNTIF(L2:L61,"&lt;2.826")</f>
        <v>10</v>
      </c>
      <c r="W85" s="17"/>
    </row>
    <row r="86" spans="11:23" x14ac:dyDescent="0.15">
      <c r="K86" s="3" t="s">
        <v>149</v>
      </c>
      <c r="L86" s="3">
        <f>COUNTIF(L2:L61,"&lt;3.254")-COUNTIF(L2:L61,"&lt;3.04")</f>
        <v>10</v>
      </c>
      <c r="W86" s="17"/>
    </row>
    <row r="87" spans="11:23" x14ac:dyDescent="0.15">
      <c r="K87" s="3" t="s">
        <v>150</v>
      </c>
      <c r="L87" s="3">
        <f>COUNTIF(L2:L61,"&lt;3.468")-COUNTIF(L2:L61,"&lt;3.254")</f>
        <v>10</v>
      </c>
      <c r="W87" s="17"/>
    </row>
    <row r="88" spans="11:23" x14ac:dyDescent="0.15">
      <c r="K88" s="3" t="s">
        <v>151</v>
      </c>
      <c r="L88" s="3">
        <f>COUNTIF(L2:L61,"&lt;3.682")-COUNTIF(L2:L61,"&lt;3.468")</f>
        <v>10</v>
      </c>
      <c r="W88" s="3"/>
    </row>
    <row r="89" spans="11:23" x14ac:dyDescent="0.15">
      <c r="K89" s="3" t="s">
        <v>152</v>
      </c>
      <c r="L89" s="3">
        <f>COUNTIF(L2:L61,"&lt;3.896")-COUNTIF(L2:L61,"&lt;3.682")</f>
        <v>10</v>
      </c>
      <c r="W89" s="17"/>
    </row>
    <row r="90" spans="11:23" x14ac:dyDescent="0.15">
      <c r="K90" s="3" t="s">
        <v>153</v>
      </c>
      <c r="L90" s="3">
        <f>COUNTIF(L2:L61,"&lt;4.11")-COUNTIF(L2:L61,"&lt;3.896")</f>
        <v>10</v>
      </c>
      <c r="W90" s="17"/>
    </row>
    <row r="91" spans="11:23" x14ac:dyDescent="0.15">
      <c r="K91" s="3" t="s">
        <v>154</v>
      </c>
      <c r="L91" s="3">
        <f>COUNTIF(L2:L61,"&lt;4.324")-COUNTIF(L2:L61,"&lt;4.11")</f>
        <v>0</v>
      </c>
      <c r="W91" s="3"/>
    </row>
    <row r="92" spans="11:23" s="1" customFormat="1" x14ac:dyDescent="0.15">
      <c r="K92" s="12" t="s">
        <v>155</v>
      </c>
      <c r="L92" s="12">
        <f>COUNTIF(L2:L61,"&lt;4.538")-COUNTIF(L2:L61,"&lt;4.324")</f>
        <v>0</v>
      </c>
      <c r="W92" s="12"/>
    </row>
    <row r="93" spans="11:23" x14ac:dyDescent="0.15">
      <c r="K93" s="3" t="s">
        <v>85</v>
      </c>
      <c r="L93" s="3">
        <v>0</v>
      </c>
      <c r="W93" s="17"/>
    </row>
    <row r="94" spans="11:23" x14ac:dyDescent="0.15">
      <c r="K94" s="3" t="s">
        <v>86</v>
      </c>
      <c r="L94" s="3">
        <v>0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N101">
        <v>1.9079999999999999</v>
      </c>
      <c r="O101">
        <v>0.155</v>
      </c>
      <c r="Q101">
        <v>0.83799999999999997</v>
      </c>
      <c r="R101">
        <v>2.9830000000000001</v>
      </c>
      <c r="S101">
        <v>0.214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N102">
        <v>2.5009999999999999</v>
      </c>
      <c r="O102">
        <v>0.21299999999999999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N103">
        <v>3.472</v>
      </c>
      <c r="O103">
        <v>0.29099999999999998</v>
      </c>
      <c r="Q103">
        <v>2.3980000000000001</v>
      </c>
      <c r="R103">
        <v>4.5430000000000001</v>
      </c>
      <c r="S103">
        <v>0.214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E99"/>
  <sheetViews>
    <sheetView topLeftCell="H31" workbookViewId="0">
      <selection activeCell="H41" sqref="A41:XFD41"/>
    </sheetView>
  </sheetViews>
  <sheetFormatPr defaultColWidth="8.875" defaultRowHeight="13.5" x14ac:dyDescent="0.15"/>
  <cols>
    <col min="11" max="12" width="19" customWidth="1"/>
    <col min="23" max="23" width="21.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987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13.11452293396</v>
      </c>
      <c r="L2" s="10">
        <v>3.0455665588378902</v>
      </c>
      <c r="M2">
        <v>2.85603904724121</v>
      </c>
      <c r="N2">
        <v>9.2924613952636701</v>
      </c>
      <c r="O2">
        <v>7</v>
      </c>
      <c r="P2">
        <v>7</v>
      </c>
      <c r="Q2">
        <v>17</v>
      </c>
      <c r="R2" s="16">
        <v>0.4118</v>
      </c>
      <c r="S2" s="16">
        <f t="shared" ref="S2:S56" si="0">O2/E2</f>
        <v>0.7</v>
      </c>
      <c r="T2">
        <v>4.5542678833007804</v>
      </c>
      <c r="U2">
        <v>4.3066840171814</v>
      </c>
      <c r="V2">
        <v>3.95100021362305</v>
      </c>
      <c r="W2" s="17">
        <v>0.35568380355835</v>
      </c>
      <c r="X2">
        <v>0.60326766967773404</v>
      </c>
      <c r="Y2">
        <v>0.60326766967773404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11.2172584533691</v>
      </c>
      <c r="L3" s="10">
        <v>3.0332145690918</v>
      </c>
      <c r="M3">
        <v>1.8868942260742201</v>
      </c>
      <c r="N3">
        <v>7.8704261779785201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3.81022071838379</v>
      </c>
      <c r="U3">
        <v>3.5047795772552499</v>
      </c>
      <c r="V3">
        <v>3.20269775390625</v>
      </c>
      <c r="W3" s="17">
        <v>0.30208182334899902</v>
      </c>
      <c r="X3">
        <v>0.60752296447753895</v>
      </c>
      <c r="Y3">
        <v>0.60752296447753895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608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8.4217014312744105</v>
      </c>
      <c r="L4" s="10">
        <v>3.0600948333740199</v>
      </c>
      <c r="M4">
        <v>2.0581016540527299</v>
      </c>
      <c r="N4">
        <v>6.4310226440429696</v>
      </c>
      <c r="O4">
        <v>5</v>
      </c>
      <c r="P4">
        <v>5</v>
      </c>
      <c r="Q4">
        <v>15</v>
      </c>
      <c r="R4" s="16">
        <v>0.33329999999999999</v>
      </c>
      <c r="S4" s="16">
        <f t="shared" si="0"/>
        <v>0.5</v>
      </c>
      <c r="T4">
        <v>3.7421360015869101</v>
      </c>
      <c r="U4">
        <v>3.3851985931396502</v>
      </c>
      <c r="V4">
        <v>3.19155073165894</v>
      </c>
      <c r="W4" s="17">
        <v>0.193647861480713</v>
      </c>
      <c r="X4">
        <v>0.55058526992797896</v>
      </c>
      <c r="Y4">
        <v>0.55058526992797896</v>
      </c>
      <c r="Z4">
        <v>0.5</v>
      </c>
      <c r="AA4">
        <v>1</v>
      </c>
      <c r="AB4">
        <v>0.66666666666666696</v>
      </c>
      <c r="AC4">
        <v>0.8</v>
      </c>
      <c r="AD4">
        <v>0</v>
      </c>
      <c r="AE4">
        <v>0.5</v>
      </c>
    </row>
    <row r="5" spans="1:31" x14ac:dyDescent="0.15">
      <c r="A5" s="6">
        <v>120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9.5853919982910192</v>
      </c>
      <c r="L5" s="10">
        <v>3.02151679992676</v>
      </c>
      <c r="M5">
        <v>1.9201812744140601</v>
      </c>
      <c r="N5">
        <v>5.7058448791503897</v>
      </c>
      <c r="O5">
        <v>3</v>
      </c>
      <c r="P5">
        <v>3</v>
      </c>
      <c r="Q5">
        <v>13</v>
      </c>
      <c r="R5" s="16">
        <v>0.23080000000000001</v>
      </c>
      <c r="S5" s="16">
        <f t="shared" si="0"/>
        <v>0.3</v>
      </c>
      <c r="T5">
        <v>3.9613189697265598</v>
      </c>
      <c r="U5">
        <v>3.6854782104492201</v>
      </c>
      <c r="V5">
        <v>3.3423583507537802</v>
      </c>
      <c r="W5" s="17">
        <v>0.34311985969543501</v>
      </c>
      <c r="X5">
        <v>0.61896061897277799</v>
      </c>
      <c r="Y5">
        <v>0.61896061897277799</v>
      </c>
      <c r="Z5">
        <v>0.3</v>
      </c>
      <c r="AA5">
        <v>1</v>
      </c>
      <c r="AB5">
        <v>0.76923076923076905</v>
      </c>
      <c r="AC5">
        <v>0.86956521739130399</v>
      </c>
      <c r="AD5">
        <v>0</v>
      </c>
      <c r="AE5">
        <v>0.7</v>
      </c>
    </row>
    <row r="6" spans="1:31" x14ac:dyDescent="0.15">
      <c r="A6" s="6">
        <v>27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8.7187557220459002</v>
      </c>
      <c r="L6" s="10">
        <v>3.0437355041503902</v>
      </c>
      <c r="M6">
        <v>2.2780113220214799</v>
      </c>
      <c r="N6">
        <v>5.55474853515625</v>
      </c>
      <c r="O6">
        <v>5</v>
      </c>
      <c r="P6">
        <v>5</v>
      </c>
      <c r="Q6">
        <v>15</v>
      </c>
      <c r="R6" s="16">
        <v>0.33329999999999999</v>
      </c>
      <c r="S6" s="16">
        <f t="shared" si="0"/>
        <v>0.5</v>
      </c>
      <c r="T6">
        <v>3.6574153900146502</v>
      </c>
      <c r="U6">
        <v>3.4142267704010001</v>
      </c>
      <c r="V6">
        <v>3.1300864219665501</v>
      </c>
      <c r="W6" s="17">
        <v>0.28414034843444802</v>
      </c>
      <c r="X6">
        <v>0.52732896804809604</v>
      </c>
      <c r="Y6">
        <v>0.52732896804809604</v>
      </c>
      <c r="Z6">
        <v>0.5</v>
      </c>
      <c r="AA6">
        <v>1</v>
      </c>
      <c r="AB6">
        <v>0.66666666666666696</v>
      </c>
      <c r="AC6">
        <v>0.8</v>
      </c>
      <c r="AD6">
        <v>0</v>
      </c>
      <c r="AE6">
        <v>0.5</v>
      </c>
    </row>
    <row r="7" spans="1:31" x14ac:dyDescent="0.15">
      <c r="A7" s="6">
        <v>351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11.1758708953857</v>
      </c>
      <c r="L7" s="10">
        <v>3.0190277099609402</v>
      </c>
      <c r="M7">
        <v>2.4869499206543</v>
      </c>
      <c r="N7">
        <v>7.5356292724609402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4.4574546813964799</v>
      </c>
      <c r="U7">
        <v>4.1711406707763699</v>
      </c>
      <c r="V7">
        <v>3.8332390785217298</v>
      </c>
      <c r="W7" s="17">
        <v>0.337901592254639</v>
      </c>
      <c r="X7">
        <v>0.62421560287475597</v>
      </c>
      <c r="Y7">
        <v>0.62421560287475597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949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11.0470275878906</v>
      </c>
      <c r="L8" s="10">
        <v>3.00836181640625</v>
      </c>
      <c r="M8">
        <v>2.4568119049072301</v>
      </c>
      <c r="N8">
        <v>7.29058837890625</v>
      </c>
      <c r="O8">
        <v>2</v>
      </c>
      <c r="P8">
        <v>2</v>
      </c>
      <c r="Q8">
        <v>11</v>
      </c>
      <c r="R8" s="16">
        <v>0.18179999999999999</v>
      </c>
      <c r="S8" s="16">
        <f t="shared" si="0"/>
        <v>0.2</v>
      </c>
      <c r="T8">
        <v>3.6874294281005899</v>
      </c>
      <c r="U8">
        <v>3.4886915683746298</v>
      </c>
      <c r="V8">
        <v>3.1422247886657702</v>
      </c>
      <c r="W8" s="17">
        <v>0.34646677970886203</v>
      </c>
      <c r="X8">
        <v>0.54520463943481401</v>
      </c>
      <c r="Y8">
        <v>0.54520463943481401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6">
        <v>602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10.192476272583001</v>
      </c>
      <c r="L9" s="10">
        <v>2.9104270935058598</v>
      </c>
      <c r="M9">
        <v>2.3252792358398402</v>
      </c>
      <c r="N9">
        <v>6.1768379211425799</v>
      </c>
      <c r="O9">
        <v>5</v>
      </c>
      <c r="P9">
        <v>5</v>
      </c>
      <c r="Q9">
        <v>15</v>
      </c>
      <c r="R9" s="16">
        <v>0.33329999999999999</v>
      </c>
      <c r="S9" s="16">
        <f t="shared" si="0"/>
        <v>0.5</v>
      </c>
      <c r="T9">
        <v>4.1273612976074201</v>
      </c>
      <c r="U9">
        <v>3.8802869319915798</v>
      </c>
      <c r="V9">
        <v>3.5175795555114702</v>
      </c>
      <c r="W9" s="17">
        <v>0.36270737648010198</v>
      </c>
      <c r="X9">
        <v>0.60978174209594704</v>
      </c>
      <c r="Y9">
        <v>0.60978174209594704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6">
        <v>974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13.1687889099121</v>
      </c>
      <c r="L10" s="10">
        <v>2.9838104248046902</v>
      </c>
      <c r="M10">
        <v>2.7930278778076199</v>
      </c>
      <c r="N10">
        <v>9.4088058471679705</v>
      </c>
      <c r="O10">
        <v>5</v>
      </c>
      <c r="P10">
        <v>5</v>
      </c>
      <c r="Q10">
        <v>15</v>
      </c>
      <c r="R10" s="16">
        <v>0.33329999999999999</v>
      </c>
      <c r="S10" s="16">
        <f t="shared" si="0"/>
        <v>0.5</v>
      </c>
      <c r="T10">
        <v>4.5915431976318404</v>
      </c>
      <c r="U10">
        <v>4.33931541442871</v>
      </c>
      <c r="V10">
        <v>3.9836831092834499</v>
      </c>
      <c r="W10" s="17">
        <v>0.355632305145264</v>
      </c>
      <c r="X10">
        <v>0.607860088348389</v>
      </c>
      <c r="Y10">
        <v>0.607860088348389</v>
      </c>
      <c r="Z10">
        <v>0.5</v>
      </c>
      <c r="AA10">
        <v>1</v>
      </c>
      <c r="AB10">
        <v>0.66666666666666696</v>
      </c>
      <c r="AC10">
        <v>0.8</v>
      </c>
      <c r="AD10">
        <v>0</v>
      </c>
      <c r="AE10">
        <v>0.5</v>
      </c>
    </row>
    <row r="11" spans="1:31" x14ac:dyDescent="0.15">
      <c r="A11" s="6">
        <v>286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12.8378410339356</v>
      </c>
      <c r="L11" s="10">
        <v>2.9072399139404301</v>
      </c>
      <c r="M11">
        <v>2.6796112060546902</v>
      </c>
      <c r="N11">
        <v>8.7577018737793004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4.4647865295410201</v>
      </c>
      <c r="U11">
        <v>4.2403440475463903</v>
      </c>
      <c r="V11">
        <v>3.8660018444061302</v>
      </c>
      <c r="W11" s="17">
        <v>0.37434220314025901</v>
      </c>
      <c r="X11">
        <v>0.59878468513488803</v>
      </c>
      <c r="Y11">
        <v>0.59878468513488803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s="28" customFormat="1" x14ac:dyDescent="0.15">
      <c r="A12" s="29">
        <v>306</v>
      </c>
      <c r="B12" s="28">
        <v>18</v>
      </c>
      <c r="C12" s="28">
        <v>2</v>
      </c>
      <c r="D12" s="28">
        <v>10</v>
      </c>
      <c r="E12" s="28">
        <v>10</v>
      </c>
      <c r="F12" s="28">
        <v>10</v>
      </c>
      <c r="G12" s="28">
        <v>0</v>
      </c>
      <c r="H12" s="28">
        <v>8</v>
      </c>
      <c r="I12" s="28">
        <v>2</v>
      </c>
      <c r="J12" s="28">
        <v>0.9</v>
      </c>
      <c r="K12" s="30">
        <v>10.3766326904297</v>
      </c>
      <c r="L12" s="30">
        <v>2.8573989868164098</v>
      </c>
      <c r="M12" s="28">
        <v>2.3580780029296902</v>
      </c>
      <c r="N12" s="28">
        <v>6.9024219512939498</v>
      </c>
      <c r="O12" s="28">
        <v>3</v>
      </c>
      <c r="P12" s="28">
        <v>3</v>
      </c>
      <c r="Q12" s="28">
        <v>13</v>
      </c>
      <c r="R12" s="31">
        <v>0.23080000000000001</v>
      </c>
      <c r="S12" s="31">
        <f t="shared" si="0"/>
        <v>0.3</v>
      </c>
      <c r="T12" s="28">
        <v>3.98627853393555</v>
      </c>
      <c r="U12" s="28">
        <v>3.7288508415222199</v>
      </c>
      <c r="V12" s="28">
        <v>3.4034514427185099</v>
      </c>
      <c r="W12" s="30">
        <v>0.32539939880371099</v>
      </c>
      <c r="X12" s="28">
        <v>0.58282709121704102</v>
      </c>
      <c r="Y12" s="28">
        <v>0.58282709121704102</v>
      </c>
      <c r="Z12" s="28">
        <v>0.3</v>
      </c>
      <c r="AA12" s="28">
        <v>1</v>
      </c>
      <c r="AB12" s="28">
        <v>0.76923076923076905</v>
      </c>
      <c r="AC12" s="28">
        <v>0.86956521739130399</v>
      </c>
      <c r="AD12" s="28">
        <v>0</v>
      </c>
      <c r="AE12" s="28">
        <v>0.7</v>
      </c>
    </row>
    <row r="13" spans="1:31" x14ac:dyDescent="0.15">
      <c r="A13" s="6">
        <v>539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12.797636032104499</v>
      </c>
      <c r="L13" s="10">
        <v>3.1951885223388699</v>
      </c>
      <c r="M13">
        <v>2.98256111145019</v>
      </c>
      <c r="N13">
        <v>8.5430927276611293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4.14190673828125</v>
      </c>
      <c r="U13">
        <v>3.9596066474914502</v>
      </c>
      <c r="V13">
        <v>3.5663313865661599</v>
      </c>
      <c r="W13" s="17">
        <v>0.39327526092529302</v>
      </c>
      <c r="X13">
        <v>0.575575351715088</v>
      </c>
      <c r="Y13">
        <v>0.575575351715088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920</v>
      </c>
      <c r="B14">
        <v>17</v>
      </c>
      <c r="C14">
        <v>3</v>
      </c>
      <c r="D14">
        <v>10</v>
      </c>
      <c r="E14">
        <v>10</v>
      </c>
      <c r="F14">
        <v>10</v>
      </c>
      <c r="G14">
        <v>0</v>
      </c>
      <c r="H14">
        <v>7</v>
      </c>
      <c r="I14">
        <v>3</v>
      </c>
      <c r="J14">
        <v>0.85</v>
      </c>
      <c r="K14" s="3">
        <v>9.0620746612548793</v>
      </c>
      <c r="L14" s="10">
        <v>3.18034744262695</v>
      </c>
      <c r="M14">
        <v>2.29067039489746</v>
      </c>
      <c r="N14">
        <v>5.4368782043456996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4.0569820404052699</v>
      </c>
      <c r="U14">
        <v>3.78847455978394</v>
      </c>
      <c r="V14">
        <v>3.4632887840271001</v>
      </c>
      <c r="W14" s="17">
        <v>0.32518577575683599</v>
      </c>
      <c r="X14">
        <v>0.59369325637817405</v>
      </c>
      <c r="Y14">
        <v>0.59369325637817405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99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10.4580535888672</v>
      </c>
      <c r="L15" s="10">
        <v>3.2479400634765598</v>
      </c>
      <c r="M15">
        <v>2.7112960815429701</v>
      </c>
      <c r="N15">
        <v>6.3294010162353498</v>
      </c>
      <c r="O15">
        <v>3</v>
      </c>
      <c r="P15">
        <v>3</v>
      </c>
      <c r="Q15">
        <v>13</v>
      </c>
      <c r="R15" s="16">
        <v>0.23080000000000001</v>
      </c>
      <c r="S15" s="16">
        <f t="shared" si="0"/>
        <v>0.3</v>
      </c>
      <c r="T15">
        <v>3.6910438537597701</v>
      </c>
      <c r="U15">
        <v>3.5275208950042698</v>
      </c>
      <c r="V15">
        <v>3.1580781936645499</v>
      </c>
      <c r="W15" s="17">
        <v>0.36944270133972201</v>
      </c>
      <c r="X15">
        <v>0.53296566009521495</v>
      </c>
      <c r="Y15">
        <v>0.53296566009521495</v>
      </c>
      <c r="Z15">
        <v>0.3</v>
      </c>
      <c r="AA15">
        <v>1</v>
      </c>
      <c r="AB15">
        <v>0.76923076923076905</v>
      </c>
      <c r="AC15">
        <v>0.86956521739130399</v>
      </c>
      <c r="AD15">
        <v>0</v>
      </c>
      <c r="AE15">
        <v>0.7</v>
      </c>
    </row>
    <row r="16" spans="1:31" x14ac:dyDescent="0.15">
      <c r="A16" s="6">
        <v>159</v>
      </c>
      <c r="B16">
        <v>17</v>
      </c>
      <c r="C16">
        <v>3</v>
      </c>
      <c r="D16">
        <v>10</v>
      </c>
      <c r="E16">
        <v>10</v>
      </c>
      <c r="F16">
        <v>10</v>
      </c>
      <c r="G16">
        <v>0</v>
      </c>
      <c r="H16">
        <v>7</v>
      </c>
      <c r="I16">
        <v>3</v>
      </c>
      <c r="J16">
        <v>0.85</v>
      </c>
      <c r="K16" s="3">
        <v>8.7575283050537092</v>
      </c>
      <c r="L16" s="10">
        <v>3.1088714599609402</v>
      </c>
      <c r="M16">
        <v>2.2011642456054701</v>
      </c>
      <c r="N16">
        <v>5.04380226135254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3.7435493469238299</v>
      </c>
      <c r="U16">
        <v>3.4978618621826199</v>
      </c>
      <c r="V16">
        <v>3.1751580238342298</v>
      </c>
      <c r="W16" s="17">
        <v>0.322703838348389</v>
      </c>
      <c r="X16">
        <v>0.56839132308960005</v>
      </c>
      <c r="Y16">
        <v>0.56839132308960005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426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12.76491355896</v>
      </c>
      <c r="L17" s="10">
        <v>3.09232521057129</v>
      </c>
      <c r="M17">
        <v>2.9012107849121098</v>
      </c>
      <c r="N17">
        <v>8.8361930847168004</v>
      </c>
      <c r="O17">
        <v>4</v>
      </c>
      <c r="P17">
        <v>4</v>
      </c>
      <c r="Q17">
        <v>14</v>
      </c>
      <c r="R17" s="16">
        <v>0.28570000000000001</v>
      </c>
      <c r="S17" s="16">
        <f t="shared" si="0"/>
        <v>0.4</v>
      </c>
      <c r="T17">
        <v>4.0366325378418004</v>
      </c>
      <c r="U17">
        <v>3.8388867378234899</v>
      </c>
      <c r="V17">
        <v>3.4590210914611799</v>
      </c>
      <c r="W17" s="17">
        <v>0.37986564636230502</v>
      </c>
      <c r="X17">
        <v>0.57761144638061501</v>
      </c>
      <c r="Y17">
        <v>0.57761144638061501</v>
      </c>
      <c r="Z17">
        <v>0.4</v>
      </c>
      <c r="AA17">
        <v>1</v>
      </c>
      <c r="AB17">
        <v>0.71428571428571397</v>
      </c>
      <c r="AC17">
        <v>0.83333333333333304</v>
      </c>
      <c r="AD17">
        <v>0</v>
      </c>
      <c r="AE17">
        <v>0.6</v>
      </c>
    </row>
    <row r="18" spans="1:31" x14ac:dyDescent="0.15">
      <c r="A18" s="6">
        <v>159</v>
      </c>
      <c r="B18">
        <v>17</v>
      </c>
      <c r="C18">
        <v>3</v>
      </c>
      <c r="D18">
        <v>10</v>
      </c>
      <c r="E18">
        <v>10</v>
      </c>
      <c r="F18">
        <v>10</v>
      </c>
      <c r="G18">
        <v>0</v>
      </c>
      <c r="H18">
        <v>7</v>
      </c>
      <c r="I18">
        <v>3</v>
      </c>
      <c r="J18">
        <v>0.85</v>
      </c>
      <c r="K18" s="3">
        <v>8.7575283050537092</v>
      </c>
      <c r="L18" s="10">
        <v>3.1088714599609402</v>
      </c>
      <c r="M18">
        <v>2.2011642456054701</v>
      </c>
      <c r="N18">
        <v>5.04380226135254</v>
      </c>
      <c r="O18">
        <v>4</v>
      </c>
      <c r="P18">
        <v>4</v>
      </c>
      <c r="Q18">
        <v>14</v>
      </c>
      <c r="R18" s="16">
        <v>0.28570000000000001</v>
      </c>
      <c r="S18" s="16">
        <f t="shared" si="0"/>
        <v>0.4</v>
      </c>
      <c r="T18">
        <v>3.7435493469238299</v>
      </c>
      <c r="U18">
        <v>3.4978618621826199</v>
      </c>
      <c r="V18">
        <v>3.1751580238342298</v>
      </c>
      <c r="W18" s="17">
        <v>0.322703838348389</v>
      </c>
      <c r="X18">
        <v>0.56839132308960005</v>
      </c>
      <c r="Y18">
        <v>0.56839132308960005</v>
      </c>
      <c r="Z18">
        <v>0.4</v>
      </c>
      <c r="AA18">
        <v>1</v>
      </c>
      <c r="AB18">
        <v>0.71428571428571397</v>
      </c>
      <c r="AC18">
        <v>0.83333333333333304</v>
      </c>
      <c r="AD18">
        <v>0</v>
      </c>
      <c r="AE18">
        <v>0.6</v>
      </c>
    </row>
    <row r="19" spans="1:31" x14ac:dyDescent="0.15">
      <c r="A19" s="6">
        <v>539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12.797636032104499</v>
      </c>
      <c r="L19" s="10">
        <v>3.1951885223388699</v>
      </c>
      <c r="M19">
        <v>2.98256111145019</v>
      </c>
      <c r="N19">
        <v>8.5430927276611293</v>
      </c>
      <c r="O19">
        <v>4</v>
      </c>
      <c r="P19">
        <v>4</v>
      </c>
      <c r="Q19">
        <v>14</v>
      </c>
      <c r="R19" s="16">
        <v>0.28570000000000001</v>
      </c>
      <c r="S19" s="16">
        <f t="shared" si="0"/>
        <v>0.4</v>
      </c>
      <c r="T19">
        <v>4.14190673828125</v>
      </c>
      <c r="U19">
        <v>3.9596066474914502</v>
      </c>
      <c r="V19">
        <v>3.5663313865661599</v>
      </c>
      <c r="W19" s="17">
        <v>0.39327526092529302</v>
      </c>
      <c r="X19">
        <v>0.575575351715088</v>
      </c>
      <c r="Y19">
        <v>0.575575351715088</v>
      </c>
      <c r="Z19">
        <v>0.4</v>
      </c>
      <c r="AA19">
        <v>1</v>
      </c>
      <c r="AB19">
        <v>0.71428571428571397</v>
      </c>
      <c r="AC19">
        <v>0.83333333333333304</v>
      </c>
      <c r="AD19">
        <v>0</v>
      </c>
      <c r="AE19">
        <v>0.6</v>
      </c>
    </row>
    <row r="20" spans="1:31" x14ac:dyDescent="0.15">
      <c r="A20" s="6">
        <v>99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10.4580535888672</v>
      </c>
      <c r="L20" s="10">
        <v>3.2479400634765598</v>
      </c>
      <c r="M20">
        <v>2.7112960815429701</v>
      </c>
      <c r="N20">
        <v>6.3294010162353498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3.6910438537597701</v>
      </c>
      <c r="U20">
        <v>3.5275208950042698</v>
      </c>
      <c r="V20">
        <v>3.1580781936645499</v>
      </c>
      <c r="W20" s="17">
        <v>0.36944270133972201</v>
      </c>
      <c r="X20">
        <v>0.53296566009521495</v>
      </c>
      <c r="Y20">
        <v>0.53296566009521495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160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9.7188396453857404</v>
      </c>
      <c r="L21" s="10">
        <v>3.1543941497802699</v>
      </c>
      <c r="M21">
        <v>2.6168231964111301</v>
      </c>
      <c r="N21">
        <v>5.5176906585693404</v>
      </c>
      <c r="O21">
        <v>3</v>
      </c>
      <c r="P21">
        <v>3</v>
      </c>
      <c r="Q21">
        <v>13</v>
      </c>
      <c r="R21" s="16">
        <v>0.23080000000000001</v>
      </c>
      <c r="S21" s="16">
        <f t="shared" si="0"/>
        <v>0.3</v>
      </c>
      <c r="T21">
        <v>4.13474464416504</v>
      </c>
      <c r="U21">
        <v>3.91542744636536</v>
      </c>
      <c r="V21">
        <v>3.5470154285430899</v>
      </c>
      <c r="W21" s="17">
        <v>0.36841201782226601</v>
      </c>
      <c r="X21">
        <v>0.58772921562194802</v>
      </c>
      <c r="Y21">
        <v>0.58772921562194802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426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12.76491355896</v>
      </c>
      <c r="L22" s="10">
        <v>3.09232521057129</v>
      </c>
      <c r="M22">
        <v>2.9012107849121098</v>
      </c>
      <c r="N22">
        <v>8.8361930847168004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4.0366325378418004</v>
      </c>
      <c r="U22">
        <v>3.8388867378234899</v>
      </c>
      <c r="V22">
        <v>3.4590210914611799</v>
      </c>
      <c r="W22" s="17">
        <v>0.37986564636230502</v>
      </c>
      <c r="X22">
        <v>0.57761144638061501</v>
      </c>
      <c r="Y22">
        <v>0.57761144638061501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s="28" customFormat="1" x14ac:dyDescent="0.15">
      <c r="A23" s="29">
        <v>827</v>
      </c>
      <c r="B23" s="28">
        <v>17</v>
      </c>
      <c r="C23" s="28">
        <v>3</v>
      </c>
      <c r="D23" s="28">
        <v>10</v>
      </c>
      <c r="E23" s="28">
        <v>10</v>
      </c>
      <c r="F23" s="28">
        <v>10</v>
      </c>
      <c r="G23" s="28">
        <v>0</v>
      </c>
      <c r="H23" s="28">
        <v>7</v>
      </c>
      <c r="I23" s="28">
        <v>3</v>
      </c>
      <c r="J23" s="28">
        <v>0.85</v>
      </c>
      <c r="K23" s="30">
        <v>8.7557678222656197</v>
      </c>
      <c r="L23" s="30">
        <v>3.2492980957031201</v>
      </c>
      <c r="M23" s="28">
        <v>2.3641204833984402</v>
      </c>
      <c r="N23" s="28">
        <v>4.9158000946044904</v>
      </c>
      <c r="O23" s="28">
        <v>2</v>
      </c>
      <c r="P23" s="28">
        <v>2</v>
      </c>
      <c r="Q23" s="28">
        <v>12</v>
      </c>
      <c r="R23" s="31">
        <v>0.16669999999999999</v>
      </c>
      <c r="S23" s="31">
        <f t="shared" si="0"/>
        <v>0.2</v>
      </c>
      <c r="T23" s="28">
        <v>3.6960983276367201</v>
      </c>
      <c r="U23" s="28">
        <v>3.47285723686218</v>
      </c>
      <c r="V23" s="28">
        <v>3.1423611640930198</v>
      </c>
      <c r="W23" s="30">
        <v>0.33049607276916498</v>
      </c>
      <c r="X23" s="28">
        <v>0.55373716354370095</v>
      </c>
      <c r="Y23" s="28">
        <v>0.55373716354370095</v>
      </c>
      <c r="Z23" s="28">
        <v>0.2</v>
      </c>
      <c r="AA23" s="28">
        <v>1</v>
      </c>
      <c r="AB23" s="28">
        <v>0.83333333333333304</v>
      </c>
      <c r="AC23" s="28">
        <v>0.90909090909090895</v>
      </c>
      <c r="AD23" s="28">
        <v>0</v>
      </c>
      <c r="AE23" s="28">
        <v>0.8</v>
      </c>
    </row>
    <row r="24" spans="1:31" x14ac:dyDescent="0.15">
      <c r="A24" s="6">
        <v>670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11.4275016784668</v>
      </c>
      <c r="L24" s="10">
        <v>3.4490318298339799</v>
      </c>
      <c r="M24">
        <v>2.9004650115966801</v>
      </c>
      <c r="N24">
        <v>7.2302360534668004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3.5594825744628902</v>
      </c>
      <c r="U24">
        <v>3.3868663311004599</v>
      </c>
      <c r="V24">
        <v>2.9915952682495099</v>
      </c>
      <c r="W24" s="17">
        <v>0.39527106285095198</v>
      </c>
      <c r="X24">
        <v>0.56788730621337902</v>
      </c>
      <c r="Y24">
        <v>0.56788730621337902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553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9.3506202697753906</v>
      </c>
      <c r="L25" s="10">
        <v>3.4300975799560498</v>
      </c>
      <c r="M25">
        <v>2.4258232116699201</v>
      </c>
      <c r="N25">
        <v>5.1102981567382804</v>
      </c>
      <c r="O25">
        <v>3</v>
      </c>
      <c r="P25">
        <v>3</v>
      </c>
      <c r="Q25">
        <v>13</v>
      </c>
      <c r="R25" s="16">
        <v>0.23080000000000001</v>
      </c>
      <c r="S25" s="16">
        <f t="shared" si="0"/>
        <v>0.3</v>
      </c>
      <c r="T25">
        <v>4.0341033935546902</v>
      </c>
      <c r="U25">
        <v>3.7965404987335201</v>
      </c>
      <c r="V25">
        <v>3.4373080730438201</v>
      </c>
      <c r="W25" s="17">
        <v>0.35923242568969699</v>
      </c>
      <c r="X25">
        <v>0.59679532051086404</v>
      </c>
      <c r="Y25">
        <v>0.59679532051086404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751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8.7765350341796893</v>
      </c>
      <c r="L26" s="10">
        <v>3.4167308807372998</v>
      </c>
      <c r="M26">
        <v>2.6289939880371098</v>
      </c>
      <c r="N26">
        <v>5.0310592651367196</v>
      </c>
      <c r="O26">
        <v>4</v>
      </c>
      <c r="P26">
        <v>4</v>
      </c>
      <c r="Q26">
        <v>13</v>
      </c>
      <c r="R26" s="16">
        <v>0.30769999999999997</v>
      </c>
      <c r="S26" s="16">
        <f t="shared" si="0"/>
        <v>0.4</v>
      </c>
      <c r="T26">
        <v>3.4190120697021502</v>
      </c>
      <c r="U26">
        <v>3.21324586868286</v>
      </c>
      <c r="V26">
        <v>2.8805060386657702</v>
      </c>
      <c r="W26" s="17">
        <v>0.33273983001709001</v>
      </c>
      <c r="X26">
        <v>0.53850603103637695</v>
      </c>
      <c r="Y26">
        <v>0.53850603103637695</v>
      </c>
      <c r="Z26">
        <v>0.4</v>
      </c>
      <c r="AA26">
        <v>0.9</v>
      </c>
      <c r="AB26">
        <v>0.69230769230769196</v>
      </c>
      <c r="AC26">
        <v>0.78260869565217395</v>
      </c>
      <c r="AD26">
        <v>0.1</v>
      </c>
      <c r="AE26">
        <v>0.5</v>
      </c>
    </row>
    <row r="27" spans="1:31" x14ac:dyDescent="0.15">
      <c r="A27" s="6">
        <v>346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9.2520637512206996</v>
      </c>
      <c r="L27" s="10">
        <v>3.5100860595703098</v>
      </c>
      <c r="M27">
        <v>2.6267127990722701</v>
      </c>
      <c r="N27">
        <v>5.2582244873046902</v>
      </c>
      <c r="O27">
        <v>4</v>
      </c>
      <c r="P27">
        <v>4</v>
      </c>
      <c r="Q27">
        <v>14</v>
      </c>
      <c r="R27" s="16">
        <v>0.28570000000000001</v>
      </c>
      <c r="S27" s="16">
        <f t="shared" si="0"/>
        <v>0.4</v>
      </c>
      <c r="T27">
        <v>4.05875587463379</v>
      </c>
      <c r="U27">
        <v>3.8101456165313698</v>
      </c>
      <c r="V27">
        <v>3.4641640186309801</v>
      </c>
      <c r="W27" s="17">
        <v>0.34598159790039101</v>
      </c>
      <c r="X27">
        <v>0.59459185600280795</v>
      </c>
      <c r="Y27">
        <v>0.59459185600280795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859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12.9443016052246</v>
      </c>
      <c r="L28" s="10">
        <v>3.5138587951660201</v>
      </c>
      <c r="M28">
        <v>3.2864398956298801</v>
      </c>
      <c r="N28">
        <v>8.2041206359863299</v>
      </c>
      <c r="O28">
        <v>5</v>
      </c>
      <c r="P28">
        <v>5</v>
      </c>
      <c r="Q28">
        <v>15</v>
      </c>
      <c r="R28" s="16">
        <v>0.33329999999999999</v>
      </c>
      <c r="S28" s="16">
        <f t="shared" si="0"/>
        <v>0.5</v>
      </c>
      <c r="T28">
        <v>4.3319129943847701</v>
      </c>
      <c r="U28">
        <v>4.1549859046936</v>
      </c>
      <c r="V28">
        <v>3.71590304374695</v>
      </c>
      <c r="W28" s="17">
        <v>0.439082860946655</v>
      </c>
      <c r="X28">
        <v>0.61600995063781705</v>
      </c>
      <c r="Y28">
        <v>0.61600995063781705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231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10.747047424316399</v>
      </c>
      <c r="L29" s="10">
        <v>3.5610313415527299</v>
      </c>
      <c r="M29">
        <v>3.2122383117675799</v>
      </c>
      <c r="N29">
        <v>7.2385673522949201</v>
      </c>
      <c r="O29">
        <v>7</v>
      </c>
      <c r="P29">
        <v>7</v>
      </c>
      <c r="Q29">
        <v>17</v>
      </c>
      <c r="R29" s="16">
        <v>0.4118</v>
      </c>
      <c r="S29" s="16">
        <f t="shared" si="0"/>
        <v>0.7</v>
      </c>
      <c r="T29">
        <v>3.98457527160644</v>
      </c>
      <c r="U29">
        <v>3.7460682392120401</v>
      </c>
      <c r="V29">
        <v>3.4069766998290998</v>
      </c>
      <c r="W29" s="17">
        <v>0.33909153938293501</v>
      </c>
      <c r="X29">
        <v>0.57759857177734397</v>
      </c>
      <c r="Y29">
        <v>0.57759857177734397</v>
      </c>
      <c r="Z29">
        <v>0.7</v>
      </c>
      <c r="AA29">
        <v>1</v>
      </c>
      <c r="AB29">
        <v>0.58823529411764697</v>
      </c>
      <c r="AC29">
        <v>0.74074074074074103</v>
      </c>
      <c r="AD29">
        <v>0</v>
      </c>
      <c r="AE29">
        <v>0.3</v>
      </c>
    </row>
    <row r="30" spans="1:31" x14ac:dyDescent="0.15">
      <c r="A30" s="6">
        <v>199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7.9574508666992196</v>
      </c>
      <c r="L30" s="10">
        <v>3.5844383239746098</v>
      </c>
      <c r="M30">
        <v>2.3754787445068399</v>
      </c>
      <c r="N30">
        <v>4.2659530639648402</v>
      </c>
      <c r="O30">
        <v>2</v>
      </c>
      <c r="P30">
        <v>2</v>
      </c>
      <c r="Q30">
        <v>11</v>
      </c>
      <c r="R30" s="16">
        <v>0.18179999999999999</v>
      </c>
      <c r="S30" s="16">
        <f t="shared" si="0"/>
        <v>0.2</v>
      </c>
      <c r="T30">
        <v>3.0793838500976598</v>
      </c>
      <c r="U30">
        <v>2.87855720520019</v>
      </c>
      <c r="V30">
        <v>2.57972311973572</v>
      </c>
      <c r="W30" s="17">
        <v>0.29883408546447698</v>
      </c>
      <c r="X30">
        <v>0.49966073036193798</v>
      </c>
      <c r="Y30">
        <v>0.49966073036193798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x14ac:dyDescent="0.15">
      <c r="A31" s="6">
        <v>813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8.4183101654052699</v>
      </c>
      <c r="L31" s="10">
        <v>3.5328922271728498</v>
      </c>
      <c r="M31">
        <v>2.1439914703369101</v>
      </c>
      <c r="N31">
        <v>4.6701278686523402</v>
      </c>
      <c r="O31">
        <v>3</v>
      </c>
      <c r="P31">
        <v>3</v>
      </c>
      <c r="Q31">
        <v>13</v>
      </c>
      <c r="R31" s="16">
        <v>0.23080000000000001</v>
      </c>
      <c r="S31" s="16">
        <f t="shared" si="0"/>
        <v>0.3</v>
      </c>
      <c r="T31">
        <v>3.5387268066406201</v>
      </c>
      <c r="U31">
        <v>3.3004941940307599</v>
      </c>
      <c r="V31">
        <v>2.9944214820861799</v>
      </c>
      <c r="W31" s="17">
        <v>0.30607271194458002</v>
      </c>
      <c r="X31">
        <v>0.54430532455444303</v>
      </c>
      <c r="Y31">
        <v>0.54430532455444303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621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8.7120342254638707</v>
      </c>
      <c r="L32" s="10">
        <v>3.40500831604004</v>
      </c>
      <c r="M32">
        <v>1.9325408935546899</v>
      </c>
      <c r="N32">
        <v>5.1638660430908203</v>
      </c>
      <c r="O32">
        <v>3</v>
      </c>
      <c r="P32">
        <v>3</v>
      </c>
      <c r="Q32">
        <v>13</v>
      </c>
      <c r="R32" s="16">
        <v>0.23080000000000001</v>
      </c>
      <c r="S32" s="16">
        <f t="shared" si="0"/>
        <v>0.3</v>
      </c>
      <c r="T32">
        <v>3.6658897399902299</v>
      </c>
      <c r="U32">
        <v>3.3823013305664098</v>
      </c>
      <c r="V32">
        <v>3.0812335014343302</v>
      </c>
      <c r="W32" s="17">
        <v>0.30106782913208002</v>
      </c>
      <c r="X32">
        <v>0.58465623855590798</v>
      </c>
      <c r="Y32">
        <v>0.58465623855590798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794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8.3347587585449201</v>
      </c>
      <c r="L33" s="10">
        <v>3.4529647827148402</v>
      </c>
      <c r="M33">
        <v>2.1411151885986301</v>
      </c>
      <c r="N33">
        <v>4.8567085266113299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3.56258964538574</v>
      </c>
      <c r="U33">
        <v>3.3104827404022199</v>
      </c>
      <c r="V33">
        <v>3.02004146575928</v>
      </c>
      <c r="W33" s="17">
        <v>0.290441274642944</v>
      </c>
      <c r="X33">
        <v>0.54254817962646495</v>
      </c>
      <c r="Y33">
        <v>0.54254817962646495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28" customFormat="1" x14ac:dyDescent="0.15">
      <c r="A34" s="29">
        <v>405</v>
      </c>
      <c r="B34" s="28">
        <v>17</v>
      </c>
      <c r="C34" s="28">
        <v>3</v>
      </c>
      <c r="D34" s="28">
        <v>10</v>
      </c>
      <c r="E34" s="28">
        <v>10</v>
      </c>
      <c r="F34" s="28">
        <v>10</v>
      </c>
      <c r="G34" s="28">
        <v>0</v>
      </c>
      <c r="H34" s="28">
        <v>7</v>
      </c>
      <c r="I34" s="28">
        <v>3</v>
      </c>
      <c r="J34" s="28">
        <v>0.85</v>
      </c>
      <c r="K34" s="30">
        <v>9.1828861236572301</v>
      </c>
      <c r="L34" s="30">
        <v>3.34245681762695</v>
      </c>
      <c r="M34" s="28">
        <v>2.59732246398926</v>
      </c>
      <c r="N34" s="28">
        <v>5.8596897125244096</v>
      </c>
      <c r="O34" s="28">
        <v>3</v>
      </c>
      <c r="P34" s="28">
        <v>3</v>
      </c>
      <c r="Q34" s="28">
        <v>13</v>
      </c>
      <c r="R34" s="31">
        <v>0.23080000000000001</v>
      </c>
      <c r="S34" s="31">
        <f t="shared" si="0"/>
        <v>0.3</v>
      </c>
      <c r="T34" s="28">
        <v>3.63249588012695</v>
      </c>
      <c r="U34" s="28">
        <v>3.3842256069183301</v>
      </c>
      <c r="V34" s="28">
        <v>3.07127904891968</v>
      </c>
      <c r="W34" s="30">
        <v>0.312946557998657</v>
      </c>
      <c r="X34" s="28">
        <v>0.56121683120727495</v>
      </c>
      <c r="Y34" s="28">
        <v>0.56121683120727495</v>
      </c>
      <c r="Z34" s="28">
        <v>0.3</v>
      </c>
      <c r="AA34" s="28">
        <v>1</v>
      </c>
      <c r="AB34" s="28">
        <v>0.76923076923076905</v>
      </c>
      <c r="AC34" s="28">
        <v>0.86956521739130399</v>
      </c>
      <c r="AD34" s="28">
        <v>0</v>
      </c>
      <c r="AE34" s="28">
        <v>0.7</v>
      </c>
    </row>
    <row r="35" spans="1:31" x14ac:dyDescent="0.15">
      <c r="A35" s="6">
        <v>7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9.7504291534423793</v>
      </c>
      <c r="L35" s="10">
        <v>3.6274681091308598</v>
      </c>
      <c r="M35">
        <v>3.2106761932372998</v>
      </c>
      <c r="N35">
        <v>5.56974220275879</v>
      </c>
      <c r="O35">
        <v>2</v>
      </c>
      <c r="P35">
        <v>2</v>
      </c>
      <c r="Q35">
        <v>12</v>
      </c>
      <c r="R35" s="16">
        <v>0.16669999999999999</v>
      </c>
      <c r="S35" s="16">
        <f t="shared" si="0"/>
        <v>0.2</v>
      </c>
      <c r="T35">
        <v>3.89222908020019</v>
      </c>
      <c r="U35">
        <v>3.7008795738220202</v>
      </c>
      <c r="V35">
        <v>3.3142113685607901</v>
      </c>
      <c r="W35" s="17">
        <v>0.38666820526123102</v>
      </c>
      <c r="X35">
        <v>0.57801771163940396</v>
      </c>
      <c r="Y35">
        <v>0.57801771163940396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804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9.2121372222900408</v>
      </c>
      <c r="L36" s="10">
        <v>3.6844596862793</v>
      </c>
      <c r="M36">
        <v>2.8261775970459002</v>
      </c>
      <c r="N36">
        <v>5.0357398986816397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3.9346790313720699</v>
      </c>
      <c r="U36">
        <v>3.6910636425018302</v>
      </c>
      <c r="V36">
        <v>3.3227219581603999</v>
      </c>
      <c r="W36" s="17">
        <v>0.368341684341431</v>
      </c>
      <c r="X36">
        <v>0.61195707321167003</v>
      </c>
      <c r="Y36">
        <v>0.61195707321167003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406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12.6988468170166</v>
      </c>
      <c r="L37" s="10">
        <v>3.6778545379638699</v>
      </c>
      <c r="M37">
        <v>3.4816932678222701</v>
      </c>
      <c r="N37">
        <v>8.0616893768310494</v>
      </c>
      <c r="O37">
        <v>5</v>
      </c>
      <c r="P37">
        <v>5</v>
      </c>
      <c r="Q37">
        <v>15</v>
      </c>
      <c r="R37" s="16">
        <v>0.33329999999999999</v>
      </c>
      <c r="S37" s="16">
        <f t="shared" si="0"/>
        <v>0.5</v>
      </c>
      <c r="T37">
        <v>4.37786865234375</v>
      </c>
      <c r="U37">
        <v>4.1841707229614302</v>
      </c>
      <c r="V37">
        <v>3.7781066894531201</v>
      </c>
      <c r="W37" s="17">
        <v>0.406064033508301</v>
      </c>
      <c r="X37">
        <v>0.599761962890625</v>
      </c>
      <c r="Y37">
        <v>0.599761962890625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59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8.9628791809081996</v>
      </c>
      <c r="L38" s="10">
        <v>3.67129325866699</v>
      </c>
      <c r="M38">
        <v>2.2633819580078098</v>
      </c>
      <c r="N38">
        <v>5.2995376586914098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3.78839111328125</v>
      </c>
      <c r="U38">
        <v>3.5077679157257098</v>
      </c>
      <c r="V38">
        <v>3.1870760917663601</v>
      </c>
      <c r="W38" s="17">
        <v>0.32069182395935097</v>
      </c>
      <c r="X38">
        <v>0.60131502151489302</v>
      </c>
      <c r="Y38">
        <v>0.60131502151489302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336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8.10992431640625</v>
      </c>
      <c r="L39" s="10">
        <v>3.7348098754882799</v>
      </c>
      <c r="M39">
        <v>0.77038192749023404</v>
      </c>
      <c r="N39">
        <v>5.9970664978027299</v>
      </c>
      <c r="O39">
        <v>3</v>
      </c>
      <c r="P39">
        <v>3</v>
      </c>
      <c r="Q39">
        <v>13</v>
      </c>
      <c r="R39" s="16">
        <v>0.23080000000000001</v>
      </c>
      <c r="S39" s="16">
        <f t="shared" si="0"/>
        <v>0.3</v>
      </c>
      <c r="T39">
        <v>3.34078788757324</v>
      </c>
      <c r="U39">
        <v>2.9262900352478001</v>
      </c>
      <c r="V39">
        <v>2.7806494235992401</v>
      </c>
      <c r="W39" s="17">
        <v>0.14564061164855999</v>
      </c>
      <c r="X39">
        <v>0.56013846397399902</v>
      </c>
      <c r="Y39">
        <v>0.56013846397399902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19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8.1937770843505895</v>
      </c>
      <c r="L40" s="10">
        <v>3.8267078399658199</v>
      </c>
      <c r="M40">
        <v>1.1923675537109399</v>
      </c>
      <c r="N40">
        <v>6.5271110534668004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2.95218086242676</v>
      </c>
      <c r="U40">
        <v>2.5754084587097199</v>
      </c>
      <c r="V40">
        <v>2.42548680305481</v>
      </c>
      <c r="W40" s="17">
        <v>0.149921655654907</v>
      </c>
      <c r="X40">
        <v>0.52669405937194802</v>
      </c>
      <c r="Y40">
        <v>0.52669405937194802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790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7.8992595672607404</v>
      </c>
      <c r="L41" s="10">
        <v>3.8090572357177699</v>
      </c>
      <c r="M41">
        <v>2.19724845886231</v>
      </c>
      <c r="N41">
        <v>4.956787109375</v>
      </c>
      <c r="O41">
        <v>2</v>
      </c>
      <c r="P41">
        <v>2</v>
      </c>
      <c r="Q41">
        <v>12</v>
      </c>
      <c r="R41" s="16">
        <v>0.16669999999999999</v>
      </c>
      <c r="S41" s="16">
        <f t="shared" si="0"/>
        <v>0.2</v>
      </c>
      <c r="T41">
        <v>3.1211853027343701</v>
      </c>
      <c r="U41">
        <v>2.8832976818084699</v>
      </c>
      <c r="V41">
        <v>2.6344661712646502</v>
      </c>
      <c r="W41" s="17">
        <v>0.24883151054382299</v>
      </c>
      <c r="X41">
        <v>0.48671913146972701</v>
      </c>
      <c r="Y41">
        <v>0.48671913146972701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259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7.7890758514404297</v>
      </c>
      <c r="L42" s="10">
        <v>3.7769069671630899</v>
      </c>
      <c r="M42">
        <v>1.3085861206054701</v>
      </c>
      <c r="N42">
        <v>5.9165477752685502</v>
      </c>
      <c r="O42">
        <v>2</v>
      </c>
      <c r="P42">
        <v>2</v>
      </c>
      <c r="Q42">
        <v>12</v>
      </c>
      <c r="R42" s="16">
        <v>0.16669999999999999</v>
      </c>
      <c r="S42" s="16">
        <f t="shared" si="0"/>
        <v>0.2</v>
      </c>
      <c r="T42">
        <v>3.3231391906738299</v>
      </c>
      <c r="U42">
        <v>2.94778251647949</v>
      </c>
      <c r="V42">
        <v>2.7789003849029501</v>
      </c>
      <c r="W42" s="17">
        <v>0.168882131576538</v>
      </c>
      <c r="X42">
        <v>0.54423880577087402</v>
      </c>
      <c r="Y42">
        <v>0.54423880577087402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667</v>
      </c>
      <c r="B43">
        <v>14</v>
      </c>
      <c r="C43">
        <v>6</v>
      </c>
      <c r="D43">
        <v>10</v>
      </c>
      <c r="E43">
        <v>10</v>
      </c>
      <c r="F43">
        <v>9</v>
      </c>
      <c r="G43">
        <v>1</v>
      </c>
      <c r="H43">
        <v>5</v>
      </c>
      <c r="I43">
        <v>5</v>
      </c>
      <c r="J43">
        <v>0.7</v>
      </c>
      <c r="K43" s="3">
        <v>8.5581188201904297</v>
      </c>
      <c r="L43" s="10">
        <v>3.83038330078125</v>
      </c>
      <c r="M43">
        <v>1.64736175537109</v>
      </c>
      <c r="N43">
        <v>5.0894241333007804</v>
      </c>
      <c r="O43">
        <v>3</v>
      </c>
      <c r="P43">
        <v>3</v>
      </c>
      <c r="Q43">
        <v>12</v>
      </c>
      <c r="R43" s="16">
        <v>0.25</v>
      </c>
      <c r="S43" s="16">
        <f t="shared" si="0"/>
        <v>0.3</v>
      </c>
      <c r="T43">
        <v>2.9897003173828098</v>
      </c>
      <c r="U43">
        <v>2.69706034660339</v>
      </c>
      <c r="V43">
        <v>2.5115180015564</v>
      </c>
      <c r="W43" s="17">
        <v>0.18554234504699699</v>
      </c>
      <c r="X43">
        <v>0.47818231582641602</v>
      </c>
      <c r="Y43">
        <v>0.47818231582641602</v>
      </c>
      <c r="Z43">
        <v>0.3</v>
      </c>
      <c r="AA43">
        <v>0.9</v>
      </c>
      <c r="AB43">
        <v>0.75</v>
      </c>
      <c r="AC43">
        <v>0.81818181818181801</v>
      </c>
      <c r="AD43">
        <v>0.1</v>
      </c>
      <c r="AE43">
        <v>0.6</v>
      </c>
    </row>
    <row r="44" spans="1:31" x14ac:dyDescent="0.15">
      <c r="A44" s="6">
        <v>721</v>
      </c>
      <c r="B44">
        <v>15</v>
      </c>
      <c r="C44">
        <v>5</v>
      </c>
      <c r="D44">
        <v>10</v>
      </c>
      <c r="E44">
        <v>10</v>
      </c>
      <c r="F44">
        <v>9</v>
      </c>
      <c r="G44">
        <v>1</v>
      </c>
      <c r="H44">
        <v>6</v>
      </c>
      <c r="I44">
        <v>4</v>
      </c>
      <c r="J44">
        <v>0.75</v>
      </c>
      <c r="K44" s="3">
        <v>9.7213115692138707</v>
      </c>
      <c r="L44" s="10">
        <v>3.7231922149658199</v>
      </c>
      <c r="M44">
        <v>2.3304786682128902</v>
      </c>
      <c r="N44">
        <v>6.5150814056396502</v>
      </c>
      <c r="O44">
        <v>2</v>
      </c>
      <c r="P44">
        <v>2</v>
      </c>
      <c r="Q44">
        <v>11</v>
      </c>
      <c r="R44" s="16">
        <v>0.18179999999999999</v>
      </c>
      <c r="S44" s="16">
        <f t="shared" si="0"/>
        <v>0.2</v>
      </c>
      <c r="T44">
        <v>3.1499767303466801</v>
      </c>
      <c r="U44">
        <v>2.84801197052002</v>
      </c>
      <c r="V44">
        <v>2.65669822692871</v>
      </c>
      <c r="W44" s="17">
        <v>0.19131374359130901</v>
      </c>
      <c r="X44">
        <v>0.49327850341796903</v>
      </c>
      <c r="Y44">
        <v>0.49327850341796903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s="28" customFormat="1" x14ac:dyDescent="0.15">
      <c r="A45" s="29">
        <v>558</v>
      </c>
      <c r="B45" s="28">
        <v>15</v>
      </c>
      <c r="C45" s="28">
        <v>5</v>
      </c>
      <c r="D45" s="28">
        <v>10</v>
      </c>
      <c r="E45" s="28">
        <v>10</v>
      </c>
      <c r="F45" s="28">
        <v>10</v>
      </c>
      <c r="G45" s="28">
        <v>0</v>
      </c>
      <c r="H45" s="28">
        <v>5</v>
      </c>
      <c r="I45" s="28">
        <v>5</v>
      </c>
      <c r="J45" s="28">
        <v>0.75</v>
      </c>
      <c r="K45" s="30">
        <v>8.1867713928222692</v>
      </c>
      <c r="L45" s="30">
        <v>3.6859092712402299</v>
      </c>
      <c r="M45" s="28">
        <v>2.3165664672851598</v>
      </c>
      <c r="N45" s="28">
        <v>6.2630443572998002</v>
      </c>
      <c r="O45" s="28">
        <v>5</v>
      </c>
      <c r="P45" s="28">
        <v>5</v>
      </c>
      <c r="Q45" s="28">
        <v>15</v>
      </c>
      <c r="R45" s="31">
        <v>0.33329999999999999</v>
      </c>
      <c r="S45" s="31">
        <f t="shared" si="0"/>
        <v>0.5</v>
      </c>
      <c r="T45" s="28">
        <v>3.44070243835449</v>
      </c>
      <c r="U45" s="28">
        <v>3.0950894355773899</v>
      </c>
      <c r="V45" s="28">
        <v>2.9002957344055198</v>
      </c>
      <c r="W45" s="30">
        <v>0.194793701171875</v>
      </c>
      <c r="X45" s="28">
        <v>0.54040670394897505</v>
      </c>
      <c r="Y45" s="28">
        <v>0.54040670394897505</v>
      </c>
      <c r="Z45" s="28">
        <v>0.5</v>
      </c>
      <c r="AA45" s="28">
        <v>1</v>
      </c>
      <c r="AB45" s="28">
        <v>0.66666666666666696</v>
      </c>
      <c r="AC45" s="28">
        <v>0.8</v>
      </c>
      <c r="AD45" s="28">
        <v>0</v>
      </c>
      <c r="AE45" s="28">
        <v>0.5</v>
      </c>
    </row>
    <row r="46" spans="1:31" x14ac:dyDescent="0.15">
      <c r="A46" s="6">
        <v>588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9.0789337158203107</v>
      </c>
      <c r="L46" s="10">
        <v>3.9120616912841801</v>
      </c>
      <c r="M46">
        <v>0.77730941772460904</v>
      </c>
      <c r="N46">
        <v>7.6925945281982404</v>
      </c>
      <c r="O46">
        <v>3</v>
      </c>
      <c r="P46">
        <v>3</v>
      </c>
      <c r="Q46">
        <v>13</v>
      </c>
      <c r="R46" s="16">
        <v>0.23080000000000001</v>
      </c>
      <c r="S46" s="16">
        <f t="shared" si="0"/>
        <v>0.3</v>
      </c>
      <c r="T46">
        <v>2.72343826293945</v>
      </c>
      <c r="U46">
        <v>2.3298029899597199</v>
      </c>
      <c r="V46">
        <v>2.21990990638733</v>
      </c>
      <c r="W46" s="17">
        <v>0.109893083572388</v>
      </c>
      <c r="X46">
        <v>0.50352835655212402</v>
      </c>
      <c r="Y46">
        <v>0.50352835655212402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322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8.9093532562255895</v>
      </c>
      <c r="L47" s="10">
        <v>3.8602981567382799</v>
      </c>
      <c r="M47">
        <v>0.63604736328125</v>
      </c>
      <c r="N47">
        <v>7.2488880157470703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3.1806716918945299</v>
      </c>
      <c r="U47">
        <v>2.7318964004516602</v>
      </c>
      <c r="V47">
        <v>2.59745168685913</v>
      </c>
      <c r="W47" s="17">
        <v>0.13444471359252899</v>
      </c>
      <c r="X47">
        <v>0.58322000503539995</v>
      </c>
      <c r="Y47">
        <v>0.58322000503539995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590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8.3735904693603498</v>
      </c>
      <c r="L48" s="10">
        <v>4.0404186248779297</v>
      </c>
      <c r="M48">
        <v>1.5608711242675799</v>
      </c>
      <c r="N48">
        <v>6.7003517150878897</v>
      </c>
      <c r="O48">
        <v>3</v>
      </c>
      <c r="P48">
        <v>3</v>
      </c>
      <c r="Q48">
        <v>13</v>
      </c>
      <c r="R48" s="16">
        <v>0.23080000000000001</v>
      </c>
      <c r="S48" s="16">
        <f t="shared" si="0"/>
        <v>0.3</v>
      </c>
      <c r="T48">
        <v>2.7432899475097701</v>
      </c>
      <c r="U48">
        <v>2.4260277748107901</v>
      </c>
      <c r="V48">
        <v>2.2642667293548602</v>
      </c>
      <c r="W48" s="17">
        <v>0.16176104545593301</v>
      </c>
      <c r="X48">
        <v>0.479023218154907</v>
      </c>
      <c r="Y48">
        <v>0.479023218154907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349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8.5923042297363299</v>
      </c>
      <c r="L49" s="10">
        <v>4.0425281524658203</v>
      </c>
      <c r="M49">
        <v>0.82660675048828103</v>
      </c>
      <c r="N49">
        <v>6.0145702362060502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3.3683948516845699</v>
      </c>
      <c r="U49">
        <v>2.9685811996460001</v>
      </c>
      <c r="V49">
        <v>2.7886581420898402</v>
      </c>
      <c r="W49" s="17">
        <v>0.17992305755615201</v>
      </c>
      <c r="X49">
        <v>0.57973670959472701</v>
      </c>
      <c r="Y49">
        <v>0.57973670959472701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367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7.2493267059326199</v>
      </c>
      <c r="L50" s="10">
        <v>3.9420070648193399</v>
      </c>
      <c r="M50">
        <v>2.0554904937744101</v>
      </c>
      <c r="N50">
        <v>5.1241016387939498</v>
      </c>
      <c r="O50">
        <v>2</v>
      </c>
      <c r="P50">
        <v>2</v>
      </c>
      <c r="Q50">
        <v>11</v>
      </c>
      <c r="R50" s="16">
        <v>0.18179999999999999</v>
      </c>
      <c r="S50" s="16">
        <f t="shared" si="0"/>
        <v>0.2</v>
      </c>
      <c r="T50">
        <v>2.5717868804931601</v>
      </c>
      <c r="U50">
        <v>2.3105263710021999</v>
      </c>
      <c r="V50">
        <v>2.1209440231323202</v>
      </c>
      <c r="W50" s="17">
        <v>0.18958234786987299</v>
      </c>
      <c r="X50">
        <v>0.45084285736084001</v>
      </c>
      <c r="Y50">
        <v>0.45084285736084001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6">
        <v>943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7.1337642669677699</v>
      </c>
      <c r="L51" s="10">
        <v>3.93759346008301</v>
      </c>
      <c r="M51">
        <v>2.2982063293457</v>
      </c>
      <c r="N51">
        <v>5.2581138610839799</v>
      </c>
      <c r="O51">
        <v>2</v>
      </c>
      <c r="P51">
        <v>2</v>
      </c>
      <c r="Q51">
        <v>11</v>
      </c>
      <c r="R51" s="16">
        <v>0.18179999999999999</v>
      </c>
      <c r="S51" s="16">
        <f t="shared" si="0"/>
        <v>0.2</v>
      </c>
      <c r="T51">
        <v>2.81827735900879</v>
      </c>
      <c r="U51">
        <v>2.5575652122497599</v>
      </c>
      <c r="V51">
        <v>2.3670539855957</v>
      </c>
      <c r="W51" s="17">
        <v>0.19051122665405301</v>
      </c>
      <c r="X51">
        <v>0.45122337341308599</v>
      </c>
      <c r="Y51">
        <v>0.45122337341308599</v>
      </c>
      <c r="Z51">
        <v>0.2</v>
      </c>
      <c r="AA51">
        <v>0.9</v>
      </c>
      <c r="AB51">
        <v>0.81818181818181801</v>
      </c>
      <c r="AC51">
        <v>0.85714285714285698</v>
      </c>
      <c r="AD51">
        <v>0.1</v>
      </c>
      <c r="AE51">
        <v>0.7</v>
      </c>
    </row>
    <row r="52" spans="1:31" x14ac:dyDescent="0.15">
      <c r="A52" s="6">
        <v>444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7.5370140075683603</v>
      </c>
      <c r="L52" s="10">
        <v>3.9338493347168</v>
      </c>
      <c r="M52">
        <v>1.3349761962890601</v>
      </c>
      <c r="N52">
        <v>4.6764469146728498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3.0100288391113299</v>
      </c>
      <c r="U52">
        <v>2.7005419731140101</v>
      </c>
      <c r="V52">
        <v>2.5030605792999299</v>
      </c>
      <c r="W52" s="17">
        <v>0.197481393814087</v>
      </c>
      <c r="X52">
        <v>0.50696825981140103</v>
      </c>
      <c r="Y52">
        <v>0.50696825981140103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607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7.9064579010009801</v>
      </c>
      <c r="L53" s="10">
        <v>4.1059303283691397</v>
      </c>
      <c r="M53">
        <v>1.6172676086425799</v>
      </c>
      <c r="N53">
        <v>5.3535537719726598</v>
      </c>
      <c r="O53">
        <v>2</v>
      </c>
      <c r="P53">
        <v>2</v>
      </c>
      <c r="Q53">
        <v>11</v>
      </c>
      <c r="R53" s="16">
        <v>0.18179999999999999</v>
      </c>
      <c r="S53" s="16">
        <f t="shared" si="0"/>
        <v>0.2</v>
      </c>
      <c r="T53">
        <v>2.8518943786621098</v>
      </c>
      <c r="U53">
        <v>2.5530815124511701</v>
      </c>
      <c r="V53">
        <v>2.3434176445007302</v>
      </c>
      <c r="W53" s="17">
        <v>0.20966386795044001</v>
      </c>
      <c r="X53">
        <v>0.50847673416137695</v>
      </c>
      <c r="Y53">
        <v>0.50847673416137695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6">
        <v>675</v>
      </c>
      <c r="B54">
        <v>15</v>
      </c>
      <c r="C54">
        <v>5</v>
      </c>
      <c r="D54">
        <v>10</v>
      </c>
      <c r="E54">
        <v>10</v>
      </c>
      <c r="F54">
        <v>9</v>
      </c>
      <c r="G54">
        <v>1</v>
      </c>
      <c r="H54">
        <v>6</v>
      </c>
      <c r="I54">
        <v>4</v>
      </c>
      <c r="J54">
        <v>0.75</v>
      </c>
      <c r="K54" s="3">
        <v>8.2255935668945295</v>
      </c>
      <c r="L54" s="10">
        <v>4.04166603088379</v>
      </c>
      <c r="M54">
        <v>2.92131423950195</v>
      </c>
      <c r="N54">
        <v>4.1723251342773402</v>
      </c>
      <c r="O54">
        <v>2</v>
      </c>
      <c r="P54">
        <v>2</v>
      </c>
      <c r="Q54">
        <v>11</v>
      </c>
      <c r="R54" s="16">
        <v>0.18179999999999999</v>
      </c>
      <c r="S54" s="16">
        <f t="shared" si="0"/>
        <v>0.2</v>
      </c>
      <c r="T54">
        <v>2.9559211730957</v>
      </c>
      <c r="U54">
        <v>2.7484648227691602</v>
      </c>
      <c r="V54">
        <v>2.5043489933013898</v>
      </c>
      <c r="W54" s="17">
        <v>0.24411582946777299</v>
      </c>
      <c r="X54">
        <v>0.45157217979431202</v>
      </c>
      <c r="Y54">
        <v>0.45157217979431202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12</v>
      </c>
      <c r="B55">
        <v>17</v>
      </c>
      <c r="C55">
        <v>3</v>
      </c>
      <c r="D55">
        <v>10</v>
      </c>
      <c r="E55">
        <v>10</v>
      </c>
      <c r="F55">
        <v>9</v>
      </c>
      <c r="G55">
        <v>1</v>
      </c>
      <c r="H55">
        <v>8</v>
      </c>
      <c r="I55">
        <v>2</v>
      </c>
      <c r="J55">
        <v>0.85</v>
      </c>
      <c r="K55" s="3">
        <v>10.4470520019531</v>
      </c>
      <c r="L55" s="10">
        <v>4.0611419677734402</v>
      </c>
      <c r="M55">
        <v>3.76419258117676</v>
      </c>
      <c r="N55">
        <v>6.4976348876953098</v>
      </c>
      <c r="O55">
        <v>5</v>
      </c>
      <c r="P55">
        <v>5</v>
      </c>
      <c r="Q55">
        <v>14</v>
      </c>
      <c r="R55" s="16">
        <v>0.35709999999999997</v>
      </c>
      <c r="S55" s="16">
        <f t="shared" si="0"/>
        <v>0.5</v>
      </c>
      <c r="T55">
        <v>3.5423564910888699</v>
      </c>
      <c r="U55">
        <v>3.3094801902771001</v>
      </c>
      <c r="V55">
        <v>3.0622403621673602</v>
      </c>
      <c r="W55" s="17">
        <v>0.24723982810974099</v>
      </c>
      <c r="X55">
        <v>0.48011612892150901</v>
      </c>
      <c r="Y55">
        <v>0.48011612892150901</v>
      </c>
      <c r="Z55">
        <v>0.5</v>
      </c>
      <c r="AA55">
        <v>0.9</v>
      </c>
      <c r="AB55">
        <v>0.64285714285714302</v>
      </c>
      <c r="AC55">
        <v>0.75</v>
      </c>
      <c r="AD55">
        <v>0.1</v>
      </c>
      <c r="AE55">
        <v>0.4</v>
      </c>
    </row>
    <row r="56" spans="1:31" x14ac:dyDescent="0.15">
      <c r="A56" s="6">
        <v>64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9.8531608581543004</v>
      </c>
      <c r="L56" s="10">
        <v>4.08819580078125</v>
      </c>
      <c r="M56">
        <v>1.76303291320801</v>
      </c>
      <c r="N56">
        <v>6.8796043395996103</v>
      </c>
      <c r="O56">
        <v>3</v>
      </c>
      <c r="P56">
        <v>3</v>
      </c>
      <c r="Q56">
        <v>13</v>
      </c>
      <c r="R56" s="16">
        <v>0.23080000000000001</v>
      </c>
      <c r="S56" s="16">
        <f t="shared" si="0"/>
        <v>0.3</v>
      </c>
      <c r="T56">
        <v>2.8229064941406201</v>
      </c>
      <c r="U56">
        <v>2.54871702194214</v>
      </c>
      <c r="V56">
        <v>2.2905220985412602</v>
      </c>
      <c r="W56" s="17">
        <v>0.25819492340087902</v>
      </c>
      <c r="X56">
        <v>0.53238439559936501</v>
      </c>
      <c r="Y56">
        <v>0.53238439559936501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s="3" customFormat="1" x14ac:dyDescent="0.15">
      <c r="K57" s="13" t="s">
        <v>29</v>
      </c>
      <c r="L57" s="10">
        <f>AVERAGE(L2:L56)</f>
        <v>3.4722802595658737</v>
      </c>
      <c r="W57" s="17">
        <f t="shared" ref="W57:AE57" si="1">AVERAGE(W2:W56)</f>
        <v>0.29356466640125622</v>
      </c>
      <c r="Z57" s="3">
        <f t="shared" si="1"/>
        <v>0.35454545454545466</v>
      </c>
      <c r="AA57" s="3">
        <f t="shared" si="1"/>
        <v>0.98181818181818159</v>
      </c>
      <c r="AB57" s="3">
        <f t="shared" si="1"/>
        <v>0.74096549617939977</v>
      </c>
      <c r="AC57" s="3">
        <f t="shared" si="1"/>
        <v>0.8422958581456601</v>
      </c>
      <c r="AD57" s="3">
        <f t="shared" si="1"/>
        <v>1.8181818181818181E-2</v>
      </c>
      <c r="AE57" s="3">
        <f t="shared" si="1"/>
        <v>0.62727272727272709</v>
      </c>
    </row>
    <row r="58" spans="1:31" s="3" customFormat="1" x14ac:dyDescent="0.15">
      <c r="K58" s="14" t="s">
        <v>30</v>
      </c>
      <c r="L58" s="10">
        <f>MAX(L2:L56)</f>
        <v>4.1059303283691397</v>
      </c>
      <c r="W58" s="17">
        <f t="shared" ref="W58:AE58" si="2">MAX(W2:W56)</f>
        <v>0.439082860946655</v>
      </c>
      <c r="Z58" s="3">
        <f t="shared" si="2"/>
        <v>0.7</v>
      </c>
      <c r="AA58" s="3">
        <f t="shared" si="2"/>
        <v>1</v>
      </c>
      <c r="AB58" s="3">
        <f t="shared" si="2"/>
        <v>0.83333333333333304</v>
      </c>
      <c r="AC58" s="3">
        <f t="shared" si="2"/>
        <v>0.90909090909090895</v>
      </c>
      <c r="AD58" s="3">
        <f t="shared" si="2"/>
        <v>0.1</v>
      </c>
      <c r="AE58" s="3">
        <f t="shared" si="2"/>
        <v>0.8</v>
      </c>
    </row>
    <row r="59" spans="1:31" s="3" customFormat="1" x14ac:dyDescent="0.15">
      <c r="L59" s="10">
        <f>MIN(L2:L56)</f>
        <v>2.8573989868164098</v>
      </c>
      <c r="W59" s="17">
        <f t="shared" ref="W59:AE59" si="3">MIN(W2:W56)</f>
        <v>0.109893083572388</v>
      </c>
      <c r="Z59" s="3">
        <f t="shared" si="3"/>
        <v>0.2</v>
      </c>
      <c r="AA59" s="3">
        <f t="shared" si="3"/>
        <v>0.9</v>
      </c>
      <c r="AB59" s="3">
        <f t="shared" si="3"/>
        <v>0.58823529411764697</v>
      </c>
      <c r="AC59" s="3">
        <f t="shared" si="3"/>
        <v>0.74074074074074103</v>
      </c>
      <c r="AD59" s="3">
        <f t="shared" si="3"/>
        <v>0</v>
      </c>
      <c r="AE59" s="3">
        <f t="shared" si="3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O69" s="3">
        <v>0.45</v>
      </c>
      <c r="P69" s="3">
        <v>-900</v>
      </c>
      <c r="Q69" s="3">
        <v>1100</v>
      </c>
      <c r="R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v>0</v>
      </c>
      <c r="M77" s="3">
        <v>14</v>
      </c>
      <c r="W77" s="3"/>
    </row>
    <row r="78" spans="11:23" x14ac:dyDescent="0.15">
      <c r="K78" s="3" t="s">
        <v>75</v>
      </c>
      <c r="L78" s="3">
        <v>0</v>
      </c>
      <c r="M78" s="3">
        <v>16</v>
      </c>
      <c r="W78" s="3"/>
    </row>
    <row r="79" spans="11:23" x14ac:dyDescent="0.15">
      <c r="K79" s="3" t="s">
        <v>76</v>
      </c>
      <c r="L79" s="3">
        <v>0</v>
      </c>
      <c r="M79" s="3">
        <v>14</v>
      </c>
      <c r="W79" s="17"/>
    </row>
    <row r="80" spans="11:23" s="28" customFormat="1" x14ac:dyDescent="0.15">
      <c r="K80" s="30" t="s">
        <v>156</v>
      </c>
      <c r="L80" s="30">
        <f>COUNTIF(L2:L56,"&lt;3.082")-COUNTIF(L2:L56,"&lt;2.826")</f>
        <v>11</v>
      </c>
      <c r="M80" s="30">
        <v>11</v>
      </c>
      <c r="W80" s="30"/>
    </row>
    <row r="81" spans="11:23" x14ac:dyDescent="0.15">
      <c r="K81" s="3" t="s">
        <v>157</v>
      </c>
      <c r="L81" s="3">
        <f>COUNTIF(L2:L56,"&lt;3.338")-COUNTIF(L2:L56,"&lt;3.082")</f>
        <v>11</v>
      </c>
      <c r="M81" s="3">
        <v>8</v>
      </c>
      <c r="W81" s="17"/>
    </row>
    <row r="82" spans="11:23" x14ac:dyDescent="0.15">
      <c r="K82" s="3" t="s">
        <v>158</v>
      </c>
      <c r="L82" s="3">
        <f>COUNTIF(L2:L56,"&lt;3.594")-COUNTIF(L2:L56,"&lt;3.338")</f>
        <v>11</v>
      </c>
      <c r="M82" s="3">
        <v>6</v>
      </c>
      <c r="W82" s="17"/>
    </row>
    <row r="83" spans="11:23" x14ac:dyDescent="0.15">
      <c r="K83" s="3" t="s">
        <v>159</v>
      </c>
      <c r="L83" s="3">
        <f>COUNTIF(L2:L56,"&lt;3.85")-COUNTIF(L2:L56,"&lt;3.594")</f>
        <v>11</v>
      </c>
      <c r="M83" s="3">
        <v>3</v>
      </c>
      <c r="W83" s="3"/>
    </row>
    <row r="84" spans="11:23" s="28" customFormat="1" x14ac:dyDescent="0.15">
      <c r="K84" s="30" t="s">
        <v>160</v>
      </c>
      <c r="L84" s="30">
        <f>COUNTIF(L2:L56,"&lt;4.106")-COUNTIF(L2:L56,"&lt;3.85")</f>
        <v>11</v>
      </c>
      <c r="W84" s="30"/>
    </row>
    <row r="85" spans="11:23" x14ac:dyDescent="0.15">
      <c r="K85" s="3" t="s">
        <v>82</v>
      </c>
      <c r="L85" s="3">
        <v>0</v>
      </c>
      <c r="W85" s="17"/>
    </row>
    <row r="86" spans="11:23" x14ac:dyDescent="0.15">
      <c r="K86" s="3" t="s">
        <v>83</v>
      </c>
      <c r="L86" s="3"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N94">
        <v>1.9079999999999999</v>
      </c>
      <c r="O94">
        <v>0.155</v>
      </c>
      <c r="Q94">
        <v>0.83799999999999997</v>
      </c>
      <c r="R94">
        <v>2.9830000000000001</v>
      </c>
      <c r="S94">
        <v>0.214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N95">
        <v>2.5009999999999999</v>
      </c>
      <c r="O95">
        <v>0.21299999999999999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N96">
        <v>3.472</v>
      </c>
      <c r="O96">
        <v>0.29099999999999998</v>
      </c>
      <c r="Q96">
        <v>2.3980000000000001</v>
      </c>
      <c r="R96">
        <v>4.5430000000000001</v>
      </c>
      <c r="S96">
        <v>0.214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Q98">
        <v>2.8260000000000001</v>
      </c>
      <c r="R98">
        <v>4.1100000000000003</v>
      </c>
      <c r="S98">
        <v>0.25600000000000001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E95"/>
  <sheetViews>
    <sheetView topLeftCell="G88" workbookViewId="0">
      <selection activeCell="G39" sqref="A39:XFD39"/>
    </sheetView>
  </sheetViews>
  <sheetFormatPr defaultColWidth="8.875" defaultRowHeight="13.5" x14ac:dyDescent="0.15"/>
  <cols>
    <col min="11" max="12" width="17.5" customWidth="1"/>
    <col min="23" max="23" width="21.375" customWidth="1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539</v>
      </c>
      <c r="B2">
        <v>19</v>
      </c>
      <c r="C2">
        <v>1</v>
      </c>
      <c r="D2">
        <v>10</v>
      </c>
      <c r="E2">
        <v>10</v>
      </c>
      <c r="F2">
        <v>10</v>
      </c>
      <c r="G2">
        <v>0</v>
      </c>
      <c r="H2">
        <v>9</v>
      </c>
      <c r="I2">
        <v>1</v>
      </c>
      <c r="J2">
        <v>0.95</v>
      </c>
      <c r="K2" s="3">
        <v>12.797636032104499</v>
      </c>
      <c r="L2" s="10">
        <v>3.1951885223388699</v>
      </c>
      <c r="M2">
        <v>2.98256111145019</v>
      </c>
      <c r="N2">
        <v>8.5430927276611293</v>
      </c>
      <c r="O2">
        <v>4</v>
      </c>
      <c r="P2">
        <v>4</v>
      </c>
      <c r="Q2">
        <v>14</v>
      </c>
      <c r="R2" s="16">
        <v>0.28570000000000001</v>
      </c>
      <c r="S2" s="16">
        <f t="shared" ref="S2:S52" si="0">O2/E2</f>
        <v>0.4</v>
      </c>
      <c r="T2">
        <v>4.14190673828125</v>
      </c>
      <c r="U2">
        <v>3.9596066474914502</v>
      </c>
      <c r="V2">
        <v>3.5663313865661599</v>
      </c>
      <c r="W2" s="17">
        <v>0.39327526092529302</v>
      </c>
      <c r="X2">
        <v>0.575575351715088</v>
      </c>
      <c r="Y2">
        <v>0.575575351715088</v>
      </c>
      <c r="Z2">
        <v>0.4</v>
      </c>
      <c r="AA2">
        <v>1</v>
      </c>
      <c r="AB2">
        <v>0.71428571428571397</v>
      </c>
      <c r="AC2">
        <v>0.83333333333333304</v>
      </c>
      <c r="AD2">
        <v>0</v>
      </c>
      <c r="AE2">
        <v>0.6</v>
      </c>
    </row>
    <row r="3" spans="1:31" x14ac:dyDescent="0.15">
      <c r="A3" s="6">
        <v>974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13.1687889099121</v>
      </c>
      <c r="L3" s="10">
        <v>2.9838104248046902</v>
      </c>
      <c r="M3">
        <v>2.7930278778076199</v>
      </c>
      <c r="N3">
        <v>9.4088058471679705</v>
      </c>
      <c r="O3">
        <v>5</v>
      </c>
      <c r="P3">
        <v>5</v>
      </c>
      <c r="Q3">
        <v>15</v>
      </c>
      <c r="R3" s="16">
        <v>0.33329999999999999</v>
      </c>
      <c r="S3" s="16">
        <f t="shared" si="0"/>
        <v>0.5</v>
      </c>
      <c r="T3">
        <v>4.5915431976318404</v>
      </c>
      <c r="U3">
        <v>4.33931541442871</v>
      </c>
      <c r="V3">
        <v>3.9836831092834499</v>
      </c>
      <c r="W3" s="17">
        <v>0.355632305145264</v>
      </c>
      <c r="X3">
        <v>0.607860088348389</v>
      </c>
      <c r="Y3">
        <v>0.607860088348389</v>
      </c>
      <c r="Z3">
        <v>0.5</v>
      </c>
      <c r="AA3">
        <v>1</v>
      </c>
      <c r="AB3">
        <v>0.66666666666666696</v>
      </c>
      <c r="AC3">
        <v>0.8</v>
      </c>
      <c r="AD3">
        <v>0</v>
      </c>
      <c r="AE3">
        <v>0.5</v>
      </c>
    </row>
    <row r="4" spans="1:31" x14ac:dyDescent="0.15">
      <c r="A4" s="6">
        <v>467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9.6845302581787092</v>
      </c>
      <c r="L4" s="10">
        <v>2.90005683898926</v>
      </c>
      <c r="M4">
        <v>1.73856353759766</v>
      </c>
      <c r="N4">
        <v>5.82045555114746</v>
      </c>
      <c r="O4">
        <v>4</v>
      </c>
      <c r="P4">
        <v>4</v>
      </c>
      <c r="Q4">
        <v>14</v>
      </c>
      <c r="R4" s="16">
        <v>0.28570000000000001</v>
      </c>
      <c r="S4" s="16">
        <f t="shared" si="0"/>
        <v>0.4</v>
      </c>
      <c r="T4">
        <v>4.0338935852050799</v>
      </c>
      <c r="U4">
        <v>3.7603669166564901</v>
      </c>
      <c r="V4">
        <v>3.4259200096130402</v>
      </c>
      <c r="W4" s="17">
        <v>0.33444690704345698</v>
      </c>
      <c r="X4">
        <v>0.60797357559204102</v>
      </c>
      <c r="Y4">
        <v>0.60797357559204102</v>
      </c>
      <c r="Z4">
        <v>0.4</v>
      </c>
      <c r="AA4">
        <v>1</v>
      </c>
      <c r="AB4">
        <v>0.71428571428571397</v>
      </c>
      <c r="AC4">
        <v>0.83333333333333304</v>
      </c>
      <c r="AD4">
        <v>0</v>
      </c>
      <c r="AE4">
        <v>0.6</v>
      </c>
    </row>
    <row r="5" spans="1:31" x14ac:dyDescent="0.15">
      <c r="A5" s="6">
        <v>195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9.5682582855224592</v>
      </c>
      <c r="L5" s="10">
        <v>2.8551826477050799</v>
      </c>
      <c r="M5">
        <v>1.73777008056641</v>
      </c>
      <c r="N5">
        <v>5.8653812408447301</v>
      </c>
      <c r="O5">
        <v>4</v>
      </c>
      <c r="P5">
        <v>4</v>
      </c>
      <c r="Q5">
        <v>14</v>
      </c>
      <c r="R5" s="16">
        <v>0.28570000000000001</v>
      </c>
      <c r="S5" s="16">
        <f t="shared" si="0"/>
        <v>0.4</v>
      </c>
      <c r="T5">
        <v>4.23862648010254</v>
      </c>
      <c r="U5">
        <v>3.9338898658752401</v>
      </c>
      <c r="V5">
        <v>3.6075196266174299</v>
      </c>
      <c r="W5" s="17">
        <v>0.326370239257812</v>
      </c>
      <c r="X5">
        <v>0.63110685348510698</v>
      </c>
      <c r="Y5">
        <v>0.63110685348510698</v>
      </c>
      <c r="Z5">
        <v>0.4</v>
      </c>
      <c r="AA5">
        <v>1</v>
      </c>
      <c r="AB5">
        <v>0.71428571428571397</v>
      </c>
      <c r="AC5">
        <v>0.83333333333333304</v>
      </c>
      <c r="AD5">
        <v>0</v>
      </c>
      <c r="AE5">
        <v>0.6</v>
      </c>
    </row>
    <row r="6" spans="1:31" x14ac:dyDescent="0.15">
      <c r="A6" s="6">
        <v>987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13.11452293396</v>
      </c>
      <c r="L6" s="10">
        <v>3.0455665588378902</v>
      </c>
      <c r="M6">
        <v>2.85603904724121</v>
      </c>
      <c r="N6">
        <v>9.2924613952636701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4.5542678833007804</v>
      </c>
      <c r="U6">
        <v>4.3066840171814</v>
      </c>
      <c r="V6">
        <v>3.95100021362305</v>
      </c>
      <c r="W6" s="17">
        <v>0.35568380355835</v>
      </c>
      <c r="X6">
        <v>0.60326766967773404</v>
      </c>
      <c r="Y6">
        <v>0.60326766967773404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462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9.3393058776855504</v>
      </c>
      <c r="L7" s="10">
        <v>2.8390350341796902</v>
      </c>
      <c r="M7">
        <v>1.8047981262207</v>
      </c>
      <c r="N7">
        <v>5.8386173248290998</v>
      </c>
      <c r="O7">
        <v>4</v>
      </c>
      <c r="P7">
        <v>4</v>
      </c>
      <c r="Q7">
        <v>14</v>
      </c>
      <c r="R7" s="16">
        <v>0.28570000000000001</v>
      </c>
      <c r="S7" s="16">
        <f t="shared" si="0"/>
        <v>0.4</v>
      </c>
      <c r="T7">
        <v>3.7905178070068399</v>
      </c>
      <c r="U7">
        <v>3.5341429710388201</v>
      </c>
      <c r="V7">
        <v>3.2270667552947998</v>
      </c>
      <c r="W7" s="17">
        <v>0.307076215744019</v>
      </c>
      <c r="X7">
        <v>0.56345105171203602</v>
      </c>
      <c r="Y7">
        <v>0.56345105171203602</v>
      </c>
      <c r="Z7">
        <v>0.4</v>
      </c>
      <c r="AA7">
        <v>1</v>
      </c>
      <c r="AB7">
        <v>0.71428571428571397</v>
      </c>
      <c r="AC7">
        <v>0.83333333333333304</v>
      </c>
      <c r="AD7">
        <v>0</v>
      </c>
      <c r="AE7">
        <v>0.6</v>
      </c>
    </row>
    <row r="8" spans="1:31" x14ac:dyDescent="0.15">
      <c r="A8" s="6">
        <v>183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9.4128532409668004</v>
      </c>
      <c r="L8" s="10">
        <v>2.87297439575195</v>
      </c>
      <c r="M8">
        <v>1.80317306518555</v>
      </c>
      <c r="N8">
        <v>5.7767181396484402</v>
      </c>
      <c r="O8">
        <v>4</v>
      </c>
      <c r="P8">
        <v>4</v>
      </c>
      <c r="Q8">
        <v>14</v>
      </c>
      <c r="R8" s="16">
        <v>0.28570000000000001</v>
      </c>
      <c r="S8" s="16">
        <f t="shared" si="0"/>
        <v>0.4</v>
      </c>
      <c r="T8">
        <v>4.2707386016845703</v>
      </c>
      <c r="U8">
        <v>3.9551260471343999</v>
      </c>
      <c r="V8">
        <v>3.6365687847137398</v>
      </c>
      <c r="W8" s="17">
        <v>0.31855726242065402</v>
      </c>
      <c r="X8">
        <v>0.63416981697082497</v>
      </c>
      <c r="Y8">
        <v>0.63416981697082497</v>
      </c>
      <c r="Z8">
        <v>0.4</v>
      </c>
      <c r="AA8">
        <v>1</v>
      </c>
      <c r="AB8">
        <v>0.71428571428571397</v>
      </c>
      <c r="AC8">
        <v>0.83333333333333304</v>
      </c>
      <c r="AD8">
        <v>0</v>
      </c>
      <c r="AE8">
        <v>0.6</v>
      </c>
    </row>
    <row r="9" spans="1:31" x14ac:dyDescent="0.15">
      <c r="A9" s="6">
        <v>269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12.125684738159199</v>
      </c>
      <c r="L9" s="10">
        <v>2.8903121948242201</v>
      </c>
      <c r="M9">
        <v>2.1766777038574201</v>
      </c>
      <c r="N9">
        <v>7.9760437011718697</v>
      </c>
      <c r="O9">
        <v>4</v>
      </c>
      <c r="P9">
        <v>4</v>
      </c>
      <c r="Q9">
        <v>14</v>
      </c>
      <c r="R9" s="16">
        <v>0.28570000000000001</v>
      </c>
      <c r="S9" s="16">
        <f t="shared" si="0"/>
        <v>0.4</v>
      </c>
      <c r="T9">
        <v>4.1562347412109402</v>
      </c>
      <c r="U9">
        <v>3.9122827053070099</v>
      </c>
      <c r="V9">
        <v>3.52935862541199</v>
      </c>
      <c r="W9" s="17">
        <v>0.38292407989501898</v>
      </c>
      <c r="X9">
        <v>0.62687611579894997</v>
      </c>
      <c r="Y9">
        <v>0.62687611579894997</v>
      </c>
      <c r="Z9">
        <v>0.4</v>
      </c>
      <c r="AA9">
        <v>1</v>
      </c>
      <c r="AB9">
        <v>0.71428571428571397</v>
      </c>
      <c r="AC9">
        <v>0.83333333333333304</v>
      </c>
      <c r="AD9">
        <v>0</v>
      </c>
      <c r="AE9">
        <v>0.6</v>
      </c>
    </row>
    <row r="10" spans="1:31" x14ac:dyDescent="0.15">
      <c r="A10" s="6">
        <v>438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12.3274631500244</v>
      </c>
      <c r="L10" s="10">
        <v>3.1570472717285201</v>
      </c>
      <c r="M10">
        <v>2.8654975891113299</v>
      </c>
      <c r="N10">
        <v>7.2738151550293004</v>
      </c>
      <c r="O10">
        <v>3</v>
      </c>
      <c r="P10">
        <v>3</v>
      </c>
      <c r="Q10">
        <v>13</v>
      </c>
      <c r="R10" s="16">
        <v>0.23080000000000001</v>
      </c>
      <c r="S10" s="16">
        <f t="shared" si="0"/>
        <v>0.3</v>
      </c>
      <c r="T10">
        <v>4.1711654663085902</v>
      </c>
      <c r="U10">
        <v>4.0008988380432102</v>
      </c>
      <c r="V10">
        <v>3.6034202575683598</v>
      </c>
      <c r="W10" s="17">
        <v>0.39747858047485402</v>
      </c>
      <c r="X10">
        <v>0.56774520874023404</v>
      </c>
      <c r="Y10">
        <v>0.56774520874023404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6">
        <v>426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12.76491355896</v>
      </c>
      <c r="L11" s="10">
        <v>3.09232521057129</v>
      </c>
      <c r="M11">
        <v>2.9012107849121098</v>
      </c>
      <c r="N11">
        <v>8.8361930847168004</v>
      </c>
      <c r="O11">
        <v>4</v>
      </c>
      <c r="P11">
        <v>4</v>
      </c>
      <c r="Q11">
        <v>14</v>
      </c>
      <c r="R11" s="16">
        <v>0.28570000000000001</v>
      </c>
      <c r="S11" s="16">
        <f t="shared" si="0"/>
        <v>0.4</v>
      </c>
      <c r="T11">
        <v>4.0366325378418004</v>
      </c>
      <c r="U11">
        <v>3.8388867378234899</v>
      </c>
      <c r="V11">
        <v>3.4590210914611799</v>
      </c>
      <c r="W11" s="17">
        <v>0.37986564636230502</v>
      </c>
      <c r="X11">
        <v>0.57761144638061501</v>
      </c>
      <c r="Y11">
        <v>0.57761144638061501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6">
        <v>974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13.1687889099121</v>
      </c>
      <c r="L12" s="10">
        <v>2.9838104248046902</v>
      </c>
      <c r="M12">
        <v>2.7930278778076199</v>
      </c>
      <c r="N12">
        <v>9.4088058471679705</v>
      </c>
      <c r="O12">
        <v>5</v>
      </c>
      <c r="P12">
        <v>5</v>
      </c>
      <c r="Q12">
        <v>15</v>
      </c>
      <c r="R12" s="16">
        <v>0.33329999999999999</v>
      </c>
      <c r="S12" s="16">
        <f t="shared" si="0"/>
        <v>0.5</v>
      </c>
      <c r="T12">
        <v>4.5915431976318404</v>
      </c>
      <c r="U12">
        <v>4.33931541442871</v>
      </c>
      <c r="V12">
        <v>3.9836831092834499</v>
      </c>
      <c r="W12" s="17">
        <v>0.355632305145264</v>
      </c>
      <c r="X12">
        <v>0.607860088348389</v>
      </c>
      <c r="Y12">
        <v>0.607860088348389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159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 s="3">
        <v>8.7575283050537092</v>
      </c>
      <c r="L13" s="10">
        <v>3.1088714599609402</v>
      </c>
      <c r="M13">
        <v>2.2011642456054701</v>
      </c>
      <c r="N13">
        <v>5.04380226135254</v>
      </c>
      <c r="O13">
        <v>4</v>
      </c>
      <c r="P13">
        <v>4</v>
      </c>
      <c r="Q13">
        <v>14</v>
      </c>
      <c r="R13" s="16">
        <v>0.28570000000000001</v>
      </c>
      <c r="S13" s="16">
        <f t="shared" si="0"/>
        <v>0.4</v>
      </c>
      <c r="T13">
        <v>3.7435493469238299</v>
      </c>
      <c r="U13">
        <v>3.4978618621826199</v>
      </c>
      <c r="V13">
        <v>3.1751580238342298</v>
      </c>
      <c r="W13" s="17">
        <v>0.322703838348389</v>
      </c>
      <c r="X13">
        <v>0.56839132308960005</v>
      </c>
      <c r="Y13">
        <v>0.56839132308960005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x14ac:dyDescent="0.15">
      <c r="A14" s="6">
        <v>389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9.8403091430664098</v>
      </c>
      <c r="L14" s="10">
        <v>2.99455642700195</v>
      </c>
      <c r="M14">
        <v>2.46992111206055</v>
      </c>
      <c r="N14">
        <v>5.9340286254882804</v>
      </c>
      <c r="O14">
        <v>4</v>
      </c>
      <c r="P14">
        <v>4</v>
      </c>
      <c r="Q14">
        <v>14</v>
      </c>
      <c r="R14" s="16">
        <v>0.28570000000000001</v>
      </c>
      <c r="S14" s="16">
        <f t="shared" si="0"/>
        <v>0.4</v>
      </c>
      <c r="T14">
        <v>3.6995983123779301</v>
      </c>
      <c r="U14">
        <v>3.5086257457733101</v>
      </c>
      <c r="V14">
        <v>3.1915373802185099</v>
      </c>
      <c r="W14" s="17">
        <v>0.31708836555481001</v>
      </c>
      <c r="X14">
        <v>0.50806093215942405</v>
      </c>
      <c r="Y14">
        <v>0.50806093215942405</v>
      </c>
      <c r="Z14">
        <v>0.4</v>
      </c>
      <c r="AA14">
        <v>1</v>
      </c>
      <c r="AB14">
        <v>0.71428571428571397</v>
      </c>
      <c r="AC14">
        <v>0.83333333333333304</v>
      </c>
      <c r="AD14">
        <v>0</v>
      </c>
      <c r="AE14">
        <v>0.6</v>
      </c>
    </row>
    <row r="15" spans="1:31" x14ac:dyDescent="0.15">
      <c r="A15" s="6">
        <v>660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10.6142921447754</v>
      </c>
      <c r="L15" s="10">
        <v>3.2020072937011701</v>
      </c>
      <c r="M15">
        <v>2.5925750732421902</v>
      </c>
      <c r="N15">
        <v>6.2181873321533203</v>
      </c>
      <c r="O15">
        <v>5</v>
      </c>
      <c r="P15">
        <v>5</v>
      </c>
      <c r="Q15">
        <v>15</v>
      </c>
      <c r="R15" s="16">
        <v>0.33329999999999999</v>
      </c>
      <c r="S15" s="16">
        <f t="shared" si="0"/>
        <v>0.5</v>
      </c>
      <c r="T15">
        <v>4.3932571411132804</v>
      </c>
      <c r="U15">
        <v>4.15511226654053</v>
      </c>
      <c r="V15">
        <v>3.76865577697754</v>
      </c>
      <c r="W15" s="17">
        <v>0.386456489562988</v>
      </c>
      <c r="X15">
        <v>0.62460136413574197</v>
      </c>
      <c r="Y15">
        <v>0.62460136413574197</v>
      </c>
      <c r="Z15">
        <v>0.5</v>
      </c>
      <c r="AA15">
        <v>1</v>
      </c>
      <c r="AB15">
        <v>0.66666666666666696</v>
      </c>
      <c r="AC15">
        <v>0.8</v>
      </c>
      <c r="AD15">
        <v>0</v>
      </c>
      <c r="AE15">
        <v>0.5</v>
      </c>
    </row>
    <row r="16" spans="1:31" x14ac:dyDescent="0.15">
      <c r="A16" s="6">
        <v>507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 s="3">
        <v>8.0761833190918004</v>
      </c>
      <c r="L16" s="3">
        <v>3.2535152435302699</v>
      </c>
      <c r="M16">
        <v>1.4528160095214799</v>
      </c>
      <c r="N16">
        <v>6.0439472198486301</v>
      </c>
      <c r="O16">
        <v>4</v>
      </c>
      <c r="P16">
        <v>4</v>
      </c>
      <c r="Q16">
        <v>14</v>
      </c>
      <c r="R16" s="16">
        <v>0.28570000000000001</v>
      </c>
      <c r="S16" s="16">
        <f t="shared" si="0"/>
        <v>0.4</v>
      </c>
      <c r="T16">
        <v>3.1535835266113299</v>
      </c>
      <c r="U16">
        <v>2.8117747306823699</v>
      </c>
      <c r="V16">
        <v>2.6275200843811</v>
      </c>
      <c r="W16" s="3">
        <v>0.18425464630127</v>
      </c>
      <c r="X16">
        <v>0.52606344223022505</v>
      </c>
      <c r="Y16">
        <v>0.52606344223022505</v>
      </c>
      <c r="Z16">
        <v>0.4</v>
      </c>
      <c r="AA16">
        <v>1</v>
      </c>
      <c r="AB16">
        <v>0.71428571428571397</v>
      </c>
      <c r="AC16">
        <v>0.83333333333333304</v>
      </c>
      <c r="AD16">
        <v>0</v>
      </c>
      <c r="AE16">
        <v>0.6</v>
      </c>
    </row>
    <row r="17" spans="1:31" x14ac:dyDescent="0.15">
      <c r="A17" s="6">
        <v>73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 s="3">
        <v>7.2695007324218697</v>
      </c>
      <c r="L17" s="10">
        <v>3.22128105163574</v>
      </c>
      <c r="M17">
        <v>1.70132255554199</v>
      </c>
      <c r="N17">
        <v>5.0565223693847701</v>
      </c>
      <c r="O17">
        <v>3</v>
      </c>
      <c r="P17">
        <v>3</v>
      </c>
      <c r="Q17">
        <v>13</v>
      </c>
      <c r="R17" s="16">
        <v>0.23080000000000001</v>
      </c>
      <c r="S17" s="16">
        <f t="shared" si="0"/>
        <v>0.3</v>
      </c>
      <c r="T17">
        <v>2.8403358459472701</v>
      </c>
      <c r="U17">
        <v>2.5804290771484402</v>
      </c>
      <c r="V17">
        <v>2.38827300071716</v>
      </c>
      <c r="W17" s="17">
        <v>0.192156076431274</v>
      </c>
      <c r="X17">
        <v>0.45206284523010198</v>
      </c>
      <c r="Y17">
        <v>0.45206284523010198</v>
      </c>
      <c r="Z17">
        <v>0.3</v>
      </c>
      <c r="AA17">
        <v>1</v>
      </c>
      <c r="AB17">
        <v>0.76923076923076905</v>
      </c>
      <c r="AC17">
        <v>0.86956521739130399</v>
      </c>
      <c r="AD17">
        <v>0</v>
      </c>
      <c r="AE17">
        <v>0.7</v>
      </c>
    </row>
    <row r="18" spans="1:31" s="28" customFormat="1" x14ac:dyDescent="0.15">
      <c r="A18" s="29">
        <v>5</v>
      </c>
      <c r="B18" s="28">
        <v>15</v>
      </c>
      <c r="C18" s="28">
        <v>5</v>
      </c>
      <c r="D18" s="28">
        <v>10</v>
      </c>
      <c r="E18" s="28">
        <v>10</v>
      </c>
      <c r="F18" s="28">
        <v>10</v>
      </c>
      <c r="G18" s="28">
        <v>0</v>
      </c>
      <c r="H18" s="28">
        <v>5</v>
      </c>
      <c r="I18" s="28">
        <v>5</v>
      </c>
      <c r="J18" s="28">
        <v>0.75</v>
      </c>
      <c r="K18" s="30">
        <v>7.8808155059814498</v>
      </c>
      <c r="L18" s="30">
        <v>3.2260665893554701</v>
      </c>
      <c r="M18" s="28">
        <v>1.3720741271972701</v>
      </c>
      <c r="N18" s="28">
        <v>5.6015110015869096</v>
      </c>
      <c r="O18" s="28">
        <v>3</v>
      </c>
      <c r="P18" s="28">
        <v>3</v>
      </c>
      <c r="Q18" s="28">
        <v>13</v>
      </c>
      <c r="R18" s="31">
        <v>0.23080000000000001</v>
      </c>
      <c r="S18" s="31">
        <f t="shared" si="0"/>
        <v>0.3</v>
      </c>
      <c r="T18" s="28">
        <v>3.0997753143310498</v>
      </c>
      <c r="U18" s="28">
        <v>2.7902081012725799</v>
      </c>
      <c r="V18" s="28">
        <v>2.5988922119140598</v>
      </c>
      <c r="W18" s="30">
        <v>0.19131588935852101</v>
      </c>
      <c r="X18" s="28">
        <v>0.50088310241699197</v>
      </c>
      <c r="Y18" s="28">
        <v>0.50088310241699197</v>
      </c>
      <c r="Z18" s="28">
        <v>0.3</v>
      </c>
      <c r="AA18" s="28">
        <v>1</v>
      </c>
      <c r="AB18" s="28">
        <v>0.76923076923076905</v>
      </c>
      <c r="AC18" s="28">
        <v>0.86956521739130399</v>
      </c>
      <c r="AD18" s="28">
        <v>0</v>
      </c>
      <c r="AE18" s="28">
        <v>0.7</v>
      </c>
    </row>
    <row r="19" spans="1:31" x14ac:dyDescent="0.15">
      <c r="A19" s="6">
        <v>670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11.4275016784668</v>
      </c>
      <c r="L19" s="10">
        <v>3.4490318298339799</v>
      </c>
      <c r="M19">
        <v>2.9004650115966801</v>
      </c>
      <c r="N19">
        <v>7.2302360534668004</v>
      </c>
      <c r="O19">
        <v>3</v>
      </c>
      <c r="P19">
        <v>3</v>
      </c>
      <c r="Q19">
        <v>13</v>
      </c>
      <c r="R19" s="16">
        <v>0.23080000000000001</v>
      </c>
      <c r="S19" s="16">
        <f t="shared" si="0"/>
        <v>0.3</v>
      </c>
      <c r="T19">
        <v>3.5594825744628902</v>
      </c>
      <c r="U19">
        <v>3.3868663311004599</v>
      </c>
      <c r="V19">
        <v>2.9915952682495099</v>
      </c>
      <c r="W19" s="17">
        <v>0.39527106285095198</v>
      </c>
      <c r="X19">
        <v>0.56788730621337902</v>
      </c>
      <c r="Y19">
        <v>0.56788730621337902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6">
        <v>553</v>
      </c>
      <c r="B20">
        <v>17</v>
      </c>
      <c r="C20">
        <v>3</v>
      </c>
      <c r="D20">
        <v>10</v>
      </c>
      <c r="E20">
        <v>10</v>
      </c>
      <c r="F20">
        <v>10</v>
      </c>
      <c r="G20">
        <v>0</v>
      </c>
      <c r="H20">
        <v>7</v>
      </c>
      <c r="I20">
        <v>3</v>
      </c>
      <c r="J20">
        <v>0.85</v>
      </c>
      <c r="K20" s="3">
        <v>9.3506202697753906</v>
      </c>
      <c r="L20" s="10">
        <v>3.4300975799560498</v>
      </c>
      <c r="M20">
        <v>2.4258232116699201</v>
      </c>
      <c r="N20">
        <v>5.1102981567382804</v>
      </c>
      <c r="O20">
        <v>3</v>
      </c>
      <c r="P20">
        <v>3</v>
      </c>
      <c r="Q20">
        <v>13</v>
      </c>
      <c r="R20" s="16">
        <v>0.23080000000000001</v>
      </c>
      <c r="S20" s="16">
        <f t="shared" si="0"/>
        <v>0.3</v>
      </c>
      <c r="T20">
        <v>4.0341033935546902</v>
      </c>
      <c r="U20">
        <v>3.7965404987335201</v>
      </c>
      <c r="V20">
        <v>3.4373080730438201</v>
      </c>
      <c r="W20" s="17">
        <v>0.35923242568969699</v>
      </c>
      <c r="X20">
        <v>0.59679532051086404</v>
      </c>
      <c r="Y20">
        <v>0.59679532051086404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6">
        <v>751</v>
      </c>
      <c r="B21">
        <v>17</v>
      </c>
      <c r="C21">
        <v>3</v>
      </c>
      <c r="D21">
        <v>10</v>
      </c>
      <c r="E21">
        <v>10</v>
      </c>
      <c r="F21">
        <v>10</v>
      </c>
      <c r="G21">
        <v>0</v>
      </c>
      <c r="H21">
        <v>7</v>
      </c>
      <c r="I21">
        <v>3</v>
      </c>
      <c r="J21">
        <v>0.85</v>
      </c>
      <c r="K21" s="3">
        <v>8.7765350341796893</v>
      </c>
      <c r="L21" s="10">
        <v>3.4167308807372998</v>
      </c>
      <c r="M21">
        <v>2.6289939880371098</v>
      </c>
      <c r="N21">
        <v>5.0310592651367196</v>
      </c>
      <c r="O21">
        <v>4</v>
      </c>
      <c r="P21">
        <v>4</v>
      </c>
      <c r="Q21">
        <v>13</v>
      </c>
      <c r="R21" s="16">
        <v>0.30769999999999997</v>
      </c>
      <c r="S21" s="16">
        <f t="shared" si="0"/>
        <v>0.4</v>
      </c>
      <c r="T21">
        <v>3.4190120697021502</v>
      </c>
      <c r="U21">
        <v>3.21324586868286</v>
      </c>
      <c r="V21">
        <v>2.8805060386657702</v>
      </c>
      <c r="W21" s="17">
        <v>0.33273983001709001</v>
      </c>
      <c r="X21">
        <v>0.53850603103637695</v>
      </c>
      <c r="Y21">
        <v>0.53850603103637695</v>
      </c>
      <c r="Z21">
        <v>0.4</v>
      </c>
      <c r="AA21">
        <v>0.9</v>
      </c>
      <c r="AB21">
        <v>0.69230769230769196</v>
      </c>
      <c r="AC21">
        <v>0.78260869565217395</v>
      </c>
      <c r="AD21">
        <v>0.1</v>
      </c>
      <c r="AE21">
        <v>0.5</v>
      </c>
    </row>
    <row r="22" spans="1:31" x14ac:dyDescent="0.15">
      <c r="A22" s="6">
        <v>346</v>
      </c>
      <c r="B22">
        <v>17</v>
      </c>
      <c r="C22">
        <v>3</v>
      </c>
      <c r="D22">
        <v>10</v>
      </c>
      <c r="E22">
        <v>10</v>
      </c>
      <c r="F22">
        <v>10</v>
      </c>
      <c r="G22">
        <v>0</v>
      </c>
      <c r="H22">
        <v>7</v>
      </c>
      <c r="I22">
        <v>3</v>
      </c>
      <c r="J22">
        <v>0.85</v>
      </c>
      <c r="K22" s="3">
        <v>9.2520637512206996</v>
      </c>
      <c r="L22" s="10">
        <v>3.5100860595703098</v>
      </c>
      <c r="M22">
        <v>2.6267127990722701</v>
      </c>
      <c r="N22">
        <v>5.2582244873046902</v>
      </c>
      <c r="O22">
        <v>4</v>
      </c>
      <c r="P22">
        <v>4</v>
      </c>
      <c r="Q22">
        <v>14</v>
      </c>
      <c r="R22" s="16">
        <v>0.28570000000000001</v>
      </c>
      <c r="S22" s="16">
        <f t="shared" si="0"/>
        <v>0.4</v>
      </c>
      <c r="T22">
        <v>4.05875587463379</v>
      </c>
      <c r="U22">
        <v>3.8101456165313698</v>
      </c>
      <c r="V22">
        <v>3.4641640186309801</v>
      </c>
      <c r="W22" s="17">
        <v>0.34598159790039101</v>
      </c>
      <c r="X22">
        <v>0.59459185600280795</v>
      </c>
      <c r="Y22">
        <v>0.59459185600280795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7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9.7504291534423793</v>
      </c>
      <c r="L23" s="10">
        <v>3.6274681091308598</v>
      </c>
      <c r="M23">
        <v>3.2106761932372998</v>
      </c>
      <c r="N23">
        <v>5.56974220275879</v>
      </c>
      <c r="O23">
        <v>2</v>
      </c>
      <c r="P23">
        <v>2</v>
      </c>
      <c r="Q23">
        <v>12</v>
      </c>
      <c r="R23" s="16">
        <v>0.16669999999999999</v>
      </c>
      <c r="S23" s="16">
        <f t="shared" si="0"/>
        <v>0.2</v>
      </c>
      <c r="T23">
        <v>3.89222908020019</v>
      </c>
      <c r="U23">
        <v>3.7008795738220202</v>
      </c>
      <c r="V23">
        <v>3.3142113685607901</v>
      </c>
      <c r="W23" s="17">
        <v>0.38666820526123102</v>
      </c>
      <c r="X23">
        <v>0.57801771163940396</v>
      </c>
      <c r="Y23">
        <v>0.57801771163940396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6">
        <v>621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8.7120342254638707</v>
      </c>
      <c r="L24" s="10">
        <v>3.40500831604004</v>
      </c>
      <c r="M24">
        <v>1.9325408935546899</v>
      </c>
      <c r="N24">
        <v>5.1638660430908203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3.6658897399902299</v>
      </c>
      <c r="U24">
        <v>3.3823013305664098</v>
      </c>
      <c r="V24">
        <v>3.0812335014343302</v>
      </c>
      <c r="W24" s="17">
        <v>0.30106782913208002</v>
      </c>
      <c r="X24">
        <v>0.58465623855590798</v>
      </c>
      <c r="Y24">
        <v>0.58465623855590798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231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10.747047424316399</v>
      </c>
      <c r="L25" s="10">
        <v>3.5610313415527299</v>
      </c>
      <c r="M25">
        <v>3.2122383117675799</v>
      </c>
      <c r="N25">
        <v>7.2385673522949201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3.98457527160644</v>
      </c>
      <c r="U25">
        <v>3.7460682392120401</v>
      </c>
      <c r="V25">
        <v>3.4069766998290998</v>
      </c>
      <c r="W25" s="17">
        <v>0.33909153938293501</v>
      </c>
      <c r="X25">
        <v>0.57759857177734397</v>
      </c>
      <c r="Y25">
        <v>0.57759857177734397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59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8.9628791809081996</v>
      </c>
      <c r="L26" s="10">
        <v>3.67129325866699</v>
      </c>
      <c r="M26">
        <v>2.2633819580078098</v>
      </c>
      <c r="N26">
        <v>5.2995376586914098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3.78839111328125</v>
      </c>
      <c r="U26">
        <v>3.5077679157257098</v>
      </c>
      <c r="V26">
        <v>3.1870760917663601</v>
      </c>
      <c r="W26" s="17">
        <v>0.32069182395935097</v>
      </c>
      <c r="X26">
        <v>0.60131502151489302</v>
      </c>
      <c r="Y26">
        <v>0.60131502151489302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406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12.6988468170166</v>
      </c>
      <c r="L27" s="10">
        <v>3.6778545379638699</v>
      </c>
      <c r="M27">
        <v>3.4816932678222701</v>
      </c>
      <c r="N27">
        <v>8.0616893768310494</v>
      </c>
      <c r="O27">
        <v>5</v>
      </c>
      <c r="P27">
        <v>5</v>
      </c>
      <c r="Q27">
        <v>15</v>
      </c>
      <c r="R27" s="16">
        <v>0.33329999999999999</v>
      </c>
      <c r="S27" s="16">
        <f t="shared" si="0"/>
        <v>0.5</v>
      </c>
      <c r="T27">
        <v>4.37786865234375</v>
      </c>
      <c r="U27">
        <v>4.1841707229614302</v>
      </c>
      <c r="V27">
        <v>3.7781066894531201</v>
      </c>
      <c r="W27" s="17">
        <v>0.406064033508301</v>
      </c>
      <c r="X27">
        <v>0.599761962890625</v>
      </c>
      <c r="Y27">
        <v>0.599761962890625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670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11.4275016784668</v>
      </c>
      <c r="L28" s="10">
        <v>3.4490318298339799</v>
      </c>
      <c r="M28">
        <v>2.9004650115966801</v>
      </c>
      <c r="N28">
        <v>7.2302360534668004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3.5594825744628902</v>
      </c>
      <c r="U28">
        <v>3.3868663311004599</v>
      </c>
      <c r="V28">
        <v>2.9915952682495099</v>
      </c>
      <c r="W28" s="17">
        <v>0.39527106285095198</v>
      </c>
      <c r="X28">
        <v>0.56788730621337902</v>
      </c>
      <c r="Y28">
        <v>0.56788730621337902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933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9.2764530181884801</v>
      </c>
      <c r="L29" s="10">
        <v>3.3757591247558598</v>
      </c>
      <c r="M29">
        <v>2.5131816864013699</v>
      </c>
      <c r="N29">
        <v>5.55430030822754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4.0597190856933603</v>
      </c>
      <c r="U29">
        <v>3.7789788246154798</v>
      </c>
      <c r="V29">
        <v>3.44189381599426</v>
      </c>
      <c r="W29" s="17">
        <v>0.33708500862121599</v>
      </c>
      <c r="X29">
        <v>0.61782526969909701</v>
      </c>
      <c r="Y29">
        <v>0.61782526969909701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405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9.1828861236572301</v>
      </c>
      <c r="L30" s="10">
        <v>3.34245681762695</v>
      </c>
      <c r="M30">
        <v>2.59732246398926</v>
      </c>
      <c r="N30">
        <v>5.8596897125244096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3.63249588012695</v>
      </c>
      <c r="U30">
        <v>3.3842256069183301</v>
      </c>
      <c r="V30">
        <v>3.07127904891968</v>
      </c>
      <c r="W30" s="17">
        <v>0.312946557998657</v>
      </c>
      <c r="X30">
        <v>0.56121683120727495</v>
      </c>
      <c r="Y30">
        <v>0.56121683120727495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813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8.4183101654052699</v>
      </c>
      <c r="L31" s="10">
        <v>3.5328922271728498</v>
      </c>
      <c r="M31">
        <v>2.1439914703369101</v>
      </c>
      <c r="N31">
        <v>4.6701278686523402</v>
      </c>
      <c r="O31">
        <v>3</v>
      </c>
      <c r="P31">
        <v>3</v>
      </c>
      <c r="Q31">
        <v>13</v>
      </c>
      <c r="R31" s="16">
        <v>0.23080000000000001</v>
      </c>
      <c r="S31" s="16">
        <f t="shared" si="0"/>
        <v>0.3</v>
      </c>
      <c r="T31">
        <v>3.5387268066406201</v>
      </c>
      <c r="U31">
        <v>3.3004941940307599</v>
      </c>
      <c r="V31">
        <v>2.9944214820861799</v>
      </c>
      <c r="W31" s="17">
        <v>0.30607271194458002</v>
      </c>
      <c r="X31">
        <v>0.54430532455444303</v>
      </c>
      <c r="Y31">
        <v>0.54430532455444303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162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9.7705364227294904</v>
      </c>
      <c r="L32" s="10">
        <v>3.5218753814697301</v>
      </c>
      <c r="M32">
        <v>3.22421073913574</v>
      </c>
      <c r="N32">
        <v>6.3225116729736301</v>
      </c>
      <c r="O32">
        <v>1</v>
      </c>
      <c r="P32">
        <v>1</v>
      </c>
      <c r="Q32">
        <v>10</v>
      </c>
      <c r="R32" s="16">
        <v>0.1</v>
      </c>
      <c r="S32" s="16">
        <f t="shared" si="0"/>
        <v>0.1</v>
      </c>
      <c r="T32">
        <v>2.99496650695801</v>
      </c>
      <c r="U32">
        <v>2.8599076271057098</v>
      </c>
      <c r="V32">
        <v>2.5421180725097701</v>
      </c>
      <c r="W32" s="17">
        <v>0.31778955459594699</v>
      </c>
      <c r="X32">
        <v>0.45284843444824202</v>
      </c>
      <c r="Y32">
        <v>0.45284843444824202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6">
        <v>515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8.3903846740722692</v>
      </c>
      <c r="L33" s="10">
        <v>3.53280448913574</v>
      </c>
      <c r="M33">
        <v>3.05914306640625</v>
      </c>
      <c r="N33">
        <v>5.3605194091796902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3.1875705718994101</v>
      </c>
      <c r="U33">
        <v>2.99262571334839</v>
      </c>
      <c r="V33">
        <v>2.7002604007721001</v>
      </c>
      <c r="W33" s="17">
        <v>0.292365312576294</v>
      </c>
      <c r="X33">
        <v>0.487310171127319</v>
      </c>
      <c r="Y33">
        <v>0.487310171127319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199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7.9574508666992196</v>
      </c>
      <c r="L34" s="10">
        <v>3.5844383239746098</v>
      </c>
      <c r="M34">
        <v>2.3754787445068399</v>
      </c>
      <c r="N34">
        <v>4.2659530639648402</v>
      </c>
      <c r="O34">
        <v>2</v>
      </c>
      <c r="P34">
        <v>2</v>
      </c>
      <c r="Q34">
        <v>11</v>
      </c>
      <c r="R34" s="16">
        <v>0.18179999999999999</v>
      </c>
      <c r="S34" s="16">
        <f t="shared" si="0"/>
        <v>0.2</v>
      </c>
      <c r="T34">
        <v>3.0793838500976598</v>
      </c>
      <c r="U34">
        <v>2.87855720520019</v>
      </c>
      <c r="V34">
        <v>2.57972311973572</v>
      </c>
      <c r="W34" s="17">
        <v>0.29883408546447698</v>
      </c>
      <c r="X34">
        <v>0.49966073036193798</v>
      </c>
      <c r="Y34">
        <v>0.49966073036193798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s="28" customFormat="1" x14ac:dyDescent="0.15">
      <c r="A35" s="29">
        <v>909</v>
      </c>
      <c r="B35" s="28">
        <v>16</v>
      </c>
      <c r="C35" s="28">
        <v>4</v>
      </c>
      <c r="D35" s="28">
        <v>10</v>
      </c>
      <c r="E35" s="28">
        <v>10</v>
      </c>
      <c r="F35" s="28">
        <v>10</v>
      </c>
      <c r="G35" s="28">
        <v>0</v>
      </c>
      <c r="H35" s="28">
        <v>6</v>
      </c>
      <c r="I35" s="28">
        <v>4</v>
      </c>
      <c r="J35" s="28">
        <v>0.8</v>
      </c>
      <c r="K35" s="30">
        <v>9.4390964508056605</v>
      </c>
      <c r="L35" s="30">
        <v>3.6817817687988299</v>
      </c>
      <c r="M35" s="28">
        <v>2.35576248168945</v>
      </c>
      <c r="N35" s="28">
        <v>6.2804756164550799</v>
      </c>
      <c r="O35" s="28">
        <v>4</v>
      </c>
      <c r="P35" s="28">
        <v>4</v>
      </c>
      <c r="Q35" s="28">
        <v>14</v>
      </c>
      <c r="R35" s="31">
        <v>0.28570000000000001</v>
      </c>
      <c r="S35" s="31">
        <f t="shared" si="0"/>
        <v>0.4</v>
      </c>
      <c r="T35" s="28">
        <v>3.6427536010742201</v>
      </c>
      <c r="U35" s="28">
        <v>3.3378839492797798</v>
      </c>
      <c r="V35" s="28">
        <v>3.0499641895294198</v>
      </c>
      <c r="W35" s="30">
        <v>0.28791975975036599</v>
      </c>
      <c r="X35" s="28">
        <v>0.59278941154480003</v>
      </c>
      <c r="Y35" s="28">
        <v>0.59278941154480003</v>
      </c>
      <c r="Z35" s="28">
        <v>0.4</v>
      </c>
      <c r="AA35" s="28">
        <v>1</v>
      </c>
      <c r="AB35" s="28">
        <v>0.71428571428571397</v>
      </c>
      <c r="AC35" s="28">
        <v>0.83333333333333304</v>
      </c>
      <c r="AD35" s="28">
        <v>0</v>
      </c>
      <c r="AE35" s="28">
        <v>0.6</v>
      </c>
    </row>
    <row r="36" spans="1:31" x14ac:dyDescent="0.15">
      <c r="A36" s="6">
        <v>774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9.9837837219238299</v>
      </c>
      <c r="L36" s="10">
        <v>3.8917007446289098</v>
      </c>
      <c r="M36">
        <v>3.5301170349121098</v>
      </c>
      <c r="N36">
        <v>5.8071537017822301</v>
      </c>
      <c r="O36">
        <v>2</v>
      </c>
      <c r="P36">
        <v>2</v>
      </c>
      <c r="Q36">
        <v>12</v>
      </c>
      <c r="R36" s="16">
        <v>0.16669999999999999</v>
      </c>
      <c r="S36" s="16">
        <f t="shared" si="0"/>
        <v>0.2</v>
      </c>
      <c r="T36">
        <v>3.93145751953125</v>
      </c>
      <c r="U36">
        <v>3.73478102684021</v>
      </c>
      <c r="V36">
        <v>3.3527534008026101</v>
      </c>
      <c r="W36" s="17">
        <v>0.38202762603759799</v>
      </c>
      <c r="X36">
        <v>0.57870411872863803</v>
      </c>
      <c r="Y36">
        <v>0.57870411872863803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421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10.324913024902299</v>
      </c>
      <c r="L37" s="10">
        <v>3.7413082122802699</v>
      </c>
      <c r="M37">
        <v>3.3769016265869101</v>
      </c>
      <c r="N37">
        <v>6.4074726104736301</v>
      </c>
      <c r="O37">
        <v>6</v>
      </c>
      <c r="P37">
        <v>6</v>
      </c>
      <c r="Q37">
        <v>16</v>
      </c>
      <c r="R37" s="16">
        <v>0.375</v>
      </c>
      <c r="S37" s="16">
        <f t="shared" si="0"/>
        <v>0.6</v>
      </c>
      <c r="T37">
        <v>4.0800895690918004</v>
      </c>
      <c r="U37">
        <v>3.8440616130828902</v>
      </c>
      <c r="V37">
        <v>3.4748260974884002</v>
      </c>
      <c r="W37" s="17">
        <v>0.36923551559448198</v>
      </c>
      <c r="X37">
        <v>0.605263471603394</v>
      </c>
      <c r="Y37">
        <v>0.605263471603394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882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9.9116401672363299</v>
      </c>
      <c r="L38" s="10">
        <v>3.74661064147949</v>
      </c>
      <c r="M38">
        <v>2.8872547149658199</v>
      </c>
      <c r="N38">
        <v>5.9426651000976598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3.9385604858398402</v>
      </c>
      <c r="U38">
        <v>3.7132165431976301</v>
      </c>
      <c r="V38">
        <v>3.35617303848267</v>
      </c>
      <c r="W38" s="17">
        <v>0.35704350471496599</v>
      </c>
      <c r="X38">
        <v>0.58238744735717796</v>
      </c>
      <c r="Y38">
        <v>0.58238744735717796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19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8.1937770843505895</v>
      </c>
      <c r="L39" s="10">
        <v>3.8267078399658199</v>
      </c>
      <c r="M39">
        <v>1.1923675537109399</v>
      </c>
      <c r="N39">
        <v>6.5271110534668004</v>
      </c>
      <c r="O39">
        <v>3</v>
      </c>
      <c r="P39">
        <v>3</v>
      </c>
      <c r="Q39">
        <v>13</v>
      </c>
      <c r="R39" s="16">
        <v>0.23080000000000001</v>
      </c>
      <c r="S39" s="16">
        <f t="shared" si="0"/>
        <v>0.3</v>
      </c>
      <c r="T39">
        <v>2.95218086242676</v>
      </c>
      <c r="U39">
        <v>2.5754084587097199</v>
      </c>
      <c r="V39">
        <v>2.42548680305481</v>
      </c>
      <c r="W39" s="17">
        <v>0.149921655654907</v>
      </c>
      <c r="X39">
        <v>0.52669405937194802</v>
      </c>
      <c r="Y39">
        <v>0.52669405937194802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336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8.10992431640625</v>
      </c>
      <c r="L40" s="10">
        <v>3.7348098754882799</v>
      </c>
      <c r="M40">
        <v>0.77038192749023404</v>
      </c>
      <c r="N40">
        <v>5.9970664978027299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3.34078788757324</v>
      </c>
      <c r="U40">
        <v>2.9262900352478001</v>
      </c>
      <c r="V40">
        <v>2.7806494235992401</v>
      </c>
      <c r="W40" s="17">
        <v>0.14564061164855999</v>
      </c>
      <c r="X40">
        <v>0.56013846397399902</v>
      </c>
      <c r="Y40">
        <v>0.56013846397399902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19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8.1937770843505895</v>
      </c>
      <c r="L41" s="10">
        <v>3.8267078399658199</v>
      </c>
      <c r="M41">
        <v>1.1923675537109399</v>
      </c>
      <c r="N41">
        <v>6.5271110534668004</v>
      </c>
      <c r="O41">
        <v>3</v>
      </c>
      <c r="P41">
        <v>3</v>
      </c>
      <c r="Q41">
        <v>13</v>
      </c>
      <c r="R41" s="16">
        <v>0.23080000000000001</v>
      </c>
      <c r="S41" s="16">
        <f t="shared" si="0"/>
        <v>0.3</v>
      </c>
      <c r="T41">
        <v>2.95218086242676</v>
      </c>
      <c r="U41">
        <v>2.5754084587097199</v>
      </c>
      <c r="V41">
        <v>2.42548680305481</v>
      </c>
      <c r="W41" s="17">
        <v>0.149921655654907</v>
      </c>
      <c r="X41">
        <v>0.52669405937194802</v>
      </c>
      <c r="Y41">
        <v>0.52669405937194802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590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8.3735904693603498</v>
      </c>
      <c r="L42" s="10">
        <v>4.0404186248779297</v>
      </c>
      <c r="M42">
        <v>1.5608711242675799</v>
      </c>
      <c r="N42">
        <v>6.7003517150878897</v>
      </c>
      <c r="O42">
        <v>3</v>
      </c>
      <c r="P42">
        <v>3</v>
      </c>
      <c r="Q42">
        <v>13</v>
      </c>
      <c r="R42" s="16">
        <v>0.23080000000000001</v>
      </c>
      <c r="S42" s="16">
        <f t="shared" si="0"/>
        <v>0.3</v>
      </c>
      <c r="T42">
        <v>2.7432899475097701</v>
      </c>
      <c r="U42">
        <v>2.4260277748107901</v>
      </c>
      <c r="V42">
        <v>2.2642667293548602</v>
      </c>
      <c r="W42" s="17">
        <v>0.16176104545593301</v>
      </c>
      <c r="X42">
        <v>0.479023218154907</v>
      </c>
      <c r="Y42">
        <v>0.479023218154907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6">
        <v>164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10.9258079528809</v>
      </c>
      <c r="L43" s="10">
        <v>3.7394924163818399</v>
      </c>
      <c r="M43">
        <v>1.05331039428711</v>
      </c>
      <c r="N43">
        <v>9.0002746582031197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3.0602340698242201</v>
      </c>
      <c r="U43">
        <v>2.6742031574249299</v>
      </c>
      <c r="V43">
        <v>2.5109989643096902</v>
      </c>
      <c r="W43" s="17">
        <v>0.16320419311523399</v>
      </c>
      <c r="X43">
        <v>0.54923510551452603</v>
      </c>
      <c r="Y43">
        <v>0.54923510551452603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259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7.7890758514404297</v>
      </c>
      <c r="L44" s="10">
        <v>3.7769069671630899</v>
      </c>
      <c r="M44">
        <v>1.3085861206054701</v>
      </c>
      <c r="N44">
        <v>5.9165477752685502</v>
      </c>
      <c r="O44">
        <v>2</v>
      </c>
      <c r="P44">
        <v>2</v>
      </c>
      <c r="Q44">
        <v>12</v>
      </c>
      <c r="R44" s="16">
        <v>0.16669999999999999</v>
      </c>
      <c r="S44" s="16">
        <f t="shared" si="0"/>
        <v>0.2</v>
      </c>
      <c r="T44">
        <v>3.3231391906738299</v>
      </c>
      <c r="U44">
        <v>2.94778251647949</v>
      </c>
      <c r="V44">
        <v>2.7789003849029501</v>
      </c>
      <c r="W44" s="17">
        <v>0.168882131576538</v>
      </c>
      <c r="X44">
        <v>0.54423880577087402</v>
      </c>
      <c r="Y44">
        <v>0.54423880577087402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349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8.5923042297363299</v>
      </c>
      <c r="L45" s="10">
        <v>4.0425281524658203</v>
      </c>
      <c r="M45">
        <v>0.82660675048828103</v>
      </c>
      <c r="N45">
        <v>6.0145702362060502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3.3683948516845699</v>
      </c>
      <c r="U45">
        <v>2.9685811996460001</v>
      </c>
      <c r="V45">
        <v>2.7886581420898402</v>
      </c>
      <c r="W45" s="17">
        <v>0.17992305755615201</v>
      </c>
      <c r="X45">
        <v>0.57973670959472701</v>
      </c>
      <c r="Y45">
        <v>0.57973670959472701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667</v>
      </c>
      <c r="B46">
        <v>14</v>
      </c>
      <c r="C46">
        <v>6</v>
      </c>
      <c r="D46">
        <v>10</v>
      </c>
      <c r="E46">
        <v>10</v>
      </c>
      <c r="F46">
        <v>9</v>
      </c>
      <c r="G46">
        <v>1</v>
      </c>
      <c r="H46">
        <v>5</v>
      </c>
      <c r="I46">
        <v>5</v>
      </c>
      <c r="J46">
        <v>0.7</v>
      </c>
      <c r="K46" s="3">
        <v>8.5581188201904297</v>
      </c>
      <c r="L46" s="10">
        <v>3.83038330078125</v>
      </c>
      <c r="M46">
        <v>1.64736175537109</v>
      </c>
      <c r="N46">
        <v>5.0894241333007804</v>
      </c>
      <c r="O46">
        <v>3</v>
      </c>
      <c r="P46">
        <v>3</v>
      </c>
      <c r="Q46">
        <v>12</v>
      </c>
      <c r="R46" s="16">
        <v>0.25</v>
      </c>
      <c r="S46" s="16">
        <f t="shared" si="0"/>
        <v>0.3</v>
      </c>
      <c r="T46">
        <v>2.9897003173828098</v>
      </c>
      <c r="U46">
        <v>2.69706034660339</v>
      </c>
      <c r="V46">
        <v>2.5115180015564</v>
      </c>
      <c r="W46" s="17">
        <v>0.18554234504699699</v>
      </c>
      <c r="X46">
        <v>0.47818231582641602</v>
      </c>
      <c r="Y46">
        <v>0.47818231582641602</v>
      </c>
      <c r="Z46">
        <v>0.3</v>
      </c>
      <c r="AA46">
        <v>0.9</v>
      </c>
      <c r="AB46">
        <v>0.75</v>
      </c>
      <c r="AC46">
        <v>0.81818181818181801</v>
      </c>
      <c r="AD46">
        <v>0.1</v>
      </c>
      <c r="AE46">
        <v>0.6</v>
      </c>
    </row>
    <row r="47" spans="1:31" x14ac:dyDescent="0.15">
      <c r="A47" s="6">
        <v>367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7.2493267059326199</v>
      </c>
      <c r="L47" s="10">
        <v>3.9420070648193399</v>
      </c>
      <c r="M47">
        <v>2.0554904937744101</v>
      </c>
      <c r="N47">
        <v>5.1241016387939498</v>
      </c>
      <c r="O47">
        <v>2</v>
      </c>
      <c r="P47">
        <v>2</v>
      </c>
      <c r="Q47">
        <v>11</v>
      </c>
      <c r="R47" s="16">
        <v>0.18179999999999999</v>
      </c>
      <c r="S47" s="16">
        <f t="shared" si="0"/>
        <v>0.2</v>
      </c>
      <c r="T47">
        <v>2.5717868804931601</v>
      </c>
      <c r="U47">
        <v>2.3105263710021999</v>
      </c>
      <c r="V47">
        <v>2.1209440231323202</v>
      </c>
      <c r="W47" s="17">
        <v>0.18958234786987299</v>
      </c>
      <c r="X47">
        <v>0.45084285736084001</v>
      </c>
      <c r="Y47">
        <v>0.45084285736084001</v>
      </c>
      <c r="Z47">
        <v>0.2</v>
      </c>
      <c r="AA47">
        <v>0.9</v>
      </c>
      <c r="AB47">
        <v>0.81818181818181801</v>
      </c>
      <c r="AC47">
        <v>0.85714285714285698</v>
      </c>
      <c r="AD47">
        <v>0.1</v>
      </c>
      <c r="AE47">
        <v>0.7</v>
      </c>
    </row>
    <row r="48" spans="1:31" x14ac:dyDescent="0.15">
      <c r="A48" s="6">
        <v>943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7.1337642669677699</v>
      </c>
      <c r="L48" s="10">
        <v>3.93759346008301</v>
      </c>
      <c r="M48">
        <v>2.2982063293457</v>
      </c>
      <c r="N48">
        <v>5.2581138610839799</v>
      </c>
      <c r="O48">
        <v>2</v>
      </c>
      <c r="P48">
        <v>2</v>
      </c>
      <c r="Q48">
        <v>11</v>
      </c>
      <c r="R48" s="16">
        <v>0.18179999999999999</v>
      </c>
      <c r="S48" s="16">
        <f t="shared" si="0"/>
        <v>0.2</v>
      </c>
      <c r="T48">
        <v>2.81827735900879</v>
      </c>
      <c r="U48">
        <v>2.5575652122497599</v>
      </c>
      <c r="V48">
        <v>2.3670539855957</v>
      </c>
      <c r="W48" s="17">
        <v>0.19051122665405301</v>
      </c>
      <c r="X48">
        <v>0.45122337341308599</v>
      </c>
      <c r="Y48">
        <v>0.45122337341308599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6">
        <v>721</v>
      </c>
      <c r="B49">
        <v>15</v>
      </c>
      <c r="C49">
        <v>5</v>
      </c>
      <c r="D49">
        <v>10</v>
      </c>
      <c r="E49">
        <v>10</v>
      </c>
      <c r="F49">
        <v>9</v>
      </c>
      <c r="G49">
        <v>1</v>
      </c>
      <c r="H49">
        <v>6</v>
      </c>
      <c r="I49">
        <v>4</v>
      </c>
      <c r="J49">
        <v>0.75</v>
      </c>
      <c r="K49" s="3">
        <v>9.7213115692138707</v>
      </c>
      <c r="L49" s="10">
        <v>3.7231922149658199</v>
      </c>
      <c r="M49">
        <v>2.3304786682128902</v>
      </c>
      <c r="N49">
        <v>6.5150814056396502</v>
      </c>
      <c r="O49">
        <v>2</v>
      </c>
      <c r="P49">
        <v>2</v>
      </c>
      <c r="Q49">
        <v>11</v>
      </c>
      <c r="R49" s="16">
        <v>0.18179999999999999</v>
      </c>
      <c r="S49" s="16">
        <f t="shared" si="0"/>
        <v>0.2</v>
      </c>
      <c r="T49">
        <v>3.1499767303466801</v>
      </c>
      <c r="U49">
        <v>2.84801197052002</v>
      </c>
      <c r="V49">
        <v>2.65669822692871</v>
      </c>
      <c r="W49" s="17">
        <v>0.19131374359130901</v>
      </c>
      <c r="X49">
        <v>0.49327850341796903</v>
      </c>
      <c r="Y49">
        <v>0.49327850341796903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6">
        <v>558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8.1867713928222692</v>
      </c>
      <c r="L50" s="10">
        <v>3.6859092712402299</v>
      </c>
      <c r="M50">
        <v>2.3165664672851598</v>
      </c>
      <c r="N50">
        <v>6.2630443572998002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3.44070243835449</v>
      </c>
      <c r="U50">
        <v>3.0950894355773899</v>
      </c>
      <c r="V50">
        <v>2.9002957344055198</v>
      </c>
      <c r="W50" s="17">
        <v>0.194793701171875</v>
      </c>
      <c r="X50">
        <v>0.54040670394897505</v>
      </c>
      <c r="Y50">
        <v>0.54040670394897505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444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7.5370140075683603</v>
      </c>
      <c r="L51" s="10">
        <v>3.9338493347168</v>
      </c>
      <c r="M51">
        <v>1.3349761962890601</v>
      </c>
      <c r="N51">
        <v>4.6764469146728498</v>
      </c>
      <c r="O51">
        <v>3</v>
      </c>
      <c r="P51">
        <v>3</v>
      </c>
      <c r="Q51">
        <v>13</v>
      </c>
      <c r="R51" s="16">
        <v>0.23080000000000001</v>
      </c>
      <c r="S51" s="16">
        <f t="shared" si="0"/>
        <v>0.3</v>
      </c>
      <c r="T51">
        <v>3.0100288391113299</v>
      </c>
      <c r="U51">
        <v>2.7005419731140101</v>
      </c>
      <c r="V51">
        <v>2.5030605792999299</v>
      </c>
      <c r="W51" s="17">
        <v>0.197481393814087</v>
      </c>
      <c r="X51">
        <v>0.50696825981140103</v>
      </c>
      <c r="Y51">
        <v>0.50696825981140103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607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7.9064579010009801</v>
      </c>
      <c r="L52" s="10">
        <v>4.1059303283691397</v>
      </c>
      <c r="M52">
        <v>1.6172676086425799</v>
      </c>
      <c r="N52">
        <v>5.3535537719726598</v>
      </c>
      <c r="O52">
        <v>2</v>
      </c>
      <c r="P52">
        <v>2</v>
      </c>
      <c r="Q52">
        <v>11</v>
      </c>
      <c r="R52" s="16">
        <v>0.18179999999999999</v>
      </c>
      <c r="S52" s="16">
        <f t="shared" si="0"/>
        <v>0.2</v>
      </c>
      <c r="T52">
        <v>2.8518943786621098</v>
      </c>
      <c r="U52">
        <v>2.5530815124511701</v>
      </c>
      <c r="V52">
        <v>2.3434176445007302</v>
      </c>
      <c r="W52" s="17">
        <v>0.20966386795044001</v>
      </c>
      <c r="X52">
        <v>0.50847673416137695</v>
      </c>
      <c r="Y52">
        <v>0.50847673416137695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s="3" customFormat="1" x14ac:dyDescent="0.15">
      <c r="K53" s="13" t="s">
        <v>29</v>
      </c>
      <c r="L53" s="10">
        <f>AVERAGE(L2:L52)</f>
        <v>3.4728883481493176</v>
      </c>
      <c r="W53" s="17">
        <f t="shared" ref="W53:AE53" si="1">AVERAGE(W2:W52)</f>
        <v>0.29063646933611714</v>
      </c>
      <c r="Z53" s="3">
        <f t="shared" si="1"/>
        <v>0.35686274509803928</v>
      </c>
      <c r="AA53" s="3">
        <f t="shared" si="1"/>
        <v>0.9843137254901958</v>
      </c>
      <c r="AB53" s="3">
        <f t="shared" si="1"/>
        <v>0.74032677242019818</v>
      </c>
      <c r="AC53" s="3">
        <f t="shared" si="1"/>
        <v>0.84269673050576699</v>
      </c>
      <c r="AD53" s="3">
        <f t="shared" si="1"/>
        <v>1.5686274509803921E-2</v>
      </c>
      <c r="AE53" s="3">
        <f t="shared" si="1"/>
        <v>0.62745098039215674</v>
      </c>
    </row>
    <row r="54" spans="1:31" s="3" customFormat="1" x14ac:dyDescent="0.15">
      <c r="K54" s="14" t="s">
        <v>30</v>
      </c>
      <c r="L54" s="10">
        <f>MAX(L2:L52)</f>
        <v>4.1059303283691397</v>
      </c>
      <c r="W54" s="17">
        <f t="shared" ref="W54:AE54" si="2">MAX(W2:W52)</f>
        <v>0.406064033508301</v>
      </c>
      <c r="Z54" s="3">
        <f t="shared" si="2"/>
        <v>0.7</v>
      </c>
      <c r="AA54" s="3">
        <f t="shared" si="2"/>
        <v>1</v>
      </c>
      <c r="AB54" s="3">
        <f t="shared" si="2"/>
        <v>0.9</v>
      </c>
      <c r="AC54" s="3">
        <f t="shared" si="2"/>
        <v>0.90909090909090895</v>
      </c>
      <c r="AD54" s="3">
        <f t="shared" si="2"/>
        <v>0.1</v>
      </c>
      <c r="AE54" s="3">
        <f t="shared" si="2"/>
        <v>0.8</v>
      </c>
    </row>
    <row r="55" spans="1:31" s="3" customFormat="1" x14ac:dyDescent="0.15">
      <c r="L55" s="10">
        <f>MIN(L2:L52)</f>
        <v>2.8390350341796902</v>
      </c>
      <c r="W55" s="17">
        <f t="shared" ref="W55:AE55" si="3">MIN(W2:W52)</f>
        <v>0.14564061164855999</v>
      </c>
      <c r="Z55" s="3">
        <f t="shared" si="3"/>
        <v>0.1</v>
      </c>
      <c r="AA55" s="3">
        <f t="shared" si="3"/>
        <v>0.9</v>
      </c>
      <c r="AB55" s="3">
        <f t="shared" si="3"/>
        <v>0.58823529411764697</v>
      </c>
      <c r="AC55" s="3">
        <f t="shared" si="3"/>
        <v>0.74074074074074103</v>
      </c>
      <c r="AD55" s="3">
        <f t="shared" si="3"/>
        <v>0</v>
      </c>
      <c r="AE55" s="3">
        <f t="shared" si="3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17"/>
    </row>
    <row r="76" spans="11:23" s="28" customFormat="1" x14ac:dyDescent="0.15">
      <c r="K76" s="30" t="s">
        <v>161</v>
      </c>
      <c r="L76" s="30">
        <f>COUNTIF(L2:L52,"&lt;3.254")-COUNTIF(L2:L52,"&lt;2.826")</f>
        <v>17</v>
      </c>
      <c r="M76" s="30">
        <v>11</v>
      </c>
      <c r="W76" s="30"/>
    </row>
    <row r="77" spans="11:23" x14ac:dyDescent="0.15">
      <c r="K77" s="3" t="s">
        <v>162</v>
      </c>
      <c r="L77" s="3">
        <f>COUNTIF(L2:L52,"&lt;3.682")-COUNTIF(L2:L52,"&lt;3.254")</f>
        <v>17</v>
      </c>
      <c r="M77" s="3">
        <v>8</v>
      </c>
      <c r="W77" s="17"/>
    </row>
    <row r="78" spans="11:23" s="28" customFormat="1" x14ac:dyDescent="0.15">
      <c r="K78" s="30" t="s">
        <v>163</v>
      </c>
      <c r="L78" s="30">
        <f>COUNTIF(L2:L52,"&lt;4.11")-COUNTIF(L2:L52,"&lt;3.682")</f>
        <v>17</v>
      </c>
      <c r="M78" s="30">
        <v>6</v>
      </c>
      <c r="W78" s="30"/>
    </row>
    <row r="79" spans="11:23" x14ac:dyDescent="0.15">
      <c r="K79" s="3" t="s">
        <v>80</v>
      </c>
      <c r="L79" s="3">
        <v>0</v>
      </c>
      <c r="M79" s="3">
        <v>3</v>
      </c>
      <c r="W79" s="3"/>
    </row>
    <row r="80" spans="11:23" x14ac:dyDescent="0.15">
      <c r="K80" s="3" t="s">
        <v>81</v>
      </c>
      <c r="L80" s="3">
        <v>0</v>
      </c>
      <c r="W80" s="17"/>
    </row>
    <row r="81" spans="11:23" x14ac:dyDescent="0.15">
      <c r="K81" s="3" t="s">
        <v>82</v>
      </c>
      <c r="L81" s="3">
        <v>0</v>
      </c>
      <c r="W81" s="17"/>
    </row>
    <row r="82" spans="11:23" x14ac:dyDescent="0.15">
      <c r="K82" s="3" t="s">
        <v>83</v>
      </c>
      <c r="L82" s="3"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M86">
        <v>1.9079999999999999</v>
      </c>
      <c r="N86">
        <v>0.155</v>
      </c>
      <c r="P86">
        <v>0.83799999999999997</v>
      </c>
      <c r="Q86">
        <v>2.9830000000000001</v>
      </c>
      <c r="R86">
        <v>0.214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M87">
        <v>2.5009999999999999</v>
      </c>
      <c r="N87">
        <v>0.21299999999999999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M88">
        <v>3.472</v>
      </c>
      <c r="N88">
        <v>0.29099999999999998</v>
      </c>
      <c r="P88">
        <v>2.3980000000000001</v>
      </c>
      <c r="Q88">
        <v>4.5430000000000001</v>
      </c>
      <c r="R88">
        <v>0.214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P90">
        <v>2.8260000000000001</v>
      </c>
      <c r="Q90">
        <v>4.1100000000000003</v>
      </c>
      <c r="R90">
        <v>0.42799999999999999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E124"/>
  <sheetViews>
    <sheetView topLeftCell="H55" workbookViewId="0">
      <selection activeCell="H1" sqref="A1:XFD132"/>
    </sheetView>
  </sheetViews>
  <sheetFormatPr defaultColWidth="8.875" defaultRowHeight="13.5" x14ac:dyDescent="0.15"/>
  <cols>
    <col min="11" max="12" width="20.625" customWidth="1"/>
    <col min="13" max="13" width="14" customWidth="1"/>
    <col min="14" max="14" width="20.125" customWidth="1"/>
    <col min="20" max="22" width="12.875"/>
    <col min="23" max="23" width="20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784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9.6752414703369105</v>
      </c>
      <c r="L3" s="10">
        <v>0.5689697265625</v>
      </c>
      <c r="M3">
        <v>0.25670242309570301</v>
      </c>
      <c r="N3">
        <v>9.8214950561523402</v>
      </c>
      <c r="O3">
        <v>8</v>
      </c>
      <c r="P3">
        <v>8</v>
      </c>
      <c r="Q3">
        <v>18</v>
      </c>
      <c r="R3" s="16">
        <v>0.44440000000000002</v>
      </c>
      <c r="S3" s="16">
        <f>O3/E3</f>
        <v>0.8</v>
      </c>
      <c r="T3">
        <v>4.9950904846191397</v>
      </c>
      <c r="U3">
        <v>4.45644283294678</v>
      </c>
      <c r="V3">
        <v>4.46858930587769</v>
      </c>
      <c r="W3" s="17">
        <v>1.21464729309082E-2</v>
      </c>
      <c r="X3">
        <v>0.52650117874145497</v>
      </c>
      <c r="Y3">
        <v>0.52650117874145497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218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8.7807083129882795</v>
      </c>
      <c r="L4" s="10">
        <v>0.60701751708984397</v>
      </c>
      <c r="M4">
        <v>0.29935455322265597</v>
      </c>
      <c r="N4">
        <v>8.6788063049316406</v>
      </c>
      <c r="O4">
        <v>7</v>
      </c>
      <c r="P4">
        <v>7</v>
      </c>
      <c r="Q4">
        <v>16</v>
      </c>
      <c r="R4" s="16">
        <v>0.4375</v>
      </c>
      <c r="S4" s="16">
        <f t="shared" ref="S4:S31" si="0">O4/E4</f>
        <v>0.7</v>
      </c>
      <c r="T4">
        <v>5.196044921875</v>
      </c>
      <c r="U4">
        <v>4.6498551368713397</v>
      </c>
      <c r="V4">
        <v>4.6321134567260698</v>
      </c>
      <c r="W4" s="17">
        <v>1.77416801452637E-2</v>
      </c>
      <c r="X4">
        <v>0.563931465148926</v>
      </c>
      <c r="Y4">
        <v>0.563931465148926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752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8.5604171752929705</v>
      </c>
      <c r="L5" s="10">
        <v>0.62664794921875</v>
      </c>
      <c r="M5">
        <v>0.28777694702148399</v>
      </c>
      <c r="N5">
        <v>8.2228584289550799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4.6150760650634801</v>
      </c>
      <c r="U5">
        <v>4.1222424507141104</v>
      </c>
      <c r="V5">
        <v>4.0913901329040501</v>
      </c>
      <c r="W5" s="17">
        <v>3.0852317810058601E-2</v>
      </c>
      <c r="X5">
        <v>0.52368593215942405</v>
      </c>
      <c r="Y5">
        <v>0.52368593215942405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9.7364711761474592</v>
      </c>
      <c r="L7" s="10">
        <v>0.60982894897460904</v>
      </c>
      <c r="M7">
        <v>0.140121459960937</v>
      </c>
      <c r="N7">
        <v>9.05975341796875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5.6730518341064498</v>
      </c>
      <c r="U7">
        <v>5.0912809371948198</v>
      </c>
      <c r="V7">
        <v>5.02921390533447</v>
      </c>
      <c r="W7" s="17">
        <v>6.2067031860351597E-2</v>
      </c>
      <c r="X7">
        <v>0.64383792877197299</v>
      </c>
      <c r="Y7">
        <v>0.64383792877197299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491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11.8796939849853</v>
      </c>
      <c r="L8" s="10">
        <v>0.44884490966796903</v>
      </c>
      <c r="M8">
        <v>0.28238677978515597</v>
      </c>
      <c r="N8">
        <v>11.0363273620606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5.2113609313964799</v>
      </c>
      <c r="U8">
        <v>4.7402420043945304</v>
      </c>
      <c r="V8">
        <v>4.6642556190490696</v>
      </c>
      <c r="W8" s="17">
        <v>7.5986385345458998E-2</v>
      </c>
      <c r="X8">
        <v>0.547105312347412</v>
      </c>
      <c r="Y8">
        <v>0.547105312347412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662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9.0630798339843697</v>
      </c>
      <c r="L9" s="10">
        <v>0.69129943847656194</v>
      </c>
      <c r="M9">
        <v>0.214241027832031</v>
      </c>
      <c r="N9">
        <v>8.0794696807861293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4.9468879699706996</v>
      </c>
      <c r="U9">
        <v>4.4549541473388699</v>
      </c>
      <c r="V9">
        <v>4.3756690025329599</v>
      </c>
      <c r="W9" s="17">
        <v>7.9285144805908203E-2</v>
      </c>
      <c r="X9">
        <v>0.57121896743774403</v>
      </c>
      <c r="Y9">
        <v>0.57121896743774403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394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8.6461200714111293</v>
      </c>
      <c r="L10" s="10">
        <v>0.75197601318359397</v>
      </c>
      <c r="M10">
        <v>0.34392166137695301</v>
      </c>
      <c r="N10">
        <v>7.8274116516113299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4.8341197967529297</v>
      </c>
      <c r="U10">
        <v>4.3734588623046902</v>
      </c>
      <c r="V10">
        <v>4.2902665138244602</v>
      </c>
      <c r="W10" s="17">
        <v>8.3192348480224595E-2</v>
      </c>
      <c r="X10">
        <v>0.54385328292846702</v>
      </c>
      <c r="Y10">
        <v>0.54385328292846702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730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9.22979736328125</v>
      </c>
      <c r="L11" s="10">
        <v>0.79234123229980502</v>
      </c>
      <c r="M11">
        <v>0.33351898193359403</v>
      </c>
      <c r="N11">
        <v>8.2526779174804705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4.6311798095703098</v>
      </c>
      <c r="U11">
        <v>4.1882486343383798</v>
      </c>
      <c r="V11">
        <v>4.1018190383911097</v>
      </c>
      <c r="W11" s="17">
        <v>8.6429595947265597E-2</v>
      </c>
      <c r="X11">
        <v>0.529360771179199</v>
      </c>
      <c r="Y11">
        <v>0.529360771179199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s="1" customFormat="1" x14ac:dyDescent="0.15">
      <c r="A12" s="6">
        <v>337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9.7676258087158203</v>
      </c>
      <c r="L12" s="10">
        <v>0.74655914306640603</v>
      </c>
      <c r="M12">
        <v>0.241783142089844</v>
      </c>
      <c r="N12">
        <v>8.7524642944335902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5.3478622436523402</v>
      </c>
      <c r="U12">
        <v>4.8198900222778303</v>
      </c>
      <c r="V12">
        <v>4.7304625511169398</v>
      </c>
      <c r="W12" s="17">
        <v>8.94274711608887E-2</v>
      </c>
      <c r="X12">
        <v>0.61739969253539995</v>
      </c>
      <c r="Y12">
        <v>0.61739969253539995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10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9.4220714569091797</v>
      </c>
      <c r="L13" s="10">
        <v>0.80937194824218694</v>
      </c>
      <c r="M13">
        <v>0.32625579833984403</v>
      </c>
      <c r="N13">
        <v>8.3502616882324201</v>
      </c>
      <c r="O13">
        <v>6</v>
      </c>
      <c r="P13">
        <v>6</v>
      </c>
      <c r="Q13">
        <v>15</v>
      </c>
      <c r="R13" s="16">
        <v>0.4</v>
      </c>
      <c r="S13" s="16">
        <f t="shared" si="0"/>
        <v>0.6</v>
      </c>
      <c r="T13">
        <v>4.9070892333984402</v>
      </c>
      <c r="U13">
        <v>4.4338440895080602</v>
      </c>
      <c r="V13">
        <v>4.3392705917358398</v>
      </c>
      <c r="W13" s="17">
        <v>9.4573497772216797E-2</v>
      </c>
      <c r="X13">
        <v>0.56781864166259799</v>
      </c>
      <c r="Y13">
        <v>0.56781864166259799</v>
      </c>
      <c r="Z13">
        <v>0.6</v>
      </c>
      <c r="AA13">
        <v>0.9</v>
      </c>
      <c r="AB13">
        <v>0.6</v>
      </c>
      <c r="AC13">
        <v>0.72</v>
      </c>
      <c r="AD13">
        <v>0.1</v>
      </c>
      <c r="AE13">
        <v>0.3</v>
      </c>
    </row>
    <row r="14" spans="1:31" x14ac:dyDescent="0.15">
      <c r="A14" s="8">
        <v>915</v>
      </c>
      <c r="B14" s="1">
        <v>19</v>
      </c>
      <c r="C14" s="1">
        <v>1</v>
      </c>
      <c r="D14" s="1">
        <v>10</v>
      </c>
      <c r="E14" s="1">
        <v>10</v>
      </c>
      <c r="F14" s="1">
        <v>10</v>
      </c>
      <c r="G14" s="1">
        <v>0</v>
      </c>
      <c r="H14" s="1">
        <v>9</v>
      </c>
      <c r="I14" s="1">
        <v>1</v>
      </c>
      <c r="J14" s="1">
        <v>0.95</v>
      </c>
      <c r="K14" s="12">
        <v>11.6143226623535</v>
      </c>
      <c r="L14" s="12">
        <v>0.63996124267578103</v>
      </c>
      <c r="M14" s="1">
        <v>0.46014785766601601</v>
      </c>
      <c r="N14" s="1">
        <v>10.395582199096699</v>
      </c>
      <c r="O14" s="1">
        <v>7</v>
      </c>
      <c r="P14" s="1">
        <v>7</v>
      </c>
      <c r="Q14" s="1">
        <v>17</v>
      </c>
      <c r="R14" s="19">
        <v>0.4118</v>
      </c>
      <c r="S14" s="19">
        <f t="shared" si="0"/>
        <v>0.7</v>
      </c>
      <c r="T14" s="1">
        <v>5.3450222015380904</v>
      </c>
      <c r="U14" s="1">
        <v>4.8760857582092303</v>
      </c>
      <c r="V14" s="1">
        <v>4.7778882980346697</v>
      </c>
      <c r="W14" s="12">
        <v>9.8197460174560505E-2</v>
      </c>
      <c r="X14" s="1">
        <v>0.56713390350341797</v>
      </c>
      <c r="Y14" s="1">
        <v>0.56713390350341797</v>
      </c>
      <c r="Z14" s="1">
        <v>0.7</v>
      </c>
      <c r="AA14" s="1">
        <v>1</v>
      </c>
      <c r="AB14" s="1">
        <v>0.58823529411764697</v>
      </c>
      <c r="AC14" s="1">
        <v>0.74074074074074103</v>
      </c>
      <c r="AD14" s="1">
        <v>0</v>
      </c>
      <c r="AE14" s="1">
        <v>0.3</v>
      </c>
    </row>
    <row r="15" spans="1:31" x14ac:dyDescent="0.15">
      <c r="A15" s="6">
        <v>424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9.0780410766601598</v>
      </c>
      <c r="L15" s="10">
        <v>0.80134582519531194</v>
      </c>
      <c r="M15">
        <v>0.30031967163085899</v>
      </c>
      <c r="N15">
        <v>7.8407230377197301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4.9747390747070304</v>
      </c>
      <c r="U15">
        <v>4.5059680938720703</v>
      </c>
      <c r="V15">
        <v>4.4059338569641104</v>
      </c>
      <c r="W15" s="17">
        <v>0.100034236907959</v>
      </c>
      <c r="X15">
        <v>0.56880521774292003</v>
      </c>
      <c r="Y15">
        <v>0.56880521774292003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279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12.5115242004394</v>
      </c>
      <c r="L16" s="10">
        <v>0.68904113769531194</v>
      </c>
      <c r="M16">
        <v>0.51513671875</v>
      </c>
      <c r="N16">
        <v>11.397050857544</v>
      </c>
      <c r="O16">
        <v>9</v>
      </c>
      <c r="P16">
        <v>9</v>
      </c>
      <c r="Q16">
        <v>19</v>
      </c>
      <c r="R16" s="16">
        <v>0.47370000000000001</v>
      </c>
      <c r="S16" s="16">
        <f t="shared" si="0"/>
        <v>0.9</v>
      </c>
      <c r="T16">
        <v>5.5754928588867196</v>
      </c>
      <c r="U16">
        <v>5.0785012245178196</v>
      </c>
      <c r="V16">
        <v>4.9705786705017099</v>
      </c>
      <c r="W16" s="17">
        <v>0.107922554016113</v>
      </c>
      <c r="X16">
        <v>0.60491418838500999</v>
      </c>
      <c r="Y16">
        <v>0.60491418838500999</v>
      </c>
      <c r="Z16">
        <v>0.9</v>
      </c>
      <c r="AA16">
        <v>1</v>
      </c>
      <c r="AB16">
        <v>0.52631578947368396</v>
      </c>
      <c r="AC16">
        <v>0.68965517241379304</v>
      </c>
      <c r="AD16">
        <v>0</v>
      </c>
      <c r="AE16">
        <v>0.1</v>
      </c>
    </row>
    <row r="17" spans="1:31" x14ac:dyDescent="0.15">
      <c r="A17" s="6">
        <v>748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11.8353080749512</v>
      </c>
      <c r="L17" s="10">
        <v>0.69150924682617199</v>
      </c>
      <c r="M17">
        <v>0.51949310302734397</v>
      </c>
      <c r="N17">
        <v>10.6618309020996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4.9045391082763699</v>
      </c>
      <c r="U17">
        <v>4.46850490570068</v>
      </c>
      <c r="V17">
        <v>4.3578910827636701</v>
      </c>
      <c r="W17" s="17">
        <v>0.110613822937012</v>
      </c>
      <c r="X17">
        <v>0.54664802551269498</v>
      </c>
      <c r="Y17">
        <v>0.54664802551269498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788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11.9521636962891</v>
      </c>
      <c r="L18" s="10">
        <v>0.60764694213867199</v>
      </c>
      <c r="M18">
        <v>0.41011428833007801</v>
      </c>
      <c r="N18">
        <v>10.629655838012701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5.0951061248779297</v>
      </c>
      <c r="U18">
        <v>4.6592922210693404</v>
      </c>
      <c r="V18">
        <v>4.5451555252075204</v>
      </c>
      <c r="W18" s="17">
        <v>0.114136695861816</v>
      </c>
      <c r="X18">
        <v>0.54995059967041005</v>
      </c>
      <c r="Y18">
        <v>0.54995059967041005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348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12.667484283447299</v>
      </c>
      <c r="L19" s="10">
        <v>0.58145904541015603</v>
      </c>
      <c r="M19">
        <v>0.38654327392578097</v>
      </c>
      <c r="N19">
        <v>11.4797058105469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5.5114040374755904</v>
      </c>
      <c r="U19">
        <v>5.0303702354431197</v>
      </c>
      <c r="V19">
        <v>4.9127755165100098</v>
      </c>
      <c r="W19" s="17">
        <v>0.117594718933105</v>
      </c>
      <c r="X19">
        <v>0.59862852096557595</v>
      </c>
      <c r="Y19">
        <v>0.59862852096557595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437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10.362770080566399</v>
      </c>
      <c r="L20" s="10">
        <v>0.80359649658203103</v>
      </c>
      <c r="M20">
        <v>0.199333190917969</v>
      </c>
      <c r="N20">
        <v>8.9276485443115199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5.5548152923584002</v>
      </c>
      <c r="U20">
        <v>5.0090694427490199</v>
      </c>
      <c r="V20">
        <v>4.8900384902954102</v>
      </c>
      <c r="W20" s="17">
        <v>0.119030952453613</v>
      </c>
      <c r="X20">
        <v>0.66477680206298795</v>
      </c>
      <c r="Y20">
        <v>0.66477680206298795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945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11.826662063598601</v>
      </c>
      <c r="L21" s="10">
        <v>0.83002471923828103</v>
      </c>
      <c r="M21">
        <v>0.65362167358398404</v>
      </c>
      <c r="N21">
        <v>10.4545288085937</v>
      </c>
      <c r="O21">
        <v>8</v>
      </c>
      <c r="P21">
        <v>8</v>
      </c>
      <c r="Q21">
        <v>17</v>
      </c>
      <c r="R21" s="16">
        <v>0.47060000000000002</v>
      </c>
      <c r="S21" s="16">
        <f t="shared" si="0"/>
        <v>0.8</v>
      </c>
      <c r="T21">
        <v>4.9697341918945304</v>
      </c>
      <c r="U21">
        <v>4.5560193061828604</v>
      </c>
      <c r="V21">
        <v>4.4299230575561497</v>
      </c>
      <c r="W21" s="17">
        <v>0.12609624862670901</v>
      </c>
      <c r="X21">
        <v>0.53981113433837902</v>
      </c>
      <c r="Y21">
        <v>0.53981113433837902</v>
      </c>
      <c r="Z21">
        <v>0.8</v>
      </c>
      <c r="AA21">
        <v>0.9</v>
      </c>
      <c r="AB21">
        <v>0.52941176470588203</v>
      </c>
      <c r="AC21">
        <v>0.66666666666666696</v>
      </c>
      <c r="AD21">
        <v>0.1</v>
      </c>
      <c r="AE21">
        <v>0.1</v>
      </c>
    </row>
    <row r="22" spans="1:31" x14ac:dyDescent="0.15">
      <c r="A22" s="6">
        <v>879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12.1690883636475</v>
      </c>
      <c r="L22" s="10">
        <v>0.76646423339843694</v>
      </c>
      <c r="M22">
        <v>0.56353759765625</v>
      </c>
      <c r="N22">
        <v>10.640342712402299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4.9484233856201199</v>
      </c>
      <c r="U22">
        <v>4.54335594177246</v>
      </c>
      <c r="V22">
        <v>4.4045906066894496</v>
      </c>
      <c r="W22" s="17">
        <v>0.13876533508300801</v>
      </c>
      <c r="X22">
        <v>0.54383277893066395</v>
      </c>
      <c r="Y22">
        <v>0.54383277893066395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959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12.677396774291999</v>
      </c>
      <c r="L23" s="10">
        <v>0.60663604736328103</v>
      </c>
      <c r="M23">
        <v>0.38630294799804699</v>
      </c>
      <c r="N23">
        <v>11.2085857391357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5.5991306304931596</v>
      </c>
      <c r="U23">
        <v>5.1041693687439</v>
      </c>
      <c r="V23">
        <v>4.9649362564086896</v>
      </c>
      <c r="W23" s="17">
        <v>0.13923311233520499</v>
      </c>
      <c r="X23">
        <v>0.63419437408447299</v>
      </c>
      <c r="Y23">
        <v>0.63419437408447299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961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12.3342037200928</v>
      </c>
      <c r="L24" s="10">
        <v>0.65141677856445301</v>
      </c>
      <c r="M24">
        <v>0.4273681640625</v>
      </c>
      <c r="N24">
        <v>10.740394592285201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5.4818248748779297</v>
      </c>
      <c r="U24">
        <v>5.0223312377929696</v>
      </c>
      <c r="V24">
        <v>4.8790793418884304</v>
      </c>
      <c r="W24" s="17">
        <v>0.14325189590454099</v>
      </c>
      <c r="X24">
        <v>0.60274553298950195</v>
      </c>
      <c r="Y24">
        <v>0.60274553298950195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165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12.1975288391113</v>
      </c>
      <c r="L25" s="10">
        <v>0.72703552246093694</v>
      </c>
      <c r="M25">
        <v>0.51640319824218694</v>
      </c>
      <c r="N25">
        <v>10.6387157440185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5.1443672180175799</v>
      </c>
      <c r="U25">
        <v>4.70526123046875</v>
      </c>
      <c r="V25">
        <v>4.5597567558288601</v>
      </c>
      <c r="W25" s="17">
        <v>0.14550447463989299</v>
      </c>
      <c r="X25">
        <v>0.58461046218872104</v>
      </c>
      <c r="Y25">
        <v>0.58461046218872104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503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12.247621536254901</v>
      </c>
      <c r="L26" s="10">
        <v>0.67316055297851596</v>
      </c>
      <c r="M26">
        <v>0.45738601684570301</v>
      </c>
      <c r="N26">
        <v>10.702716827392599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5.0876998901367196</v>
      </c>
      <c r="U26">
        <v>4.6474313735961896</v>
      </c>
      <c r="V26">
        <v>4.4998464584350604</v>
      </c>
      <c r="W26" s="17">
        <v>0.14758491516113301</v>
      </c>
      <c r="X26">
        <v>0.58785343170166005</v>
      </c>
      <c r="Y26">
        <v>0.58785343170166005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418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11.902868270874</v>
      </c>
      <c r="L27" s="10">
        <v>0.75605010986328103</v>
      </c>
      <c r="M27">
        <v>0.54892730712890603</v>
      </c>
      <c r="N27">
        <v>10.314151763916</v>
      </c>
      <c r="O27">
        <v>7</v>
      </c>
      <c r="P27">
        <v>7</v>
      </c>
      <c r="Q27">
        <v>17</v>
      </c>
      <c r="R27" s="16">
        <v>0.4118</v>
      </c>
      <c r="S27" s="16">
        <f t="shared" si="0"/>
        <v>0.7</v>
      </c>
      <c r="T27">
        <v>5.3042507171630904</v>
      </c>
      <c r="U27">
        <v>4.87205266952515</v>
      </c>
      <c r="V27">
        <v>4.7202200889587402</v>
      </c>
      <c r="W27" s="17">
        <v>0.151832580566406</v>
      </c>
      <c r="X27">
        <v>0.58403062820434604</v>
      </c>
      <c r="Y27">
        <v>0.58403062820434604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s="2" customFormat="1" x14ac:dyDescent="0.15">
      <c r="A28" s="7">
        <v>423</v>
      </c>
      <c r="B28" s="2">
        <v>19</v>
      </c>
      <c r="C28" s="2">
        <v>1</v>
      </c>
      <c r="D28" s="2">
        <v>10</v>
      </c>
      <c r="E28" s="2">
        <v>10</v>
      </c>
      <c r="F28" s="2">
        <v>10</v>
      </c>
      <c r="G28" s="2">
        <v>0</v>
      </c>
      <c r="H28" s="2">
        <v>9</v>
      </c>
      <c r="I28" s="2">
        <v>1</v>
      </c>
      <c r="J28" s="2">
        <v>0.95</v>
      </c>
      <c r="K28" s="11">
        <v>12.7167263031006</v>
      </c>
      <c r="L28" s="11">
        <v>0.750457763671875</v>
      </c>
      <c r="M28" s="2">
        <v>0.52469635009765603</v>
      </c>
      <c r="N28" s="2">
        <v>11.038276672363301</v>
      </c>
      <c r="O28" s="2">
        <v>8</v>
      </c>
      <c r="P28" s="2">
        <v>8</v>
      </c>
      <c r="Q28" s="2">
        <v>18</v>
      </c>
      <c r="R28" s="18">
        <v>0.44440000000000002</v>
      </c>
      <c r="S28" s="18">
        <f t="shared" si="0"/>
        <v>0.8</v>
      </c>
      <c r="T28" s="2">
        <v>5.4363975524902299</v>
      </c>
      <c r="U28" s="2">
        <v>4.9653482437133798</v>
      </c>
      <c r="V28" s="2">
        <v>4.8048963546752903</v>
      </c>
      <c r="W28" s="11">
        <v>0.16045188903808599</v>
      </c>
      <c r="X28" s="2">
        <v>0.63150119781494096</v>
      </c>
      <c r="Y28" s="2">
        <v>0.63150119781494096</v>
      </c>
      <c r="Z28" s="2">
        <v>0.8</v>
      </c>
      <c r="AA28" s="2">
        <v>1</v>
      </c>
      <c r="AB28" s="2">
        <v>0.55555555555555602</v>
      </c>
      <c r="AC28" s="2">
        <v>0.71428571428571397</v>
      </c>
      <c r="AD28" s="2">
        <v>0</v>
      </c>
      <c r="AE28" s="2">
        <v>0.2</v>
      </c>
    </row>
    <row r="29" spans="1:31" x14ac:dyDescent="0.15">
      <c r="A29" s="6">
        <v>577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12.5681343078613</v>
      </c>
      <c r="L29" s="10">
        <v>1.6681442260742201</v>
      </c>
      <c r="M29">
        <v>1.4499664306640601</v>
      </c>
      <c r="N29">
        <v>9.9293594360351598</v>
      </c>
      <c r="O29">
        <v>8</v>
      </c>
      <c r="P29">
        <v>8</v>
      </c>
      <c r="Q29">
        <v>18</v>
      </c>
      <c r="R29" s="16">
        <v>0.44440000000000002</v>
      </c>
      <c r="S29" s="16">
        <f t="shared" si="0"/>
        <v>0.8</v>
      </c>
      <c r="T29">
        <v>5.2424602508544904</v>
      </c>
      <c r="U29">
        <v>4.8652920722961399</v>
      </c>
      <c r="V29">
        <v>4.61120510101318</v>
      </c>
      <c r="W29" s="17">
        <v>0.25408697128295898</v>
      </c>
      <c r="X29">
        <v>0.63125514984130904</v>
      </c>
      <c r="Y29">
        <v>0.63125514984130904</v>
      </c>
      <c r="Z29">
        <v>0.8</v>
      </c>
      <c r="AA29">
        <v>1</v>
      </c>
      <c r="AB29">
        <v>0.55555555555555602</v>
      </c>
      <c r="AC29">
        <v>0.71428571428571397</v>
      </c>
      <c r="AD29">
        <v>0</v>
      </c>
      <c r="AE29">
        <v>0.2</v>
      </c>
    </row>
    <row r="30" spans="1:31" x14ac:dyDescent="0.15">
      <c r="A30" s="6">
        <v>387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9.1795406341552699</v>
      </c>
      <c r="L30" s="10">
        <v>1.6706008911132799</v>
      </c>
      <c r="M30">
        <v>0.61669158935546897</v>
      </c>
      <c r="N30">
        <v>7.2140235900878897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4.4464607238769496</v>
      </c>
      <c r="U30">
        <v>4.0024466514587402</v>
      </c>
      <c r="V30">
        <v>3.8327934741973899</v>
      </c>
      <c r="W30" s="17">
        <v>0.16965317726135301</v>
      </c>
      <c r="X30">
        <v>0.61366724967956499</v>
      </c>
      <c r="Y30">
        <v>0.61366724967956499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112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8.9480361938476598</v>
      </c>
      <c r="L31" s="10">
        <v>1.6710662841796899</v>
      </c>
      <c r="M31">
        <v>0.69068527221679699</v>
      </c>
      <c r="N31">
        <v>7.1277313232421902</v>
      </c>
      <c r="O31">
        <v>5</v>
      </c>
      <c r="P31">
        <v>5</v>
      </c>
      <c r="Q31">
        <v>15</v>
      </c>
      <c r="R31" s="16">
        <v>0.33329999999999999</v>
      </c>
      <c r="S31" s="16">
        <f t="shared" si="0"/>
        <v>0.5</v>
      </c>
      <c r="T31">
        <v>3.9528541564941402</v>
      </c>
      <c r="U31">
        <v>3.5617759227752699</v>
      </c>
      <c r="V31">
        <v>3.4006295204162602</v>
      </c>
      <c r="W31" s="17">
        <v>0.16114640235900901</v>
      </c>
      <c r="X31">
        <v>0.55222463607788097</v>
      </c>
      <c r="Y31">
        <v>0.55222463607788097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291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9.5702247619628906</v>
      </c>
      <c r="L32" s="10">
        <v>1.6777858734130899</v>
      </c>
      <c r="M32">
        <v>0.52964401245117199</v>
      </c>
      <c r="N32">
        <v>7.4477958679199201</v>
      </c>
      <c r="O32">
        <v>6</v>
      </c>
      <c r="P32">
        <v>6</v>
      </c>
      <c r="Q32">
        <v>16</v>
      </c>
      <c r="R32" s="16">
        <v>0.375</v>
      </c>
      <c r="S32" s="16">
        <f t="shared" ref="S32:S38" si="1">O32/E32</f>
        <v>0.6</v>
      </c>
      <c r="T32">
        <v>4.4827747344970703</v>
      </c>
      <c r="U32">
        <v>4.02935695648193</v>
      </c>
      <c r="V32">
        <v>3.8488106727600102</v>
      </c>
      <c r="W32" s="17">
        <v>0.18054628372192399</v>
      </c>
      <c r="X32">
        <v>0.63396406173706099</v>
      </c>
      <c r="Y32">
        <v>0.63396406173706099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236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8.6139144897460902</v>
      </c>
      <c r="L33" s="10">
        <v>1.6832447052002</v>
      </c>
      <c r="M33">
        <v>1.0233688354492201</v>
      </c>
      <c r="N33">
        <v>7.7014026641845703</v>
      </c>
      <c r="O33">
        <v>7</v>
      </c>
      <c r="P33">
        <v>7</v>
      </c>
      <c r="Q33">
        <v>16</v>
      </c>
      <c r="R33" s="16">
        <v>0.4375</v>
      </c>
      <c r="S33" s="16">
        <f t="shared" si="1"/>
        <v>0.7</v>
      </c>
      <c r="T33">
        <v>4.2170715332031197</v>
      </c>
      <c r="U33">
        <v>3.7632749080657999</v>
      </c>
      <c r="V33">
        <v>3.6733157634735099</v>
      </c>
      <c r="W33" s="17">
        <v>8.9959144592285198E-2</v>
      </c>
      <c r="X33">
        <v>0.54375576972961404</v>
      </c>
      <c r="Y33">
        <v>0.54375576972961404</v>
      </c>
      <c r="Z33">
        <v>0.7</v>
      </c>
      <c r="AA33">
        <v>0.9</v>
      </c>
      <c r="AB33">
        <v>0.5625</v>
      </c>
      <c r="AC33">
        <v>0.69230769230769196</v>
      </c>
      <c r="AD33">
        <v>0.1</v>
      </c>
      <c r="AE33">
        <v>0.2</v>
      </c>
    </row>
    <row r="34" spans="1:31" x14ac:dyDescent="0.15">
      <c r="A34" s="6">
        <v>733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11.8653621673584</v>
      </c>
      <c r="L34" s="10">
        <v>1.68826484680176</v>
      </c>
      <c r="M34">
        <v>1.46877670288086</v>
      </c>
      <c r="N34">
        <v>9.1130142211914098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4.6890087127685502</v>
      </c>
      <c r="U34">
        <v>4.3773121833801296</v>
      </c>
      <c r="V34">
        <v>4.1230134963989302</v>
      </c>
      <c r="W34" s="17">
        <v>0.25429868698120101</v>
      </c>
      <c r="X34">
        <v>0.56599521636962902</v>
      </c>
      <c r="Y34">
        <v>0.56599521636962902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156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8.0599040985107404</v>
      </c>
      <c r="L35" s="10">
        <v>1.6942272186279299</v>
      </c>
      <c r="M35">
        <v>0.34922027587890597</v>
      </c>
      <c r="N35">
        <v>7.2469310760498002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4.22702980041504</v>
      </c>
      <c r="U35">
        <v>3.72976851463318</v>
      </c>
      <c r="V35">
        <v>3.6585106849670401</v>
      </c>
      <c r="W35" s="17">
        <v>7.1257829666137695E-2</v>
      </c>
      <c r="X35">
        <v>0.56851911544799805</v>
      </c>
      <c r="Y35">
        <v>0.56851911544799805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340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8.4743232727050799</v>
      </c>
      <c r="L36" s="10">
        <v>1.6982879638671899</v>
      </c>
      <c r="M36">
        <v>0.299484252929687</v>
      </c>
      <c r="N36">
        <v>7.7963790893554696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4.3938579559326199</v>
      </c>
      <c r="U36">
        <v>3.8487272262573202</v>
      </c>
      <c r="V36">
        <v>3.7890763282775901</v>
      </c>
      <c r="W36" s="17">
        <v>5.96508979797363E-2</v>
      </c>
      <c r="X36">
        <v>0.60478162765502896</v>
      </c>
      <c r="Y36">
        <v>0.60478162765502896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210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9.3285999298095703</v>
      </c>
      <c r="L37" s="10">
        <v>1.6996536254882799</v>
      </c>
      <c r="M37">
        <v>1.1137390136718699</v>
      </c>
      <c r="N37">
        <v>6.60658836364746</v>
      </c>
      <c r="O37">
        <v>5</v>
      </c>
      <c r="P37">
        <v>5</v>
      </c>
      <c r="Q37">
        <v>14</v>
      </c>
      <c r="R37" s="16">
        <v>0.35709999999999997</v>
      </c>
      <c r="S37" s="16">
        <f t="shared" si="1"/>
        <v>0.5</v>
      </c>
      <c r="T37">
        <v>4.1583976745605504</v>
      </c>
      <c r="U37">
        <v>3.84421730041504</v>
      </c>
      <c r="V37">
        <v>3.6080558300018302</v>
      </c>
      <c r="W37" s="17">
        <v>0.23616147041320801</v>
      </c>
      <c r="X37">
        <v>0.55034184455871604</v>
      </c>
      <c r="Y37">
        <v>0.55034184455871604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274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8.7565059661865199</v>
      </c>
      <c r="L38" s="10">
        <v>1.70070648193359</v>
      </c>
      <c r="M38">
        <v>0.222496032714844</v>
      </c>
      <c r="N38">
        <v>8.0641384124755895</v>
      </c>
      <c r="O38">
        <v>6</v>
      </c>
      <c r="P38">
        <v>6</v>
      </c>
      <c r="Q38">
        <v>16</v>
      </c>
      <c r="R38" s="16">
        <v>0.375</v>
      </c>
      <c r="S38" s="16">
        <f t="shared" si="1"/>
        <v>0.6</v>
      </c>
      <c r="T38">
        <v>4.5921669006347701</v>
      </c>
      <c r="U38">
        <v>4.0288748741149902</v>
      </c>
      <c r="V38">
        <v>3.97016382217407</v>
      </c>
      <c r="W38" s="17">
        <v>5.8711051940918003E-2</v>
      </c>
      <c r="X38">
        <v>0.62200307846069303</v>
      </c>
      <c r="Y38">
        <v>0.62200307846069303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185</v>
      </c>
      <c r="B39">
        <v>15</v>
      </c>
      <c r="C39">
        <v>5</v>
      </c>
      <c r="D39">
        <v>10</v>
      </c>
      <c r="E39">
        <v>10</v>
      </c>
      <c r="F39">
        <v>9</v>
      </c>
      <c r="G39">
        <v>1</v>
      </c>
      <c r="H39">
        <v>6</v>
      </c>
      <c r="I39">
        <v>4</v>
      </c>
      <c r="J39">
        <v>0.75</v>
      </c>
      <c r="K39" s="3">
        <v>7.7991294860839799</v>
      </c>
      <c r="L39" s="10">
        <v>1.7056751251220701</v>
      </c>
      <c r="M39">
        <v>0.37688446044921903</v>
      </c>
      <c r="N39">
        <v>6.8337669372558603</v>
      </c>
      <c r="O39">
        <v>5</v>
      </c>
      <c r="P39">
        <v>5</v>
      </c>
      <c r="Q39">
        <v>13</v>
      </c>
      <c r="R39" s="16">
        <v>0.3846</v>
      </c>
      <c r="S39" s="16">
        <f t="shared" ref="S39:S71" si="2">O39/E39</f>
        <v>0.5</v>
      </c>
      <c r="T39">
        <v>3.6019020080566402</v>
      </c>
      <c r="U39">
        <v>3.1437215805053702</v>
      </c>
      <c r="V39">
        <v>3.1551084518432599</v>
      </c>
      <c r="W39" s="17">
        <v>1.1386871337890601E-2</v>
      </c>
      <c r="X39">
        <v>0.44679355621337902</v>
      </c>
      <c r="Y39">
        <v>0.44679355621337902</v>
      </c>
      <c r="Z39">
        <v>0.5</v>
      </c>
      <c r="AA39">
        <v>0.8</v>
      </c>
      <c r="AB39">
        <v>0.61538461538461497</v>
      </c>
      <c r="AC39">
        <v>0.69565217391304301</v>
      </c>
      <c r="AD39">
        <v>0.2</v>
      </c>
      <c r="AE39">
        <v>0.3</v>
      </c>
    </row>
    <row r="40" spans="1:31" x14ac:dyDescent="0.15">
      <c r="A40" s="6">
        <v>229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10.3217124938965</v>
      </c>
      <c r="L40" s="10">
        <v>1.7060852050781199</v>
      </c>
      <c r="M40">
        <v>1.0290412902832</v>
      </c>
      <c r="N40">
        <v>7.3843078613281197</v>
      </c>
      <c r="O40">
        <v>5</v>
      </c>
      <c r="P40">
        <v>5</v>
      </c>
      <c r="Q40">
        <v>15</v>
      </c>
      <c r="R40" s="16">
        <v>0.33329999999999999</v>
      </c>
      <c r="S40" s="16">
        <f t="shared" si="2"/>
        <v>0.5</v>
      </c>
      <c r="T40">
        <v>4.8080120086669904</v>
      </c>
      <c r="U40">
        <v>4.4200329780578604</v>
      </c>
      <c r="V40">
        <v>4.1532464027404803</v>
      </c>
      <c r="W40" s="17">
        <v>0.26678657531738298</v>
      </c>
      <c r="X40">
        <v>0.654765605926514</v>
      </c>
      <c r="Y40">
        <v>0.654765605926514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819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8.2987251281738299</v>
      </c>
      <c r="L41" s="10">
        <v>1.70660972595215</v>
      </c>
      <c r="M41">
        <v>1.26260757446289</v>
      </c>
      <c r="N41">
        <v>6.0201244354248002</v>
      </c>
      <c r="O41">
        <v>5</v>
      </c>
      <c r="P41">
        <v>5</v>
      </c>
      <c r="Q41">
        <v>14</v>
      </c>
      <c r="R41" s="16">
        <v>0.35709999999999997</v>
      </c>
      <c r="S41" s="16">
        <f t="shared" si="2"/>
        <v>0.5</v>
      </c>
      <c r="T41">
        <v>3.8572235107421902</v>
      </c>
      <c r="U41">
        <v>3.5492651462554901</v>
      </c>
      <c r="V41">
        <v>3.3701317310333301</v>
      </c>
      <c r="W41" s="17">
        <v>0.179133415222168</v>
      </c>
      <c r="X41">
        <v>0.48709177970886203</v>
      </c>
      <c r="Y41">
        <v>0.48709177970886203</v>
      </c>
      <c r="Z41">
        <v>0.5</v>
      </c>
      <c r="AA41">
        <v>0.9</v>
      </c>
      <c r="AB41">
        <v>0.64285714285714302</v>
      </c>
      <c r="AC41">
        <v>0.75</v>
      </c>
      <c r="AD41">
        <v>0.1</v>
      </c>
      <c r="AE41">
        <v>0.4</v>
      </c>
    </row>
    <row r="42" spans="1:31" x14ac:dyDescent="0.15">
      <c r="A42" s="6">
        <v>929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8.7811965942382795</v>
      </c>
      <c r="L42" s="10">
        <v>1.7233200073242201</v>
      </c>
      <c r="M42">
        <v>0.264495849609375</v>
      </c>
      <c r="N42">
        <v>8.1160583496093697</v>
      </c>
      <c r="O42">
        <v>5</v>
      </c>
      <c r="P42">
        <v>5</v>
      </c>
      <c r="Q42">
        <v>15</v>
      </c>
      <c r="R42" s="16">
        <v>0.33329999999999999</v>
      </c>
      <c r="S42" s="16">
        <f t="shared" si="2"/>
        <v>0.5</v>
      </c>
      <c r="T42">
        <v>3.8780536651611301</v>
      </c>
      <c r="U42">
        <v>3.3767738342285201</v>
      </c>
      <c r="V42">
        <v>3.3147168159484899</v>
      </c>
      <c r="W42" s="17">
        <v>6.2057018280029297E-2</v>
      </c>
      <c r="X42">
        <v>0.56333684921264604</v>
      </c>
      <c r="Y42">
        <v>0.56333684921264604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680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12.677793502807599</v>
      </c>
      <c r="L43" s="10">
        <v>1.7241325378418</v>
      </c>
      <c r="M43">
        <v>1.41609954833984</v>
      </c>
      <c r="N43">
        <v>9.0904026031494105</v>
      </c>
      <c r="O43">
        <v>5</v>
      </c>
      <c r="P43">
        <v>5</v>
      </c>
      <c r="Q43">
        <v>15</v>
      </c>
      <c r="R43" s="16">
        <v>0.33329999999999999</v>
      </c>
      <c r="S43" s="16">
        <f t="shared" si="2"/>
        <v>0.5</v>
      </c>
      <c r="T43">
        <v>5.0513935089111301</v>
      </c>
      <c r="U43">
        <v>4.7370834350585902</v>
      </c>
      <c r="V43">
        <v>4.409912109375</v>
      </c>
      <c r="W43" s="17">
        <v>0.32717132568359403</v>
      </c>
      <c r="X43">
        <v>0.64148139953613303</v>
      </c>
      <c r="Y43">
        <v>0.64148139953613303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789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8.9034385681152308</v>
      </c>
      <c r="L44" s="10">
        <v>1.7263031005859399</v>
      </c>
      <c r="M44">
        <v>0.722869873046875</v>
      </c>
      <c r="N44">
        <v>6.9083061218261701</v>
      </c>
      <c r="O44">
        <v>5</v>
      </c>
      <c r="P44">
        <v>5</v>
      </c>
      <c r="Q44">
        <v>15</v>
      </c>
      <c r="R44" s="16">
        <v>0.33329999999999999</v>
      </c>
      <c r="S44" s="16">
        <f t="shared" si="2"/>
        <v>0.5</v>
      </c>
      <c r="T44">
        <v>4.5310344696044904</v>
      </c>
      <c r="U44">
        <v>4.1130523681640598</v>
      </c>
      <c r="V44">
        <v>3.9371972084045401</v>
      </c>
      <c r="W44" s="17">
        <v>0.17585515975952201</v>
      </c>
      <c r="X44">
        <v>0.59383726119995095</v>
      </c>
      <c r="Y44">
        <v>0.59383726119995095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569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8.8859119415283203</v>
      </c>
      <c r="L45" s="10">
        <v>1.72646713256836</v>
      </c>
      <c r="M45">
        <v>1.0403633117675799</v>
      </c>
      <c r="N45">
        <v>7.9407691955566397</v>
      </c>
      <c r="O45">
        <v>7</v>
      </c>
      <c r="P45">
        <v>7</v>
      </c>
      <c r="Q45">
        <v>16</v>
      </c>
      <c r="R45" s="16">
        <v>0.4375</v>
      </c>
      <c r="S45" s="16">
        <f t="shared" si="2"/>
        <v>0.7</v>
      </c>
      <c r="T45">
        <v>4.21138572692871</v>
      </c>
      <c r="U45">
        <v>3.7698805332183798</v>
      </c>
      <c r="V45">
        <v>3.6780929565429701</v>
      </c>
      <c r="W45" s="17">
        <v>9.1787576675414997E-2</v>
      </c>
      <c r="X45">
        <v>0.53329277038574197</v>
      </c>
      <c r="Y45">
        <v>0.53329277038574197</v>
      </c>
      <c r="Z45">
        <v>0.7</v>
      </c>
      <c r="AA45">
        <v>0.9</v>
      </c>
      <c r="AB45">
        <v>0.5625</v>
      </c>
      <c r="AC45">
        <v>0.69230769230769196</v>
      </c>
      <c r="AD45">
        <v>0.1</v>
      </c>
      <c r="AE45">
        <v>0.2</v>
      </c>
    </row>
    <row r="46" spans="1:31" x14ac:dyDescent="0.15">
      <c r="A46" s="6">
        <v>778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8.4430351257324201</v>
      </c>
      <c r="L46" s="10">
        <v>1.7279815673828101</v>
      </c>
      <c r="M46">
        <v>0.30490493774414101</v>
      </c>
      <c r="N46">
        <v>7.63407325744629</v>
      </c>
      <c r="O46">
        <v>6</v>
      </c>
      <c r="P46">
        <v>6</v>
      </c>
      <c r="Q46">
        <v>16</v>
      </c>
      <c r="R46" s="16">
        <v>0.375</v>
      </c>
      <c r="S46" s="16">
        <f t="shared" si="2"/>
        <v>0.6</v>
      </c>
      <c r="T46">
        <v>4.2355098724365199</v>
      </c>
      <c r="U46">
        <v>3.71108055114746</v>
      </c>
      <c r="V46">
        <v>3.6412596702575701</v>
      </c>
      <c r="W46" s="17">
        <v>6.9820880889892606E-2</v>
      </c>
      <c r="X46">
        <v>0.59425020217895497</v>
      </c>
      <c r="Y46">
        <v>0.59425020217895497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82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8.5849628448486293</v>
      </c>
      <c r="L47" s="10">
        <v>1.73066329956055</v>
      </c>
      <c r="M47">
        <v>0.35926437377929699</v>
      </c>
      <c r="N47">
        <v>7.9953384399414098</v>
      </c>
      <c r="O47">
        <v>6</v>
      </c>
      <c r="P47">
        <v>6</v>
      </c>
      <c r="Q47">
        <v>16</v>
      </c>
      <c r="R47" s="16">
        <v>0.375</v>
      </c>
      <c r="S47" s="16">
        <f t="shared" si="2"/>
        <v>0.6</v>
      </c>
      <c r="T47">
        <v>3.9971046447753902</v>
      </c>
      <c r="U47">
        <v>3.4858105182647701</v>
      </c>
      <c r="V47">
        <v>3.4310715198516801</v>
      </c>
      <c r="W47" s="17">
        <v>5.4738998413085903E-2</v>
      </c>
      <c r="X47">
        <v>0.56603312492370605</v>
      </c>
      <c r="Y47">
        <v>0.56603312492370605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966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5.5206356048584002</v>
      </c>
      <c r="L48" s="10">
        <v>1.7316932678222701</v>
      </c>
      <c r="M48">
        <v>0.99818801879882801</v>
      </c>
      <c r="N48">
        <v>6.1108665466308603</v>
      </c>
      <c r="O48">
        <v>4</v>
      </c>
      <c r="P48">
        <v>4</v>
      </c>
      <c r="Q48">
        <v>11</v>
      </c>
      <c r="R48" s="16">
        <v>0.36359999999999998</v>
      </c>
      <c r="S48" s="16">
        <f t="shared" si="2"/>
        <v>0.4</v>
      </c>
      <c r="T48">
        <v>2.91597175598144</v>
      </c>
      <c r="U48">
        <v>2.5433914661407502</v>
      </c>
      <c r="V48">
        <v>2.54008889198303</v>
      </c>
      <c r="W48" s="17">
        <v>3.3025741577148398E-3</v>
      </c>
      <c r="X48">
        <v>0.37588286399841297</v>
      </c>
      <c r="Y48">
        <v>0.37588286399841297</v>
      </c>
      <c r="Z48">
        <v>0.4</v>
      </c>
      <c r="AA48">
        <v>0.7</v>
      </c>
      <c r="AB48">
        <v>0.63636363636363602</v>
      </c>
      <c r="AC48">
        <v>0.66666666666666696</v>
      </c>
      <c r="AD48">
        <v>0.3</v>
      </c>
      <c r="AE48">
        <v>0.3</v>
      </c>
    </row>
    <row r="49" spans="1:31" x14ac:dyDescent="0.15">
      <c r="A49" s="6">
        <v>864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9.7117614746093697</v>
      </c>
      <c r="L49" s="10">
        <v>1.73189353942871</v>
      </c>
      <c r="M49">
        <v>1.1190643310546899</v>
      </c>
      <c r="N49">
        <v>6.9107093811035201</v>
      </c>
      <c r="O49">
        <v>6</v>
      </c>
      <c r="P49">
        <v>6</v>
      </c>
      <c r="Q49">
        <v>16</v>
      </c>
      <c r="R49" s="16">
        <v>0.375</v>
      </c>
      <c r="S49" s="16">
        <f t="shared" si="2"/>
        <v>0.6</v>
      </c>
      <c r="T49">
        <v>4.5033893585205096</v>
      </c>
      <c r="U49">
        <v>4.1522464752197301</v>
      </c>
      <c r="V49">
        <v>3.9079174995422399</v>
      </c>
      <c r="W49" s="17">
        <v>0.24432897567749001</v>
      </c>
      <c r="X49">
        <v>0.59547185897827104</v>
      </c>
      <c r="Y49">
        <v>0.59547185897827104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902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8.0323848724365199</v>
      </c>
      <c r="L50" s="10">
        <v>1.73333168029785</v>
      </c>
      <c r="M50">
        <v>0.50905609130859397</v>
      </c>
      <c r="N50">
        <v>7.4377250671386701</v>
      </c>
      <c r="O50">
        <v>5</v>
      </c>
      <c r="P50">
        <v>5</v>
      </c>
      <c r="Q50">
        <v>14</v>
      </c>
      <c r="R50" s="16">
        <v>0.35709999999999997</v>
      </c>
      <c r="S50" s="16">
        <f t="shared" si="2"/>
        <v>0.5</v>
      </c>
      <c r="T50">
        <v>3.9309024810790998</v>
      </c>
      <c r="U50">
        <v>3.4441235065460201</v>
      </c>
      <c r="V50">
        <v>3.3846416473388699</v>
      </c>
      <c r="W50" s="17">
        <v>5.9481859207153299E-2</v>
      </c>
      <c r="X50">
        <v>0.54626083374023404</v>
      </c>
      <c r="Y50">
        <v>0.54626083374023404</v>
      </c>
      <c r="Z50">
        <v>0.5</v>
      </c>
      <c r="AA50">
        <v>0.9</v>
      </c>
      <c r="AB50">
        <v>0.64285714285714302</v>
      </c>
      <c r="AC50">
        <v>0.75</v>
      </c>
      <c r="AD50">
        <v>0.1</v>
      </c>
      <c r="AE50">
        <v>0.4</v>
      </c>
    </row>
    <row r="51" spans="1:31" x14ac:dyDescent="0.15">
      <c r="A51" s="6">
        <v>839</v>
      </c>
      <c r="B51">
        <v>17</v>
      </c>
      <c r="C51">
        <v>3</v>
      </c>
      <c r="D51">
        <v>10</v>
      </c>
      <c r="E51">
        <v>10</v>
      </c>
      <c r="F51">
        <v>10</v>
      </c>
      <c r="G51">
        <v>0</v>
      </c>
      <c r="H51">
        <v>7</v>
      </c>
      <c r="I51">
        <v>3</v>
      </c>
      <c r="J51">
        <v>0.85</v>
      </c>
      <c r="K51" s="3">
        <v>8.9292221069335902</v>
      </c>
      <c r="L51" s="10">
        <v>1.73405838012695</v>
      </c>
      <c r="M51">
        <v>0.68828582763671897</v>
      </c>
      <c r="N51">
        <v>6.7928829193115199</v>
      </c>
      <c r="O51">
        <v>6</v>
      </c>
      <c r="P51">
        <v>6</v>
      </c>
      <c r="Q51">
        <v>16</v>
      </c>
      <c r="R51" s="16">
        <v>0.375</v>
      </c>
      <c r="S51" s="16">
        <f t="shared" si="2"/>
        <v>0.6</v>
      </c>
      <c r="T51">
        <v>4.3288097381591797</v>
      </c>
      <c r="U51">
        <v>3.9183273315429701</v>
      </c>
      <c r="V51">
        <v>3.7372474670410201</v>
      </c>
      <c r="W51" s="17">
        <v>0.18107986450195299</v>
      </c>
      <c r="X51">
        <v>0.59156227111816395</v>
      </c>
      <c r="Y51">
        <v>0.59156227111816395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918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13.254478454589799</v>
      </c>
      <c r="L52" s="10">
        <v>1.7364692687988299</v>
      </c>
      <c r="M52">
        <v>1.4445915222168</v>
      </c>
      <c r="N52">
        <v>9.8790454864502006</v>
      </c>
      <c r="O52">
        <v>7</v>
      </c>
      <c r="P52">
        <v>7</v>
      </c>
      <c r="Q52">
        <v>17</v>
      </c>
      <c r="R52" s="16">
        <v>0.4118</v>
      </c>
      <c r="S52" s="16">
        <f t="shared" si="2"/>
        <v>0.7</v>
      </c>
      <c r="T52">
        <v>5.2033958435058603</v>
      </c>
      <c r="U52">
        <v>4.8581337928771999</v>
      </c>
      <c r="V52">
        <v>4.5423889160156197</v>
      </c>
      <c r="W52" s="17">
        <v>0.31574487686157199</v>
      </c>
      <c r="X52">
        <v>0.66100692749023404</v>
      </c>
      <c r="Y52">
        <v>0.66100692749023404</v>
      </c>
      <c r="Z52">
        <v>0.7</v>
      </c>
      <c r="AA52">
        <v>1</v>
      </c>
      <c r="AB52">
        <v>0.58823529411764697</v>
      </c>
      <c r="AC52">
        <v>0.74074074074074103</v>
      </c>
      <c r="AD52">
        <v>0</v>
      </c>
      <c r="AE52">
        <v>0.3</v>
      </c>
    </row>
    <row r="53" spans="1:31" x14ac:dyDescent="0.15">
      <c r="A53" s="6">
        <v>994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9.7829608917236293</v>
      </c>
      <c r="L53" s="10">
        <v>1.7367401123046899</v>
      </c>
      <c r="M53">
        <v>0.63294601440429699</v>
      </c>
      <c r="N53">
        <v>7.8153018951415998</v>
      </c>
      <c r="O53">
        <v>6</v>
      </c>
      <c r="P53">
        <v>6</v>
      </c>
      <c r="Q53">
        <v>16</v>
      </c>
      <c r="R53" s="16">
        <v>0.375</v>
      </c>
      <c r="S53" s="16">
        <f t="shared" si="2"/>
        <v>0.6</v>
      </c>
      <c r="T53">
        <v>4.7148189544677699</v>
      </c>
      <c r="U53">
        <v>4.2335677146911603</v>
      </c>
      <c r="V53">
        <v>4.0583300590515101</v>
      </c>
      <c r="W53" s="17">
        <v>0.17523765563964799</v>
      </c>
      <c r="X53">
        <v>0.65648889541625999</v>
      </c>
      <c r="Y53">
        <v>0.65648889541625999</v>
      </c>
      <c r="Z53">
        <v>0.6</v>
      </c>
      <c r="AA53">
        <v>1</v>
      </c>
      <c r="AB53">
        <v>0.625</v>
      </c>
      <c r="AC53">
        <v>0.76923076923076905</v>
      </c>
      <c r="AD53">
        <v>0</v>
      </c>
      <c r="AE53">
        <v>0.4</v>
      </c>
    </row>
    <row r="54" spans="1:31" x14ac:dyDescent="0.15">
      <c r="A54" s="6">
        <v>197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8.6173744201660192</v>
      </c>
      <c r="L54" s="10">
        <v>1.7373905181884799</v>
      </c>
      <c r="M54">
        <v>0.87999725341796897</v>
      </c>
      <c r="N54">
        <v>6.9705905914306596</v>
      </c>
      <c r="O54">
        <v>5</v>
      </c>
      <c r="P54">
        <v>5</v>
      </c>
      <c r="Q54">
        <v>15</v>
      </c>
      <c r="R54" s="16">
        <v>0.33329999999999999</v>
      </c>
      <c r="S54" s="16">
        <f t="shared" si="2"/>
        <v>0.5</v>
      </c>
      <c r="T54">
        <v>4.3293724060058603</v>
      </c>
      <c r="U54">
        <v>3.9245624542236301</v>
      </c>
      <c r="V54">
        <v>3.7691504955291699</v>
      </c>
      <c r="W54" s="17">
        <v>0.15541195869445801</v>
      </c>
      <c r="X54">
        <v>0.56022191047668501</v>
      </c>
      <c r="Y54">
        <v>0.56022191047668501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837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9.0982341766357404</v>
      </c>
      <c r="L55" s="10">
        <v>1.7398662567138701</v>
      </c>
      <c r="M55">
        <v>0.56647109985351596</v>
      </c>
      <c r="N55">
        <v>6.6006240844726598</v>
      </c>
      <c r="O55">
        <v>5</v>
      </c>
      <c r="P55">
        <v>5</v>
      </c>
      <c r="Q55">
        <v>15</v>
      </c>
      <c r="R55" s="16">
        <v>0.33329999999999999</v>
      </c>
      <c r="S55" s="16">
        <f t="shared" si="2"/>
        <v>0.5</v>
      </c>
      <c r="T55">
        <v>4.6665897369384801</v>
      </c>
      <c r="U55">
        <v>4.2282657623290998</v>
      </c>
      <c r="V55">
        <v>4.0287528038024902</v>
      </c>
      <c r="W55" s="17">
        <v>0.199512958526611</v>
      </c>
      <c r="X55">
        <v>0.637836933135986</v>
      </c>
      <c r="Y55">
        <v>0.637836933135986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476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 s="3">
        <v>12.183815002441399</v>
      </c>
      <c r="L56" s="10">
        <v>1.7520828247070299</v>
      </c>
      <c r="M56">
        <v>1.52590751647949</v>
      </c>
      <c r="N56">
        <v>9.3290176391601598</v>
      </c>
      <c r="O56">
        <v>5</v>
      </c>
      <c r="P56">
        <v>5</v>
      </c>
      <c r="Q56">
        <v>14</v>
      </c>
      <c r="R56" s="16">
        <v>0.35709999999999997</v>
      </c>
      <c r="S56" s="16">
        <f t="shared" si="2"/>
        <v>0.5</v>
      </c>
      <c r="T56">
        <v>4.4409465789794904</v>
      </c>
      <c r="U56">
        <v>4.1580147743225098</v>
      </c>
      <c r="V56">
        <v>3.8953614234924299</v>
      </c>
      <c r="W56" s="17">
        <v>0.26265335083007801</v>
      </c>
      <c r="X56">
        <v>0.54558515548706099</v>
      </c>
      <c r="Y56">
        <v>0.54558515548706099</v>
      </c>
      <c r="Z56">
        <v>0.5</v>
      </c>
      <c r="AA56">
        <v>0.9</v>
      </c>
      <c r="AB56">
        <v>0.64285714285714302</v>
      </c>
      <c r="AC56">
        <v>0.75</v>
      </c>
      <c r="AD56">
        <v>0.1</v>
      </c>
      <c r="AE56">
        <v>0.4</v>
      </c>
    </row>
    <row r="57" spans="1:31" x14ac:dyDescent="0.15">
      <c r="A57" s="6">
        <v>655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8.1380214691162092</v>
      </c>
      <c r="L57" s="10">
        <v>1.7541408538818399</v>
      </c>
      <c r="M57">
        <v>0.421371459960937</v>
      </c>
      <c r="N57">
        <v>7.3078708648681596</v>
      </c>
      <c r="O57">
        <v>5</v>
      </c>
      <c r="P57">
        <v>5</v>
      </c>
      <c r="Q57">
        <v>15</v>
      </c>
      <c r="R57" s="16">
        <v>0.33329999999999999</v>
      </c>
      <c r="S57" s="16">
        <f t="shared" si="2"/>
        <v>0.5</v>
      </c>
      <c r="T57">
        <v>3.7046566009521502</v>
      </c>
      <c r="U57">
        <v>3.2441484928131099</v>
      </c>
      <c r="V57">
        <v>3.1797206401824898</v>
      </c>
      <c r="W57" s="17">
        <v>6.4427852630615207E-2</v>
      </c>
      <c r="X57">
        <v>0.52493596076965299</v>
      </c>
      <c r="Y57">
        <v>0.52493596076965299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622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7.8081207275390598</v>
      </c>
      <c r="L58" s="10">
        <v>1.7637920379638701</v>
      </c>
      <c r="M58">
        <v>1.19497299194336</v>
      </c>
      <c r="N58">
        <v>6.73870849609375</v>
      </c>
      <c r="O58">
        <v>7</v>
      </c>
      <c r="P58">
        <v>7</v>
      </c>
      <c r="Q58">
        <v>16</v>
      </c>
      <c r="R58" s="16">
        <v>0.4375</v>
      </c>
      <c r="S58" s="16">
        <f t="shared" si="2"/>
        <v>0.7</v>
      </c>
      <c r="T58">
        <v>3.85150146484375</v>
      </c>
      <c r="U58">
        <v>3.4511082172393799</v>
      </c>
      <c r="V58">
        <v>3.3478217124939</v>
      </c>
      <c r="W58" s="17">
        <v>0.103286504745483</v>
      </c>
      <c r="X58">
        <v>0.50367975234985396</v>
      </c>
      <c r="Y58">
        <v>0.50367975234985396</v>
      </c>
      <c r="Z58">
        <v>0.7</v>
      </c>
      <c r="AA58">
        <v>0.9</v>
      </c>
      <c r="AB58">
        <v>0.5625</v>
      </c>
      <c r="AC58">
        <v>0.69230769230769196</v>
      </c>
      <c r="AD58">
        <v>0.1</v>
      </c>
      <c r="AE58">
        <v>0.2</v>
      </c>
    </row>
    <row r="59" spans="1:31" x14ac:dyDescent="0.15">
      <c r="A59" s="6">
        <v>413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8.0559730529785192</v>
      </c>
      <c r="L59" s="10">
        <v>1.7736644744873</v>
      </c>
      <c r="M59">
        <v>0.46175765991210899</v>
      </c>
      <c r="N59">
        <v>7.1907444000244096</v>
      </c>
      <c r="O59">
        <v>5</v>
      </c>
      <c r="P59">
        <v>5</v>
      </c>
      <c r="Q59">
        <v>15</v>
      </c>
      <c r="R59" s="16">
        <v>0.33329999999999999</v>
      </c>
      <c r="S59" s="16">
        <f t="shared" si="2"/>
        <v>0.5</v>
      </c>
      <c r="T59">
        <v>3.9491081237793</v>
      </c>
      <c r="U59">
        <v>3.46913743019104</v>
      </c>
      <c r="V59">
        <v>3.3920943737029998</v>
      </c>
      <c r="W59" s="17">
        <v>7.7043056488037095E-2</v>
      </c>
      <c r="X59">
        <v>0.55701375007629395</v>
      </c>
      <c r="Y59">
        <v>0.55701375007629395</v>
      </c>
      <c r="Z59">
        <v>0.5</v>
      </c>
      <c r="AA59">
        <v>1</v>
      </c>
      <c r="AB59">
        <v>0.66666666666666696</v>
      </c>
      <c r="AC59">
        <v>0.8</v>
      </c>
      <c r="AD59">
        <v>0</v>
      </c>
      <c r="AE59">
        <v>0.5</v>
      </c>
    </row>
    <row r="60" spans="1:31" x14ac:dyDescent="0.15">
      <c r="A60" s="6">
        <v>863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9.7993221282959002</v>
      </c>
      <c r="L60" s="10">
        <v>1.77608871459961</v>
      </c>
      <c r="M60">
        <v>0.65922546386718694</v>
      </c>
      <c r="N60">
        <v>7.7388973236084002</v>
      </c>
      <c r="O60">
        <v>5</v>
      </c>
      <c r="P60">
        <v>5</v>
      </c>
      <c r="Q60">
        <v>15</v>
      </c>
      <c r="R60" s="16">
        <v>0.33329999999999999</v>
      </c>
      <c r="S60" s="16">
        <f t="shared" si="2"/>
        <v>0.5</v>
      </c>
      <c r="T60">
        <v>4.8596115112304696</v>
      </c>
      <c r="U60">
        <v>4.38659620285034</v>
      </c>
      <c r="V60">
        <v>4.2013101577758798</v>
      </c>
      <c r="W60" s="17">
        <v>0.185286045074463</v>
      </c>
      <c r="X60">
        <v>0.65830135345458995</v>
      </c>
      <c r="Y60">
        <v>0.65830135345458995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399</v>
      </c>
      <c r="B61">
        <v>19</v>
      </c>
      <c r="C61">
        <v>1</v>
      </c>
      <c r="D61">
        <v>10</v>
      </c>
      <c r="E61">
        <v>10</v>
      </c>
      <c r="F61">
        <v>10</v>
      </c>
      <c r="G61">
        <v>0</v>
      </c>
      <c r="H61">
        <v>9</v>
      </c>
      <c r="I61">
        <v>1</v>
      </c>
      <c r="J61">
        <v>0.95</v>
      </c>
      <c r="K61" s="3">
        <v>13.0696868896484</v>
      </c>
      <c r="L61" s="10">
        <v>1.7777214050293</v>
      </c>
      <c r="M61">
        <v>1.5230255126953101</v>
      </c>
      <c r="N61">
        <v>9.9996490478515607</v>
      </c>
      <c r="O61">
        <v>7</v>
      </c>
      <c r="P61">
        <v>7</v>
      </c>
      <c r="Q61">
        <v>17</v>
      </c>
      <c r="R61" s="16">
        <v>0.4118</v>
      </c>
      <c r="S61" s="16">
        <f t="shared" si="2"/>
        <v>0.7</v>
      </c>
      <c r="T61">
        <v>5.0788116455078098</v>
      </c>
      <c r="U61">
        <v>4.7300524711608896</v>
      </c>
      <c r="V61">
        <v>4.4413595199584996</v>
      </c>
      <c r="W61" s="17">
        <v>0.28869295120239302</v>
      </c>
      <c r="X61">
        <v>0.63745212554931596</v>
      </c>
      <c r="Y61">
        <v>0.63745212554931596</v>
      </c>
      <c r="Z61">
        <v>0.7</v>
      </c>
      <c r="AA61">
        <v>1</v>
      </c>
      <c r="AB61">
        <v>0.58823529411764697</v>
      </c>
      <c r="AC61">
        <v>0.74074074074074103</v>
      </c>
      <c r="AD61">
        <v>0</v>
      </c>
      <c r="AE61">
        <v>0.3</v>
      </c>
    </row>
    <row r="62" spans="1:31" x14ac:dyDescent="0.15">
      <c r="A62" s="6">
        <v>898</v>
      </c>
      <c r="B62">
        <v>16</v>
      </c>
      <c r="C62">
        <v>4</v>
      </c>
      <c r="D62">
        <v>10</v>
      </c>
      <c r="E62">
        <v>10</v>
      </c>
      <c r="F62">
        <v>10</v>
      </c>
      <c r="G62">
        <v>0</v>
      </c>
      <c r="H62">
        <v>6</v>
      </c>
      <c r="I62">
        <v>4</v>
      </c>
      <c r="J62">
        <v>0.8</v>
      </c>
      <c r="K62" s="3">
        <v>8.2239761352539098</v>
      </c>
      <c r="L62" s="10">
        <v>1.77823638916016</v>
      </c>
      <c r="M62">
        <v>0.34181594848632801</v>
      </c>
      <c r="N62">
        <v>7.1518363952636701</v>
      </c>
      <c r="O62">
        <v>5</v>
      </c>
      <c r="P62">
        <v>5</v>
      </c>
      <c r="Q62">
        <v>14</v>
      </c>
      <c r="R62" s="16">
        <v>0.35709999999999997</v>
      </c>
      <c r="S62" s="16">
        <f t="shared" si="2"/>
        <v>0.5</v>
      </c>
      <c r="T62">
        <v>3.6678562164306601</v>
      </c>
      <c r="U62">
        <v>3.2210676670074498</v>
      </c>
      <c r="V62">
        <v>3.1386377811431898</v>
      </c>
      <c r="W62" s="17">
        <v>8.2429885864257799E-2</v>
      </c>
      <c r="X62">
        <v>0.52921843528747603</v>
      </c>
      <c r="Y62">
        <v>0.52921843528747603</v>
      </c>
      <c r="Z62">
        <v>0.5</v>
      </c>
      <c r="AA62">
        <v>0.9</v>
      </c>
      <c r="AB62">
        <v>0.64285714285714302</v>
      </c>
      <c r="AC62">
        <v>0.75</v>
      </c>
      <c r="AD62">
        <v>0.1</v>
      </c>
      <c r="AE62">
        <v>0.4</v>
      </c>
    </row>
    <row r="63" spans="1:31" x14ac:dyDescent="0.15">
      <c r="A63" s="6">
        <v>952</v>
      </c>
      <c r="B63">
        <v>17</v>
      </c>
      <c r="C63">
        <v>3</v>
      </c>
      <c r="D63">
        <v>10</v>
      </c>
      <c r="E63">
        <v>10</v>
      </c>
      <c r="F63">
        <v>10</v>
      </c>
      <c r="G63">
        <v>0</v>
      </c>
      <c r="H63">
        <v>7</v>
      </c>
      <c r="I63">
        <v>3</v>
      </c>
      <c r="J63">
        <v>0.85</v>
      </c>
      <c r="K63" s="3">
        <v>9.2976856231689506</v>
      </c>
      <c r="L63" s="10">
        <v>1.77970123291016</v>
      </c>
      <c r="M63">
        <v>0.87759017944335904</v>
      </c>
      <c r="N63">
        <v>7.7329463958740199</v>
      </c>
      <c r="O63">
        <v>7</v>
      </c>
      <c r="P63">
        <v>7</v>
      </c>
      <c r="Q63">
        <v>17</v>
      </c>
      <c r="R63" s="16">
        <v>0.4118</v>
      </c>
      <c r="S63" s="16">
        <f t="shared" si="2"/>
        <v>0.7</v>
      </c>
      <c r="T63">
        <v>4.7303161621093697</v>
      </c>
      <c r="U63">
        <v>4.23921871185303</v>
      </c>
      <c r="V63">
        <v>4.0963802337646502</v>
      </c>
      <c r="W63" s="17">
        <v>0.14283847808837899</v>
      </c>
      <c r="X63">
        <v>0.63393592834472701</v>
      </c>
      <c r="Y63">
        <v>0.63393592834472701</v>
      </c>
      <c r="Z63">
        <v>0.7</v>
      </c>
      <c r="AA63">
        <v>1</v>
      </c>
      <c r="AB63">
        <v>0.58823529411764697</v>
      </c>
      <c r="AC63">
        <v>0.74074074074074103</v>
      </c>
      <c r="AD63">
        <v>0</v>
      </c>
      <c r="AE63">
        <v>0.3</v>
      </c>
    </row>
    <row r="64" spans="1:31" x14ac:dyDescent="0.15">
      <c r="A64" s="6">
        <v>777</v>
      </c>
      <c r="B64">
        <v>16</v>
      </c>
      <c r="C64">
        <v>4</v>
      </c>
      <c r="D64">
        <v>10</v>
      </c>
      <c r="E64">
        <v>10</v>
      </c>
      <c r="F64">
        <v>10</v>
      </c>
      <c r="G64">
        <v>0</v>
      </c>
      <c r="H64">
        <v>6</v>
      </c>
      <c r="I64">
        <v>4</v>
      </c>
      <c r="J64">
        <v>0.8</v>
      </c>
      <c r="K64" s="3">
        <v>8.9486865997314506</v>
      </c>
      <c r="L64" s="10">
        <v>1.78264808654785</v>
      </c>
      <c r="M64">
        <v>0.23514938354492201</v>
      </c>
      <c r="N64">
        <v>8.07464599609375</v>
      </c>
      <c r="O64">
        <v>6</v>
      </c>
      <c r="P64">
        <v>6</v>
      </c>
      <c r="Q64">
        <v>16</v>
      </c>
      <c r="R64" s="16">
        <v>0.375</v>
      </c>
      <c r="S64" s="16">
        <f t="shared" si="2"/>
        <v>0.6</v>
      </c>
      <c r="T64">
        <v>4.5312309265136701</v>
      </c>
      <c r="U64">
        <v>3.9839284420013401</v>
      </c>
      <c r="V64">
        <v>3.9108977317810099</v>
      </c>
      <c r="W64" s="17">
        <v>7.30307102203369E-2</v>
      </c>
      <c r="X64">
        <v>0.62033319473266602</v>
      </c>
      <c r="Y64">
        <v>0.62033319473266602</v>
      </c>
      <c r="Z64">
        <v>0.6</v>
      </c>
      <c r="AA64">
        <v>1</v>
      </c>
      <c r="AB64">
        <v>0.625</v>
      </c>
      <c r="AC64">
        <v>0.76923076923076905</v>
      </c>
      <c r="AD64">
        <v>0</v>
      </c>
      <c r="AE64">
        <v>0.4</v>
      </c>
    </row>
    <row r="65" spans="1:31" x14ac:dyDescent="0.15">
      <c r="A65" s="6">
        <v>484</v>
      </c>
      <c r="B65">
        <v>16</v>
      </c>
      <c r="C65">
        <v>4</v>
      </c>
      <c r="D65">
        <v>10</v>
      </c>
      <c r="E65">
        <v>10</v>
      </c>
      <c r="F65">
        <v>10</v>
      </c>
      <c r="G65">
        <v>0</v>
      </c>
      <c r="H65">
        <v>6</v>
      </c>
      <c r="I65">
        <v>4</v>
      </c>
      <c r="J65">
        <v>0.8</v>
      </c>
      <c r="K65" s="3">
        <v>8.8144931793212908</v>
      </c>
      <c r="L65" s="10">
        <v>1.7835502624511701</v>
      </c>
      <c r="M65">
        <v>0.373977661132812</v>
      </c>
      <c r="N65">
        <v>8.1943149566650408</v>
      </c>
      <c r="O65">
        <v>6</v>
      </c>
      <c r="P65">
        <v>6</v>
      </c>
      <c r="Q65">
        <v>16</v>
      </c>
      <c r="R65" s="16">
        <v>0.375</v>
      </c>
      <c r="S65" s="16">
        <f t="shared" si="2"/>
        <v>0.6</v>
      </c>
      <c r="T65">
        <v>4.7864646911621103</v>
      </c>
      <c r="U65">
        <v>4.2123579978942898</v>
      </c>
      <c r="V65">
        <v>4.1573114395141602</v>
      </c>
      <c r="W65" s="17">
        <v>5.5046558380127002E-2</v>
      </c>
      <c r="X65">
        <v>0.629153251647949</v>
      </c>
      <c r="Y65">
        <v>0.629153251647949</v>
      </c>
      <c r="Z65">
        <v>0.6</v>
      </c>
      <c r="AA65">
        <v>1</v>
      </c>
      <c r="AB65">
        <v>0.625</v>
      </c>
      <c r="AC65">
        <v>0.76923076923076905</v>
      </c>
      <c r="AD65">
        <v>0</v>
      </c>
      <c r="AE65">
        <v>0.4</v>
      </c>
    </row>
    <row r="66" spans="1:31" x14ac:dyDescent="0.15">
      <c r="A66" s="6">
        <v>550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 s="3">
        <v>8.6461982727050799</v>
      </c>
      <c r="L66" s="10">
        <v>1.7879829406738299</v>
      </c>
      <c r="M66">
        <v>0.401031494140625</v>
      </c>
      <c r="N66">
        <v>7.96299171447754</v>
      </c>
      <c r="O66">
        <v>5</v>
      </c>
      <c r="P66">
        <v>5</v>
      </c>
      <c r="Q66">
        <v>14</v>
      </c>
      <c r="R66" s="16">
        <v>0.35709999999999997</v>
      </c>
      <c r="S66" s="16">
        <f t="shared" si="2"/>
        <v>0.5</v>
      </c>
      <c r="T66">
        <v>3.7097034454345699</v>
      </c>
      <c r="U66">
        <v>3.2565262317657502</v>
      </c>
      <c r="V66">
        <v>3.1910443305969198</v>
      </c>
      <c r="W66" s="17">
        <v>6.5481901168823201E-2</v>
      </c>
      <c r="X66">
        <v>0.51865911483764604</v>
      </c>
      <c r="Y66">
        <v>0.51865911483764604</v>
      </c>
      <c r="Z66">
        <v>0.5</v>
      </c>
      <c r="AA66">
        <v>0.9</v>
      </c>
      <c r="AB66">
        <v>0.64285714285714302</v>
      </c>
      <c r="AC66">
        <v>0.75</v>
      </c>
      <c r="AD66">
        <v>0.1</v>
      </c>
      <c r="AE66">
        <v>0.4</v>
      </c>
    </row>
    <row r="67" spans="1:31" x14ac:dyDescent="0.15">
      <c r="A67" s="6">
        <v>610</v>
      </c>
      <c r="B67">
        <v>17</v>
      </c>
      <c r="C67">
        <v>3</v>
      </c>
      <c r="D67">
        <v>10</v>
      </c>
      <c r="E67">
        <v>10</v>
      </c>
      <c r="F67">
        <v>10</v>
      </c>
      <c r="G67">
        <v>0</v>
      </c>
      <c r="H67">
        <v>7</v>
      </c>
      <c r="I67">
        <v>3</v>
      </c>
      <c r="J67">
        <v>0.85</v>
      </c>
      <c r="K67" s="3">
        <v>8.8428153991699201</v>
      </c>
      <c r="L67" s="10">
        <v>1.7884502410888701</v>
      </c>
      <c r="M67">
        <v>0.71620941162109397</v>
      </c>
      <c r="N67">
        <v>6.5035285949706996</v>
      </c>
      <c r="O67">
        <v>5</v>
      </c>
      <c r="P67">
        <v>5</v>
      </c>
      <c r="Q67">
        <v>15</v>
      </c>
      <c r="R67" s="16">
        <v>0.33329999999999999</v>
      </c>
      <c r="S67" s="16">
        <f t="shared" si="2"/>
        <v>0.5</v>
      </c>
      <c r="T67">
        <v>4.2027168273925799</v>
      </c>
      <c r="U67">
        <v>3.81581330299377</v>
      </c>
      <c r="V67">
        <v>3.6104609966278098</v>
      </c>
      <c r="W67" s="17">
        <v>0.20535230636596699</v>
      </c>
      <c r="X67">
        <v>0.59225583076477095</v>
      </c>
      <c r="Y67">
        <v>0.59225583076477095</v>
      </c>
      <c r="Z67">
        <v>0.5</v>
      </c>
      <c r="AA67">
        <v>1</v>
      </c>
      <c r="AB67">
        <v>0.66666666666666696</v>
      </c>
      <c r="AC67">
        <v>0.8</v>
      </c>
      <c r="AD67">
        <v>0</v>
      </c>
      <c r="AE67">
        <v>0.5</v>
      </c>
    </row>
    <row r="68" spans="1:31" x14ac:dyDescent="0.15">
      <c r="A68" s="6">
        <v>753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8.7162609100341797</v>
      </c>
      <c r="L68" s="10">
        <v>1.7887706756591799</v>
      </c>
      <c r="M68">
        <v>0.74873352050781194</v>
      </c>
      <c r="N68">
        <v>6.4296302795410201</v>
      </c>
      <c r="O68">
        <v>5</v>
      </c>
      <c r="P68">
        <v>5</v>
      </c>
      <c r="Q68">
        <v>15</v>
      </c>
      <c r="R68" s="16">
        <v>0.33329999999999999</v>
      </c>
      <c r="S68" s="16">
        <f t="shared" si="2"/>
        <v>0.5</v>
      </c>
      <c r="T68">
        <v>4.3663463592529297</v>
      </c>
      <c r="U68">
        <v>3.9760718345642099</v>
      </c>
      <c r="V68">
        <v>3.7783355712890598</v>
      </c>
      <c r="W68" s="17">
        <v>0.19773626327514701</v>
      </c>
      <c r="X68">
        <v>0.58801078796386697</v>
      </c>
      <c r="Y68">
        <v>0.58801078796386697</v>
      </c>
      <c r="Z68">
        <v>0.5</v>
      </c>
      <c r="AA68">
        <v>1</v>
      </c>
      <c r="AB68">
        <v>0.66666666666666696</v>
      </c>
      <c r="AC68">
        <v>0.8</v>
      </c>
      <c r="AD68">
        <v>0</v>
      </c>
      <c r="AE68">
        <v>0.5</v>
      </c>
    </row>
    <row r="69" spans="1:31" x14ac:dyDescent="0.15">
      <c r="A69" s="6">
        <v>551</v>
      </c>
      <c r="B69">
        <v>17</v>
      </c>
      <c r="C69">
        <v>3</v>
      </c>
      <c r="D69">
        <v>10</v>
      </c>
      <c r="E69">
        <v>10</v>
      </c>
      <c r="F69">
        <v>10</v>
      </c>
      <c r="G69">
        <v>0</v>
      </c>
      <c r="H69">
        <v>7</v>
      </c>
      <c r="I69">
        <v>3</v>
      </c>
      <c r="J69">
        <v>0.85</v>
      </c>
      <c r="K69" s="3">
        <v>8.7166786193847692</v>
      </c>
      <c r="L69" s="10">
        <v>1.7918949127197299</v>
      </c>
      <c r="M69">
        <v>0.91920852661132801</v>
      </c>
      <c r="N69">
        <v>6.9835739135742196</v>
      </c>
      <c r="O69">
        <v>7</v>
      </c>
      <c r="P69">
        <v>7</v>
      </c>
      <c r="Q69">
        <v>17</v>
      </c>
      <c r="R69" s="16">
        <v>0.4118</v>
      </c>
      <c r="S69" s="16">
        <f t="shared" si="2"/>
        <v>0.7</v>
      </c>
      <c r="T69">
        <v>4.4346828460693404</v>
      </c>
      <c r="U69">
        <v>3.99613261222839</v>
      </c>
      <c r="V69">
        <v>3.8356132507324201</v>
      </c>
      <c r="W69" s="17">
        <v>0.16051936149597201</v>
      </c>
      <c r="X69">
        <v>0.59906959533691395</v>
      </c>
      <c r="Y69">
        <v>0.59906959533691395</v>
      </c>
      <c r="Z69">
        <v>0.7</v>
      </c>
      <c r="AA69">
        <v>1</v>
      </c>
      <c r="AB69">
        <v>0.58823529411764697</v>
      </c>
      <c r="AC69">
        <v>0.74074074074074103</v>
      </c>
      <c r="AD69">
        <v>0</v>
      </c>
      <c r="AE69">
        <v>0.3</v>
      </c>
    </row>
    <row r="70" spans="1:31" x14ac:dyDescent="0.15">
      <c r="A70" s="6">
        <v>471</v>
      </c>
      <c r="B70">
        <v>18</v>
      </c>
      <c r="C70">
        <v>2</v>
      </c>
      <c r="D70">
        <v>10</v>
      </c>
      <c r="E70">
        <v>10</v>
      </c>
      <c r="F70">
        <v>10</v>
      </c>
      <c r="G70">
        <v>0</v>
      </c>
      <c r="H70">
        <v>8</v>
      </c>
      <c r="I70">
        <v>2</v>
      </c>
      <c r="J70">
        <v>0.9</v>
      </c>
      <c r="K70" s="3">
        <v>9.5644092559814506</v>
      </c>
      <c r="L70" s="10">
        <v>1.7996177673339799</v>
      </c>
      <c r="M70">
        <v>1.2210121154785201</v>
      </c>
      <c r="N70">
        <v>6.8129844665527299</v>
      </c>
      <c r="O70">
        <v>6</v>
      </c>
      <c r="P70">
        <v>6</v>
      </c>
      <c r="Q70">
        <v>16</v>
      </c>
      <c r="R70" s="16">
        <v>0.375</v>
      </c>
      <c r="S70" s="16">
        <f t="shared" si="2"/>
        <v>0.6</v>
      </c>
      <c r="T70">
        <v>4.6843013763427699</v>
      </c>
      <c r="U70">
        <v>4.3179864883422896</v>
      </c>
      <c r="V70">
        <v>4.0765180587768501</v>
      </c>
      <c r="W70" s="17">
        <v>0.24146842956542999</v>
      </c>
      <c r="X70">
        <v>0.60778331756591797</v>
      </c>
      <c r="Y70">
        <v>0.60778331756591797</v>
      </c>
      <c r="Z70">
        <v>0.6</v>
      </c>
      <c r="AA70">
        <v>1</v>
      </c>
      <c r="AB70">
        <v>0.625</v>
      </c>
      <c r="AC70">
        <v>0.76923076923076905</v>
      </c>
      <c r="AD70">
        <v>0</v>
      </c>
      <c r="AE70">
        <v>0.4</v>
      </c>
    </row>
    <row r="71" spans="1:31" x14ac:dyDescent="0.15">
      <c r="A71" s="6">
        <v>809</v>
      </c>
      <c r="B71">
        <v>14</v>
      </c>
      <c r="C71">
        <v>6</v>
      </c>
      <c r="D71">
        <v>10</v>
      </c>
      <c r="E71">
        <v>10</v>
      </c>
      <c r="F71">
        <v>10</v>
      </c>
      <c r="G71">
        <v>0</v>
      </c>
      <c r="H71">
        <v>4</v>
      </c>
      <c r="I71">
        <v>6</v>
      </c>
      <c r="J71">
        <v>0.7</v>
      </c>
      <c r="K71" s="3">
        <v>8.2403850555419904</v>
      </c>
      <c r="L71" s="10">
        <v>4.6117877960205096</v>
      </c>
      <c r="M71">
        <v>1.9810218811035201</v>
      </c>
      <c r="N71">
        <v>4.6868820190429696</v>
      </c>
      <c r="O71">
        <v>3</v>
      </c>
      <c r="P71">
        <v>3</v>
      </c>
      <c r="Q71">
        <v>13</v>
      </c>
      <c r="R71" s="16">
        <v>0.23080000000000001</v>
      </c>
      <c r="S71" s="16">
        <f t="shared" si="2"/>
        <v>0.3</v>
      </c>
      <c r="T71">
        <v>3.2591457366943399</v>
      </c>
      <c r="U71">
        <v>2.9558663368225102</v>
      </c>
      <c r="V71">
        <v>2.6988549232482901</v>
      </c>
      <c r="W71" s="17">
        <v>0.25701141357421903</v>
      </c>
      <c r="X71">
        <v>0.56029081344604503</v>
      </c>
      <c r="Y71">
        <v>0.56029081344604503</v>
      </c>
      <c r="Z71">
        <v>0.3</v>
      </c>
      <c r="AA71">
        <v>1</v>
      </c>
      <c r="AB71">
        <v>0.76923076923076905</v>
      </c>
      <c r="AC71">
        <v>0.86956521739130399</v>
      </c>
      <c r="AD71">
        <v>0</v>
      </c>
      <c r="AE71">
        <v>0.7</v>
      </c>
    </row>
    <row r="72" spans="1:31" s="1" customFormat="1" x14ac:dyDescent="0.15">
      <c r="A72" s="8">
        <v>944</v>
      </c>
      <c r="B72" s="1">
        <v>13</v>
      </c>
      <c r="C72" s="1">
        <v>7</v>
      </c>
      <c r="D72" s="1">
        <v>10</v>
      </c>
      <c r="E72" s="1">
        <v>10</v>
      </c>
      <c r="F72" s="1">
        <v>10</v>
      </c>
      <c r="G72" s="1">
        <v>0</v>
      </c>
      <c r="H72" s="1">
        <v>3</v>
      </c>
      <c r="I72" s="1">
        <v>7</v>
      </c>
      <c r="J72" s="1">
        <v>0.65</v>
      </c>
      <c r="K72" s="12">
        <v>8.2326736450195295</v>
      </c>
      <c r="L72" s="12">
        <v>4.9250335693359402</v>
      </c>
      <c r="M72" s="1">
        <v>1.24188232421875</v>
      </c>
      <c r="N72" s="1">
        <v>5.7638072967529297</v>
      </c>
      <c r="O72" s="1">
        <v>2</v>
      </c>
      <c r="P72" s="1">
        <v>2</v>
      </c>
      <c r="Q72" s="1">
        <v>12</v>
      </c>
      <c r="R72" s="19">
        <v>0.16669999999999999</v>
      </c>
      <c r="S72" s="19">
        <f t="shared" ref="S72:S81" si="3">O72/E72</f>
        <v>0.2</v>
      </c>
      <c r="T72" s="1">
        <v>2.97713279724121</v>
      </c>
      <c r="U72" s="1">
        <v>2.6054446697235099</v>
      </c>
      <c r="V72" s="1">
        <v>2.4249529838561998</v>
      </c>
      <c r="W72" s="12">
        <v>0.18049168586730999</v>
      </c>
      <c r="X72" s="1">
        <v>0.55217981338500999</v>
      </c>
      <c r="Y72" s="1">
        <v>0.55217981338500999</v>
      </c>
      <c r="Z72" s="1">
        <v>0.2</v>
      </c>
      <c r="AA72" s="1">
        <v>1</v>
      </c>
      <c r="AB72" s="1">
        <v>0.83333333333333304</v>
      </c>
      <c r="AC72" s="1">
        <v>0.90909090909090895</v>
      </c>
      <c r="AD72" s="1">
        <v>0</v>
      </c>
      <c r="AE72" s="1">
        <v>0.8</v>
      </c>
    </row>
    <row r="73" spans="1:31" x14ac:dyDescent="0.15">
      <c r="A73" s="6">
        <v>150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 s="3">
        <v>8.5033740997314506</v>
      </c>
      <c r="L73" s="10">
        <v>4.7760276794433603</v>
      </c>
      <c r="M73">
        <v>1.00246429443359</v>
      </c>
      <c r="N73">
        <v>7.03369140625</v>
      </c>
      <c r="O73">
        <v>3</v>
      </c>
      <c r="P73">
        <v>3</v>
      </c>
      <c r="Q73">
        <v>13</v>
      </c>
      <c r="R73" s="16">
        <v>0.23080000000000001</v>
      </c>
      <c r="S73" s="16">
        <f t="shared" si="3"/>
        <v>0.3</v>
      </c>
      <c r="T73">
        <v>3.2062320709228498</v>
      </c>
      <c r="U73">
        <v>2.7533073425293</v>
      </c>
      <c r="V73">
        <v>2.6248252391815199</v>
      </c>
      <c r="W73" s="17">
        <v>0.12848210334777799</v>
      </c>
      <c r="X73">
        <v>0.58140683174133301</v>
      </c>
      <c r="Y73">
        <v>0.58140683174133301</v>
      </c>
      <c r="Z73">
        <v>0.3</v>
      </c>
      <c r="AA73">
        <v>1</v>
      </c>
      <c r="AB73">
        <v>0.76923076923076905</v>
      </c>
      <c r="AC73">
        <v>0.86956521739130399</v>
      </c>
      <c r="AD73">
        <v>0</v>
      </c>
      <c r="AE73">
        <v>0.7</v>
      </c>
    </row>
    <row r="74" spans="1:31" x14ac:dyDescent="0.15">
      <c r="A74" s="6">
        <v>77</v>
      </c>
      <c r="B74">
        <v>13</v>
      </c>
      <c r="C74">
        <v>7</v>
      </c>
      <c r="D74">
        <v>10</v>
      </c>
      <c r="E74">
        <v>10</v>
      </c>
      <c r="F74">
        <v>10</v>
      </c>
      <c r="G74">
        <v>0</v>
      </c>
      <c r="H74">
        <v>3</v>
      </c>
      <c r="I74">
        <v>7</v>
      </c>
      <c r="J74">
        <v>0.65</v>
      </c>
      <c r="K74" s="3">
        <v>8.6666221618652308</v>
      </c>
      <c r="L74" s="10">
        <v>5.86057472229004</v>
      </c>
      <c r="M74">
        <v>2.9895076751709002</v>
      </c>
      <c r="N74">
        <v>5.2519721984863299</v>
      </c>
      <c r="O74">
        <v>1</v>
      </c>
      <c r="P74">
        <v>1</v>
      </c>
      <c r="Q74">
        <v>10</v>
      </c>
      <c r="R74" s="16">
        <v>0.1</v>
      </c>
      <c r="S74" s="16">
        <f t="shared" si="3"/>
        <v>0.1</v>
      </c>
      <c r="T74">
        <v>2.2257652282714799</v>
      </c>
      <c r="U74">
        <v>2.0427062511444101</v>
      </c>
      <c r="V74">
        <v>1.73527932167053</v>
      </c>
      <c r="W74" s="17">
        <v>0.30742692947387701</v>
      </c>
      <c r="X74">
        <v>0.49048590660095198</v>
      </c>
      <c r="Y74">
        <v>0.49048590660095198</v>
      </c>
      <c r="Z74">
        <v>0.1</v>
      </c>
      <c r="AA74">
        <v>0.9</v>
      </c>
      <c r="AB74">
        <v>0.9</v>
      </c>
      <c r="AC74">
        <v>0.9</v>
      </c>
      <c r="AD74">
        <v>0.1</v>
      </c>
      <c r="AE74">
        <v>0.8</v>
      </c>
    </row>
    <row r="75" spans="1:31" s="1" customFormat="1" x14ac:dyDescent="0.15">
      <c r="A75" s="8">
        <v>687</v>
      </c>
      <c r="B75" s="1">
        <v>14</v>
      </c>
      <c r="C75" s="1">
        <v>6</v>
      </c>
      <c r="D75" s="1">
        <v>10</v>
      </c>
      <c r="E75" s="1">
        <v>10</v>
      </c>
      <c r="F75" s="1">
        <v>10</v>
      </c>
      <c r="G75" s="1">
        <v>0</v>
      </c>
      <c r="H75" s="1">
        <v>4</v>
      </c>
      <c r="I75" s="1">
        <v>6</v>
      </c>
      <c r="J75" s="1">
        <v>0.7</v>
      </c>
      <c r="K75" s="12">
        <v>8.3900222778320295</v>
      </c>
      <c r="L75" s="12">
        <v>5.8916149139404297</v>
      </c>
      <c r="M75" s="1">
        <v>4.6129894256591797</v>
      </c>
      <c r="N75" s="1">
        <v>4.1149749755859402</v>
      </c>
      <c r="O75" s="1">
        <v>1</v>
      </c>
      <c r="P75" s="1">
        <v>1</v>
      </c>
      <c r="Q75" s="1">
        <v>11</v>
      </c>
      <c r="R75" s="19">
        <v>9.0899999999999995E-2</v>
      </c>
      <c r="S75" s="19">
        <f t="shared" si="3"/>
        <v>0.1</v>
      </c>
      <c r="T75" s="1">
        <v>2.75750732421875</v>
      </c>
      <c r="U75" s="1">
        <v>2.6343932151794398</v>
      </c>
      <c r="V75" s="1">
        <v>2.2495560646057098</v>
      </c>
      <c r="W75" s="12">
        <v>0.38483715057373102</v>
      </c>
      <c r="X75" s="1">
        <v>0.507951259613037</v>
      </c>
      <c r="Y75" s="1">
        <v>0.507951259613037</v>
      </c>
      <c r="Z75" s="1">
        <v>0.1</v>
      </c>
      <c r="AA75" s="1">
        <v>1</v>
      </c>
      <c r="AB75" s="1">
        <v>0.90909090909090895</v>
      </c>
      <c r="AC75" s="1">
        <v>0.952380952380952</v>
      </c>
      <c r="AD75" s="1">
        <v>0</v>
      </c>
      <c r="AE75" s="1">
        <v>0.9</v>
      </c>
    </row>
    <row r="76" spans="1:31" x14ac:dyDescent="0.15">
      <c r="A76" s="6">
        <v>606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8.4685020446777308</v>
      </c>
      <c r="L76" s="10">
        <v>5.9465026855468697</v>
      </c>
      <c r="M76">
        <v>3.25703048706055</v>
      </c>
      <c r="N76">
        <v>4.5645465850830096</v>
      </c>
      <c r="O76">
        <v>1</v>
      </c>
      <c r="P76">
        <v>1</v>
      </c>
      <c r="Q76">
        <v>11</v>
      </c>
      <c r="R76" s="16">
        <v>9.0899999999999995E-2</v>
      </c>
      <c r="S76" s="16">
        <f t="shared" si="3"/>
        <v>0.1</v>
      </c>
      <c r="T76">
        <v>2.76801681518555</v>
      </c>
      <c r="U76">
        <v>2.5805613994598402</v>
      </c>
      <c r="V76">
        <v>2.2478957176208501</v>
      </c>
      <c r="W76" s="17">
        <v>0.33266568183898898</v>
      </c>
      <c r="X76">
        <v>0.52012109756469704</v>
      </c>
      <c r="Y76">
        <v>0.52012109756469704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s="1" customFormat="1" x14ac:dyDescent="0.15">
      <c r="A77" s="8">
        <v>382</v>
      </c>
      <c r="B77" s="1">
        <v>12</v>
      </c>
      <c r="C77" s="1">
        <v>8</v>
      </c>
      <c r="D77" s="1">
        <v>10</v>
      </c>
      <c r="E77" s="1">
        <v>10</v>
      </c>
      <c r="F77" s="1">
        <v>10</v>
      </c>
      <c r="G77" s="1">
        <v>0</v>
      </c>
      <c r="H77" s="1">
        <v>2</v>
      </c>
      <c r="I77" s="1">
        <v>8</v>
      </c>
      <c r="J77" s="1">
        <v>0.6</v>
      </c>
      <c r="K77" s="12">
        <v>8.3894462585449201</v>
      </c>
      <c r="L77" s="12">
        <v>6.0538787841796902</v>
      </c>
      <c r="M77" s="1">
        <v>1.9577674865722701</v>
      </c>
      <c r="N77" s="1">
        <v>6.5577087402343697</v>
      </c>
      <c r="O77" s="1">
        <v>1</v>
      </c>
      <c r="P77" s="1">
        <v>1</v>
      </c>
      <c r="Q77" s="1">
        <v>11</v>
      </c>
      <c r="R77" s="19">
        <v>9.0899999999999995E-2</v>
      </c>
      <c r="S77" s="19">
        <f t="shared" si="3"/>
        <v>0.1</v>
      </c>
      <c r="T77" s="1">
        <v>2.78518486022949</v>
      </c>
      <c r="U77" s="1">
        <v>2.4400777816772501</v>
      </c>
      <c r="V77" s="1">
        <v>2.2554919719696001</v>
      </c>
      <c r="W77" s="12">
        <v>0.18458580970764199</v>
      </c>
      <c r="X77" s="1">
        <v>0.52969288825988803</v>
      </c>
      <c r="Y77" s="1">
        <v>0.52969288825988803</v>
      </c>
      <c r="Z77" s="1">
        <v>0.1</v>
      </c>
      <c r="AA77" s="1">
        <v>1</v>
      </c>
      <c r="AB77" s="1">
        <v>0.90909090909090895</v>
      </c>
      <c r="AC77" s="1">
        <v>0.952380952380952</v>
      </c>
      <c r="AD77" s="1">
        <v>0</v>
      </c>
      <c r="AE77" s="1">
        <v>0.9</v>
      </c>
    </row>
    <row r="78" spans="1:31" x14ac:dyDescent="0.15">
      <c r="A78" s="6">
        <v>43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9.2298812866210902</v>
      </c>
      <c r="L78" s="10">
        <v>6.3182888031005904</v>
      </c>
      <c r="M78">
        <v>6.0869979858398402</v>
      </c>
      <c r="N78">
        <v>4.2744293212890598</v>
      </c>
      <c r="O78">
        <v>0</v>
      </c>
      <c r="P78">
        <v>0</v>
      </c>
      <c r="Q78">
        <v>10</v>
      </c>
      <c r="R78" s="16">
        <v>0</v>
      </c>
      <c r="S78" s="16">
        <f t="shared" si="3"/>
        <v>0</v>
      </c>
      <c r="T78">
        <v>2.9062728881835902</v>
      </c>
      <c r="U78">
        <v>2.8424408435821502</v>
      </c>
      <c r="V78">
        <v>2.3762557506561302</v>
      </c>
      <c r="W78" s="17">
        <v>0.466185092926025</v>
      </c>
      <c r="X78">
        <v>0.53001713752746604</v>
      </c>
      <c r="Y78">
        <v>0.53001713752746604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</row>
    <row r="79" spans="1:31" s="1" customFormat="1" x14ac:dyDescent="0.15">
      <c r="A79" s="8">
        <v>616</v>
      </c>
      <c r="B79" s="1">
        <v>14</v>
      </c>
      <c r="C79" s="1">
        <v>6</v>
      </c>
      <c r="D79" s="1">
        <v>10</v>
      </c>
      <c r="E79" s="1">
        <v>10</v>
      </c>
      <c r="F79" s="1">
        <v>10</v>
      </c>
      <c r="G79" s="1">
        <v>0</v>
      </c>
      <c r="H79" s="1">
        <v>4</v>
      </c>
      <c r="I79" s="1">
        <v>6</v>
      </c>
      <c r="J79" s="1">
        <v>0.7</v>
      </c>
      <c r="K79" s="12">
        <v>8.7890281677246094</v>
      </c>
      <c r="L79" s="12">
        <v>6.4778995513915998</v>
      </c>
      <c r="M79" s="1">
        <v>5.6865520477294904</v>
      </c>
      <c r="N79" s="1">
        <v>4.4588947296142596</v>
      </c>
      <c r="O79" s="1">
        <v>0</v>
      </c>
      <c r="P79" s="1">
        <v>0</v>
      </c>
      <c r="Q79" s="1">
        <v>10</v>
      </c>
      <c r="R79" s="19">
        <v>0</v>
      </c>
      <c r="S79" s="19">
        <f t="shared" si="3"/>
        <v>0</v>
      </c>
      <c r="T79" s="1">
        <v>2.5340843200683598</v>
      </c>
      <c r="U79" s="1">
        <v>2.4535269737243599</v>
      </c>
      <c r="V79" s="1">
        <v>2.0244913101196298</v>
      </c>
      <c r="W79" s="12">
        <v>0.429035663604736</v>
      </c>
      <c r="X79" s="1">
        <v>0.50959300994873002</v>
      </c>
      <c r="Y79" s="1">
        <v>0.50959300994873002</v>
      </c>
      <c r="Z79" s="1">
        <v>0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</row>
    <row r="80" spans="1:31" s="1" customFormat="1" x14ac:dyDescent="0.15">
      <c r="A80" s="8">
        <v>708</v>
      </c>
      <c r="B80" s="1">
        <v>15</v>
      </c>
      <c r="C80" s="1">
        <v>5</v>
      </c>
      <c r="D80" s="1">
        <v>10</v>
      </c>
      <c r="E80" s="1">
        <v>10</v>
      </c>
      <c r="F80" s="1">
        <v>10</v>
      </c>
      <c r="G80" s="1">
        <v>0</v>
      </c>
      <c r="H80" s="1">
        <v>5</v>
      </c>
      <c r="I80" s="1">
        <v>5</v>
      </c>
      <c r="J80" s="1">
        <v>0.75</v>
      </c>
      <c r="K80" s="12">
        <v>8.7745628356933594</v>
      </c>
      <c r="L80" s="12">
        <v>5.1227645874023402</v>
      </c>
      <c r="M80" s="1">
        <v>3.5468273162841801</v>
      </c>
      <c r="N80" s="1">
        <v>4.1517295837402299</v>
      </c>
      <c r="O80" s="1">
        <v>2</v>
      </c>
      <c r="P80" s="1">
        <v>2</v>
      </c>
      <c r="Q80" s="1">
        <v>12</v>
      </c>
      <c r="R80" s="19">
        <v>0.16669999999999999</v>
      </c>
      <c r="S80" s="19">
        <f t="shared" si="3"/>
        <v>0.2</v>
      </c>
      <c r="T80" s="1">
        <v>2.9684677124023402</v>
      </c>
      <c r="U80" s="1">
        <v>2.8054153919220002</v>
      </c>
      <c r="V80" s="1">
        <v>2.4249863624572701</v>
      </c>
      <c r="W80" s="12">
        <v>0.38042902946472201</v>
      </c>
      <c r="X80" s="1">
        <v>0.54348134994506803</v>
      </c>
      <c r="Y80" s="1">
        <v>0.54348134994506803</v>
      </c>
      <c r="Z80" s="1">
        <v>0.2</v>
      </c>
      <c r="AA80" s="1">
        <v>1</v>
      </c>
      <c r="AB80" s="1">
        <v>0.83333333333333304</v>
      </c>
      <c r="AC80" s="1">
        <v>0.90909090909090895</v>
      </c>
      <c r="AD80" s="1">
        <v>0</v>
      </c>
      <c r="AE80" s="1">
        <v>0.8</v>
      </c>
    </row>
    <row r="81" spans="1:31" x14ac:dyDescent="0.15">
      <c r="A81" s="6">
        <v>479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8.4685764312744105</v>
      </c>
      <c r="L81" s="10">
        <v>5.1287879943847701</v>
      </c>
      <c r="M81">
        <v>3.6624755859375</v>
      </c>
      <c r="N81">
        <v>3.7469463348388699</v>
      </c>
      <c r="O81">
        <v>2</v>
      </c>
      <c r="P81">
        <v>2</v>
      </c>
      <c r="Q81">
        <v>12</v>
      </c>
      <c r="R81" s="16">
        <v>0.16669999999999999</v>
      </c>
      <c r="S81" s="16">
        <f t="shared" si="3"/>
        <v>0.2</v>
      </c>
      <c r="T81">
        <v>3.0307636260986301</v>
      </c>
      <c r="U81">
        <v>2.8745484352111799</v>
      </c>
      <c r="V81">
        <v>2.4898514747619598</v>
      </c>
      <c r="W81" s="17">
        <v>0.38469696044921903</v>
      </c>
      <c r="X81">
        <v>0.54091215133667003</v>
      </c>
      <c r="Y81">
        <v>0.54091215133667003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s="3" customFormat="1" x14ac:dyDescent="0.15">
      <c r="K82" s="13" t="s">
        <v>29</v>
      </c>
      <c r="L82" s="10">
        <f>AVERAGE(L2:L81)</f>
        <v>1.9083198785781863</v>
      </c>
      <c r="W82" s="17">
        <f t="shared" ref="W82:AE82" si="4">AVERAGE(W2:W81)</f>
        <v>0.15423331558704376</v>
      </c>
      <c r="Z82" s="3">
        <f t="shared" si="4"/>
        <v>0.56375000000000042</v>
      </c>
      <c r="AA82" s="3">
        <f t="shared" si="4"/>
        <v>0.96875</v>
      </c>
      <c r="AB82" s="3">
        <f t="shared" si="4"/>
        <v>0.64472508738036971</v>
      </c>
      <c r="AC82" s="3">
        <f t="shared" si="4"/>
        <v>0.76966510337349847</v>
      </c>
      <c r="AD82" s="3">
        <f t="shared" si="4"/>
        <v>3.1250000000000007E-2</v>
      </c>
      <c r="AE82" s="3">
        <f t="shared" si="4"/>
        <v>0.40499999999999992</v>
      </c>
    </row>
    <row r="83" spans="1:31" s="3" customFormat="1" x14ac:dyDescent="0.15">
      <c r="K83" s="14" t="s">
        <v>30</v>
      </c>
      <c r="L83" s="10">
        <f>MAX(L2:L81)</f>
        <v>6.4778995513915998</v>
      </c>
      <c r="W83" s="17">
        <f t="shared" ref="W83:AE83" si="5">MAX(W2:W81)</f>
        <v>0.466185092926025</v>
      </c>
      <c r="Z83" s="3">
        <f t="shared" si="5"/>
        <v>0.9</v>
      </c>
      <c r="AA83" s="3">
        <f t="shared" si="5"/>
        <v>1</v>
      </c>
      <c r="AB83" s="3">
        <f t="shared" si="5"/>
        <v>1</v>
      </c>
      <c r="AC83" s="3">
        <f t="shared" si="5"/>
        <v>1</v>
      </c>
      <c r="AD83" s="3">
        <f t="shared" si="5"/>
        <v>0.3</v>
      </c>
      <c r="AE83" s="3">
        <f t="shared" si="5"/>
        <v>1</v>
      </c>
    </row>
    <row r="84" spans="1:31" s="3" customFormat="1" x14ac:dyDescent="0.15">
      <c r="L84" s="10">
        <f>MIN(L2:L81)</f>
        <v>0.44884490966796903</v>
      </c>
      <c r="W84" s="17">
        <f t="shared" ref="W84:AE84" si="6">MIN(W2:W81)</f>
        <v>3.3025741577148398E-3</v>
      </c>
      <c r="Z84" s="3">
        <f t="shared" si="6"/>
        <v>0</v>
      </c>
      <c r="AA84" s="3">
        <f t="shared" si="6"/>
        <v>0.7</v>
      </c>
      <c r="AB84" s="3">
        <f t="shared" si="6"/>
        <v>0.52631578947368396</v>
      </c>
      <c r="AC84" s="3">
        <f t="shared" si="6"/>
        <v>0.66666666666666696</v>
      </c>
      <c r="AD84" s="3">
        <f t="shared" si="6"/>
        <v>0</v>
      </c>
      <c r="AE84" s="3">
        <f t="shared" si="6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165</v>
      </c>
      <c r="O91" s="3" t="s">
        <v>97</v>
      </c>
      <c r="P91" s="3"/>
      <c r="Q91" s="3"/>
      <c r="R91" s="3"/>
      <c r="W91" s="17"/>
    </row>
    <row r="92" spans="1:31" x14ac:dyDescent="0.15">
      <c r="K92" s="3"/>
      <c r="L92" s="3"/>
      <c r="O92" s="3">
        <v>0.2</v>
      </c>
      <c r="P92" s="3">
        <v>-400</v>
      </c>
      <c r="Q92" s="3">
        <v>1600</v>
      </c>
      <c r="R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10</v>
      </c>
      <c r="M93">
        <v>30</v>
      </c>
      <c r="O93" s="3">
        <v>0.4</v>
      </c>
      <c r="P93" s="3">
        <v>-800</v>
      </c>
      <c r="Q93" s="3">
        <v>1200</v>
      </c>
      <c r="R93" s="3">
        <v>60</v>
      </c>
      <c r="W93" s="17"/>
    </row>
    <row r="94" spans="1:31" s="26" customFormat="1" x14ac:dyDescent="0.15">
      <c r="K94" s="27" t="s">
        <v>66</v>
      </c>
      <c r="L94" s="27">
        <f>COUNTIF(L2:L81,"&lt;0.838")-COUNTIF(L2:L81,"&lt;0.643")</f>
        <v>17</v>
      </c>
      <c r="O94" s="3">
        <v>0.45</v>
      </c>
      <c r="P94" s="3">
        <v>-900</v>
      </c>
      <c r="Q94" s="3">
        <v>1100</v>
      </c>
      <c r="R94" s="3">
        <v>55</v>
      </c>
      <c r="W94" s="27"/>
    </row>
    <row r="95" spans="1:31" x14ac:dyDescent="0.15">
      <c r="K95" s="3" t="s">
        <v>67</v>
      </c>
      <c r="L95" s="3">
        <f>COUNTIF(L2:L81,"&lt;1.033")-COUNTIF(L2:L81,"&lt;0.838")</f>
        <v>0</v>
      </c>
      <c r="M95">
        <v>70</v>
      </c>
      <c r="O95" s="3">
        <v>0.49</v>
      </c>
      <c r="P95" s="3">
        <v>-980</v>
      </c>
      <c r="Q95" s="3">
        <v>1020</v>
      </c>
      <c r="R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M98" s="3">
        <v>3</v>
      </c>
      <c r="W98" s="3"/>
    </row>
    <row r="99" spans="11:23" x14ac:dyDescent="0.15">
      <c r="K99" s="3" t="s">
        <v>71</v>
      </c>
      <c r="L99" s="3">
        <f>COUNTIF(L2:L81,"&lt;1.813")-COUNTIF(L2:L81,"&lt;1.618")</f>
        <v>42</v>
      </c>
      <c r="M99" s="3">
        <v>6</v>
      </c>
      <c r="W99" s="3"/>
    </row>
    <row r="100" spans="11:23" x14ac:dyDescent="0.15">
      <c r="K100" s="3" t="s">
        <v>72</v>
      </c>
      <c r="L100" s="3">
        <f>COUNTIF(L2:L81,"&lt;2.008")-COUNTIF(L2:L81,"&lt;1.813")</f>
        <v>0</v>
      </c>
      <c r="M100" s="3">
        <v>8</v>
      </c>
      <c r="W100" s="3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M102" s="3">
        <v>14</v>
      </c>
      <c r="W102" s="3"/>
    </row>
    <row r="103" spans="11:23" x14ac:dyDescent="0.15">
      <c r="K103" s="3" t="s">
        <v>75</v>
      </c>
      <c r="L103" s="3">
        <f>COUNTIF(L2:L81,"&lt;2.593")-COUNTIF(L2:L81,"&lt;2.398")</f>
        <v>0</v>
      </c>
      <c r="M103" s="3">
        <v>16</v>
      </c>
      <c r="W103" s="3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3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3"/>
    </row>
    <row r="107" spans="11:23" x14ac:dyDescent="0.15">
      <c r="K107" s="3" t="s">
        <v>79</v>
      </c>
      <c r="L107" s="3">
        <f>COUNTIF(L2:L81,"&lt;3.373")-COUNTIF(L2:L81,"&lt;3.178")</f>
        <v>0</v>
      </c>
      <c r="M107" s="3">
        <v>6</v>
      </c>
      <c r="W107" s="3"/>
    </row>
    <row r="108" spans="11:23" x14ac:dyDescent="0.15">
      <c r="K108" s="3" t="s">
        <v>80</v>
      </c>
      <c r="L108" s="3">
        <f>COUNTIF(L2:L81,"&lt;3.568")-COUNTIF(L2:L81,"&lt;3.373")</f>
        <v>0</v>
      </c>
      <c r="M108" s="3">
        <v>3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3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N113" s="3">
        <v>1.9079999999999999</v>
      </c>
      <c r="O113" s="3">
        <v>0.155</v>
      </c>
      <c r="W113" s="17"/>
    </row>
    <row r="114" spans="11:23" x14ac:dyDescent="0.15">
      <c r="K114" s="3" t="s">
        <v>86</v>
      </c>
      <c r="L114" s="3">
        <f>COUNTIF(L2:L81,"&lt;4.738")-COUNTIF(L2:L81,"&lt;4.543")</f>
        <v>1</v>
      </c>
      <c r="N114" s="3">
        <v>2.5009999999999999</v>
      </c>
      <c r="O114" s="3">
        <v>0.21299999999999999</v>
      </c>
      <c r="W114" s="17"/>
    </row>
    <row r="115" spans="11:23" x14ac:dyDescent="0.15">
      <c r="K115" s="3" t="s">
        <v>87</v>
      </c>
      <c r="L115" s="3">
        <f>COUNTIF(L2:L81,"&lt;4.933")-COUNTIF(L2:L81,"&lt;4.738")</f>
        <v>2</v>
      </c>
      <c r="N115" s="3">
        <v>3.472</v>
      </c>
      <c r="O115" s="3">
        <v>0.29099999999999998</v>
      </c>
      <c r="W115" s="17"/>
    </row>
    <row r="116" spans="11:23" x14ac:dyDescent="0.15">
      <c r="K116" s="3" t="s">
        <v>88</v>
      </c>
      <c r="L116" s="3">
        <f>COUNTIF(L2:L81,"&lt;5.128")-COUNTIF(L2:L81,"&lt;4.933")</f>
        <v>1</v>
      </c>
      <c r="W116" s="17"/>
    </row>
    <row r="117" spans="11:23" x14ac:dyDescent="0.15">
      <c r="K117" s="3" t="s">
        <v>89</v>
      </c>
      <c r="L117" s="3">
        <f>COUNTIF(L2:L81,"&lt;5.323")-COUNTIF(L2:L81,"&lt;5.128")</f>
        <v>1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2</v>
      </c>
      <c r="W120" s="17"/>
    </row>
    <row r="121" spans="11:23" x14ac:dyDescent="0.15">
      <c r="K121" s="3" t="s">
        <v>93</v>
      </c>
      <c r="L121" s="3">
        <f>COUNTIF(L2:L81,"&lt;6.103")-COUNTIF(L2:L81,"&lt;5.908")</f>
        <v>2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2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E104"/>
  <sheetViews>
    <sheetView topLeftCell="F85" workbookViewId="0">
      <selection activeCell="F1" sqref="A1:XFD108"/>
    </sheetView>
  </sheetViews>
  <sheetFormatPr defaultColWidth="8.875" defaultRowHeight="13.5" x14ac:dyDescent="0.15"/>
  <cols>
    <col min="11" max="12" width="16.625" customWidth="1"/>
    <col min="13" max="14" width="12.875"/>
    <col min="20" max="22" width="12.875"/>
    <col min="23" max="23" width="21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26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784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9.6752414703369105</v>
      </c>
      <c r="L3" s="10">
        <v>0.5689697265625</v>
      </c>
      <c r="M3">
        <v>0.25670242309570301</v>
      </c>
      <c r="N3">
        <v>9.8214950561523402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4.9950904846191397</v>
      </c>
      <c r="U3">
        <v>4.45644283294678</v>
      </c>
      <c r="V3">
        <v>4.46858930587769</v>
      </c>
      <c r="W3" s="17">
        <v>1.21464729309082E-2</v>
      </c>
      <c r="X3">
        <v>0.52650117874145497</v>
      </c>
      <c r="Y3">
        <v>0.52650117874145497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218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8.7807083129882795</v>
      </c>
      <c r="L4" s="10">
        <v>0.60701751708984397</v>
      </c>
      <c r="M4">
        <v>0.29935455322265597</v>
      </c>
      <c r="N4">
        <v>8.6788063049316406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5.196044921875</v>
      </c>
      <c r="U4">
        <v>4.6498551368713397</v>
      </c>
      <c r="V4">
        <v>4.6321134567260698</v>
      </c>
      <c r="W4" s="17">
        <v>1.77416801452637E-2</v>
      </c>
      <c r="X4">
        <v>0.563931465148926</v>
      </c>
      <c r="Y4">
        <v>0.563931465148926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752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8.5604171752929705</v>
      </c>
      <c r="L5" s="10">
        <v>0.62664794921875</v>
      </c>
      <c r="M5">
        <v>0.28777694702148399</v>
      </c>
      <c r="N5">
        <v>8.2228584289550799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4.6150760650634801</v>
      </c>
      <c r="U5">
        <v>4.1222424507141104</v>
      </c>
      <c r="V5">
        <v>4.0913901329040501</v>
      </c>
      <c r="W5" s="17">
        <v>3.0852317810058601E-2</v>
      </c>
      <c r="X5">
        <v>0.52368593215942405</v>
      </c>
      <c r="Y5">
        <v>0.52368593215942405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9.7364711761474592</v>
      </c>
      <c r="L7" s="10">
        <v>0.60982894897460904</v>
      </c>
      <c r="M7">
        <v>0.140121459960937</v>
      </c>
      <c r="N7">
        <v>9.05975341796875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5.6730518341064498</v>
      </c>
      <c r="U7">
        <v>5.0912809371948198</v>
      </c>
      <c r="V7">
        <v>5.02921390533447</v>
      </c>
      <c r="W7" s="17">
        <v>6.2067031860351597E-2</v>
      </c>
      <c r="X7">
        <v>0.64383792877197299</v>
      </c>
      <c r="Y7">
        <v>0.64383792877197299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491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11.8796939849853</v>
      </c>
      <c r="L8" s="10">
        <v>0.44884490966796903</v>
      </c>
      <c r="M8">
        <v>0.28238677978515597</v>
      </c>
      <c r="N8">
        <v>11.0363273620606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5.2113609313964799</v>
      </c>
      <c r="U8">
        <v>4.7402420043945304</v>
      </c>
      <c r="V8">
        <v>4.6642556190490696</v>
      </c>
      <c r="W8" s="17">
        <v>7.5986385345458998E-2</v>
      </c>
      <c r="X8">
        <v>0.547105312347412</v>
      </c>
      <c r="Y8">
        <v>0.547105312347412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662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9.0630798339843697</v>
      </c>
      <c r="L9" s="10">
        <v>0.69129943847656194</v>
      </c>
      <c r="M9">
        <v>0.214241027832031</v>
      </c>
      <c r="N9">
        <v>8.0794696807861293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4.9468879699706996</v>
      </c>
      <c r="U9">
        <v>4.4549541473388699</v>
      </c>
      <c r="V9">
        <v>4.3756690025329599</v>
      </c>
      <c r="W9" s="17">
        <v>7.9285144805908203E-2</v>
      </c>
      <c r="X9">
        <v>0.57121896743774403</v>
      </c>
      <c r="Y9">
        <v>0.57121896743774403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394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8.6461200714111293</v>
      </c>
      <c r="L10" s="10">
        <v>0.75197601318359397</v>
      </c>
      <c r="M10">
        <v>0.34392166137695301</v>
      </c>
      <c r="N10">
        <v>7.8274116516113299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4.8341197967529297</v>
      </c>
      <c r="U10">
        <v>4.3734588623046902</v>
      </c>
      <c r="V10">
        <v>4.2902665138244602</v>
      </c>
      <c r="W10" s="17">
        <v>8.3192348480224595E-2</v>
      </c>
      <c r="X10">
        <v>0.54385328292846702</v>
      </c>
      <c r="Y10">
        <v>0.54385328292846702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730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9.22979736328125</v>
      </c>
      <c r="L11" s="10">
        <v>0.79234123229980502</v>
      </c>
      <c r="M11">
        <v>0.33351898193359403</v>
      </c>
      <c r="N11">
        <v>8.2526779174804705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4.6311798095703098</v>
      </c>
      <c r="U11">
        <v>4.1882486343383798</v>
      </c>
      <c r="V11">
        <v>4.1018190383911097</v>
      </c>
      <c r="W11" s="17">
        <v>8.6429595947265597E-2</v>
      </c>
      <c r="X11">
        <v>0.529360771179199</v>
      </c>
      <c r="Y11">
        <v>0.529360771179199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s="1" customFormat="1" x14ac:dyDescent="0.15">
      <c r="A12" s="6">
        <v>337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9.7676258087158203</v>
      </c>
      <c r="L12" s="10">
        <v>0.74655914306640603</v>
      </c>
      <c r="M12">
        <v>0.241783142089844</v>
      </c>
      <c r="N12">
        <v>8.7524642944335902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5.3478622436523402</v>
      </c>
      <c r="U12">
        <v>4.8198900222778303</v>
      </c>
      <c r="V12">
        <v>4.7304625511169398</v>
      </c>
      <c r="W12" s="17">
        <v>8.94274711608887E-2</v>
      </c>
      <c r="X12">
        <v>0.61739969253539995</v>
      </c>
      <c r="Y12">
        <v>0.61739969253539995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10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9.4220714569091797</v>
      </c>
      <c r="L13" s="10">
        <v>0.80937194824218694</v>
      </c>
      <c r="M13">
        <v>0.32625579833984403</v>
      </c>
      <c r="N13">
        <v>8.3502616882324201</v>
      </c>
      <c r="O13">
        <v>6</v>
      </c>
      <c r="P13">
        <v>6</v>
      </c>
      <c r="Q13">
        <v>15</v>
      </c>
      <c r="R13" s="16">
        <v>0.4</v>
      </c>
      <c r="S13" s="16">
        <f t="shared" si="0"/>
        <v>0.6</v>
      </c>
      <c r="T13">
        <v>4.9070892333984402</v>
      </c>
      <c r="U13">
        <v>4.4338440895080602</v>
      </c>
      <c r="V13">
        <v>4.3392705917358398</v>
      </c>
      <c r="W13" s="17">
        <v>9.4573497772216797E-2</v>
      </c>
      <c r="X13">
        <v>0.56781864166259799</v>
      </c>
      <c r="Y13">
        <v>0.56781864166259799</v>
      </c>
      <c r="Z13">
        <v>0.6</v>
      </c>
      <c r="AA13">
        <v>0.9</v>
      </c>
      <c r="AB13">
        <v>0.6</v>
      </c>
      <c r="AC13">
        <v>0.72</v>
      </c>
      <c r="AD13">
        <v>0.1</v>
      </c>
      <c r="AE13">
        <v>0.3</v>
      </c>
    </row>
    <row r="14" spans="1:31" x14ac:dyDescent="0.15">
      <c r="A14" s="8">
        <v>915</v>
      </c>
      <c r="B14" s="1">
        <v>19</v>
      </c>
      <c r="C14" s="1">
        <v>1</v>
      </c>
      <c r="D14" s="1">
        <v>10</v>
      </c>
      <c r="E14" s="1">
        <v>10</v>
      </c>
      <c r="F14" s="1">
        <v>10</v>
      </c>
      <c r="G14" s="1">
        <v>0</v>
      </c>
      <c r="H14" s="1">
        <v>9</v>
      </c>
      <c r="I14" s="1">
        <v>1</v>
      </c>
      <c r="J14" s="1">
        <v>0.95</v>
      </c>
      <c r="K14" s="12">
        <v>11.6143226623535</v>
      </c>
      <c r="L14" s="12">
        <v>0.63996124267578103</v>
      </c>
      <c r="M14" s="1">
        <v>0.46014785766601601</v>
      </c>
      <c r="N14" s="1">
        <v>10.395582199096699</v>
      </c>
      <c r="O14" s="1">
        <v>7</v>
      </c>
      <c r="P14" s="1">
        <v>7</v>
      </c>
      <c r="Q14" s="1">
        <v>17</v>
      </c>
      <c r="R14" s="19">
        <v>0.4118</v>
      </c>
      <c r="S14" s="19">
        <f t="shared" si="0"/>
        <v>0.7</v>
      </c>
      <c r="T14" s="1">
        <v>5.3450222015380904</v>
      </c>
      <c r="U14" s="1">
        <v>4.8760857582092303</v>
      </c>
      <c r="V14" s="1">
        <v>4.7778882980346697</v>
      </c>
      <c r="W14" s="12">
        <v>9.8197460174560505E-2</v>
      </c>
      <c r="X14" s="1">
        <v>0.56713390350341797</v>
      </c>
      <c r="Y14" s="1">
        <v>0.56713390350341797</v>
      </c>
      <c r="Z14" s="1">
        <v>0.7</v>
      </c>
      <c r="AA14" s="1">
        <v>1</v>
      </c>
      <c r="AB14" s="1">
        <v>0.58823529411764697</v>
      </c>
      <c r="AC14" s="1">
        <v>0.74074074074074103</v>
      </c>
      <c r="AD14" s="1">
        <v>0</v>
      </c>
      <c r="AE14" s="1">
        <v>0.3</v>
      </c>
    </row>
    <row r="15" spans="1:31" x14ac:dyDescent="0.15">
      <c r="A15" s="6">
        <v>424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9.0780410766601598</v>
      </c>
      <c r="L15" s="10">
        <v>0.80134582519531194</v>
      </c>
      <c r="M15">
        <v>0.30031967163085899</v>
      </c>
      <c r="N15">
        <v>7.8407230377197301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4.9747390747070304</v>
      </c>
      <c r="U15">
        <v>4.5059680938720703</v>
      </c>
      <c r="V15">
        <v>4.4059338569641104</v>
      </c>
      <c r="W15" s="17">
        <v>0.100034236907959</v>
      </c>
      <c r="X15">
        <v>0.56880521774292003</v>
      </c>
      <c r="Y15">
        <v>0.56880521774292003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279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12.5115242004394</v>
      </c>
      <c r="L16" s="10">
        <v>0.68904113769531194</v>
      </c>
      <c r="M16">
        <v>0.51513671875</v>
      </c>
      <c r="N16">
        <v>11.397050857544</v>
      </c>
      <c r="O16">
        <v>9</v>
      </c>
      <c r="P16">
        <v>9</v>
      </c>
      <c r="Q16">
        <v>19</v>
      </c>
      <c r="R16" s="16">
        <v>0.47370000000000001</v>
      </c>
      <c r="S16" s="16">
        <f t="shared" si="0"/>
        <v>0.9</v>
      </c>
      <c r="T16">
        <v>5.5754928588867196</v>
      </c>
      <c r="U16">
        <v>5.0785012245178196</v>
      </c>
      <c r="V16">
        <v>4.9705786705017099</v>
      </c>
      <c r="W16" s="17">
        <v>0.107922554016113</v>
      </c>
      <c r="X16">
        <v>0.60491418838500999</v>
      </c>
      <c r="Y16">
        <v>0.60491418838500999</v>
      </c>
      <c r="Z16">
        <v>0.9</v>
      </c>
      <c r="AA16">
        <v>1</v>
      </c>
      <c r="AB16">
        <v>0.52631578947368396</v>
      </c>
      <c r="AC16">
        <v>0.68965517241379304</v>
      </c>
      <c r="AD16">
        <v>0</v>
      </c>
      <c r="AE16">
        <v>0.1</v>
      </c>
    </row>
    <row r="17" spans="1:31" x14ac:dyDescent="0.15">
      <c r="A17" s="6">
        <v>748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11.8353080749512</v>
      </c>
      <c r="L17" s="10">
        <v>0.69150924682617199</v>
      </c>
      <c r="M17">
        <v>0.51949310302734397</v>
      </c>
      <c r="N17">
        <v>10.6618309020996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4.9045391082763699</v>
      </c>
      <c r="U17">
        <v>4.46850490570068</v>
      </c>
      <c r="V17">
        <v>4.3578910827636701</v>
      </c>
      <c r="W17" s="17">
        <v>0.110613822937012</v>
      </c>
      <c r="X17">
        <v>0.54664802551269498</v>
      </c>
      <c r="Y17">
        <v>0.54664802551269498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788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11.9521636962891</v>
      </c>
      <c r="L18" s="10">
        <v>0.60764694213867199</v>
      </c>
      <c r="M18">
        <v>0.41011428833007801</v>
      </c>
      <c r="N18">
        <v>10.629655838012701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5.0951061248779297</v>
      </c>
      <c r="U18">
        <v>4.6592922210693404</v>
      </c>
      <c r="V18">
        <v>4.5451555252075204</v>
      </c>
      <c r="W18" s="17">
        <v>0.114136695861816</v>
      </c>
      <c r="X18">
        <v>0.54995059967041005</v>
      </c>
      <c r="Y18">
        <v>0.54995059967041005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348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12.667484283447299</v>
      </c>
      <c r="L19" s="10">
        <v>0.58145904541015603</v>
      </c>
      <c r="M19">
        <v>0.38654327392578097</v>
      </c>
      <c r="N19">
        <v>11.4797058105469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5.5114040374755904</v>
      </c>
      <c r="U19">
        <v>5.0303702354431197</v>
      </c>
      <c r="V19">
        <v>4.9127755165100098</v>
      </c>
      <c r="W19" s="17">
        <v>0.117594718933105</v>
      </c>
      <c r="X19">
        <v>0.59862852096557595</v>
      </c>
      <c r="Y19">
        <v>0.59862852096557595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437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10.362770080566399</v>
      </c>
      <c r="L20" s="10">
        <v>0.80359649658203103</v>
      </c>
      <c r="M20">
        <v>0.199333190917969</v>
      </c>
      <c r="N20">
        <v>8.9276485443115199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5.5548152923584002</v>
      </c>
      <c r="U20">
        <v>5.0090694427490199</v>
      </c>
      <c r="V20">
        <v>4.8900384902954102</v>
      </c>
      <c r="W20" s="17">
        <v>0.119030952453613</v>
      </c>
      <c r="X20">
        <v>0.66477680206298795</v>
      </c>
      <c r="Y20">
        <v>0.66477680206298795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945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11.826662063598601</v>
      </c>
      <c r="L21" s="10">
        <v>0.83002471923828103</v>
      </c>
      <c r="M21">
        <v>0.65362167358398404</v>
      </c>
      <c r="N21">
        <v>10.4545288085937</v>
      </c>
      <c r="O21">
        <v>8</v>
      </c>
      <c r="P21">
        <v>8</v>
      </c>
      <c r="Q21">
        <v>17</v>
      </c>
      <c r="R21" s="16">
        <v>0.47060000000000002</v>
      </c>
      <c r="S21" s="16">
        <f t="shared" si="0"/>
        <v>0.8</v>
      </c>
      <c r="T21">
        <v>4.9697341918945304</v>
      </c>
      <c r="U21">
        <v>4.5560193061828604</v>
      </c>
      <c r="V21">
        <v>4.4299230575561497</v>
      </c>
      <c r="W21" s="17">
        <v>0.12609624862670901</v>
      </c>
      <c r="X21">
        <v>0.53981113433837902</v>
      </c>
      <c r="Y21">
        <v>0.53981113433837902</v>
      </c>
      <c r="Z21">
        <v>0.8</v>
      </c>
      <c r="AA21">
        <v>0.9</v>
      </c>
      <c r="AB21">
        <v>0.52941176470588203</v>
      </c>
      <c r="AC21">
        <v>0.66666666666666696</v>
      </c>
      <c r="AD21">
        <v>0.1</v>
      </c>
      <c r="AE21">
        <v>0.1</v>
      </c>
    </row>
    <row r="22" spans="1:31" x14ac:dyDescent="0.15">
      <c r="A22" s="6">
        <v>879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12.1690883636475</v>
      </c>
      <c r="L22" s="10">
        <v>0.76646423339843694</v>
      </c>
      <c r="M22">
        <v>0.56353759765625</v>
      </c>
      <c r="N22">
        <v>10.640342712402299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4.9484233856201199</v>
      </c>
      <c r="U22">
        <v>4.54335594177246</v>
      </c>
      <c r="V22">
        <v>4.4045906066894496</v>
      </c>
      <c r="W22" s="17">
        <v>0.13876533508300801</v>
      </c>
      <c r="X22">
        <v>0.54383277893066395</v>
      </c>
      <c r="Y22">
        <v>0.54383277893066395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959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12.677396774291999</v>
      </c>
      <c r="L23" s="10">
        <v>0.60663604736328103</v>
      </c>
      <c r="M23">
        <v>0.38630294799804699</v>
      </c>
      <c r="N23">
        <v>11.2085857391357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5.5991306304931596</v>
      </c>
      <c r="U23">
        <v>5.1041693687439</v>
      </c>
      <c r="V23">
        <v>4.9649362564086896</v>
      </c>
      <c r="W23" s="17">
        <v>0.13923311233520499</v>
      </c>
      <c r="X23">
        <v>0.63419437408447299</v>
      </c>
      <c r="Y23">
        <v>0.63419437408447299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961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12.3342037200928</v>
      </c>
      <c r="L24" s="10">
        <v>0.65141677856445301</v>
      </c>
      <c r="M24">
        <v>0.4273681640625</v>
      </c>
      <c r="N24">
        <v>10.740394592285201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5.4818248748779297</v>
      </c>
      <c r="U24">
        <v>5.0223312377929696</v>
      </c>
      <c r="V24">
        <v>4.8790793418884304</v>
      </c>
      <c r="W24" s="17">
        <v>0.14325189590454099</v>
      </c>
      <c r="X24">
        <v>0.60274553298950195</v>
      </c>
      <c r="Y24">
        <v>0.60274553298950195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165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12.1975288391113</v>
      </c>
      <c r="L25" s="10">
        <v>0.72703552246093694</v>
      </c>
      <c r="M25">
        <v>0.51640319824218694</v>
      </c>
      <c r="N25">
        <v>10.6387157440185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5.1443672180175799</v>
      </c>
      <c r="U25">
        <v>4.70526123046875</v>
      </c>
      <c r="V25">
        <v>4.5597567558288601</v>
      </c>
      <c r="W25" s="17">
        <v>0.14550447463989299</v>
      </c>
      <c r="X25">
        <v>0.58461046218872104</v>
      </c>
      <c r="Y25">
        <v>0.58461046218872104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503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12.247621536254901</v>
      </c>
      <c r="L26" s="10">
        <v>0.67316055297851596</v>
      </c>
      <c r="M26">
        <v>0.45738601684570301</v>
      </c>
      <c r="N26">
        <v>10.702716827392599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5.0876998901367196</v>
      </c>
      <c r="U26">
        <v>4.6474313735961896</v>
      </c>
      <c r="V26">
        <v>4.4998464584350604</v>
      </c>
      <c r="W26" s="17">
        <v>0.14758491516113301</v>
      </c>
      <c r="X26">
        <v>0.58785343170166005</v>
      </c>
      <c r="Y26">
        <v>0.58785343170166005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s="2" customFormat="1" x14ac:dyDescent="0.15">
      <c r="A27" s="7">
        <v>423</v>
      </c>
      <c r="B27" s="2">
        <v>19</v>
      </c>
      <c r="C27" s="2">
        <v>1</v>
      </c>
      <c r="D27" s="2">
        <v>10</v>
      </c>
      <c r="E27" s="2">
        <v>10</v>
      </c>
      <c r="F27" s="2">
        <v>10</v>
      </c>
      <c r="G27" s="2">
        <v>0</v>
      </c>
      <c r="H27" s="2">
        <v>9</v>
      </c>
      <c r="I27" s="2">
        <v>1</v>
      </c>
      <c r="J27" s="2">
        <v>0.95</v>
      </c>
      <c r="K27" s="11">
        <v>12.7167263031006</v>
      </c>
      <c r="L27" s="11">
        <v>0.750457763671875</v>
      </c>
      <c r="M27" s="2">
        <v>0.52469635009765603</v>
      </c>
      <c r="N27" s="2">
        <v>11.038276672363301</v>
      </c>
      <c r="O27" s="2">
        <v>8</v>
      </c>
      <c r="P27" s="2">
        <v>8</v>
      </c>
      <c r="Q27" s="2">
        <v>18</v>
      </c>
      <c r="R27" s="18">
        <v>0.44440000000000002</v>
      </c>
      <c r="S27" s="18">
        <f t="shared" ref="S27:S46" si="1">O27/E27</f>
        <v>0.8</v>
      </c>
      <c r="T27" s="2">
        <v>5.4363975524902299</v>
      </c>
      <c r="U27" s="2">
        <v>4.9653482437133798</v>
      </c>
      <c r="V27" s="2">
        <v>4.8048963546752903</v>
      </c>
      <c r="W27" s="11">
        <v>0.16045188903808599</v>
      </c>
      <c r="X27" s="2">
        <v>0.63150119781494096</v>
      </c>
      <c r="Y27" s="2">
        <v>0.63150119781494096</v>
      </c>
      <c r="Z27" s="2">
        <v>0.8</v>
      </c>
      <c r="AA27" s="2">
        <v>1</v>
      </c>
      <c r="AB27" s="2">
        <v>0.55555555555555602</v>
      </c>
      <c r="AC27" s="2">
        <v>0.71428571428571397</v>
      </c>
      <c r="AD27" s="2">
        <v>0</v>
      </c>
      <c r="AE27" s="2">
        <v>0.2</v>
      </c>
    </row>
    <row r="28" spans="1:31" x14ac:dyDescent="0.15">
      <c r="A28" s="6">
        <v>577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12.5681343078613</v>
      </c>
      <c r="L28" s="10">
        <v>1.6681442260742201</v>
      </c>
      <c r="M28">
        <v>1.4499664306640601</v>
      </c>
      <c r="N28">
        <v>9.9293594360351598</v>
      </c>
      <c r="O28">
        <v>8</v>
      </c>
      <c r="P28">
        <v>8</v>
      </c>
      <c r="Q28">
        <v>18</v>
      </c>
      <c r="R28" s="16">
        <v>0.44440000000000002</v>
      </c>
      <c r="S28" s="16">
        <f t="shared" si="1"/>
        <v>0.8</v>
      </c>
      <c r="T28">
        <v>5.2424602508544904</v>
      </c>
      <c r="U28">
        <v>4.8652920722961399</v>
      </c>
      <c r="V28">
        <v>4.61120510101318</v>
      </c>
      <c r="W28" s="17">
        <v>0.25408697128295898</v>
      </c>
      <c r="X28">
        <v>0.63125514984130904</v>
      </c>
      <c r="Y28">
        <v>0.63125514984130904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x14ac:dyDescent="0.15">
      <c r="A29" s="6">
        <v>387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9.1795406341552699</v>
      </c>
      <c r="L29" s="10">
        <v>1.6706008911132799</v>
      </c>
      <c r="M29">
        <v>0.61669158935546897</v>
      </c>
      <c r="N29">
        <v>7.2140235900878897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4.4464607238769496</v>
      </c>
      <c r="U29">
        <v>4.0024466514587402</v>
      </c>
      <c r="V29">
        <v>3.8327934741973899</v>
      </c>
      <c r="W29" s="17">
        <v>0.16965317726135301</v>
      </c>
      <c r="X29">
        <v>0.61366724967956499</v>
      </c>
      <c r="Y29">
        <v>0.61366724967956499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112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8.9480361938476598</v>
      </c>
      <c r="L30" s="10">
        <v>1.6710662841796899</v>
      </c>
      <c r="M30">
        <v>0.69068527221679699</v>
      </c>
      <c r="N30">
        <v>7.1277313232421902</v>
      </c>
      <c r="O30">
        <v>5</v>
      </c>
      <c r="P30">
        <v>5</v>
      </c>
      <c r="Q30">
        <v>15</v>
      </c>
      <c r="R30" s="16">
        <v>0.33329999999999999</v>
      </c>
      <c r="S30" s="16">
        <f t="shared" si="1"/>
        <v>0.5</v>
      </c>
      <c r="T30">
        <v>3.9528541564941402</v>
      </c>
      <c r="U30">
        <v>3.5617759227752699</v>
      </c>
      <c r="V30">
        <v>3.4006295204162602</v>
      </c>
      <c r="W30" s="17">
        <v>0.16114640235900901</v>
      </c>
      <c r="X30">
        <v>0.55222463607788097</v>
      </c>
      <c r="Y30">
        <v>0.55222463607788097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291</v>
      </c>
      <c r="B31">
        <v>17</v>
      </c>
      <c r="C31">
        <v>3</v>
      </c>
      <c r="D31">
        <v>10</v>
      </c>
      <c r="E31">
        <v>10</v>
      </c>
      <c r="F31">
        <v>10</v>
      </c>
      <c r="G31">
        <v>0</v>
      </c>
      <c r="H31">
        <v>7</v>
      </c>
      <c r="I31">
        <v>3</v>
      </c>
      <c r="J31">
        <v>0.85</v>
      </c>
      <c r="K31" s="3">
        <v>9.5702247619628906</v>
      </c>
      <c r="L31" s="10">
        <v>1.6777858734130899</v>
      </c>
      <c r="M31">
        <v>0.52964401245117199</v>
      </c>
      <c r="N31">
        <v>7.4477958679199201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4.4827747344970703</v>
      </c>
      <c r="U31">
        <v>4.02935695648193</v>
      </c>
      <c r="V31">
        <v>3.8488106727600102</v>
      </c>
      <c r="W31" s="17">
        <v>0.18054628372192399</v>
      </c>
      <c r="X31">
        <v>0.63396406173706099</v>
      </c>
      <c r="Y31">
        <v>0.63396406173706099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236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8.6139144897460902</v>
      </c>
      <c r="L32" s="10">
        <v>1.6832447052002</v>
      </c>
      <c r="M32">
        <v>1.0233688354492201</v>
      </c>
      <c r="N32">
        <v>7.7014026641845703</v>
      </c>
      <c r="O32">
        <v>7</v>
      </c>
      <c r="P32">
        <v>7</v>
      </c>
      <c r="Q32">
        <v>16</v>
      </c>
      <c r="R32" s="16">
        <v>0.4375</v>
      </c>
      <c r="S32" s="16">
        <f t="shared" si="1"/>
        <v>0.7</v>
      </c>
      <c r="T32">
        <v>4.2170715332031197</v>
      </c>
      <c r="U32">
        <v>3.7632749080657999</v>
      </c>
      <c r="V32">
        <v>3.6733157634735099</v>
      </c>
      <c r="W32" s="17">
        <v>8.9959144592285198E-2</v>
      </c>
      <c r="X32">
        <v>0.54375576972961404</v>
      </c>
      <c r="Y32">
        <v>0.54375576972961404</v>
      </c>
      <c r="Z32">
        <v>0.7</v>
      </c>
      <c r="AA32">
        <v>0.9</v>
      </c>
      <c r="AB32">
        <v>0.5625</v>
      </c>
      <c r="AC32">
        <v>0.69230769230769196</v>
      </c>
      <c r="AD32">
        <v>0.1</v>
      </c>
      <c r="AE32">
        <v>0.2</v>
      </c>
    </row>
    <row r="33" spans="1:31" x14ac:dyDescent="0.15">
      <c r="A33" s="6">
        <v>733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11.8653621673584</v>
      </c>
      <c r="L33" s="10">
        <v>1.68826484680176</v>
      </c>
      <c r="M33">
        <v>1.46877670288086</v>
      </c>
      <c r="N33">
        <v>9.1130142211914098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4.6890087127685502</v>
      </c>
      <c r="U33">
        <v>4.3773121833801296</v>
      </c>
      <c r="V33">
        <v>4.1230134963989302</v>
      </c>
      <c r="W33" s="17">
        <v>0.25429868698120101</v>
      </c>
      <c r="X33">
        <v>0.56599521636962902</v>
      </c>
      <c r="Y33">
        <v>0.56599521636962902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156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8.0599040985107404</v>
      </c>
      <c r="L34" s="10">
        <v>1.6942272186279299</v>
      </c>
      <c r="M34">
        <v>0.34922027587890597</v>
      </c>
      <c r="N34">
        <v>7.2469310760498002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4.22702980041504</v>
      </c>
      <c r="U34">
        <v>3.72976851463318</v>
      </c>
      <c r="V34">
        <v>3.6585106849670401</v>
      </c>
      <c r="W34" s="17">
        <v>7.1257829666137695E-2</v>
      </c>
      <c r="X34">
        <v>0.56851911544799805</v>
      </c>
      <c r="Y34">
        <v>0.56851911544799805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340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8.4743232727050799</v>
      </c>
      <c r="L35" s="10">
        <v>1.6982879638671899</v>
      </c>
      <c r="M35">
        <v>0.299484252929687</v>
      </c>
      <c r="N35">
        <v>7.7963790893554696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4.3938579559326199</v>
      </c>
      <c r="U35">
        <v>3.8487272262573202</v>
      </c>
      <c r="V35">
        <v>3.7890763282775901</v>
      </c>
      <c r="W35" s="17">
        <v>5.96508979797363E-2</v>
      </c>
      <c r="X35">
        <v>0.60478162765502896</v>
      </c>
      <c r="Y35">
        <v>0.60478162765502896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210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9.3285999298095703</v>
      </c>
      <c r="L36" s="10">
        <v>1.6996536254882799</v>
      </c>
      <c r="M36">
        <v>1.1137390136718699</v>
      </c>
      <c r="N36">
        <v>6.60658836364746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4.1583976745605504</v>
      </c>
      <c r="U36">
        <v>3.84421730041504</v>
      </c>
      <c r="V36">
        <v>3.6080558300018302</v>
      </c>
      <c r="W36" s="17">
        <v>0.23616147041320801</v>
      </c>
      <c r="X36">
        <v>0.55034184455871604</v>
      </c>
      <c r="Y36">
        <v>0.55034184455871604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274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8.7565059661865199</v>
      </c>
      <c r="L37" s="10">
        <v>1.70070648193359</v>
      </c>
      <c r="M37">
        <v>0.222496032714844</v>
      </c>
      <c r="N37">
        <v>8.0641384124755895</v>
      </c>
      <c r="O37">
        <v>6</v>
      </c>
      <c r="P37">
        <v>6</v>
      </c>
      <c r="Q37">
        <v>16</v>
      </c>
      <c r="R37" s="16">
        <v>0.375</v>
      </c>
      <c r="S37" s="16">
        <f t="shared" si="1"/>
        <v>0.6</v>
      </c>
      <c r="T37">
        <v>4.5921669006347701</v>
      </c>
      <c r="U37">
        <v>4.0288748741149902</v>
      </c>
      <c r="V37">
        <v>3.97016382217407</v>
      </c>
      <c r="W37" s="17">
        <v>5.8711051940918003E-2</v>
      </c>
      <c r="X37">
        <v>0.62200307846069303</v>
      </c>
      <c r="Y37">
        <v>0.62200307846069303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185</v>
      </c>
      <c r="B38">
        <v>15</v>
      </c>
      <c r="C38">
        <v>5</v>
      </c>
      <c r="D38">
        <v>10</v>
      </c>
      <c r="E38">
        <v>10</v>
      </c>
      <c r="F38">
        <v>9</v>
      </c>
      <c r="G38">
        <v>1</v>
      </c>
      <c r="H38">
        <v>6</v>
      </c>
      <c r="I38">
        <v>4</v>
      </c>
      <c r="J38">
        <v>0.75</v>
      </c>
      <c r="K38" s="3">
        <v>7.7991294860839799</v>
      </c>
      <c r="L38" s="10">
        <v>1.7056751251220701</v>
      </c>
      <c r="M38">
        <v>0.37688446044921903</v>
      </c>
      <c r="N38">
        <v>6.8337669372558603</v>
      </c>
      <c r="O38">
        <v>5</v>
      </c>
      <c r="P38">
        <v>5</v>
      </c>
      <c r="Q38">
        <v>13</v>
      </c>
      <c r="R38" s="16">
        <v>0.3846</v>
      </c>
      <c r="S38" s="16">
        <f t="shared" si="1"/>
        <v>0.5</v>
      </c>
      <c r="T38">
        <v>3.6019020080566402</v>
      </c>
      <c r="U38">
        <v>3.1437215805053702</v>
      </c>
      <c r="V38">
        <v>3.1551084518432599</v>
      </c>
      <c r="W38" s="17">
        <v>1.1386871337890601E-2</v>
      </c>
      <c r="X38">
        <v>0.44679355621337902</v>
      </c>
      <c r="Y38">
        <v>0.44679355621337902</v>
      </c>
      <c r="Z38">
        <v>0.5</v>
      </c>
      <c r="AA38">
        <v>0.8</v>
      </c>
      <c r="AB38">
        <v>0.61538461538461497</v>
      </c>
      <c r="AC38">
        <v>0.69565217391304301</v>
      </c>
      <c r="AD38">
        <v>0.2</v>
      </c>
      <c r="AE38">
        <v>0.3</v>
      </c>
    </row>
    <row r="39" spans="1:31" x14ac:dyDescent="0.15">
      <c r="A39" s="6">
        <v>229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10.3217124938965</v>
      </c>
      <c r="L39" s="10">
        <v>1.7060852050781199</v>
      </c>
      <c r="M39">
        <v>1.0290412902832</v>
      </c>
      <c r="N39">
        <v>7.3843078613281197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4.8080120086669904</v>
      </c>
      <c r="U39">
        <v>4.4200329780578604</v>
      </c>
      <c r="V39">
        <v>4.1532464027404803</v>
      </c>
      <c r="W39" s="17">
        <v>0.26678657531738298</v>
      </c>
      <c r="X39">
        <v>0.654765605926514</v>
      </c>
      <c r="Y39">
        <v>0.654765605926514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819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8.2987251281738299</v>
      </c>
      <c r="L40" s="10">
        <v>1.70660972595215</v>
      </c>
      <c r="M40">
        <v>1.26260757446289</v>
      </c>
      <c r="N40">
        <v>6.0201244354248002</v>
      </c>
      <c r="O40">
        <v>5</v>
      </c>
      <c r="P40">
        <v>5</v>
      </c>
      <c r="Q40">
        <v>14</v>
      </c>
      <c r="R40" s="16">
        <v>0.35709999999999997</v>
      </c>
      <c r="S40" s="16">
        <f t="shared" si="1"/>
        <v>0.5</v>
      </c>
      <c r="T40">
        <v>3.8572235107421902</v>
      </c>
      <c r="U40">
        <v>3.5492651462554901</v>
      </c>
      <c r="V40">
        <v>3.3701317310333301</v>
      </c>
      <c r="W40" s="17">
        <v>0.179133415222168</v>
      </c>
      <c r="X40">
        <v>0.48709177970886203</v>
      </c>
      <c r="Y40">
        <v>0.48709177970886203</v>
      </c>
      <c r="Z40">
        <v>0.5</v>
      </c>
      <c r="AA40">
        <v>0.9</v>
      </c>
      <c r="AB40">
        <v>0.64285714285714302</v>
      </c>
      <c r="AC40">
        <v>0.75</v>
      </c>
      <c r="AD40">
        <v>0.1</v>
      </c>
      <c r="AE40">
        <v>0.4</v>
      </c>
    </row>
    <row r="41" spans="1:31" x14ac:dyDescent="0.15">
      <c r="A41" s="6">
        <v>929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8.7811965942382795</v>
      </c>
      <c r="L41" s="10">
        <v>1.7233200073242201</v>
      </c>
      <c r="M41">
        <v>0.264495849609375</v>
      </c>
      <c r="N41">
        <v>8.1160583496093697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3.8780536651611301</v>
      </c>
      <c r="U41">
        <v>3.3767738342285201</v>
      </c>
      <c r="V41">
        <v>3.3147168159484899</v>
      </c>
      <c r="W41" s="17">
        <v>6.2057018280029297E-2</v>
      </c>
      <c r="X41">
        <v>0.56333684921264604</v>
      </c>
      <c r="Y41">
        <v>0.56333684921264604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680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12.677793502807599</v>
      </c>
      <c r="L42" s="10">
        <v>1.7241325378418</v>
      </c>
      <c r="M42">
        <v>1.41609954833984</v>
      </c>
      <c r="N42">
        <v>9.0904026031494105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5.0513935089111301</v>
      </c>
      <c r="U42">
        <v>4.7370834350585902</v>
      </c>
      <c r="V42">
        <v>4.409912109375</v>
      </c>
      <c r="W42" s="17">
        <v>0.32717132568359403</v>
      </c>
      <c r="X42">
        <v>0.64148139953613303</v>
      </c>
      <c r="Y42">
        <v>0.64148139953613303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789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8.9034385681152308</v>
      </c>
      <c r="L43" s="10">
        <v>1.7263031005859399</v>
      </c>
      <c r="M43">
        <v>0.722869873046875</v>
      </c>
      <c r="N43">
        <v>6.9083061218261701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4.5310344696044904</v>
      </c>
      <c r="U43">
        <v>4.1130523681640598</v>
      </c>
      <c r="V43">
        <v>3.9371972084045401</v>
      </c>
      <c r="W43" s="17">
        <v>0.17585515975952201</v>
      </c>
      <c r="X43">
        <v>0.59383726119995095</v>
      </c>
      <c r="Y43">
        <v>0.59383726119995095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952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9.2976856231689506</v>
      </c>
      <c r="L44" s="10">
        <v>1.77970123291016</v>
      </c>
      <c r="M44">
        <v>0.87759017944335904</v>
      </c>
      <c r="N44">
        <v>7.7329463958740199</v>
      </c>
      <c r="O44">
        <v>7</v>
      </c>
      <c r="P44">
        <v>7</v>
      </c>
      <c r="Q44">
        <v>17</v>
      </c>
      <c r="R44" s="16">
        <v>0.4118</v>
      </c>
      <c r="S44" s="16">
        <f t="shared" si="1"/>
        <v>0.7</v>
      </c>
      <c r="T44">
        <v>4.7303161621093697</v>
      </c>
      <c r="U44">
        <v>4.23921871185303</v>
      </c>
      <c r="V44">
        <v>4.0963802337646502</v>
      </c>
      <c r="W44" s="17">
        <v>0.14283847808837899</v>
      </c>
      <c r="X44">
        <v>0.63393592834472701</v>
      </c>
      <c r="Y44">
        <v>0.63393592834472701</v>
      </c>
      <c r="Z44">
        <v>0.7</v>
      </c>
      <c r="AA44">
        <v>1</v>
      </c>
      <c r="AB44">
        <v>0.58823529411764697</v>
      </c>
      <c r="AC44">
        <v>0.74074074074074103</v>
      </c>
      <c r="AD44">
        <v>0</v>
      </c>
      <c r="AE44">
        <v>0.3</v>
      </c>
    </row>
    <row r="45" spans="1:31" x14ac:dyDescent="0.15">
      <c r="A45" s="6">
        <v>777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8.9486865997314506</v>
      </c>
      <c r="L45" s="10">
        <v>1.78264808654785</v>
      </c>
      <c r="M45">
        <v>0.23514938354492201</v>
      </c>
      <c r="N45">
        <v>8.07464599609375</v>
      </c>
      <c r="O45">
        <v>6</v>
      </c>
      <c r="P45">
        <v>6</v>
      </c>
      <c r="Q45">
        <v>16</v>
      </c>
      <c r="R45" s="16">
        <v>0.375</v>
      </c>
      <c r="S45" s="16">
        <f t="shared" si="1"/>
        <v>0.6</v>
      </c>
      <c r="T45">
        <v>4.5312309265136701</v>
      </c>
      <c r="U45">
        <v>3.9839284420013401</v>
      </c>
      <c r="V45">
        <v>3.9108977317810099</v>
      </c>
      <c r="W45" s="17">
        <v>7.30307102203369E-2</v>
      </c>
      <c r="X45">
        <v>0.62033319473266602</v>
      </c>
      <c r="Y45">
        <v>0.62033319473266602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484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8.8144931793212908</v>
      </c>
      <c r="L46" s="10">
        <v>1.7835502624511701</v>
      </c>
      <c r="M46">
        <v>0.373977661132812</v>
      </c>
      <c r="N46">
        <v>8.1943149566650408</v>
      </c>
      <c r="O46">
        <v>6</v>
      </c>
      <c r="P46">
        <v>6</v>
      </c>
      <c r="Q46">
        <v>16</v>
      </c>
      <c r="R46" s="16">
        <v>0.375</v>
      </c>
      <c r="S46" s="16">
        <f t="shared" si="1"/>
        <v>0.6</v>
      </c>
      <c r="T46">
        <v>4.7864646911621103</v>
      </c>
      <c r="U46">
        <v>4.2123579978942898</v>
      </c>
      <c r="V46">
        <v>4.1573114395141602</v>
      </c>
      <c r="W46" s="17">
        <v>5.5046558380127002E-2</v>
      </c>
      <c r="X46">
        <v>0.629153251647949</v>
      </c>
      <c r="Y46">
        <v>0.629153251647949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550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8.6461982727050799</v>
      </c>
      <c r="L47" s="10">
        <v>1.7879829406738299</v>
      </c>
      <c r="M47">
        <v>0.401031494140625</v>
      </c>
      <c r="N47">
        <v>7.96299171447754</v>
      </c>
      <c r="O47">
        <v>5</v>
      </c>
      <c r="P47">
        <v>5</v>
      </c>
      <c r="Q47">
        <v>14</v>
      </c>
      <c r="R47" s="16">
        <v>0.35709999999999997</v>
      </c>
      <c r="S47" s="16">
        <f t="shared" ref="S47:S61" si="2">O47/E47</f>
        <v>0.5</v>
      </c>
      <c r="T47">
        <v>3.7097034454345699</v>
      </c>
      <c r="U47">
        <v>3.2565262317657502</v>
      </c>
      <c r="V47">
        <v>3.1910443305969198</v>
      </c>
      <c r="W47" s="17">
        <v>6.5481901168823201E-2</v>
      </c>
      <c r="X47">
        <v>0.51865911483764604</v>
      </c>
      <c r="Y47">
        <v>0.51865911483764604</v>
      </c>
      <c r="Z47">
        <v>0.5</v>
      </c>
      <c r="AA47">
        <v>0.9</v>
      </c>
      <c r="AB47">
        <v>0.64285714285714302</v>
      </c>
      <c r="AC47">
        <v>0.75</v>
      </c>
      <c r="AD47">
        <v>0.1</v>
      </c>
      <c r="AE47">
        <v>0.4</v>
      </c>
    </row>
    <row r="48" spans="1:31" x14ac:dyDescent="0.15">
      <c r="A48" s="6">
        <v>610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8.8428153991699201</v>
      </c>
      <c r="L48" s="10">
        <v>1.7884502410888701</v>
      </c>
      <c r="M48">
        <v>0.71620941162109397</v>
      </c>
      <c r="N48">
        <v>6.5035285949706996</v>
      </c>
      <c r="O48">
        <v>5</v>
      </c>
      <c r="P48">
        <v>5</v>
      </c>
      <c r="Q48">
        <v>15</v>
      </c>
      <c r="R48" s="16">
        <v>0.33329999999999999</v>
      </c>
      <c r="S48" s="16">
        <f t="shared" si="2"/>
        <v>0.5</v>
      </c>
      <c r="T48">
        <v>4.2027168273925799</v>
      </c>
      <c r="U48">
        <v>3.81581330299377</v>
      </c>
      <c r="V48">
        <v>3.6104609966278098</v>
      </c>
      <c r="W48" s="17">
        <v>0.20535230636596699</v>
      </c>
      <c r="X48">
        <v>0.59225583076477095</v>
      </c>
      <c r="Y48">
        <v>0.59225583076477095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753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8.7162609100341797</v>
      </c>
      <c r="L49" s="10">
        <v>1.7887706756591799</v>
      </c>
      <c r="M49">
        <v>0.74873352050781194</v>
      </c>
      <c r="N49">
        <v>6.4296302795410201</v>
      </c>
      <c r="O49">
        <v>5</v>
      </c>
      <c r="P49">
        <v>5</v>
      </c>
      <c r="Q49">
        <v>15</v>
      </c>
      <c r="R49" s="16">
        <v>0.33329999999999999</v>
      </c>
      <c r="S49" s="16">
        <f t="shared" si="2"/>
        <v>0.5</v>
      </c>
      <c r="T49">
        <v>4.3663463592529297</v>
      </c>
      <c r="U49">
        <v>3.9760718345642099</v>
      </c>
      <c r="V49">
        <v>3.7783355712890598</v>
      </c>
      <c r="W49" s="17">
        <v>0.19773626327514701</v>
      </c>
      <c r="X49">
        <v>0.58801078796386697</v>
      </c>
      <c r="Y49">
        <v>0.58801078796386697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551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8.7166786193847692</v>
      </c>
      <c r="L50" s="10">
        <v>1.7918949127197299</v>
      </c>
      <c r="M50">
        <v>0.91920852661132801</v>
      </c>
      <c r="N50">
        <v>6.9835739135742196</v>
      </c>
      <c r="O50">
        <v>7</v>
      </c>
      <c r="P50">
        <v>7</v>
      </c>
      <c r="Q50">
        <v>17</v>
      </c>
      <c r="R50" s="16">
        <v>0.4118</v>
      </c>
      <c r="S50" s="16">
        <f t="shared" si="2"/>
        <v>0.7</v>
      </c>
      <c r="T50">
        <v>4.4346828460693404</v>
      </c>
      <c r="U50">
        <v>3.99613261222839</v>
      </c>
      <c r="V50">
        <v>3.8356132507324201</v>
      </c>
      <c r="W50" s="17">
        <v>0.16051936149597201</v>
      </c>
      <c r="X50">
        <v>0.59906959533691395</v>
      </c>
      <c r="Y50">
        <v>0.59906959533691395</v>
      </c>
      <c r="Z50">
        <v>0.7</v>
      </c>
      <c r="AA50">
        <v>1</v>
      </c>
      <c r="AB50">
        <v>0.58823529411764697</v>
      </c>
      <c r="AC50">
        <v>0.74074074074074103</v>
      </c>
      <c r="AD50">
        <v>0</v>
      </c>
      <c r="AE50">
        <v>0.3</v>
      </c>
    </row>
    <row r="51" spans="1:31" x14ac:dyDescent="0.15">
      <c r="A51" s="6">
        <v>471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9.5644092559814506</v>
      </c>
      <c r="L51" s="10">
        <v>1.7996177673339799</v>
      </c>
      <c r="M51">
        <v>1.2210121154785201</v>
      </c>
      <c r="N51">
        <v>6.8129844665527299</v>
      </c>
      <c r="O51">
        <v>6</v>
      </c>
      <c r="P51">
        <v>6</v>
      </c>
      <c r="Q51">
        <v>16</v>
      </c>
      <c r="R51" s="16">
        <v>0.375</v>
      </c>
      <c r="S51" s="16">
        <f t="shared" si="2"/>
        <v>0.6</v>
      </c>
      <c r="T51">
        <v>4.6843013763427699</v>
      </c>
      <c r="U51">
        <v>4.3179864883422896</v>
      </c>
      <c r="V51">
        <v>4.0765180587768501</v>
      </c>
      <c r="W51" s="17">
        <v>0.24146842956542999</v>
      </c>
      <c r="X51">
        <v>0.60778331756591797</v>
      </c>
      <c r="Y51">
        <v>0.60778331756591797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809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8.2403850555419904</v>
      </c>
      <c r="L52" s="10">
        <v>4.6117877960205096</v>
      </c>
      <c r="M52">
        <v>1.9810218811035201</v>
      </c>
      <c r="N52">
        <v>4.6868820190429696</v>
      </c>
      <c r="O52">
        <v>3</v>
      </c>
      <c r="P52">
        <v>3</v>
      </c>
      <c r="Q52">
        <v>13</v>
      </c>
      <c r="R52" s="16">
        <v>0.23080000000000001</v>
      </c>
      <c r="S52" s="16">
        <f t="shared" si="2"/>
        <v>0.3</v>
      </c>
      <c r="T52">
        <v>3.2591457366943399</v>
      </c>
      <c r="U52">
        <v>2.9558663368225102</v>
      </c>
      <c r="V52">
        <v>2.6988549232482901</v>
      </c>
      <c r="W52" s="17">
        <v>0.25701141357421903</v>
      </c>
      <c r="X52">
        <v>0.56029081344604503</v>
      </c>
      <c r="Y52">
        <v>0.56029081344604503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s="1" customFormat="1" x14ac:dyDescent="0.15">
      <c r="A53" s="8">
        <v>944</v>
      </c>
      <c r="B53" s="1">
        <v>13</v>
      </c>
      <c r="C53" s="1">
        <v>7</v>
      </c>
      <c r="D53" s="1">
        <v>10</v>
      </c>
      <c r="E53" s="1">
        <v>10</v>
      </c>
      <c r="F53" s="1">
        <v>10</v>
      </c>
      <c r="G53" s="1">
        <v>0</v>
      </c>
      <c r="H53" s="1">
        <v>3</v>
      </c>
      <c r="I53" s="1">
        <v>7</v>
      </c>
      <c r="J53" s="1">
        <v>0.65</v>
      </c>
      <c r="K53" s="12">
        <v>8.2326736450195295</v>
      </c>
      <c r="L53" s="12">
        <v>4.9250335693359402</v>
      </c>
      <c r="M53" s="1">
        <v>1.24188232421875</v>
      </c>
      <c r="N53" s="1">
        <v>5.7638072967529297</v>
      </c>
      <c r="O53" s="1">
        <v>2</v>
      </c>
      <c r="P53" s="1">
        <v>2</v>
      </c>
      <c r="Q53" s="1">
        <v>12</v>
      </c>
      <c r="R53" s="19">
        <v>0.16669999999999999</v>
      </c>
      <c r="S53" s="19">
        <f t="shared" si="2"/>
        <v>0.2</v>
      </c>
      <c r="T53" s="1">
        <v>2.97713279724121</v>
      </c>
      <c r="U53" s="1">
        <v>2.6054446697235099</v>
      </c>
      <c r="V53" s="1">
        <v>2.4249529838561998</v>
      </c>
      <c r="W53" s="12">
        <v>0.18049168586730999</v>
      </c>
      <c r="X53" s="1">
        <v>0.55217981338500999</v>
      </c>
      <c r="Y53" s="1">
        <v>0.55217981338500999</v>
      </c>
      <c r="Z53" s="1">
        <v>0.2</v>
      </c>
      <c r="AA53" s="1">
        <v>1</v>
      </c>
      <c r="AB53" s="1">
        <v>0.83333333333333304</v>
      </c>
      <c r="AC53" s="1">
        <v>0.90909090909090895</v>
      </c>
      <c r="AD53" s="1">
        <v>0</v>
      </c>
      <c r="AE53" s="1">
        <v>0.8</v>
      </c>
    </row>
    <row r="54" spans="1:31" x14ac:dyDescent="0.15">
      <c r="A54" s="6">
        <v>150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8.5033740997314506</v>
      </c>
      <c r="L54" s="10">
        <v>4.7760276794433603</v>
      </c>
      <c r="M54">
        <v>1.00246429443359</v>
      </c>
      <c r="N54">
        <v>7.03369140625</v>
      </c>
      <c r="O54">
        <v>3</v>
      </c>
      <c r="P54">
        <v>3</v>
      </c>
      <c r="Q54">
        <v>13</v>
      </c>
      <c r="R54" s="16">
        <v>0.23080000000000001</v>
      </c>
      <c r="S54" s="16">
        <f t="shared" si="2"/>
        <v>0.3</v>
      </c>
      <c r="T54">
        <v>3.2062320709228498</v>
      </c>
      <c r="U54">
        <v>2.7533073425293</v>
      </c>
      <c r="V54">
        <v>2.6248252391815199</v>
      </c>
      <c r="W54" s="17">
        <v>0.12848210334777799</v>
      </c>
      <c r="X54">
        <v>0.58140683174133301</v>
      </c>
      <c r="Y54">
        <v>0.58140683174133301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77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 s="3">
        <v>8.6666221618652308</v>
      </c>
      <c r="L55" s="10">
        <v>5.86057472229004</v>
      </c>
      <c r="M55">
        <v>2.9895076751709002</v>
      </c>
      <c r="N55">
        <v>5.2519721984863299</v>
      </c>
      <c r="O55">
        <v>1</v>
      </c>
      <c r="P55">
        <v>1</v>
      </c>
      <c r="Q55">
        <v>10</v>
      </c>
      <c r="R55" s="16">
        <v>0.1</v>
      </c>
      <c r="S55" s="16">
        <f t="shared" si="2"/>
        <v>0.1</v>
      </c>
      <c r="T55">
        <v>2.2257652282714799</v>
      </c>
      <c r="U55">
        <v>2.0427062511444101</v>
      </c>
      <c r="V55">
        <v>1.73527932167053</v>
      </c>
      <c r="W55" s="17">
        <v>0.30742692947387701</v>
      </c>
      <c r="X55">
        <v>0.49048590660095198</v>
      </c>
      <c r="Y55">
        <v>0.49048590660095198</v>
      </c>
      <c r="Z55">
        <v>0.1</v>
      </c>
      <c r="AA55">
        <v>0.9</v>
      </c>
      <c r="AB55">
        <v>0.9</v>
      </c>
      <c r="AC55">
        <v>0.9</v>
      </c>
      <c r="AD55">
        <v>0.1</v>
      </c>
      <c r="AE55">
        <v>0.8</v>
      </c>
    </row>
    <row r="56" spans="1:31" s="1" customFormat="1" x14ac:dyDescent="0.15">
      <c r="A56" s="8">
        <v>687</v>
      </c>
      <c r="B56" s="1">
        <v>14</v>
      </c>
      <c r="C56" s="1">
        <v>6</v>
      </c>
      <c r="D56" s="1">
        <v>10</v>
      </c>
      <c r="E56" s="1">
        <v>10</v>
      </c>
      <c r="F56" s="1">
        <v>10</v>
      </c>
      <c r="G56" s="1">
        <v>0</v>
      </c>
      <c r="H56" s="1">
        <v>4</v>
      </c>
      <c r="I56" s="1">
        <v>6</v>
      </c>
      <c r="J56" s="1">
        <v>0.7</v>
      </c>
      <c r="K56" s="12">
        <v>8.3900222778320295</v>
      </c>
      <c r="L56" s="12">
        <v>5.8916149139404297</v>
      </c>
      <c r="M56" s="1">
        <v>4.6129894256591797</v>
      </c>
      <c r="N56" s="1">
        <v>4.1149749755859402</v>
      </c>
      <c r="O56" s="1">
        <v>1</v>
      </c>
      <c r="P56" s="1">
        <v>1</v>
      </c>
      <c r="Q56" s="1">
        <v>11</v>
      </c>
      <c r="R56" s="19">
        <v>9.0899999999999995E-2</v>
      </c>
      <c r="S56" s="19">
        <f t="shared" si="2"/>
        <v>0.1</v>
      </c>
      <c r="T56" s="1">
        <v>2.75750732421875</v>
      </c>
      <c r="U56" s="1">
        <v>2.6343932151794398</v>
      </c>
      <c r="V56" s="1">
        <v>2.2495560646057098</v>
      </c>
      <c r="W56" s="12">
        <v>0.38483715057373102</v>
      </c>
      <c r="X56" s="1">
        <v>0.507951259613037</v>
      </c>
      <c r="Y56" s="1">
        <v>0.507951259613037</v>
      </c>
      <c r="Z56" s="1">
        <v>0.1</v>
      </c>
      <c r="AA56" s="1">
        <v>1</v>
      </c>
      <c r="AB56" s="1">
        <v>0.90909090909090895</v>
      </c>
      <c r="AC56" s="1">
        <v>0.952380952380952</v>
      </c>
      <c r="AD56" s="1">
        <v>0</v>
      </c>
      <c r="AE56" s="1">
        <v>0.9</v>
      </c>
    </row>
    <row r="57" spans="1:31" x14ac:dyDescent="0.15">
      <c r="A57" s="6">
        <v>606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 s="3">
        <v>8.4685020446777308</v>
      </c>
      <c r="L57" s="10">
        <v>5.9465026855468697</v>
      </c>
      <c r="M57">
        <v>3.25703048706055</v>
      </c>
      <c r="N57">
        <v>4.5645465850830096</v>
      </c>
      <c r="O57">
        <v>1</v>
      </c>
      <c r="P57">
        <v>1</v>
      </c>
      <c r="Q57">
        <v>11</v>
      </c>
      <c r="R57" s="16">
        <v>9.0899999999999995E-2</v>
      </c>
      <c r="S57" s="16">
        <f t="shared" si="2"/>
        <v>0.1</v>
      </c>
      <c r="T57">
        <v>2.76801681518555</v>
      </c>
      <c r="U57">
        <v>2.5805613994598402</v>
      </c>
      <c r="V57">
        <v>2.2478957176208501</v>
      </c>
      <c r="W57" s="17">
        <v>0.33266568183898898</v>
      </c>
      <c r="X57">
        <v>0.52012109756469704</v>
      </c>
      <c r="Y57">
        <v>0.52012109756469704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6">
        <v>43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9.2298812866210902</v>
      </c>
      <c r="L58" s="10">
        <v>6.3182888031005904</v>
      </c>
      <c r="M58">
        <v>6.0869979858398402</v>
      </c>
      <c r="N58">
        <v>4.2744293212890598</v>
      </c>
      <c r="O58">
        <v>0</v>
      </c>
      <c r="P58">
        <v>0</v>
      </c>
      <c r="Q58">
        <v>10</v>
      </c>
      <c r="R58" s="16">
        <v>0</v>
      </c>
      <c r="S58" s="16">
        <f t="shared" si="2"/>
        <v>0</v>
      </c>
      <c r="T58">
        <v>2.9062728881835902</v>
      </c>
      <c r="U58">
        <v>2.8424408435821502</v>
      </c>
      <c r="V58">
        <v>2.3762557506561302</v>
      </c>
      <c r="W58" s="17">
        <v>0.466185092926025</v>
      </c>
      <c r="X58">
        <v>0.53001713752746604</v>
      </c>
      <c r="Y58">
        <v>0.53001713752746604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1</v>
      </c>
    </row>
    <row r="59" spans="1:31" s="1" customFormat="1" x14ac:dyDescent="0.15">
      <c r="A59" s="8">
        <v>616</v>
      </c>
      <c r="B59" s="1">
        <v>14</v>
      </c>
      <c r="C59" s="1">
        <v>6</v>
      </c>
      <c r="D59" s="1">
        <v>10</v>
      </c>
      <c r="E59" s="1">
        <v>10</v>
      </c>
      <c r="F59" s="1">
        <v>10</v>
      </c>
      <c r="G59" s="1">
        <v>0</v>
      </c>
      <c r="H59" s="1">
        <v>4</v>
      </c>
      <c r="I59" s="1">
        <v>6</v>
      </c>
      <c r="J59" s="1">
        <v>0.7</v>
      </c>
      <c r="K59" s="12">
        <v>8.7890281677246094</v>
      </c>
      <c r="L59" s="12">
        <v>6.4778995513915998</v>
      </c>
      <c r="M59" s="1">
        <v>5.6865520477294904</v>
      </c>
      <c r="N59" s="1">
        <v>4.4588947296142596</v>
      </c>
      <c r="O59" s="1">
        <v>0</v>
      </c>
      <c r="P59" s="1">
        <v>0</v>
      </c>
      <c r="Q59" s="1">
        <v>10</v>
      </c>
      <c r="R59" s="19">
        <v>0</v>
      </c>
      <c r="S59" s="19">
        <f t="shared" si="2"/>
        <v>0</v>
      </c>
      <c r="T59" s="1">
        <v>2.5340843200683598</v>
      </c>
      <c r="U59" s="1">
        <v>2.4535269737243599</v>
      </c>
      <c r="V59" s="1">
        <v>2.0244913101196298</v>
      </c>
      <c r="W59" s="12">
        <v>0.429035663604736</v>
      </c>
      <c r="X59" s="1">
        <v>0.50959300994873002</v>
      </c>
      <c r="Y59" s="1">
        <v>0.50959300994873002</v>
      </c>
      <c r="Z59" s="1">
        <v>0</v>
      </c>
      <c r="AA59" s="1">
        <v>1</v>
      </c>
      <c r="AB59" s="1">
        <v>1</v>
      </c>
      <c r="AC59" s="1">
        <v>1</v>
      </c>
      <c r="AD59" s="1">
        <v>0</v>
      </c>
      <c r="AE59" s="1">
        <v>1</v>
      </c>
    </row>
    <row r="60" spans="1:31" s="1" customFormat="1" x14ac:dyDescent="0.15">
      <c r="A60" s="8">
        <v>708</v>
      </c>
      <c r="B60" s="1">
        <v>15</v>
      </c>
      <c r="C60" s="1">
        <v>5</v>
      </c>
      <c r="D60" s="1">
        <v>10</v>
      </c>
      <c r="E60" s="1">
        <v>10</v>
      </c>
      <c r="F60" s="1">
        <v>10</v>
      </c>
      <c r="G60" s="1">
        <v>0</v>
      </c>
      <c r="H60" s="1">
        <v>5</v>
      </c>
      <c r="I60" s="1">
        <v>5</v>
      </c>
      <c r="J60" s="1">
        <v>0.75</v>
      </c>
      <c r="K60" s="12">
        <v>8.7745628356933594</v>
      </c>
      <c r="L60" s="12">
        <v>5.1227645874023402</v>
      </c>
      <c r="M60" s="1">
        <v>3.5468273162841801</v>
      </c>
      <c r="N60" s="1">
        <v>4.1517295837402299</v>
      </c>
      <c r="O60" s="1">
        <v>2</v>
      </c>
      <c r="P60" s="1">
        <v>2</v>
      </c>
      <c r="Q60" s="1">
        <v>12</v>
      </c>
      <c r="R60" s="19">
        <v>0.16669999999999999</v>
      </c>
      <c r="S60" s="19">
        <f t="shared" si="2"/>
        <v>0.2</v>
      </c>
      <c r="T60" s="1">
        <v>2.9684677124023402</v>
      </c>
      <c r="U60" s="1">
        <v>2.8054153919220002</v>
      </c>
      <c r="V60" s="1">
        <v>2.4249863624572701</v>
      </c>
      <c r="W60" s="12">
        <v>0.38042902946472201</v>
      </c>
      <c r="X60" s="1">
        <v>0.54348134994506803</v>
      </c>
      <c r="Y60" s="1">
        <v>0.54348134994506803</v>
      </c>
      <c r="Z60" s="1">
        <v>0.2</v>
      </c>
      <c r="AA60" s="1">
        <v>1</v>
      </c>
      <c r="AB60" s="1">
        <v>0.83333333333333304</v>
      </c>
      <c r="AC60" s="1">
        <v>0.90909090909090895</v>
      </c>
      <c r="AD60" s="1">
        <v>0</v>
      </c>
      <c r="AE60" s="1">
        <v>0.8</v>
      </c>
    </row>
    <row r="61" spans="1:31" x14ac:dyDescent="0.15">
      <c r="A61" s="6">
        <v>479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8.4685764312744105</v>
      </c>
      <c r="L61" s="10">
        <v>5.1287879943847701</v>
      </c>
      <c r="M61">
        <v>3.6624755859375</v>
      </c>
      <c r="N61">
        <v>3.7469463348388699</v>
      </c>
      <c r="O61">
        <v>2</v>
      </c>
      <c r="P61">
        <v>2</v>
      </c>
      <c r="Q61">
        <v>12</v>
      </c>
      <c r="R61" s="16">
        <v>0.16669999999999999</v>
      </c>
      <c r="S61" s="16">
        <f t="shared" si="2"/>
        <v>0.2</v>
      </c>
      <c r="T61">
        <v>3.0307636260986301</v>
      </c>
      <c r="U61">
        <v>2.8745484352111799</v>
      </c>
      <c r="V61">
        <v>2.4898514747619598</v>
      </c>
      <c r="W61" s="17">
        <v>0.38469696044921903</v>
      </c>
      <c r="X61">
        <v>0.54091215133667003</v>
      </c>
      <c r="Y61">
        <v>0.54091215133667003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1.9068896611531576</v>
      </c>
      <c r="W62" s="17">
        <f t="shared" ref="W62:AE62" si="3">AVERAGE(W2:W61)</f>
        <v>0.15646631717681889</v>
      </c>
      <c r="Z62" s="3">
        <f t="shared" si="3"/>
        <v>0.56833333333333358</v>
      </c>
      <c r="AA62" s="3">
        <f t="shared" si="3"/>
        <v>0.97166666666666646</v>
      </c>
      <c r="AB62" s="3">
        <f t="shared" si="3"/>
        <v>0.64593236334528903</v>
      </c>
      <c r="AC62" s="3">
        <f t="shared" si="3"/>
        <v>0.770852819964014</v>
      </c>
      <c r="AD62" s="3">
        <f t="shared" si="3"/>
        <v>2.8333333333333335E-2</v>
      </c>
      <c r="AE62" s="3">
        <f t="shared" si="3"/>
        <v>0.40333333333333338</v>
      </c>
    </row>
    <row r="63" spans="1:31" s="3" customFormat="1" x14ac:dyDescent="0.15">
      <c r="K63" s="14" t="s">
        <v>30</v>
      </c>
      <c r="L63" s="10">
        <f>MAX(L2:L61)</f>
        <v>6.4778995513915998</v>
      </c>
      <c r="W63" s="17">
        <f t="shared" ref="W63:AE63" si="4">MAX(W2:W61)</f>
        <v>0.466185092926025</v>
      </c>
      <c r="Z63" s="3">
        <f t="shared" si="4"/>
        <v>0.9</v>
      </c>
      <c r="AA63" s="3">
        <f t="shared" si="4"/>
        <v>1</v>
      </c>
      <c r="AB63" s="3">
        <f t="shared" si="4"/>
        <v>1</v>
      </c>
      <c r="AC63" s="3">
        <f t="shared" si="4"/>
        <v>1</v>
      </c>
      <c r="AD63" s="3">
        <f t="shared" si="4"/>
        <v>0.2</v>
      </c>
      <c r="AE63" s="3">
        <f t="shared" si="4"/>
        <v>1</v>
      </c>
    </row>
    <row r="64" spans="1:31" s="3" customFormat="1" x14ac:dyDescent="0.15">
      <c r="L64" s="10">
        <f>MIN(L2:L61)</f>
        <v>0.44884490966796903</v>
      </c>
      <c r="W64" s="17">
        <f t="shared" ref="W64:AE64" si="5">MIN(W2:W61)</f>
        <v>4.0876865386962899E-3</v>
      </c>
      <c r="Z64" s="3">
        <f t="shared" si="5"/>
        <v>0</v>
      </c>
      <c r="AA64" s="3">
        <f t="shared" si="5"/>
        <v>0.8</v>
      </c>
      <c r="AB64" s="3">
        <f t="shared" si="5"/>
        <v>0.52631578947368396</v>
      </c>
      <c r="AC64" s="3">
        <f t="shared" si="5"/>
        <v>0.66666666666666696</v>
      </c>
      <c r="AD64" s="3">
        <f t="shared" si="5"/>
        <v>0</v>
      </c>
      <c r="AE64" s="3">
        <f t="shared" si="5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M71" s="3" t="s">
        <v>164</v>
      </c>
      <c r="N71" s="3" t="s">
        <v>165</v>
      </c>
      <c r="O71" s="3" t="s">
        <v>97</v>
      </c>
      <c r="P71" s="3"/>
      <c r="Q71" s="3"/>
      <c r="R71" s="3"/>
      <c r="W71" s="17"/>
    </row>
    <row r="72" spans="11:23" x14ac:dyDescent="0.15">
      <c r="K72" s="3"/>
      <c r="L72" s="3"/>
      <c r="O72" s="3">
        <v>0.2</v>
      </c>
      <c r="P72" s="3">
        <v>-400</v>
      </c>
      <c r="Q72" s="3">
        <v>1600</v>
      </c>
      <c r="R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10</v>
      </c>
      <c r="M73">
        <v>30</v>
      </c>
      <c r="O73" s="3">
        <v>0.4</v>
      </c>
      <c r="P73" s="3">
        <v>-800</v>
      </c>
      <c r="Q73" s="3">
        <v>1200</v>
      </c>
      <c r="R73" s="3">
        <v>60</v>
      </c>
      <c r="W73" s="17"/>
    </row>
    <row r="74" spans="11:23" s="26" customFormat="1" x14ac:dyDescent="0.15">
      <c r="K74" s="27" t="s">
        <v>66</v>
      </c>
      <c r="L74" s="27">
        <f>COUNTIF(L2:L61,"&lt;0.838")-COUNTIF(L2:L61,"&lt;0.643")</f>
        <v>16</v>
      </c>
      <c r="O74" s="3">
        <v>0.45</v>
      </c>
      <c r="P74" s="3">
        <v>-900</v>
      </c>
      <c r="Q74" s="3">
        <v>1100</v>
      </c>
      <c r="R74" s="3">
        <v>55</v>
      </c>
      <c r="W74" s="27"/>
    </row>
    <row r="75" spans="11:23" x14ac:dyDescent="0.15">
      <c r="K75" s="3" t="s">
        <v>67</v>
      </c>
      <c r="L75" s="3">
        <f>COUNTIF(L2:L61,"&lt;1.033")-COUNTIF(L2:L61,"&lt;0.838")</f>
        <v>0</v>
      </c>
      <c r="M75">
        <v>70</v>
      </c>
      <c r="O75" s="3">
        <v>0.49</v>
      </c>
      <c r="P75" s="3">
        <v>-980</v>
      </c>
      <c r="Q75" s="3">
        <v>1020</v>
      </c>
      <c r="R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M78" s="3">
        <v>3</v>
      </c>
      <c r="W78" s="3"/>
    </row>
    <row r="79" spans="11:23" x14ac:dyDescent="0.15">
      <c r="K79" s="3" t="s">
        <v>71</v>
      </c>
      <c r="L79" s="3">
        <f>COUNTIF(L2:L61,"&lt;1.813")-COUNTIF(L2:L61,"&lt;1.618")</f>
        <v>24</v>
      </c>
      <c r="M79" s="3">
        <v>6</v>
      </c>
      <c r="W79" s="3"/>
    </row>
    <row r="80" spans="11:23" x14ac:dyDescent="0.15">
      <c r="K80" s="3" t="s">
        <v>72</v>
      </c>
      <c r="L80" s="3">
        <f>COUNTIF(L2:L61,"&lt;2.008")-COUNTIF(L2:L61,"&lt;1.813")</f>
        <v>0</v>
      </c>
      <c r="M80" s="3">
        <v>8</v>
      </c>
      <c r="W80" s="3"/>
    </row>
    <row r="81" spans="11:23" x14ac:dyDescent="0.15">
      <c r="K81" s="3" t="s">
        <v>73</v>
      </c>
      <c r="L81" s="3">
        <f>COUNTIF(L2:L61,"&lt;2.203")-COUNTIF(L2:L61,"&lt;2.008")</f>
        <v>0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3"/>
    </row>
    <row r="83" spans="11:23" x14ac:dyDescent="0.15">
      <c r="K83" s="3" t="s">
        <v>75</v>
      </c>
      <c r="L83" s="3">
        <f>COUNTIF(L2:L61,"&lt;2.593")-COUNTIF(L2:L61,"&lt;2.398")</f>
        <v>0</v>
      </c>
      <c r="M83" s="3">
        <v>16</v>
      </c>
      <c r="W83" s="3"/>
    </row>
    <row r="84" spans="11:23" x14ac:dyDescent="0.15">
      <c r="K84" s="3" t="s">
        <v>76</v>
      </c>
      <c r="L84" s="3">
        <f>COUNTIF(L2:L61,"&lt;2.788")-COUNTIF(L2:L61,"&lt;2.593")</f>
        <v>0</v>
      </c>
      <c r="M84" s="3">
        <v>14</v>
      </c>
      <c r="W84" s="3"/>
    </row>
    <row r="85" spans="11:23" x14ac:dyDescent="0.15">
      <c r="K85" s="3" t="s">
        <v>77</v>
      </c>
      <c r="L85" s="3">
        <f>COUNTIF(L2:L61,"&lt;2.983")-COUNTIF(L2:L61,"&lt;2.788")</f>
        <v>0</v>
      </c>
      <c r="M85" s="3">
        <v>11</v>
      </c>
      <c r="W85" s="3"/>
    </row>
    <row r="86" spans="11:23" x14ac:dyDescent="0.15">
      <c r="K86" s="3" t="s">
        <v>78</v>
      </c>
      <c r="L86" s="3">
        <f>COUNTIF(L2:L61,"&lt;3.178")-COUNTIF(L2:L61,"&lt;2.983")</f>
        <v>0</v>
      </c>
      <c r="M86" s="3">
        <v>8</v>
      </c>
      <c r="W86" s="3"/>
    </row>
    <row r="87" spans="11:23" x14ac:dyDescent="0.15">
      <c r="K87" s="3" t="s">
        <v>79</v>
      </c>
      <c r="L87" s="3">
        <f>COUNTIF(L2:L61,"&lt;3.373")-COUNTIF(L2:L61,"&lt;3.178")</f>
        <v>0</v>
      </c>
      <c r="M87" s="3">
        <v>6</v>
      </c>
      <c r="W87" s="3"/>
    </row>
    <row r="88" spans="11:23" x14ac:dyDescent="0.15">
      <c r="K88" s="3" t="s">
        <v>80</v>
      </c>
      <c r="L88" s="3">
        <f>COUNTIF(L2:L61,"&lt;3.568")-COUNTIF(L2:L61,"&lt;3.373")</f>
        <v>0</v>
      </c>
      <c r="M88" s="3">
        <v>3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3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N93" s="3">
        <v>1.9079999999999999</v>
      </c>
      <c r="O93" s="3">
        <v>0.155</v>
      </c>
      <c r="W93" s="17"/>
    </row>
    <row r="94" spans="11:23" x14ac:dyDescent="0.15">
      <c r="K94" s="3" t="s">
        <v>86</v>
      </c>
      <c r="L94" s="3">
        <f>COUNTIF(L2:L61,"&lt;4.738")-COUNTIF(L2:L61,"&lt;4.543")</f>
        <v>1</v>
      </c>
      <c r="N94" s="3">
        <v>2.5009999999999999</v>
      </c>
      <c r="O94" s="3">
        <v>0.21299999999999999</v>
      </c>
      <c r="W94" s="17"/>
    </row>
    <row r="95" spans="11:23" x14ac:dyDescent="0.15">
      <c r="K95" s="3" t="s">
        <v>87</v>
      </c>
      <c r="L95" s="3">
        <f>COUNTIF(L2:L61,"&lt;4.933")-COUNTIF(L2:L61,"&lt;4.738")</f>
        <v>2</v>
      </c>
      <c r="N95" s="3">
        <v>3.472</v>
      </c>
      <c r="O95" s="3">
        <v>0.29099999999999998</v>
      </c>
      <c r="W95" s="17"/>
    </row>
    <row r="96" spans="11:23" x14ac:dyDescent="0.15">
      <c r="K96" s="3" t="s">
        <v>88</v>
      </c>
      <c r="L96" s="3">
        <f>COUNTIF(L2:L61,"&lt;5.128")-COUNTIF(L2:L61,"&lt;4.933")</f>
        <v>1</v>
      </c>
      <c r="W96" s="17"/>
    </row>
    <row r="97" spans="11:23" x14ac:dyDescent="0.15">
      <c r="K97" s="3" t="s">
        <v>89</v>
      </c>
      <c r="L97" s="3">
        <f>COUNTIF(L2:L61,"&lt;5.323")-COUNTIF(L2:L61,"&lt;5.128")</f>
        <v>1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2</v>
      </c>
      <c r="W100" s="17"/>
    </row>
    <row r="101" spans="11:23" x14ac:dyDescent="0.15">
      <c r="K101" s="3" t="s">
        <v>93</v>
      </c>
      <c r="L101" s="3">
        <f>COUNTIF(L2:L61,"&lt;6.103")-COUNTIF(L2:L61,"&lt;5.908")</f>
        <v>1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2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E99"/>
  <sheetViews>
    <sheetView topLeftCell="F40" workbookViewId="0">
      <selection activeCell="F1" sqref="A1:XFD102"/>
    </sheetView>
  </sheetViews>
  <sheetFormatPr defaultColWidth="8.875" defaultRowHeight="13.5" x14ac:dyDescent="0.15"/>
  <cols>
    <col min="11" max="12" width="19.5" customWidth="1"/>
    <col min="13" max="14" width="12.875"/>
    <col min="20" max="22" width="12.875"/>
    <col min="23" max="23" width="23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24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784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9.6752414703369105</v>
      </c>
      <c r="L3" s="10">
        <v>0.5689697265625</v>
      </c>
      <c r="M3">
        <v>0.25670242309570301</v>
      </c>
      <c r="N3">
        <v>9.8214950561523402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4.9950904846191397</v>
      </c>
      <c r="U3">
        <v>4.45644283294678</v>
      </c>
      <c r="V3">
        <v>4.46858930587769</v>
      </c>
      <c r="W3" s="17">
        <v>1.21464729309082E-2</v>
      </c>
      <c r="X3">
        <v>0.52650117874145497</v>
      </c>
      <c r="Y3">
        <v>0.52650117874145497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218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8.7807083129882795</v>
      </c>
      <c r="L4" s="10">
        <v>0.60701751708984397</v>
      </c>
      <c r="M4">
        <v>0.29935455322265597</v>
      </c>
      <c r="N4">
        <v>8.6788063049316406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5.196044921875</v>
      </c>
      <c r="U4">
        <v>4.6498551368713397</v>
      </c>
      <c r="V4">
        <v>4.6321134567260698</v>
      </c>
      <c r="W4" s="17">
        <v>1.77416801452637E-2</v>
      </c>
      <c r="X4">
        <v>0.563931465148926</v>
      </c>
      <c r="Y4">
        <v>0.563931465148926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752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8.5604171752929705</v>
      </c>
      <c r="L5" s="10">
        <v>0.62664794921875</v>
      </c>
      <c r="M5">
        <v>0.28777694702148399</v>
      </c>
      <c r="N5">
        <v>8.2228584289550799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4.6150760650634801</v>
      </c>
      <c r="U5">
        <v>4.1222424507141104</v>
      </c>
      <c r="V5">
        <v>4.0913901329040501</v>
      </c>
      <c r="W5" s="17">
        <v>3.0852317810058601E-2</v>
      </c>
      <c r="X5">
        <v>0.52368593215942405</v>
      </c>
      <c r="Y5">
        <v>0.52368593215942405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9.7364711761474592</v>
      </c>
      <c r="L7" s="10">
        <v>0.60982894897460904</v>
      </c>
      <c r="M7">
        <v>0.140121459960937</v>
      </c>
      <c r="N7">
        <v>9.05975341796875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5.6730518341064498</v>
      </c>
      <c r="U7">
        <v>5.0912809371948198</v>
      </c>
      <c r="V7">
        <v>5.02921390533447</v>
      </c>
      <c r="W7" s="17">
        <v>6.2067031860351597E-2</v>
      </c>
      <c r="X7">
        <v>0.64383792877197299</v>
      </c>
      <c r="Y7">
        <v>0.64383792877197299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491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11.8796939849853</v>
      </c>
      <c r="L8" s="10">
        <v>0.44884490966796903</v>
      </c>
      <c r="M8">
        <v>0.28238677978515597</v>
      </c>
      <c r="N8">
        <v>11.0363273620606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5.2113609313964799</v>
      </c>
      <c r="U8">
        <v>4.7402420043945304</v>
      </c>
      <c r="V8">
        <v>4.6642556190490696</v>
      </c>
      <c r="W8" s="17">
        <v>7.5986385345458998E-2</v>
      </c>
      <c r="X8">
        <v>0.547105312347412</v>
      </c>
      <c r="Y8">
        <v>0.547105312347412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662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9.0630798339843697</v>
      </c>
      <c r="L9" s="10">
        <v>0.69129943847656194</v>
      </c>
      <c r="M9">
        <v>0.214241027832031</v>
      </c>
      <c r="N9">
        <v>8.0794696807861293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4.9468879699706996</v>
      </c>
      <c r="U9">
        <v>4.4549541473388699</v>
      </c>
      <c r="V9">
        <v>4.3756690025329599</v>
      </c>
      <c r="W9" s="17">
        <v>7.9285144805908203E-2</v>
      </c>
      <c r="X9">
        <v>0.57121896743774403</v>
      </c>
      <c r="Y9">
        <v>0.57121896743774403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394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8.6461200714111293</v>
      </c>
      <c r="L10" s="10">
        <v>0.75197601318359397</v>
      </c>
      <c r="M10">
        <v>0.34392166137695301</v>
      </c>
      <c r="N10">
        <v>7.8274116516113299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4.8341197967529297</v>
      </c>
      <c r="U10">
        <v>4.3734588623046902</v>
      </c>
      <c r="V10">
        <v>4.2902665138244602</v>
      </c>
      <c r="W10" s="17">
        <v>8.3192348480224595E-2</v>
      </c>
      <c r="X10">
        <v>0.54385328292846702</v>
      </c>
      <c r="Y10">
        <v>0.54385328292846702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730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9.22979736328125</v>
      </c>
      <c r="L11" s="10">
        <v>0.79234123229980502</v>
      </c>
      <c r="M11">
        <v>0.33351898193359403</v>
      </c>
      <c r="N11">
        <v>8.2526779174804705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4.6311798095703098</v>
      </c>
      <c r="U11">
        <v>4.1882486343383798</v>
      </c>
      <c r="V11">
        <v>4.1018190383911097</v>
      </c>
      <c r="W11" s="17">
        <v>8.6429595947265597E-2</v>
      </c>
      <c r="X11">
        <v>0.529360771179199</v>
      </c>
      <c r="Y11">
        <v>0.529360771179199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s="1" customFormat="1" x14ac:dyDescent="0.15">
      <c r="A12" s="6">
        <v>337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9.7676258087158203</v>
      </c>
      <c r="L12" s="10">
        <v>0.74655914306640603</v>
      </c>
      <c r="M12">
        <v>0.241783142089844</v>
      </c>
      <c r="N12">
        <v>8.7524642944335902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5.3478622436523402</v>
      </c>
      <c r="U12">
        <v>4.8198900222778303</v>
      </c>
      <c r="V12">
        <v>4.7304625511169398</v>
      </c>
      <c r="W12" s="17">
        <v>8.94274711608887E-2</v>
      </c>
      <c r="X12">
        <v>0.61739969253539995</v>
      </c>
      <c r="Y12">
        <v>0.61739969253539995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10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9.4220714569091797</v>
      </c>
      <c r="L13" s="10">
        <v>0.80937194824218694</v>
      </c>
      <c r="M13">
        <v>0.32625579833984403</v>
      </c>
      <c r="N13">
        <v>8.3502616882324201</v>
      </c>
      <c r="O13">
        <v>6</v>
      </c>
      <c r="P13">
        <v>6</v>
      </c>
      <c r="Q13">
        <v>15</v>
      </c>
      <c r="R13" s="16">
        <v>0.4</v>
      </c>
      <c r="S13" s="16">
        <f t="shared" si="0"/>
        <v>0.6</v>
      </c>
      <c r="T13">
        <v>4.9070892333984402</v>
      </c>
      <c r="U13">
        <v>4.4338440895080602</v>
      </c>
      <c r="V13">
        <v>4.3392705917358398</v>
      </c>
      <c r="W13" s="17">
        <v>9.4573497772216797E-2</v>
      </c>
      <c r="X13">
        <v>0.56781864166259799</v>
      </c>
      <c r="Y13">
        <v>0.56781864166259799</v>
      </c>
      <c r="Z13">
        <v>0.6</v>
      </c>
      <c r="AA13">
        <v>0.9</v>
      </c>
      <c r="AB13">
        <v>0.6</v>
      </c>
      <c r="AC13">
        <v>0.72</v>
      </c>
      <c r="AD13">
        <v>0.1</v>
      </c>
      <c r="AE13">
        <v>0.3</v>
      </c>
    </row>
    <row r="14" spans="1:31" x14ac:dyDescent="0.15">
      <c r="A14" s="8">
        <v>915</v>
      </c>
      <c r="B14" s="1">
        <v>19</v>
      </c>
      <c r="C14" s="1">
        <v>1</v>
      </c>
      <c r="D14" s="1">
        <v>10</v>
      </c>
      <c r="E14" s="1">
        <v>10</v>
      </c>
      <c r="F14" s="1">
        <v>10</v>
      </c>
      <c r="G14" s="1">
        <v>0</v>
      </c>
      <c r="H14" s="1">
        <v>9</v>
      </c>
      <c r="I14" s="1">
        <v>1</v>
      </c>
      <c r="J14" s="1">
        <v>0.95</v>
      </c>
      <c r="K14" s="12">
        <v>11.6143226623535</v>
      </c>
      <c r="L14" s="12">
        <v>0.63996124267578103</v>
      </c>
      <c r="M14" s="1">
        <v>0.46014785766601601</v>
      </c>
      <c r="N14" s="1">
        <v>10.395582199096699</v>
      </c>
      <c r="O14" s="1">
        <v>7</v>
      </c>
      <c r="P14" s="1">
        <v>7</v>
      </c>
      <c r="Q14" s="1">
        <v>17</v>
      </c>
      <c r="R14" s="19">
        <v>0.4118</v>
      </c>
      <c r="S14" s="19">
        <f t="shared" si="0"/>
        <v>0.7</v>
      </c>
      <c r="T14" s="1">
        <v>5.3450222015380904</v>
      </c>
      <c r="U14" s="1">
        <v>4.8760857582092303</v>
      </c>
      <c r="V14" s="1">
        <v>4.7778882980346697</v>
      </c>
      <c r="W14" s="12">
        <v>9.8197460174560505E-2</v>
      </c>
      <c r="X14" s="1">
        <v>0.56713390350341797</v>
      </c>
      <c r="Y14" s="1">
        <v>0.56713390350341797</v>
      </c>
      <c r="Z14" s="1">
        <v>0.7</v>
      </c>
      <c r="AA14" s="1">
        <v>1</v>
      </c>
      <c r="AB14" s="1">
        <v>0.58823529411764697</v>
      </c>
      <c r="AC14" s="1">
        <v>0.74074074074074103</v>
      </c>
      <c r="AD14" s="1">
        <v>0</v>
      </c>
      <c r="AE14" s="1">
        <v>0.3</v>
      </c>
    </row>
    <row r="15" spans="1:31" x14ac:dyDescent="0.15">
      <c r="A15" s="6">
        <v>424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9.0780410766601598</v>
      </c>
      <c r="L15" s="10">
        <v>0.80134582519531194</v>
      </c>
      <c r="M15">
        <v>0.30031967163085899</v>
      </c>
      <c r="N15">
        <v>7.8407230377197301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4.9747390747070304</v>
      </c>
      <c r="U15">
        <v>4.5059680938720703</v>
      </c>
      <c r="V15">
        <v>4.4059338569641104</v>
      </c>
      <c r="W15" s="17">
        <v>0.100034236907959</v>
      </c>
      <c r="X15">
        <v>0.56880521774292003</v>
      </c>
      <c r="Y15">
        <v>0.56880521774292003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279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12.5115242004394</v>
      </c>
      <c r="L16" s="10">
        <v>0.68904113769531194</v>
      </c>
      <c r="M16">
        <v>0.51513671875</v>
      </c>
      <c r="N16">
        <v>11.397050857544</v>
      </c>
      <c r="O16">
        <v>9</v>
      </c>
      <c r="P16">
        <v>9</v>
      </c>
      <c r="Q16">
        <v>19</v>
      </c>
      <c r="R16" s="16">
        <v>0.47370000000000001</v>
      </c>
      <c r="S16" s="16">
        <f t="shared" si="0"/>
        <v>0.9</v>
      </c>
      <c r="T16">
        <v>5.5754928588867196</v>
      </c>
      <c r="U16">
        <v>5.0785012245178196</v>
      </c>
      <c r="V16">
        <v>4.9705786705017099</v>
      </c>
      <c r="W16" s="17">
        <v>0.107922554016113</v>
      </c>
      <c r="X16">
        <v>0.60491418838500999</v>
      </c>
      <c r="Y16">
        <v>0.60491418838500999</v>
      </c>
      <c r="Z16">
        <v>0.9</v>
      </c>
      <c r="AA16">
        <v>1</v>
      </c>
      <c r="AB16">
        <v>0.52631578947368396</v>
      </c>
      <c r="AC16">
        <v>0.68965517241379304</v>
      </c>
      <c r="AD16">
        <v>0</v>
      </c>
      <c r="AE16">
        <v>0.1</v>
      </c>
    </row>
    <row r="17" spans="1:31" x14ac:dyDescent="0.15">
      <c r="A17" s="6">
        <v>748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11.8353080749512</v>
      </c>
      <c r="L17" s="10">
        <v>0.69150924682617199</v>
      </c>
      <c r="M17">
        <v>0.51949310302734397</v>
      </c>
      <c r="N17">
        <v>10.6618309020996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4.9045391082763699</v>
      </c>
      <c r="U17">
        <v>4.46850490570068</v>
      </c>
      <c r="V17">
        <v>4.3578910827636701</v>
      </c>
      <c r="W17" s="17">
        <v>0.110613822937012</v>
      </c>
      <c r="X17">
        <v>0.54664802551269498</v>
      </c>
      <c r="Y17">
        <v>0.54664802551269498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788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11.9521636962891</v>
      </c>
      <c r="L18" s="10">
        <v>0.60764694213867199</v>
      </c>
      <c r="M18">
        <v>0.41011428833007801</v>
      </c>
      <c r="N18">
        <v>10.629655838012701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5.0951061248779297</v>
      </c>
      <c r="U18">
        <v>4.6592922210693404</v>
      </c>
      <c r="V18">
        <v>4.5451555252075204</v>
      </c>
      <c r="W18" s="17">
        <v>0.114136695861816</v>
      </c>
      <c r="X18">
        <v>0.54995059967041005</v>
      </c>
      <c r="Y18">
        <v>0.54995059967041005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437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10.362770080566399</v>
      </c>
      <c r="L19" s="10">
        <v>0.80359649658203103</v>
      </c>
      <c r="M19">
        <v>0.199333190917969</v>
      </c>
      <c r="N19">
        <v>8.9276485443115199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5.5548152923584002</v>
      </c>
      <c r="U19">
        <v>5.0090694427490199</v>
      </c>
      <c r="V19">
        <v>4.8900384902954102</v>
      </c>
      <c r="W19" s="17">
        <v>0.119030952453613</v>
      </c>
      <c r="X19">
        <v>0.66477680206298795</v>
      </c>
      <c r="Y19">
        <v>0.66477680206298795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945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11.826662063598601</v>
      </c>
      <c r="L20" s="10">
        <v>0.83002471923828103</v>
      </c>
      <c r="M20">
        <v>0.65362167358398404</v>
      </c>
      <c r="N20">
        <v>10.4545288085937</v>
      </c>
      <c r="O20">
        <v>8</v>
      </c>
      <c r="P20">
        <v>8</v>
      </c>
      <c r="Q20">
        <v>17</v>
      </c>
      <c r="R20" s="16">
        <v>0.47060000000000002</v>
      </c>
      <c r="S20" s="16">
        <f t="shared" si="0"/>
        <v>0.8</v>
      </c>
      <c r="T20">
        <v>4.9697341918945304</v>
      </c>
      <c r="U20">
        <v>4.5560193061828604</v>
      </c>
      <c r="V20">
        <v>4.4299230575561497</v>
      </c>
      <c r="W20" s="17">
        <v>0.12609624862670901</v>
      </c>
      <c r="X20">
        <v>0.53981113433837902</v>
      </c>
      <c r="Y20">
        <v>0.53981113433837902</v>
      </c>
      <c r="Z20">
        <v>0.8</v>
      </c>
      <c r="AA20">
        <v>0.9</v>
      </c>
      <c r="AB20">
        <v>0.52941176470588203</v>
      </c>
      <c r="AC20">
        <v>0.66666666666666696</v>
      </c>
      <c r="AD20">
        <v>0.1</v>
      </c>
      <c r="AE20">
        <v>0.1</v>
      </c>
    </row>
    <row r="21" spans="1:31" x14ac:dyDescent="0.15">
      <c r="A21" s="6">
        <v>879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12.1690883636475</v>
      </c>
      <c r="L21" s="10">
        <v>0.76646423339843694</v>
      </c>
      <c r="M21">
        <v>0.56353759765625</v>
      </c>
      <c r="N21">
        <v>10.640342712402299</v>
      </c>
      <c r="O21">
        <v>6</v>
      </c>
      <c r="P21">
        <v>6</v>
      </c>
      <c r="Q21">
        <v>15</v>
      </c>
      <c r="R21" s="16">
        <v>0.4</v>
      </c>
      <c r="S21" s="16">
        <f t="shared" si="0"/>
        <v>0.6</v>
      </c>
      <c r="T21">
        <v>4.9484233856201199</v>
      </c>
      <c r="U21">
        <v>4.54335594177246</v>
      </c>
      <c r="V21">
        <v>4.4045906066894496</v>
      </c>
      <c r="W21" s="17">
        <v>0.13876533508300801</v>
      </c>
      <c r="X21">
        <v>0.54383277893066395</v>
      </c>
      <c r="Y21">
        <v>0.54383277893066395</v>
      </c>
      <c r="Z21">
        <v>0.6</v>
      </c>
      <c r="AA21">
        <v>0.9</v>
      </c>
      <c r="AB21">
        <v>0.6</v>
      </c>
      <c r="AC21">
        <v>0.72</v>
      </c>
      <c r="AD21">
        <v>0.1</v>
      </c>
      <c r="AE21">
        <v>0.3</v>
      </c>
    </row>
    <row r="22" spans="1:31" x14ac:dyDescent="0.15">
      <c r="A22" s="6">
        <v>959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12.677396774291999</v>
      </c>
      <c r="L22" s="10">
        <v>0.60663604736328103</v>
      </c>
      <c r="M22">
        <v>0.38630294799804699</v>
      </c>
      <c r="N22">
        <v>11.2085857391357</v>
      </c>
      <c r="O22">
        <v>8</v>
      </c>
      <c r="P22">
        <v>8</v>
      </c>
      <c r="Q22">
        <v>18</v>
      </c>
      <c r="R22" s="16">
        <v>0.44440000000000002</v>
      </c>
      <c r="S22" s="16">
        <f t="shared" si="0"/>
        <v>0.8</v>
      </c>
      <c r="T22">
        <v>5.5991306304931596</v>
      </c>
      <c r="U22">
        <v>5.1041693687439</v>
      </c>
      <c r="V22">
        <v>4.9649362564086896</v>
      </c>
      <c r="W22" s="17">
        <v>0.13923311233520499</v>
      </c>
      <c r="X22">
        <v>0.63419437408447299</v>
      </c>
      <c r="Y22">
        <v>0.63419437408447299</v>
      </c>
      <c r="Z22">
        <v>0.8</v>
      </c>
      <c r="AA22">
        <v>1</v>
      </c>
      <c r="AB22">
        <v>0.55555555555555602</v>
      </c>
      <c r="AC22">
        <v>0.71428571428571397</v>
      </c>
      <c r="AD22">
        <v>0</v>
      </c>
      <c r="AE22">
        <v>0.2</v>
      </c>
    </row>
    <row r="23" spans="1:31" x14ac:dyDescent="0.15">
      <c r="A23" s="6">
        <v>961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12.3342037200928</v>
      </c>
      <c r="L23" s="10">
        <v>0.65141677856445301</v>
      </c>
      <c r="M23">
        <v>0.4273681640625</v>
      </c>
      <c r="N23">
        <v>10.740394592285201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5.4818248748779297</v>
      </c>
      <c r="U23">
        <v>5.0223312377929696</v>
      </c>
      <c r="V23">
        <v>4.8790793418884304</v>
      </c>
      <c r="W23" s="17">
        <v>0.14325189590454099</v>
      </c>
      <c r="X23">
        <v>0.60274553298950195</v>
      </c>
      <c r="Y23">
        <v>0.60274553298950195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165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12.1975288391113</v>
      </c>
      <c r="L24" s="10">
        <v>0.72703552246093694</v>
      </c>
      <c r="M24">
        <v>0.51640319824218694</v>
      </c>
      <c r="N24">
        <v>10.6387157440185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5.1443672180175799</v>
      </c>
      <c r="U24">
        <v>4.70526123046875</v>
      </c>
      <c r="V24">
        <v>4.5597567558288601</v>
      </c>
      <c r="W24" s="17">
        <v>0.14550447463989299</v>
      </c>
      <c r="X24">
        <v>0.58461046218872104</v>
      </c>
      <c r="Y24">
        <v>0.58461046218872104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s="2" customFormat="1" x14ac:dyDescent="0.15">
      <c r="A25" s="7">
        <v>423</v>
      </c>
      <c r="B25" s="2">
        <v>19</v>
      </c>
      <c r="C25" s="2">
        <v>1</v>
      </c>
      <c r="D25" s="2">
        <v>10</v>
      </c>
      <c r="E25" s="2">
        <v>10</v>
      </c>
      <c r="F25" s="2">
        <v>10</v>
      </c>
      <c r="G25" s="2">
        <v>0</v>
      </c>
      <c r="H25" s="2">
        <v>9</v>
      </c>
      <c r="I25" s="2">
        <v>1</v>
      </c>
      <c r="J25" s="2">
        <v>0.95</v>
      </c>
      <c r="K25" s="11">
        <v>12.7167263031006</v>
      </c>
      <c r="L25" s="11">
        <v>0.750457763671875</v>
      </c>
      <c r="M25" s="2">
        <v>0.52469635009765603</v>
      </c>
      <c r="N25" s="2">
        <v>11.038276672363301</v>
      </c>
      <c r="O25" s="2">
        <v>8</v>
      </c>
      <c r="P25" s="2">
        <v>8</v>
      </c>
      <c r="Q25" s="2">
        <v>18</v>
      </c>
      <c r="R25" s="18">
        <v>0.44440000000000002</v>
      </c>
      <c r="S25" s="18">
        <f t="shared" ref="S25:S56" si="1">O25/E25</f>
        <v>0.8</v>
      </c>
      <c r="T25" s="2">
        <v>5.4363975524902299</v>
      </c>
      <c r="U25" s="2">
        <v>4.9653482437133798</v>
      </c>
      <c r="V25" s="2">
        <v>4.8048963546752903</v>
      </c>
      <c r="W25" s="11">
        <v>0.16045188903808599</v>
      </c>
      <c r="X25" s="2">
        <v>0.63150119781494096</v>
      </c>
      <c r="Y25" s="2">
        <v>0.63150119781494096</v>
      </c>
      <c r="Z25" s="2">
        <v>0.8</v>
      </c>
      <c r="AA25" s="2">
        <v>1</v>
      </c>
      <c r="AB25" s="2">
        <v>0.55555555555555602</v>
      </c>
      <c r="AC25" s="2">
        <v>0.71428571428571397</v>
      </c>
      <c r="AD25" s="2">
        <v>0</v>
      </c>
      <c r="AE25" s="2">
        <v>0.2</v>
      </c>
    </row>
    <row r="26" spans="1:31" x14ac:dyDescent="0.15">
      <c r="A26" s="6">
        <v>577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12.5681343078613</v>
      </c>
      <c r="L26" s="10">
        <v>1.6681442260742201</v>
      </c>
      <c r="M26">
        <v>1.4499664306640601</v>
      </c>
      <c r="N26">
        <v>9.9293594360351598</v>
      </c>
      <c r="O26">
        <v>8</v>
      </c>
      <c r="P26">
        <v>8</v>
      </c>
      <c r="Q26">
        <v>18</v>
      </c>
      <c r="R26" s="16">
        <v>0.44440000000000002</v>
      </c>
      <c r="S26" s="16">
        <f t="shared" si="1"/>
        <v>0.8</v>
      </c>
      <c r="T26">
        <v>5.2424602508544904</v>
      </c>
      <c r="U26">
        <v>4.8652920722961399</v>
      </c>
      <c r="V26">
        <v>4.61120510101318</v>
      </c>
      <c r="W26" s="17">
        <v>0.25408697128295898</v>
      </c>
      <c r="X26">
        <v>0.63125514984130904</v>
      </c>
      <c r="Y26">
        <v>0.63125514984130904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387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9.1795406341552699</v>
      </c>
      <c r="L27" s="10">
        <v>1.6706008911132799</v>
      </c>
      <c r="M27">
        <v>0.61669158935546897</v>
      </c>
      <c r="N27">
        <v>7.2140235900878897</v>
      </c>
      <c r="O27">
        <v>5</v>
      </c>
      <c r="P27">
        <v>5</v>
      </c>
      <c r="Q27">
        <v>15</v>
      </c>
      <c r="R27" s="16">
        <v>0.33329999999999999</v>
      </c>
      <c r="S27" s="16">
        <f t="shared" si="1"/>
        <v>0.5</v>
      </c>
      <c r="T27">
        <v>4.4464607238769496</v>
      </c>
      <c r="U27">
        <v>4.0024466514587402</v>
      </c>
      <c r="V27">
        <v>3.8327934741973899</v>
      </c>
      <c r="W27" s="17">
        <v>0.16965317726135301</v>
      </c>
      <c r="X27">
        <v>0.61366724967956499</v>
      </c>
      <c r="Y27">
        <v>0.61366724967956499</v>
      </c>
      <c r="Z27">
        <v>0.5</v>
      </c>
      <c r="AA27">
        <v>1</v>
      </c>
      <c r="AB27">
        <v>0.66666666666666696</v>
      </c>
      <c r="AC27">
        <v>0.8</v>
      </c>
      <c r="AD27">
        <v>0</v>
      </c>
      <c r="AE27">
        <v>0.5</v>
      </c>
    </row>
    <row r="28" spans="1:31" x14ac:dyDescent="0.15">
      <c r="A28" s="6">
        <v>112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8.9480361938476598</v>
      </c>
      <c r="L28" s="10">
        <v>1.6710662841796899</v>
      </c>
      <c r="M28">
        <v>0.69068527221679699</v>
      </c>
      <c r="N28">
        <v>7.1277313232421902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3.9528541564941402</v>
      </c>
      <c r="U28">
        <v>3.5617759227752699</v>
      </c>
      <c r="V28">
        <v>3.4006295204162602</v>
      </c>
      <c r="W28" s="17">
        <v>0.16114640235900901</v>
      </c>
      <c r="X28">
        <v>0.55222463607788097</v>
      </c>
      <c r="Y28">
        <v>0.55222463607788097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291</v>
      </c>
      <c r="B29">
        <v>17</v>
      </c>
      <c r="C29">
        <v>3</v>
      </c>
      <c r="D29">
        <v>10</v>
      </c>
      <c r="E29">
        <v>10</v>
      </c>
      <c r="F29">
        <v>10</v>
      </c>
      <c r="G29">
        <v>0</v>
      </c>
      <c r="H29">
        <v>7</v>
      </c>
      <c r="I29">
        <v>3</v>
      </c>
      <c r="J29">
        <v>0.85</v>
      </c>
      <c r="K29" s="3">
        <v>9.5702247619628906</v>
      </c>
      <c r="L29" s="10">
        <v>1.6777858734130899</v>
      </c>
      <c r="M29">
        <v>0.52964401245117199</v>
      </c>
      <c r="N29">
        <v>7.4477958679199201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4.4827747344970703</v>
      </c>
      <c r="U29">
        <v>4.02935695648193</v>
      </c>
      <c r="V29">
        <v>3.8488106727600102</v>
      </c>
      <c r="W29" s="17">
        <v>0.18054628372192399</v>
      </c>
      <c r="X29">
        <v>0.63396406173706099</v>
      </c>
      <c r="Y29">
        <v>0.63396406173706099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236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8.6139144897460902</v>
      </c>
      <c r="L30" s="10">
        <v>1.6832447052002</v>
      </c>
      <c r="M30">
        <v>1.0233688354492201</v>
      </c>
      <c r="N30">
        <v>7.7014026641845703</v>
      </c>
      <c r="O30">
        <v>7</v>
      </c>
      <c r="P30">
        <v>7</v>
      </c>
      <c r="Q30">
        <v>16</v>
      </c>
      <c r="R30" s="16">
        <v>0.4375</v>
      </c>
      <c r="S30" s="16">
        <f t="shared" si="1"/>
        <v>0.7</v>
      </c>
      <c r="T30">
        <v>4.2170715332031197</v>
      </c>
      <c r="U30">
        <v>3.7632749080657999</v>
      </c>
      <c r="V30">
        <v>3.6733157634735099</v>
      </c>
      <c r="W30" s="17">
        <v>8.9959144592285198E-2</v>
      </c>
      <c r="X30">
        <v>0.54375576972961404</v>
      </c>
      <c r="Y30">
        <v>0.54375576972961404</v>
      </c>
      <c r="Z30">
        <v>0.7</v>
      </c>
      <c r="AA30">
        <v>0.9</v>
      </c>
      <c r="AB30">
        <v>0.5625</v>
      </c>
      <c r="AC30">
        <v>0.69230769230769196</v>
      </c>
      <c r="AD30">
        <v>0.1</v>
      </c>
      <c r="AE30">
        <v>0.2</v>
      </c>
    </row>
    <row r="31" spans="1:31" x14ac:dyDescent="0.15">
      <c r="A31" s="6">
        <v>733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11.8653621673584</v>
      </c>
      <c r="L31" s="10">
        <v>1.68826484680176</v>
      </c>
      <c r="M31">
        <v>1.46877670288086</v>
      </c>
      <c r="N31">
        <v>9.1130142211914098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4.6890087127685502</v>
      </c>
      <c r="U31">
        <v>4.3773121833801296</v>
      </c>
      <c r="V31">
        <v>4.1230134963989302</v>
      </c>
      <c r="W31" s="17">
        <v>0.25429868698120101</v>
      </c>
      <c r="X31">
        <v>0.56599521636962902</v>
      </c>
      <c r="Y31">
        <v>0.56599521636962902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156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8.0599040985107404</v>
      </c>
      <c r="L32" s="10">
        <v>1.6942272186279299</v>
      </c>
      <c r="M32">
        <v>0.34922027587890597</v>
      </c>
      <c r="N32">
        <v>7.2469310760498002</v>
      </c>
      <c r="O32">
        <v>6</v>
      </c>
      <c r="P32">
        <v>6</v>
      </c>
      <c r="Q32">
        <v>16</v>
      </c>
      <c r="R32" s="16">
        <v>0.375</v>
      </c>
      <c r="S32" s="16">
        <f t="shared" si="1"/>
        <v>0.6</v>
      </c>
      <c r="T32">
        <v>4.22702980041504</v>
      </c>
      <c r="U32">
        <v>3.72976851463318</v>
      </c>
      <c r="V32">
        <v>3.6585106849670401</v>
      </c>
      <c r="W32" s="17">
        <v>7.1257829666137695E-2</v>
      </c>
      <c r="X32">
        <v>0.56851911544799805</v>
      </c>
      <c r="Y32">
        <v>0.56851911544799805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340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8.4743232727050799</v>
      </c>
      <c r="L33" s="10">
        <v>1.6982879638671899</v>
      </c>
      <c r="M33">
        <v>0.299484252929687</v>
      </c>
      <c r="N33">
        <v>7.7963790893554696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4.3938579559326199</v>
      </c>
      <c r="U33">
        <v>3.8487272262573202</v>
      </c>
      <c r="V33">
        <v>3.7890763282775901</v>
      </c>
      <c r="W33" s="17">
        <v>5.96508979797363E-2</v>
      </c>
      <c r="X33">
        <v>0.60478162765502896</v>
      </c>
      <c r="Y33">
        <v>0.60478162765502896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210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9.3285999298095703</v>
      </c>
      <c r="L34" s="10">
        <v>1.6996536254882799</v>
      </c>
      <c r="M34">
        <v>1.1137390136718699</v>
      </c>
      <c r="N34">
        <v>6.60658836364746</v>
      </c>
      <c r="O34">
        <v>5</v>
      </c>
      <c r="P34">
        <v>5</v>
      </c>
      <c r="Q34">
        <v>14</v>
      </c>
      <c r="R34" s="16">
        <v>0.35709999999999997</v>
      </c>
      <c r="S34" s="16">
        <f t="shared" si="1"/>
        <v>0.5</v>
      </c>
      <c r="T34">
        <v>4.1583976745605504</v>
      </c>
      <c r="U34">
        <v>3.84421730041504</v>
      </c>
      <c r="V34">
        <v>3.6080558300018302</v>
      </c>
      <c r="W34" s="17">
        <v>0.23616147041320801</v>
      </c>
      <c r="X34">
        <v>0.55034184455871604</v>
      </c>
      <c r="Y34">
        <v>0.55034184455871604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274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8.7565059661865199</v>
      </c>
      <c r="L35" s="10">
        <v>1.70070648193359</v>
      </c>
      <c r="M35">
        <v>0.222496032714844</v>
      </c>
      <c r="N35">
        <v>8.0641384124755895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4.5921669006347701</v>
      </c>
      <c r="U35">
        <v>4.0288748741149902</v>
      </c>
      <c r="V35">
        <v>3.97016382217407</v>
      </c>
      <c r="W35" s="17">
        <v>5.8711051940918003E-2</v>
      </c>
      <c r="X35">
        <v>0.62200307846069303</v>
      </c>
      <c r="Y35">
        <v>0.62200307846069303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185</v>
      </c>
      <c r="B36">
        <v>15</v>
      </c>
      <c r="C36">
        <v>5</v>
      </c>
      <c r="D36">
        <v>10</v>
      </c>
      <c r="E36">
        <v>10</v>
      </c>
      <c r="F36">
        <v>9</v>
      </c>
      <c r="G36">
        <v>1</v>
      </c>
      <c r="H36">
        <v>6</v>
      </c>
      <c r="I36">
        <v>4</v>
      </c>
      <c r="J36">
        <v>0.75</v>
      </c>
      <c r="K36" s="3">
        <v>7.7991294860839799</v>
      </c>
      <c r="L36" s="10">
        <v>1.7056751251220701</v>
      </c>
      <c r="M36">
        <v>0.37688446044921903</v>
      </c>
      <c r="N36">
        <v>6.8337669372558603</v>
      </c>
      <c r="O36">
        <v>5</v>
      </c>
      <c r="P36">
        <v>5</v>
      </c>
      <c r="Q36">
        <v>13</v>
      </c>
      <c r="R36" s="16">
        <v>0.3846</v>
      </c>
      <c r="S36" s="16">
        <f t="shared" si="1"/>
        <v>0.5</v>
      </c>
      <c r="T36">
        <v>3.6019020080566402</v>
      </c>
      <c r="U36">
        <v>3.1437215805053702</v>
      </c>
      <c r="V36">
        <v>3.1551084518432599</v>
      </c>
      <c r="W36" s="17">
        <v>1.1386871337890601E-2</v>
      </c>
      <c r="X36">
        <v>0.44679355621337902</v>
      </c>
      <c r="Y36">
        <v>0.44679355621337902</v>
      </c>
      <c r="Z36">
        <v>0.5</v>
      </c>
      <c r="AA36">
        <v>0.8</v>
      </c>
      <c r="AB36">
        <v>0.61538461538461497</v>
      </c>
      <c r="AC36">
        <v>0.69565217391304301</v>
      </c>
      <c r="AD36">
        <v>0.2</v>
      </c>
      <c r="AE36">
        <v>0.3</v>
      </c>
    </row>
    <row r="37" spans="1:31" x14ac:dyDescent="0.15">
      <c r="A37" s="6">
        <v>229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10.3217124938965</v>
      </c>
      <c r="L37" s="10">
        <v>1.7060852050781199</v>
      </c>
      <c r="M37">
        <v>1.0290412902832</v>
      </c>
      <c r="N37">
        <v>7.3843078613281197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4.8080120086669904</v>
      </c>
      <c r="U37">
        <v>4.4200329780578604</v>
      </c>
      <c r="V37">
        <v>4.1532464027404803</v>
      </c>
      <c r="W37" s="17">
        <v>0.26678657531738298</v>
      </c>
      <c r="X37">
        <v>0.654765605926514</v>
      </c>
      <c r="Y37">
        <v>0.654765605926514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819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8.2987251281738299</v>
      </c>
      <c r="L38" s="10">
        <v>1.70660972595215</v>
      </c>
      <c r="M38">
        <v>1.26260757446289</v>
      </c>
      <c r="N38">
        <v>6.0201244354248002</v>
      </c>
      <c r="O38">
        <v>5</v>
      </c>
      <c r="P38">
        <v>5</v>
      </c>
      <c r="Q38">
        <v>14</v>
      </c>
      <c r="R38" s="16">
        <v>0.35709999999999997</v>
      </c>
      <c r="S38" s="16">
        <f t="shared" si="1"/>
        <v>0.5</v>
      </c>
      <c r="T38">
        <v>3.8572235107421902</v>
      </c>
      <c r="U38">
        <v>3.5492651462554901</v>
      </c>
      <c r="V38">
        <v>3.3701317310333301</v>
      </c>
      <c r="W38" s="17">
        <v>0.179133415222168</v>
      </c>
      <c r="X38">
        <v>0.48709177970886203</v>
      </c>
      <c r="Y38">
        <v>0.48709177970886203</v>
      </c>
      <c r="Z38">
        <v>0.5</v>
      </c>
      <c r="AA38">
        <v>0.9</v>
      </c>
      <c r="AB38">
        <v>0.64285714285714302</v>
      </c>
      <c r="AC38">
        <v>0.75</v>
      </c>
      <c r="AD38">
        <v>0.1</v>
      </c>
      <c r="AE38">
        <v>0.4</v>
      </c>
    </row>
    <row r="39" spans="1:31" x14ac:dyDescent="0.15">
      <c r="A39" s="6">
        <v>929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8.7811965942382795</v>
      </c>
      <c r="L39" s="10">
        <v>1.7233200073242201</v>
      </c>
      <c r="M39">
        <v>0.264495849609375</v>
      </c>
      <c r="N39">
        <v>8.1160583496093697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3.8780536651611301</v>
      </c>
      <c r="U39">
        <v>3.3767738342285201</v>
      </c>
      <c r="V39">
        <v>3.3147168159484899</v>
      </c>
      <c r="W39" s="17">
        <v>6.2057018280029297E-2</v>
      </c>
      <c r="X39">
        <v>0.56333684921264604</v>
      </c>
      <c r="Y39">
        <v>0.56333684921264604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680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12.677793502807599</v>
      </c>
      <c r="L40" s="10">
        <v>1.7241325378418</v>
      </c>
      <c r="M40">
        <v>1.41609954833984</v>
      </c>
      <c r="N40">
        <v>9.0904026031494105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5.0513935089111301</v>
      </c>
      <c r="U40">
        <v>4.7370834350585902</v>
      </c>
      <c r="V40">
        <v>4.409912109375</v>
      </c>
      <c r="W40" s="17">
        <v>0.32717132568359403</v>
      </c>
      <c r="X40">
        <v>0.64148139953613303</v>
      </c>
      <c r="Y40">
        <v>0.64148139953613303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789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8.9034385681152308</v>
      </c>
      <c r="L41" s="10">
        <v>1.7263031005859399</v>
      </c>
      <c r="M41">
        <v>0.722869873046875</v>
      </c>
      <c r="N41">
        <v>6.9083061218261701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4.5310344696044904</v>
      </c>
      <c r="U41">
        <v>4.1130523681640598</v>
      </c>
      <c r="V41">
        <v>3.9371972084045401</v>
      </c>
      <c r="W41" s="17">
        <v>0.17585515975952201</v>
      </c>
      <c r="X41">
        <v>0.59383726119995095</v>
      </c>
      <c r="Y41">
        <v>0.59383726119995095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952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9.2976856231689506</v>
      </c>
      <c r="L42" s="10">
        <v>1.77970123291016</v>
      </c>
      <c r="M42">
        <v>0.87759017944335904</v>
      </c>
      <c r="N42">
        <v>7.7329463958740199</v>
      </c>
      <c r="O42">
        <v>7</v>
      </c>
      <c r="P42">
        <v>7</v>
      </c>
      <c r="Q42">
        <v>17</v>
      </c>
      <c r="R42" s="16">
        <v>0.4118</v>
      </c>
      <c r="S42" s="16">
        <f t="shared" si="1"/>
        <v>0.7</v>
      </c>
      <c r="T42">
        <v>4.7303161621093697</v>
      </c>
      <c r="U42">
        <v>4.23921871185303</v>
      </c>
      <c r="V42">
        <v>4.0963802337646502</v>
      </c>
      <c r="W42" s="17">
        <v>0.14283847808837899</v>
      </c>
      <c r="X42">
        <v>0.63393592834472701</v>
      </c>
      <c r="Y42">
        <v>0.63393592834472701</v>
      </c>
      <c r="Z42">
        <v>0.7</v>
      </c>
      <c r="AA42">
        <v>1</v>
      </c>
      <c r="AB42">
        <v>0.58823529411764697</v>
      </c>
      <c r="AC42">
        <v>0.74074074074074103</v>
      </c>
      <c r="AD42">
        <v>0</v>
      </c>
      <c r="AE42">
        <v>0.3</v>
      </c>
    </row>
    <row r="43" spans="1:31" x14ac:dyDescent="0.15">
      <c r="A43" s="6">
        <v>777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8.9486865997314506</v>
      </c>
      <c r="L43" s="10">
        <v>1.78264808654785</v>
      </c>
      <c r="M43">
        <v>0.23514938354492201</v>
      </c>
      <c r="N43">
        <v>8.07464599609375</v>
      </c>
      <c r="O43">
        <v>6</v>
      </c>
      <c r="P43">
        <v>6</v>
      </c>
      <c r="Q43">
        <v>16</v>
      </c>
      <c r="R43" s="16">
        <v>0.375</v>
      </c>
      <c r="S43" s="16">
        <f t="shared" si="1"/>
        <v>0.6</v>
      </c>
      <c r="T43">
        <v>4.5312309265136701</v>
      </c>
      <c r="U43">
        <v>3.9839284420013401</v>
      </c>
      <c r="V43">
        <v>3.9108977317810099</v>
      </c>
      <c r="W43" s="17">
        <v>7.30307102203369E-2</v>
      </c>
      <c r="X43">
        <v>0.62033319473266602</v>
      </c>
      <c r="Y43">
        <v>0.62033319473266602</v>
      </c>
      <c r="Z43">
        <v>0.6</v>
      </c>
      <c r="AA43">
        <v>1</v>
      </c>
      <c r="AB43">
        <v>0.625</v>
      </c>
      <c r="AC43">
        <v>0.76923076923076905</v>
      </c>
      <c r="AD43">
        <v>0</v>
      </c>
      <c r="AE43">
        <v>0.4</v>
      </c>
    </row>
    <row r="44" spans="1:31" x14ac:dyDescent="0.15">
      <c r="A44" s="6">
        <v>484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8.8144931793212908</v>
      </c>
      <c r="L44" s="10">
        <v>1.7835502624511701</v>
      </c>
      <c r="M44">
        <v>0.373977661132812</v>
      </c>
      <c r="N44">
        <v>8.1943149566650408</v>
      </c>
      <c r="O44">
        <v>6</v>
      </c>
      <c r="P44">
        <v>6</v>
      </c>
      <c r="Q44">
        <v>16</v>
      </c>
      <c r="R44" s="16">
        <v>0.375</v>
      </c>
      <c r="S44" s="16">
        <f t="shared" si="1"/>
        <v>0.6</v>
      </c>
      <c r="T44">
        <v>4.7864646911621103</v>
      </c>
      <c r="U44">
        <v>4.2123579978942898</v>
      </c>
      <c r="V44">
        <v>4.1573114395141602</v>
      </c>
      <c r="W44" s="17">
        <v>5.5046558380127002E-2</v>
      </c>
      <c r="X44">
        <v>0.629153251647949</v>
      </c>
      <c r="Y44">
        <v>0.629153251647949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550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8.6461982727050799</v>
      </c>
      <c r="L45" s="10">
        <v>1.7879829406738299</v>
      </c>
      <c r="M45">
        <v>0.401031494140625</v>
      </c>
      <c r="N45">
        <v>7.96299171447754</v>
      </c>
      <c r="O45">
        <v>5</v>
      </c>
      <c r="P45">
        <v>5</v>
      </c>
      <c r="Q45">
        <v>14</v>
      </c>
      <c r="R45" s="16">
        <v>0.35709999999999997</v>
      </c>
      <c r="S45" s="16">
        <f t="shared" si="1"/>
        <v>0.5</v>
      </c>
      <c r="T45">
        <v>3.7097034454345699</v>
      </c>
      <c r="U45">
        <v>3.2565262317657502</v>
      </c>
      <c r="V45">
        <v>3.1910443305969198</v>
      </c>
      <c r="W45" s="17">
        <v>6.5481901168823201E-2</v>
      </c>
      <c r="X45">
        <v>0.51865911483764604</v>
      </c>
      <c r="Y45">
        <v>0.51865911483764604</v>
      </c>
      <c r="Z45">
        <v>0.5</v>
      </c>
      <c r="AA45">
        <v>0.9</v>
      </c>
      <c r="AB45">
        <v>0.64285714285714302</v>
      </c>
      <c r="AC45">
        <v>0.75</v>
      </c>
      <c r="AD45">
        <v>0.1</v>
      </c>
      <c r="AE45">
        <v>0.4</v>
      </c>
    </row>
    <row r="46" spans="1:31" x14ac:dyDescent="0.15">
      <c r="A46" s="6">
        <v>610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 s="3">
        <v>8.8428153991699201</v>
      </c>
      <c r="L46" s="10">
        <v>1.7884502410888701</v>
      </c>
      <c r="M46">
        <v>0.71620941162109397</v>
      </c>
      <c r="N46">
        <v>6.5035285949706996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4.2027168273925799</v>
      </c>
      <c r="U46">
        <v>3.81581330299377</v>
      </c>
      <c r="V46">
        <v>3.6104609966278098</v>
      </c>
      <c r="W46" s="17">
        <v>0.20535230636596699</v>
      </c>
      <c r="X46">
        <v>0.59225583076477095</v>
      </c>
      <c r="Y46">
        <v>0.59225583076477095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753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8.7162609100341797</v>
      </c>
      <c r="L47" s="10">
        <v>1.7887706756591799</v>
      </c>
      <c r="M47">
        <v>0.74873352050781194</v>
      </c>
      <c r="N47">
        <v>6.4296302795410201</v>
      </c>
      <c r="O47">
        <v>5</v>
      </c>
      <c r="P47">
        <v>5</v>
      </c>
      <c r="Q47">
        <v>15</v>
      </c>
      <c r="R47" s="16">
        <v>0.33329999999999999</v>
      </c>
      <c r="S47" s="16">
        <f t="shared" si="1"/>
        <v>0.5</v>
      </c>
      <c r="T47">
        <v>4.3663463592529297</v>
      </c>
      <c r="U47">
        <v>3.9760718345642099</v>
      </c>
      <c r="V47">
        <v>3.7783355712890598</v>
      </c>
      <c r="W47" s="17">
        <v>0.19773626327514701</v>
      </c>
      <c r="X47">
        <v>0.58801078796386697</v>
      </c>
      <c r="Y47">
        <v>0.58801078796386697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s="1" customFormat="1" x14ac:dyDescent="0.15">
      <c r="A48" s="8">
        <v>944</v>
      </c>
      <c r="B48" s="1">
        <v>13</v>
      </c>
      <c r="C48" s="1">
        <v>7</v>
      </c>
      <c r="D48" s="1">
        <v>10</v>
      </c>
      <c r="E48" s="1">
        <v>10</v>
      </c>
      <c r="F48" s="1">
        <v>10</v>
      </c>
      <c r="G48" s="1">
        <v>0</v>
      </c>
      <c r="H48" s="1">
        <v>3</v>
      </c>
      <c r="I48" s="1">
        <v>7</v>
      </c>
      <c r="J48" s="1">
        <v>0.65</v>
      </c>
      <c r="K48" s="12">
        <v>8.2326736450195295</v>
      </c>
      <c r="L48" s="12">
        <v>4.9250335693359402</v>
      </c>
      <c r="M48" s="1">
        <v>1.24188232421875</v>
      </c>
      <c r="N48" s="1">
        <v>5.7638072967529297</v>
      </c>
      <c r="O48" s="1">
        <v>2</v>
      </c>
      <c r="P48" s="1">
        <v>2</v>
      </c>
      <c r="Q48" s="1">
        <v>12</v>
      </c>
      <c r="R48" s="19">
        <v>0.16669999999999999</v>
      </c>
      <c r="S48" s="19">
        <f t="shared" si="1"/>
        <v>0.2</v>
      </c>
      <c r="T48" s="1">
        <v>2.97713279724121</v>
      </c>
      <c r="U48" s="1">
        <v>2.6054446697235099</v>
      </c>
      <c r="V48" s="1">
        <v>2.4249529838561998</v>
      </c>
      <c r="W48" s="12">
        <v>0.18049168586730999</v>
      </c>
      <c r="X48" s="1">
        <v>0.55217981338500999</v>
      </c>
      <c r="Y48" s="1">
        <v>0.55217981338500999</v>
      </c>
      <c r="Z48" s="1">
        <v>0.2</v>
      </c>
      <c r="AA48" s="1">
        <v>1</v>
      </c>
      <c r="AB48" s="1">
        <v>0.83333333333333304</v>
      </c>
      <c r="AC48" s="1">
        <v>0.90909090909090895</v>
      </c>
      <c r="AD48" s="1">
        <v>0</v>
      </c>
      <c r="AE48" s="1">
        <v>0.8</v>
      </c>
    </row>
    <row r="49" spans="1:31" x14ac:dyDescent="0.15">
      <c r="A49" s="6">
        <v>150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 s="3">
        <v>8.5033740997314506</v>
      </c>
      <c r="L49" s="10">
        <v>4.7760276794433603</v>
      </c>
      <c r="M49">
        <v>1.00246429443359</v>
      </c>
      <c r="N49">
        <v>7.03369140625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3.2062320709228498</v>
      </c>
      <c r="U49">
        <v>2.7533073425293</v>
      </c>
      <c r="V49">
        <v>2.6248252391815199</v>
      </c>
      <c r="W49" s="17">
        <v>0.12848210334777799</v>
      </c>
      <c r="X49">
        <v>0.58140683174133301</v>
      </c>
      <c r="Y49">
        <v>0.58140683174133301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77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 s="3">
        <v>8.6666221618652308</v>
      </c>
      <c r="L50" s="10">
        <v>5.86057472229004</v>
      </c>
      <c r="M50">
        <v>2.9895076751709002</v>
      </c>
      <c r="N50">
        <v>5.2519721984863299</v>
      </c>
      <c r="O50">
        <v>1</v>
      </c>
      <c r="P50">
        <v>1</v>
      </c>
      <c r="Q50">
        <v>10</v>
      </c>
      <c r="R50" s="16">
        <v>0.1</v>
      </c>
      <c r="S50" s="16">
        <f t="shared" si="1"/>
        <v>0.1</v>
      </c>
      <c r="T50">
        <v>2.2257652282714799</v>
      </c>
      <c r="U50">
        <v>2.0427062511444101</v>
      </c>
      <c r="V50">
        <v>1.73527932167053</v>
      </c>
      <c r="W50" s="17">
        <v>0.30742692947387701</v>
      </c>
      <c r="X50">
        <v>0.49048590660095198</v>
      </c>
      <c r="Y50">
        <v>0.49048590660095198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s="1" customFormat="1" x14ac:dyDescent="0.15">
      <c r="A51" s="8">
        <v>687</v>
      </c>
      <c r="B51" s="1">
        <v>14</v>
      </c>
      <c r="C51" s="1">
        <v>6</v>
      </c>
      <c r="D51" s="1">
        <v>10</v>
      </c>
      <c r="E51" s="1">
        <v>10</v>
      </c>
      <c r="F51" s="1">
        <v>10</v>
      </c>
      <c r="G51" s="1">
        <v>0</v>
      </c>
      <c r="H51" s="1">
        <v>4</v>
      </c>
      <c r="I51" s="1">
        <v>6</v>
      </c>
      <c r="J51" s="1">
        <v>0.7</v>
      </c>
      <c r="K51" s="12">
        <v>8.3900222778320295</v>
      </c>
      <c r="L51" s="12">
        <v>5.8916149139404297</v>
      </c>
      <c r="M51" s="1">
        <v>4.6129894256591797</v>
      </c>
      <c r="N51" s="1">
        <v>4.1149749755859402</v>
      </c>
      <c r="O51" s="1">
        <v>1</v>
      </c>
      <c r="P51" s="1">
        <v>1</v>
      </c>
      <c r="Q51" s="1">
        <v>11</v>
      </c>
      <c r="R51" s="19">
        <v>9.0899999999999995E-2</v>
      </c>
      <c r="S51" s="19">
        <f t="shared" si="1"/>
        <v>0.1</v>
      </c>
      <c r="T51" s="1">
        <v>2.75750732421875</v>
      </c>
      <c r="U51" s="1">
        <v>2.6343932151794398</v>
      </c>
      <c r="V51" s="1">
        <v>2.2495560646057098</v>
      </c>
      <c r="W51" s="12">
        <v>0.38483715057373102</v>
      </c>
      <c r="X51" s="1">
        <v>0.507951259613037</v>
      </c>
      <c r="Y51" s="1">
        <v>0.507951259613037</v>
      </c>
      <c r="Z51" s="1">
        <v>0.1</v>
      </c>
      <c r="AA51" s="1">
        <v>1</v>
      </c>
      <c r="AB51" s="1">
        <v>0.90909090909090895</v>
      </c>
      <c r="AC51" s="1">
        <v>0.952380952380952</v>
      </c>
      <c r="AD51" s="1">
        <v>0</v>
      </c>
      <c r="AE51" s="1">
        <v>0.9</v>
      </c>
    </row>
    <row r="52" spans="1:31" x14ac:dyDescent="0.15">
      <c r="A52" s="6">
        <v>606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 s="3">
        <v>8.4685020446777308</v>
      </c>
      <c r="L52" s="10">
        <v>5.9465026855468697</v>
      </c>
      <c r="M52">
        <v>3.25703048706055</v>
      </c>
      <c r="N52">
        <v>4.5645465850830096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2.76801681518555</v>
      </c>
      <c r="U52">
        <v>2.5805613994598402</v>
      </c>
      <c r="V52">
        <v>2.2478957176208501</v>
      </c>
      <c r="W52" s="17">
        <v>0.33266568183898898</v>
      </c>
      <c r="X52">
        <v>0.52012109756469704</v>
      </c>
      <c r="Y52">
        <v>0.52012109756469704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6">
        <v>43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9.2298812866210902</v>
      </c>
      <c r="L53" s="10">
        <v>6.3182888031005904</v>
      </c>
      <c r="M53">
        <v>6.0869979858398402</v>
      </c>
      <c r="N53">
        <v>4.2744293212890598</v>
      </c>
      <c r="O53">
        <v>0</v>
      </c>
      <c r="P53">
        <v>0</v>
      </c>
      <c r="Q53">
        <v>10</v>
      </c>
      <c r="R53" s="16">
        <v>0</v>
      </c>
      <c r="S53" s="16">
        <f t="shared" si="1"/>
        <v>0</v>
      </c>
      <c r="T53">
        <v>2.9062728881835902</v>
      </c>
      <c r="U53">
        <v>2.8424408435821502</v>
      </c>
      <c r="V53">
        <v>2.3762557506561302</v>
      </c>
      <c r="W53" s="17">
        <v>0.466185092926025</v>
      </c>
      <c r="X53">
        <v>0.53001713752746604</v>
      </c>
      <c r="Y53">
        <v>0.53001713752746604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</row>
    <row r="54" spans="1:31" s="1" customFormat="1" x14ac:dyDescent="0.15">
      <c r="A54" s="8">
        <v>616</v>
      </c>
      <c r="B54" s="1">
        <v>14</v>
      </c>
      <c r="C54" s="1">
        <v>6</v>
      </c>
      <c r="D54" s="1">
        <v>10</v>
      </c>
      <c r="E54" s="1">
        <v>10</v>
      </c>
      <c r="F54" s="1">
        <v>10</v>
      </c>
      <c r="G54" s="1">
        <v>0</v>
      </c>
      <c r="H54" s="1">
        <v>4</v>
      </c>
      <c r="I54" s="1">
        <v>6</v>
      </c>
      <c r="J54" s="1">
        <v>0.7</v>
      </c>
      <c r="K54" s="12">
        <v>8.7890281677246094</v>
      </c>
      <c r="L54" s="12">
        <v>6.4778995513915998</v>
      </c>
      <c r="M54" s="1">
        <v>5.6865520477294904</v>
      </c>
      <c r="N54" s="1">
        <v>4.4588947296142596</v>
      </c>
      <c r="O54" s="1">
        <v>0</v>
      </c>
      <c r="P54" s="1">
        <v>0</v>
      </c>
      <c r="Q54" s="1">
        <v>10</v>
      </c>
      <c r="R54" s="19">
        <v>0</v>
      </c>
      <c r="S54" s="19">
        <f t="shared" si="1"/>
        <v>0</v>
      </c>
      <c r="T54" s="1">
        <v>2.5340843200683598</v>
      </c>
      <c r="U54" s="1">
        <v>2.4535269737243599</v>
      </c>
      <c r="V54" s="1">
        <v>2.0244913101196298</v>
      </c>
      <c r="W54" s="12">
        <v>0.429035663604736</v>
      </c>
      <c r="X54" s="1">
        <v>0.50959300994873002</v>
      </c>
      <c r="Y54" s="1">
        <v>0.50959300994873002</v>
      </c>
      <c r="Z54" s="1">
        <v>0</v>
      </c>
      <c r="AA54" s="1">
        <v>1</v>
      </c>
      <c r="AB54" s="1">
        <v>1</v>
      </c>
      <c r="AC54" s="1">
        <v>1</v>
      </c>
      <c r="AD54" s="1">
        <v>0</v>
      </c>
      <c r="AE54" s="1">
        <v>1</v>
      </c>
    </row>
    <row r="55" spans="1:31" s="1" customFormat="1" x14ac:dyDescent="0.15">
      <c r="A55" s="8">
        <v>708</v>
      </c>
      <c r="B55" s="1">
        <v>15</v>
      </c>
      <c r="C55" s="1">
        <v>5</v>
      </c>
      <c r="D55" s="1">
        <v>10</v>
      </c>
      <c r="E55" s="1">
        <v>10</v>
      </c>
      <c r="F55" s="1">
        <v>10</v>
      </c>
      <c r="G55" s="1">
        <v>0</v>
      </c>
      <c r="H55" s="1">
        <v>5</v>
      </c>
      <c r="I55" s="1">
        <v>5</v>
      </c>
      <c r="J55" s="1">
        <v>0.75</v>
      </c>
      <c r="K55" s="12">
        <v>8.7745628356933594</v>
      </c>
      <c r="L55" s="12">
        <v>5.1227645874023402</v>
      </c>
      <c r="M55" s="1">
        <v>3.5468273162841801</v>
      </c>
      <c r="N55" s="1">
        <v>4.1517295837402299</v>
      </c>
      <c r="O55" s="1">
        <v>2</v>
      </c>
      <c r="P55" s="1">
        <v>2</v>
      </c>
      <c r="Q55" s="1">
        <v>12</v>
      </c>
      <c r="R55" s="19">
        <v>0.16669999999999999</v>
      </c>
      <c r="S55" s="19">
        <f t="shared" si="1"/>
        <v>0.2</v>
      </c>
      <c r="T55" s="1">
        <v>2.9684677124023402</v>
      </c>
      <c r="U55" s="1">
        <v>2.8054153919220002</v>
      </c>
      <c r="V55" s="1">
        <v>2.4249863624572701</v>
      </c>
      <c r="W55" s="12">
        <v>0.38042902946472201</v>
      </c>
      <c r="X55" s="1">
        <v>0.54348134994506803</v>
      </c>
      <c r="Y55" s="1">
        <v>0.54348134994506803</v>
      </c>
      <c r="Z55" s="1">
        <v>0.2</v>
      </c>
      <c r="AA55" s="1">
        <v>1</v>
      </c>
      <c r="AB55" s="1">
        <v>0.83333333333333304</v>
      </c>
      <c r="AC55" s="1">
        <v>0.90909090909090895</v>
      </c>
      <c r="AD55" s="1">
        <v>0</v>
      </c>
      <c r="AE55" s="1">
        <v>0.8</v>
      </c>
    </row>
    <row r="56" spans="1:31" x14ac:dyDescent="0.15">
      <c r="A56" s="6">
        <v>479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8.4685764312744105</v>
      </c>
      <c r="L56" s="10">
        <v>5.1287879943847701</v>
      </c>
      <c r="M56">
        <v>3.6624755859375</v>
      </c>
      <c r="N56">
        <v>3.7469463348388699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3.0307636260986301</v>
      </c>
      <c r="U56">
        <v>2.8745484352111799</v>
      </c>
      <c r="V56">
        <v>2.4898514747619598</v>
      </c>
      <c r="W56" s="17">
        <v>0.38469696044921903</v>
      </c>
      <c r="X56">
        <v>0.54091215133667003</v>
      </c>
      <c r="Y56">
        <v>0.54091215133667003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1.9082810835404833</v>
      </c>
      <c r="W57" s="17">
        <f t="shared" ref="W57:AE57" si="2">AVERAGE(W2:W56)</f>
        <v>0.15388727621598683</v>
      </c>
      <c r="Z57" s="3">
        <f t="shared" si="2"/>
        <v>0.56363636363636394</v>
      </c>
      <c r="AA57" s="3">
        <f t="shared" si="2"/>
        <v>0.96909090909090889</v>
      </c>
      <c r="AB57" s="3">
        <f t="shared" si="2"/>
        <v>0.64781245250355879</v>
      </c>
      <c r="AC57" s="3">
        <f t="shared" si="2"/>
        <v>0.77121101846275597</v>
      </c>
      <c r="AD57" s="3">
        <f t="shared" si="2"/>
        <v>3.0909090909090914E-2</v>
      </c>
      <c r="AE57" s="3">
        <f t="shared" si="2"/>
        <v>0.40545454545454551</v>
      </c>
    </row>
    <row r="58" spans="1:31" s="3" customFormat="1" x14ac:dyDescent="0.15">
      <c r="K58" s="14" t="s">
        <v>30</v>
      </c>
      <c r="L58" s="10">
        <f>MAX(L2:L56)</f>
        <v>6.4778995513915998</v>
      </c>
      <c r="W58" s="17">
        <f t="shared" ref="W58:AE58" si="3">MAX(W2:W56)</f>
        <v>0.466185092926025</v>
      </c>
      <c r="Z58" s="3">
        <f t="shared" si="3"/>
        <v>0.9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0.2</v>
      </c>
      <c r="AE58" s="3">
        <f t="shared" si="3"/>
        <v>1</v>
      </c>
    </row>
    <row r="59" spans="1:31" s="3" customFormat="1" x14ac:dyDescent="0.15">
      <c r="L59" s="10">
        <f>MIN(L2:L56)</f>
        <v>0.44884490966796903</v>
      </c>
      <c r="W59" s="17">
        <f t="shared" ref="W59:AE59" si="4">MIN(W2:W56)</f>
        <v>4.0876865386962899E-3</v>
      </c>
      <c r="Z59" s="3">
        <f t="shared" si="4"/>
        <v>0</v>
      </c>
      <c r="AA59" s="3">
        <f t="shared" si="4"/>
        <v>0.8</v>
      </c>
      <c r="AB59" s="3">
        <f t="shared" si="4"/>
        <v>0.52631578947368396</v>
      </c>
      <c r="AC59" s="3">
        <f t="shared" si="4"/>
        <v>0.66666666666666696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165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9</v>
      </c>
      <c r="M68">
        <v>30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s="26" customFormat="1" x14ac:dyDescent="0.15">
      <c r="K69" s="27" t="s">
        <v>66</v>
      </c>
      <c r="L69" s="27">
        <f>COUNTIF(L2:L56,"&lt;0.838")-COUNTIF(L2:L56,"&lt;0.643")</f>
        <v>15</v>
      </c>
      <c r="O69" s="3">
        <v>0.45</v>
      </c>
      <c r="P69" s="3">
        <v>-900</v>
      </c>
      <c r="Q69" s="3">
        <v>1100</v>
      </c>
      <c r="R69" s="3">
        <v>55</v>
      </c>
      <c r="W69" s="27"/>
    </row>
    <row r="70" spans="11:23" x14ac:dyDescent="0.15">
      <c r="K70" s="3" t="s">
        <v>67</v>
      </c>
      <c r="L70" s="3">
        <f>COUNTIF(L2:L56,"&lt;1.033")-COUNTIF(L2:L56,"&lt;0.838")</f>
        <v>0</v>
      </c>
      <c r="M70">
        <v>70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22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3"/>
    </row>
    <row r="78" spans="11:23" x14ac:dyDescent="0.15">
      <c r="K78" s="3" t="s">
        <v>75</v>
      </c>
      <c r="L78" s="3">
        <f>COUNTIF(L2:L56,"&lt;2.593")-COUNTIF(L2:L56,"&lt;2.398")</f>
        <v>0</v>
      </c>
      <c r="M78" s="3">
        <v>16</v>
      </c>
      <c r="W78" s="3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>
        <v>3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3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 s="3">
        <v>1.9079999999999999</v>
      </c>
      <c r="O88" s="3">
        <v>0.155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N89" s="3">
        <v>2.5009999999999999</v>
      </c>
      <c r="O89" s="3">
        <v>0.21299999999999999</v>
      </c>
      <c r="W89" s="17"/>
    </row>
    <row r="90" spans="11:23" x14ac:dyDescent="0.15">
      <c r="K90" s="3" t="s">
        <v>87</v>
      </c>
      <c r="L90" s="3">
        <f>COUNTIF(L2:L56,"&lt;4.933")-COUNTIF(L2:L56,"&lt;4.738")</f>
        <v>2</v>
      </c>
      <c r="N90" s="3">
        <v>3.472</v>
      </c>
      <c r="O90" s="3">
        <v>0.29099999999999998</v>
      </c>
      <c r="W90" s="17"/>
    </row>
    <row r="91" spans="11:23" x14ac:dyDescent="0.15">
      <c r="K91" s="3" t="s">
        <v>88</v>
      </c>
      <c r="L91" s="3">
        <f>COUNTIF(L2:L56,"&lt;5.128")-COUNTIF(L2:L56,"&lt;4.933")</f>
        <v>1</v>
      </c>
      <c r="W91" s="17"/>
    </row>
    <row r="92" spans="11:23" x14ac:dyDescent="0.15">
      <c r="K92" s="3" t="s">
        <v>89</v>
      </c>
      <c r="L92" s="3">
        <f>COUNTIF(L2:L56,"&lt;5.323")-COUNTIF(L2:L56,"&lt;5.128")</f>
        <v>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2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2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E95"/>
  <sheetViews>
    <sheetView topLeftCell="G37" workbookViewId="0">
      <selection activeCell="O62" sqref="O62:R66"/>
    </sheetView>
  </sheetViews>
  <sheetFormatPr defaultColWidth="8.875" defaultRowHeight="13.5" x14ac:dyDescent="0.15"/>
  <cols>
    <col min="11" max="12" width="17.5" customWidth="1"/>
    <col min="13" max="14" width="12.875"/>
    <col min="20" max="22" width="12.875"/>
    <col min="23" max="23" width="18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20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784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9.6752414703369105</v>
      </c>
      <c r="L3" s="10">
        <v>0.5689697265625</v>
      </c>
      <c r="M3">
        <v>0.25670242309570301</v>
      </c>
      <c r="N3">
        <v>9.8214950561523402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4.9950904846191397</v>
      </c>
      <c r="U3">
        <v>4.45644283294678</v>
      </c>
      <c r="V3">
        <v>4.46858930587769</v>
      </c>
      <c r="W3" s="17">
        <v>1.21464729309082E-2</v>
      </c>
      <c r="X3">
        <v>0.52650117874145497</v>
      </c>
      <c r="Y3">
        <v>0.52650117874145497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218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8.7807083129882795</v>
      </c>
      <c r="L4" s="10">
        <v>0.60701751708984397</v>
      </c>
      <c r="M4">
        <v>0.29935455322265597</v>
      </c>
      <c r="N4">
        <v>8.6788063049316406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5.196044921875</v>
      </c>
      <c r="U4">
        <v>4.6498551368713397</v>
      </c>
      <c r="V4">
        <v>4.6321134567260698</v>
      </c>
      <c r="W4" s="17">
        <v>1.77416801452637E-2</v>
      </c>
      <c r="X4">
        <v>0.563931465148926</v>
      </c>
      <c r="Y4">
        <v>0.563931465148926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752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8.5604171752929705</v>
      </c>
      <c r="L5" s="10">
        <v>0.62664794921875</v>
      </c>
      <c r="M5">
        <v>0.28777694702148399</v>
      </c>
      <c r="N5">
        <v>8.2228584289550799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4.6150760650634801</v>
      </c>
      <c r="U5">
        <v>4.1222424507141104</v>
      </c>
      <c r="V5">
        <v>4.0913901329040501</v>
      </c>
      <c r="W5" s="17">
        <v>3.0852317810058601E-2</v>
      </c>
      <c r="X5">
        <v>0.52368593215942405</v>
      </c>
      <c r="Y5">
        <v>0.52368593215942405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9.7364711761474592</v>
      </c>
      <c r="L7" s="10">
        <v>0.60982894897460904</v>
      </c>
      <c r="M7">
        <v>0.140121459960937</v>
      </c>
      <c r="N7">
        <v>9.05975341796875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5.6730518341064498</v>
      </c>
      <c r="U7">
        <v>5.0912809371948198</v>
      </c>
      <c r="V7">
        <v>5.02921390533447</v>
      </c>
      <c r="W7" s="17">
        <v>6.2067031860351597E-2</v>
      </c>
      <c r="X7">
        <v>0.64383792877197299</v>
      </c>
      <c r="Y7">
        <v>0.64383792877197299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662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9.0630798339843697</v>
      </c>
      <c r="L8" s="10">
        <v>0.69129943847656194</v>
      </c>
      <c r="M8">
        <v>0.214241027832031</v>
      </c>
      <c r="N8">
        <v>8.0794696807861293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4.9468879699706996</v>
      </c>
      <c r="U8">
        <v>4.4549541473388699</v>
      </c>
      <c r="V8">
        <v>4.3756690025329599</v>
      </c>
      <c r="W8" s="17">
        <v>7.9285144805908203E-2</v>
      </c>
      <c r="X8">
        <v>0.57121896743774403</v>
      </c>
      <c r="Y8">
        <v>0.57121896743774403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394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8.6461200714111293</v>
      </c>
      <c r="L9" s="10">
        <v>0.75197601318359397</v>
      </c>
      <c r="M9">
        <v>0.34392166137695301</v>
      </c>
      <c r="N9">
        <v>7.8274116516113299</v>
      </c>
      <c r="O9">
        <v>7</v>
      </c>
      <c r="P9">
        <v>7</v>
      </c>
      <c r="Q9">
        <v>16</v>
      </c>
      <c r="R9" s="16">
        <v>0.4375</v>
      </c>
      <c r="S9" s="16">
        <f t="shared" si="0"/>
        <v>0.7</v>
      </c>
      <c r="T9">
        <v>4.8341197967529297</v>
      </c>
      <c r="U9">
        <v>4.3734588623046902</v>
      </c>
      <c r="V9">
        <v>4.2902665138244602</v>
      </c>
      <c r="W9" s="17">
        <v>8.3192348480224595E-2</v>
      </c>
      <c r="X9">
        <v>0.54385328292846702</v>
      </c>
      <c r="Y9">
        <v>0.54385328292846702</v>
      </c>
      <c r="Z9">
        <v>0.7</v>
      </c>
      <c r="AA9">
        <v>0.9</v>
      </c>
      <c r="AB9">
        <v>0.5625</v>
      </c>
      <c r="AC9">
        <v>0.69230769230769196</v>
      </c>
      <c r="AD9">
        <v>0.1</v>
      </c>
      <c r="AE9">
        <v>0.2</v>
      </c>
    </row>
    <row r="10" spans="1:31" x14ac:dyDescent="0.15">
      <c r="A10" s="6">
        <v>730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9.22979736328125</v>
      </c>
      <c r="L10" s="10">
        <v>0.79234123229980502</v>
      </c>
      <c r="M10">
        <v>0.33351898193359403</v>
      </c>
      <c r="N10">
        <v>8.2526779174804705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4.6311798095703098</v>
      </c>
      <c r="U10">
        <v>4.1882486343383798</v>
      </c>
      <c r="V10">
        <v>4.1018190383911097</v>
      </c>
      <c r="W10" s="17">
        <v>8.6429595947265597E-2</v>
      </c>
      <c r="X10">
        <v>0.529360771179199</v>
      </c>
      <c r="Y10">
        <v>0.529360771179199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s="1" customFormat="1" x14ac:dyDescent="0.15">
      <c r="A11" s="6">
        <v>337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9.7676258087158203</v>
      </c>
      <c r="L11" s="10">
        <v>0.74655914306640603</v>
      </c>
      <c r="M11">
        <v>0.241783142089844</v>
      </c>
      <c r="N11">
        <v>8.7524642944335902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5.3478622436523402</v>
      </c>
      <c r="U11">
        <v>4.8198900222778303</v>
      </c>
      <c r="V11">
        <v>4.7304625511169398</v>
      </c>
      <c r="W11" s="17">
        <v>8.94274711608887E-2</v>
      </c>
      <c r="X11">
        <v>0.61739969253539995</v>
      </c>
      <c r="Y11">
        <v>0.61739969253539995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10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9.4220714569091797</v>
      </c>
      <c r="L12" s="10">
        <v>0.80937194824218694</v>
      </c>
      <c r="M12">
        <v>0.32625579833984403</v>
      </c>
      <c r="N12">
        <v>8.3502616882324201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4.9070892333984402</v>
      </c>
      <c r="U12">
        <v>4.4338440895080602</v>
      </c>
      <c r="V12">
        <v>4.3392705917358398</v>
      </c>
      <c r="W12" s="17">
        <v>9.4573497772216797E-2</v>
      </c>
      <c r="X12">
        <v>0.56781864166259799</v>
      </c>
      <c r="Y12">
        <v>0.56781864166259799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8">
        <v>915</v>
      </c>
      <c r="B13" s="1">
        <v>19</v>
      </c>
      <c r="C13" s="1">
        <v>1</v>
      </c>
      <c r="D13" s="1">
        <v>10</v>
      </c>
      <c r="E13" s="1">
        <v>10</v>
      </c>
      <c r="F13" s="1">
        <v>10</v>
      </c>
      <c r="G13" s="1">
        <v>0</v>
      </c>
      <c r="H13" s="1">
        <v>9</v>
      </c>
      <c r="I13" s="1">
        <v>1</v>
      </c>
      <c r="J13" s="1">
        <v>0.95</v>
      </c>
      <c r="K13" s="12">
        <v>11.6143226623535</v>
      </c>
      <c r="L13" s="12">
        <v>0.63996124267578103</v>
      </c>
      <c r="M13" s="1">
        <v>0.46014785766601601</v>
      </c>
      <c r="N13" s="1">
        <v>10.395582199096699</v>
      </c>
      <c r="O13" s="1">
        <v>7</v>
      </c>
      <c r="P13" s="1">
        <v>7</v>
      </c>
      <c r="Q13" s="1">
        <v>17</v>
      </c>
      <c r="R13" s="19">
        <v>0.4118</v>
      </c>
      <c r="S13" s="19">
        <f t="shared" si="0"/>
        <v>0.7</v>
      </c>
      <c r="T13" s="1">
        <v>5.3450222015380904</v>
      </c>
      <c r="U13" s="1">
        <v>4.8760857582092303</v>
      </c>
      <c r="V13" s="1">
        <v>4.7778882980346697</v>
      </c>
      <c r="W13" s="12">
        <v>9.8197460174560505E-2</v>
      </c>
      <c r="X13" s="1">
        <v>0.56713390350341797</v>
      </c>
      <c r="Y13" s="1">
        <v>0.56713390350341797</v>
      </c>
      <c r="Z13" s="1">
        <v>0.7</v>
      </c>
      <c r="AA13" s="1">
        <v>1</v>
      </c>
      <c r="AB13" s="1">
        <v>0.58823529411764697</v>
      </c>
      <c r="AC13" s="1">
        <v>0.74074074074074103</v>
      </c>
      <c r="AD13" s="1">
        <v>0</v>
      </c>
      <c r="AE13" s="1">
        <v>0.3</v>
      </c>
    </row>
    <row r="14" spans="1:31" x14ac:dyDescent="0.15">
      <c r="A14" s="6">
        <v>424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9.0780410766601598</v>
      </c>
      <c r="L14" s="10">
        <v>0.80134582519531194</v>
      </c>
      <c r="M14">
        <v>0.30031967163085899</v>
      </c>
      <c r="N14">
        <v>7.8407230377197301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4.9747390747070304</v>
      </c>
      <c r="U14">
        <v>4.5059680938720703</v>
      </c>
      <c r="V14">
        <v>4.4059338569641104</v>
      </c>
      <c r="W14" s="17">
        <v>0.100034236907959</v>
      </c>
      <c r="X14">
        <v>0.56880521774292003</v>
      </c>
      <c r="Y14">
        <v>0.56880521774292003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279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12.5115242004394</v>
      </c>
      <c r="L15" s="10">
        <v>0.68904113769531194</v>
      </c>
      <c r="M15">
        <v>0.51513671875</v>
      </c>
      <c r="N15">
        <v>11.397050857544</v>
      </c>
      <c r="O15">
        <v>9</v>
      </c>
      <c r="P15">
        <v>9</v>
      </c>
      <c r="Q15">
        <v>19</v>
      </c>
      <c r="R15" s="16">
        <v>0.47370000000000001</v>
      </c>
      <c r="S15" s="16">
        <f t="shared" si="0"/>
        <v>0.9</v>
      </c>
      <c r="T15">
        <v>5.5754928588867196</v>
      </c>
      <c r="U15">
        <v>5.0785012245178196</v>
      </c>
      <c r="V15">
        <v>4.9705786705017099</v>
      </c>
      <c r="W15" s="17">
        <v>0.107922554016113</v>
      </c>
      <c r="X15">
        <v>0.60491418838500999</v>
      </c>
      <c r="Y15">
        <v>0.60491418838500999</v>
      </c>
      <c r="Z15">
        <v>0.9</v>
      </c>
      <c r="AA15">
        <v>1</v>
      </c>
      <c r="AB15">
        <v>0.52631578947368396</v>
      </c>
      <c r="AC15">
        <v>0.68965517241379304</v>
      </c>
      <c r="AD15">
        <v>0</v>
      </c>
      <c r="AE15">
        <v>0.1</v>
      </c>
    </row>
    <row r="16" spans="1:31" x14ac:dyDescent="0.15">
      <c r="A16" s="6">
        <v>748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11.8353080749512</v>
      </c>
      <c r="L16" s="10">
        <v>0.69150924682617199</v>
      </c>
      <c r="M16">
        <v>0.51949310302734397</v>
      </c>
      <c r="N16">
        <v>10.6618309020996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4.9045391082763699</v>
      </c>
      <c r="U16">
        <v>4.46850490570068</v>
      </c>
      <c r="V16">
        <v>4.3578910827636701</v>
      </c>
      <c r="W16" s="17">
        <v>0.110613822937012</v>
      </c>
      <c r="X16">
        <v>0.54664802551269498</v>
      </c>
      <c r="Y16">
        <v>0.54664802551269498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788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11.9521636962891</v>
      </c>
      <c r="L17" s="10">
        <v>0.60764694213867199</v>
      </c>
      <c r="M17">
        <v>0.41011428833007801</v>
      </c>
      <c r="N17">
        <v>10.629655838012701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5.0951061248779297</v>
      </c>
      <c r="U17">
        <v>4.6592922210693404</v>
      </c>
      <c r="V17">
        <v>4.5451555252075204</v>
      </c>
      <c r="W17" s="17">
        <v>0.114136695861816</v>
      </c>
      <c r="X17">
        <v>0.54995059967041005</v>
      </c>
      <c r="Y17">
        <v>0.54995059967041005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437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10.362770080566399</v>
      </c>
      <c r="L18" s="10">
        <v>0.80359649658203103</v>
      </c>
      <c r="M18">
        <v>0.199333190917969</v>
      </c>
      <c r="N18">
        <v>8.9276485443115199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5.5548152923584002</v>
      </c>
      <c r="U18">
        <v>5.0090694427490199</v>
      </c>
      <c r="V18">
        <v>4.8900384902954102</v>
      </c>
      <c r="W18" s="17">
        <v>0.119030952453613</v>
      </c>
      <c r="X18">
        <v>0.66477680206298795</v>
      </c>
      <c r="Y18">
        <v>0.66477680206298795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945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11.826662063598601</v>
      </c>
      <c r="L19" s="10">
        <v>0.83002471923828103</v>
      </c>
      <c r="M19">
        <v>0.65362167358398404</v>
      </c>
      <c r="N19">
        <v>10.4545288085937</v>
      </c>
      <c r="O19">
        <v>8</v>
      </c>
      <c r="P19">
        <v>8</v>
      </c>
      <c r="Q19">
        <v>17</v>
      </c>
      <c r="R19" s="16">
        <v>0.47060000000000002</v>
      </c>
      <c r="S19" s="16">
        <f t="shared" si="0"/>
        <v>0.8</v>
      </c>
      <c r="T19">
        <v>4.9697341918945304</v>
      </c>
      <c r="U19">
        <v>4.5560193061828604</v>
      </c>
      <c r="V19">
        <v>4.4299230575561497</v>
      </c>
      <c r="W19" s="17">
        <v>0.12609624862670901</v>
      </c>
      <c r="X19">
        <v>0.53981113433837902</v>
      </c>
      <c r="Y19">
        <v>0.53981113433837902</v>
      </c>
      <c r="Z19">
        <v>0.8</v>
      </c>
      <c r="AA19">
        <v>0.9</v>
      </c>
      <c r="AB19">
        <v>0.52941176470588203</v>
      </c>
      <c r="AC19">
        <v>0.66666666666666696</v>
      </c>
      <c r="AD19">
        <v>0.1</v>
      </c>
      <c r="AE19">
        <v>0.1</v>
      </c>
    </row>
    <row r="20" spans="1:31" x14ac:dyDescent="0.15">
      <c r="A20" s="6">
        <v>879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12.1690883636475</v>
      </c>
      <c r="L20" s="10">
        <v>0.76646423339843694</v>
      </c>
      <c r="M20">
        <v>0.56353759765625</v>
      </c>
      <c r="N20">
        <v>10.640342712402299</v>
      </c>
      <c r="O20">
        <v>6</v>
      </c>
      <c r="P20">
        <v>6</v>
      </c>
      <c r="Q20">
        <v>15</v>
      </c>
      <c r="R20" s="16">
        <v>0.4</v>
      </c>
      <c r="S20" s="16">
        <f t="shared" si="0"/>
        <v>0.6</v>
      </c>
      <c r="T20">
        <v>4.9484233856201199</v>
      </c>
      <c r="U20">
        <v>4.54335594177246</v>
      </c>
      <c r="V20">
        <v>4.4045906066894496</v>
      </c>
      <c r="W20" s="17">
        <v>0.13876533508300801</v>
      </c>
      <c r="X20">
        <v>0.54383277893066395</v>
      </c>
      <c r="Y20">
        <v>0.54383277893066395</v>
      </c>
      <c r="Z20">
        <v>0.6</v>
      </c>
      <c r="AA20">
        <v>0.9</v>
      </c>
      <c r="AB20">
        <v>0.6</v>
      </c>
      <c r="AC20">
        <v>0.72</v>
      </c>
      <c r="AD20">
        <v>0.1</v>
      </c>
      <c r="AE20">
        <v>0.3</v>
      </c>
    </row>
    <row r="21" spans="1:31" x14ac:dyDescent="0.15">
      <c r="A21" s="6">
        <v>961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12.3342037200928</v>
      </c>
      <c r="L21" s="10">
        <v>0.65141677856445301</v>
      </c>
      <c r="M21">
        <v>0.4273681640625</v>
      </c>
      <c r="N21">
        <v>10.740394592285201</v>
      </c>
      <c r="O21">
        <v>7</v>
      </c>
      <c r="P21">
        <v>7</v>
      </c>
      <c r="Q21">
        <v>17</v>
      </c>
      <c r="R21" s="16">
        <v>0.4118</v>
      </c>
      <c r="S21" s="16">
        <f t="shared" ref="S21:S52" si="1">O21/E21</f>
        <v>0.7</v>
      </c>
      <c r="T21">
        <v>5.4818248748779297</v>
      </c>
      <c r="U21">
        <v>5.0223312377929696</v>
      </c>
      <c r="V21">
        <v>4.8790793418884304</v>
      </c>
      <c r="W21" s="17">
        <v>0.14325189590454099</v>
      </c>
      <c r="X21">
        <v>0.60274553298950195</v>
      </c>
      <c r="Y21">
        <v>0.60274553298950195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165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12.1975288391113</v>
      </c>
      <c r="L22" s="10">
        <v>0.72703552246093694</v>
      </c>
      <c r="M22">
        <v>0.51640319824218694</v>
      </c>
      <c r="N22">
        <v>10.6387157440185</v>
      </c>
      <c r="O22">
        <v>7</v>
      </c>
      <c r="P22">
        <v>7</v>
      </c>
      <c r="Q22">
        <v>17</v>
      </c>
      <c r="R22" s="16">
        <v>0.4118</v>
      </c>
      <c r="S22" s="16">
        <f t="shared" si="1"/>
        <v>0.7</v>
      </c>
      <c r="T22">
        <v>5.1443672180175799</v>
      </c>
      <c r="U22">
        <v>4.70526123046875</v>
      </c>
      <c r="V22">
        <v>4.5597567558288601</v>
      </c>
      <c r="W22" s="17">
        <v>0.14550447463989299</v>
      </c>
      <c r="X22">
        <v>0.58461046218872104</v>
      </c>
      <c r="Y22">
        <v>0.58461046218872104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s="2" customFormat="1" x14ac:dyDescent="0.15">
      <c r="A23" s="7">
        <v>423</v>
      </c>
      <c r="B23" s="2">
        <v>19</v>
      </c>
      <c r="C23" s="2">
        <v>1</v>
      </c>
      <c r="D23" s="2">
        <v>10</v>
      </c>
      <c r="E23" s="2">
        <v>10</v>
      </c>
      <c r="F23" s="2">
        <v>10</v>
      </c>
      <c r="G23" s="2">
        <v>0</v>
      </c>
      <c r="H23" s="2">
        <v>9</v>
      </c>
      <c r="I23" s="2">
        <v>1</v>
      </c>
      <c r="J23" s="2">
        <v>0.95</v>
      </c>
      <c r="K23" s="11">
        <v>12.7167263031006</v>
      </c>
      <c r="L23" s="11">
        <v>0.750457763671875</v>
      </c>
      <c r="M23" s="2">
        <v>0.52469635009765603</v>
      </c>
      <c r="N23" s="2">
        <v>11.038276672363301</v>
      </c>
      <c r="O23" s="2">
        <v>8</v>
      </c>
      <c r="P23" s="2">
        <v>8</v>
      </c>
      <c r="Q23" s="2">
        <v>18</v>
      </c>
      <c r="R23" s="18">
        <v>0.44440000000000002</v>
      </c>
      <c r="S23" s="18">
        <f t="shared" si="1"/>
        <v>0.8</v>
      </c>
      <c r="T23" s="2">
        <v>5.4363975524902299</v>
      </c>
      <c r="U23" s="2">
        <v>4.9653482437133798</v>
      </c>
      <c r="V23" s="2">
        <v>4.8048963546752903</v>
      </c>
      <c r="W23" s="11">
        <v>0.16045188903808599</v>
      </c>
      <c r="X23" s="2">
        <v>0.63150119781494096</v>
      </c>
      <c r="Y23" s="2">
        <v>0.63150119781494096</v>
      </c>
      <c r="Z23" s="2">
        <v>0.8</v>
      </c>
      <c r="AA23" s="2">
        <v>1</v>
      </c>
      <c r="AB23" s="2">
        <v>0.55555555555555602</v>
      </c>
      <c r="AC23" s="2">
        <v>0.71428571428571397</v>
      </c>
      <c r="AD23" s="2">
        <v>0</v>
      </c>
      <c r="AE23" s="2">
        <v>0.2</v>
      </c>
    </row>
    <row r="24" spans="1:31" x14ac:dyDescent="0.15">
      <c r="A24" s="6">
        <v>577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12.5681343078613</v>
      </c>
      <c r="L24" s="10">
        <v>1.6681442260742201</v>
      </c>
      <c r="M24">
        <v>1.4499664306640601</v>
      </c>
      <c r="N24">
        <v>9.9293594360351598</v>
      </c>
      <c r="O24">
        <v>8</v>
      </c>
      <c r="P24">
        <v>8</v>
      </c>
      <c r="Q24">
        <v>18</v>
      </c>
      <c r="R24" s="16">
        <v>0.44440000000000002</v>
      </c>
      <c r="S24" s="16">
        <f t="shared" si="1"/>
        <v>0.8</v>
      </c>
      <c r="T24">
        <v>5.2424602508544904</v>
      </c>
      <c r="U24">
        <v>4.8652920722961399</v>
      </c>
      <c r="V24">
        <v>4.61120510101318</v>
      </c>
      <c r="W24" s="17">
        <v>0.25408697128295898</v>
      </c>
      <c r="X24">
        <v>0.63125514984130904</v>
      </c>
      <c r="Y24">
        <v>0.63125514984130904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387</v>
      </c>
      <c r="B25">
        <v>17</v>
      </c>
      <c r="C25">
        <v>3</v>
      </c>
      <c r="D25">
        <v>10</v>
      </c>
      <c r="E25">
        <v>10</v>
      </c>
      <c r="F25">
        <v>10</v>
      </c>
      <c r="G25">
        <v>0</v>
      </c>
      <c r="H25">
        <v>7</v>
      </c>
      <c r="I25">
        <v>3</v>
      </c>
      <c r="J25">
        <v>0.85</v>
      </c>
      <c r="K25" s="3">
        <v>9.1795406341552699</v>
      </c>
      <c r="L25" s="10">
        <v>1.6706008911132799</v>
      </c>
      <c r="M25">
        <v>0.61669158935546897</v>
      </c>
      <c r="N25">
        <v>7.2140235900878897</v>
      </c>
      <c r="O25">
        <v>5</v>
      </c>
      <c r="P25">
        <v>5</v>
      </c>
      <c r="Q25">
        <v>15</v>
      </c>
      <c r="R25" s="16">
        <v>0.33329999999999999</v>
      </c>
      <c r="S25" s="16">
        <f t="shared" si="1"/>
        <v>0.5</v>
      </c>
      <c r="T25">
        <v>4.4464607238769496</v>
      </c>
      <c r="U25">
        <v>4.0024466514587402</v>
      </c>
      <c r="V25">
        <v>3.8327934741973899</v>
      </c>
      <c r="W25" s="17">
        <v>0.16965317726135301</v>
      </c>
      <c r="X25">
        <v>0.61366724967956499</v>
      </c>
      <c r="Y25">
        <v>0.61366724967956499</v>
      </c>
      <c r="Z25">
        <v>0.5</v>
      </c>
      <c r="AA25">
        <v>1</v>
      </c>
      <c r="AB25">
        <v>0.66666666666666696</v>
      </c>
      <c r="AC25">
        <v>0.8</v>
      </c>
      <c r="AD25">
        <v>0</v>
      </c>
      <c r="AE25">
        <v>0.5</v>
      </c>
    </row>
    <row r="26" spans="1:31" x14ac:dyDescent="0.15">
      <c r="A26" s="6">
        <v>112</v>
      </c>
      <c r="B26">
        <v>17</v>
      </c>
      <c r="C26">
        <v>3</v>
      </c>
      <c r="D26">
        <v>10</v>
      </c>
      <c r="E26">
        <v>10</v>
      </c>
      <c r="F26">
        <v>10</v>
      </c>
      <c r="G26">
        <v>0</v>
      </c>
      <c r="H26">
        <v>7</v>
      </c>
      <c r="I26">
        <v>3</v>
      </c>
      <c r="J26">
        <v>0.85</v>
      </c>
      <c r="K26" s="3">
        <v>8.9480361938476598</v>
      </c>
      <c r="L26" s="10">
        <v>1.6710662841796899</v>
      </c>
      <c r="M26">
        <v>0.69068527221679699</v>
      </c>
      <c r="N26">
        <v>7.1277313232421902</v>
      </c>
      <c r="O26">
        <v>5</v>
      </c>
      <c r="P26">
        <v>5</v>
      </c>
      <c r="Q26">
        <v>15</v>
      </c>
      <c r="R26" s="16">
        <v>0.33329999999999999</v>
      </c>
      <c r="S26" s="16">
        <f t="shared" si="1"/>
        <v>0.5</v>
      </c>
      <c r="T26">
        <v>3.9528541564941402</v>
      </c>
      <c r="U26">
        <v>3.5617759227752699</v>
      </c>
      <c r="V26">
        <v>3.4006295204162602</v>
      </c>
      <c r="W26" s="17">
        <v>0.16114640235900901</v>
      </c>
      <c r="X26">
        <v>0.55222463607788097</v>
      </c>
      <c r="Y26">
        <v>0.55222463607788097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291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9.5702247619628906</v>
      </c>
      <c r="L27" s="10">
        <v>1.6777858734130899</v>
      </c>
      <c r="M27">
        <v>0.52964401245117199</v>
      </c>
      <c r="N27">
        <v>7.4477958679199201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4.4827747344970703</v>
      </c>
      <c r="U27">
        <v>4.02935695648193</v>
      </c>
      <c r="V27">
        <v>3.8488106727600102</v>
      </c>
      <c r="W27" s="17">
        <v>0.18054628372192399</v>
      </c>
      <c r="X27">
        <v>0.63396406173706099</v>
      </c>
      <c r="Y27">
        <v>0.63396406173706099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236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8.6139144897460902</v>
      </c>
      <c r="L28" s="10">
        <v>1.6832447052002</v>
      </c>
      <c r="M28">
        <v>1.0233688354492201</v>
      </c>
      <c r="N28">
        <v>7.7014026641845703</v>
      </c>
      <c r="O28">
        <v>7</v>
      </c>
      <c r="P28">
        <v>7</v>
      </c>
      <c r="Q28">
        <v>16</v>
      </c>
      <c r="R28" s="16">
        <v>0.4375</v>
      </c>
      <c r="S28" s="16">
        <f t="shared" si="1"/>
        <v>0.7</v>
      </c>
      <c r="T28">
        <v>4.2170715332031197</v>
      </c>
      <c r="U28">
        <v>3.7632749080657999</v>
      </c>
      <c r="V28">
        <v>3.6733157634735099</v>
      </c>
      <c r="W28" s="17">
        <v>8.9959144592285198E-2</v>
      </c>
      <c r="X28">
        <v>0.54375576972961404</v>
      </c>
      <c r="Y28">
        <v>0.54375576972961404</v>
      </c>
      <c r="Z28">
        <v>0.7</v>
      </c>
      <c r="AA28">
        <v>0.9</v>
      </c>
      <c r="AB28">
        <v>0.5625</v>
      </c>
      <c r="AC28">
        <v>0.69230769230769196</v>
      </c>
      <c r="AD28">
        <v>0.1</v>
      </c>
      <c r="AE28">
        <v>0.2</v>
      </c>
    </row>
    <row r="29" spans="1:31" x14ac:dyDescent="0.15">
      <c r="A29" s="6">
        <v>733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11.8653621673584</v>
      </c>
      <c r="L29" s="10">
        <v>1.68826484680176</v>
      </c>
      <c r="M29">
        <v>1.46877670288086</v>
      </c>
      <c r="N29">
        <v>9.1130142211914098</v>
      </c>
      <c r="O29">
        <v>6</v>
      </c>
      <c r="P29">
        <v>6</v>
      </c>
      <c r="Q29">
        <v>16</v>
      </c>
      <c r="R29" s="16">
        <v>0.375</v>
      </c>
      <c r="S29" s="16">
        <f t="shared" si="1"/>
        <v>0.6</v>
      </c>
      <c r="T29">
        <v>4.6890087127685502</v>
      </c>
      <c r="U29">
        <v>4.3773121833801296</v>
      </c>
      <c r="V29">
        <v>4.1230134963989302</v>
      </c>
      <c r="W29" s="17">
        <v>0.25429868698120101</v>
      </c>
      <c r="X29">
        <v>0.56599521636962902</v>
      </c>
      <c r="Y29">
        <v>0.56599521636962902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156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8.0599040985107404</v>
      </c>
      <c r="L30" s="10">
        <v>1.6942272186279299</v>
      </c>
      <c r="M30">
        <v>0.34922027587890597</v>
      </c>
      <c r="N30">
        <v>7.2469310760498002</v>
      </c>
      <c r="O30">
        <v>6</v>
      </c>
      <c r="P30">
        <v>6</v>
      </c>
      <c r="Q30">
        <v>16</v>
      </c>
      <c r="R30" s="16">
        <v>0.375</v>
      </c>
      <c r="S30" s="16">
        <f t="shared" si="1"/>
        <v>0.6</v>
      </c>
      <c r="T30">
        <v>4.22702980041504</v>
      </c>
      <c r="U30">
        <v>3.72976851463318</v>
      </c>
      <c r="V30">
        <v>3.6585106849670401</v>
      </c>
      <c r="W30" s="17">
        <v>7.1257829666137695E-2</v>
      </c>
      <c r="X30">
        <v>0.56851911544799805</v>
      </c>
      <c r="Y30">
        <v>0.56851911544799805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340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8.4743232727050799</v>
      </c>
      <c r="L31" s="10">
        <v>1.6982879638671899</v>
      </c>
      <c r="M31">
        <v>0.299484252929687</v>
      </c>
      <c r="N31">
        <v>7.7963790893554696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4.3938579559326199</v>
      </c>
      <c r="U31">
        <v>3.8487272262573202</v>
      </c>
      <c r="V31">
        <v>3.7890763282775901</v>
      </c>
      <c r="W31" s="17">
        <v>5.96508979797363E-2</v>
      </c>
      <c r="X31">
        <v>0.60478162765502896</v>
      </c>
      <c r="Y31">
        <v>0.60478162765502896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210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9.3285999298095703</v>
      </c>
      <c r="L32" s="10">
        <v>1.6996536254882799</v>
      </c>
      <c r="M32">
        <v>1.1137390136718699</v>
      </c>
      <c r="N32">
        <v>6.60658836364746</v>
      </c>
      <c r="O32">
        <v>5</v>
      </c>
      <c r="P32">
        <v>5</v>
      </c>
      <c r="Q32">
        <v>14</v>
      </c>
      <c r="R32" s="16">
        <v>0.35709999999999997</v>
      </c>
      <c r="S32" s="16">
        <f t="shared" si="1"/>
        <v>0.5</v>
      </c>
      <c r="T32">
        <v>4.1583976745605504</v>
      </c>
      <c r="U32">
        <v>3.84421730041504</v>
      </c>
      <c r="V32">
        <v>3.6080558300018302</v>
      </c>
      <c r="W32" s="17">
        <v>0.23616147041320801</v>
      </c>
      <c r="X32">
        <v>0.55034184455871604</v>
      </c>
      <c r="Y32">
        <v>0.55034184455871604</v>
      </c>
      <c r="Z32">
        <v>0.5</v>
      </c>
      <c r="AA32">
        <v>0.9</v>
      </c>
      <c r="AB32">
        <v>0.64285714285714302</v>
      </c>
      <c r="AC32">
        <v>0.75</v>
      </c>
      <c r="AD32">
        <v>0.1</v>
      </c>
      <c r="AE32">
        <v>0.4</v>
      </c>
    </row>
    <row r="33" spans="1:31" x14ac:dyDescent="0.15">
      <c r="A33" s="6">
        <v>274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8.7565059661865199</v>
      </c>
      <c r="L33" s="10">
        <v>1.70070648193359</v>
      </c>
      <c r="M33">
        <v>0.222496032714844</v>
      </c>
      <c r="N33">
        <v>8.0641384124755895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4.5921669006347701</v>
      </c>
      <c r="U33">
        <v>4.0288748741149902</v>
      </c>
      <c r="V33">
        <v>3.97016382217407</v>
      </c>
      <c r="W33" s="17">
        <v>5.8711051940918003E-2</v>
      </c>
      <c r="X33">
        <v>0.62200307846069303</v>
      </c>
      <c r="Y33">
        <v>0.62200307846069303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185</v>
      </c>
      <c r="B34">
        <v>15</v>
      </c>
      <c r="C34">
        <v>5</v>
      </c>
      <c r="D34">
        <v>10</v>
      </c>
      <c r="E34">
        <v>10</v>
      </c>
      <c r="F34">
        <v>9</v>
      </c>
      <c r="G34">
        <v>1</v>
      </c>
      <c r="H34">
        <v>6</v>
      </c>
      <c r="I34">
        <v>4</v>
      </c>
      <c r="J34">
        <v>0.75</v>
      </c>
      <c r="K34" s="3">
        <v>7.7991294860839799</v>
      </c>
      <c r="L34" s="10">
        <v>1.7056751251220701</v>
      </c>
      <c r="M34">
        <v>0.37688446044921903</v>
      </c>
      <c r="N34">
        <v>6.8337669372558603</v>
      </c>
      <c r="O34">
        <v>5</v>
      </c>
      <c r="P34">
        <v>5</v>
      </c>
      <c r="Q34">
        <v>13</v>
      </c>
      <c r="R34" s="16">
        <v>0.3846</v>
      </c>
      <c r="S34" s="16">
        <f t="shared" si="1"/>
        <v>0.5</v>
      </c>
      <c r="T34">
        <v>3.6019020080566402</v>
      </c>
      <c r="U34">
        <v>3.1437215805053702</v>
      </c>
      <c r="V34">
        <v>3.1551084518432599</v>
      </c>
      <c r="W34" s="17">
        <v>1.1386871337890601E-2</v>
      </c>
      <c r="X34">
        <v>0.44679355621337902</v>
      </c>
      <c r="Y34">
        <v>0.44679355621337902</v>
      </c>
      <c r="Z34">
        <v>0.5</v>
      </c>
      <c r="AA34">
        <v>0.8</v>
      </c>
      <c r="AB34">
        <v>0.61538461538461497</v>
      </c>
      <c r="AC34">
        <v>0.69565217391304301</v>
      </c>
      <c r="AD34">
        <v>0.2</v>
      </c>
      <c r="AE34">
        <v>0.3</v>
      </c>
    </row>
    <row r="35" spans="1:31" x14ac:dyDescent="0.15">
      <c r="A35" s="6">
        <v>229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10.3217124938965</v>
      </c>
      <c r="L35" s="10">
        <v>1.7060852050781199</v>
      </c>
      <c r="M35">
        <v>1.0290412902832</v>
      </c>
      <c r="N35">
        <v>7.3843078613281197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4.8080120086669904</v>
      </c>
      <c r="U35">
        <v>4.4200329780578604</v>
      </c>
      <c r="V35">
        <v>4.1532464027404803</v>
      </c>
      <c r="W35" s="17">
        <v>0.26678657531738298</v>
      </c>
      <c r="X35">
        <v>0.654765605926514</v>
      </c>
      <c r="Y35">
        <v>0.654765605926514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819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8.2987251281738299</v>
      </c>
      <c r="L36" s="10">
        <v>1.70660972595215</v>
      </c>
      <c r="M36">
        <v>1.26260757446289</v>
      </c>
      <c r="N36">
        <v>6.0201244354248002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3.8572235107421902</v>
      </c>
      <c r="U36">
        <v>3.5492651462554901</v>
      </c>
      <c r="V36">
        <v>3.3701317310333301</v>
      </c>
      <c r="W36" s="17">
        <v>0.179133415222168</v>
      </c>
      <c r="X36">
        <v>0.48709177970886203</v>
      </c>
      <c r="Y36">
        <v>0.48709177970886203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929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8.7811965942382795</v>
      </c>
      <c r="L37" s="10">
        <v>1.7233200073242201</v>
      </c>
      <c r="M37">
        <v>0.264495849609375</v>
      </c>
      <c r="N37">
        <v>8.1160583496093697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3.8780536651611301</v>
      </c>
      <c r="U37">
        <v>3.3767738342285201</v>
      </c>
      <c r="V37">
        <v>3.3147168159484899</v>
      </c>
      <c r="W37" s="17">
        <v>6.2057018280029297E-2</v>
      </c>
      <c r="X37">
        <v>0.56333684921264604</v>
      </c>
      <c r="Y37">
        <v>0.56333684921264604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680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12.677793502807599</v>
      </c>
      <c r="L38" s="10">
        <v>1.7241325378418</v>
      </c>
      <c r="M38">
        <v>1.41609954833984</v>
      </c>
      <c r="N38">
        <v>9.0904026031494105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5.0513935089111301</v>
      </c>
      <c r="U38">
        <v>4.7370834350585902</v>
      </c>
      <c r="V38">
        <v>4.409912109375</v>
      </c>
      <c r="W38" s="17">
        <v>0.32717132568359403</v>
      </c>
      <c r="X38">
        <v>0.64148139953613303</v>
      </c>
      <c r="Y38">
        <v>0.64148139953613303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789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8.9034385681152308</v>
      </c>
      <c r="L39" s="10">
        <v>1.7263031005859399</v>
      </c>
      <c r="M39">
        <v>0.722869873046875</v>
      </c>
      <c r="N39">
        <v>6.9083061218261701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4.5310344696044904</v>
      </c>
      <c r="U39">
        <v>4.1130523681640598</v>
      </c>
      <c r="V39">
        <v>3.9371972084045401</v>
      </c>
      <c r="W39" s="17">
        <v>0.17585515975952201</v>
      </c>
      <c r="X39">
        <v>0.59383726119995095</v>
      </c>
      <c r="Y39">
        <v>0.59383726119995095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952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9.2976856231689506</v>
      </c>
      <c r="L40" s="10">
        <v>1.77970123291016</v>
      </c>
      <c r="M40">
        <v>0.87759017944335904</v>
      </c>
      <c r="N40">
        <v>7.7329463958740199</v>
      </c>
      <c r="O40">
        <v>7</v>
      </c>
      <c r="P40">
        <v>7</v>
      </c>
      <c r="Q40">
        <v>17</v>
      </c>
      <c r="R40" s="16">
        <v>0.4118</v>
      </c>
      <c r="S40" s="16">
        <f t="shared" si="1"/>
        <v>0.7</v>
      </c>
      <c r="T40">
        <v>4.7303161621093697</v>
      </c>
      <c r="U40">
        <v>4.23921871185303</v>
      </c>
      <c r="V40">
        <v>4.0963802337646502</v>
      </c>
      <c r="W40" s="17">
        <v>0.14283847808837899</v>
      </c>
      <c r="X40">
        <v>0.63393592834472701</v>
      </c>
      <c r="Y40">
        <v>0.63393592834472701</v>
      </c>
      <c r="Z40">
        <v>0.7</v>
      </c>
      <c r="AA40">
        <v>1</v>
      </c>
      <c r="AB40">
        <v>0.58823529411764697</v>
      </c>
      <c r="AC40">
        <v>0.74074074074074103</v>
      </c>
      <c r="AD40">
        <v>0</v>
      </c>
      <c r="AE40">
        <v>0.3</v>
      </c>
    </row>
    <row r="41" spans="1:31" x14ac:dyDescent="0.15">
      <c r="A41" s="6">
        <v>777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8.9486865997314506</v>
      </c>
      <c r="L41" s="10">
        <v>1.78264808654785</v>
      </c>
      <c r="M41">
        <v>0.23514938354492201</v>
      </c>
      <c r="N41">
        <v>8.07464599609375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4.5312309265136701</v>
      </c>
      <c r="U41">
        <v>3.9839284420013401</v>
      </c>
      <c r="V41">
        <v>3.9108977317810099</v>
      </c>
      <c r="W41" s="17">
        <v>7.30307102203369E-2</v>
      </c>
      <c r="X41">
        <v>0.62033319473266602</v>
      </c>
      <c r="Y41">
        <v>0.62033319473266602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484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8.8144931793212908</v>
      </c>
      <c r="L42" s="10">
        <v>1.7835502624511701</v>
      </c>
      <c r="M42">
        <v>0.373977661132812</v>
      </c>
      <c r="N42">
        <v>8.1943149566650408</v>
      </c>
      <c r="O42">
        <v>6</v>
      </c>
      <c r="P42">
        <v>6</v>
      </c>
      <c r="Q42">
        <v>16</v>
      </c>
      <c r="R42" s="16">
        <v>0.375</v>
      </c>
      <c r="S42" s="16">
        <f t="shared" si="1"/>
        <v>0.6</v>
      </c>
      <c r="T42">
        <v>4.7864646911621103</v>
      </c>
      <c r="U42">
        <v>4.2123579978942898</v>
      </c>
      <c r="V42">
        <v>4.1573114395141602</v>
      </c>
      <c r="W42" s="17">
        <v>5.5046558380127002E-2</v>
      </c>
      <c r="X42">
        <v>0.629153251647949</v>
      </c>
      <c r="Y42">
        <v>0.629153251647949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x14ac:dyDescent="0.15">
      <c r="A43" s="6">
        <v>550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8.6461982727050799</v>
      </c>
      <c r="L43" s="10">
        <v>1.7879829406738299</v>
      </c>
      <c r="M43">
        <v>0.401031494140625</v>
      </c>
      <c r="N43">
        <v>7.96299171447754</v>
      </c>
      <c r="O43">
        <v>5</v>
      </c>
      <c r="P43">
        <v>5</v>
      </c>
      <c r="Q43">
        <v>14</v>
      </c>
      <c r="R43" s="16">
        <v>0.35709999999999997</v>
      </c>
      <c r="S43" s="16">
        <f t="shared" si="1"/>
        <v>0.5</v>
      </c>
      <c r="T43">
        <v>3.7097034454345699</v>
      </c>
      <c r="U43">
        <v>3.2565262317657502</v>
      </c>
      <c r="V43">
        <v>3.1910443305969198</v>
      </c>
      <c r="W43" s="17">
        <v>6.5481901168823201E-2</v>
      </c>
      <c r="X43">
        <v>0.51865911483764604</v>
      </c>
      <c r="Y43">
        <v>0.51865911483764604</v>
      </c>
      <c r="Z43">
        <v>0.5</v>
      </c>
      <c r="AA43">
        <v>0.9</v>
      </c>
      <c r="AB43">
        <v>0.64285714285714302</v>
      </c>
      <c r="AC43">
        <v>0.75</v>
      </c>
      <c r="AD43">
        <v>0.1</v>
      </c>
      <c r="AE43">
        <v>0.4</v>
      </c>
    </row>
    <row r="44" spans="1:31" x14ac:dyDescent="0.15">
      <c r="A44" s="6">
        <v>753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8.7162609100341797</v>
      </c>
      <c r="L44" s="10">
        <v>1.7887706756591799</v>
      </c>
      <c r="M44">
        <v>0.74873352050781194</v>
      </c>
      <c r="N44">
        <v>6.4296302795410201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4.3663463592529297</v>
      </c>
      <c r="U44">
        <v>3.9760718345642099</v>
      </c>
      <c r="V44">
        <v>3.7783355712890598</v>
      </c>
      <c r="W44" s="17">
        <v>0.19773626327514701</v>
      </c>
      <c r="X44">
        <v>0.58801078796386697</v>
      </c>
      <c r="Y44">
        <v>0.58801078796386697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s="1" customFormat="1" x14ac:dyDescent="0.15">
      <c r="A45" s="8">
        <v>944</v>
      </c>
      <c r="B45" s="1">
        <v>13</v>
      </c>
      <c r="C45" s="1">
        <v>7</v>
      </c>
      <c r="D45" s="1">
        <v>10</v>
      </c>
      <c r="E45" s="1">
        <v>10</v>
      </c>
      <c r="F45" s="1">
        <v>10</v>
      </c>
      <c r="G45" s="1">
        <v>0</v>
      </c>
      <c r="H45" s="1">
        <v>3</v>
      </c>
      <c r="I45" s="1">
        <v>7</v>
      </c>
      <c r="J45" s="1">
        <v>0.65</v>
      </c>
      <c r="K45" s="12">
        <v>8.2326736450195295</v>
      </c>
      <c r="L45" s="12">
        <v>4.9250335693359402</v>
      </c>
      <c r="M45" s="1">
        <v>1.24188232421875</v>
      </c>
      <c r="N45" s="1">
        <v>5.7638072967529297</v>
      </c>
      <c r="O45" s="1">
        <v>2</v>
      </c>
      <c r="P45" s="1">
        <v>2</v>
      </c>
      <c r="Q45" s="1">
        <v>12</v>
      </c>
      <c r="R45" s="19">
        <v>0.16669999999999999</v>
      </c>
      <c r="S45" s="19">
        <f t="shared" si="1"/>
        <v>0.2</v>
      </c>
      <c r="T45" s="1">
        <v>2.97713279724121</v>
      </c>
      <c r="U45" s="1">
        <v>2.6054446697235099</v>
      </c>
      <c r="V45" s="1">
        <v>2.4249529838561998</v>
      </c>
      <c r="W45" s="12">
        <v>0.18049168586730999</v>
      </c>
      <c r="X45" s="1">
        <v>0.55217981338500999</v>
      </c>
      <c r="Y45" s="1">
        <v>0.55217981338500999</v>
      </c>
      <c r="Z45" s="1">
        <v>0.2</v>
      </c>
      <c r="AA45" s="1">
        <v>1</v>
      </c>
      <c r="AB45" s="1">
        <v>0.83333333333333304</v>
      </c>
      <c r="AC45" s="1">
        <v>0.90909090909090895</v>
      </c>
      <c r="AD45" s="1">
        <v>0</v>
      </c>
      <c r="AE45" s="1">
        <v>0.8</v>
      </c>
    </row>
    <row r="46" spans="1:31" x14ac:dyDescent="0.15">
      <c r="A46" s="6">
        <v>77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 s="3">
        <v>8.6666221618652308</v>
      </c>
      <c r="L46" s="10">
        <v>5.86057472229004</v>
      </c>
      <c r="M46">
        <v>2.9895076751709002</v>
      </c>
      <c r="N46">
        <v>5.2519721984863299</v>
      </c>
      <c r="O46">
        <v>1</v>
      </c>
      <c r="P46">
        <v>1</v>
      </c>
      <c r="Q46">
        <v>10</v>
      </c>
      <c r="R46" s="16">
        <v>0.1</v>
      </c>
      <c r="S46" s="16">
        <f t="shared" si="1"/>
        <v>0.1</v>
      </c>
      <c r="T46">
        <v>2.2257652282714799</v>
      </c>
      <c r="U46">
        <v>2.0427062511444101</v>
      </c>
      <c r="V46">
        <v>1.73527932167053</v>
      </c>
      <c r="W46" s="17">
        <v>0.30742692947387701</v>
      </c>
      <c r="X46">
        <v>0.49048590660095198</v>
      </c>
      <c r="Y46">
        <v>0.49048590660095198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s="1" customFormat="1" x14ac:dyDescent="0.15">
      <c r="A47" s="8">
        <v>687</v>
      </c>
      <c r="B47" s="1">
        <v>14</v>
      </c>
      <c r="C47" s="1">
        <v>6</v>
      </c>
      <c r="D47" s="1">
        <v>10</v>
      </c>
      <c r="E47" s="1">
        <v>10</v>
      </c>
      <c r="F47" s="1">
        <v>10</v>
      </c>
      <c r="G47" s="1">
        <v>0</v>
      </c>
      <c r="H47" s="1">
        <v>4</v>
      </c>
      <c r="I47" s="1">
        <v>6</v>
      </c>
      <c r="J47" s="1">
        <v>0.7</v>
      </c>
      <c r="K47" s="12">
        <v>8.3900222778320295</v>
      </c>
      <c r="L47" s="12">
        <v>5.8916149139404297</v>
      </c>
      <c r="M47" s="1">
        <v>4.6129894256591797</v>
      </c>
      <c r="N47" s="1">
        <v>4.1149749755859402</v>
      </c>
      <c r="O47" s="1">
        <v>1</v>
      </c>
      <c r="P47" s="1">
        <v>1</v>
      </c>
      <c r="Q47" s="1">
        <v>11</v>
      </c>
      <c r="R47" s="19">
        <v>9.0899999999999995E-2</v>
      </c>
      <c r="S47" s="19">
        <f t="shared" si="1"/>
        <v>0.1</v>
      </c>
      <c r="T47" s="1">
        <v>2.75750732421875</v>
      </c>
      <c r="U47" s="1">
        <v>2.6343932151794398</v>
      </c>
      <c r="V47" s="1">
        <v>2.2495560646057098</v>
      </c>
      <c r="W47" s="12">
        <v>0.38483715057373102</v>
      </c>
      <c r="X47" s="1">
        <v>0.507951259613037</v>
      </c>
      <c r="Y47" s="1">
        <v>0.507951259613037</v>
      </c>
      <c r="Z47" s="1">
        <v>0.1</v>
      </c>
      <c r="AA47" s="1">
        <v>1</v>
      </c>
      <c r="AB47" s="1">
        <v>0.90909090909090895</v>
      </c>
      <c r="AC47" s="1">
        <v>0.952380952380952</v>
      </c>
      <c r="AD47" s="1">
        <v>0</v>
      </c>
      <c r="AE47" s="1">
        <v>0.9</v>
      </c>
    </row>
    <row r="48" spans="1:31" x14ac:dyDescent="0.15">
      <c r="A48" s="6">
        <v>606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 s="3">
        <v>8.4685020446777308</v>
      </c>
      <c r="L48" s="10">
        <v>5.9465026855468697</v>
      </c>
      <c r="M48">
        <v>3.25703048706055</v>
      </c>
      <c r="N48">
        <v>4.5645465850830096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2.76801681518555</v>
      </c>
      <c r="U48">
        <v>2.5805613994598402</v>
      </c>
      <c r="V48">
        <v>2.2478957176208501</v>
      </c>
      <c r="W48" s="17">
        <v>0.33266568183898898</v>
      </c>
      <c r="X48">
        <v>0.52012109756469704</v>
      </c>
      <c r="Y48">
        <v>0.52012109756469704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43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9.2298812866210902</v>
      </c>
      <c r="L49" s="10">
        <v>6.3182888031005904</v>
      </c>
      <c r="M49">
        <v>6.0869979858398402</v>
      </c>
      <c r="N49">
        <v>4.2744293212890598</v>
      </c>
      <c r="O49">
        <v>0</v>
      </c>
      <c r="P49">
        <v>0</v>
      </c>
      <c r="Q49">
        <v>10</v>
      </c>
      <c r="R49" s="16">
        <v>0</v>
      </c>
      <c r="S49" s="16">
        <f t="shared" si="1"/>
        <v>0</v>
      </c>
      <c r="T49">
        <v>2.9062728881835902</v>
      </c>
      <c r="U49">
        <v>2.8424408435821502</v>
      </c>
      <c r="V49">
        <v>2.3762557506561302</v>
      </c>
      <c r="W49" s="17">
        <v>0.466185092926025</v>
      </c>
      <c r="X49">
        <v>0.53001713752746604</v>
      </c>
      <c r="Y49">
        <v>0.53001713752746604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</row>
    <row r="50" spans="1:31" s="1" customFormat="1" x14ac:dyDescent="0.15">
      <c r="A50" s="8">
        <v>616</v>
      </c>
      <c r="B50" s="1">
        <v>14</v>
      </c>
      <c r="C50" s="1">
        <v>6</v>
      </c>
      <c r="D50" s="1">
        <v>10</v>
      </c>
      <c r="E50" s="1">
        <v>10</v>
      </c>
      <c r="F50" s="1">
        <v>10</v>
      </c>
      <c r="G50" s="1">
        <v>0</v>
      </c>
      <c r="H50" s="1">
        <v>4</v>
      </c>
      <c r="I50" s="1">
        <v>6</v>
      </c>
      <c r="J50" s="1">
        <v>0.7</v>
      </c>
      <c r="K50" s="12">
        <v>8.7890281677246094</v>
      </c>
      <c r="L50" s="12">
        <v>6.4778995513915998</v>
      </c>
      <c r="M50" s="1">
        <v>5.6865520477294904</v>
      </c>
      <c r="N50" s="1">
        <v>4.4588947296142596</v>
      </c>
      <c r="O50" s="1">
        <v>0</v>
      </c>
      <c r="P50" s="1">
        <v>0</v>
      </c>
      <c r="Q50" s="1">
        <v>10</v>
      </c>
      <c r="R50" s="19">
        <v>0</v>
      </c>
      <c r="S50" s="19">
        <f t="shared" si="1"/>
        <v>0</v>
      </c>
      <c r="T50" s="1">
        <v>2.5340843200683598</v>
      </c>
      <c r="U50" s="1">
        <v>2.4535269737243599</v>
      </c>
      <c r="V50" s="1">
        <v>2.0244913101196298</v>
      </c>
      <c r="W50" s="12">
        <v>0.429035663604736</v>
      </c>
      <c r="X50" s="1">
        <v>0.50959300994873002</v>
      </c>
      <c r="Y50" s="1">
        <v>0.50959300994873002</v>
      </c>
      <c r="Z50" s="1">
        <v>0</v>
      </c>
      <c r="AA50" s="1">
        <v>1</v>
      </c>
      <c r="AB50" s="1">
        <v>1</v>
      </c>
      <c r="AC50" s="1">
        <v>1</v>
      </c>
      <c r="AD50" s="1">
        <v>0</v>
      </c>
      <c r="AE50" s="1">
        <v>1</v>
      </c>
    </row>
    <row r="51" spans="1:31" s="1" customFormat="1" x14ac:dyDescent="0.15">
      <c r="A51" s="8">
        <v>708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8.7745628356933594</v>
      </c>
      <c r="L51" s="12">
        <v>5.1227645874023402</v>
      </c>
      <c r="M51" s="1">
        <v>3.5468273162841801</v>
      </c>
      <c r="N51" s="1">
        <v>4.1517295837402299</v>
      </c>
      <c r="O51" s="1">
        <v>2</v>
      </c>
      <c r="P51" s="1">
        <v>2</v>
      </c>
      <c r="Q51" s="1">
        <v>12</v>
      </c>
      <c r="R51" s="19">
        <v>0.16669999999999999</v>
      </c>
      <c r="S51" s="19">
        <f t="shared" si="1"/>
        <v>0.2</v>
      </c>
      <c r="T51" s="1">
        <v>2.9684677124023402</v>
      </c>
      <c r="U51" s="1">
        <v>2.8054153919220002</v>
      </c>
      <c r="V51" s="1">
        <v>2.4249863624572701</v>
      </c>
      <c r="W51" s="12">
        <v>0.38042902946472201</v>
      </c>
      <c r="X51" s="1">
        <v>0.54348134994506803</v>
      </c>
      <c r="Y51" s="1">
        <v>0.54348134994506803</v>
      </c>
      <c r="Z51" s="1">
        <v>0.2</v>
      </c>
      <c r="AA51" s="1">
        <v>1</v>
      </c>
      <c r="AB51" s="1">
        <v>0.83333333333333304</v>
      </c>
      <c r="AC51" s="1">
        <v>0.90909090909090895</v>
      </c>
      <c r="AD51" s="1">
        <v>0</v>
      </c>
      <c r="AE51" s="1">
        <v>0.8</v>
      </c>
    </row>
    <row r="52" spans="1:31" x14ac:dyDescent="0.15">
      <c r="A52" s="6">
        <v>479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8.4685764312744105</v>
      </c>
      <c r="L52" s="10">
        <v>5.1287879943847701</v>
      </c>
      <c r="M52">
        <v>3.6624755859375</v>
      </c>
      <c r="N52">
        <v>3.7469463348388699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3.0307636260986301</v>
      </c>
      <c r="U52">
        <v>2.8745484352111799</v>
      </c>
      <c r="V52">
        <v>2.4898514747619598</v>
      </c>
      <c r="W52" s="17">
        <v>0.38469696044921903</v>
      </c>
      <c r="X52">
        <v>0.54091215133667003</v>
      </c>
      <c r="Y52">
        <v>0.54091215133667003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1.9085392297482962</v>
      </c>
      <c r="W53" s="17">
        <f t="shared" ref="W53:AE53" si="2">AVERAGE(W2:W52)</f>
        <v>0.15519110361735033</v>
      </c>
      <c r="Z53" s="3">
        <f t="shared" si="2"/>
        <v>0.56078431372549031</v>
      </c>
      <c r="AA53" s="3">
        <f t="shared" si="2"/>
        <v>0.96666666666666645</v>
      </c>
      <c r="AB53" s="3">
        <f t="shared" si="2"/>
        <v>0.64867992824876819</v>
      </c>
      <c r="AC53" s="3">
        <f t="shared" si="2"/>
        <v>0.77095037979389902</v>
      </c>
      <c r="AD53" s="3">
        <f t="shared" si="2"/>
        <v>3.333333333333334E-2</v>
      </c>
      <c r="AE53" s="3">
        <f t="shared" si="2"/>
        <v>0.40588235294117658</v>
      </c>
    </row>
    <row r="54" spans="1:31" s="3" customFormat="1" x14ac:dyDescent="0.15">
      <c r="K54" s="14" t="s">
        <v>30</v>
      </c>
      <c r="L54" s="10">
        <f>MAX(L2:L52)</f>
        <v>6.4778995513915998</v>
      </c>
      <c r="W54" s="17">
        <f t="shared" ref="W54:AE54" si="3">MAX(W2:W52)</f>
        <v>0.466185092926025</v>
      </c>
      <c r="Z54" s="3">
        <f t="shared" si="3"/>
        <v>0.9</v>
      </c>
      <c r="AA54" s="3">
        <f t="shared" si="3"/>
        <v>1</v>
      </c>
      <c r="AB54" s="3">
        <f t="shared" si="3"/>
        <v>1</v>
      </c>
      <c r="AC54" s="3">
        <f t="shared" si="3"/>
        <v>1</v>
      </c>
      <c r="AD54" s="3">
        <f t="shared" si="3"/>
        <v>0.2</v>
      </c>
      <c r="AE54" s="3">
        <f t="shared" si="3"/>
        <v>1</v>
      </c>
    </row>
    <row r="55" spans="1:31" s="3" customFormat="1" x14ac:dyDescent="0.15">
      <c r="L55" s="10">
        <f>MIN(L2:L52)</f>
        <v>0.5689697265625</v>
      </c>
      <c r="W55" s="17">
        <f t="shared" ref="W55:AE55" si="4">MIN(W2:W52)</f>
        <v>4.0876865386962899E-3</v>
      </c>
      <c r="Z55" s="3">
        <f t="shared" si="4"/>
        <v>0</v>
      </c>
      <c r="AA55" s="3">
        <f t="shared" si="4"/>
        <v>0.8</v>
      </c>
      <c r="AB55" s="3">
        <f t="shared" si="4"/>
        <v>0.52631578947368396</v>
      </c>
      <c r="AC55" s="3">
        <f t="shared" si="4"/>
        <v>0.66666666666666696</v>
      </c>
      <c r="AD55" s="3">
        <f t="shared" si="4"/>
        <v>0</v>
      </c>
      <c r="AE55" s="3">
        <f t="shared" si="4"/>
        <v>0.1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s="3" t="s">
        <v>164</v>
      </c>
      <c r="N62" s="3" t="s">
        <v>165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7</v>
      </c>
      <c r="M64">
        <v>30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s="26" customFormat="1" x14ac:dyDescent="0.15">
      <c r="K65" s="27" t="s">
        <v>66</v>
      </c>
      <c r="L65" s="27">
        <f>COUNTIF(L2:L52,"&lt;0.838")-COUNTIF(L2:L52,"&lt;0.643")</f>
        <v>15</v>
      </c>
      <c r="O65" s="3">
        <v>0.45</v>
      </c>
      <c r="P65" s="3">
        <v>-900</v>
      </c>
      <c r="Q65" s="3">
        <v>1100</v>
      </c>
      <c r="R65" s="3">
        <v>55</v>
      </c>
      <c r="W65" s="27"/>
    </row>
    <row r="66" spans="11:23" x14ac:dyDescent="0.15">
      <c r="K66" s="3" t="s">
        <v>67</v>
      </c>
      <c r="L66" s="3">
        <f>COUNTIF(L2:L52,"&lt;1.033")-COUNTIF(L2:L52,"&lt;0.838")</f>
        <v>0</v>
      </c>
      <c r="M66">
        <v>70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21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>
        <v>11</v>
      </c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>
        <v>8</v>
      </c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>
        <v>3</v>
      </c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3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 s="3">
        <v>1.9079999999999999</v>
      </c>
      <c r="O84" s="3">
        <v>0.155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N85" s="3">
        <v>2.5009999999999999</v>
      </c>
      <c r="O85" s="3">
        <v>0.21299999999999999</v>
      </c>
      <c r="W85" s="17"/>
    </row>
    <row r="86" spans="11:23" x14ac:dyDescent="0.15">
      <c r="K86" s="3" t="s">
        <v>87</v>
      </c>
      <c r="L86" s="3">
        <f>COUNTIF(L2:L52,"&lt;4.933")-COUNTIF(L2:L52,"&lt;4.738")</f>
        <v>1</v>
      </c>
      <c r="N86" s="3">
        <v>3.472</v>
      </c>
      <c r="O86" s="3">
        <v>0.29099999999999998</v>
      </c>
      <c r="W86" s="17"/>
    </row>
    <row r="87" spans="11:23" x14ac:dyDescent="0.15">
      <c r="K87" s="3" t="s">
        <v>88</v>
      </c>
      <c r="L87" s="3">
        <f>COUNTIF(L2:L52,"&lt;5.128")-COUNTIF(L2:L52,"&lt;4.933")</f>
        <v>1</v>
      </c>
      <c r="W87" s="17"/>
    </row>
    <row r="88" spans="11:23" x14ac:dyDescent="0.15">
      <c r="K88" s="3" t="s">
        <v>89</v>
      </c>
      <c r="L88" s="3">
        <f>COUNTIF(L2:L52,"&lt;5.323")-COUNTIF(L2:L52,"&lt;5.128")</f>
        <v>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2</v>
      </c>
      <c r="W91" s="17"/>
    </row>
    <row r="92" spans="11:23" x14ac:dyDescent="0.15">
      <c r="K92" s="3" t="s">
        <v>93</v>
      </c>
      <c r="L92" s="3">
        <f>COUNTIF(L2:L52,"&lt;6.103")-COUNTIF(L2:L52,"&lt;5.908")</f>
        <v>1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2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E124"/>
  <sheetViews>
    <sheetView topLeftCell="F109" workbookViewId="0">
      <selection activeCell="F1" sqref="A1:XFD130"/>
    </sheetView>
  </sheetViews>
  <sheetFormatPr defaultColWidth="8.875" defaultRowHeight="13.5" x14ac:dyDescent="0.15"/>
  <cols>
    <col min="11" max="12" width="18.75" customWidth="1"/>
    <col min="13" max="14" width="12.875"/>
    <col min="20" max="22" width="12.875"/>
    <col min="23" max="23" width="22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9.22979736328125</v>
      </c>
      <c r="L2" s="10">
        <v>0.79234123229980502</v>
      </c>
      <c r="M2">
        <v>0.33351898193359403</v>
      </c>
      <c r="N2">
        <v>8.2526779174804705</v>
      </c>
      <c r="O2">
        <v>6</v>
      </c>
      <c r="P2">
        <v>6</v>
      </c>
      <c r="Q2">
        <v>15</v>
      </c>
      <c r="R2" s="16">
        <v>0.4</v>
      </c>
      <c r="S2" s="16">
        <f t="shared" ref="S2:S29" si="0">O2/E2</f>
        <v>0.6</v>
      </c>
      <c r="T2">
        <v>4.6311798095703098</v>
      </c>
      <c r="U2">
        <v>4.1882486343383798</v>
      </c>
      <c r="V2">
        <v>4.1018190383911097</v>
      </c>
      <c r="W2" s="17">
        <v>8.6429595947265597E-2</v>
      </c>
      <c r="X2">
        <v>0.529360771179199</v>
      </c>
      <c r="Y2">
        <v>0.529360771179199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1" customFormat="1" x14ac:dyDescent="0.15">
      <c r="A3" s="6">
        <v>337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9.7676258087158203</v>
      </c>
      <c r="L3" s="10">
        <v>0.74655914306640603</v>
      </c>
      <c r="M3">
        <v>0.241783142089844</v>
      </c>
      <c r="N3">
        <v>8.7524642944335902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5.3478622436523402</v>
      </c>
      <c r="U3">
        <v>4.8198900222778303</v>
      </c>
      <c r="V3">
        <v>4.7304625511169398</v>
      </c>
      <c r="W3" s="17">
        <v>8.94274711608887E-2</v>
      </c>
      <c r="X3">
        <v>0.61739969253539995</v>
      </c>
      <c r="Y3">
        <v>0.61739969253539995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10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9.4220714569091797</v>
      </c>
      <c r="L4" s="10">
        <v>0.80937194824218694</v>
      </c>
      <c r="M4">
        <v>0.32625579833984403</v>
      </c>
      <c r="N4">
        <v>8.3502616882324201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4.9070892333984402</v>
      </c>
      <c r="U4">
        <v>4.4338440895080602</v>
      </c>
      <c r="V4">
        <v>4.3392705917358398</v>
      </c>
      <c r="W4" s="17">
        <v>9.4573497772216797E-2</v>
      </c>
      <c r="X4">
        <v>0.56781864166259799</v>
      </c>
      <c r="Y4">
        <v>0.56781864166259799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8">
        <v>915</v>
      </c>
      <c r="B5" s="1">
        <v>19</v>
      </c>
      <c r="C5" s="1">
        <v>1</v>
      </c>
      <c r="D5" s="1">
        <v>10</v>
      </c>
      <c r="E5" s="1">
        <v>10</v>
      </c>
      <c r="F5" s="1">
        <v>10</v>
      </c>
      <c r="G5" s="1">
        <v>0</v>
      </c>
      <c r="H5" s="1">
        <v>9</v>
      </c>
      <c r="I5" s="1">
        <v>1</v>
      </c>
      <c r="J5" s="1">
        <v>0.95</v>
      </c>
      <c r="K5" s="12">
        <v>11.6143226623535</v>
      </c>
      <c r="L5" s="12">
        <v>0.63996124267578103</v>
      </c>
      <c r="M5" s="1">
        <v>0.46014785766601601</v>
      </c>
      <c r="N5" s="1">
        <v>10.395582199096699</v>
      </c>
      <c r="O5" s="1">
        <v>7</v>
      </c>
      <c r="P5" s="1">
        <v>7</v>
      </c>
      <c r="Q5" s="1">
        <v>17</v>
      </c>
      <c r="R5" s="19">
        <v>0.4118</v>
      </c>
      <c r="S5" s="19">
        <f t="shared" si="0"/>
        <v>0.7</v>
      </c>
      <c r="T5" s="1">
        <v>5.3450222015380904</v>
      </c>
      <c r="U5" s="1">
        <v>4.8760857582092303</v>
      </c>
      <c r="V5" s="1">
        <v>4.7778882980346697</v>
      </c>
      <c r="W5" s="12">
        <v>9.8197460174560505E-2</v>
      </c>
      <c r="X5" s="1">
        <v>0.56713390350341797</v>
      </c>
      <c r="Y5" s="1">
        <v>0.56713390350341797</v>
      </c>
      <c r="Z5" s="1">
        <v>0.7</v>
      </c>
      <c r="AA5" s="1">
        <v>1</v>
      </c>
      <c r="AB5" s="1">
        <v>0.58823529411764697</v>
      </c>
      <c r="AC5" s="1">
        <v>0.74074074074074103</v>
      </c>
      <c r="AD5" s="1">
        <v>0</v>
      </c>
      <c r="AE5" s="1">
        <v>0.3</v>
      </c>
    </row>
    <row r="6" spans="1:31" x14ac:dyDescent="0.15">
      <c r="A6" s="6">
        <v>424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9.0780410766601598</v>
      </c>
      <c r="L6" s="10">
        <v>0.80134582519531194</v>
      </c>
      <c r="M6">
        <v>0.30031967163085899</v>
      </c>
      <c r="N6">
        <v>7.8407230377197301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4.9747390747070304</v>
      </c>
      <c r="U6">
        <v>4.5059680938720703</v>
      </c>
      <c r="V6">
        <v>4.4059338569641104</v>
      </c>
      <c r="W6" s="17">
        <v>0.100034236907959</v>
      </c>
      <c r="X6">
        <v>0.56880521774292003</v>
      </c>
      <c r="Y6">
        <v>0.56880521774292003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279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12.5115242004394</v>
      </c>
      <c r="L7" s="10">
        <v>0.68904113769531194</v>
      </c>
      <c r="M7">
        <v>0.51513671875</v>
      </c>
      <c r="N7">
        <v>11.397050857544</v>
      </c>
      <c r="O7">
        <v>9</v>
      </c>
      <c r="P7">
        <v>9</v>
      </c>
      <c r="Q7">
        <v>19</v>
      </c>
      <c r="R7" s="16">
        <v>0.47370000000000001</v>
      </c>
      <c r="S7" s="16">
        <f t="shared" si="0"/>
        <v>0.9</v>
      </c>
      <c r="T7">
        <v>5.5754928588867196</v>
      </c>
      <c r="U7">
        <v>5.0785012245178196</v>
      </c>
      <c r="V7">
        <v>4.9705786705017099</v>
      </c>
      <c r="W7" s="17">
        <v>0.107922554016113</v>
      </c>
      <c r="X7">
        <v>0.60491418838500999</v>
      </c>
      <c r="Y7">
        <v>0.60491418838500999</v>
      </c>
      <c r="Z7">
        <v>0.9</v>
      </c>
      <c r="AA7">
        <v>1</v>
      </c>
      <c r="AB7">
        <v>0.52631578947368396</v>
      </c>
      <c r="AC7">
        <v>0.68965517241379304</v>
      </c>
      <c r="AD7">
        <v>0</v>
      </c>
      <c r="AE7">
        <v>0.1</v>
      </c>
    </row>
    <row r="8" spans="1:31" x14ac:dyDescent="0.15">
      <c r="A8" s="6">
        <v>748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11.8353080749512</v>
      </c>
      <c r="L8" s="10">
        <v>0.69150924682617199</v>
      </c>
      <c r="M8">
        <v>0.51949310302734397</v>
      </c>
      <c r="N8">
        <v>10.6618309020996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4.9045391082763699</v>
      </c>
      <c r="U8">
        <v>4.46850490570068</v>
      </c>
      <c r="V8">
        <v>4.3578910827636701</v>
      </c>
      <c r="W8" s="17">
        <v>0.110613822937012</v>
      </c>
      <c r="X8">
        <v>0.54664802551269498</v>
      </c>
      <c r="Y8">
        <v>0.54664802551269498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788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11.9521636962891</v>
      </c>
      <c r="L9" s="10">
        <v>0.60764694213867199</v>
      </c>
      <c r="M9">
        <v>0.41011428833007801</v>
      </c>
      <c r="N9">
        <v>10.629655838012701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5.0951061248779297</v>
      </c>
      <c r="U9">
        <v>4.6592922210693404</v>
      </c>
      <c r="V9">
        <v>4.5451555252075204</v>
      </c>
      <c r="W9" s="17">
        <v>0.114136695861816</v>
      </c>
      <c r="X9">
        <v>0.54995059967041005</v>
      </c>
      <c r="Y9">
        <v>0.54995059967041005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348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12.667484283447299</v>
      </c>
      <c r="L10" s="10">
        <v>0.58145904541015603</v>
      </c>
      <c r="M10">
        <v>0.38654327392578097</v>
      </c>
      <c r="N10">
        <v>11.4797058105469</v>
      </c>
      <c r="O10">
        <v>8</v>
      </c>
      <c r="P10">
        <v>8</v>
      </c>
      <c r="Q10">
        <v>18</v>
      </c>
      <c r="R10" s="16">
        <v>0.44440000000000002</v>
      </c>
      <c r="S10" s="16">
        <f t="shared" si="0"/>
        <v>0.8</v>
      </c>
      <c r="T10">
        <v>5.5114040374755904</v>
      </c>
      <c r="U10">
        <v>5.0303702354431197</v>
      </c>
      <c r="V10">
        <v>4.9127755165100098</v>
      </c>
      <c r="W10" s="17">
        <v>0.117594718933105</v>
      </c>
      <c r="X10">
        <v>0.59862852096557595</v>
      </c>
      <c r="Y10">
        <v>0.59862852096557595</v>
      </c>
      <c r="Z10">
        <v>0.8</v>
      </c>
      <c r="AA10">
        <v>1</v>
      </c>
      <c r="AB10">
        <v>0.55555555555555602</v>
      </c>
      <c r="AC10">
        <v>0.71428571428571397</v>
      </c>
      <c r="AD10">
        <v>0</v>
      </c>
      <c r="AE10">
        <v>0.2</v>
      </c>
    </row>
    <row r="11" spans="1:31" x14ac:dyDescent="0.15">
      <c r="A11" s="6">
        <v>437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10.362770080566399</v>
      </c>
      <c r="L11" s="10">
        <v>0.80359649658203103</v>
      </c>
      <c r="M11">
        <v>0.199333190917969</v>
      </c>
      <c r="N11">
        <v>8.9276485443115199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5.5548152923584002</v>
      </c>
      <c r="U11">
        <v>5.0090694427490199</v>
      </c>
      <c r="V11">
        <v>4.8900384902954102</v>
      </c>
      <c r="W11" s="17">
        <v>0.119030952453613</v>
      </c>
      <c r="X11">
        <v>0.66477680206298795</v>
      </c>
      <c r="Y11">
        <v>0.66477680206298795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945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11.826662063598601</v>
      </c>
      <c r="L12" s="10">
        <v>0.83002471923828103</v>
      </c>
      <c r="M12">
        <v>0.65362167358398404</v>
      </c>
      <c r="N12">
        <v>10.4545288085937</v>
      </c>
      <c r="O12">
        <v>8</v>
      </c>
      <c r="P12">
        <v>8</v>
      </c>
      <c r="Q12">
        <v>17</v>
      </c>
      <c r="R12" s="16">
        <v>0.47060000000000002</v>
      </c>
      <c r="S12" s="16">
        <f t="shared" si="0"/>
        <v>0.8</v>
      </c>
      <c r="T12">
        <v>4.9697341918945304</v>
      </c>
      <c r="U12">
        <v>4.5560193061828604</v>
      </c>
      <c r="V12">
        <v>4.4299230575561497</v>
      </c>
      <c r="W12" s="17">
        <v>0.12609624862670901</v>
      </c>
      <c r="X12">
        <v>0.53981113433837902</v>
      </c>
      <c r="Y12">
        <v>0.53981113433837902</v>
      </c>
      <c r="Z12">
        <v>0.8</v>
      </c>
      <c r="AA12">
        <v>0.9</v>
      </c>
      <c r="AB12">
        <v>0.52941176470588203</v>
      </c>
      <c r="AC12">
        <v>0.66666666666666696</v>
      </c>
      <c r="AD12">
        <v>0.1</v>
      </c>
      <c r="AE12">
        <v>0.1</v>
      </c>
    </row>
    <row r="13" spans="1:31" x14ac:dyDescent="0.15">
      <c r="A13" s="6">
        <v>879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12.1690883636475</v>
      </c>
      <c r="L13" s="10">
        <v>0.76646423339843694</v>
      </c>
      <c r="M13">
        <v>0.56353759765625</v>
      </c>
      <c r="N13">
        <v>10.640342712402299</v>
      </c>
      <c r="O13">
        <v>6</v>
      </c>
      <c r="P13">
        <v>6</v>
      </c>
      <c r="Q13">
        <v>15</v>
      </c>
      <c r="R13" s="16">
        <v>0.4</v>
      </c>
      <c r="S13" s="16">
        <f t="shared" si="0"/>
        <v>0.6</v>
      </c>
      <c r="T13">
        <v>4.9484233856201199</v>
      </c>
      <c r="U13">
        <v>4.54335594177246</v>
      </c>
      <c r="V13">
        <v>4.4045906066894496</v>
      </c>
      <c r="W13" s="17">
        <v>0.13876533508300801</v>
      </c>
      <c r="X13">
        <v>0.54383277893066395</v>
      </c>
      <c r="Y13">
        <v>0.54383277893066395</v>
      </c>
      <c r="Z13">
        <v>0.6</v>
      </c>
      <c r="AA13">
        <v>0.9</v>
      </c>
      <c r="AB13">
        <v>0.6</v>
      </c>
      <c r="AC13">
        <v>0.72</v>
      </c>
      <c r="AD13">
        <v>0.1</v>
      </c>
      <c r="AE13">
        <v>0.3</v>
      </c>
    </row>
    <row r="14" spans="1:31" x14ac:dyDescent="0.15">
      <c r="A14" s="6">
        <v>959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12.677396774291999</v>
      </c>
      <c r="L14" s="10">
        <v>0.60663604736328103</v>
      </c>
      <c r="M14">
        <v>0.38630294799804699</v>
      </c>
      <c r="N14">
        <v>11.2085857391357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5.5991306304931596</v>
      </c>
      <c r="U14">
        <v>5.1041693687439</v>
      </c>
      <c r="V14">
        <v>4.9649362564086896</v>
      </c>
      <c r="W14" s="17">
        <v>0.13923311233520499</v>
      </c>
      <c r="X14">
        <v>0.63419437408447299</v>
      </c>
      <c r="Y14">
        <v>0.63419437408447299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961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12.3342037200928</v>
      </c>
      <c r="L15" s="10">
        <v>0.65141677856445301</v>
      </c>
      <c r="M15">
        <v>0.4273681640625</v>
      </c>
      <c r="N15">
        <v>10.740394592285201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5.4818248748779297</v>
      </c>
      <c r="U15">
        <v>5.0223312377929696</v>
      </c>
      <c r="V15">
        <v>4.8790793418884304</v>
      </c>
      <c r="W15" s="17">
        <v>0.14325189590454099</v>
      </c>
      <c r="X15">
        <v>0.60274553298950195</v>
      </c>
      <c r="Y15">
        <v>0.60274553298950195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165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12.1975288391113</v>
      </c>
      <c r="L16" s="10">
        <v>0.72703552246093694</v>
      </c>
      <c r="M16">
        <v>0.51640319824218694</v>
      </c>
      <c r="N16">
        <v>10.6387157440185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5.1443672180175799</v>
      </c>
      <c r="U16">
        <v>4.70526123046875</v>
      </c>
      <c r="V16">
        <v>4.5597567558288601</v>
      </c>
      <c r="W16" s="17">
        <v>0.14550447463989299</v>
      </c>
      <c r="X16">
        <v>0.58461046218872104</v>
      </c>
      <c r="Y16">
        <v>0.58461046218872104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503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12.247621536254901</v>
      </c>
      <c r="L17" s="10">
        <v>0.67316055297851596</v>
      </c>
      <c r="M17">
        <v>0.45738601684570301</v>
      </c>
      <c r="N17">
        <v>10.702716827392599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5.0876998901367196</v>
      </c>
      <c r="U17">
        <v>4.6474313735961896</v>
      </c>
      <c r="V17">
        <v>4.4998464584350604</v>
      </c>
      <c r="W17" s="17">
        <v>0.14758491516113301</v>
      </c>
      <c r="X17">
        <v>0.58785343170166005</v>
      </c>
      <c r="Y17">
        <v>0.58785343170166005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418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11.902868270874</v>
      </c>
      <c r="L18" s="10">
        <v>0.75605010986328103</v>
      </c>
      <c r="M18">
        <v>0.54892730712890603</v>
      </c>
      <c r="N18">
        <v>10.314151763916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5.3042507171630904</v>
      </c>
      <c r="U18">
        <v>4.87205266952515</v>
      </c>
      <c r="V18">
        <v>4.7202200889587402</v>
      </c>
      <c r="W18" s="17">
        <v>0.151832580566406</v>
      </c>
      <c r="X18">
        <v>0.58403062820434604</v>
      </c>
      <c r="Y18">
        <v>0.58403062820434604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29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12.5931129455566</v>
      </c>
      <c r="L19" s="10">
        <v>0.74336242675781194</v>
      </c>
      <c r="M19">
        <v>0.52129745483398404</v>
      </c>
      <c r="N19">
        <v>10.9457340240478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5.3586044311523402</v>
      </c>
      <c r="U19">
        <v>4.8966689109802202</v>
      </c>
      <c r="V19">
        <v>4.73803806304932</v>
      </c>
      <c r="W19" s="17">
        <v>0.15863084793090801</v>
      </c>
      <c r="X19">
        <v>0.62056636810302701</v>
      </c>
      <c r="Y19">
        <v>0.62056636810302701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354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11.8744087219238</v>
      </c>
      <c r="L20" s="10">
        <v>0.70819473266601596</v>
      </c>
      <c r="M20">
        <v>0.483871459960937</v>
      </c>
      <c r="N20">
        <v>10.163694381713899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5.0078620910644496</v>
      </c>
      <c r="U20">
        <v>4.6017813682556197</v>
      </c>
      <c r="V20">
        <v>4.4419045448303196</v>
      </c>
      <c r="W20" s="17">
        <v>0.159876823425293</v>
      </c>
      <c r="X20">
        <v>0.56595754623413097</v>
      </c>
      <c r="Y20">
        <v>0.56595754623413097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423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12.7167263031006</v>
      </c>
      <c r="L21" s="10">
        <v>0.750457763671875</v>
      </c>
      <c r="M21">
        <v>0.52469635009765603</v>
      </c>
      <c r="N21">
        <v>11.038276672363301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5.4363975524902299</v>
      </c>
      <c r="U21">
        <v>4.9653482437133798</v>
      </c>
      <c r="V21">
        <v>4.8048963546752903</v>
      </c>
      <c r="W21" s="17">
        <v>0.16045188903808599</v>
      </c>
      <c r="X21">
        <v>0.63150119781494096</v>
      </c>
      <c r="Y21">
        <v>0.63150119781494096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96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12.2015647888184</v>
      </c>
      <c r="L22" s="10">
        <v>0.72637939453125</v>
      </c>
      <c r="M22">
        <v>0.482009887695312</v>
      </c>
      <c r="N22">
        <v>10.3064689636231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5.3776931762695304</v>
      </c>
      <c r="U22">
        <v>4.94168996810913</v>
      </c>
      <c r="V22">
        <v>4.77380275726318</v>
      </c>
      <c r="W22" s="17">
        <v>0.16788721084594699</v>
      </c>
      <c r="X22">
        <v>0.60389041900634799</v>
      </c>
      <c r="Y22">
        <v>0.60389041900634799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825</v>
      </c>
      <c r="B23">
        <v>20</v>
      </c>
      <c r="C23">
        <v>0</v>
      </c>
      <c r="D23">
        <v>10</v>
      </c>
      <c r="E23">
        <v>10</v>
      </c>
      <c r="F23">
        <v>10</v>
      </c>
      <c r="G23">
        <v>0</v>
      </c>
      <c r="H23">
        <v>10</v>
      </c>
      <c r="I23">
        <v>0</v>
      </c>
      <c r="J23">
        <v>1</v>
      </c>
      <c r="K23" s="3">
        <v>9999</v>
      </c>
      <c r="L23" s="10">
        <v>0.65795135498046897</v>
      </c>
      <c r="M23">
        <v>9999</v>
      </c>
      <c r="N23">
        <v>9999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4.9412174224853498</v>
      </c>
      <c r="U23">
        <v>4.5952787399292001</v>
      </c>
      <c r="V23">
        <v>4.42324018478394</v>
      </c>
      <c r="W23" s="17">
        <v>0.172038555145264</v>
      </c>
      <c r="X23">
        <v>0.51797723770141602</v>
      </c>
      <c r="Y23">
        <v>0.51797723770141602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957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12.638593673706</v>
      </c>
      <c r="L24" s="10">
        <v>0.7596435546875</v>
      </c>
      <c r="M24">
        <v>0.51848602294921897</v>
      </c>
      <c r="N24">
        <v>10.7872982025147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5.7189655303955096</v>
      </c>
      <c r="U24">
        <v>5.2433700561523402</v>
      </c>
      <c r="V24">
        <v>5.0678124427795401</v>
      </c>
      <c r="W24" s="17">
        <v>0.17555761337280301</v>
      </c>
      <c r="X24">
        <v>0.65115308761596702</v>
      </c>
      <c r="Y24">
        <v>0.65115308761596702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288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12.45729637146</v>
      </c>
      <c r="L25" s="10">
        <v>0.75566482543945301</v>
      </c>
      <c r="M25">
        <v>0.504425048828125</v>
      </c>
      <c r="N25">
        <v>10.4894351959228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5.4596500396728498</v>
      </c>
      <c r="U25">
        <v>5.01595163345337</v>
      </c>
      <c r="V25">
        <v>4.8361463546752903</v>
      </c>
      <c r="W25" s="17">
        <v>0.17980527877807601</v>
      </c>
      <c r="X25">
        <v>0.62350368499755904</v>
      </c>
      <c r="Y25">
        <v>0.62350368499755904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572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12.7640056610107</v>
      </c>
      <c r="L26" s="10">
        <v>0.73766708374023404</v>
      </c>
      <c r="M26">
        <v>0.48704910278320301</v>
      </c>
      <c r="N26">
        <v>10.8563938140869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5.5027923583984402</v>
      </c>
      <c r="U26">
        <v>5.0524420738220197</v>
      </c>
      <c r="V26">
        <v>4.8725714683532697</v>
      </c>
      <c r="W26" s="17">
        <v>0.17987060546875</v>
      </c>
      <c r="X26">
        <v>0.63022089004516602</v>
      </c>
      <c r="Y26">
        <v>0.63022089004516602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765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12.22727394104</v>
      </c>
      <c r="L27" s="10">
        <v>0.80151748657226596</v>
      </c>
      <c r="M27">
        <v>0.55924224853515603</v>
      </c>
      <c r="N27">
        <v>10.2725009918213</v>
      </c>
      <c r="O27">
        <v>7</v>
      </c>
      <c r="P27">
        <v>7</v>
      </c>
      <c r="Q27">
        <v>17</v>
      </c>
      <c r="R27" s="16">
        <v>0.4118</v>
      </c>
      <c r="S27" s="16">
        <f t="shared" si="0"/>
        <v>0.7</v>
      </c>
      <c r="T27">
        <v>4.8915824890136701</v>
      </c>
      <c r="U27">
        <v>4.49367332458496</v>
      </c>
      <c r="V27">
        <v>4.3103799819946298</v>
      </c>
      <c r="W27" s="17">
        <v>0.183293342590332</v>
      </c>
      <c r="X27">
        <v>0.58120250701904297</v>
      </c>
      <c r="Y27">
        <v>0.58120250701904297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815</v>
      </c>
      <c r="B28">
        <v>20</v>
      </c>
      <c r="C28">
        <v>0</v>
      </c>
      <c r="D28">
        <v>10</v>
      </c>
      <c r="E28">
        <v>10</v>
      </c>
      <c r="F28">
        <v>10</v>
      </c>
      <c r="G28">
        <v>0</v>
      </c>
      <c r="H28">
        <v>10</v>
      </c>
      <c r="I28">
        <v>0</v>
      </c>
      <c r="J28">
        <v>1</v>
      </c>
      <c r="K28" s="3">
        <v>9999</v>
      </c>
      <c r="L28" s="10">
        <v>0.76312255859375</v>
      </c>
      <c r="M28">
        <v>9999</v>
      </c>
      <c r="N28">
        <v>9999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5.4680137634277299</v>
      </c>
      <c r="U28">
        <v>5.0972056388854998</v>
      </c>
      <c r="V28">
        <v>4.86529636383057</v>
      </c>
      <c r="W28" s="17">
        <v>0.231909275054932</v>
      </c>
      <c r="X28">
        <v>0.60271739959716797</v>
      </c>
      <c r="Y28">
        <v>0.60271739959716797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s="2" customFormat="1" x14ac:dyDescent="0.15">
      <c r="A29" s="7">
        <v>131</v>
      </c>
      <c r="B29" s="2">
        <v>20</v>
      </c>
      <c r="C29" s="2">
        <v>0</v>
      </c>
      <c r="D29" s="2">
        <v>10</v>
      </c>
      <c r="E29" s="2">
        <v>10</v>
      </c>
      <c r="F29" s="2">
        <v>10</v>
      </c>
      <c r="G29" s="2">
        <v>0</v>
      </c>
      <c r="H29" s="2">
        <v>10</v>
      </c>
      <c r="I29" s="2">
        <v>0</v>
      </c>
      <c r="J29" s="2">
        <v>1</v>
      </c>
      <c r="K29" s="11">
        <v>9999</v>
      </c>
      <c r="L29" s="11">
        <v>0.62315750122070301</v>
      </c>
      <c r="M29" s="2">
        <v>9999</v>
      </c>
      <c r="N29" s="2">
        <v>9999</v>
      </c>
      <c r="O29" s="2">
        <v>8</v>
      </c>
      <c r="P29" s="2">
        <v>8</v>
      </c>
      <c r="Q29" s="2">
        <v>18</v>
      </c>
      <c r="R29" s="18">
        <v>0.44440000000000002</v>
      </c>
      <c r="S29" s="18">
        <f t="shared" si="0"/>
        <v>0.8</v>
      </c>
      <c r="T29" s="2">
        <v>5.9695529937744096</v>
      </c>
      <c r="U29" s="2">
        <v>5.54711818695068</v>
      </c>
      <c r="V29" s="2">
        <v>5.31487941741943</v>
      </c>
      <c r="W29" s="11">
        <v>0.23223876953125</v>
      </c>
      <c r="X29" s="2">
        <v>0.65467357635498002</v>
      </c>
      <c r="Y29" s="2">
        <v>0.65467357635498002</v>
      </c>
      <c r="Z29" s="2">
        <v>0.8</v>
      </c>
      <c r="AA29" s="2">
        <v>1</v>
      </c>
      <c r="AB29" s="2">
        <v>0.55555555555555602</v>
      </c>
      <c r="AC29" s="2">
        <v>0.71428571428571397</v>
      </c>
      <c r="AD29" s="2">
        <v>0</v>
      </c>
      <c r="AE29" s="2">
        <v>0.2</v>
      </c>
    </row>
    <row r="30" spans="1:31" x14ac:dyDescent="0.15">
      <c r="A30" s="6">
        <v>577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12.5681343078613</v>
      </c>
      <c r="L30" s="10">
        <v>1.6681442260742201</v>
      </c>
      <c r="M30">
        <v>1.4499664306640601</v>
      </c>
      <c r="N30">
        <v>9.9293594360351598</v>
      </c>
      <c r="O30">
        <v>8</v>
      </c>
      <c r="P30">
        <v>8</v>
      </c>
      <c r="Q30">
        <v>18</v>
      </c>
      <c r="R30" s="16">
        <v>0.44440000000000002</v>
      </c>
      <c r="S30" s="16">
        <f t="shared" ref="S30:S53" si="1">O30/E30</f>
        <v>0.8</v>
      </c>
      <c r="T30">
        <v>5.2424602508544904</v>
      </c>
      <c r="U30">
        <v>4.8652920722961399</v>
      </c>
      <c r="V30">
        <v>4.61120510101318</v>
      </c>
      <c r="W30" s="17">
        <v>0.25408697128295898</v>
      </c>
      <c r="X30">
        <v>0.63125514984130904</v>
      </c>
      <c r="Y30">
        <v>0.63125514984130904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108</v>
      </c>
      <c r="B31">
        <v>20</v>
      </c>
      <c r="C31">
        <v>0</v>
      </c>
      <c r="D31">
        <v>10</v>
      </c>
      <c r="E31">
        <v>10</v>
      </c>
      <c r="F31">
        <v>10</v>
      </c>
      <c r="G31">
        <v>0</v>
      </c>
      <c r="H31">
        <v>10</v>
      </c>
      <c r="I31">
        <v>0</v>
      </c>
      <c r="J31">
        <v>1</v>
      </c>
      <c r="K31" s="3">
        <v>9999</v>
      </c>
      <c r="L31" s="10">
        <v>1.1690254211425799</v>
      </c>
      <c r="M31">
        <v>9999</v>
      </c>
      <c r="N31">
        <v>9999</v>
      </c>
      <c r="O31">
        <v>8</v>
      </c>
      <c r="P31">
        <v>8</v>
      </c>
      <c r="Q31">
        <v>18</v>
      </c>
      <c r="R31" s="16">
        <v>0.44440000000000002</v>
      </c>
      <c r="S31" s="16">
        <f t="shared" si="1"/>
        <v>0.8</v>
      </c>
      <c r="T31">
        <v>5.3215236663818404</v>
      </c>
      <c r="U31">
        <v>4.9827470779418999</v>
      </c>
      <c r="V31">
        <v>4.7171287536621103</v>
      </c>
      <c r="W31" s="17">
        <v>0.26561832427978499</v>
      </c>
      <c r="X31">
        <v>0.60439491271972701</v>
      </c>
      <c r="Y31">
        <v>0.60439491271972701</v>
      </c>
      <c r="Z31">
        <v>0.8</v>
      </c>
      <c r="AA31">
        <v>1</v>
      </c>
      <c r="AB31">
        <v>0.55555555555555602</v>
      </c>
      <c r="AC31">
        <v>0.71428571428571397</v>
      </c>
      <c r="AD31">
        <v>0</v>
      </c>
      <c r="AE31">
        <v>0.2</v>
      </c>
    </row>
    <row r="32" spans="1:31" x14ac:dyDescent="0.15">
      <c r="A32" s="6">
        <v>187</v>
      </c>
      <c r="B32">
        <v>20</v>
      </c>
      <c r="C32">
        <v>0</v>
      </c>
      <c r="D32">
        <v>10</v>
      </c>
      <c r="E32">
        <v>10</v>
      </c>
      <c r="F32">
        <v>10</v>
      </c>
      <c r="G32">
        <v>0</v>
      </c>
      <c r="H32">
        <v>10</v>
      </c>
      <c r="I32">
        <v>0</v>
      </c>
      <c r="J32">
        <v>1</v>
      </c>
      <c r="K32" s="3">
        <v>9999</v>
      </c>
      <c r="L32" s="10">
        <v>1.19601821899414</v>
      </c>
      <c r="M32">
        <v>9999</v>
      </c>
      <c r="N32">
        <v>9999</v>
      </c>
      <c r="O32">
        <v>8</v>
      </c>
      <c r="P32">
        <v>8</v>
      </c>
      <c r="Q32">
        <v>18</v>
      </c>
      <c r="R32" s="16">
        <v>0.44440000000000002</v>
      </c>
      <c r="S32" s="16">
        <f t="shared" si="1"/>
        <v>0.8</v>
      </c>
      <c r="T32">
        <v>5.5623149871826199</v>
      </c>
      <c r="U32">
        <v>5.1975145339965803</v>
      </c>
      <c r="V32">
        <v>4.93446588516235</v>
      </c>
      <c r="W32" s="17">
        <v>0.26304864883422902</v>
      </c>
      <c r="X32">
        <v>0.627849102020264</v>
      </c>
      <c r="Y32">
        <v>0.627849102020264</v>
      </c>
      <c r="Z32">
        <v>0.8</v>
      </c>
      <c r="AA32">
        <v>1</v>
      </c>
      <c r="AB32">
        <v>0.55555555555555602</v>
      </c>
      <c r="AC32">
        <v>0.71428571428571397</v>
      </c>
      <c r="AD32">
        <v>0</v>
      </c>
      <c r="AE32">
        <v>0.2</v>
      </c>
    </row>
    <row r="33" spans="1:31" x14ac:dyDescent="0.15">
      <c r="A33" s="6">
        <v>577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12.5681343078613</v>
      </c>
      <c r="L33" s="10">
        <v>1.6681442260742201</v>
      </c>
      <c r="M33">
        <v>1.4499664306640601</v>
      </c>
      <c r="N33">
        <v>9.9293594360351598</v>
      </c>
      <c r="O33">
        <v>8</v>
      </c>
      <c r="P33">
        <v>8</v>
      </c>
      <c r="Q33">
        <v>18</v>
      </c>
      <c r="R33" s="16">
        <v>0.44440000000000002</v>
      </c>
      <c r="S33" s="16">
        <f t="shared" si="1"/>
        <v>0.8</v>
      </c>
      <c r="T33">
        <v>5.2424602508544904</v>
      </c>
      <c r="U33">
        <v>4.8652920722961399</v>
      </c>
      <c r="V33">
        <v>4.61120510101318</v>
      </c>
      <c r="W33" s="17">
        <v>0.25408697128295898</v>
      </c>
      <c r="X33">
        <v>0.63125514984130904</v>
      </c>
      <c r="Y33">
        <v>0.63125514984130904</v>
      </c>
      <c r="Z33">
        <v>0.8</v>
      </c>
      <c r="AA33">
        <v>1</v>
      </c>
      <c r="AB33">
        <v>0.55555555555555602</v>
      </c>
      <c r="AC33">
        <v>0.71428571428571397</v>
      </c>
      <c r="AD33">
        <v>0</v>
      </c>
      <c r="AE33">
        <v>0.2</v>
      </c>
    </row>
    <row r="34" spans="1:31" x14ac:dyDescent="0.15">
      <c r="A34" s="6">
        <v>739</v>
      </c>
      <c r="B34">
        <v>20</v>
      </c>
      <c r="C34">
        <v>0</v>
      </c>
      <c r="D34">
        <v>10</v>
      </c>
      <c r="E34">
        <v>10</v>
      </c>
      <c r="F34">
        <v>10</v>
      </c>
      <c r="G34">
        <v>0</v>
      </c>
      <c r="H34">
        <v>10</v>
      </c>
      <c r="I34">
        <v>0</v>
      </c>
      <c r="J34">
        <v>1</v>
      </c>
      <c r="K34" s="3">
        <v>9999</v>
      </c>
      <c r="L34" s="10">
        <v>1.6501522064209</v>
      </c>
      <c r="M34">
        <v>9999</v>
      </c>
      <c r="N34">
        <v>9999</v>
      </c>
      <c r="O34">
        <v>5</v>
      </c>
      <c r="P34">
        <v>5</v>
      </c>
      <c r="Q34">
        <v>14</v>
      </c>
      <c r="R34" s="16">
        <v>0.35709999999999997</v>
      </c>
      <c r="S34" s="16">
        <f t="shared" si="1"/>
        <v>0.5</v>
      </c>
      <c r="T34">
        <v>4.4673652648925799</v>
      </c>
      <c r="U34">
        <v>4.240966796875</v>
      </c>
      <c r="V34">
        <v>3.9269156455993599</v>
      </c>
      <c r="W34" s="17">
        <v>0.31405115127563499</v>
      </c>
      <c r="X34">
        <v>0.540449619293213</v>
      </c>
      <c r="Y34">
        <v>0.540449619293213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482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11.742067337036101</v>
      </c>
      <c r="L35" s="10">
        <v>1.63059234619141</v>
      </c>
      <c r="M35">
        <v>1.34928131103516</v>
      </c>
      <c r="N35">
        <v>8.4218254089355504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4.3882617950439498</v>
      </c>
      <c r="U35">
        <v>4.1215224266052202</v>
      </c>
      <c r="V35">
        <v>3.8507843017578098</v>
      </c>
      <c r="W35" s="17">
        <v>0.270738124847412</v>
      </c>
      <c r="X35">
        <v>0.53747749328613303</v>
      </c>
      <c r="Y35">
        <v>0.53747749328613303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210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9.3285999298095703</v>
      </c>
      <c r="L36" s="10">
        <v>1.6996536254882799</v>
      </c>
      <c r="M36">
        <v>1.1137390136718699</v>
      </c>
      <c r="N36">
        <v>6.60658836364746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4.1583976745605504</v>
      </c>
      <c r="U36">
        <v>3.84421730041504</v>
      </c>
      <c r="V36">
        <v>3.6080558300018302</v>
      </c>
      <c r="W36" s="17">
        <v>0.23616147041320801</v>
      </c>
      <c r="X36">
        <v>0.55034184455871604</v>
      </c>
      <c r="Y36">
        <v>0.55034184455871604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733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11.8653621673584</v>
      </c>
      <c r="L37" s="10">
        <v>1.68826484680176</v>
      </c>
      <c r="M37">
        <v>1.46877670288086</v>
      </c>
      <c r="N37">
        <v>9.1130142211914098</v>
      </c>
      <c r="O37">
        <v>6</v>
      </c>
      <c r="P37">
        <v>6</v>
      </c>
      <c r="Q37">
        <v>16</v>
      </c>
      <c r="R37" s="16">
        <v>0.375</v>
      </c>
      <c r="S37" s="16">
        <f t="shared" si="1"/>
        <v>0.6</v>
      </c>
      <c r="T37">
        <v>4.6890087127685502</v>
      </c>
      <c r="U37">
        <v>4.3773121833801296</v>
      </c>
      <c r="V37">
        <v>4.1230134963989302</v>
      </c>
      <c r="W37" s="17">
        <v>0.25429868698120101</v>
      </c>
      <c r="X37">
        <v>0.56599521636962902</v>
      </c>
      <c r="Y37">
        <v>0.56599521636962902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156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8.0599040985107404</v>
      </c>
      <c r="L38" s="10">
        <v>1.6942272186279299</v>
      </c>
      <c r="M38">
        <v>0.34922027587890597</v>
      </c>
      <c r="N38">
        <v>7.2469310760498002</v>
      </c>
      <c r="O38">
        <v>6</v>
      </c>
      <c r="P38">
        <v>6</v>
      </c>
      <c r="Q38">
        <v>16</v>
      </c>
      <c r="R38" s="16">
        <v>0.375</v>
      </c>
      <c r="S38" s="16">
        <f t="shared" si="1"/>
        <v>0.6</v>
      </c>
      <c r="T38">
        <v>4.22702980041504</v>
      </c>
      <c r="U38">
        <v>3.72976851463318</v>
      </c>
      <c r="V38">
        <v>3.6585106849670401</v>
      </c>
      <c r="W38" s="17">
        <v>7.1257829666137695E-2</v>
      </c>
      <c r="X38">
        <v>0.56851911544799805</v>
      </c>
      <c r="Y38">
        <v>0.56851911544799805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340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8.4743232727050799</v>
      </c>
      <c r="L39" s="10">
        <v>1.6982879638671899</v>
      </c>
      <c r="M39">
        <v>0.299484252929687</v>
      </c>
      <c r="N39">
        <v>7.7963790893554696</v>
      </c>
      <c r="O39">
        <v>6</v>
      </c>
      <c r="P39">
        <v>6</v>
      </c>
      <c r="Q39">
        <v>16</v>
      </c>
      <c r="R39" s="16">
        <v>0.375</v>
      </c>
      <c r="S39" s="16">
        <f t="shared" si="1"/>
        <v>0.6</v>
      </c>
      <c r="T39">
        <v>4.3938579559326199</v>
      </c>
      <c r="U39">
        <v>3.8487272262573202</v>
      </c>
      <c r="V39">
        <v>3.7890763282775901</v>
      </c>
      <c r="W39" s="17">
        <v>5.96508979797363E-2</v>
      </c>
      <c r="X39">
        <v>0.60478162765502896</v>
      </c>
      <c r="Y39">
        <v>0.60478162765502896</v>
      </c>
      <c r="Z39">
        <v>0.6</v>
      </c>
      <c r="AA39">
        <v>1</v>
      </c>
      <c r="AB39">
        <v>0.625</v>
      </c>
      <c r="AC39">
        <v>0.76923076923076905</v>
      </c>
      <c r="AD39">
        <v>0</v>
      </c>
      <c r="AE39">
        <v>0.4</v>
      </c>
    </row>
    <row r="40" spans="1:31" x14ac:dyDescent="0.15">
      <c r="A40" s="6">
        <v>210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9.3285999298095703</v>
      </c>
      <c r="L40" s="10">
        <v>1.6996536254882799</v>
      </c>
      <c r="M40">
        <v>1.1137390136718699</v>
      </c>
      <c r="N40">
        <v>6.60658836364746</v>
      </c>
      <c r="O40">
        <v>5</v>
      </c>
      <c r="P40">
        <v>5</v>
      </c>
      <c r="Q40">
        <v>14</v>
      </c>
      <c r="R40" s="16">
        <v>0.35709999999999997</v>
      </c>
      <c r="S40" s="16">
        <f t="shared" si="1"/>
        <v>0.5</v>
      </c>
      <c r="T40">
        <v>4.1583976745605504</v>
      </c>
      <c r="U40">
        <v>3.84421730041504</v>
      </c>
      <c r="V40">
        <v>3.6080558300018302</v>
      </c>
      <c r="W40" s="17">
        <v>0.23616147041320801</v>
      </c>
      <c r="X40">
        <v>0.55034184455871604</v>
      </c>
      <c r="Y40">
        <v>0.55034184455871604</v>
      </c>
      <c r="Z40">
        <v>0.5</v>
      </c>
      <c r="AA40">
        <v>0.9</v>
      </c>
      <c r="AB40">
        <v>0.64285714285714302</v>
      </c>
      <c r="AC40">
        <v>0.75</v>
      </c>
      <c r="AD40">
        <v>0.1</v>
      </c>
      <c r="AE40">
        <v>0.4</v>
      </c>
    </row>
    <row r="41" spans="1:31" x14ac:dyDescent="0.15">
      <c r="A41" s="6">
        <v>274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8.7565059661865199</v>
      </c>
      <c r="L41" s="10">
        <v>1.70070648193359</v>
      </c>
      <c r="M41">
        <v>0.222496032714844</v>
      </c>
      <c r="N41">
        <v>8.0641384124755895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4.5921669006347701</v>
      </c>
      <c r="U41">
        <v>4.0288748741149902</v>
      </c>
      <c r="V41">
        <v>3.97016382217407</v>
      </c>
      <c r="W41" s="17">
        <v>5.8711051940918003E-2</v>
      </c>
      <c r="X41">
        <v>0.62200307846069303</v>
      </c>
      <c r="Y41">
        <v>0.62200307846069303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185</v>
      </c>
      <c r="B42">
        <v>15</v>
      </c>
      <c r="C42">
        <v>5</v>
      </c>
      <c r="D42">
        <v>10</v>
      </c>
      <c r="E42">
        <v>10</v>
      </c>
      <c r="F42">
        <v>9</v>
      </c>
      <c r="G42">
        <v>1</v>
      </c>
      <c r="H42">
        <v>6</v>
      </c>
      <c r="I42">
        <v>4</v>
      </c>
      <c r="J42">
        <v>0.75</v>
      </c>
      <c r="K42" s="3">
        <v>7.7991294860839799</v>
      </c>
      <c r="L42" s="10">
        <v>1.7056751251220701</v>
      </c>
      <c r="M42">
        <v>0.37688446044921903</v>
      </c>
      <c r="N42">
        <v>6.8337669372558603</v>
      </c>
      <c r="O42">
        <v>5</v>
      </c>
      <c r="P42">
        <v>5</v>
      </c>
      <c r="Q42">
        <v>13</v>
      </c>
      <c r="R42" s="16">
        <v>0.3846</v>
      </c>
      <c r="S42" s="16">
        <f t="shared" si="1"/>
        <v>0.5</v>
      </c>
      <c r="T42">
        <v>3.6019020080566402</v>
      </c>
      <c r="U42">
        <v>3.1437215805053702</v>
      </c>
      <c r="V42">
        <v>3.1551084518432599</v>
      </c>
      <c r="W42" s="17">
        <v>1.1386871337890601E-2</v>
      </c>
      <c r="X42">
        <v>0.44679355621337902</v>
      </c>
      <c r="Y42">
        <v>0.44679355621337902</v>
      </c>
      <c r="Z42">
        <v>0.5</v>
      </c>
      <c r="AA42">
        <v>0.8</v>
      </c>
      <c r="AB42">
        <v>0.61538461538461497</v>
      </c>
      <c r="AC42">
        <v>0.69565217391304301</v>
      </c>
      <c r="AD42">
        <v>0.2</v>
      </c>
      <c r="AE42">
        <v>0.3</v>
      </c>
    </row>
    <row r="43" spans="1:31" x14ac:dyDescent="0.15">
      <c r="A43" s="6">
        <v>229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10.3217124938965</v>
      </c>
      <c r="L43" s="10">
        <v>1.7060852050781199</v>
      </c>
      <c r="M43">
        <v>1.0290412902832</v>
      </c>
      <c r="N43">
        <v>7.3843078613281197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4.8080120086669904</v>
      </c>
      <c r="U43">
        <v>4.4200329780578604</v>
      </c>
      <c r="V43">
        <v>4.1532464027404803</v>
      </c>
      <c r="W43" s="17">
        <v>0.26678657531738298</v>
      </c>
      <c r="X43">
        <v>0.654765605926514</v>
      </c>
      <c r="Y43">
        <v>0.654765605926514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819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8.2987251281738299</v>
      </c>
      <c r="L44" s="10">
        <v>1.70660972595215</v>
      </c>
      <c r="M44">
        <v>1.26260757446289</v>
      </c>
      <c r="N44">
        <v>6.0201244354248002</v>
      </c>
      <c r="O44">
        <v>5</v>
      </c>
      <c r="P44">
        <v>5</v>
      </c>
      <c r="Q44">
        <v>14</v>
      </c>
      <c r="R44" s="16">
        <v>0.35709999999999997</v>
      </c>
      <c r="S44" s="16">
        <f t="shared" si="1"/>
        <v>0.5</v>
      </c>
      <c r="T44">
        <v>3.8572235107421902</v>
      </c>
      <c r="U44">
        <v>3.5492651462554901</v>
      </c>
      <c r="V44">
        <v>3.3701317310333301</v>
      </c>
      <c r="W44" s="17">
        <v>0.179133415222168</v>
      </c>
      <c r="X44">
        <v>0.48709177970886203</v>
      </c>
      <c r="Y44">
        <v>0.48709177970886203</v>
      </c>
      <c r="Z44">
        <v>0.5</v>
      </c>
      <c r="AA44">
        <v>0.9</v>
      </c>
      <c r="AB44">
        <v>0.64285714285714302</v>
      </c>
      <c r="AC44">
        <v>0.75</v>
      </c>
      <c r="AD44">
        <v>0.1</v>
      </c>
      <c r="AE44">
        <v>0.4</v>
      </c>
    </row>
    <row r="45" spans="1:31" x14ac:dyDescent="0.15">
      <c r="A45" s="6">
        <v>929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8.7811965942382795</v>
      </c>
      <c r="L45" s="10">
        <v>1.7233200073242201</v>
      </c>
      <c r="M45">
        <v>0.264495849609375</v>
      </c>
      <c r="N45">
        <v>8.1160583496093697</v>
      </c>
      <c r="O45">
        <v>5</v>
      </c>
      <c r="P45">
        <v>5</v>
      </c>
      <c r="Q45">
        <v>15</v>
      </c>
      <c r="R45" s="16">
        <v>0.33329999999999999</v>
      </c>
      <c r="S45" s="16">
        <f t="shared" si="1"/>
        <v>0.5</v>
      </c>
      <c r="T45">
        <v>3.8780536651611301</v>
      </c>
      <c r="U45">
        <v>3.3767738342285201</v>
      </c>
      <c r="V45">
        <v>3.3147168159484899</v>
      </c>
      <c r="W45" s="17">
        <v>6.2057018280029297E-2</v>
      </c>
      <c r="X45">
        <v>0.56333684921264604</v>
      </c>
      <c r="Y45">
        <v>0.56333684921264604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680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12.677793502807599</v>
      </c>
      <c r="L46" s="10">
        <v>1.7241325378418</v>
      </c>
      <c r="M46">
        <v>1.41609954833984</v>
      </c>
      <c r="N46">
        <v>9.0904026031494105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5.0513935089111301</v>
      </c>
      <c r="U46">
        <v>4.7370834350585902</v>
      </c>
      <c r="V46">
        <v>4.409912109375</v>
      </c>
      <c r="W46" s="17">
        <v>0.32717132568359403</v>
      </c>
      <c r="X46">
        <v>0.64148139953613303</v>
      </c>
      <c r="Y46">
        <v>0.64148139953613303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789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8.9034385681152308</v>
      </c>
      <c r="L47" s="10">
        <v>1.7263031005859399</v>
      </c>
      <c r="M47">
        <v>0.722869873046875</v>
      </c>
      <c r="N47">
        <v>6.9083061218261701</v>
      </c>
      <c r="O47">
        <v>5</v>
      </c>
      <c r="P47">
        <v>5</v>
      </c>
      <c r="Q47">
        <v>15</v>
      </c>
      <c r="R47" s="16">
        <v>0.33329999999999999</v>
      </c>
      <c r="S47" s="16">
        <f t="shared" si="1"/>
        <v>0.5</v>
      </c>
      <c r="T47">
        <v>4.5310344696044904</v>
      </c>
      <c r="U47">
        <v>4.1130523681640598</v>
      </c>
      <c r="V47">
        <v>3.9371972084045401</v>
      </c>
      <c r="W47" s="17">
        <v>0.17585515975952201</v>
      </c>
      <c r="X47">
        <v>0.59383726119995095</v>
      </c>
      <c r="Y47">
        <v>0.59383726119995095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569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8.8859119415283203</v>
      </c>
      <c r="L48" s="10">
        <v>1.72646713256836</v>
      </c>
      <c r="M48">
        <v>1.0403633117675799</v>
      </c>
      <c r="N48">
        <v>7.9407691955566397</v>
      </c>
      <c r="O48">
        <v>7</v>
      </c>
      <c r="P48">
        <v>7</v>
      </c>
      <c r="Q48">
        <v>16</v>
      </c>
      <c r="R48" s="16">
        <v>0.4375</v>
      </c>
      <c r="S48" s="16">
        <f t="shared" si="1"/>
        <v>0.7</v>
      </c>
      <c r="T48">
        <v>4.21138572692871</v>
      </c>
      <c r="U48">
        <v>3.7698805332183798</v>
      </c>
      <c r="V48">
        <v>3.6780929565429701</v>
      </c>
      <c r="W48" s="17">
        <v>9.1787576675414997E-2</v>
      </c>
      <c r="X48">
        <v>0.53329277038574197</v>
      </c>
      <c r="Y48">
        <v>0.53329277038574197</v>
      </c>
      <c r="Z48">
        <v>0.7</v>
      </c>
      <c r="AA48">
        <v>0.9</v>
      </c>
      <c r="AB48">
        <v>0.5625</v>
      </c>
      <c r="AC48">
        <v>0.69230769230769196</v>
      </c>
      <c r="AD48">
        <v>0.1</v>
      </c>
      <c r="AE48">
        <v>0.2</v>
      </c>
    </row>
    <row r="49" spans="1:31" x14ac:dyDescent="0.15">
      <c r="A49" s="6">
        <v>778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8.4430351257324201</v>
      </c>
      <c r="L49" s="10">
        <v>1.7279815673828101</v>
      </c>
      <c r="M49">
        <v>0.30490493774414101</v>
      </c>
      <c r="N49">
        <v>7.63407325744629</v>
      </c>
      <c r="O49">
        <v>6</v>
      </c>
      <c r="P49">
        <v>6</v>
      </c>
      <c r="Q49">
        <v>16</v>
      </c>
      <c r="R49" s="16">
        <v>0.375</v>
      </c>
      <c r="S49" s="16">
        <f t="shared" si="1"/>
        <v>0.6</v>
      </c>
      <c r="T49">
        <v>4.2355098724365199</v>
      </c>
      <c r="U49">
        <v>3.71108055114746</v>
      </c>
      <c r="V49">
        <v>3.6412596702575701</v>
      </c>
      <c r="W49" s="17">
        <v>6.9820880889892606E-2</v>
      </c>
      <c r="X49">
        <v>0.59425020217895497</v>
      </c>
      <c r="Y49">
        <v>0.59425020217895497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82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8.5849628448486293</v>
      </c>
      <c r="L50" s="10">
        <v>1.73066329956055</v>
      </c>
      <c r="M50">
        <v>0.35926437377929699</v>
      </c>
      <c r="N50">
        <v>7.9953384399414098</v>
      </c>
      <c r="O50">
        <v>6</v>
      </c>
      <c r="P50">
        <v>6</v>
      </c>
      <c r="Q50">
        <v>16</v>
      </c>
      <c r="R50" s="16">
        <v>0.375</v>
      </c>
      <c r="S50" s="16">
        <f t="shared" si="1"/>
        <v>0.6</v>
      </c>
      <c r="T50">
        <v>3.9971046447753902</v>
      </c>
      <c r="U50">
        <v>3.4858105182647701</v>
      </c>
      <c r="V50">
        <v>3.4310715198516801</v>
      </c>
      <c r="W50" s="17">
        <v>5.4738998413085903E-2</v>
      </c>
      <c r="X50">
        <v>0.56603312492370605</v>
      </c>
      <c r="Y50">
        <v>0.56603312492370605</v>
      </c>
      <c r="Z50">
        <v>0.6</v>
      </c>
      <c r="AA50">
        <v>1</v>
      </c>
      <c r="AB50">
        <v>0.625</v>
      </c>
      <c r="AC50">
        <v>0.76923076923076905</v>
      </c>
      <c r="AD50">
        <v>0</v>
      </c>
      <c r="AE50">
        <v>0.4</v>
      </c>
    </row>
    <row r="51" spans="1:31" x14ac:dyDescent="0.15">
      <c r="A51" s="6">
        <v>966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5.5206356048584002</v>
      </c>
      <c r="L51" s="10">
        <v>1.7316932678222701</v>
      </c>
      <c r="M51">
        <v>0.99818801879882801</v>
      </c>
      <c r="N51">
        <v>6.1108665466308603</v>
      </c>
      <c r="O51">
        <v>4</v>
      </c>
      <c r="P51">
        <v>4</v>
      </c>
      <c r="Q51">
        <v>11</v>
      </c>
      <c r="R51" s="16">
        <v>0.36359999999999998</v>
      </c>
      <c r="S51" s="16">
        <f t="shared" si="1"/>
        <v>0.4</v>
      </c>
      <c r="T51">
        <v>2.91597175598144</v>
      </c>
      <c r="U51">
        <v>2.5433914661407502</v>
      </c>
      <c r="V51">
        <v>2.54008889198303</v>
      </c>
      <c r="W51" s="17">
        <v>3.3025741577148398E-3</v>
      </c>
      <c r="X51">
        <v>0.37588286399841297</v>
      </c>
      <c r="Y51">
        <v>0.37588286399841297</v>
      </c>
      <c r="Z51">
        <v>0.4</v>
      </c>
      <c r="AA51">
        <v>0.7</v>
      </c>
      <c r="AB51">
        <v>0.63636363636363602</v>
      </c>
      <c r="AC51">
        <v>0.66666666666666696</v>
      </c>
      <c r="AD51">
        <v>0.3</v>
      </c>
      <c r="AE51">
        <v>0.3</v>
      </c>
    </row>
    <row r="52" spans="1:31" x14ac:dyDescent="0.15">
      <c r="A52" s="6">
        <v>864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9.7117614746093697</v>
      </c>
      <c r="L52" s="10">
        <v>1.73189353942871</v>
      </c>
      <c r="M52">
        <v>1.1190643310546899</v>
      </c>
      <c r="N52">
        <v>6.9107093811035201</v>
      </c>
      <c r="O52">
        <v>6</v>
      </c>
      <c r="P52">
        <v>6</v>
      </c>
      <c r="Q52">
        <v>16</v>
      </c>
      <c r="R52" s="16">
        <v>0.375</v>
      </c>
      <c r="S52" s="16">
        <f t="shared" si="1"/>
        <v>0.6</v>
      </c>
      <c r="T52">
        <v>4.5033893585205096</v>
      </c>
      <c r="U52">
        <v>4.1522464752197301</v>
      </c>
      <c r="V52">
        <v>3.9079174995422399</v>
      </c>
      <c r="W52" s="17">
        <v>0.24432897567749001</v>
      </c>
      <c r="X52">
        <v>0.59547185897827104</v>
      </c>
      <c r="Y52">
        <v>0.59547185897827104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x14ac:dyDescent="0.15">
      <c r="A53" s="6">
        <v>902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8.0323848724365199</v>
      </c>
      <c r="L53" s="10">
        <v>1.73333168029785</v>
      </c>
      <c r="M53">
        <v>0.50905609130859397</v>
      </c>
      <c r="N53">
        <v>7.4377250671386701</v>
      </c>
      <c r="O53">
        <v>5</v>
      </c>
      <c r="P53">
        <v>5</v>
      </c>
      <c r="Q53">
        <v>14</v>
      </c>
      <c r="R53" s="16">
        <v>0.35709999999999997</v>
      </c>
      <c r="S53" s="16">
        <f t="shared" si="1"/>
        <v>0.5</v>
      </c>
      <c r="T53">
        <v>3.9309024810790998</v>
      </c>
      <c r="U53">
        <v>3.4441235065460201</v>
      </c>
      <c r="V53">
        <v>3.3846416473388699</v>
      </c>
      <c r="W53" s="17">
        <v>5.9481859207153299E-2</v>
      </c>
      <c r="X53">
        <v>0.54626083374023404</v>
      </c>
      <c r="Y53">
        <v>0.54626083374023404</v>
      </c>
      <c r="Z53">
        <v>0.5</v>
      </c>
      <c r="AA53">
        <v>0.9</v>
      </c>
      <c r="AB53">
        <v>0.64285714285714302</v>
      </c>
      <c r="AC53">
        <v>0.75</v>
      </c>
      <c r="AD53">
        <v>0.1</v>
      </c>
      <c r="AE53">
        <v>0.4</v>
      </c>
    </row>
    <row r="54" spans="1:31" x14ac:dyDescent="0.15">
      <c r="A54" s="6">
        <v>610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8.8428153991699201</v>
      </c>
      <c r="L54" s="10">
        <v>1.7884502410888701</v>
      </c>
      <c r="M54">
        <v>0.71620941162109397</v>
      </c>
      <c r="N54">
        <v>6.5035285949706996</v>
      </c>
      <c r="O54">
        <v>5</v>
      </c>
      <c r="P54">
        <v>5</v>
      </c>
      <c r="Q54">
        <v>15</v>
      </c>
      <c r="R54" s="16">
        <v>0.33329999999999999</v>
      </c>
      <c r="S54" s="16">
        <f t="shared" ref="S54:S81" si="2">O54/E54</f>
        <v>0.5</v>
      </c>
      <c r="T54">
        <v>4.2027168273925799</v>
      </c>
      <c r="U54">
        <v>3.81581330299377</v>
      </c>
      <c r="V54">
        <v>3.6104609966278098</v>
      </c>
      <c r="W54" s="17">
        <v>0.20535230636596699</v>
      </c>
      <c r="X54">
        <v>0.59225583076477095</v>
      </c>
      <c r="Y54">
        <v>0.59225583076477095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753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8.7162609100341797</v>
      </c>
      <c r="L55" s="10">
        <v>1.7887706756591799</v>
      </c>
      <c r="M55">
        <v>0.74873352050781194</v>
      </c>
      <c r="N55">
        <v>6.4296302795410201</v>
      </c>
      <c r="O55">
        <v>5</v>
      </c>
      <c r="P55">
        <v>5</v>
      </c>
      <c r="Q55">
        <v>15</v>
      </c>
      <c r="R55" s="16">
        <v>0.33329999999999999</v>
      </c>
      <c r="S55" s="16">
        <f t="shared" si="2"/>
        <v>0.5</v>
      </c>
      <c r="T55">
        <v>4.3663463592529297</v>
      </c>
      <c r="U55">
        <v>3.9760718345642099</v>
      </c>
      <c r="V55">
        <v>3.7783355712890598</v>
      </c>
      <c r="W55" s="17">
        <v>0.19773626327514701</v>
      </c>
      <c r="X55">
        <v>0.58801078796386697</v>
      </c>
      <c r="Y55">
        <v>0.58801078796386697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551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8.7166786193847692</v>
      </c>
      <c r="L56" s="10">
        <v>1.7918949127197299</v>
      </c>
      <c r="M56">
        <v>0.91920852661132801</v>
      </c>
      <c r="N56">
        <v>6.9835739135742196</v>
      </c>
      <c r="O56">
        <v>7</v>
      </c>
      <c r="P56">
        <v>7</v>
      </c>
      <c r="Q56">
        <v>17</v>
      </c>
      <c r="R56" s="16">
        <v>0.4118</v>
      </c>
      <c r="S56" s="16">
        <f t="shared" si="2"/>
        <v>0.7</v>
      </c>
      <c r="T56">
        <v>4.4346828460693404</v>
      </c>
      <c r="U56">
        <v>3.99613261222839</v>
      </c>
      <c r="V56">
        <v>3.8356132507324201</v>
      </c>
      <c r="W56" s="17">
        <v>0.16051936149597201</v>
      </c>
      <c r="X56">
        <v>0.59906959533691395</v>
      </c>
      <c r="Y56">
        <v>0.59906959533691395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471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9.5644092559814506</v>
      </c>
      <c r="L57" s="10">
        <v>1.7996177673339799</v>
      </c>
      <c r="M57">
        <v>1.2210121154785201</v>
      </c>
      <c r="N57">
        <v>6.8129844665527299</v>
      </c>
      <c r="O57">
        <v>6</v>
      </c>
      <c r="P57">
        <v>6</v>
      </c>
      <c r="Q57">
        <v>16</v>
      </c>
      <c r="R57" s="16">
        <v>0.375</v>
      </c>
      <c r="S57" s="16">
        <f t="shared" si="2"/>
        <v>0.6</v>
      </c>
      <c r="T57">
        <v>4.6843013763427699</v>
      </c>
      <c r="U57">
        <v>4.3179864883422896</v>
      </c>
      <c r="V57">
        <v>4.0765180587768501</v>
      </c>
      <c r="W57" s="17">
        <v>0.24146842956542999</v>
      </c>
      <c r="X57">
        <v>0.60778331756591797</v>
      </c>
      <c r="Y57">
        <v>0.60778331756591797</v>
      </c>
      <c r="Z57">
        <v>0.6</v>
      </c>
      <c r="AA57">
        <v>1</v>
      </c>
      <c r="AB57">
        <v>0.625</v>
      </c>
      <c r="AC57">
        <v>0.76923076923076905</v>
      </c>
      <c r="AD57">
        <v>0</v>
      </c>
      <c r="AE57">
        <v>0.4</v>
      </c>
    </row>
    <row r="58" spans="1:31" x14ac:dyDescent="0.15">
      <c r="A58" s="6">
        <v>416</v>
      </c>
      <c r="B58">
        <v>19</v>
      </c>
      <c r="C58">
        <v>1</v>
      </c>
      <c r="D58">
        <v>10</v>
      </c>
      <c r="E58">
        <v>10</v>
      </c>
      <c r="F58">
        <v>10</v>
      </c>
      <c r="G58">
        <v>0</v>
      </c>
      <c r="H58">
        <v>9</v>
      </c>
      <c r="I58">
        <v>1</v>
      </c>
      <c r="J58">
        <v>0.95</v>
      </c>
      <c r="K58" s="3">
        <v>12.912279129028301</v>
      </c>
      <c r="L58" s="10">
        <v>1.8050498962402299</v>
      </c>
      <c r="M58">
        <v>1.61069488525391</v>
      </c>
      <c r="N58">
        <v>10.397825241088899</v>
      </c>
      <c r="O58">
        <v>8</v>
      </c>
      <c r="P58">
        <v>8</v>
      </c>
      <c r="Q58">
        <v>18</v>
      </c>
      <c r="R58" s="16">
        <v>0.44440000000000002</v>
      </c>
      <c r="S58" s="16">
        <f t="shared" si="2"/>
        <v>0.8</v>
      </c>
      <c r="T58">
        <v>5.0610771179199201</v>
      </c>
      <c r="U58">
        <v>4.6764202117919904</v>
      </c>
      <c r="V58">
        <v>4.4359002113342303</v>
      </c>
      <c r="W58" s="17">
        <v>0.240520000457764</v>
      </c>
      <c r="X58">
        <v>0.62517690658569303</v>
      </c>
      <c r="Y58">
        <v>0.62517690658569303</v>
      </c>
      <c r="Z58">
        <v>0.8</v>
      </c>
      <c r="AA58">
        <v>1</v>
      </c>
      <c r="AB58">
        <v>0.55555555555555602</v>
      </c>
      <c r="AC58">
        <v>0.71428571428571397</v>
      </c>
      <c r="AD58">
        <v>0</v>
      </c>
      <c r="AE58">
        <v>0.2</v>
      </c>
    </row>
    <row r="59" spans="1:31" x14ac:dyDescent="0.15">
      <c r="A59" s="6">
        <v>372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9.7259521484375</v>
      </c>
      <c r="L59" s="10">
        <v>1.8701305389404299</v>
      </c>
      <c r="M59">
        <v>1.30063629150391</v>
      </c>
      <c r="N59">
        <v>6.9722824096679696</v>
      </c>
      <c r="O59">
        <v>7</v>
      </c>
      <c r="P59">
        <v>7</v>
      </c>
      <c r="Q59">
        <v>17</v>
      </c>
      <c r="R59" s="16">
        <v>0.4118</v>
      </c>
      <c r="S59" s="16">
        <f t="shared" si="2"/>
        <v>0.7</v>
      </c>
      <c r="T59">
        <v>4.3793849945068404</v>
      </c>
      <c r="U59">
        <v>4.0353412628173801</v>
      </c>
      <c r="V59">
        <v>3.7894587516784699</v>
      </c>
      <c r="W59" s="17">
        <v>0.24588251113891599</v>
      </c>
      <c r="X59">
        <v>0.58992624282836903</v>
      </c>
      <c r="Y59">
        <v>0.58992624282836903</v>
      </c>
      <c r="Z59">
        <v>0.7</v>
      </c>
      <c r="AA59">
        <v>1</v>
      </c>
      <c r="AB59">
        <v>0.58823529411764697</v>
      </c>
      <c r="AC59">
        <v>0.74074074074074103</v>
      </c>
      <c r="AD59">
        <v>0</v>
      </c>
      <c r="AE59">
        <v>0.3</v>
      </c>
    </row>
    <row r="60" spans="1:31" x14ac:dyDescent="0.15">
      <c r="A60" s="6">
        <v>855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9.8626899719238299</v>
      </c>
      <c r="L60" s="10">
        <v>2.1980857849121098</v>
      </c>
      <c r="M60">
        <v>1.5481758117675799</v>
      </c>
      <c r="N60">
        <v>6.3311920166015598</v>
      </c>
      <c r="O60">
        <v>4</v>
      </c>
      <c r="P60">
        <v>4</v>
      </c>
      <c r="Q60">
        <v>14</v>
      </c>
      <c r="R60" s="16">
        <v>0.28570000000000001</v>
      </c>
      <c r="S60" s="16">
        <f t="shared" si="2"/>
        <v>0.4</v>
      </c>
      <c r="T60">
        <v>4.3179283142089799</v>
      </c>
      <c r="U60">
        <v>4.03924560546875</v>
      </c>
      <c r="V60">
        <v>3.72537040710449</v>
      </c>
      <c r="W60" s="17">
        <v>0.31387519836425798</v>
      </c>
      <c r="X60">
        <v>0.59255790710449197</v>
      </c>
      <c r="Y60">
        <v>0.59255790710449197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x14ac:dyDescent="0.15">
      <c r="A61" s="6">
        <v>668</v>
      </c>
      <c r="B61">
        <v>19</v>
      </c>
      <c r="C61">
        <v>1</v>
      </c>
      <c r="D61">
        <v>10</v>
      </c>
      <c r="E61">
        <v>10</v>
      </c>
      <c r="F61">
        <v>10</v>
      </c>
      <c r="G61">
        <v>0</v>
      </c>
      <c r="H61">
        <v>9</v>
      </c>
      <c r="I61">
        <v>1</v>
      </c>
      <c r="J61">
        <v>0.95</v>
      </c>
      <c r="K61" s="3">
        <v>12.4697608947754</v>
      </c>
      <c r="L61" s="10">
        <v>2.2100162506103498</v>
      </c>
      <c r="M61">
        <v>1.9326705932617201</v>
      </c>
      <c r="N61">
        <v>8.6262435913085902</v>
      </c>
      <c r="O61">
        <v>4</v>
      </c>
      <c r="P61">
        <v>4</v>
      </c>
      <c r="Q61">
        <v>14</v>
      </c>
      <c r="R61" s="16">
        <v>0.28570000000000001</v>
      </c>
      <c r="S61" s="16">
        <f t="shared" si="2"/>
        <v>0.4</v>
      </c>
      <c r="T61">
        <v>4.5913066864013699</v>
      </c>
      <c r="U61">
        <v>4.33756351470947</v>
      </c>
      <c r="V61">
        <v>3.9905815124511701</v>
      </c>
      <c r="W61" s="17">
        <v>0.346982002258301</v>
      </c>
      <c r="X61">
        <v>0.60072517395019498</v>
      </c>
      <c r="Y61">
        <v>0.60072517395019498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924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12.8609733581543</v>
      </c>
      <c r="L62" s="10">
        <v>1.28487396240234</v>
      </c>
      <c r="M62">
        <v>1.0061149597168</v>
      </c>
      <c r="N62">
        <v>10.074775695800801</v>
      </c>
      <c r="O62">
        <v>6</v>
      </c>
      <c r="P62">
        <v>6</v>
      </c>
      <c r="Q62">
        <v>16</v>
      </c>
      <c r="R62" s="16">
        <v>0.375</v>
      </c>
      <c r="S62" s="16">
        <f t="shared" si="2"/>
        <v>0.6</v>
      </c>
      <c r="T62">
        <v>5.0540904998779297</v>
      </c>
      <c r="U62">
        <v>4.6821627616882298</v>
      </c>
      <c r="V62">
        <v>4.4225492477417001</v>
      </c>
      <c r="W62" s="17">
        <v>0.25961351394653298</v>
      </c>
      <c r="X62">
        <v>0.63154125213623002</v>
      </c>
      <c r="Y62">
        <v>0.63154125213623002</v>
      </c>
      <c r="Z62">
        <v>0.6</v>
      </c>
      <c r="AA62">
        <v>1</v>
      </c>
      <c r="AB62">
        <v>0.625</v>
      </c>
      <c r="AC62">
        <v>0.76923076923076905</v>
      </c>
      <c r="AD62">
        <v>0</v>
      </c>
      <c r="AE62">
        <v>0.4</v>
      </c>
    </row>
    <row r="63" spans="1:31" x14ac:dyDescent="0.15">
      <c r="A63" s="6">
        <v>528</v>
      </c>
      <c r="B63">
        <v>17</v>
      </c>
      <c r="C63">
        <v>3</v>
      </c>
      <c r="D63">
        <v>10</v>
      </c>
      <c r="E63">
        <v>10</v>
      </c>
      <c r="F63">
        <v>10</v>
      </c>
      <c r="G63">
        <v>0</v>
      </c>
      <c r="H63">
        <v>7</v>
      </c>
      <c r="I63">
        <v>3</v>
      </c>
      <c r="J63">
        <v>0.85</v>
      </c>
      <c r="K63" s="3">
        <v>9.1898670196533203</v>
      </c>
      <c r="L63" s="10">
        <v>1.82729339599609</v>
      </c>
      <c r="M63">
        <v>0.697998046875</v>
      </c>
      <c r="N63">
        <v>6.7536468505859402</v>
      </c>
      <c r="O63">
        <v>5</v>
      </c>
      <c r="P63">
        <v>5</v>
      </c>
      <c r="Q63">
        <v>15</v>
      </c>
      <c r="R63" s="16">
        <v>0.33329999999999999</v>
      </c>
      <c r="S63" s="16">
        <f t="shared" si="2"/>
        <v>0.5</v>
      </c>
      <c r="T63">
        <v>4.3052940368652299</v>
      </c>
      <c r="U63">
        <v>3.90358209609985</v>
      </c>
      <c r="V63">
        <v>3.6931998729705802</v>
      </c>
      <c r="W63" s="17">
        <v>0.21038222312927199</v>
      </c>
      <c r="X63">
        <v>0.61209416389465299</v>
      </c>
      <c r="Y63">
        <v>0.61209416389465299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148</v>
      </c>
      <c r="B64">
        <v>19</v>
      </c>
      <c r="C64">
        <v>1</v>
      </c>
      <c r="D64">
        <v>10</v>
      </c>
      <c r="E64">
        <v>10</v>
      </c>
      <c r="F64">
        <v>10</v>
      </c>
      <c r="G64">
        <v>0</v>
      </c>
      <c r="H64">
        <v>9</v>
      </c>
      <c r="I64">
        <v>1</v>
      </c>
      <c r="J64">
        <v>0.95</v>
      </c>
      <c r="K64" s="3">
        <v>13.0470485687256</v>
      </c>
      <c r="L64" s="10">
        <v>1.38150787353516</v>
      </c>
      <c r="M64">
        <v>1.1150970458984399</v>
      </c>
      <c r="N64">
        <v>10.2976226806641</v>
      </c>
      <c r="O64">
        <v>6</v>
      </c>
      <c r="P64">
        <v>6</v>
      </c>
      <c r="Q64">
        <v>16</v>
      </c>
      <c r="R64" s="16">
        <v>0.375</v>
      </c>
      <c r="S64" s="16">
        <f t="shared" si="2"/>
        <v>0.6</v>
      </c>
      <c r="T64">
        <v>5.2402896881103498</v>
      </c>
      <c r="U64">
        <v>4.8592848777770996</v>
      </c>
      <c r="V64">
        <v>4.59460496902466</v>
      </c>
      <c r="W64" s="17">
        <v>0.26467990875244102</v>
      </c>
      <c r="X64">
        <v>0.64568471908569303</v>
      </c>
      <c r="Y64">
        <v>0.64568471908569303</v>
      </c>
      <c r="Z64">
        <v>0.6</v>
      </c>
      <c r="AA64">
        <v>1</v>
      </c>
      <c r="AB64">
        <v>0.625</v>
      </c>
      <c r="AC64">
        <v>0.76923076923076905</v>
      </c>
      <c r="AD64">
        <v>0</v>
      </c>
      <c r="AE64">
        <v>0.4</v>
      </c>
    </row>
    <row r="65" spans="1:31" x14ac:dyDescent="0.15">
      <c r="A65" s="6">
        <v>578</v>
      </c>
      <c r="B65">
        <v>20</v>
      </c>
      <c r="C65">
        <v>0</v>
      </c>
      <c r="D65">
        <v>10</v>
      </c>
      <c r="E65">
        <v>10</v>
      </c>
      <c r="F65">
        <v>10</v>
      </c>
      <c r="G65">
        <v>0</v>
      </c>
      <c r="H65">
        <v>10</v>
      </c>
      <c r="I65">
        <v>0</v>
      </c>
      <c r="J65">
        <v>1</v>
      </c>
      <c r="K65" s="3">
        <v>9999</v>
      </c>
      <c r="L65" s="10">
        <v>1.38002777099609</v>
      </c>
      <c r="M65">
        <v>9999</v>
      </c>
      <c r="N65">
        <v>9999</v>
      </c>
      <c r="O65">
        <v>7</v>
      </c>
      <c r="P65">
        <v>7</v>
      </c>
      <c r="Q65">
        <v>17</v>
      </c>
      <c r="R65" s="16">
        <v>0.4118</v>
      </c>
      <c r="S65" s="16">
        <f t="shared" si="2"/>
        <v>0.7</v>
      </c>
      <c r="T65">
        <v>5.3295555114746103</v>
      </c>
      <c r="U65">
        <v>5.0252656936645499</v>
      </c>
      <c r="V65">
        <v>4.6884260177612296</v>
      </c>
      <c r="W65" s="17">
        <v>0.33683967590331998</v>
      </c>
      <c r="X65">
        <v>0.64112949371337902</v>
      </c>
      <c r="Y65">
        <v>0.64112949371337902</v>
      </c>
      <c r="Z65">
        <v>0.7</v>
      </c>
      <c r="AA65">
        <v>1</v>
      </c>
      <c r="AB65">
        <v>0.58823529411764697</v>
      </c>
      <c r="AC65">
        <v>0.74074074074074103</v>
      </c>
      <c r="AD65">
        <v>0</v>
      </c>
      <c r="AE65">
        <v>0.3</v>
      </c>
    </row>
    <row r="66" spans="1:31" x14ac:dyDescent="0.15">
      <c r="A66" s="6">
        <v>94</v>
      </c>
      <c r="B66">
        <v>18</v>
      </c>
      <c r="C66">
        <v>2</v>
      </c>
      <c r="D66">
        <v>10</v>
      </c>
      <c r="E66">
        <v>10</v>
      </c>
      <c r="F66">
        <v>10</v>
      </c>
      <c r="G66">
        <v>0</v>
      </c>
      <c r="H66">
        <v>8</v>
      </c>
      <c r="I66">
        <v>2</v>
      </c>
      <c r="J66">
        <v>0.9</v>
      </c>
      <c r="K66" s="3">
        <v>9.7965717315673793</v>
      </c>
      <c r="L66" s="10">
        <v>1.83329200744629</v>
      </c>
      <c r="M66">
        <v>1.2288665771484399</v>
      </c>
      <c r="N66">
        <v>6.9319534301757804</v>
      </c>
      <c r="O66">
        <v>6</v>
      </c>
      <c r="P66">
        <v>6</v>
      </c>
      <c r="Q66">
        <v>16</v>
      </c>
      <c r="R66" s="16">
        <v>0.375</v>
      </c>
      <c r="S66" s="16">
        <f t="shared" si="2"/>
        <v>0.6</v>
      </c>
      <c r="T66">
        <v>4.6271514892578098</v>
      </c>
      <c r="U66">
        <v>4.2858471870422399</v>
      </c>
      <c r="V66">
        <v>4.0345525741577104</v>
      </c>
      <c r="W66" s="17">
        <v>0.25129461288452098</v>
      </c>
      <c r="X66">
        <v>0.59259891510009799</v>
      </c>
      <c r="Y66">
        <v>0.59259891510009799</v>
      </c>
      <c r="Z66">
        <v>0.6</v>
      </c>
      <c r="AA66">
        <v>1</v>
      </c>
      <c r="AB66">
        <v>0.625</v>
      </c>
      <c r="AC66">
        <v>0.76923076923076905</v>
      </c>
      <c r="AD66">
        <v>0</v>
      </c>
      <c r="AE66">
        <v>0.4</v>
      </c>
    </row>
    <row r="67" spans="1:31" x14ac:dyDescent="0.15">
      <c r="A67" s="6">
        <v>172</v>
      </c>
      <c r="B67">
        <v>18</v>
      </c>
      <c r="C67">
        <v>2</v>
      </c>
      <c r="D67">
        <v>10</v>
      </c>
      <c r="E67">
        <v>10</v>
      </c>
      <c r="F67">
        <v>10</v>
      </c>
      <c r="G67">
        <v>0</v>
      </c>
      <c r="H67">
        <v>8</v>
      </c>
      <c r="I67">
        <v>2</v>
      </c>
      <c r="J67">
        <v>0.9</v>
      </c>
      <c r="K67" s="3">
        <v>10.5464134216309</v>
      </c>
      <c r="L67" s="10">
        <v>1.8338317871093699</v>
      </c>
      <c r="M67">
        <v>1.2020416259765601</v>
      </c>
      <c r="N67">
        <v>7.7317867279052699</v>
      </c>
      <c r="O67">
        <v>6</v>
      </c>
      <c r="P67">
        <v>6</v>
      </c>
      <c r="Q67">
        <v>16</v>
      </c>
      <c r="R67" s="16">
        <v>0.375</v>
      </c>
      <c r="S67" s="16">
        <f t="shared" si="2"/>
        <v>0.6</v>
      </c>
      <c r="T67">
        <v>4.8599853515625</v>
      </c>
      <c r="U67">
        <v>4.4665212631225604</v>
      </c>
      <c r="V67">
        <v>4.2053079605102504</v>
      </c>
      <c r="W67" s="17">
        <v>0.26121330261230502</v>
      </c>
      <c r="X67">
        <v>0.65467739105224598</v>
      </c>
      <c r="Y67">
        <v>0.65467739105224598</v>
      </c>
      <c r="Z67">
        <v>0.6</v>
      </c>
      <c r="AA67">
        <v>1</v>
      </c>
      <c r="AB67">
        <v>0.625</v>
      </c>
      <c r="AC67">
        <v>0.76923076923076905</v>
      </c>
      <c r="AD67">
        <v>0</v>
      </c>
      <c r="AE67">
        <v>0.4</v>
      </c>
    </row>
    <row r="68" spans="1:31" x14ac:dyDescent="0.15">
      <c r="A68" s="6">
        <v>167</v>
      </c>
      <c r="B68">
        <v>19</v>
      </c>
      <c r="C68">
        <v>1</v>
      </c>
      <c r="D68">
        <v>10</v>
      </c>
      <c r="E68">
        <v>10</v>
      </c>
      <c r="F68">
        <v>10</v>
      </c>
      <c r="G68">
        <v>0</v>
      </c>
      <c r="H68">
        <v>9</v>
      </c>
      <c r="I68">
        <v>1</v>
      </c>
      <c r="J68">
        <v>0.95</v>
      </c>
      <c r="K68" s="3">
        <v>12.971529006958001</v>
      </c>
      <c r="L68" s="10">
        <v>1.88516998291016</v>
      </c>
      <c r="M68">
        <v>1.59377288818359</v>
      </c>
      <c r="N68">
        <v>9.4041481018066406</v>
      </c>
      <c r="O68">
        <v>5</v>
      </c>
      <c r="P68">
        <v>5</v>
      </c>
      <c r="Q68">
        <v>15</v>
      </c>
      <c r="R68" s="16">
        <v>0.33329999999999999</v>
      </c>
      <c r="S68" s="16">
        <f t="shared" si="2"/>
        <v>0.5</v>
      </c>
      <c r="T68">
        <v>5.1941833496093697</v>
      </c>
      <c r="U68">
        <v>4.8667502403259304</v>
      </c>
      <c r="V68">
        <v>4.5372552871704102</v>
      </c>
      <c r="W68" s="17">
        <v>0.32949495315551802</v>
      </c>
      <c r="X68">
        <v>0.65692806243896495</v>
      </c>
      <c r="Y68">
        <v>0.65692806243896495</v>
      </c>
      <c r="Z68">
        <v>0.5</v>
      </c>
      <c r="AA68">
        <v>1</v>
      </c>
      <c r="AB68">
        <v>0.66666666666666696</v>
      </c>
      <c r="AC68">
        <v>0.8</v>
      </c>
      <c r="AD68">
        <v>0</v>
      </c>
      <c r="AE68">
        <v>0.5</v>
      </c>
    </row>
    <row r="69" spans="1:31" x14ac:dyDescent="0.15">
      <c r="A69" s="6">
        <v>702</v>
      </c>
      <c r="B69">
        <v>19</v>
      </c>
      <c r="C69">
        <v>1</v>
      </c>
      <c r="D69">
        <v>10</v>
      </c>
      <c r="E69">
        <v>10</v>
      </c>
      <c r="F69">
        <v>10</v>
      </c>
      <c r="G69">
        <v>0</v>
      </c>
      <c r="H69">
        <v>9</v>
      </c>
      <c r="I69">
        <v>1</v>
      </c>
      <c r="J69">
        <v>0.95</v>
      </c>
      <c r="K69" s="3">
        <v>13.035551071166999</v>
      </c>
      <c r="L69" s="10">
        <v>1.8518524169921899</v>
      </c>
      <c r="M69">
        <v>1.5735511779785201</v>
      </c>
      <c r="N69">
        <v>9.6432857513427699</v>
      </c>
      <c r="O69">
        <v>6</v>
      </c>
      <c r="P69">
        <v>6</v>
      </c>
      <c r="Q69">
        <v>16</v>
      </c>
      <c r="R69" s="16">
        <v>0.375</v>
      </c>
      <c r="S69" s="16">
        <f t="shared" si="2"/>
        <v>0.6</v>
      </c>
      <c r="T69">
        <v>5.0322628021240199</v>
      </c>
      <c r="U69">
        <v>4.7077298164367702</v>
      </c>
      <c r="V69">
        <v>4.3833518028259304</v>
      </c>
      <c r="W69" s="17">
        <v>0.32437801361084001</v>
      </c>
      <c r="X69">
        <v>0.64891099929809604</v>
      </c>
      <c r="Y69">
        <v>0.64891099929809604</v>
      </c>
      <c r="Z69">
        <v>0.6</v>
      </c>
      <c r="AA69">
        <v>1</v>
      </c>
      <c r="AB69">
        <v>0.625</v>
      </c>
      <c r="AC69">
        <v>0.76923076923076905</v>
      </c>
      <c r="AD69">
        <v>0</v>
      </c>
      <c r="AE69">
        <v>0.4</v>
      </c>
    </row>
    <row r="70" spans="1:31" x14ac:dyDescent="0.15">
      <c r="A70" s="6">
        <v>250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 s="3">
        <v>8.3119583129882795</v>
      </c>
      <c r="L70" s="10">
        <v>4.5604057312011701</v>
      </c>
      <c r="M70">
        <v>3.7283515930175799</v>
      </c>
      <c r="N70">
        <v>4.1724529266357404</v>
      </c>
      <c r="O70">
        <v>1</v>
      </c>
      <c r="P70">
        <v>1</v>
      </c>
      <c r="Q70">
        <v>11</v>
      </c>
      <c r="R70" s="16">
        <v>9.0899999999999995E-2</v>
      </c>
      <c r="S70" s="16">
        <f t="shared" si="2"/>
        <v>0.1</v>
      </c>
      <c r="T70">
        <v>3.3369064331054701</v>
      </c>
      <c r="U70">
        <v>3.1735212802886998</v>
      </c>
      <c r="V70">
        <v>2.8205635547637899</v>
      </c>
      <c r="W70" s="17">
        <v>0.35295772552490201</v>
      </c>
      <c r="X70">
        <v>0.51634287834167503</v>
      </c>
      <c r="Y70">
        <v>0.51634287834167503</v>
      </c>
      <c r="Z70">
        <v>0.1</v>
      </c>
      <c r="AA70">
        <v>1</v>
      </c>
      <c r="AB70">
        <v>0.90909090909090895</v>
      </c>
      <c r="AC70">
        <v>0.952380952380952</v>
      </c>
      <c r="AD70">
        <v>0</v>
      </c>
      <c r="AE70">
        <v>0.9</v>
      </c>
    </row>
    <row r="71" spans="1:31" s="1" customFormat="1" x14ac:dyDescent="0.15">
      <c r="A71" s="8">
        <v>612</v>
      </c>
      <c r="B71" s="1">
        <v>15</v>
      </c>
      <c r="C71" s="1">
        <v>5</v>
      </c>
      <c r="D71" s="1">
        <v>10</v>
      </c>
      <c r="E71" s="1">
        <v>10</v>
      </c>
      <c r="F71" s="1">
        <v>10</v>
      </c>
      <c r="G71" s="1">
        <v>0</v>
      </c>
      <c r="H71" s="1">
        <v>5</v>
      </c>
      <c r="I71" s="1">
        <v>5</v>
      </c>
      <c r="J71" s="1">
        <v>0.75</v>
      </c>
      <c r="K71" s="12">
        <v>7.8333072662353498</v>
      </c>
      <c r="L71" s="12">
        <v>4.5414981842040998</v>
      </c>
      <c r="M71" s="1">
        <v>3.2815036773681601</v>
      </c>
      <c r="N71" s="1">
        <v>4.0636501312255904</v>
      </c>
      <c r="O71" s="1">
        <v>1</v>
      </c>
      <c r="P71" s="1">
        <v>1</v>
      </c>
      <c r="Q71" s="1">
        <v>11</v>
      </c>
      <c r="R71" s="19">
        <v>9.0899999999999995E-2</v>
      </c>
      <c r="S71" s="19">
        <f t="shared" si="2"/>
        <v>0.1</v>
      </c>
      <c r="T71" s="1">
        <v>2.71305274963379</v>
      </c>
      <c r="U71" s="1">
        <v>2.56166648864746</v>
      </c>
      <c r="V71" s="1">
        <v>2.2400808334350599</v>
      </c>
      <c r="W71" s="12">
        <v>0.32158565521240201</v>
      </c>
      <c r="X71" s="1">
        <v>0.47297191619873102</v>
      </c>
      <c r="Y71" s="1">
        <v>0.47297191619873102</v>
      </c>
      <c r="Z71" s="1">
        <v>0.1</v>
      </c>
      <c r="AA71" s="1">
        <v>1</v>
      </c>
      <c r="AB71" s="1">
        <v>0.90909090909090895</v>
      </c>
      <c r="AC71" s="1">
        <v>0.952380952380952</v>
      </c>
      <c r="AD71" s="1">
        <v>0</v>
      </c>
      <c r="AE71" s="1">
        <v>0.9</v>
      </c>
    </row>
    <row r="72" spans="1:31" x14ac:dyDescent="0.15">
      <c r="A72" s="6">
        <v>379</v>
      </c>
      <c r="B72">
        <v>17</v>
      </c>
      <c r="C72">
        <v>3</v>
      </c>
      <c r="D72">
        <v>10</v>
      </c>
      <c r="E72">
        <v>10</v>
      </c>
      <c r="F72">
        <v>10</v>
      </c>
      <c r="G72">
        <v>0</v>
      </c>
      <c r="H72">
        <v>7</v>
      </c>
      <c r="I72">
        <v>3</v>
      </c>
      <c r="J72">
        <v>0.85</v>
      </c>
      <c r="K72" s="3">
        <v>9.9219417572021502</v>
      </c>
      <c r="L72" s="10">
        <v>4.590576171875</v>
      </c>
      <c r="M72">
        <v>4.0609836578369096</v>
      </c>
      <c r="N72">
        <v>5.8509216308593697</v>
      </c>
      <c r="O72">
        <v>2</v>
      </c>
      <c r="P72">
        <v>2</v>
      </c>
      <c r="Q72">
        <v>12</v>
      </c>
      <c r="R72" s="16">
        <v>0.16669999999999999</v>
      </c>
      <c r="S72" s="16">
        <f t="shared" si="2"/>
        <v>0.2</v>
      </c>
      <c r="T72">
        <v>3.4917297363281201</v>
      </c>
      <c r="U72">
        <v>3.3197002410888699</v>
      </c>
      <c r="V72">
        <v>2.9272942543029798</v>
      </c>
      <c r="W72" s="17">
        <v>0.392405986785889</v>
      </c>
      <c r="X72">
        <v>0.56443548202514604</v>
      </c>
      <c r="Y72">
        <v>0.56443548202514604</v>
      </c>
      <c r="Z72">
        <v>0.2</v>
      </c>
      <c r="AA72">
        <v>1</v>
      </c>
      <c r="AB72">
        <v>0.83333333333333304</v>
      </c>
      <c r="AC72">
        <v>0.90909090909090895</v>
      </c>
      <c r="AD72">
        <v>0</v>
      </c>
      <c r="AE72">
        <v>0.8</v>
      </c>
    </row>
    <row r="73" spans="1:31" x14ac:dyDescent="0.15">
      <c r="A73" s="6">
        <v>677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 s="3">
        <v>9.2551898956298793</v>
      </c>
      <c r="L73" s="10">
        <v>4.9342117309570304</v>
      </c>
      <c r="M73">
        <v>4.1494674682617196</v>
      </c>
      <c r="N73">
        <v>5.2397689819335902</v>
      </c>
      <c r="O73">
        <v>2</v>
      </c>
      <c r="P73">
        <v>2</v>
      </c>
      <c r="Q73">
        <v>12</v>
      </c>
      <c r="R73" s="16">
        <v>0.16669999999999999</v>
      </c>
      <c r="S73" s="16">
        <f t="shared" si="2"/>
        <v>0.2</v>
      </c>
      <c r="T73">
        <v>3.0286159515380899</v>
      </c>
      <c r="U73">
        <v>2.8630344867706299</v>
      </c>
      <c r="V73">
        <v>2.4851291179657</v>
      </c>
      <c r="W73" s="17">
        <v>0.37790536880493197</v>
      </c>
      <c r="X73">
        <v>0.54348683357238803</v>
      </c>
      <c r="Y73">
        <v>0.54348683357238803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6">
        <v>206</v>
      </c>
      <c r="B74">
        <v>16</v>
      </c>
      <c r="C74">
        <v>4</v>
      </c>
      <c r="D74">
        <v>10</v>
      </c>
      <c r="E74">
        <v>10</v>
      </c>
      <c r="F74">
        <v>10</v>
      </c>
      <c r="G74">
        <v>0</v>
      </c>
      <c r="H74">
        <v>6</v>
      </c>
      <c r="I74">
        <v>4</v>
      </c>
      <c r="J74">
        <v>0.8</v>
      </c>
      <c r="K74" s="3">
        <v>8.4683742523193395</v>
      </c>
      <c r="L74" s="10">
        <v>4.8388175964355504</v>
      </c>
      <c r="M74">
        <v>4.1636734008789098</v>
      </c>
      <c r="N74">
        <v>4.3614063262939498</v>
      </c>
      <c r="O74">
        <v>1</v>
      </c>
      <c r="P74">
        <v>1</v>
      </c>
      <c r="Q74">
        <v>11</v>
      </c>
      <c r="R74" s="16">
        <v>9.0899999999999995E-2</v>
      </c>
      <c r="S74" s="16">
        <f t="shared" si="2"/>
        <v>0.1</v>
      </c>
      <c r="T74">
        <v>2.9330368041992201</v>
      </c>
      <c r="U74">
        <v>2.7906692028045601</v>
      </c>
      <c r="V74">
        <v>2.4194025993347199</v>
      </c>
      <c r="W74" s="17">
        <v>0.37126660346984902</v>
      </c>
      <c r="X74">
        <v>0.51363420486450195</v>
      </c>
      <c r="Y74">
        <v>0.51363420486450195</v>
      </c>
      <c r="Z74">
        <v>0.1</v>
      </c>
      <c r="AA74">
        <v>1</v>
      </c>
      <c r="AB74">
        <v>0.90909090909090895</v>
      </c>
      <c r="AC74">
        <v>0.952380952380952</v>
      </c>
      <c r="AD74">
        <v>0</v>
      </c>
      <c r="AE74">
        <v>0.9</v>
      </c>
    </row>
    <row r="75" spans="1:31" s="1" customFormat="1" x14ac:dyDescent="0.15">
      <c r="A75" s="8">
        <v>687</v>
      </c>
      <c r="B75" s="1">
        <v>14</v>
      </c>
      <c r="C75" s="1">
        <v>6</v>
      </c>
      <c r="D75" s="1">
        <v>10</v>
      </c>
      <c r="E75" s="1">
        <v>10</v>
      </c>
      <c r="F75" s="1">
        <v>10</v>
      </c>
      <c r="G75" s="1">
        <v>0</v>
      </c>
      <c r="H75" s="1">
        <v>4</v>
      </c>
      <c r="I75" s="1">
        <v>6</v>
      </c>
      <c r="J75" s="1">
        <v>0.7</v>
      </c>
      <c r="K75" s="12">
        <v>8.3900222778320295</v>
      </c>
      <c r="L75" s="12">
        <v>5.8916149139404297</v>
      </c>
      <c r="M75" s="1">
        <v>4.6129894256591797</v>
      </c>
      <c r="N75" s="1">
        <v>4.1149749755859402</v>
      </c>
      <c r="O75" s="1">
        <v>1</v>
      </c>
      <c r="P75" s="1">
        <v>1</v>
      </c>
      <c r="Q75" s="1">
        <v>11</v>
      </c>
      <c r="R75" s="19">
        <v>9.0899999999999995E-2</v>
      </c>
      <c r="S75" s="19">
        <f t="shared" si="2"/>
        <v>0.1</v>
      </c>
      <c r="T75" s="1">
        <v>2.75750732421875</v>
      </c>
      <c r="U75" s="1">
        <v>2.6343932151794398</v>
      </c>
      <c r="V75" s="1">
        <v>2.2495560646057098</v>
      </c>
      <c r="W75" s="12">
        <v>0.38483715057373102</v>
      </c>
      <c r="X75" s="1">
        <v>0.507951259613037</v>
      </c>
      <c r="Y75" s="1">
        <v>0.507951259613037</v>
      </c>
      <c r="Z75" s="1">
        <v>0.1</v>
      </c>
      <c r="AA75" s="1">
        <v>1</v>
      </c>
      <c r="AB75" s="1">
        <v>0.90909090909090895</v>
      </c>
      <c r="AC75" s="1">
        <v>0.952380952380952</v>
      </c>
      <c r="AD75" s="1">
        <v>0</v>
      </c>
      <c r="AE75" s="1">
        <v>0.9</v>
      </c>
    </row>
    <row r="76" spans="1:31" x14ac:dyDescent="0.15">
      <c r="A76" s="6">
        <v>606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8.4685020446777308</v>
      </c>
      <c r="L76" s="10">
        <v>5.9465026855468697</v>
      </c>
      <c r="M76">
        <v>3.25703048706055</v>
      </c>
      <c r="N76">
        <v>4.5645465850830096</v>
      </c>
      <c r="O76">
        <v>1</v>
      </c>
      <c r="P76">
        <v>1</v>
      </c>
      <c r="Q76">
        <v>11</v>
      </c>
      <c r="R76" s="16">
        <v>9.0899999999999995E-2</v>
      </c>
      <c r="S76" s="16">
        <f t="shared" si="2"/>
        <v>0.1</v>
      </c>
      <c r="T76">
        <v>2.76801681518555</v>
      </c>
      <c r="U76">
        <v>2.5805613994598402</v>
      </c>
      <c r="V76">
        <v>2.2478957176208501</v>
      </c>
      <c r="W76" s="17">
        <v>0.33266568183898898</v>
      </c>
      <c r="X76">
        <v>0.52012109756469704</v>
      </c>
      <c r="Y76">
        <v>0.52012109756469704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x14ac:dyDescent="0.15">
      <c r="A77" s="6">
        <v>930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 s="3">
        <v>9.0334587097168004</v>
      </c>
      <c r="L77" s="10">
        <v>5.8283729553222701</v>
      </c>
      <c r="M77">
        <v>4.8437232971191397</v>
      </c>
      <c r="N77">
        <v>4.4408721923828098</v>
      </c>
      <c r="O77">
        <v>1</v>
      </c>
      <c r="P77">
        <v>1</v>
      </c>
      <c r="Q77">
        <v>11</v>
      </c>
      <c r="R77" s="16">
        <v>9.0899999999999995E-2</v>
      </c>
      <c r="S77" s="16">
        <f t="shared" si="2"/>
        <v>0.1</v>
      </c>
      <c r="T77">
        <v>2.7082576751709002</v>
      </c>
      <c r="U77">
        <v>2.61170506477356</v>
      </c>
      <c r="V77">
        <v>2.18743848800659</v>
      </c>
      <c r="W77" s="17">
        <v>0.424266576766968</v>
      </c>
      <c r="X77">
        <v>0.52081918716430697</v>
      </c>
      <c r="Y77">
        <v>0.52081918716430697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x14ac:dyDescent="0.15">
      <c r="A78" s="6">
        <v>43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9.2298812866210902</v>
      </c>
      <c r="L78" s="10">
        <v>6.3182888031005904</v>
      </c>
      <c r="M78">
        <v>6.0869979858398402</v>
      </c>
      <c r="N78">
        <v>4.2744293212890598</v>
      </c>
      <c r="O78">
        <v>0</v>
      </c>
      <c r="P78">
        <v>0</v>
      </c>
      <c r="Q78">
        <v>10</v>
      </c>
      <c r="R78" s="16">
        <v>0</v>
      </c>
      <c r="S78" s="16">
        <f t="shared" si="2"/>
        <v>0</v>
      </c>
      <c r="T78">
        <v>2.9062728881835902</v>
      </c>
      <c r="U78">
        <v>2.8424408435821502</v>
      </c>
      <c r="V78">
        <v>2.3762557506561302</v>
      </c>
      <c r="W78" s="17">
        <v>0.466185092926025</v>
      </c>
      <c r="X78">
        <v>0.53001713752746604</v>
      </c>
      <c r="Y78">
        <v>0.53001713752746604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</row>
    <row r="79" spans="1:31" s="1" customFormat="1" x14ac:dyDescent="0.15">
      <c r="A79" s="8">
        <v>616</v>
      </c>
      <c r="B79" s="1">
        <v>14</v>
      </c>
      <c r="C79" s="1">
        <v>6</v>
      </c>
      <c r="D79" s="1">
        <v>10</v>
      </c>
      <c r="E79" s="1">
        <v>10</v>
      </c>
      <c r="F79" s="1">
        <v>10</v>
      </c>
      <c r="G79" s="1">
        <v>0</v>
      </c>
      <c r="H79" s="1">
        <v>4</v>
      </c>
      <c r="I79" s="1">
        <v>6</v>
      </c>
      <c r="J79" s="1">
        <v>0.7</v>
      </c>
      <c r="K79" s="12">
        <v>8.7890281677246094</v>
      </c>
      <c r="L79" s="12">
        <v>6.4778995513915998</v>
      </c>
      <c r="M79" s="1">
        <v>5.6865520477294904</v>
      </c>
      <c r="N79" s="1">
        <v>4.4588947296142596</v>
      </c>
      <c r="O79" s="1">
        <v>0</v>
      </c>
      <c r="P79" s="1">
        <v>0</v>
      </c>
      <c r="Q79" s="1">
        <v>10</v>
      </c>
      <c r="R79" s="19">
        <v>0</v>
      </c>
      <c r="S79" s="19">
        <f t="shared" si="2"/>
        <v>0</v>
      </c>
      <c r="T79" s="1">
        <v>2.5340843200683598</v>
      </c>
      <c r="U79" s="1">
        <v>2.4535269737243599</v>
      </c>
      <c r="V79" s="1">
        <v>2.0244913101196298</v>
      </c>
      <c r="W79" s="12">
        <v>0.429035663604736</v>
      </c>
      <c r="X79" s="1">
        <v>0.50959300994873002</v>
      </c>
      <c r="Y79" s="1">
        <v>0.50959300994873002</v>
      </c>
      <c r="Z79" s="1">
        <v>0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</row>
    <row r="80" spans="1:31" s="1" customFormat="1" x14ac:dyDescent="0.15">
      <c r="A80" s="8">
        <v>708</v>
      </c>
      <c r="B80" s="1">
        <v>15</v>
      </c>
      <c r="C80" s="1">
        <v>5</v>
      </c>
      <c r="D80" s="1">
        <v>10</v>
      </c>
      <c r="E80" s="1">
        <v>10</v>
      </c>
      <c r="F80" s="1">
        <v>10</v>
      </c>
      <c r="G80" s="1">
        <v>0</v>
      </c>
      <c r="H80" s="1">
        <v>5</v>
      </c>
      <c r="I80" s="1">
        <v>5</v>
      </c>
      <c r="J80" s="1">
        <v>0.75</v>
      </c>
      <c r="K80" s="12">
        <v>8.7745628356933594</v>
      </c>
      <c r="L80" s="12">
        <v>5.1227645874023402</v>
      </c>
      <c r="M80" s="1">
        <v>3.5468273162841801</v>
      </c>
      <c r="N80" s="1">
        <v>4.1517295837402299</v>
      </c>
      <c r="O80" s="1">
        <v>2</v>
      </c>
      <c r="P80" s="1">
        <v>2</v>
      </c>
      <c r="Q80" s="1">
        <v>12</v>
      </c>
      <c r="R80" s="19">
        <v>0.16669999999999999</v>
      </c>
      <c r="S80" s="19">
        <f t="shared" si="2"/>
        <v>0.2</v>
      </c>
      <c r="T80" s="1">
        <v>2.9684677124023402</v>
      </c>
      <c r="U80" s="1">
        <v>2.8054153919220002</v>
      </c>
      <c r="V80" s="1">
        <v>2.4249863624572701</v>
      </c>
      <c r="W80" s="12">
        <v>0.38042902946472201</v>
      </c>
      <c r="X80" s="1">
        <v>0.54348134994506803</v>
      </c>
      <c r="Y80" s="1">
        <v>0.54348134994506803</v>
      </c>
      <c r="Z80" s="1">
        <v>0.2</v>
      </c>
      <c r="AA80" s="1">
        <v>1</v>
      </c>
      <c r="AB80" s="1">
        <v>0.83333333333333304</v>
      </c>
      <c r="AC80" s="1">
        <v>0.90909090909090895</v>
      </c>
      <c r="AD80" s="1">
        <v>0</v>
      </c>
      <c r="AE80" s="1">
        <v>0.8</v>
      </c>
    </row>
    <row r="81" spans="1:31" x14ac:dyDescent="0.15">
      <c r="A81" s="6">
        <v>479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8.4685764312744105</v>
      </c>
      <c r="L81" s="10">
        <v>5.1287879943847701</v>
      </c>
      <c r="M81">
        <v>3.6624755859375</v>
      </c>
      <c r="N81">
        <v>3.7469463348388699</v>
      </c>
      <c r="O81">
        <v>2</v>
      </c>
      <c r="P81">
        <v>2</v>
      </c>
      <c r="Q81">
        <v>12</v>
      </c>
      <c r="R81" s="16">
        <v>0.16669999999999999</v>
      </c>
      <c r="S81" s="16">
        <f t="shared" si="2"/>
        <v>0.2</v>
      </c>
      <c r="T81">
        <v>3.0307636260986301</v>
      </c>
      <c r="U81">
        <v>2.8745484352111799</v>
      </c>
      <c r="V81">
        <v>2.4898514747619598</v>
      </c>
      <c r="W81" s="17">
        <v>0.38469696044921903</v>
      </c>
      <c r="X81">
        <v>0.54091215133667003</v>
      </c>
      <c r="Y81">
        <v>0.54091215133667003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s="3" customFormat="1" x14ac:dyDescent="0.15">
      <c r="K82" s="13" t="s">
        <v>29</v>
      </c>
      <c r="L82" s="10">
        <f>AVERAGE(L2:L81)</f>
        <v>1.9093421459197999</v>
      </c>
      <c r="W82" s="17">
        <f t="shared" ref="W82:AE82" si="3">AVERAGE(W2:W81)</f>
        <v>0.21154977977275849</v>
      </c>
      <c r="Z82" s="3">
        <f t="shared" si="3"/>
        <v>0.56625000000000048</v>
      </c>
      <c r="AA82" s="3">
        <f t="shared" si="3"/>
        <v>0.98124999999999996</v>
      </c>
      <c r="AB82" s="3">
        <f t="shared" si="3"/>
        <v>0.64963512219849284</v>
      </c>
      <c r="AC82" s="3">
        <f t="shared" si="3"/>
        <v>0.77630502444276728</v>
      </c>
      <c r="AD82" s="3">
        <f t="shared" si="3"/>
        <v>1.8749999999999999E-2</v>
      </c>
      <c r="AE82" s="3">
        <f t="shared" si="3"/>
        <v>0.41499999999999987</v>
      </c>
    </row>
    <row r="83" spans="1:31" s="3" customFormat="1" x14ac:dyDescent="0.15">
      <c r="K83" s="14" t="s">
        <v>30</v>
      </c>
      <c r="L83" s="10">
        <f>MAX(L2:L81)</f>
        <v>6.4778995513915998</v>
      </c>
      <c r="W83" s="17">
        <f t="shared" ref="W83:AE83" si="4">MAX(W2:W81)</f>
        <v>0.466185092926025</v>
      </c>
      <c r="Z83" s="3">
        <f t="shared" si="4"/>
        <v>0.9</v>
      </c>
      <c r="AA83" s="3">
        <f t="shared" si="4"/>
        <v>1</v>
      </c>
      <c r="AB83" s="3">
        <f t="shared" si="4"/>
        <v>1</v>
      </c>
      <c r="AC83" s="3">
        <f t="shared" si="4"/>
        <v>1</v>
      </c>
      <c r="AD83" s="3">
        <f t="shared" si="4"/>
        <v>0.3</v>
      </c>
      <c r="AE83" s="3">
        <f t="shared" si="4"/>
        <v>1</v>
      </c>
    </row>
    <row r="84" spans="1:31" s="3" customFormat="1" x14ac:dyDescent="0.15">
      <c r="L84" s="10">
        <f>MIN(L2:L81)</f>
        <v>0.58145904541015603</v>
      </c>
      <c r="W84" s="17">
        <f t="shared" ref="W84:AE84" si="5">MIN(W2:W81)</f>
        <v>3.3025741577148398E-3</v>
      </c>
      <c r="Z84" s="3">
        <f t="shared" si="5"/>
        <v>0</v>
      </c>
      <c r="AA84" s="3">
        <f t="shared" si="5"/>
        <v>0.7</v>
      </c>
      <c r="AB84" s="3">
        <f t="shared" si="5"/>
        <v>0.52631578947368396</v>
      </c>
      <c r="AC84" s="3">
        <f t="shared" si="5"/>
        <v>0.66666666666666696</v>
      </c>
      <c r="AD84" s="3">
        <f t="shared" si="5"/>
        <v>0</v>
      </c>
      <c r="AE84" s="3">
        <f t="shared" si="5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165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5</v>
      </c>
      <c r="M93">
        <v>30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s="26" customFormat="1" x14ac:dyDescent="0.15">
      <c r="K94" s="27" t="s">
        <v>66</v>
      </c>
      <c r="L94" s="27">
        <f>COUNTIF(L2:L81,"&lt;0.838")-COUNTIF(L2:L81,"&lt;0.643")</f>
        <v>23</v>
      </c>
      <c r="P94" s="3">
        <v>0.45</v>
      </c>
      <c r="Q94" s="3">
        <v>-900</v>
      </c>
      <c r="R94" s="3">
        <v>1100</v>
      </c>
      <c r="S94" s="3">
        <v>55</v>
      </c>
      <c r="W94" s="27"/>
    </row>
    <row r="95" spans="1:31" x14ac:dyDescent="0.15">
      <c r="K95" s="3" t="s">
        <v>67</v>
      </c>
      <c r="L95" s="3">
        <f>COUNTIF(L2:L81,"&lt;1.033")-COUNTIF(L2:L81,"&lt;0.838")</f>
        <v>0</v>
      </c>
      <c r="M95">
        <v>70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2</v>
      </c>
      <c r="W96" s="17"/>
    </row>
    <row r="97" spans="11:23" x14ac:dyDescent="0.15">
      <c r="K97" s="3" t="s">
        <v>69</v>
      </c>
      <c r="L97" s="3">
        <f>COUNTIF(L2:L81,"&lt;1.423")-COUNTIF(L2:L81,"&lt;1.228")</f>
        <v>3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M98" s="3">
        <v>3</v>
      </c>
      <c r="W98" s="3"/>
    </row>
    <row r="99" spans="11:23" x14ac:dyDescent="0.15">
      <c r="K99" s="3" t="s">
        <v>71</v>
      </c>
      <c r="L99" s="3">
        <f>COUNTIF(L2:L81,"&lt;1.813")-COUNTIF(L2:L81,"&lt;1.618")</f>
        <v>27</v>
      </c>
      <c r="M99" s="3">
        <v>6</v>
      </c>
      <c r="W99" s="3"/>
    </row>
    <row r="100" spans="11:23" x14ac:dyDescent="0.15">
      <c r="K100" s="3" t="s">
        <v>72</v>
      </c>
      <c r="L100" s="3">
        <f>COUNTIF(L2:L81,"&lt;2.008")-COUNTIF(L2:L81,"&lt;1.813")</f>
        <v>6</v>
      </c>
      <c r="M100" s="3">
        <v>8</v>
      </c>
      <c r="W100" s="3"/>
    </row>
    <row r="101" spans="11:23" x14ac:dyDescent="0.15">
      <c r="K101" s="3" t="s">
        <v>73</v>
      </c>
      <c r="L101" s="3">
        <f>COUNTIF(L2:L81,"&lt;2.203")-COUNTIF(L2:L81,"&lt;2.008")</f>
        <v>1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1</v>
      </c>
      <c r="M102" s="3">
        <v>14</v>
      </c>
      <c r="W102" s="3"/>
    </row>
    <row r="103" spans="11:23" x14ac:dyDescent="0.15">
      <c r="K103" s="3" t="s">
        <v>75</v>
      </c>
      <c r="L103" s="3">
        <f>COUNTIF(L2:L81,"&lt;2.593")-COUNTIF(L2:L81,"&lt;2.398")</f>
        <v>0</v>
      </c>
      <c r="M103" s="3">
        <v>16</v>
      </c>
      <c r="W103" s="3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3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3"/>
    </row>
    <row r="107" spans="11:23" x14ac:dyDescent="0.15">
      <c r="K107" s="3" t="s">
        <v>79</v>
      </c>
      <c r="L107" s="3">
        <f>COUNTIF(L2:L81,"&lt;3.373")-COUNTIF(L2:L81,"&lt;3.178")</f>
        <v>0</v>
      </c>
      <c r="M107" s="3">
        <v>6</v>
      </c>
      <c r="W107" s="3"/>
    </row>
    <row r="108" spans="11:23" x14ac:dyDescent="0.15">
      <c r="K108" s="3" t="s">
        <v>80</v>
      </c>
      <c r="L108" s="3">
        <f>COUNTIF(L2:L81,"&lt;3.568")-COUNTIF(L2:L81,"&lt;3.373")</f>
        <v>0</v>
      </c>
      <c r="M108" s="3">
        <v>3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3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1</v>
      </c>
      <c r="N113" s="3">
        <v>1.9079999999999999</v>
      </c>
      <c r="O113" s="3">
        <v>0.155</v>
      </c>
      <c r="W113" s="17"/>
    </row>
    <row r="114" spans="11:23" x14ac:dyDescent="0.15">
      <c r="K114" s="3" t="s">
        <v>86</v>
      </c>
      <c r="L114" s="3">
        <f>COUNTIF(L2:L81,"&lt;4.738")-COUNTIF(L2:L81,"&lt;4.543")</f>
        <v>2</v>
      </c>
      <c r="N114" s="3">
        <v>2.5009999999999999</v>
      </c>
      <c r="O114" s="3">
        <v>0.21299999999999999</v>
      </c>
      <c r="W114" s="17"/>
    </row>
    <row r="115" spans="11:23" x14ac:dyDescent="0.15">
      <c r="K115" s="3" t="s">
        <v>87</v>
      </c>
      <c r="L115" s="3">
        <f>COUNTIF(L2:L81,"&lt;4.933")-COUNTIF(L2:L81,"&lt;4.738")</f>
        <v>1</v>
      </c>
      <c r="N115" s="3">
        <v>3.472</v>
      </c>
      <c r="O115" s="3">
        <v>0.29099999999999998</v>
      </c>
      <c r="W115" s="17"/>
    </row>
    <row r="116" spans="11:23" x14ac:dyDescent="0.15">
      <c r="K116" s="3" t="s">
        <v>88</v>
      </c>
      <c r="L116" s="3">
        <f>COUNTIF(L2:L81,"&lt;5.128")-COUNTIF(L2:L81,"&lt;4.933")</f>
        <v>2</v>
      </c>
      <c r="W116" s="17"/>
    </row>
    <row r="117" spans="11:23" x14ac:dyDescent="0.15">
      <c r="K117" s="3" t="s">
        <v>89</v>
      </c>
      <c r="L117" s="3">
        <f>COUNTIF(L2:L81,"&lt;5.323")-COUNTIF(L2:L81,"&lt;5.128")</f>
        <v>1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2</v>
      </c>
      <c r="W120" s="17"/>
    </row>
    <row r="121" spans="11:23" x14ac:dyDescent="0.15">
      <c r="K121" s="3" t="s">
        <v>93</v>
      </c>
      <c r="L121" s="3">
        <f>COUNTIF(L2:L81,"&lt;6.103")-COUNTIF(L2:L81,"&lt;5.908")</f>
        <v>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2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E104"/>
  <sheetViews>
    <sheetView topLeftCell="H85" workbookViewId="0">
      <selection activeCell="H1" sqref="A1:XFD109"/>
    </sheetView>
  </sheetViews>
  <sheetFormatPr defaultColWidth="8.875" defaultRowHeight="13.5" x14ac:dyDescent="0.15"/>
  <cols>
    <col min="11" max="12" width="19.125" customWidth="1"/>
    <col min="13" max="14" width="12.875"/>
    <col min="20" max="22" width="12.875"/>
    <col min="23" max="23" width="23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9.22979736328125</v>
      </c>
      <c r="L2" s="10">
        <v>0.79234123229980502</v>
      </c>
      <c r="M2">
        <v>0.33351898193359403</v>
      </c>
      <c r="N2">
        <v>8.2526779174804705</v>
      </c>
      <c r="O2">
        <v>6</v>
      </c>
      <c r="P2">
        <v>6</v>
      </c>
      <c r="Q2">
        <v>15</v>
      </c>
      <c r="R2" s="16">
        <v>0.4</v>
      </c>
      <c r="S2" s="16">
        <f t="shared" ref="S2:S11" si="0">O2/E2</f>
        <v>0.6</v>
      </c>
      <c r="T2">
        <v>4.6311798095703098</v>
      </c>
      <c r="U2">
        <v>4.1882486343383798</v>
      </c>
      <c r="V2">
        <v>4.1018190383911097</v>
      </c>
      <c r="W2" s="17">
        <v>8.6429595947265597E-2</v>
      </c>
      <c r="X2">
        <v>0.529360771179199</v>
      </c>
      <c r="Y2">
        <v>0.529360771179199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1" customFormat="1" x14ac:dyDescent="0.15">
      <c r="A3" s="6">
        <v>337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9.7676258087158203</v>
      </c>
      <c r="L3" s="10">
        <v>0.74655914306640603</v>
      </c>
      <c r="M3">
        <v>0.241783142089844</v>
      </c>
      <c r="N3">
        <v>8.7524642944335902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5.3478622436523402</v>
      </c>
      <c r="U3">
        <v>4.8198900222778303</v>
      </c>
      <c r="V3">
        <v>4.7304625511169398</v>
      </c>
      <c r="W3" s="17">
        <v>8.94274711608887E-2</v>
      </c>
      <c r="X3">
        <v>0.61739969253539995</v>
      </c>
      <c r="Y3">
        <v>0.61739969253539995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10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9.4220714569091797</v>
      </c>
      <c r="L4" s="10">
        <v>0.80937194824218694</v>
      </c>
      <c r="M4">
        <v>0.32625579833984403</v>
      </c>
      <c r="N4">
        <v>8.3502616882324201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4.9070892333984402</v>
      </c>
      <c r="U4">
        <v>4.4338440895080602</v>
      </c>
      <c r="V4">
        <v>4.3392705917358398</v>
      </c>
      <c r="W4" s="17">
        <v>9.4573497772216797E-2</v>
      </c>
      <c r="X4">
        <v>0.56781864166259799</v>
      </c>
      <c r="Y4">
        <v>0.56781864166259799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8">
        <v>915</v>
      </c>
      <c r="B5" s="1">
        <v>19</v>
      </c>
      <c r="C5" s="1">
        <v>1</v>
      </c>
      <c r="D5" s="1">
        <v>10</v>
      </c>
      <c r="E5" s="1">
        <v>10</v>
      </c>
      <c r="F5" s="1">
        <v>10</v>
      </c>
      <c r="G5" s="1">
        <v>0</v>
      </c>
      <c r="H5" s="1">
        <v>9</v>
      </c>
      <c r="I5" s="1">
        <v>1</v>
      </c>
      <c r="J5" s="1">
        <v>0.95</v>
      </c>
      <c r="K5" s="12">
        <v>11.6143226623535</v>
      </c>
      <c r="L5" s="12">
        <v>0.63996124267578103</v>
      </c>
      <c r="M5" s="1">
        <v>0.46014785766601601</v>
      </c>
      <c r="N5" s="1">
        <v>10.395582199096699</v>
      </c>
      <c r="O5" s="1">
        <v>7</v>
      </c>
      <c r="P5" s="1">
        <v>7</v>
      </c>
      <c r="Q5" s="1">
        <v>17</v>
      </c>
      <c r="R5" s="19">
        <v>0.4118</v>
      </c>
      <c r="S5" s="19">
        <f t="shared" si="0"/>
        <v>0.7</v>
      </c>
      <c r="T5" s="1">
        <v>5.3450222015380904</v>
      </c>
      <c r="U5" s="1">
        <v>4.8760857582092303</v>
      </c>
      <c r="V5" s="1">
        <v>4.7778882980346697</v>
      </c>
      <c r="W5" s="12">
        <v>9.8197460174560505E-2</v>
      </c>
      <c r="X5" s="1">
        <v>0.56713390350341797</v>
      </c>
      <c r="Y5" s="1">
        <v>0.56713390350341797</v>
      </c>
      <c r="Z5" s="1">
        <v>0.7</v>
      </c>
      <c r="AA5" s="1">
        <v>1</v>
      </c>
      <c r="AB5" s="1">
        <v>0.58823529411764697</v>
      </c>
      <c r="AC5" s="1">
        <v>0.74074074074074103</v>
      </c>
      <c r="AD5" s="1">
        <v>0</v>
      </c>
      <c r="AE5" s="1">
        <v>0.3</v>
      </c>
    </row>
    <row r="6" spans="1:31" x14ac:dyDescent="0.15">
      <c r="A6" s="6">
        <v>424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9.0780410766601598</v>
      </c>
      <c r="L6" s="10">
        <v>0.80134582519531194</v>
      </c>
      <c r="M6">
        <v>0.30031967163085899</v>
      </c>
      <c r="N6">
        <v>7.8407230377197301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4.9747390747070304</v>
      </c>
      <c r="U6">
        <v>4.5059680938720703</v>
      </c>
      <c r="V6">
        <v>4.4059338569641104</v>
      </c>
      <c r="W6" s="17">
        <v>0.100034236907959</v>
      </c>
      <c r="X6">
        <v>0.56880521774292003</v>
      </c>
      <c r="Y6">
        <v>0.56880521774292003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279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12.5115242004394</v>
      </c>
      <c r="L7" s="10">
        <v>0.68904113769531194</v>
      </c>
      <c r="M7">
        <v>0.51513671875</v>
      </c>
      <c r="N7">
        <v>11.397050857544</v>
      </c>
      <c r="O7">
        <v>9</v>
      </c>
      <c r="P7">
        <v>9</v>
      </c>
      <c r="Q7">
        <v>19</v>
      </c>
      <c r="R7" s="16">
        <v>0.47370000000000001</v>
      </c>
      <c r="S7" s="16">
        <f t="shared" si="0"/>
        <v>0.9</v>
      </c>
      <c r="T7">
        <v>5.5754928588867196</v>
      </c>
      <c r="U7">
        <v>5.0785012245178196</v>
      </c>
      <c r="V7">
        <v>4.9705786705017099</v>
      </c>
      <c r="W7" s="17">
        <v>0.107922554016113</v>
      </c>
      <c r="X7">
        <v>0.60491418838500999</v>
      </c>
      <c r="Y7">
        <v>0.60491418838500999</v>
      </c>
      <c r="Z7">
        <v>0.9</v>
      </c>
      <c r="AA7">
        <v>1</v>
      </c>
      <c r="AB7">
        <v>0.52631578947368396</v>
      </c>
      <c r="AC7">
        <v>0.68965517241379304</v>
      </c>
      <c r="AD7">
        <v>0</v>
      </c>
      <c r="AE7">
        <v>0.1</v>
      </c>
    </row>
    <row r="8" spans="1:31" x14ac:dyDescent="0.15">
      <c r="A8" s="6">
        <v>748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11.8353080749512</v>
      </c>
      <c r="L8" s="10">
        <v>0.69150924682617199</v>
      </c>
      <c r="M8">
        <v>0.51949310302734397</v>
      </c>
      <c r="N8">
        <v>10.6618309020996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4.9045391082763699</v>
      </c>
      <c r="U8">
        <v>4.46850490570068</v>
      </c>
      <c r="V8">
        <v>4.3578910827636701</v>
      </c>
      <c r="W8" s="17">
        <v>0.110613822937012</v>
      </c>
      <c r="X8">
        <v>0.54664802551269498</v>
      </c>
      <c r="Y8">
        <v>0.54664802551269498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348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12.667484283447299</v>
      </c>
      <c r="L9" s="10">
        <v>0.58145904541015603</v>
      </c>
      <c r="M9">
        <v>0.38654327392578097</v>
      </c>
      <c r="N9">
        <v>11.4797058105469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5.5114040374755904</v>
      </c>
      <c r="U9">
        <v>5.0303702354431197</v>
      </c>
      <c r="V9">
        <v>4.9127755165100098</v>
      </c>
      <c r="W9" s="17">
        <v>0.117594718933105</v>
      </c>
      <c r="X9">
        <v>0.59862852096557595</v>
      </c>
      <c r="Y9">
        <v>0.59862852096557595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437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10.362770080566399</v>
      </c>
      <c r="L10" s="10">
        <v>0.80359649658203103</v>
      </c>
      <c r="M10">
        <v>0.199333190917969</v>
      </c>
      <c r="N10">
        <v>8.9276485443115199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5.5548152923584002</v>
      </c>
      <c r="U10">
        <v>5.0090694427490199</v>
      </c>
      <c r="V10">
        <v>4.8900384902954102</v>
      </c>
      <c r="W10" s="17">
        <v>0.119030952453613</v>
      </c>
      <c r="X10">
        <v>0.66477680206298795</v>
      </c>
      <c r="Y10">
        <v>0.66477680206298795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879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12.1690883636475</v>
      </c>
      <c r="L11" s="10">
        <v>0.76646423339843694</v>
      </c>
      <c r="M11">
        <v>0.56353759765625</v>
      </c>
      <c r="N11">
        <v>10.640342712402299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4.9484233856201199</v>
      </c>
      <c r="U11">
        <v>4.54335594177246</v>
      </c>
      <c r="V11">
        <v>4.4045906066894496</v>
      </c>
      <c r="W11" s="17">
        <v>0.13876533508300801</v>
      </c>
      <c r="X11">
        <v>0.54383277893066395</v>
      </c>
      <c r="Y11">
        <v>0.54383277893066395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x14ac:dyDescent="0.15">
      <c r="A12" s="6">
        <v>961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12.3342037200928</v>
      </c>
      <c r="L12" s="10">
        <v>0.65141677856445301</v>
      </c>
      <c r="M12">
        <v>0.4273681640625</v>
      </c>
      <c r="N12">
        <v>10.740394592285201</v>
      </c>
      <c r="O12">
        <v>7</v>
      </c>
      <c r="P12">
        <v>7</v>
      </c>
      <c r="Q12">
        <v>17</v>
      </c>
      <c r="R12" s="16">
        <v>0.4118</v>
      </c>
      <c r="S12" s="16">
        <f t="shared" ref="S12:S52" si="1">O12/E12</f>
        <v>0.7</v>
      </c>
      <c r="T12">
        <v>5.4818248748779297</v>
      </c>
      <c r="U12">
        <v>5.0223312377929696</v>
      </c>
      <c r="V12">
        <v>4.8790793418884304</v>
      </c>
      <c r="W12" s="17">
        <v>0.14325189590454099</v>
      </c>
      <c r="X12">
        <v>0.60274553298950195</v>
      </c>
      <c r="Y12">
        <v>0.60274553298950195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165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12.1975288391113</v>
      </c>
      <c r="L13" s="10">
        <v>0.72703552246093694</v>
      </c>
      <c r="M13">
        <v>0.51640319824218694</v>
      </c>
      <c r="N13">
        <v>10.6387157440185</v>
      </c>
      <c r="O13">
        <v>7</v>
      </c>
      <c r="P13">
        <v>7</v>
      </c>
      <c r="Q13">
        <v>17</v>
      </c>
      <c r="R13" s="16">
        <v>0.4118</v>
      </c>
      <c r="S13" s="16">
        <f t="shared" si="1"/>
        <v>0.7</v>
      </c>
      <c r="T13">
        <v>5.1443672180175799</v>
      </c>
      <c r="U13">
        <v>4.70526123046875</v>
      </c>
      <c r="V13">
        <v>4.5597567558288601</v>
      </c>
      <c r="W13" s="17">
        <v>0.14550447463989299</v>
      </c>
      <c r="X13">
        <v>0.58461046218872104</v>
      </c>
      <c r="Y13">
        <v>0.58461046218872104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503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12.247621536254901</v>
      </c>
      <c r="L14" s="10">
        <v>0.67316055297851596</v>
      </c>
      <c r="M14">
        <v>0.45738601684570301</v>
      </c>
      <c r="N14">
        <v>10.702716827392599</v>
      </c>
      <c r="O14">
        <v>7</v>
      </c>
      <c r="P14">
        <v>7</v>
      </c>
      <c r="Q14">
        <v>17</v>
      </c>
      <c r="R14" s="16">
        <v>0.4118</v>
      </c>
      <c r="S14" s="16">
        <f t="shared" si="1"/>
        <v>0.7</v>
      </c>
      <c r="T14">
        <v>5.0876998901367196</v>
      </c>
      <c r="U14">
        <v>4.6474313735961896</v>
      </c>
      <c r="V14">
        <v>4.4998464584350604</v>
      </c>
      <c r="W14" s="17">
        <v>0.14758491516113301</v>
      </c>
      <c r="X14">
        <v>0.58785343170166005</v>
      </c>
      <c r="Y14">
        <v>0.58785343170166005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418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11.902868270874</v>
      </c>
      <c r="L15" s="10">
        <v>0.75605010986328103</v>
      </c>
      <c r="M15">
        <v>0.54892730712890603</v>
      </c>
      <c r="N15">
        <v>10.314151763916</v>
      </c>
      <c r="O15">
        <v>7</v>
      </c>
      <c r="P15">
        <v>7</v>
      </c>
      <c r="Q15">
        <v>17</v>
      </c>
      <c r="R15" s="16">
        <v>0.4118</v>
      </c>
      <c r="S15" s="16">
        <f t="shared" si="1"/>
        <v>0.7</v>
      </c>
      <c r="T15">
        <v>5.3042507171630904</v>
      </c>
      <c r="U15">
        <v>4.87205266952515</v>
      </c>
      <c r="V15">
        <v>4.7202200889587402</v>
      </c>
      <c r="W15" s="17">
        <v>0.151832580566406</v>
      </c>
      <c r="X15">
        <v>0.58403062820434604</v>
      </c>
      <c r="Y15">
        <v>0.58403062820434604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29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12.5931129455566</v>
      </c>
      <c r="L16" s="10">
        <v>0.74336242675781194</v>
      </c>
      <c r="M16">
        <v>0.52129745483398404</v>
      </c>
      <c r="N16">
        <v>10.9457340240478</v>
      </c>
      <c r="O16">
        <v>8</v>
      </c>
      <c r="P16">
        <v>8</v>
      </c>
      <c r="Q16">
        <v>18</v>
      </c>
      <c r="R16" s="16">
        <v>0.44440000000000002</v>
      </c>
      <c r="S16" s="16">
        <f t="shared" si="1"/>
        <v>0.8</v>
      </c>
      <c r="T16">
        <v>5.3586044311523402</v>
      </c>
      <c r="U16">
        <v>4.8966689109802202</v>
      </c>
      <c r="V16">
        <v>4.73803806304932</v>
      </c>
      <c r="W16" s="17">
        <v>0.15863084793090801</v>
      </c>
      <c r="X16">
        <v>0.62056636810302701</v>
      </c>
      <c r="Y16">
        <v>0.62056636810302701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354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11.8744087219238</v>
      </c>
      <c r="L17" s="10">
        <v>0.70819473266601596</v>
      </c>
      <c r="M17">
        <v>0.483871459960937</v>
      </c>
      <c r="N17">
        <v>10.163694381713899</v>
      </c>
      <c r="O17">
        <v>8</v>
      </c>
      <c r="P17">
        <v>8</v>
      </c>
      <c r="Q17">
        <v>18</v>
      </c>
      <c r="R17" s="16">
        <v>0.44440000000000002</v>
      </c>
      <c r="S17" s="16">
        <f t="shared" si="1"/>
        <v>0.8</v>
      </c>
      <c r="T17">
        <v>5.0078620910644496</v>
      </c>
      <c r="U17">
        <v>4.6017813682556197</v>
      </c>
      <c r="V17">
        <v>4.4419045448303196</v>
      </c>
      <c r="W17" s="17">
        <v>0.159876823425293</v>
      </c>
      <c r="X17">
        <v>0.56595754623413097</v>
      </c>
      <c r="Y17">
        <v>0.56595754623413097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423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12.7167263031006</v>
      </c>
      <c r="L18" s="10">
        <v>0.750457763671875</v>
      </c>
      <c r="M18">
        <v>0.52469635009765603</v>
      </c>
      <c r="N18">
        <v>11.038276672363301</v>
      </c>
      <c r="O18">
        <v>8</v>
      </c>
      <c r="P18">
        <v>8</v>
      </c>
      <c r="Q18">
        <v>18</v>
      </c>
      <c r="R18" s="16">
        <v>0.44440000000000002</v>
      </c>
      <c r="S18" s="16">
        <f t="shared" si="1"/>
        <v>0.8</v>
      </c>
      <c r="T18">
        <v>5.4363975524902299</v>
      </c>
      <c r="U18">
        <v>4.9653482437133798</v>
      </c>
      <c r="V18">
        <v>4.8048963546752903</v>
      </c>
      <c r="W18" s="17">
        <v>0.16045188903808599</v>
      </c>
      <c r="X18">
        <v>0.63150119781494096</v>
      </c>
      <c r="Y18">
        <v>0.63150119781494096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96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12.2015647888184</v>
      </c>
      <c r="L19" s="10">
        <v>0.72637939453125</v>
      </c>
      <c r="M19">
        <v>0.482009887695312</v>
      </c>
      <c r="N19">
        <v>10.3064689636231</v>
      </c>
      <c r="O19">
        <v>7</v>
      </c>
      <c r="P19">
        <v>7</v>
      </c>
      <c r="Q19">
        <v>17</v>
      </c>
      <c r="R19" s="16">
        <v>0.4118</v>
      </c>
      <c r="S19" s="16">
        <f t="shared" si="1"/>
        <v>0.7</v>
      </c>
      <c r="T19">
        <v>5.3776931762695304</v>
      </c>
      <c r="U19">
        <v>4.94168996810913</v>
      </c>
      <c r="V19">
        <v>4.77380275726318</v>
      </c>
      <c r="W19" s="17">
        <v>0.16788721084594699</v>
      </c>
      <c r="X19">
        <v>0.60389041900634799</v>
      </c>
      <c r="Y19">
        <v>0.60389041900634799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825</v>
      </c>
      <c r="B20">
        <v>20</v>
      </c>
      <c r="C20">
        <v>0</v>
      </c>
      <c r="D20">
        <v>10</v>
      </c>
      <c r="E20">
        <v>10</v>
      </c>
      <c r="F20">
        <v>10</v>
      </c>
      <c r="G20">
        <v>0</v>
      </c>
      <c r="H20">
        <v>10</v>
      </c>
      <c r="I20">
        <v>0</v>
      </c>
      <c r="J20">
        <v>1</v>
      </c>
      <c r="K20" s="3">
        <v>9999</v>
      </c>
      <c r="L20" s="10">
        <v>0.65795135498046897</v>
      </c>
      <c r="M20">
        <v>9999</v>
      </c>
      <c r="N20">
        <v>9999</v>
      </c>
      <c r="O20">
        <v>8</v>
      </c>
      <c r="P20">
        <v>8</v>
      </c>
      <c r="Q20">
        <v>18</v>
      </c>
      <c r="R20" s="16">
        <v>0.44440000000000002</v>
      </c>
      <c r="S20" s="16">
        <f t="shared" si="1"/>
        <v>0.8</v>
      </c>
      <c r="T20">
        <v>4.9412174224853498</v>
      </c>
      <c r="U20">
        <v>4.5952787399292001</v>
      </c>
      <c r="V20">
        <v>4.42324018478394</v>
      </c>
      <c r="W20" s="17">
        <v>0.172038555145264</v>
      </c>
      <c r="X20">
        <v>0.51797723770141602</v>
      </c>
      <c r="Y20">
        <v>0.51797723770141602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957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12.638593673706</v>
      </c>
      <c r="L21" s="10">
        <v>0.7596435546875</v>
      </c>
      <c r="M21">
        <v>0.51848602294921897</v>
      </c>
      <c r="N21">
        <v>10.7872982025147</v>
      </c>
      <c r="O21">
        <v>8</v>
      </c>
      <c r="P21">
        <v>8</v>
      </c>
      <c r="Q21">
        <v>18</v>
      </c>
      <c r="R21" s="16">
        <v>0.44440000000000002</v>
      </c>
      <c r="S21" s="16">
        <f t="shared" si="1"/>
        <v>0.8</v>
      </c>
      <c r="T21">
        <v>5.7189655303955096</v>
      </c>
      <c r="U21">
        <v>5.2433700561523402</v>
      </c>
      <c r="V21">
        <v>5.0678124427795401</v>
      </c>
      <c r="W21" s="17">
        <v>0.17555761337280301</v>
      </c>
      <c r="X21">
        <v>0.65115308761596702</v>
      </c>
      <c r="Y21">
        <v>0.65115308761596702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288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12.45729637146</v>
      </c>
      <c r="L22" s="10">
        <v>0.75566482543945301</v>
      </c>
      <c r="M22">
        <v>0.504425048828125</v>
      </c>
      <c r="N22">
        <v>10.4894351959228</v>
      </c>
      <c r="O22">
        <v>7</v>
      </c>
      <c r="P22">
        <v>7</v>
      </c>
      <c r="Q22">
        <v>17</v>
      </c>
      <c r="R22" s="16">
        <v>0.4118</v>
      </c>
      <c r="S22" s="16">
        <f t="shared" si="1"/>
        <v>0.7</v>
      </c>
      <c r="T22">
        <v>5.4596500396728498</v>
      </c>
      <c r="U22">
        <v>5.01595163345337</v>
      </c>
      <c r="V22">
        <v>4.8361463546752903</v>
      </c>
      <c r="W22" s="17">
        <v>0.17980527877807601</v>
      </c>
      <c r="X22">
        <v>0.62350368499755904</v>
      </c>
      <c r="Y22">
        <v>0.62350368499755904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572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12.7640056610107</v>
      </c>
      <c r="L23" s="10">
        <v>0.73766708374023404</v>
      </c>
      <c r="M23">
        <v>0.48704910278320301</v>
      </c>
      <c r="N23">
        <v>10.8563938140869</v>
      </c>
      <c r="O23">
        <v>7</v>
      </c>
      <c r="P23">
        <v>7</v>
      </c>
      <c r="Q23">
        <v>17</v>
      </c>
      <c r="R23" s="16">
        <v>0.4118</v>
      </c>
      <c r="S23" s="16">
        <f t="shared" si="1"/>
        <v>0.7</v>
      </c>
      <c r="T23">
        <v>5.5027923583984402</v>
      </c>
      <c r="U23">
        <v>5.0524420738220197</v>
      </c>
      <c r="V23">
        <v>4.8725714683532697</v>
      </c>
      <c r="W23" s="17">
        <v>0.17987060546875</v>
      </c>
      <c r="X23">
        <v>0.63022089004516602</v>
      </c>
      <c r="Y23">
        <v>0.63022089004516602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765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12.22727394104</v>
      </c>
      <c r="L24" s="10">
        <v>0.80151748657226596</v>
      </c>
      <c r="M24">
        <v>0.55924224853515603</v>
      </c>
      <c r="N24">
        <v>10.2725009918213</v>
      </c>
      <c r="O24">
        <v>7</v>
      </c>
      <c r="P24">
        <v>7</v>
      </c>
      <c r="Q24">
        <v>17</v>
      </c>
      <c r="R24" s="16">
        <v>0.4118</v>
      </c>
      <c r="S24" s="16">
        <f t="shared" si="1"/>
        <v>0.7</v>
      </c>
      <c r="T24">
        <v>4.8915824890136701</v>
      </c>
      <c r="U24">
        <v>4.49367332458496</v>
      </c>
      <c r="V24">
        <v>4.3103799819946298</v>
      </c>
      <c r="W24" s="17">
        <v>0.183293342590332</v>
      </c>
      <c r="X24">
        <v>0.58120250701904297</v>
      </c>
      <c r="Y24">
        <v>0.58120250701904297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815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0.76312255859375</v>
      </c>
      <c r="M25">
        <v>9999</v>
      </c>
      <c r="N25">
        <v>9999</v>
      </c>
      <c r="O25">
        <v>7</v>
      </c>
      <c r="P25">
        <v>7</v>
      </c>
      <c r="Q25">
        <v>17</v>
      </c>
      <c r="R25" s="16">
        <v>0.4118</v>
      </c>
      <c r="S25" s="16">
        <f t="shared" si="1"/>
        <v>0.7</v>
      </c>
      <c r="T25">
        <v>5.4680137634277299</v>
      </c>
      <c r="U25">
        <v>5.0972056388854998</v>
      </c>
      <c r="V25">
        <v>4.86529636383057</v>
      </c>
      <c r="W25" s="17">
        <v>0.231909275054932</v>
      </c>
      <c r="X25">
        <v>0.60271739959716797</v>
      </c>
      <c r="Y25">
        <v>0.60271739959716797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s="2" customFormat="1" x14ac:dyDescent="0.15">
      <c r="A26" s="7">
        <v>131</v>
      </c>
      <c r="B26" s="2">
        <v>20</v>
      </c>
      <c r="C26" s="2">
        <v>0</v>
      </c>
      <c r="D26" s="2">
        <v>10</v>
      </c>
      <c r="E26" s="2">
        <v>10</v>
      </c>
      <c r="F26" s="2">
        <v>10</v>
      </c>
      <c r="G26" s="2">
        <v>0</v>
      </c>
      <c r="H26" s="2">
        <v>10</v>
      </c>
      <c r="I26" s="2">
        <v>0</v>
      </c>
      <c r="J26" s="2">
        <v>1</v>
      </c>
      <c r="K26" s="11">
        <v>9999</v>
      </c>
      <c r="L26" s="11">
        <v>0.62315750122070301</v>
      </c>
      <c r="M26" s="2">
        <v>9999</v>
      </c>
      <c r="N26" s="2">
        <v>9999</v>
      </c>
      <c r="O26" s="2">
        <v>8</v>
      </c>
      <c r="P26" s="2">
        <v>8</v>
      </c>
      <c r="Q26" s="2">
        <v>18</v>
      </c>
      <c r="R26" s="18">
        <v>0.44440000000000002</v>
      </c>
      <c r="S26" s="18">
        <f t="shared" si="1"/>
        <v>0.8</v>
      </c>
      <c r="T26" s="2">
        <v>5.9695529937744096</v>
      </c>
      <c r="U26" s="2">
        <v>5.54711818695068</v>
      </c>
      <c r="V26" s="2">
        <v>5.31487941741943</v>
      </c>
      <c r="W26" s="11">
        <v>0.23223876953125</v>
      </c>
      <c r="X26" s="2">
        <v>0.65467357635498002</v>
      </c>
      <c r="Y26" s="2">
        <v>0.65467357635498002</v>
      </c>
      <c r="Z26" s="2">
        <v>0.8</v>
      </c>
      <c r="AA26" s="2">
        <v>1</v>
      </c>
      <c r="AB26" s="2">
        <v>0.55555555555555602</v>
      </c>
      <c r="AC26" s="2">
        <v>0.71428571428571397</v>
      </c>
      <c r="AD26" s="2">
        <v>0</v>
      </c>
      <c r="AE26" s="2">
        <v>0.2</v>
      </c>
    </row>
    <row r="27" spans="1:31" x14ac:dyDescent="0.15">
      <c r="A27" s="6">
        <v>577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12.5681343078613</v>
      </c>
      <c r="L27" s="10">
        <v>1.6681442260742201</v>
      </c>
      <c r="M27">
        <v>1.4499664306640601</v>
      </c>
      <c r="N27">
        <v>9.9293594360351598</v>
      </c>
      <c r="O27">
        <v>8</v>
      </c>
      <c r="P27">
        <v>8</v>
      </c>
      <c r="Q27">
        <v>18</v>
      </c>
      <c r="R27" s="16">
        <v>0.44440000000000002</v>
      </c>
      <c r="S27" s="16">
        <f t="shared" si="1"/>
        <v>0.8</v>
      </c>
      <c r="T27">
        <v>5.2424602508544904</v>
      </c>
      <c r="U27">
        <v>4.8652920722961399</v>
      </c>
      <c r="V27">
        <v>4.61120510101318</v>
      </c>
      <c r="W27" s="17">
        <v>0.25408697128295898</v>
      </c>
      <c r="X27">
        <v>0.63125514984130904</v>
      </c>
      <c r="Y27">
        <v>0.63125514984130904</v>
      </c>
      <c r="Z27">
        <v>0.8</v>
      </c>
      <c r="AA27">
        <v>1</v>
      </c>
      <c r="AB27">
        <v>0.55555555555555602</v>
      </c>
      <c r="AC27">
        <v>0.71428571428571397</v>
      </c>
      <c r="AD27">
        <v>0</v>
      </c>
      <c r="AE27">
        <v>0.2</v>
      </c>
    </row>
    <row r="28" spans="1:31" x14ac:dyDescent="0.15">
      <c r="A28" s="6">
        <v>108</v>
      </c>
      <c r="B28">
        <v>20</v>
      </c>
      <c r="C28">
        <v>0</v>
      </c>
      <c r="D28">
        <v>10</v>
      </c>
      <c r="E28">
        <v>10</v>
      </c>
      <c r="F28">
        <v>10</v>
      </c>
      <c r="G28">
        <v>0</v>
      </c>
      <c r="H28">
        <v>10</v>
      </c>
      <c r="I28">
        <v>0</v>
      </c>
      <c r="J28">
        <v>1</v>
      </c>
      <c r="K28" s="3">
        <v>9999</v>
      </c>
      <c r="L28" s="10">
        <v>1.1690254211425799</v>
      </c>
      <c r="M28">
        <v>9999</v>
      </c>
      <c r="N28">
        <v>9999</v>
      </c>
      <c r="O28">
        <v>8</v>
      </c>
      <c r="P28">
        <v>8</v>
      </c>
      <c r="Q28">
        <v>18</v>
      </c>
      <c r="R28" s="16">
        <v>0.44440000000000002</v>
      </c>
      <c r="S28" s="16">
        <f t="shared" si="1"/>
        <v>0.8</v>
      </c>
      <c r="T28">
        <v>5.3215236663818404</v>
      </c>
      <c r="U28">
        <v>4.9827470779418999</v>
      </c>
      <c r="V28">
        <v>4.7171287536621103</v>
      </c>
      <c r="W28" s="17">
        <v>0.26561832427978499</v>
      </c>
      <c r="X28">
        <v>0.60439491271972701</v>
      </c>
      <c r="Y28">
        <v>0.60439491271972701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x14ac:dyDescent="0.15">
      <c r="A29" s="6">
        <v>187</v>
      </c>
      <c r="B29">
        <v>20</v>
      </c>
      <c r="C29">
        <v>0</v>
      </c>
      <c r="D29">
        <v>10</v>
      </c>
      <c r="E29">
        <v>10</v>
      </c>
      <c r="F29">
        <v>10</v>
      </c>
      <c r="G29">
        <v>0</v>
      </c>
      <c r="H29">
        <v>10</v>
      </c>
      <c r="I29">
        <v>0</v>
      </c>
      <c r="J29">
        <v>1</v>
      </c>
      <c r="K29" s="3">
        <v>9999</v>
      </c>
      <c r="L29" s="10">
        <v>1.19601821899414</v>
      </c>
      <c r="M29">
        <v>9999</v>
      </c>
      <c r="N29">
        <v>9999</v>
      </c>
      <c r="O29">
        <v>8</v>
      </c>
      <c r="P29">
        <v>8</v>
      </c>
      <c r="Q29">
        <v>18</v>
      </c>
      <c r="R29" s="16">
        <v>0.44440000000000002</v>
      </c>
      <c r="S29" s="16">
        <f t="shared" si="1"/>
        <v>0.8</v>
      </c>
      <c r="T29">
        <v>5.5623149871826199</v>
      </c>
      <c r="U29">
        <v>5.1975145339965803</v>
      </c>
      <c r="V29">
        <v>4.93446588516235</v>
      </c>
      <c r="W29" s="17">
        <v>0.26304864883422902</v>
      </c>
      <c r="X29">
        <v>0.627849102020264</v>
      </c>
      <c r="Y29">
        <v>0.627849102020264</v>
      </c>
      <c r="Z29">
        <v>0.8</v>
      </c>
      <c r="AA29">
        <v>1</v>
      </c>
      <c r="AB29">
        <v>0.55555555555555602</v>
      </c>
      <c r="AC29">
        <v>0.71428571428571397</v>
      </c>
      <c r="AD29">
        <v>0</v>
      </c>
      <c r="AE29">
        <v>0.2</v>
      </c>
    </row>
    <row r="30" spans="1:31" x14ac:dyDescent="0.15">
      <c r="A30" s="6">
        <v>577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12.5681343078613</v>
      </c>
      <c r="L30" s="10">
        <v>1.6681442260742201</v>
      </c>
      <c r="M30">
        <v>1.4499664306640601</v>
      </c>
      <c r="N30">
        <v>9.9293594360351598</v>
      </c>
      <c r="O30">
        <v>8</v>
      </c>
      <c r="P30">
        <v>8</v>
      </c>
      <c r="Q30">
        <v>18</v>
      </c>
      <c r="R30" s="16">
        <v>0.44440000000000002</v>
      </c>
      <c r="S30" s="16">
        <f t="shared" si="1"/>
        <v>0.8</v>
      </c>
      <c r="T30">
        <v>5.2424602508544904</v>
      </c>
      <c r="U30">
        <v>4.8652920722961399</v>
      </c>
      <c r="V30">
        <v>4.61120510101318</v>
      </c>
      <c r="W30" s="17">
        <v>0.25408697128295898</v>
      </c>
      <c r="X30">
        <v>0.63125514984130904</v>
      </c>
      <c r="Y30">
        <v>0.63125514984130904</v>
      </c>
      <c r="Z30">
        <v>0.8</v>
      </c>
      <c r="AA30">
        <v>1</v>
      </c>
      <c r="AB30">
        <v>0.55555555555555602</v>
      </c>
      <c r="AC30">
        <v>0.71428571428571397</v>
      </c>
      <c r="AD30">
        <v>0</v>
      </c>
      <c r="AE30">
        <v>0.2</v>
      </c>
    </row>
    <row r="31" spans="1:31" x14ac:dyDescent="0.15">
      <c r="A31" s="6">
        <v>739</v>
      </c>
      <c r="B31">
        <v>20</v>
      </c>
      <c r="C31">
        <v>0</v>
      </c>
      <c r="D31">
        <v>10</v>
      </c>
      <c r="E31">
        <v>10</v>
      </c>
      <c r="F31">
        <v>10</v>
      </c>
      <c r="G31">
        <v>0</v>
      </c>
      <c r="H31">
        <v>10</v>
      </c>
      <c r="I31">
        <v>0</v>
      </c>
      <c r="J31">
        <v>1</v>
      </c>
      <c r="K31" s="3">
        <v>9999</v>
      </c>
      <c r="L31" s="10">
        <v>1.6501522064209</v>
      </c>
      <c r="M31">
        <v>9999</v>
      </c>
      <c r="N31">
        <v>9999</v>
      </c>
      <c r="O31">
        <v>5</v>
      </c>
      <c r="P31">
        <v>5</v>
      </c>
      <c r="Q31">
        <v>14</v>
      </c>
      <c r="R31" s="16">
        <v>0.35709999999999997</v>
      </c>
      <c r="S31" s="16">
        <f t="shared" si="1"/>
        <v>0.5</v>
      </c>
      <c r="T31">
        <v>4.4673652648925799</v>
      </c>
      <c r="U31">
        <v>4.240966796875</v>
      </c>
      <c r="V31">
        <v>3.9269156455993599</v>
      </c>
      <c r="W31" s="17">
        <v>0.31405115127563499</v>
      </c>
      <c r="X31">
        <v>0.540449619293213</v>
      </c>
      <c r="Y31">
        <v>0.540449619293213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x14ac:dyDescent="0.15">
      <c r="A32" s="6">
        <v>482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11.742067337036101</v>
      </c>
      <c r="L32" s="10">
        <v>1.63059234619141</v>
      </c>
      <c r="M32">
        <v>1.34928131103516</v>
      </c>
      <c r="N32">
        <v>8.4218254089355504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4.3882617950439498</v>
      </c>
      <c r="U32">
        <v>4.1215224266052202</v>
      </c>
      <c r="V32">
        <v>3.8507843017578098</v>
      </c>
      <c r="W32" s="17">
        <v>0.270738124847412</v>
      </c>
      <c r="X32">
        <v>0.53747749328613303</v>
      </c>
      <c r="Y32">
        <v>0.53747749328613303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210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9.3285999298095703</v>
      </c>
      <c r="L33" s="10">
        <v>1.6996536254882799</v>
      </c>
      <c r="M33">
        <v>1.1137390136718699</v>
      </c>
      <c r="N33">
        <v>6.60658836364746</v>
      </c>
      <c r="O33">
        <v>5</v>
      </c>
      <c r="P33">
        <v>5</v>
      </c>
      <c r="Q33">
        <v>14</v>
      </c>
      <c r="R33" s="16">
        <v>0.35709999999999997</v>
      </c>
      <c r="S33" s="16">
        <f t="shared" si="1"/>
        <v>0.5</v>
      </c>
      <c r="T33">
        <v>4.1583976745605504</v>
      </c>
      <c r="U33">
        <v>3.84421730041504</v>
      </c>
      <c r="V33">
        <v>3.6080558300018302</v>
      </c>
      <c r="W33" s="17">
        <v>0.23616147041320801</v>
      </c>
      <c r="X33">
        <v>0.55034184455871604</v>
      </c>
      <c r="Y33">
        <v>0.55034184455871604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733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11.8653621673584</v>
      </c>
      <c r="L34" s="10">
        <v>1.68826484680176</v>
      </c>
      <c r="M34">
        <v>1.46877670288086</v>
      </c>
      <c r="N34">
        <v>9.1130142211914098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4.6890087127685502</v>
      </c>
      <c r="U34">
        <v>4.3773121833801296</v>
      </c>
      <c r="V34">
        <v>4.1230134963989302</v>
      </c>
      <c r="W34" s="17">
        <v>0.25429868698120101</v>
      </c>
      <c r="X34">
        <v>0.56599521636962902</v>
      </c>
      <c r="Y34">
        <v>0.56599521636962902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156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8.0599040985107404</v>
      </c>
      <c r="L35" s="10">
        <v>1.6942272186279299</v>
      </c>
      <c r="M35">
        <v>0.34922027587890597</v>
      </c>
      <c r="N35">
        <v>7.2469310760498002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4.22702980041504</v>
      </c>
      <c r="U35">
        <v>3.72976851463318</v>
      </c>
      <c r="V35">
        <v>3.6585106849670401</v>
      </c>
      <c r="W35" s="17">
        <v>7.1257829666137695E-2</v>
      </c>
      <c r="X35">
        <v>0.56851911544799805</v>
      </c>
      <c r="Y35">
        <v>0.56851911544799805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340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8.4743232727050799</v>
      </c>
      <c r="L36" s="10">
        <v>1.6982879638671899</v>
      </c>
      <c r="M36">
        <v>0.299484252929687</v>
      </c>
      <c r="N36">
        <v>7.7963790893554696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4.3938579559326199</v>
      </c>
      <c r="U36">
        <v>3.8487272262573202</v>
      </c>
      <c r="V36">
        <v>3.7890763282775901</v>
      </c>
      <c r="W36" s="17">
        <v>5.96508979797363E-2</v>
      </c>
      <c r="X36">
        <v>0.60478162765502896</v>
      </c>
      <c r="Y36">
        <v>0.60478162765502896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210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9.3285999298095703</v>
      </c>
      <c r="L37" s="10">
        <v>1.6996536254882799</v>
      </c>
      <c r="M37">
        <v>1.1137390136718699</v>
      </c>
      <c r="N37">
        <v>6.60658836364746</v>
      </c>
      <c r="O37">
        <v>5</v>
      </c>
      <c r="P37">
        <v>5</v>
      </c>
      <c r="Q37">
        <v>14</v>
      </c>
      <c r="R37" s="16">
        <v>0.35709999999999997</v>
      </c>
      <c r="S37" s="16">
        <f t="shared" si="1"/>
        <v>0.5</v>
      </c>
      <c r="T37">
        <v>4.1583976745605504</v>
      </c>
      <c r="U37">
        <v>3.84421730041504</v>
      </c>
      <c r="V37">
        <v>3.6080558300018302</v>
      </c>
      <c r="W37" s="17">
        <v>0.23616147041320801</v>
      </c>
      <c r="X37">
        <v>0.55034184455871604</v>
      </c>
      <c r="Y37">
        <v>0.55034184455871604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274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8.7565059661865199</v>
      </c>
      <c r="L38" s="10">
        <v>1.70070648193359</v>
      </c>
      <c r="M38">
        <v>0.222496032714844</v>
      </c>
      <c r="N38">
        <v>8.0641384124755895</v>
      </c>
      <c r="O38">
        <v>6</v>
      </c>
      <c r="P38">
        <v>6</v>
      </c>
      <c r="Q38">
        <v>16</v>
      </c>
      <c r="R38" s="16">
        <v>0.375</v>
      </c>
      <c r="S38" s="16">
        <f t="shared" si="1"/>
        <v>0.6</v>
      </c>
      <c r="T38">
        <v>4.5921669006347701</v>
      </c>
      <c r="U38">
        <v>4.0288748741149902</v>
      </c>
      <c r="V38">
        <v>3.97016382217407</v>
      </c>
      <c r="W38" s="17">
        <v>5.8711051940918003E-2</v>
      </c>
      <c r="X38">
        <v>0.62200307846069303</v>
      </c>
      <c r="Y38">
        <v>0.62200307846069303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185</v>
      </c>
      <c r="B39">
        <v>15</v>
      </c>
      <c r="C39">
        <v>5</v>
      </c>
      <c r="D39">
        <v>10</v>
      </c>
      <c r="E39">
        <v>10</v>
      </c>
      <c r="F39">
        <v>9</v>
      </c>
      <c r="G39">
        <v>1</v>
      </c>
      <c r="H39">
        <v>6</v>
      </c>
      <c r="I39">
        <v>4</v>
      </c>
      <c r="J39">
        <v>0.75</v>
      </c>
      <c r="K39" s="3">
        <v>7.7991294860839799</v>
      </c>
      <c r="L39" s="10">
        <v>1.7056751251220701</v>
      </c>
      <c r="M39">
        <v>0.37688446044921903</v>
      </c>
      <c r="N39">
        <v>6.8337669372558603</v>
      </c>
      <c r="O39">
        <v>5</v>
      </c>
      <c r="P39">
        <v>5</v>
      </c>
      <c r="Q39">
        <v>13</v>
      </c>
      <c r="R39" s="16">
        <v>0.3846</v>
      </c>
      <c r="S39" s="16">
        <f t="shared" si="1"/>
        <v>0.5</v>
      </c>
      <c r="T39">
        <v>3.6019020080566402</v>
      </c>
      <c r="U39">
        <v>3.1437215805053702</v>
      </c>
      <c r="V39">
        <v>3.1551084518432599</v>
      </c>
      <c r="W39" s="17">
        <v>1.1386871337890601E-2</v>
      </c>
      <c r="X39">
        <v>0.44679355621337902</v>
      </c>
      <c r="Y39">
        <v>0.44679355621337902</v>
      </c>
      <c r="Z39">
        <v>0.5</v>
      </c>
      <c r="AA39">
        <v>0.8</v>
      </c>
      <c r="AB39">
        <v>0.61538461538461497</v>
      </c>
      <c r="AC39">
        <v>0.69565217391304301</v>
      </c>
      <c r="AD39">
        <v>0.2</v>
      </c>
      <c r="AE39">
        <v>0.3</v>
      </c>
    </row>
    <row r="40" spans="1:31" x14ac:dyDescent="0.15">
      <c r="A40" s="6">
        <v>229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10.3217124938965</v>
      </c>
      <c r="L40" s="10">
        <v>1.7060852050781199</v>
      </c>
      <c r="M40">
        <v>1.0290412902832</v>
      </c>
      <c r="N40">
        <v>7.3843078613281197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4.8080120086669904</v>
      </c>
      <c r="U40">
        <v>4.4200329780578604</v>
      </c>
      <c r="V40">
        <v>4.1532464027404803</v>
      </c>
      <c r="W40" s="17">
        <v>0.26678657531738298</v>
      </c>
      <c r="X40">
        <v>0.654765605926514</v>
      </c>
      <c r="Y40">
        <v>0.654765605926514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819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8.2987251281738299</v>
      </c>
      <c r="L41" s="10">
        <v>1.70660972595215</v>
      </c>
      <c r="M41">
        <v>1.26260757446289</v>
      </c>
      <c r="N41">
        <v>6.0201244354248002</v>
      </c>
      <c r="O41">
        <v>5</v>
      </c>
      <c r="P41">
        <v>5</v>
      </c>
      <c r="Q41">
        <v>14</v>
      </c>
      <c r="R41" s="16">
        <v>0.35709999999999997</v>
      </c>
      <c r="S41" s="16">
        <f t="shared" si="1"/>
        <v>0.5</v>
      </c>
      <c r="T41">
        <v>3.8572235107421902</v>
      </c>
      <c r="U41">
        <v>3.5492651462554901</v>
      </c>
      <c r="V41">
        <v>3.3701317310333301</v>
      </c>
      <c r="W41" s="17">
        <v>0.179133415222168</v>
      </c>
      <c r="X41">
        <v>0.48709177970886203</v>
      </c>
      <c r="Y41">
        <v>0.48709177970886203</v>
      </c>
      <c r="Z41">
        <v>0.5</v>
      </c>
      <c r="AA41">
        <v>0.9</v>
      </c>
      <c r="AB41">
        <v>0.64285714285714302</v>
      </c>
      <c r="AC41">
        <v>0.75</v>
      </c>
      <c r="AD41">
        <v>0.1</v>
      </c>
      <c r="AE41">
        <v>0.4</v>
      </c>
    </row>
    <row r="42" spans="1:31" x14ac:dyDescent="0.15">
      <c r="A42" s="6">
        <v>929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8.7811965942382795</v>
      </c>
      <c r="L42" s="10">
        <v>1.7233200073242201</v>
      </c>
      <c r="M42">
        <v>0.264495849609375</v>
      </c>
      <c r="N42">
        <v>8.1160583496093697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3.8780536651611301</v>
      </c>
      <c r="U42">
        <v>3.3767738342285201</v>
      </c>
      <c r="V42">
        <v>3.3147168159484899</v>
      </c>
      <c r="W42" s="17">
        <v>6.2057018280029297E-2</v>
      </c>
      <c r="X42">
        <v>0.56333684921264604</v>
      </c>
      <c r="Y42">
        <v>0.56333684921264604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680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12.677793502807599</v>
      </c>
      <c r="L43" s="10">
        <v>1.7241325378418</v>
      </c>
      <c r="M43">
        <v>1.41609954833984</v>
      </c>
      <c r="N43">
        <v>9.0904026031494105</v>
      </c>
      <c r="O43">
        <v>5</v>
      </c>
      <c r="P43">
        <v>5</v>
      </c>
      <c r="Q43">
        <v>15</v>
      </c>
      <c r="R43" s="16">
        <v>0.33329999999999999</v>
      </c>
      <c r="S43" s="16">
        <f t="shared" si="1"/>
        <v>0.5</v>
      </c>
      <c r="T43">
        <v>5.0513935089111301</v>
      </c>
      <c r="U43">
        <v>4.7370834350585902</v>
      </c>
      <c r="V43">
        <v>4.409912109375</v>
      </c>
      <c r="W43" s="17">
        <v>0.32717132568359403</v>
      </c>
      <c r="X43">
        <v>0.64148139953613303</v>
      </c>
      <c r="Y43">
        <v>0.64148139953613303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789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8.9034385681152308</v>
      </c>
      <c r="L44" s="10">
        <v>1.7263031005859399</v>
      </c>
      <c r="M44">
        <v>0.722869873046875</v>
      </c>
      <c r="N44">
        <v>6.9083061218261701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4.5310344696044904</v>
      </c>
      <c r="U44">
        <v>4.1130523681640598</v>
      </c>
      <c r="V44">
        <v>3.9371972084045401</v>
      </c>
      <c r="W44" s="17">
        <v>0.17585515975952201</v>
      </c>
      <c r="X44">
        <v>0.59383726119995095</v>
      </c>
      <c r="Y44">
        <v>0.59383726119995095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569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8.8859119415283203</v>
      </c>
      <c r="L45" s="10">
        <v>1.72646713256836</v>
      </c>
      <c r="M45">
        <v>1.0403633117675799</v>
      </c>
      <c r="N45">
        <v>7.9407691955566397</v>
      </c>
      <c r="O45">
        <v>7</v>
      </c>
      <c r="P45">
        <v>7</v>
      </c>
      <c r="Q45">
        <v>16</v>
      </c>
      <c r="R45" s="16">
        <v>0.4375</v>
      </c>
      <c r="S45" s="16">
        <f t="shared" si="1"/>
        <v>0.7</v>
      </c>
      <c r="T45">
        <v>4.21138572692871</v>
      </c>
      <c r="U45">
        <v>3.7698805332183798</v>
      </c>
      <c r="V45">
        <v>3.6780929565429701</v>
      </c>
      <c r="W45" s="17">
        <v>9.1787576675414997E-2</v>
      </c>
      <c r="X45">
        <v>0.53329277038574197</v>
      </c>
      <c r="Y45">
        <v>0.53329277038574197</v>
      </c>
      <c r="Z45">
        <v>0.7</v>
      </c>
      <c r="AA45">
        <v>0.9</v>
      </c>
      <c r="AB45">
        <v>0.5625</v>
      </c>
      <c r="AC45">
        <v>0.69230769230769196</v>
      </c>
      <c r="AD45">
        <v>0.1</v>
      </c>
      <c r="AE45">
        <v>0.2</v>
      </c>
    </row>
    <row r="46" spans="1:31" x14ac:dyDescent="0.15">
      <c r="A46" s="6">
        <v>148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13.0470485687256</v>
      </c>
      <c r="L46" s="10">
        <v>1.38150787353516</v>
      </c>
      <c r="M46">
        <v>1.1150970458984399</v>
      </c>
      <c r="N46">
        <v>10.2976226806641</v>
      </c>
      <c r="O46">
        <v>6</v>
      </c>
      <c r="P46">
        <v>6</v>
      </c>
      <c r="Q46">
        <v>16</v>
      </c>
      <c r="R46" s="16">
        <v>0.375</v>
      </c>
      <c r="S46" s="16">
        <f t="shared" si="1"/>
        <v>0.6</v>
      </c>
      <c r="T46">
        <v>5.2402896881103498</v>
      </c>
      <c r="U46">
        <v>4.8592848777770996</v>
      </c>
      <c r="V46">
        <v>4.59460496902466</v>
      </c>
      <c r="W46" s="17">
        <v>0.26467990875244102</v>
      </c>
      <c r="X46">
        <v>0.64568471908569303</v>
      </c>
      <c r="Y46">
        <v>0.64568471908569303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578</v>
      </c>
      <c r="B47">
        <v>20</v>
      </c>
      <c r="C47">
        <v>0</v>
      </c>
      <c r="D47">
        <v>10</v>
      </c>
      <c r="E47">
        <v>10</v>
      </c>
      <c r="F47">
        <v>10</v>
      </c>
      <c r="G47">
        <v>0</v>
      </c>
      <c r="H47">
        <v>10</v>
      </c>
      <c r="I47">
        <v>0</v>
      </c>
      <c r="J47">
        <v>1</v>
      </c>
      <c r="K47" s="3">
        <v>9999</v>
      </c>
      <c r="L47" s="10">
        <v>1.38002777099609</v>
      </c>
      <c r="M47">
        <v>9999</v>
      </c>
      <c r="N47">
        <v>9999</v>
      </c>
      <c r="O47">
        <v>7</v>
      </c>
      <c r="P47">
        <v>7</v>
      </c>
      <c r="Q47">
        <v>17</v>
      </c>
      <c r="R47" s="16">
        <v>0.4118</v>
      </c>
      <c r="S47" s="16">
        <f t="shared" si="1"/>
        <v>0.7</v>
      </c>
      <c r="T47">
        <v>5.3295555114746103</v>
      </c>
      <c r="U47">
        <v>5.0252656936645499</v>
      </c>
      <c r="V47">
        <v>4.6884260177612296</v>
      </c>
      <c r="W47" s="17">
        <v>0.33683967590331998</v>
      </c>
      <c r="X47">
        <v>0.64112949371337902</v>
      </c>
      <c r="Y47">
        <v>0.64112949371337902</v>
      </c>
      <c r="Z47">
        <v>0.7</v>
      </c>
      <c r="AA47">
        <v>1</v>
      </c>
      <c r="AB47">
        <v>0.58823529411764697</v>
      </c>
      <c r="AC47">
        <v>0.74074074074074103</v>
      </c>
      <c r="AD47">
        <v>0</v>
      </c>
      <c r="AE47">
        <v>0.3</v>
      </c>
    </row>
    <row r="48" spans="1:31" x14ac:dyDescent="0.15">
      <c r="A48" s="6">
        <v>94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9.7965717315673793</v>
      </c>
      <c r="L48" s="10">
        <v>1.83329200744629</v>
      </c>
      <c r="M48">
        <v>1.2288665771484399</v>
      </c>
      <c r="N48">
        <v>6.9319534301757804</v>
      </c>
      <c r="O48">
        <v>6</v>
      </c>
      <c r="P48">
        <v>6</v>
      </c>
      <c r="Q48">
        <v>16</v>
      </c>
      <c r="R48" s="16">
        <v>0.375</v>
      </c>
      <c r="S48" s="16">
        <f t="shared" si="1"/>
        <v>0.6</v>
      </c>
      <c r="T48">
        <v>4.6271514892578098</v>
      </c>
      <c r="U48">
        <v>4.2858471870422399</v>
      </c>
      <c r="V48">
        <v>4.0345525741577104</v>
      </c>
      <c r="W48" s="17">
        <v>0.25129461288452098</v>
      </c>
      <c r="X48">
        <v>0.59259891510009799</v>
      </c>
      <c r="Y48">
        <v>0.59259891510009799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172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10.5464134216309</v>
      </c>
      <c r="L49" s="10">
        <v>1.8338317871093699</v>
      </c>
      <c r="M49">
        <v>1.2020416259765601</v>
      </c>
      <c r="N49">
        <v>7.7317867279052699</v>
      </c>
      <c r="O49">
        <v>6</v>
      </c>
      <c r="P49">
        <v>6</v>
      </c>
      <c r="Q49">
        <v>16</v>
      </c>
      <c r="R49" s="16">
        <v>0.375</v>
      </c>
      <c r="S49" s="16">
        <f t="shared" si="1"/>
        <v>0.6</v>
      </c>
      <c r="T49">
        <v>4.8599853515625</v>
      </c>
      <c r="U49">
        <v>4.4665212631225604</v>
      </c>
      <c r="V49">
        <v>4.2053079605102504</v>
      </c>
      <c r="W49" s="17">
        <v>0.26121330261230502</v>
      </c>
      <c r="X49">
        <v>0.65467739105224598</v>
      </c>
      <c r="Y49">
        <v>0.65467739105224598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167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12.971529006958001</v>
      </c>
      <c r="L50" s="10">
        <v>1.88516998291016</v>
      </c>
      <c r="M50">
        <v>1.59377288818359</v>
      </c>
      <c r="N50">
        <v>9.4041481018066406</v>
      </c>
      <c r="O50">
        <v>5</v>
      </c>
      <c r="P50">
        <v>5</v>
      </c>
      <c r="Q50">
        <v>15</v>
      </c>
      <c r="R50" s="16">
        <v>0.33329999999999999</v>
      </c>
      <c r="S50" s="16">
        <f t="shared" si="1"/>
        <v>0.5</v>
      </c>
      <c r="T50">
        <v>5.1941833496093697</v>
      </c>
      <c r="U50">
        <v>4.8667502403259304</v>
      </c>
      <c r="V50">
        <v>4.5372552871704102</v>
      </c>
      <c r="W50" s="17">
        <v>0.32949495315551802</v>
      </c>
      <c r="X50">
        <v>0.65692806243896495</v>
      </c>
      <c r="Y50">
        <v>0.65692806243896495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702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13.035551071166999</v>
      </c>
      <c r="L51" s="10">
        <v>1.8518524169921899</v>
      </c>
      <c r="M51">
        <v>1.5735511779785201</v>
      </c>
      <c r="N51">
        <v>9.6432857513427699</v>
      </c>
      <c r="O51">
        <v>6</v>
      </c>
      <c r="P51">
        <v>6</v>
      </c>
      <c r="Q51">
        <v>16</v>
      </c>
      <c r="R51" s="16">
        <v>0.375</v>
      </c>
      <c r="S51" s="16">
        <f t="shared" si="1"/>
        <v>0.6</v>
      </c>
      <c r="T51">
        <v>5.0322628021240199</v>
      </c>
      <c r="U51">
        <v>4.7077298164367702</v>
      </c>
      <c r="V51">
        <v>4.3833518028259304</v>
      </c>
      <c r="W51" s="17">
        <v>0.32437801361084001</v>
      </c>
      <c r="X51">
        <v>0.64891099929809604</v>
      </c>
      <c r="Y51">
        <v>0.64891099929809604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s="1" customFormat="1" x14ac:dyDescent="0.15">
      <c r="A52" s="8">
        <v>612</v>
      </c>
      <c r="B52" s="1">
        <v>15</v>
      </c>
      <c r="C52" s="1">
        <v>5</v>
      </c>
      <c r="D52" s="1">
        <v>10</v>
      </c>
      <c r="E52" s="1">
        <v>10</v>
      </c>
      <c r="F52" s="1">
        <v>10</v>
      </c>
      <c r="G52" s="1">
        <v>0</v>
      </c>
      <c r="H52" s="1">
        <v>5</v>
      </c>
      <c r="I52" s="1">
        <v>5</v>
      </c>
      <c r="J52" s="1">
        <v>0.75</v>
      </c>
      <c r="K52" s="12">
        <v>7.8333072662353498</v>
      </c>
      <c r="L52" s="12">
        <v>4.5414981842040998</v>
      </c>
      <c r="M52" s="1">
        <v>3.2815036773681601</v>
      </c>
      <c r="N52" s="1">
        <v>4.0636501312255904</v>
      </c>
      <c r="O52" s="1">
        <v>1</v>
      </c>
      <c r="P52" s="1">
        <v>1</v>
      </c>
      <c r="Q52" s="1">
        <v>11</v>
      </c>
      <c r="R52" s="19">
        <v>9.0899999999999995E-2</v>
      </c>
      <c r="S52" s="19">
        <f t="shared" si="1"/>
        <v>0.1</v>
      </c>
      <c r="T52" s="1">
        <v>2.71305274963379</v>
      </c>
      <c r="U52" s="1">
        <v>2.56166648864746</v>
      </c>
      <c r="V52" s="1">
        <v>2.2400808334350599</v>
      </c>
      <c r="W52" s="12">
        <v>0.32158565521240201</v>
      </c>
      <c r="X52" s="1">
        <v>0.47297191619873102</v>
      </c>
      <c r="Y52" s="1">
        <v>0.47297191619873102</v>
      </c>
      <c r="Z52" s="1">
        <v>0.1</v>
      </c>
      <c r="AA52" s="1">
        <v>1</v>
      </c>
      <c r="AB52" s="1">
        <v>0.90909090909090895</v>
      </c>
      <c r="AC52" s="1">
        <v>0.952380952380952</v>
      </c>
      <c r="AD52" s="1">
        <v>0</v>
      </c>
      <c r="AE52" s="1">
        <v>0.9</v>
      </c>
    </row>
    <row r="53" spans="1:31" x14ac:dyDescent="0.15">
      <c r="A53" s="6">
        <v>677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9.2551898956298793</v>
      </c>
      <c r="L53" s="10">
        <v>4.9342117309570304</v>
      </c>
      <c r="M53">
        <v>4.1494674682617196</v>
      </c>
      <c r="N53">
        <v>5.2397689819335902</v>
      </c>
      <c r="O53">
        <v>2</v>
      </c>
      <c r="P53">
        <v>2</v>
      </c>
      <c r="Q53">
        <v>12</v>
      </c>
      <c r="R53" s="16">
        <v>0.16669999999999999</v>
      </c>
      <c r="S53" s="16">
        <f t="shared" ref="S53:S61" si="2">O53/E53</f>
        <v>0.2</v>
      </c>
      <c r="T53">
        <v>3.0286159515380899</v>
      </c>
      <c r="U53">
        <v>2.8630344867706299</v>
      </c>
      <c r="V53">
        <v>2.4851291179657</v>
      </c>
      <c r="W53" s="17">
        <v>0.37790536880493197</v>
      </c>
      <c r="X53">
        <v>0.54348683357238803</v>
      </c>
      <c r="Y53">
        <v>0.54348683357238803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6">
        <v>206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8.4683742523193395</v>
      </c>
      <c r="L54" s="10">
        <v>4.8388175964355504</v>
      </c>
      <c r="M54">
        <v>4.1636734008789098</v>
      </c>
      <c r="N54">
        <v>4.3614063262939498</v>
      </c>
      <c r="O54">
        <v>1</v>
      </c>
      <c r="P54">
        <v>1</v>
      </c>
      <c r="Q54">
        <v>11</v>
      </c>
      <c r="R54" s="16">
        <v>9.0899999999999995E-2</v>
      </c>
      <c r="S54" s="16">
        <f t="shared" si="2"/>
        <v>0.1</v>
      </c>
      <c r="T54">
        <v>2.9330368041992201</v>
      </c>
      <c r="U54">
        <v>2.7906692028045601</v>
      </c>
      <c r="V54">
        <v>2.4194025993347199</v>
      </c>
      <c r="W54" s="17">
        <v>0.37126660346984902</v>
      </c>
      <c r="X54">
        <v>0.51363420486450195</v>
      </c>
      <c r="Y54">
        <v>0.51363420486450195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s="1" customFormat="1" x14ac:dyDescent="0.15">
      <c r="A55" s="8">
        <v>687</v>
      </c>
      <c r="B55" s="1">
        <v>14</v>
      </c>
      <c r="C55" s="1">
        <v>6</v>
      </c>
      <c r="D55" s="1">
        <v>10</v>
      </c>
      <c r="E55" s="1">
        <v>10</v>
      </c>
      <c r="F55" s="1">
        <v>10</v>
      </c>
      <c r="G55" s="1">
        <v>0</v>
      </c>
      <c r="H55" s="1">
        <v>4</v>
      </c>
      <c r="I55" s="1">
        <v>6</v>
      </c>
      <c r="J55" s="1">
        <v>0.7</v>
      </c>
      <c r="K55" s="12">
        <v>8.3900222778320295</v>
      </c>
      <c r="L55" s="12">
        <v>5.8916149139404297</v>
      </c>
      <c r="M55" s="1">
        <v>4.6129894256591797</v>
      </c>
      <c r="N55" s="1">
        <v>4.1149749755859402</v>
      </c>
      <c r="O55" s="1">
        <v>1</v>
      </c>
      <c r="P55" s="1">
        <v>1</v>
      </c>
      <c r="Q55" s="1">
        <v>11</v>
      </c>
      <c r="R55" s="19">
        <v>9.0899999999999995E-2</v>
      </c>
      <c r="S55" s="19">
        <f t="shared" si="2"/>
        <v>0.1</v>
      </c>
      <c r="T55" s="1">
        <v>2.75750732421875</v>
      </c>
      <c r="U55" s="1">
        <v>2.6343932151794398</v>
      </c>
      <c r="V55" s="1">
        <v>2.2495560646057098</v>
      </c>
      <c r="W55" s="12">
        <v>0.38483715057373102</v>
      </c>
      <c r="X55" s="1">
        <v>0.507951259613037</v>
      </c>
      <c r="Y55" s="1">
        <v>0.507951259613037</v>
      </c>
      <c r="Z55" s="1">
        <v>0.1</v>
      </c>
      <c r="AA55" s="1">
        <v>1</v>
      </c>
      <c r="AB55" s="1">
        <v>0.90909090909090895</v>
      </c>
      <c r="AC55" s="1">
        <v>0.952380952380952</v>
      </c>
      <c r="AD55" s="1">
        <v>0</v>
      </c>
      <c r="AE55" s="1">
        <v>0.9</v>
      </c>
    </row>
    <row r="56" spans="1:31" x14ac:dyDescent="0.15">
      <c r="A56" s="6">
        <v>606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 s="3">
        <v>8.4685020446777308</v>
      </c>
      <c r="L56" s="10">
        <v>5.9465026855468697</v>
      </c>
      <c r="M56">
        <v>3.25703048706055</v>
      </c>
      <c r="N56">
        <v>4.5645465850830096</v>
      </c>
      <c r="O56">
        <v>1</v>
      </c>
      <c r="P56">
        <v>1</v>
      </c>
      <c r="Q56">
        <v>11</v>
      </c>
      <c r="R56" s="16">
        <v>9.0899999999999995E-2</v>
      </c>
      <c r="S56" s="16">
        <f t="shared" si="2"/>
        <v>0.1</v>
      </c>
      <c r="T56">
        <v>2.76801681518555</v>
      </c>
      <c r="U56">
        <v>2.5805613994598402</v>
      </c>
      <c r="V56">
        <v>2.2478957176208501</v>
      </c>
      <c r="W56" s="17">
        <v>0.33266568183898898</v>
      </c>
      <c r="X56">
        <v>0.52012109756469704</v>
      </c>
      <c r="Y56">
        <v>0.52012109756469704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6">
        <v>930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9.0334587097168004</v>
      </c>
      <c r="L57" s="10">
        <v>5.8283729553222701</v>
      </c>
      <c r="M57">
        <v>4.8437232971191397</v>
      </c>
      <c r="N57">
        <v>4.4408721923828098</v>
      </c>
      <c r="O57">
        <v>1</v>
      </c>
      <c r="P57">
        <v>1</v>
      </c>
      <c r="Q57">
        <v>11</v>
      </c>
      <c r="R57" s="16">
        <v>9.0899999999999995E-2</v>
      </c>
      <c r="S57" s="16">
        <f t="shared" si="2"/>
        <v>0.1</v>
      </c>
      <c r="T57">
        <v>2.7082576751709002</v>
      </c>
      <c r="U57">
        <v>2.61170506477356</v>
      </c>
      <c r="V57">
        <v>2.18743848800659</v>
      </c>
      <c r="W57" s="17">
        <v>0.424266576766968</v>
      </c>
      <c r="X57">
        <v>0.52081918716430697</v>
      </c>
      <c r="Y57">
        <v>0.52081918716430697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6">
        <v>43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 s="3">
        <v>9.2298812866210902</v>
      </c>
      <c r="L58" s="10">
        <v>6.3182888031005904</v>
      </c>
      <c r="M58">
        <v>6.0869979858398402</v>
      </c>
      <c r="N58">
        <v>4.2744293212890598</v>
      </c>
      <c r="O58">
        <v>0</v>
      </c>
      <c r="P58">
        <v>0</v>
      </c>
      <c r="Q58">
        <v>10</v>
      </c>
      <c r="R58" s="16">
        <v>0</v>
      </c>
      <c r="S58" s="16">
        <f t="shared" si="2"/>
        <v>0</v>
      </c>
      <c r="T58">
        <v>2.9062728881835902</v>
      </c>
      <c r="U58">
        <v>2.8424408435821502</v>
      </c>
      <c r="V58">
        <v>2.3762557506561302</v>
      </c>
      <c r="W58" s="17">
        <v>0.466185092926025</v>
      </c>
      <c r="X58">
        <v>0.53001713752746604</v>
      </c>
      <c r="Y58">
        <v>0.53001713752746604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1</v>
      </c>
    </row>
    <row r="59" spans="1:31" s="1" customFormat="1" x14ac:dyDescent="0.15">
      <c r="A59" s="8">
        <v>616</v>
      </c>
      <c r="B59" s="1">
        <v>14</v>
      </c>
      <c r="C59" s="1">
        <v>6</v>
      </c>
      <c r="D59" s="1">
        <v>10</v>
      </c>
      <c r="E59" s="1">
        <v>10</v>
      </c>
      <c r="F59" s="1">
        <v>10</v>
      </c>
      <c r="G59" s="1">
        <v>0</v>
      </c>
      <c r="H59" s="1">
        <v>4</v>
      </c>
      <c r="I59" s="1">
        <v>6</v>
      </c>
      <c r="J59" s="1">
        <v>0.7</v>
      </c>
      <c r="K59" s="12">
        <v>8.7890281677246094</v>
      </c>
      <c r="L59" s="12">
        <v>6.4778995513915998</v>
      </c>
      <c r="M59" s="1">
        <v>5.6865520477294904</v>
      </c>
      <c r="N59" s="1">
        <v>4.4588947296142596</v>
      </c>
      <c r="O59" s="1">
        <v>0</v>
      </c>
      <c r="P59" s="1">
        <v>0</v>
      </c>
      <c r="Q59" s="1">
        <v>10</v>
      </c>
      <c r="R59" s="19">
        <v>0</v>
      </c>
      <c r="S59" s="19">
        <f t="shared" si="2"/>
        <v>0</v>
      </c>
      <c r="T59" s="1">
        <v>2.5340843200683598</v>
      </c>
      <c r="U59" s="1">
        <v>2.4535269737243599</v>
      </c>
      <c r="V59" s="1">
        <v>2.0244913101196298</v>
      </c>
      <c r="W59" s="12">
        <v>0.429035663604736</v>
      </c>
      <c r="X59" s="1">
        <v>0.50959300994873002</v>
      </c>
      <c r="Y59" s="1">
        <v>0.50959300994873002</v>
      </c>
      <c r="Z59" s="1">
        <v>0</v>
      </c>
      <c r="AA59" s="1">
        <v>1</v>
      </c>
      <c r="AB59" s="1">
        <v>1</v>
      </c>
      <c r="AC59" s="1">
        <v>1</v>
      </c>
      <c r="AD59" s="1">
        <v>0</v>
      </c>
      <c r="AE59" s="1">
        <v>1</v>
      </c>
    </row>
    <row r="60" spans="1:31" s="1" customFormat="1" x14ac:dyDescent="0.15">
      <c r="A60" s="8">
        <v>708</v>
      </c>
      <c r="B60" s="1">
        <v>15</v>
      </c>
      <c r="C60" s="1">
        <v>5</v>
      </c>
      <c r="D60" s="1">
        <v>10</v>
      </c>
      <c r="E60" s="1">
        <v>10</v>
      </c>
      <c r="F60" s="1">
        <v>10</v>
      </c>
      <c r="G60" s="1">
        <v>0</v>
      </c>
      <c r="H60" s="1">
        <v>5</v>
      </c>
      <c r="I60" s="1">
        <v>5</v>
      </c>
      <c r="J60" s="1">
        <v>0.75</v>
      </c>
      <c r="K60" s="12">
        <v>8.7745628356933594</v>
      </c>
      <c r="L60" s="12">
        <v>5.1227645874023402</v>
      </c>
      <c r="M60" s="1">
        <v>3.5468273162841801</v>
      </c>
      <c r="N60" s="1">
        <v>4.1517295837402299</v>
      </c>
      <c r="O60" s="1">
        <v>2</v>
      </c>
      <c r="P60" s="1">
        <v>2</v>
      </c>
      <c r="Q60" s="1">
        <v>12</v>
      </c>
      <c r="R60" s="19">
        <v>0.16669999999999999</v>
      </c>
      <c r="S60" s="19">
        <f t="shared" si="2"/>
        <v>0.2</v>
      </c>
      <c r="T60" s="1">
        <v>2.9684677124023402</v>
      </c>
      <c r="U60" s="1">
        <v>2.8054153919220002</v>
      </c>
      <c r="V60" s="1">
        <v>2.4249863624572701</v>
      </c>
      <c r="W60" s="12">
        <v>0.38042902946472201</v>
      </c>
      <c r="X60" s="1">
        <v>0.54348134994506803</v>
      </c>
      <c r="Y60" s="1">
        <v>0.54348134994506803</v>
      </c>
      <c r="Z60" s="1">
        <v>0.2</v>
      </c>
      <c r="AA60" s="1">
        <v>1</v>
      </c>
      <c r="AB60" s="1">
        <v>0.83333333333333304</v>
      </c>
      <c r="AC60" s="1">
        <v>0.90909090909090895</v>
      </c>
      <c r="AD60" s="1">
        <v>0</v>
      </c>
      <c r="AE60" s="1">
        <v>0.8</v>
      </c>
    </row>
    <row r="61" spans="1:31" x14ac:dyDescent="0.15">
      <c r="A61" s="6">
        <v>479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8.4685764312744105</v>
      </c>
      <c r="L61" s="10">
        <v>5.1287879943847701</v>
      </c>
      <c r="M61">
        <v>3.6624755859375</v>
      </c>
      <c r="N61">
        <v>3.7469463348388699</v>
      </c>
      <c r="O61">
        <v>2</v>
      </c>
      <c r="P61">
        <v>2</v>
      </c>
      <c r="Q61">
        <v>12</v>
      </c>
      <c r="R61" s="16">
        <v>0.16669999999999999</v>
      </c>
      <c r="S61" s="16">
        <f t="shared" si="2"/>
        <v>0.2</v>
      </c>
      <c r="T61">
        <v>3.0307636260986301</v>
      </c>
      <c r="U61">
        <v>2.8745484352111799</v>
      </c>
      <c r="V61">
        <v>2.4898514747619598</v>
      </c>
      <c r="W61" s="17">
        <v>0.38469696044921903</v>
      </c>
      <c r="X61">
        <v>0.54091215133667003</v>
      </c>
      <c r="Y61">
        <v>0.54091215133667003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1.9088722546895343</v>
      </c>
      <c r="W62" s="17">
        <f t="shared" ref="W62:AE62" si="3">AVERAGE(W2:W61)</f>
        <v>0.21575245857238773</v>
      </c>
      <c r="Z62" s="3">
        <f t="shared" si="3"/>
        <v>0.5700000000000004</v>
      </c>
      <c r="AA62" s="3">
        <f t="shared" si="3"/>
        <v>0.98333333333333317</v>
      </c>
      <c r="AB62" s="3">
        <f t="shared" si="3"/>
        <v>0.65038407176758573</v>
      </c>
      <c r="AC62" s="3">
        <f t="shared" si="3"/>
        <v>0.77704062705761801</v>
      </c>
      <c r="AD62" s="3">
        <f t="shared" si="3"/>
        <v>1.6666666666666666E-2</v>
      </c>
      <c r="AE62" s="3">
        <f t="shared" si="3"/>
        <v>0.41333333333333333</v>
      </c>
    </row>
    <row r="63" spans="1:31" s="3" customFormat="1" x14ac:dyDescent="0.15">
      <c r="K63" s="14" t="s">
        <v>30</v>
      </c>
      <c r="L63" s="10">
        <f>MAX(L2:L61)</f>
        <v>6.4778995513915998</v>
      </c>
      <c r="W63" s="17">
        <f t="shared" ref="W63:AE63" si="4">MAX(W2:W61)</f>
        <v>0.466185092926025</v>
      </c>
      <c r="Z63" s="3">
        <f t="shared" si="4"/>
        <v>0.9</v>
      </c>
      <c r="AA63" s="3">
        <f t="shared" si="4"/>
        <v>1</v>
      </c>
      <c r="AB63" s="3">
        <f t="shared" si="4"/>
        <v>1</v>
      </c>
      <c r="AC63" s="3">
        <f t="shared" si="4"/>
        <v>1</v>
      </c>
      <c r="AD63" s="3">
        <f t="shared" si="4"/>
        <v>0.2</v>
      </c>
      <c r="AE63" s="3">
        <f t="shared" si="4"/>
        <v>1</v>
      </c>
    </row>
    <row r="64" spans="1:31" s="3" customFormat="1" x14ac:dyDescent="0.15">
      <c r="L64" s="10">
        <f>MIN(L2:L61)</f>
        <v>0.58145904541015603</v>
      </c>
      <c r="W64" s="17">
        <f t="shared" ref="W64:AE64" si="5">MIN(W2:W61)</f>
        <v>1.1386871337890601E-2</v>
      </c>
      <c r="Z64" s="3">
        <f t="shared" si="5"/>
        <v>0</v>
      </c>
      <c r="AA64" s="3">
        <f t="shared" si="5"/>
        <v>0.8</v>
      </c>
      <c r="AB64" s="3">
        <f t="shared" si="5"/>
        <v>0.52631578947368396</v>
      </c>
      <c r="AC64" s="3">
        <f t="shared" si="5"/>
        <v>0.68965517241379304</v>
      </c>
      <c r="AD64" s="3">
        <f t="shared" si="5"/>
        <v>0</v>
      </c>
      <c r="AE64" s="3">
        <f t="shared" si="5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M71" s="3" t="s">
        <v>164</v>
      </c>
      <c r="N71" s="3" t="s">
        <v>165</v>
      </c>
      <c r="P71" s="3" t="s">
        <v>97</v>
      </c>
      <c r="Q71" s="3"/>
      <c r="R71" s="3"/>
      <c r="S71" s="3"/>
      <c r="W71" s="17"/>
    </row>
    <row r="72" spans="11:23" x14ac:dyDescent="0.15">
      <c r="K72" s="3"/>
      <c r="L72" s="3"/>
      <c r="P72" s="3">
        <v>0.2</v>
      </c>
      <c r="Q72" s="3">
        <v>-400</v>
      </c>
      <c r="R72" s="3">
        <v>1600</v>
      </c>
      <c r="S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3</v>
      </c>
      <c r="M73">
        <v>30</v>
      </c>
      <c r="P73" s="3">
        <v>0.4</v>
      </c>
      <c r="Q73" s="3">
        <v>-800</v>
      </c>
      <c r="R73" s="3">
        <v>1200</v>
      </c>
      <c r="S73" s="3">
        <v>60</v>
      </c>
      <c r="W73" s="17"/>
    </row>
    <row r="74" spans="11:23" s="26" customFormat="1" x14ac:dyDescent="0.15">
      <c r="K74" s="27" t="s">
        <v>66</v>
      </c>
      <c r="L74" s="27">
        <f>COUNTIF(L2:L61,"&lt;0.838")-COUNTIF(L2:L61,"&lt;0.643")</f>
        <v>22</v>
      </c>
      <c r="P74" s="3">
        <v>0.45</v>
      </c>
      <c r="Q74" s="3">
        <v>-900</v>
      </c>
      <c r="R74" s="3">
        <v>1100</v>
      </c>
      <c r="S74" s="3">
        <v>55</v>
      </c>
      <c r="W74" s="27"/>
    </row>
    <row r="75" spans="11:23" x14ac:dyDescent="0.15">
      <c r="K75" s="3" t="s">
        <v>67</v>
      </c>
      <c r="L75" s="3">
        <f>COUNTIF(L2:L61,"&lt;1.033")-COUNTIF(L2:L61,"&lt;0.838")</f>
        <v>0</v>
      </c>
      <c r="M75">
        <v>70</v>
      </c>
      <c r="P75" s="3">
        <v>0.49</v>
      </c>
      <c r="Q75" s="3">
        <v>-980</v>
      </c>
      <c r="R75" s="3">
        <v>1020</v>
      </c>
      <c r="S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2</v>
      </c>
      <c r="W76" s="17"/>
    </row>
    <row r="77" spans="11:23" x14ac:dyDescent="0.15">
      <c r="K77" s="3" t="s">
        <v>69</v>
      </c>
      <c r="L77" s="3">
        <f>COUNTIF(L2:L61,"&lt;1.423")-COUNTIF(L2:L61,"&lt;1.228")</f>
        <v>2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M78" s="3">
        <v>3</v>
      </c>
      <c r="W78" s="3"/>
    </row>
    <row r="79" spans="11:23" x14ac:dyDescent="0.15">
      <c r="K79" s="3" t="s">
        <v>71</v>
      </c>
      <c r="L79" s="3">
        <f>COUNTIF(L2:L61,"&lt;1.813")-COUNTIF(L2:L61,"&lt;1.618")</f>
        <v>17</v>
      </c>
      <c r="M79" s="3">
        <v>6</v>
      </c>
      <c r="W79" s="3"/>
    </row>
    <row r="80" spans="11:23" x14ac:dyDescent="0.15">
      <c r="K80" s="3" t="s">
        <v>72</v>
      </c>
      <c r="L80" s="3">
        <f>COUNTIF(L2:L61,"&lt;2.008")-COUNTIF(L2:L61,"&lt;1.813")</f>
        <v>4</v>
      </c>
      <c r="M80" s="3">
        <v>8</v>
      </c>
      <c r="W80" s="3"/>
    </row>
    <row r="81" spans="11:23" x14ac:dyDescent="0.15">
      <c r="K81" s="3" t="s">
        <v>73</v>
      </c>
      <c r="L81" s="3">
        <f>COUNTIF(L2:L61,"&lt;2.203")-COUNTIF(L2:L61,"&lt;2.008")</f>
        <v>0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3"/>
    </row>
    <row r="83" spans="11:23" x14ac:dyDescent="0.15">
      <c r="K83" s="3" t="s">
        <v>75</v>
      </c>
      <c r="L83" s="3">
        <f>COUNTIF(L2:L61,"&lt;2.593")-COUNTIF(L2:L61,"&lt;2.398")</f>
        <v>0</v>
      </c>
      <c r="M83" s="3">
        <v>16</v>
      </c>
      <c r="W83" s="3"/>
    </row>
    <row r="84" spans="11:23" x14ac:dyDescent="0.15">
      <c r="K84" s="3" t="s">
        <v>76</v>
      </c>
      <c r="L84" s="3">
        <f>COUNTIF(L2:L61,"&lt;2.788")-COUNTIF(L2:L61,"&lt;2.593")</f>
        <v>0</v>
      </c>
      <c r="M84" s="3">
        <v>14</v>
      </c>
      <c r="W84" s="3"/>
    </row>
    <row r="85" spans="11:23" x14ac:dyDescent="0.15">
      <c r="K85" s="3" t="s">
        <v>77</v>
      </c>
      <c r="L85" s="3">
        <f>COUNTIF(L2:L61,"&lt;2.983")-COUNTIF(L2:L61,"&lt;2.788")</f>
        <v>0</v>
      </c>
      <c r="M85" s="3">
        <v>11</v>
      </c>
      <c r="W85" s="3"/>
    </row>
    <row r="86" spans="11:23" x14ac:dyDescent="0.15">
      <c r="K86" s="3" t="s">
        <v>78</v>
      </c>
      <c r="L86" s="3">
        <f>COUNTIF(L2:L61,"&lt;3.178")-COUNTIF(L2:L61,"&lt;2.983")</f>
        <v>0</v>
      </c>
      <c r="M86" s="3">
        <v>8</v>
      </c>
      <c r="W86" s="3"/>
    </row>
    <row r="87" spans="11:23" x14ac:dyDescent="0.15">
      <c r="K87" s="3" t="s">
        <v>79</v>
      </c>
      <c r="L87" s="3">
        <f>COUNTIF(L2:L61,"&lt;3.373")-COUNTIF(L2:L61,"&lt;3.178")</f>
        <v>0</v>
      </c>
      <c r="M87" s="3">
        <v>6</v>
      </c>
      <c r="W87" s="3"/>
    </row>
    <row r="88" spans="11:23" x14ac:dyDescent="0.15">
      <c r="K88" s="3" t="s">
        <v>80</v>
      </c>
      <c r="L88" s="3">
        <f>COUNTIF(L2:L61,"&lt;3.568")-COUNTIF(L2:L61,"&lt;3.373")</f>
        <v>0</v>
      </c>
      <c r="M88" s="3">
        <v>3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3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0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1</v>
      </c>
      <c r="N93" s="3">
        <v>1.9079999999999999</v>
      </c>
      <c r="O93" s="3">
        <v>0.155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N94" s="3">
        <v>2.5009999999999999</v>
      </c>
      <c r="O94" s="3">
        <v>0.21299999999999999</v>
      </c>
      <c r="W94" s="17"/>
    </row>
    <row r="95" spans="11:23" x14ac:dyDescent="0.15">
      <c r="K95" s="3" t="s">
        <v>87</v>
      </c>
      <c r="L95" s="3">
        <f>COUNTIF(L2:L61,"&lt;4.933")-COUNTIF(L2:L61,"&lt;4.738")</f>
        <v>1</v>
      </c>
      <c r="N95" s="3">
        <v>3.472</v>
      </c>
      <c r="O95" s="3">
        <v>0.29099999999999998</v>
      </c>
      <c r="W95" s="17"/>
    </row>
    <row r="96" spans="11:23" x14ac:dyDescent="0.15">
      <c r="K96" s="3" t="s">
        <v>88</v>
      </c>
      <c r="L96" s="3">
        <f>COUNTIF(L2:L61,"&lt;5.128")-COUNTIF(L2:L61,"&lt;4.933")</f>
        <v>2</v>
      </c>
      <c r="W96" s="17"/>
    </row>
    <row r="97" spans="11:23" x14ac:dyDescent="0.15">
      <c r="K97" s="3" t="s">
        <v>89</v>
      </c>
      <c r="L97" s="3">
        <f>COUNTIF(L2:L61,"&lt;5.323")-COUNTIF(L2:L61,"&lt;5.128")</f>
        <v>1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2</v>
      </c>
      <c r="W100" s="17"/>
    </row>
    <row r="101" spans="11:23" x14ac:dyDescent="0.15">
      <c r="K101" s="3" t="s">
        <v>93</v>
      </c>
      <c r="L101" s="3">
        <f>COUNTIF(L2:L61,"&lt;6.103")-COUNTIF(L2:L61,"&lt;5.908")</f>
        <v>1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2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E99"/>
  <sheetViews>
    <sheetView topLeftCell="G85" workbookViewId="0">
      <selection activeCell="G1" sqref="A1:XFD107"/>
    </sheetView>
  </sheetViews>
  <sheetFormatPr defaultColWidth="8.875" defaultRowHeight="13.5" x14ac:dyDescent="0.15"/>
  <cols>
    <col min="11" max="12" width="19.625" customWidth="1"/>
    <col min="13" max="14" width="12.875"/>
    <col min="20" max="22" width="12.875"/>
    <col min="23" max="23" width="25.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9.22979736328125</v>
      </c>
      <c r="L2" s="10">
        <v>0.79234123229980502</v>
      </c>
      <c r="M2">
        <v>0.33351898193359403</v>
      </c>
      <c r="N2">
        <v>8.2526779174804705</v>
      </c>
      <c r="O2">
        <v>6</v>
      </c>
      <c r="P2">
        <v>6</v>
      </c>
      <c r="Q2">
        <v>15</v>
      </c>
      <c r="R2" s="16">
        <v>0.4</v>
      </c>
      <c r="S2" s="16">
        <f t="shared" ref="S2:S18" si="0">O2/E2</f>
        <v>0.6</v>
      </c>
      <c r="T2">
        <v>4.6311798095703098</v>
      </c>
      <c r="U2">
        <v>4.1882486343383798</v>
      </c>
      <c r="V2">
        <v>4.1018190383911097</v>
      </c>
      <c r="W2" s="17">
        <v>8.6429595947265597E-2</v>
      </c>
      <c r="X2">
        <v>0.529360771179199</v>
      </c>
      <c r="Y2">
        <v>0.529360771179199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1" customFormat="1" x14ac:dyDescent="0.15">
      <c r="A3" s="6">
        <v>337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9.7676258087158203</v>
      </c>
      <c r="L3" s="10">
        <v>0.74655914306640603</v>
      </c>
      <c r="M3">
        <v>0.241783142089844</v>
      </c>
      <c r="N3">
        <v>8.7524642944335902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5.3478622436523402</v>
      </c>
      <c r="U3">
        <v>4.8198900222778303</v>
      </c>
      <c r="V3">
        <v>4.7304625511169398</v>
      </c>
      <c r="W3" s="17">
        <v>8.94274711608887E-2</v>
      </c>
      <c r="X3">
        <v>0.61739969253539995</v>
      </c>
      <c r="Y3">
        <v>0.61739969253539995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10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9.4220714569091797</v>
      </c>
      <c r="L4" s="10">
        <v>0.80937194824218694</v>
      </c>
      <c r="M4">
        <v>0.32625579833984403</v>
      </c>
      <c r="N4">
        <v>8.3502616882324201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4.9070892333984402</v>
      </c>
      <c r="U4">
        <v>4.4338440895080602</v>
      </c>
      <c r="V4">
        <v>4.3392705917358398</v>
      </c>
      <c r="W4" s="17">
        <v>9.4573497772216797E-2</v>
      </c>
      <c r="X4">
        <v>0.56781864166259799</v>
      </c>
      <c r="Y4">
        <v>0.56781864166259799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8">
        <v>915</v>
      </c>
      <c r="B5" s="1">
        <v>19</v>
      </c>
      <c r="C5" s="1">
        <v>1</v>
      </c>
      <c r="D5" s="1">
        <v>10</v>
      </c>
      <c r="E5" s="1">
        <v>10</v>
      </c>
      <c r="F5" s="1">
        <v>10</v>
      </c>
      <c r="G5" s="1">
        <v>0</v>
      </c>
      <c r="H5" s="1">
        <v>9</v>
      </c>
      <c r="I5" s="1">
        <v>1</v>
      </c>
      <c r="J5" s="1">
        <v>0.95</v>
      </c>
      <c r="K5" s="12">
        <v>11.6143226623535</v>
      </c>
      <c r="L5" s="12">
        <v>0.63996124267578103</v>
      </c>
      <c r="M5" s="1">
        <v>0.46014785766601601</v>
      </c>
      <c r="N5" s="1">
        <v>10.395582199096699</v>
      </c>
      <c r="O5" s="1">
        <v>7</v>
      </c>
      <c r="P5" s="1">
        <v>7</v>
      </c>
      <c r="Q5" s="1">
        <v>17</v>
      </c>
      <c r="R5" s="19">
        <v>0.4118</v>
      </c>
      <c r="S5" s="19">
        <f t="shared" si="0"/>
        <v>0.7</v>
      </c>
      <c r="T5" s="1">
        <v>5.3450222015380904</v>
      </c>
      <c r="U5" s="1">
        <v>4.8760857582092303</v>
      </c>
      <c r="V5" s="1">
        <v>4.7778882980346697</v>
      </c>
      <c r="W5" s="12">
        <v>9.8197460174560505E-2</v>
      </c>
      <c r="X5" s="1">
        <v>0.56713390350341797</v>
      </c>
      <c r="Y5" s="1">
        <v>0.56713390350341797</v>
      </c>
      <c r="Z5" s="1">
        <v>0.7</v>
      </c>
      <c r="AA5" s="1">
        <v>1</v>
      </c>
      <c r="AB5" s="1">
        <v>0.58823529411764697</v>
      </c>
      <c r="AC5" s="1">
        <v>0.74074074074074103</v>
      </c>
      <c r="AD5" s="1">
        <v>0</v>
      </c>
      <c r="AE5" s="1">
        <v>0.3</v>
      </c>
    </row>
    <row r="6" spans="1:31" x14ac:dyDescent="0.15">
      <c r="A6" s="6">
        <v>424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9.0780410766601598</v>
      </c>
      <c r="L6" s="10">
        <v>0.80134582519531194</v>
      </c>
      <c r="M6">
        <v>0.30031967163085899</v>
      </c>
      <c r="N6">
        <v>7.8407230377197301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4.9747390747070304</v>
      </c>
      <c r="U6">
        <v>4.5059680938720703</v>
      </c>
      <c r="V6">
        <v>4.4059338569641104</v>
      </c>
      <c r="W6" s="17">
        <v>0.100034236907959</v>
      </c>
      <c r="X6">
        <v>0.56880521774292003</v>
      </c>
      <c r="Y6">
        <v>0.56880521774292003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279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12.5115242004394</v>
      </c>
      <c r="L7" s="10">
        <v>0.68904113769531194</v>
      </c>
      <c r="M7">
        <v>0.51513671875</v>
      </c>
      <c r="N7">
        <v>11.397050857544</v>
      </c>
      <c r="O7">
        <v>9</v>
      </c>
      <c r="P7">
        <v>9</v>
      </c>
      <c r="Q7">
        <v>19</v>
      </c>
      <c r="R7" s="16">
        <v>0.47370000000000001</v>
      </c>
      <c r="S7" s="16">
        <f t="shared" si="0"/>
        <v>0.9</v>
      </c>
      <c r="T7">
        <v>5.5754928588867196</v>
      </c>
      <c r="U7">
        <v>5.0785012245178196</v>
      </c>
      <c r="V7">
        <v>4.9705786705017099</v>
      </c>
      <c r="W7" s="17">
        <v>0.107922554016113</v>
      </c>
      <c r="X7">
        <v>0.60491418838500999</v>
      </c>
      <c r="Y7">
        <v>0.60491418838500999</v>
      </c>
      <c r="Z7">
        <v>0.9</v>
      </c>
      <c r="AA7">
        <v>1</v>
      </c>
      <c r="AB7">
        <v>0.52631578947368396</v>
      </c>
      <c r="AC7">
        <v>0.68965517241379304</v>
      </c>
      <c r="AD7">
        <v>0</v>
      </c>
      <c r="AE7">
        <v>0.1</v>
      </c>
    </row>
    <row r="8" spans="1:31" x14ac:dyDescent="0.15">
      <c r="A8" s="6">
        <v>748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11.8353080749512</v>
      </c>
      <c r="L8" s="10">
        <v>0.69150924682617199</v>
      </c>
      <c r="M8">
        <v>0.51949310302734397</v>
      </c>
      <c r="N8">
        <v>10.6618309020996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4.9045391082763699</v>
      </c>
      <c r="U8">
        <v>4.46850490570068</v>
      </c>
      <c r="V8">
        <v>4.3578910827636701</v>
      </c>
      <c r="W8" s="17">
        <v>0.110613822937012</v>
      </c>
      <c r="X8">
        <v>0.54664802551269498</v>
      </c>
      <c r="Y8">
        <v>0.54664802551269498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348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12.667484283447299</v>
      </c>
      <c r="L9" s="10">
        <v>0.58145904541015603</v>
      </c>
      <c r="M9">
        <v>0.38654327392578097</v>
      </c>
      <c r="N9">
        <v>11.4797058105469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5.5114040374755904</v>
      </c>
      <c r="U9">
        <v>5.0303702354431197</v>
      </c>
      <c r="V9">
        <v>4.9127755165100098</v>
      </c>
      <c r="W9" s="17">
        <v>0.117594718933105</v>
      </c>
      <c r="X9">
        <v>0.59862852096557595</v>
      </c>
      <c r="Y9">
        <v>0.59862852096557595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437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10.362770080566399</v>
      </c>
      <c r="L10" s="10">
        <v>0.80359649658203103</v>
      </c>
      <c r="M10">
        <v>0.199333190917969</v>
      </c>
      <c r="N10">
        <v>8.9276485443115199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5.5548152923584002</v>
      </c>
      <c r="U10">
        <v>5.0090694427490199</v>
      </c>
      <c r="V10">
        <v>4.8900384902954102</v>
      </c>
      <c r="W10" s="17">
        <v>0.119030952453613</v>
      </c>
      <c r="X10">
        <v>0.66477680206298795</v>
      </c>
      <c r="Y10">
        <v>0.66477680206298795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879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12.1690883636475</v>
      </c>
      <c r="L11" s="10">
        <v>0.76646423339843694</v>
      </c>
      <c r="M11">
        <v>0.56353759765625</v>
      </c>
      <c r="N11">
        <v>10.640342712402299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4.9484233856201199</v>
      </c>
      <c r="U11">
        <v>4.54335594177246</v>
      </c>
      <c r="V11">
        <v>4.4045906066894496</v>
      </c>
      <c r="W11" s="17">
        <v>0.13876533508300801</v>
      </c>
      <c r="X11">
        <v>0.54383277893066395</v>
      </c>
      <c r="Y11">
        <v>0.54383277893066395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x14ac:dyDescent="0.15">
      <c r="A12" s="6">
        <v>165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12.1975288391113</v>
      </c>
      <c r="L12" s="10">
        <v>0.72703552246093694</v>
      </c>
      <c r="M12">
        <v>0.51640319824218694</v>
      </c>
      <c r="N12">
        <v>10.6387157440185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5.1443672180175799</v>
      </c>
      <c r="U12">
        <v>4.70526123046875</v>
      </c>
      <c r="V12">
        <v>4.5597567558288601</v>
      </c>
      <c r="W12" s="17">
        <v>0.14550447463989299</v>
      </c>
      <c r="X12">
        <v>0.58461046218872104</v>
      </c>
      <c r="Y12">
        <v>0.58461046218872104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503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12.247621536254901</v>
      </c>
      <c r="L13" s="10">
        <v>0.67316055297851596</v>
      </c>
      <c r="M13">
        <v>0.45738601684570301</v>
      </c>
      <c r="N13">
        <v>10.702716827392599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5.0876998901367196</v>
      </c>
      <c r="U13">
        <v>4.6474313735961896</v>
      </c>
      <c r="V13">
        <v>4.4998464584350604</v>
      </c>
      <c r="W13" s="17">
        <v>0.14758491516113301</v>
      </c>
      <c r="X13">
        <v>0.58785343170166005</v>
      </c>
      <c r="Y13">
        <v>0.58785343170166005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418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11.902868270874</v>
      </c>
      <c r="L14" s="10">
        <v>0.75605010986328103</v>
      </c>
      <c r="M14">
        <v>0.54892730712890603</v>
      </c>
      <c r="N14">
        <v>10.314151763916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5.3042507171630904</v>
      </c>
      <c r="U14">
        <v>4.87205266952515</v>
      </c>
      <c r="V14">
        <v>4.7202200889587402</v>
      </c>
      <c r="W14" s="17">
        <v>0.151832580566406</v>
      </c>
      <c r="X14">
        <v>0.58403062820434604</v>
      </c>
      <c r="Y14">
        <v>0.58403062820434604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29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12.5931129455566</v>
      </c>
      <c r="L15" s="10">
        <v>0.74336242675781194</v>
      </c>
      <c r="M15">
        <v>0.52129745483398404</v>
      </c>
      <c r="N15">
        <v>10.9457340240478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5.3586044311523402</v>
      </c>
      <c r="U15">
        <v>4.8966689109802202</v>
      </c>
      <c r="V15">
        <v>4.73803806304932</v>
      </c>
      <c r="W15" s="17">
        <v>0.15863084793090801</v>
      </c>
      <c r="X15">
        <v>0.62056636810302701</v>
      </c>
      <c r="Y15">
        <v>0.62056636810302701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354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11.8744087219238</v>
      </c>
      <c r="L16" s="10">
        <v>0.70819473266601596</v>
      </c>
      <c r="M16">
        <v>0.483871459960937</v>
      </c>
      <c r="N16">
        <v>10.163694381713899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5.0078620910644496</v>
      </c>
      <c r="U16">
        <v>4.6017813682556197</v>
      </c>
      <c r="V16">
        <v>4.4419045448303196</v>
      </c>
      <c r="W16" s="17">
        <v>0.159876823425293</v>
      </c>
      <c r="X16">
        <v>0.56595754623413097</v>
      </c>
      <c r="Y16">
        <v>0.56595754623413097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423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12.7167263031006</v>
      </c>
      <c r="L17" s="10">
        <v>0.750457763671875</v>
      </c>
      <c r="M17">
        <v>0.52469635009765603</v>
      </c>
      <c r="N17">
        <v>11.038276672363301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5.4363975524902299</v>
      </c>
      <c r="U17">
        <v>4.9653482437133798</v>
      </c>
      <c r="V17">
        <v>4.8048963546752903</v>
      </c>
      <c r="W17" s="17">
        <v>0.16045188903808599</v>
      </c>
      <c r="X17">
        <v>0.63150119781494096</v>
      </c>
      <c r="Y17">
        <v>0.63150119781494096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96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12.2015647888184</v>
      </c>
      <c r="L18" s="10">
        <v>0.72637939453125</v>
      </c>
      <c r="M18">
        <v>0.482009887695312</v>
      </c>
      <c r="N18">
        <v>10.3064689636231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5.3776931762695304</v>
      </c>
      <c r="U18">
        <v>4.94168996810913</v>
      </c>
      <c r="V18">
        <v>4.77380275726318</v>
      </c>
      <c r="W18" s="17">
        <v>0.16788721084594699</v>
      </c>
      <c r="X18">
        <v>0.60389041900634799</v>
      </c>
      <c r="Y18">
        <v>0.60389041900634799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957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12.638593673706</v>
      </c>
      <c r="L19" s="10">
        <v>0.7596435546875</v>
      </c>
      <c r="M19">
        <v>0.51848602294921897</v>
      </c>
      <c r="N19">
        <v>10.7872982025147</v>
      </c>
      <c r="O19">
        <v>8</v>
      </c>
      <c r="P19">
        <v>8</v>
      </c>
      <c r="Q19">
        <v>18</v>
      </c>
      <c r="R19" s="16">
        <v>0.44440000000000002</v>
      </c>
      <c r="S19" s="16">
        <f t="shared" ref="S19:S56" si="1">O19/E19</f>
        <v>0.8</v>
      </c>
      <c r="T19">
        <v>5.7189655303955096</v>
      </c>
      <c r="U19">
        <v>5.2433700561523402</v>
      </c>
      <c r="V19">
        <v>5.0678124427795401</v>
      </c>
      <c r="W19" s="17">
        <v>0.17555761337280301</v>
      </c>
      <c r="X19">
        <v>0.65115308761596702</v>
      </c>
      <c r="Y19">
        <v>0.65115308761596702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288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12.45729637146</v>
      </c>
      <c r="L20" s="10">
        <v>0.75566482543945301</v>
      </c>
      <c r="M20">
        <v>0.504425048828125</v>
      </c>
      <c r="N20">
        <v>10.4894351959228</v>
      </c>
      <c r="O20">
        <v>7</v>
      </c>
      <c r="P20">
        <v>7</v>
      </c>
      <c r="Q20">
        <v>17</v>
      </c>
      <c r="R20" s="16">
        <v>0.4118</v>
      </c>
      <c r="S20" s="16">
        <f t="shared" si="1"/>
        <v>0.7</v>
      </c>
      <c r="T20">
        <v>5.4596500396728498</v>
      </c>
      <c r="U20">
        <v>5.01595163345337</v>
      </c>
      <c r="V20">
        <v>4.8361463546752903</v>
      </c>
      <c r="W20" s="17">
        <v>0.17980527877807601</v>
      </c>
      <c r="X20">
        <v>0.62350368499755904</v>
      </c>
      <c r="Y20">
        <v>0.62350368499755904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572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12.7640056610107</v>
      </c>
      <c r="L21" s="10">
        <v>0.73766708374023404</v>
      </c>
      <c r="M21">
        <v>0.48704910278320301</v>
      </c>
      <c r="N21">
        <v>10.8563938140869</v>
      </c>
      <c r="O21">
        <v>7</v>
      </c>
      <c r="P21">
        <v>7</v>
      </c>
      <c r="Q21">
        <v>17</v>
      </c>
      <c r="R21" s="16">
        <v>0.4118</v>
      </c>
      <c r="S21" s="16">
        <f t="shared" si="1"/>
        <v>0.7</v>
      </c>
      <c r="T21">
        <v>5.5027923583984402</v>
      </c>
      <c r="U21">
        <v>5.0524420738220197</v>
      </c>
      <c r="V21">
        <v>4.8725714683532697</v>
      </c>
      <c r="W21" s="17">
        <v>0.17987060546875</v>
      </c>
      <c r="X21">
        <v>0.63022089004516602</v>
      </c>
      <c r="Y21">
        <v>0.63022089004516602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765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12.22727394104</v>
      </c>
      <c r="L22" s="10">
        <v>0.80151748657226596</v>
      </c>
      <c r="M22">
        <v>0.55924224853515603</v>
      </c>
      <c r="N22">
        <v>10.2725009918213</v>
      </c>
      <c r="O22">
        <v>7</v>
      </c>
      <c r="P22">
        <v>7</v>
      </c>
      <c r="Q22">
        <v>17</v>
      </c>
      <c r="R22" s="16">
        <v>0.4118</v>
      </c>
      <c r="S22" s="16">
        <f t="shared" si="1"/>
        <v>0.7</v>
      </c>
      <c r="T22">
        <v>4.8915824890136701</v>
      </c>
      <c r="U22">
        <v>4.49367332458496</v>
      </c>
      <c r="V22">
        <v>4.3103799819946298</v>
      </c>
      <c r="W22" s="17">
        <v>0.183293342590332</v>
      </c>
      <c r="X22">
        <v>0.58120250701904297</v>
      </c>
      <c r="Y22">
        <v>0.58120250701904297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815</v>
      </c>
      <c r="B23">
        <v>20</v>
      </c>
      <c r="C23">
        <v>0</v>
      </c>
      <c r="D23">
        <v>10</v>
      </c>
      <c r="E23">
        <v>10</v>
      </c>
      <c r="F23">
        <v>10</v>
      </c>
      <c r="G23">
        <v>0</v>
      </c>
      <c r="H23">
        <v>10</v>
      </c>
      <c r="I23">
        <v>0</v>
      </c>
      <c r="J23">
        <v>1</v>
      </c>
      <c r="K23" s="3">
        <v>9999</v>
      </c>
      <c r="L23" s="10">
        <v>0.76312255859375</v>
      </c>
      <c r="M23">
        <v>9999</v>
      </c>
      <c r="N23">
        <v>9999</v>
      </c>
      <c r="O23">
        <v>7</v>
      </c>
      <c r="P23">
        <v>7</v>
      </c>
      <c r="Q23">
        <v>17</v>
      </c>
      <c r="R23" s="16">
        <v>0.4118</v>
      </c>
      <c r="S23" s="16">
        <f t="shared" si="1"/>
        <v>0.7</v>
      </c>
      <c r="T23">
        <v>5.4680137634277299</v>
      </c>
      <c r="U23">
        <v>5.0972056388854998</v>
      </c>
      <c r="V23">
        <v>4.86529636383057</v>
      </c>
      <c r="W23" s="17">
        <v>0.231909275054932</v>
      </c>
      <c r="X23">
        <v>0.60271739959716797</v>
      </c>
      <c r="Y23">
        <v>0.60271739959716797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s="2" customFormat="1" x14ac:dyDescent="0.15">
      <c r="A24" s="7">
        <v>131</v>
      </c>
      <c r="B24" s="2">
        <v>20</v>
      </c>
      <c r="C24" s="2">
        <v>0</v>
      </c>
      <c r="D24" s="2">
        <v>10</v>
      </c>
      <c r="E24" s="2">
        <v>10</v>
      </c>
      <c r="F24" s="2">
        <v>10</v>
      </c>
      <c r="G24" s="2">
        <v>0</v>
      </c>
      <c r="H24" s="2">
        <v>10</v>
      </c>
      <c r="I24" s="2">
        <v>0</v>
      </c>
      <c r="J24" s="2">
        <v>1</v>
      </c>
      <c r="K24" s="11">
        <v>9999</v>
      </c>
      <c r="L24" s="11">
        <v>0.62315750122070301</v>
      </c>
      <c r="M24" s="2">
        <v>9999</v>
      </c>
      <c r="N24" s="2">
        <v>9999</v>
      </c>
      <c r="O24" s="2">
        <v>8</v>
      </c>
      <c r="P24" s="2">
        <v>8</v>
      </c>
      <c r="Q24" s="2">
        <v>18</v>
      </c>
      <c r="R24" s="18">
        <v>0.44440000000000002</v>
      </c>
      <c r="S24" s="18">
        <f t="shared" si="1"/>
        <v>0.8</v>
      </c>
      <c r="T24" s="2">
        <v>5.9695529937744096</v>
      </c>
      <c r="U24" s="2">
        <v>5.54711818695068</v>
      </c>
      <c r="V24" s="2">
        <v>5.31487941741943</v>
      </c>
      <c r="W24" s="11">
        <v>0.23223876953125</v>
      </c>
      <c r="X24" s="2">
        <v>0.65467357635498002</v>
      </c>
      <c r="Y24" s="2">
        <v>0.65467357635498002</v>
      </c>
      <c r="Z24" s="2">
        <v>0.8</v>
      </c>
      <c r="AA24" s="2">
        <v>1</v>
      </c>
      <c r="AB24" s="2">
        <v>0.55555555555555602</v>
      </c>
      <c r="AC24" s="2">
        <v>0.71428571428571397</v>
      </c>
      <c r="AD24" s="2">
        <v>0</v>
      </c>
      <c r="AE24" s="2">
        <v>0.2</v>
      </c>
    </row>
    <row r="25" spans="1:31" x14ac:dyDescent="0.15">
      <c r="A25" s="6">
        <v>577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12.5681343078613</v>
      </c>
      <c r="L25" s="10">
        <v>1.6681442260742201</v>
      </c>
      <c r="M25">
        <v>1.4499664306640601</v>
      </c>
      <c r="N25">
        <v>9.9293594360351598</v>
      </c>
      <c r="O25">
        <v>8</v>
      </c>
      <c r="P25">
        <v>8</v>
      </c>
      <c r="Q25">
        <v>18</v>
      </c>
      <c r="R25" s="16">
        <v>0.44440000000000002</v>
      </c>
      <c r="S25" s="16">
        <f t="shared" si="1"/>
        <v>0.8</v>
      </c>
      <c r="T25">
        <v>5.2424602508544904</v>
      </c>
      <c r="U25">
        <v>4.8652920722961399</v>
      </c>
      <c r="V25">
        <v>4.61120510101318</v>
      </c>
      <c r="W25" s="17">
        <v>0.25408697128295898</v>
      </c>
      <c r="X25">
        <v>0.63125514984130904</v>
      </c>
      <c r="Y25">
        <v>0.63125514984130904</v>
      </c>
      <c r="Z25">
        <v>0.8</v>
      </c>
      <c r="AA25">
        <v>1</v>
      </c>
      <c r="AB25">
        <v>0.55555555555555602</v>
      </c>
      <c r="AC25">
        <v>0.71428571428571397</v>
      </c>
      <c r="AD25">
        <v>0</v>
      </c>
      <c r="AE25">
        <v>0.2</v>
      </c>
    </row>
    <row r="26" spans="1:31" x14ac:dyDescent="0.15">
      <c r="A26" s="6">
        <v>108</v>
      </c>
      <c r="B26">
        <v>20</v>
      </c>
      <c r="C26">
        <v>0</v>
      </c>
      <c r="D26">
        <v>10</v>
      </c>
      <c r="E26">
        <v>10</v>
      </c>
      <c r="F26">
        <v>10</v>
      </c>
      <c r="G26">
        <v>0</v>
      </c>
      <c r="H26">
        <v>10</v>
      </c>
      <c r="I26">
        <v>0</v>
      </c>
      <c r="J26">
        <v>1</v>
      </c>
      <c r="K26" s="3">
        <v>9999</v>
      </c>
      <c r="L26" s="10">
        <v>1.1690254211425799</v>
      </c>
      <c r="M26">
        <v>9999</v>
      </c>
      <c r="N26">
        <v>9999</v>
      </c>
      <c r="O26">
        <v>8</v>
      </c>
      <c r="P26">
        <v>8</v>
      </c>
      <c r="Q26">
        <v>18</v>
      </c>
      <c r="R26" s="16">
        <v>0.44440000000000002</v>
      </c>
      <c r="S26" s="16">
        <f t="shared" si="1"/>
        <v>0.8</v>
      </c>
      <c r="T26">
        <v>5.3215236663818404</v>
      </c>
      <c r="U26">
        <v>4.9827470779418999</v>
      </c>
      <c r="V26">
        <v>4.7171287536621103</v>
      </c>
      <c r="W26" s="17">
        <v>0.26561832427978499</v>
      </c>
      <c r="X26">
        <v>0.60439491271972701</v>
      </c>
      <c r="Y26">
        <v>0.60439491271972701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187</v>
      </c>
      <c r="B27">
        <v>20</v>
      </c>
      <c r="C27">
        <v>0</v>
      </c>
      <c r="D27">
        <v>10</v>
      </c>
      <c r="E27">
        <v>10</v>
      </c>
      <c r="F27">
        <v>10</v>
      </c>
      <c r="G27">
        <v>0</v>
      </c>
      <c r="H27">
        <v>10</v>
      </c>
      <c r="I27">
        <v>0</v>
      </c>
      <c r="J27">
        <v>1</v>
      </c>
      <c r="K27" s="3">
        <v>9999</v>
      </c>
      <c r="L27" s="10">
        <v>1.19601821899414</v>
      </c>
      <c r="M27">
        <v>9999</v>
      </c>
      <c r="N27">
        <v>9999</v>
      </c>
      <c r="O27">
        <v>8</v>
      </c>
      <c r="P27">
        <v>8</v>
      </c>
      <c r="Q27">
        <v>18</v>
      </c>
      <c r="R27" s="16">
        <v>0.44440000000000002</v>
      </c>
      <c r="S27" s="16">
        <f t="shared" si="1"/>
        <v>0.8</v>
      </c>
      <c r="T27">
        <v>5.5623149871826199</v>
      </c>
      <c r="U27">
        <v>5.1975145339965803</v>
      </c>
      <c r="V27">
        <v>4.93446588516235</v>
      </c>
      <c r="W27" s="17">
        <v>0.26304864883422902</v>
      </c>
      <c r="X27">
        <v>0.627849102020264</v>
      </c>
      <c r="Y27">
        <v>0.627849102020264</v>
      </c>
      <c r="Z27">
        <v>0.8</v>
      </c>
      <c r="AA27">
        <v>1</v>
      </c>
      <c r="AB27">
        <v>0.55555555555555602</v>
      </c>
      <c r="AC27">
        <v>0.71428571428571397</v>
      </c>
      <c r="AD27">
        <v>0</v>
      </c>
      <c r="AE27">
        <v>0.2</v>
      </c>
    </row>
    <row r="28" spans="1:31" x14ac:dyDescent="0.15">
      <c r="A28" s="6">
        <v>577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12.5681343078613</v>
      </c>
      <c r="L28" s="10">
        <v>1.6681442260742201</v>
      </c>
      <c r="M28">
        <v>1.4499664306640601</v>
      </c>
      <c r="N28">
        <v>9.9293594360351598</v>
      </c>
      <c r="O28">
        <v>8</v>
      </c>
      <c r="P28">
        <v>8</v>
      </c>
      <c r="Q28">
        <v>18</v>
      </c>
      <c r="R28" s="16">
        <v>0.44440000000000002</v>
      </c>
      <c r="S28" s="16">
        <f t="shared" si="1"/>
        <v>0.8</v>
      </c>
      <c r="T28">
        <v>5.2424602508544904</v>
      </c>
      <c r="U28">
        <v>4.8652920722961399</v>
      </c>
      <c r="V28">
        <v>4.61120510101318</v>
      </c>
      <c r="W28" s="17">
        <v>0.25408697128295898</v>
      </c>
      <c r="X28">
        <v>0.63125514984130904</v>
      </c>
      <c r="Y28">
        <v>0.63125514984130904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x14ac:dyDescent="0.15">
      <c r="A29" s="6">
        <v>739</v>
      </c>
      <c r="B29">
        <v>20</v>
      </c>
      <c r="C29">
        <v>0</v>
      </c>
      <c r="D29">
        <v>10</v>
      </c>
      <c r="E29">
        <v>10</v>
      </c>
      <c r="F29">
        <v>10</v>
      </c>
      <c r="G29">
        <v>0</v>
      </c>
      <c r="H29">
        <v>10</v>
      </c>
      <c r="I29">
        <v>0</v>
      </c>
      <c r="J29">
        <v>1</v>
      </c>
      <c r="K29" s="3">
        <v>9999</v>
      </c>
      <c r="L29" s="10">
        <v>1.6501522064209</v>
      </c>
      <c r="M29">
        <v>9999</v>
      </c>
      <c r="N29">
        <v>9999</v>
      </c>
      <c r="O29">
        <v>5</v>
      </c>
      <c r="P29">
        <v>5</v>
      </c>
      <c r="Q29">
        <v>14</v>
      </c>
      <c r="R29" s="16">
        <v>0.35709999999999997</v>
      </c>
      <c r="S29" s="16">
        <f t="shared" si="1"/>
        <v>0.5</v>
      </c>
      <c r="T29">
        <v>4.4673652648925799</v>
      </c>
      <c r="U29">
        <v>4.240966796875</v>
      </c>
      <c r="V29">
        <v>3.9269156455993599</v>
      </c>
      <c r="W29" s="17">
        <v>0.31405115127563499</v>
      </c>
      <c r="X29">
        <v>0.540449619293213</v>
      </c>
      <c r="Y29">
        <v>0.540449619293213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482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11.742067337036101</v>
      </c>
      <c r="L30" s="10">
        <v>1.63059234619141</v>
      </c>
      <c r="M30">
        <v>1.34928131103516</v>
      </c>
      <c r="N30">
        <v>8.4218254089355504</v>
      </c>
      <c r="O30">
        <v>5</v>
      </c>
      <c r="P30">
        <v>5</v>
      </c>
      <c r="Q30">
        <v>15</v>
      </c>
      <c r="R30" s="16">
        <v>0.33329999999999999</v>
      </c>
      <c r="S30" s="16">
        <f t="shared" si="1"/>
        <v>0.5</v>
      </c>
      <c r="T30">
        <v>4.3882617950439498</v>
      </c>
      <c r="U30">
        <v>4.1215224266052202</v>
      </c>
      <c r="V30">
        <v>3.8507843017578098</v>
      </c>
      <c r="W30" s="17">
        <v>0.270738124847412</v>
      </c>
      <c r="X30">
        <v>0.53747749328613303</v>
      </c>
      <c r="Y30">
        <v>0.53747749328613303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210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9.3285999298095703</v>
      </c>
      <c r="L31" s="10">
        <v>1.6996536254882799</v>
      </c>
      <c r="M31">
        <v>1.1137390136718699</v>
      </c>
      <c r="N31">
        <v>6.60658836364746</v>
      </c>
      <c r="O31">
        <v>5</v>
      </c>
      <c r="P31">
        <v>5</v>
      </c>
      <c r="Q31">
        <v>14</v>
      </c>
      <c r="R31" s="16">
        <v>0.35709999999999997</v>
      </c>
      <c r="S31" s="16">
        <f t="shared" si="1"/>
        <v>0.5</v>
      </c>
      <c r="T31">
        <v>4.1583976745605504</v>
      </c>
      <c r="U31">
        <v>3.84421730041504</v>
      </c>
      <c r="V31">
        <v>3.6080558300018302</v>
      </c>
      <c r="W31" s="17">
        <v>0.23616147041320801</v>
      </c>
      <c r="X31">
        <v>0.55034184455871604</v>
      </c>
      <c r="Y31">
        <v>0.55034184455871604</v>
      </c>
      <c r="Z31">
        <v>0.5</v>
      </c>
      <c r="AA31">
        <v>0.9</v>
      </c>
      <c r="AB31">
        <v>0.64285714285714302</v>
      </c>
      <c r="AC31">
        <v>0.75</v>
      </c>
      <c r="AD31">
        <v>0.1</v>
      </c>
      <c r="AE31">
        <v>0.4</v>
      </c>
    </row>
    <row r="32" spans="1:31" x14ac:dyDescent="0.15">
      <c r="A32" s="6">
        <v>733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11.8653621673584</v>
      </c>
      <c r="L32" s="10">
        <v>1.68826484680176</v>
      </c>
      <c r="M32">
        <v>1.46877670288086</v>
      </c>
      <c r="N32">
        <v>9.1130142211914098</v>
      </c>
      <c r="O32">
        <v>6</v>
      </c>
      <c r="P32">
        <v>6</v>
      </c>
      <c r="Q32">
        <v>16</v>
      </c>
      <c r="R32" s="16">
        <v>0.375</v>
      </c>
      <c r="S32" s="16">
        <f t="shared" si="1"/>
        <v>0.6</v>
      </c>
      <c r="T32">
        <v>4.6890087127685502</v>
      </c>
      <c r="U32">
        <v>4.3773121833801296</v>
      </c>
      <c r="V32">
        <v>4.1230134963989302</v>
      </c>
      <c r="W32" s="17">
        <v>0.25429868698120101</v>
      </c>
      <c r="X32">
        <v>0.56599521636962902</v>
      </c>
      <c r="Y32">
        <v>0.56599521636962902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156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8.0599040985107404</v>
      </c>
      <c r="L33" s="10">
        <v>1.6942272186279299</v>
      </c>
      <c r="M33">
        <v>0.34922027587890597</v>
      </c>
      <c r="N33">
        <v>7.2469310760498002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4.22702980041504</v>
      </c>
      <c r="U33">
        <v>3.72976851463318</v>
      </c>
      <c r="V33">
        <v>3.6585106849670401</v>
      </c>
      <c r="W33" s="17">
        <v>7.1257829666137695E-2</v>
      </c>
      <c r="X33">
        <v>0.56851911544799805</v>
      </c>
      <c r="Y33">
        <v>0.56851911544799805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340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8.4743232727050799</v>
      </c>
      <c r="L34" s="10">
        <v>1.6982879638671899</v>
      </c>
      <c r="M34">
        <v>0.299484252929687</v>
      </c>
      <c r="N34">
        <v>7.7963790893554696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4.3938579559326199</v>
      </c>
      <c r="U34">
        <v>3.8487272262573202</v>
      </c>
      <c r="V34">
        <v>3.7890763282775901</v>
      </c>
      <c r="W34" s="17">
        <v>5.96508979797363E-2</v>
      </c>
      <c r="X34">
        <v>0.60478162765502896</v>
      </c>
      <c r="Y34">
        <v>0.60478162765502896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210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9.3285999298095703</v>
      </c>
      <c r="L35" s="10">
        <v>1.6996536254882799</v>
      </c>
      <c r="M35">
        <v>1.1137390136718699</v>
      </c>
      <c r="N35">
        <v>6.60658836364746</v>
      </c>
      <c r="O35">
        <v>5</v>
      </c>
      <c r="P35">
        <v>5</v>
      </c>
      <c r="Q35">
        <v>14</v>
      </c>
      <c r="R35" s="16">
        <v>0.35709999999999997</v>
      </c>
      <c r="S35" s="16">
        <f t="shared" si="1"/>
        <v>0.5</v>
      </c>
      <c r="T35">
        <v>4.1583976745605504</v>
      </c>
      <c r="U35">
        <v>3.84421730041504</v>
      </c>
      <c r="V35">
        <v>3.6080558300018302</v>
      </c>
      <c r="W35" s="17">
        <v>0.23616147041320801</v>
      </c>
      <c r="X35">
        <v>0.55034184455871604</v>
      </c>
      <c r="Y35">
        <v>0.55034184455871604</v>
      </c>
      <c r="Z35">
        <v>0.5</v>
      </c>
      <c r="AA35">
        <v>0.9</v>
      </c>
      <c r="AB35">
        <v>0.64285714285714302</v>
      </c>
      <c r="AC35">
        <v>0.75</v>
      </c>
      <c r="AD35">
        <v>0.1</v>
      </c>
      <c r="AE35">
        <v>0.4</v>
      </c>
    </row>
    <row r="36" spans="1:31" x14ac:dyDescent="0.15">
      <c r="A36" s="6">
        <v>274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8.7565059661865199</v>
      </c>
      <c r="L36" s="10">
        <v>1.70070648193359</v>
      </c>
      <c r="M36">
        <v>0.222496032714844</v>
      </c>
      <c r="N36">
        <v>8.0641384124755895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4.5921669006347701</v>
      </c>
      <c r="U36">
        <v>4.0288748741149902</v>
      </c>
      <c r="V36">
        <v>3.97016382217407</v>
      </c>
      <c r="W36" s="17">
        <v>5.8711051940918003E-2</v>
      </c>
      <c r="X36">
        <v>0.62200307846069303</v>
      </c>
      <c r="Y36">
        <v>0.62200307846069303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185</v>
      </c>
      <c r="B37">
        <v>15</v>
      </c>
      <c r="C37">
        <v>5</v>
      </c>
      <c r="D37">
        <v>10</v>
      </c>
      <c r="E37">
        <v>10</v>
      </c>
      <c r="F37">
        <v>9</v>
      </c>
      <c r="G37">
        <v>1</v>
      </c>
      <c r="H37">
        <v>6</v>
      </c>
      <c r="I37">
        <v>4</v>
      </c>
      <c r="J37">
        <v>0.75</v>
      </c>
      <c r="K37" s="3">
        <v>7.7991294860839799</v>
      </c>
      <c r="L37" s="10">
        <v>1.7056751251220701</v>
      </c>
      <c r="M37">
        <v>0.37688446044921903</v>
      </c>
      <c r="N37">
        <v>6.8337669372558603</v>
      </c>
      <c r="O37">
        <v>5</v>
      </c>
      <c r="P37">
        <v>5</v>
      </c>
      <c r="Q37">
        <v>13</v>
      </c>
      <c r="R37" s="16">
        <v>0.3846</v>
      </c>
      <c r="S37" s="16">
        <f t="shared" si="1"/>
        <v>0.5</v>
      </c>
      <c r="T37">
        <v>3.6019020080566402</v>
      </c>
      <c r="U37">
        <v>3.1437215805053702</v>
      </c>
      <c r="V37">
        <v>3.1551084518432599</v>
      </c>
      <c r="W37" s="17">
        <v>1.1386871337890601E-2</v>
      </c>
      <c r="X37">
        <v>0.44679355621337902</v>
      </c>
      <c r="Y37">
        <v>0.44679355621337902</v>
      </c>
      <c r="Z37">
        <v>0.5</v>
      </c>
      <c r="AA37">
        <v>0.8</v>
      </c>
      <c r="AB37">
        <v>0.61538461538461497</v>
      </c>
      <c r="AC37">
        <v>0.69565217391304301</v>
      </c>
      <c r="AD37">
        <v>0.2</v>
      </c>
      <c r="AE37">
        <v>0.3</v>
      </c>
    </row>
    <row r="38" spans="1:31" x14ac:dyDescent="0.15">
      <c r="A38" s="6">
        <v>229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10.3217124938965</v>
      </c>
      <c r="L38" s="10">
        <v>1.7060852050781199</v>
      </c>
      <c r="M38">
        <v>1.0290412902832</v>
      </c>
      <c r="N38">
        <v>7.3843078613281197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4.8080120086669904</v>
      </c>
      <c r="U38">
        <v>4.4200329780578604</v>
      </c>
      <c r="V38">
        <v>4.1532464027404803</v>
      </c>
      <c r="W38" s="17">
        <v>0.26678657531738298</v>
      </c>
      <c r="X38">
        <v>0.654765605926514</v>
      </c>
      <c r="Y38">
        <v>0.654765605926514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819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8.2987251281738299</v>
      </c>
      <c r="L39" s="10">
        <v>1.70660972595215</v>
      </c>
      <c r="M39">
        <v>1.26260757446289</v>
      </c>
      <c r="N39">
        <v>6.0201244354248002</v>
      </c>
      <c r="O39">
        <v>5</v>
      </c>
      <c r="P39">
        <v>5</v>
      </c>
      <c r="Q39">
        <v>14</v>
      </c>
      <c r="R39" s="16">
        <v>0.35709999999999997</v>
      </c>
      <c r="S39" s="16">
        <f t="shared" si="1"/>
        <v>0.5</v>
      </c>
      <c r="T39">
        <v>3.8572235107421902</v>
      </c>
      <c r="U39">
        <v>3.5492651462554901</v>
      </c>
      <c r="V39">
        <v>3.3701317310333301</v>
      </c>
      <c r="W39" s="17">
        <v>0.179133415222168</v>
      </c>
      <c r="X39">
        <v>0.48709177970886203</v>
      </c>
      <c r="Y39">
        <v>0.48709177970886203</v>
      </c>
      <c r="Z39">
        <v>0.5</v>
      </c>
      <c r="AA39">
        <v>0.9</v>
      </c>
      <c r="AB39">
        <v>0.64285714285714302</v>
      </c>
      <c r="AC39">
        <v>0.75</v>
      </c>
      <c r="AD39">
        <v>0.1</v>
      </c>
      <c r="AE39">
        <v>0.4</v>
      </c>
    </row>
    <row r="40" spans="1:31" x14ac:dyDescent="0.15">
      <c r="A40" s="6">
        <v>929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8.7811965942382795</v>
      </c>
      <c r="L40" s="10">
        <v>1.7233200073242201</v>
      </c>
      <c r="M40">
        <v>0.264495849609375</v>
      </c>
      <c r="N40">
        <v>8.1160583496093697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3.8780536651611301</v>
      </c>
      <c r="U40">
        <v>3.3767738342285201</v>
      </c>
      <c r="V40">
        <v>3.3147168159484899</v>
      </c>
      <c r="W40" s="17">
        <v>6.2057018280029297E-2</v>
      </c>
      <c r="X40">
        <v>0.56333684921264604</v>
      </c>
      <c r="Y40">
        <v>0.56333684921264604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680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12.677793502807599</v>
      </c>
      <c r="L41" s="10">
        <v>1.7241325378418</v>
      </c>
      <c r="M41">
        <v>1.41609954833984</v>
      </c>
      <c r="N41">
        <v>9.0904026031494105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5.0513935089111301</v>
      </c>
      <c r="U41">
        <v>4.7370834350585902</v>
      </c>
      <c r="V41">
        <v>4.409912109375</v>
      </c>
      <c r="W41" s="17">
        <v>0.32717132568359403</v>
      </c>
      <c r="X41">
        <v>0.64148139953613303</v>
      </c>
      <c r="Y41">
        <v>0.64148139953613303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789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8.9034385681152308</v>
      </c>
      <c r="L42" s="10">
        <v>1.7263031005859399</v>
      </c>
      <c r="M42">
        <v>0.722869873046875</v>
      </c>
      <c r="N42">
        <v>6.9083061218261701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4.5310344696044904</v>
      </c>
      <c r="U42">
        <v>4.1130523681640598</v>
      </c>
      <c r="V42">
        <v>3.9371972084045401</v>
      </c>
      <c r="W42" s="17">
        <v>0.17585515975952201</v>
      </c>
      <c r="X42">
        <v>0.59383726119995095</v>
      </c>
      <c r="Y42">
        <v>0.59383726119995095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569</v>
      </c>
      <c r="B43">
        <v>17</v>
      </c>
      <c r="C43">
        <v>3</v>
      </c>
      <c r="D43">
        <v>10</v>
      </c>
      <c r="E43">
        <v>10</v>
      </c>
      <c r="F43">
        <v>10</v>
      </c>
      <c r="G43">
        <v>0</v>
      </c>
      <c r="H43">
        <v>7</v>
      </c>
      <c r="I43">
        <v>3</v>
      </c>
      <c r="J43">
        <v>0.85</v>
      </c>
      <c r="K43" s="3">
        <v>8.8859119415283203</v>
      </c>
      <c r="L43" s="10">
        <v>1.72646713256836</v>
      </c>
      <c r="M43">
        <v>1.0403633117675799</v>
      </c>
      <c r="N43">
        <v>7.9407691955566397</v>
      </c>
      <c r="O43">
        <v>7</v>
      </c>
      <c r="P43">
        <v>7</v>
      </c>
      <c r="Q43">
        <v>16</v>
      </c>
      <c r="R43" s="16">
        <v>0.4375</v>
      </c>
      <c r="S43" s="16">
        <f t="shared" si="1"/>
        <v>0.7</v>
      </c>
      <c r="T43">
        <v>4.21138572692871</v>
      </c>
      <c r="U43">
        <v>3.7698805332183798</v>
      </c>
      <c r="V43">
        <v>3.6780929565429701</v>
      </c>
      <c r="W43" s="17">
        <v>9.1787576675414997E-2</v>
      </c>
      <c r="X43">
        <v>0.53329277038574197</v>
      </c>
      <c r="Y43">
        <v>0.53329277038574197</v>
      </c>
      <c r="Z43">
        <v>0.7</v>
      </c>
      <c r="AA43">
        <v>0.9</v>
      </c>
      <c r="AB43">
        <v>0.5625</v>
      </c>
      <c r="AC43">
        <v>0.69230769230769196</v>
      </c>
      <c r="AD43">
        <v>0.1</v>
      </c>
      <c r="AE43">
        <v>0.2</v>
      </c>
    </row>
    <row r="44" spans="1:31" x14ac:dyDescent="0.15">
      <c r="A44" s="6">
        <v>148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13.0470485687256</v>
      </c>
      <c r="L44" s="10">
        <v>1.38150787353516</v>
      </c>
      <c r="M44">
        <v>1.1150970458984399</v>
      </c>
      <c r="N44">
        <v>10.2976226806641</v>
      </c>
      <c r="O44">
        <v>6</v>
      </c>
      <c r="P44">
        <v>6</v>
      </c>
      <c r="Q44">
        <v>16</v>
      </c>
      <c r="R44" s="16">
        <v>0.375</v>
      </c>
      <c r="S44" s="16">
        <f t="shared" si="1"/>
        <v>0.6</v>
      </c>
      <c r="T44">
        <v>5.2402896881103498</v>
      </c>
      <c r="U44">
        <v>4.8592848777770996</v>
      </c>
      <c r="V44">
        <v>4.59460496902466</v>
      </c>
      <c r="W44" s="17">
        <v>0.26467990875244102</v>
      </c>
      <c r="X44">
        <v>0.64568471908569303</v>
      </c>
      <c r="Y44">
        <v>0.64568471908569303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578</v>
      </c>
      <c r="B45">
        <v>20</v>
      </c>
      <c r="C45">
        <v>0</v>
      </c>
      <c r="D45">
        <v>10</v>
      </c>
      <c r="E45">
        <v>10</v>
      </c>
      <c r="F45">
        <v>10</v>
      </c>
      <c r="G45">
        <v>0</v>
      </c>
      <c r="H45">
        <v>10</v>
      </c>
      <c r="I45">
        <v>0</v>
      </c>
      <c r="J45">
        <v>1</v>
      </c>
      <c r="K45" s="3">
        <v>9999</v>
      </c>
      <c r="L45" s="10">
        <v>1.38002777099609</v>
      </c>
      <c r="M45">
        <v>9999</v>
      </c>
      <c r="N45">
        <v>9999</v>
      </c>
      <c r="O45">
        <v>7</v>
      </c>
      <c r="P45">
        <v>7</v>
      </c>
      <c r="Q45">
        <v>17</v>
      </c>
      <c r="R45" s="16">
        <v>0.4118</v>
      </c>
      <c r="S45" s="16">
        <f t="shared" si="1"/>
        <v>0.7</v>
      </c>
      <c r="T45">
        <v>5.3295555114746103</v>
      </c>
      <c r="U45">
        <v>5.0252656936645499</v>
      </c>
      <c r="V45">
        <v>4.6884260177612296</v>
      </c>
      <c r="W45" s="17">
        <v>0.33683967590331998</v>
      </c>
      <c r="X45">
        <v>0.64112949371337902</v>
      </c>
      <c r="Y45">
        <v>0.64112949371337902</v>
      </c>
      <c r="Z45">
        <v>0.7</v>
      </c>
      <c r="AA45">
        <v>1</v>
      </c>
      <c r="AB45">
        <v>0.58823529411764697</v>
      </c>
      <c r="AC45">
        <v>0.74074074074074103</v>
      </c>
      <c r="AD45">
        <v>0</v>
      </c>
      <c r="AE45">
        <v>0.3</v>
      </c>
    </row>
    <row r="46" spans="1:31" x14ac:dyDescent="0.15">
      <c r="A46" s="6">
        <v>94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9.7965717315673793</v>
      </c>
      <c r="L46" s="10">
        <v>1.83329200744629</v>
      </c>
      <c r="M46">
        <v>1.2288665771484399</v>
      </c>
      <c r="N46">
        <v>6.9319534301757804</v>
      </c>
      <c r="O46">
        <v>6</v>
      </c>
      <c r="P46">
        <v>6</v>
      </c>
      <c r="Q46">
        <v>16</v>
      </c>
      <c r="R46" s="16">
        <v>0.375</v>
      </c>
      <c r="S46" s="16">
        <f t="shared" si="1"/>
        <v>0.6</v>
      </c>
      <c r="T46">
        <v>4.6271514892578098</v>
      </c>
      <c r="U46">
        <v>4.2858471870422399</v>
      </c>
      <c r="V46">
        <v>4.0345525741577104</v>
      </c>
      <c r="W46" s="17">
        <v>0.25129461288452098</v>
      </c>
      <c r="X46">
        <v>0.59259891510009799</v>
      </c>
      <c r="Y46">
        <v>0.59259891510009799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172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10.5464134216309</v>
      </c>
      <c r="L47" s="10">
        <v>1.8338317871093699</v>
      </c>
      <c r="M47">
        <v>1.2020416259765601</v>
      </c>
      <c r="N47">
        <v>7.7317867279052699</v>
      </c>
      <c r="O47">
        <v>6</v>
      </c>
      <c r="P47">
        <v>6</v>
      </c>
      <c r="Q47">
        <v>16</v>
      </c>
      <c r="R47" s="16">
        <v>0.375</v>
      </c>
      <c r="S47" s="16">
        <f t="shared" si="1"/>
        <v>0.6</v>
      </c>
      <c r="T47">
        <v>4.8599853515625</v>
      </c>
      <c r="U47">
        <v>4.4665212631225604</v>
      </c>
      <c r="V47">
        <v>4.2053079605102504</v>
      </c>
      <c r="W47" s="17">
        <v>0.26121330261230502</v>
      </c>
      <c r="X47">
        <v>0.65467739105224598</v>
      </c>
      <c r="Y47">
        <v>0.65467739105224598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677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9.2551898956298793</v>
      </c>
      <c r="L48" s="10">
        <v>4.9342117309570304</v>
      </c>
      <c r="M48">
        <v>4.1494674682617196</v>
      </c>
      <c r="N48">
        <v>5.2397689819335902</v>
      </c>
      <c r="O48">
        <v>2</v>
      </c>
      <c r="P48">
        <v>2</v>
      </c>
      <c r="Q48">
        <v>12</v>
      </c>
      <c r="R48" s="16">
        <v>0.16669999999999999</v>
      </c>
      <c r="S48" s="16">
        <f t="shared" si="1"/>
        <v>0.2</v>
      </c>
      <c r="T48">
        <v>3.0286159515380899</v>
      </c>
      <c r="U48">
        <v>2.8630344867706299</v>
      </c>
      <c r="V48">
        <v>2.4851291179657</v>
      </c>
      <c r="W48" s="17">
        <v>0.37790536880493197</v>
      </c>
      <c r="X48">
        <v>0.54348683357238803</v>
      </c>
      <c r="Y48">
        <v>0.54348683357238803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206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8.4683742523193395</v>
      </c>
      <c r="L49" s="10">
        <v>4.8388175964355504</v>
      </c>
      <c r="M49">
        <v>4.1636734008789098</v>
      </c>
      <c r="N49">
        <v>4.3614063262939498</v>
      </c>
      <c r="O49">
        <v>1</v>
      </c>
      <c r="P49">
        <v>1</v>
      </c>
      <c r="Q49">
        <v>11</v>
      </c>
      <c r="R49" s="16">
        <v>9.0899999999999995E-2</v>
      </c>
      <c r="S49" s="16">
        <f t="shared" si="1"/>
        <v>0.1</v>
      </c>
      <c r="T49">
        <v>2.9330368041992201</v>
      </c>
      <c r="U49">
        <v>2.7906692028045601</v>
      </c>
      <c r="V49">
        <v>2.4194025993347199</v>
      </c>
      <c r="W49" s="17">
        <v>0.37126660346984902</v>
      </c>
      <c r="X49">
        <v>0.51363420486450195</v>
      </c>
      <c r="Y49">
        <v>0.51363420486450195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s="1" customFormat="1" x14ac:dyDescent="0.15">
      <c r="A50" s="8">
        <v>687</v>
      </c>
      <c r="B50" s="1">
        <v>14</v>
      </c>
      <c r="C50" s="1">
        <v>6</v>
      </c>
      <c r="D50" s="1">
        <v>10</v>
      </c>
      <c r="E50" s="1">
        <v>10</v>
      </c>
      <c r="F50" s="1">
        <v>10</v>
      </c>
      <c r="G50" s="1">
        <v>0</v>
      </c>
      <c r="H50" s="1">
        <v>4</v>
      </c>
      <c r="I50" s="1">
        <v>6</v>
      </c>
      <c r="J50" s="1">
        <v>0.7</v>
      </c>
      <c r="K50" s="12">
        <v>8.3900222778320295</v>
      </c>
      <c r="L50" s="12">
        <v>5.8916149139404297</v>
      </c>
      <c r="M50" s="1">
        <v>4.6129894256591797</v>
      </c>
      <c r="N50" s="1">
        <v>4.1149749755859402</v>
      </c>
      <c r="O50" s="1">
        <v>1</v>
      </c>
      <c r="P50" s="1">
        <v>1</v>
      </c>
      <c r="Q50" s="1">
        <v>11</v>
      </c>
      <c r="R50" s="19">
        <v>9.0899999999999995E-2</v>
      </c>
      <c r="S50" s="19">
        <f t="shared" si="1"/>
        <v>0.1</v>
      </c>
      <c r="T50" s="1">
        <v>2.75750732421875</v>
      </c>
      <c r="U50" s="1">
        <v>2.6343932151794398</v>
      </c>
      <c r="V50" s="1">
        <v>2.2495560646057098</v>
      </c>
      <c r="W50" s="12">
        <v>0.38483715057373102</v>
      </c>
      <c r="X50" s="1">
        <v>0.507951259613037</v>
      </c>
      <c r="Y50" s="1">
        <v>0.507951259613037</v>
      </c>
      <c r="Z50" s="1">
        <v>0.1</v>
      </c>
      <c r="AA50" s="1">
        <v>1</v>
      </c>
      <c r="AB50" s="1">
        <v>0.90909090909090895</v>
      </c>
      <c r="AC50" s="1">
        <v>0.952380952380952</v>
      </c>
      <c r="AD50" s="1">
        <v>0</v>
      </c>
      <c r="AE50" s="1">
        <v>0.9</v>
      </c>
    </row>
    <row r="51" spans="1:31" x14ac:dyDescent="0.15">
      <c r="A51" s="6">
        <v>606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 s="3">
        <v>8.4685020446777308</v>
      </c>
      <c r="L51" s="10">
        <v>5.9465026855468697</v>
      </c>
      <c r="M51">
        <v>3.25703048706055</v>
      </c>
      <c r="N51">
        <v>4.5645465850830096</v>
      </c>
      <c r="O51">
        <v>1</v>
      </c>
      <c r="P51">
        <v>1</v>
      </c>
      <c r="Q51">
        <v>11</v>
      </c>
      <c r="R51" s="16">
        <v>9.0899999999999995E-2</v>
      </c>
      <c r="S51" s="16">
        <f t="shared" si="1"/>
        <v>0.1</v>
      </c>
      <c r="T51">
        <v>2.76801681518555</v>
      </c>
      <c r="U51">
        <v>2.5805613994598402</v>
      </c>
      <c r="V51">
        <v>2.2478957176208501</v>
      </c>
      <c r="W51" s="17">
        <v>0.33266568183898898</v>
      </c>
      <c r="X51">
        <v>0.52012109756469704</v>
      </c>
      <c r="Y51">
        <v>0.52012109756469704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6">
        <v>930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9.0334587097168004</v>
      </c>
      <c r="L52" s="10">
        <v>5.8283729553222701</v>
      </c>
      <c r="M52">
        <v>4.8437232971191397</v>
      </c>
      <c r="N52">
        <v>4.4408721923828098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2.7082576751709002</v>
      </c>
      <c r="U52">
        <v>2.61170506477356</v>
      </c>
      <c r="V52">
        <v>2.18743848800659</v>
      </c>
      <c r="W52" s="17">
        <v>0.424266576766968</v>
      </c>
      <c r="X52">
        <v>0.52081918716430697</v>
      </c>
      <c r="Y52">
        <v>0.52081918716430697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6">
        <v>43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9.2298812866210902</v>
      </c>
      <c r="L53" s="10">
        <v>6.3182888031005904</v>
      </c>
      <c r="M53">
        <v>6.0869979858398402</v>
      </c>
      <c r="N53">
        <v>4.2744293212890598</v>
      </c>
      <c r="O53">
        <v>0</v>
      </c>
      <c r="P53">
        <v>0</v>
      </c>
      <c r="Q53">
        <v>10</v>
      </c>
      <c r="R53" s="16">
        <v>0</v>
      </c>
      <c r="S53" s="16">
        <f t="shared" si="1"/>
        <v>0</v>
      </c>
      <c r="T53">
        <v>2.9062728881835902</v>
      </c>
      <c r="U53">
        <v>2.8424408435821502</v>
      </c>
      <c r="V53">
        <v>2.3762557506561302</v>
      </c>
      <c r="W53" s="17">
        <v>0.466185092926025</v>
      </c>
      <c r="X53">
        <v>0.53001713752746604</v>
      </c>
      <c r="Y53">
        <v>0.53001713752746604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</row>
    <row r="54" spans="1:31" s="1" customFormat="1" x14ac:dyDescent="0.15">
      <c r="A54" s="8">
        <v>616</v>
      </c>
      <c r="B54" s="1">
        <v>14</v>
      </c>
      <c r="C54" s="1">
        <v>6</v>
      </c>
      <c r="D54" s="1">
        <v>10</v>
      </c>
      <c r="E54" s="1">
        <v>10</v>
      </c>
      <c r="F54" s="1">
        <v>10</v>
      </c>
      <c r="G54" s="1">
        <v>0</v>
      </c>
      <c r="H54" s="1">
        <v>4</v>
      </c>
      <c r="I54" s="1">
        <v>6</v>
      </c>
      <c r="J54" s="1">
        <v>0.7</v>
      </c>
      <c r="K54" s="12">
        <v>8.7890281677246094</v>
      </c>
      <c r="L54" s="12">
        <v>6.4778995513915998</v>
      </c>
      <c r="M54" s="1">
        <v>5.6865520477294904</v>
      </c>
      <c r="N54" s="1">
        <v>4.4588947296142596</v>
      </c>
      <c r="O54" s="1">
        <v>0</v>
      </c>
      <c r="P54" s="1">
        <v>0</v>
      </c>
      <c r="Q54" s="1">
        <v>10</v>
      </c>
      <c r="R54" s="19">
        <v>0</v>
      </c>
      <c r="S54" s="19">
        <f t="shared" si="1"/>
        <v>0</v>
      </c>
      <c r="T54" s="1">
        <v>2.5340843200683598</v>
      </c>
      <c r="U54" s="1">
        <v>2.4535269737243599</v>
      </c>
      <c r="V54" s="1">
        <v>2.0244913101196298</v>
      </c>
      <c r="W54" s="12">
        <v>0.429035663604736</v>
      </c>
      <c r="X54" s="1">
        <v>0.50959300994873002</v>
      </c>
      <c r="Y54" s="1">
        <v>0.50959300994873002</v>
      </c>
      <c r="Z54" s="1">
        <v>0</v>
      </c>
      <c r="AA54" s="1">
        <v>1</v>
      </c>
      <c r="AB54" s="1">
        <v>1</v>
      </c>
      <c r="AC54" s="1">
        <v>1</v>
      </c>
      <c r="AD54" s="1">
        <v>0</v>
      </c>
      <c r="AE54" s="1">
        <v>1</v>
      </c>
    </row>
    <row r="55" spans="1:31" s="1" customFormat="1" x14ac:dyDescent="0.15">
      <c r="A55" s="8">
        <v>708</v>
      </c>
      <c r="B55" s="1">
        <v>15</v>
      </c>
      <c r="C55" s="1">
        <v>5</v>
      </c>
      <c r="D55" s="1">
        <v>10</v>
      </c>
      <c r="E55" s="1">
        <v>10</v>
      </c>
      <c r="F55" s="1">
        <v>10</v>
      </c>
      <c r="G55" s="1">
        <v>0</v>
      </c>
      <c r="H55" s="1">
        <v>5</v>
      </c>
      <c r="I55" s="1">
        <v>5</v>
      </c>
      <c r="J55" s="1">
        <v>0.75</v>
      </c>
      <c r="K55" s="12">
        <v>8.7745628356933594</v>
      </c>
      <c r="L55" s="12">
        <v>5.1227645874023402</v>
      </c>
      <c r="M55" s="1">
        <v>3.5468273162841801</v>
      </c>
      <c r="N55" s="1">
        <v>4.1517295837402299</v>
      </c>
      <c r="O55" s="1">
        <v>2</v>
      </c>
      <c r="P55" s="1">
        <v>2</v>
      </c>
      <c r="Q55" s="1">
        <v>12</v>
      </c>
      <c r="R55" s="19">
        <v>0.16669999999999999</v>
      </c>
      <c r="S55" s="19">
        <f t="shared" si="1"/>
        <v>0.2</v>
      </c>
      <c r="T55" s="1">
        <v>2.9684677124023402</v>
      </c>
      <c r="U55" s="1">
        <v>2.8054153919220002</v>
      </c>
      <c r="V55" s="1">
        <v>2.4249863624572701</v>
      </c>
      <c r="W55" s="12">
        <v>0.38042902946472201</v>
      </c>
      <c r="X55" s="1">
        <v>0.54348134994506803</v>
      </c>
      <c r="Y55" s="1">
        <v>0.54348134994506803</v>
      </c>
      <c r="Z55" s="1">
        <v>0.2</v>
      </c>
      <c r="AA55" s="1">
        <v>1</v>
      </c>
      <c r="AB55" s="1">
        <v>0.83333333333333304</v>
      </c>
      <c r="AC55" s="1">
        <v>0.90909090909090895</v>
      </c>
      <c r="AD55" s="1">
        <v>0</v>
      </c>
      <c r="AE55" s="1">
        <v>0.8</v>
      </c>
    </row>
    <row r="56" spans="1:31" x14ac:dyDescent="0.15">
      <c r="A56" s="6">
        <v>479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8.4685764312744105</v>
      </c>
      <c r="L56" s="10">
        <v>5.1287879943847701</v>
      </c>
      <c r="M56">
        <v>3.6624755859375</v>
      </c>
      <c r="N56">
        <v>3.7469463348388699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3.0307636260986301</v>
      </c>
      <c r="U56">
        <v>2.8745484352111799</v>
      </c>
      <c r="V56">
        <v>2.4898514747619598</v>
      </c>
      <c r="W56" s="17">
        <v>0.38469696044921903</v>
      </c>
      <c r="X56">
        <v>0.54091215133667003</v>
      </c>
      <c r="Y56">
        <v>0.54091215133667003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1.9080808466131034</v>
      </c>
      <c r="W57" s="17">
        <f t="shared" ref="W57:AE57" si="2">AVERAGE(W2:W56)</f>
        <v>0.21189815347844906</v>
      </c>
      <c r="Z57" s="3">
        <f t="shared" si="2"/>
        <v>0.57272727272727297</v>
      </c>
      <c r="AA57" s="3">
        <f t="shared" si="2"/>
        <v>0.9818181818181817</v>
      </c>
      <c r="AB57" s="3">
        <f t="shared" si="2"/>
        <v>0.64869992510226127</v>
      </c>
      <c r="AC57" s="3">
        <f t="shared" si="2"/>
        <v>0.77537817176034396</v>
      </c>
      <c r="AD57" s="3">
        <f t="shared" si="2"/>
        <v>1.8181818181818181E-2</v>
      </c>
      <c r="AE57" s="3">
        <f t="shared" si="2"/>
        <v>0.40909090909090912</v>
      </c>
    </row>
    <row r="58" spans="1:31" s="3" customFormat="1" x14ac:dyDescent="0.15">
      <c r="K58" s="14" t="s">
        <v>30</v>
      </c>
      <c r="L58" s="10">
        <f>MAX(L2:L56)</f>
        <v>6.4778995513915998</v>
      </c>
      <c r="W58" s="17">
        <f t="shared" ref="W58:AE58" si="3">MAX(W2:W56)</f>
        <v>0.466185092926025</v>
      </c>
      <c r="Z58" s="3">
        <f t="shared" si="3"/>
        <v>0.9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0.2</v>
      </c>
      <c r="AE58" s="3">
        <f t="shared" si="3"/>
        <v>1</v>
      </c>
    </row>
    <row r="59" spans="1:31" s="3" customFormat="1" x14ac:dyDescent="0.15">
      <c r="L59" s="10">
        <f>MIN(L2:L56)</f>
        <v>0.58145904541015603</v>
      </c>
      <c r="W59" s="17">
        <f t="shared" ref="W59:AE59" si="4">MIN(W2:W56)</f>
        <v>1.1386871337890601E-2</v>
      </c>
      <c r="Z59" s="3">
        <f t="shared" si="4"/>
        <v>0</v>
      </c>
      <c r="AA59" s="3">
        <f t="shared" si="4"/>
        <v>0.8</v>
      </c>
      <c r="AB59" s="3">
        <f t="shared" si="4"/>
        <v>0.52631578947368396</v>
      </c>
      <c r="AC59" s="3">
        <f t="shared" si="4"/>
        <v>0.68965517241379304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165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3</v>
      </c>
      <c r="M68">
        <v>30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s="26" customFormat="1" x14ac:dyDescent="0.15">
      <c r="K69" s="27" t="s">
        <v>66</v>
      </c>
      <c r="L69" s="27">
        <f>COUNTIF(L2:L56,"&lt;0.838")-COUNTIF(L2:L56,"&lt;0.643")</f>
        <v>20</v>
      </c>
      <c r="P69" s="3">
        <v>0.45</v>
      </c>
      <c r="Q69" s="3">
        <v>-900</v>
      </c>
      <c r="R69" s="3">
        <v>1100</v>
      </c>
      <c r="S69" s="3">
        <v>55</v>
      </c>
      <c r="W69" s="27"/>
    </row>
    <row r="70" spans="11:23" x14ac:dyDescent="0.15">
      <c r="K70" s="3" t="s">
        <v>67</v>
      </c>
      <c r="L70" s="3">
        <f>COUNTIF(L2:L56,"&lt;1.033")-COUNTIF(L2:L56,"&lt;0.838")</f>
        <v>0</v>
      </c>
      <c r="M70">
        <v>70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2</v>
      </c>
      <c r="W71" s="17"/>
    </row>
    <row r="72" spans="11:23" x14ac:dyDescent="0.15">
      <c r="K72" s="3" t="s">
        <v>69</v>
      </c>
      <c r="L72" s="3">
        <f>COUNTIF(L2:L56,"&lt;1.423")-COUNTIF(L2:L56,"&lt;1.228")</f>
        <v>2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17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2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3"/>
    </row>
    <row r="78" spans="11:23" x14ac:dyDescent="0.15">
      <c r="K78" s="3" t="s">
        <v>75</v>
      </c>
      <c r="L78" s="3">
        <f>COUNTIF(L2:L56,"&lt;2.593")-COUNTIF(L2:L56,"&lt;2.398")</f>
        <v>0</v>
      </c>
      <c r="M78" s="3">
        <v>16</v>
      </c>
      <c r="W78" s="3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>
        <v>3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3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 s="3">
        <v>1.9079999999999999</v>
      </c>
      <c r="O88" s="3">
        <v>0.155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N89" s="3">
        <v>2.5009999999999999</v>
      </c>
      <c r="O89" s="3">
        <v>0.21299999999999999</v>
      </c>
      <c r="W89" s="17"/>
    </row>
    <row r="90" spans="11:23" x14ac:dyDescent="0.15">
      <c r="K90" s="3" t="s">
        <v>87</v>
      </c>
      <c r="L90" s="3">
        <f>COUNTIF(L2:L56,"&lt;4.933")-COUNTIF(L2:L56,"&lt;4.738")</f>
        <v>1</v>
      </c>
      <c r="N90" s="3">
        <v>3.472</v>
      </c>
      <c r="O90" s="3">
        <v>0.29099999999999998</v>
      </c>
      <c r="W90" s="17"/>
    </row>
    <row r="91" spans="11:23" x14ac:dyDescent="0.15">
      <c r="K91" s="3" t="s">
        <v>88</v>
      </c>
      <c r="L91" s="3">
        <f>COUNTIF(L2:L56,"&lt;5.128")-COUNTIF(L2:L56,"&lt;4.933")</f>
        <v>2</v>
      </c>
      <c r="W91" s="17"/>
    </row>
    <row r="92" spans="11:23" x14ac:dyDescent="0.15">
      <c r="K92" s="3" t="s">
        <v>89</v>
      </c>
      <c r="L92" s="3">
        <f>COUNTIF(L2:L56,"&lt;5.323")-COUNTIF(L2:L56,"&lt;5.128")</f>
        <v>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2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2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E95"/>
  <sheetViews>
    <sheetView topLeftCell="G46" workbookViewId="0">
      <selection activeCell="P62" sqref="P62:S66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18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730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9.22979736328125</v>
      </c>
      <c r="L2" s="10">
        <v>0.79234123229980502</v>
      </c>
      <c r="M2">
        <v>0.33351898193359403</v>
      </c>
      <c r="N2">
        <v>8.2526779174804705</v>
      </c>
      <c r="O2">
        <v>6</v>
      </c>
      <c r="P2">
        <v>6</v>
      </c>
      <c r="Q2">
        <v>15</v>
      </c>
      <c r="R2" s="16">
        <v>0.4</v>
      </c>
      <c r="S2" s="16">
        <f t="shared" ref="S2:S7" si="0">O2/E2</f>
        <v>0.6</v>
      </c>
      <c r="T2">
        <v>4.6311798095703098</v>
      </c>
      <c r="U2">
        <v>4.1882486343383798</v>
      </c>
      <c r="V2">
        <v>4.1018190383911097</v>
      </c>
      <c r="W2" s="17">
        <v>8.6429595947265597E-2</v>
      </c>
      <c r="X2">
        <v>0.529360771179199</v>
      </c>
      <c r="Y2">
        <v>0.529360771179199</v>
      </c>
      <c r="Z2">
        <v>0.6</v>
      </c>
      <c r="AA2">
        <v>0.9</v>
      </c>
      <c r="AB2">
        <v>0.6</v>
      </c>
      <c r="AC2">
        <v>0.72</v>
      </c>
      <c r="AD2">
        <v>0.1</v>
      </c>
      <c r="AE2">
        <v>0.3</v>
      </c>
    </row>
    <row r="3" spans="1:31" s="1" customFormat="1" x14ac:dyDescent="0.15">
      <c r="A3" s="6">
        <v>337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9.7676258087158203</v>
      </c>
      <c r="L3" s="10">
        <v>0.74655914306640603</v>
      </c>
      <c r="M3">
        <v>0.241783142089844</v>
      </c>
      <c r="N3">
        <v>8.7524642944335902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5.3478622436523402</v>
      </c>
      <c r="U3">
        <v>4.8198900222778303</v>
      </c>
      <c r="V3">
        <v>4.7304625511169398</v>
      </c>
      <c r="W3" s="17">
        <v>8.94274711608887E-2</v>
      </c>
      <c r="X3">
        <v>0.61739969253539995</v>
      </c>
      <c r="Y3">
        <v>0.61739969253539995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10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9.4220714569091797</v>
      </c>
      <c r="L4" s="10">
        <v>0.80937194824218694</v>
      </c>
      <c r="M4">
        <v>0.32625579833984403</v>
      </c>
      <c r="N4">
        <v>8.3502616882324201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4.9070892333984402</v>
      </c>
      <c r="U4">
        <v>4.4338440895080602</v>
      </c>
      <c r="V4">
        <v>4.3392705917358398</v>
      </c>
      <c r="W4" s="17">
        <v>9.4573497772216797E-2</v>
      </c>
      <c r="X4">
        <v>0.56781864166259799</v>
      </c>
      <c r="Y4">
        <v>0.56781864166259799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424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9.0780410766601598</v>
      </c>
      <c r="L5" s="10">
        <v>0.80134582519531194</v>
      </c>
      <c r="M5">
        <v>0.30031967163085899</v>
      </c>
      <c r="N5">
        <v>7.8407230377197301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4.9747390747070304</v>
      </c>
      <c r="U5">
        <v>4.5059680938720703</v>
      </c>
      <c r="V5">
        <v>4.4059338569641104</v>
      </c>
      <c r="W5" s="17">
        <v>0.100034236907959</v>
      </c>
      <c r="X5">
        <v>0.56880521774292003</v>
      </c>
      <c r="Y5">
        <v>0.56880521774292003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279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12.5115242004394</v>
      </c>
      <c r="L6" s="10">
        <v>0.68904113769531194</v>
      </c>
      <c r="M6">
        <v>0.51513671875</v>
      </c>
      <c r="N6">
        <v>11.397050857544</v>
      </c>
      <c r="O6">
        <v>9</v>
      </c>
      <c r="P6">
        <v>9</v>
      </c>
      <c r="Q6">
        <v>19</v>
      </c>
      <c r="R6" s="16">
        <v>0.47370000000000001</v>
      </c>
      <c r="S6" s="16">
        <f t="shared" si="0"/>
        <v>0.9</v>
      </c>
      <c r="T6">
        <v>5.5754928588867196</v>
      </c>
      <c r="U6">
        <v>5.0785012245178196</v>
      </c>
      <c r="V6">
        <v>4.9705786705017099</v>
      </c>
      <c r="W6" s="17">
        <v>0.107922554016113</v>
      </c>
      <c r="X6">
        <v>0.60491418838500999</v>
      </c>
      <c r="Y6">
        <v>0.60491418838500999</v>
      </c>
      <c r="Z6">
        <v>0.9</v>
      </c>
      <c r="AA6">
        <v>1</v>
      </c>
      <c r="AB6">
        <v>0.52631578947368396</v>
      </c>
      <c r="AC6">
        <v>0.68965517241379304</v>
      </c>
      <c r="AD6">
        <v>0</v>
      </c>
      <c r="AE6">
        <v>0.1</v>
      </c>
    </row>
    <row r="7" spans="1:31" x14ac:dyDescent="0.15">
      <c r="A7" s="6">
        <v>748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11.8353080749512</v>
      </c>
      <c r="L7" s="10">
        <v>0.69150924682617199</v>
      </c>
      <c r="M7">
        <v>0.51949310302734397</v>
      </c>
      <c r="N7">
        <v>10.6618309020996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4.9045391082763699</v>
      </c>
      <c r="U7">
        <v>4.46850490570068</v>
      </c>
      <c r="V7">
        <v>4.3578910827636701</v>
      </c>
      <c r="W7" s="17">
        <v>0.110613822937012</v>
      </c>
      <c r="X7">
        <v>0.54664802551269498</v>
      </c>
      <c r="Y7">
        <v>0.54664802551269498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437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10.362770080566399</v>
      </c>
      <c r="L8" s="10">
        <v>0.80359649658203103</v>
      </c>
      <c r="M8">
        <v>0.199333190917969</v>
      </c>
      <c r="N8">
        <v>8.9276485443115199</v>
      </c>
      <c r="O8">
        <v>7</v>
      </c>
      <c r="P8">
        <v>7</v>
      </c>
      <c r="Q8">
        <v>17</v>
      </c>
      <c r="R8" s="16">
        <v>0.4118</v>
      </c>
      <c r="S8" s="16">
        <f t="shared" ref="S8:S52" si="1">O8/E8</f>
        <v>0.7</v>
      </c>
      <c r="T8">
        <v>5.5548152923584002</v>
      </c>
      <c r="U8">
        <v>5.0090694427490199</v>
      </c>
      <c r="V8">
        <v>4.8900384902954102</v>
      </c>
      <c r="W8" s="17">
        <v>0.119030952453613</v>
      </c>
      <c r="X8">
        <v>0.66477680206298795</v>
      </c>
      <c r="Y8">
        <v>0.66477680206298795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879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12.1690883636475</v>
      </c>
      <c r="L9" s="10">
        <v>0.76646423339843694</v>
      </c>
      <c r="M9">
        <v>0.56353759765625</v>
      </c>
      <c r="N9">
        <v>10.640342712402299</v>
      </c>
      <c r="O9">
        <v>6</v>
      </c>
      <c r="P9">
        <v>6</v>
      </c>
      <c r="Q9">
        <v>15</v>
      </c>
      <c r="R9" s="16">
        <v>0.4</v>
      </c>
      <c r="S9" s="16">
        <f t="shared" si="1"/>
        <v>0.6</v>
      </c>
      <c r="T9">
        <v>4.9484233856201199</v>
      </c>
      <c r="U9">
        <v>4.54335594177246</v>
      </c>
      <c r="V9">
        <v>4.4045906066894496</v>
      </c>
      <c r="W9" s="17">
        <v>0.13876533508300801</v>
      </c>
      <c r="X9">
        <v>0.54383277893066395</v>
      </c>
      <c r="Y9">
        <v>0.54383277893066395</v>
      </c>
      <c r="Z9">
        <v>0.6</v>
      </c>
      <c r="AA9">
        <v>0.9</v>
      </c>
      <c r="AB9">
        <v>0.6</v>
      </c>
      <c r="AC9">
        <v>0.72</v>
      </c>
      <c r="AD9">
        <v>0.1</v>
      </c>
      <c r="AE9">
        <v>0.3</v>
      </c>
    </row>
    <row r="10" spans="1:31" x14ac:dyDescent="0.15">
      <c r="A10" s="6">
        <v>165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12.1975288391113</v>
      </c>
      <c r="L10" s="10">
        <v>0.72703552246093694</v>
      </c>
      <c r="M10">
        <v>0.51640319824218694</v>
      </c>
      <c r="N10">
        <v>10.6387157440185</v>
      </c>
      <c r="O10">
        <v>7</v>
      </c>
      <c r="P10">
        <v>7</v>
      </c>
      <c r="Q10">
        <v>17</v>
      </c>
      <c r="R10" s="16">
        <v>0.4118</v>
      </c>
      <c r="S10" s="16">
        <f t="shared" si="1"/>
        <v>0.7</v>
      </c>
      <c r="T10">
        <v>5.1443672180175799</v>
      </c>
      <c r="U10">
        <v>4.70526123046875</v>
      </c>
      <c r="V10">
        <v>4.5597567558288601</v>
      </c>
      <c r="W10" s="17">
        <v>0.14550447463989299</v>
      </c>
      <c r="X10">
        <v>0.58461046218872104</v>
      </c>
      <c r="Y10">
        <v>0.58461046218872104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503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12.247621536254901</v>
      </c>
      <c r="L11" s="10">
        <v>0.67316055297851596</v>
      </c>
      <c r="M11">
        <v>0.45738601684570301</v>
      </c>
      <c r="N11">
        <v>10.702716827392599</v>
      </c>
      <c r="O11">
        <v>7</v>
      </c>
      <c r="P11">
        <v>7</v>
      </c>
      <c r="Q11">
        <v>17</v>
      </c>
      <c r="R11" s="16">
        <v>0.4118</v>
      </c>
      <c r="S11" s="16">
        <f t="shared" si="1"/>
        <v>0.7</v>
      </c>
      <c r="T11">
        <v>5.0876998901367196</v>
      </c>
      <c r="U11">
        <v>4.6474313735961896</v>
      </c>
      <c r="V11">
        <v>4.4998464584350604</v>
      </c>
      <c r="W11" s="17">
        <v>0.14758491516113301</v>
      </c>
      <c r="X11">
        <v>0.58785343170166005</v>
      </c>
      <c r="Y11">
        <v>0.58785343170166005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418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11.902868270874</v>
      </c>
      <c r="L12" s="10">
        <v>0.75605010986328103</v>
      </c>
      <c r="M12">
        <v>0.54892730712890603</v>
      </c>
      <c r="N12">
        <v>10.314151763916</v>
      </c>
      <c r="O12">
        <v>7</v>
      </c>
      <c r="P12">
        <v>7</v>
      </c>
      <c r="Q12">
        <v>17</v>
      </c>
      <c r="R12" s="16">
        <v>0.4118</v>
      </c>
      <c r="S12" s="16">
        <f t="shared" si="1"/>
        <v>0.7</v>
      </c>
      <c r="T12">
        <v>5.3042507171630904</v>
      </c>
      <c r="U12">
        <v>4.87205266952515</v>
      </c>
      <c r="V12">
        <v>4.7202200889587402</v>
      </c>
      <c r="W12" s="17">
        <v>0.151832580566406</v>
      </c>
      <c r="X12">
        <v>0.58403062820434604</v>
      </c>
      <c r="Y12">
        <v>0.58403062820434604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29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12.5931129455566</v>
      </c>
      <c r="L13" s="10">
        <v>0.74336242675781194</v>
      </c>
      <c r="M13">
        <v>0.52129745483398404</v>
      </c>
      <c r="N13">
        <v>10.9457340240478</v>
      </c>
      <c r="O13">
        <v>8</v>
      </c>
      <c r="P13">
        <v>8</v>
      </c>
      <c r="Q13">
        <v>18</v>
      </c>
      <c r="R13" s="16">
        <v>0.44440000000000002</v>
      </c>
      <c r="S13" s="16">
        <f t="shared" si="1"/>
        <v>0.8</v>
      </c>
      <c r="T13">
        <v>5.3586044311523402</v>
      </c>
      <c r="U13">
        <v>4.8966689109802202</v>
      </c>
      <c r="V13">
        <v>4.73803806304932</v>
      </c>
      <c r="W13" s="17">
        <v>0.15863084793090801</v>
      </c>
      <c r="X13">
        <v>0.62056636810302701</v>
      </c>
      <c r="Y13">
        <v>0.62056636810302701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354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11.8744087219238</v>
      </c>
      <c r="L14" s="10">
        <v>0.70819473266601596</v>
      </c>
      <c r="M14">
        <v>0.483871459960937</v>
      </c>
      <c r="N14">
        <v>10.163694381713899</v>
      </c>
      <c r="O14">
        <v>8</v>
      </c>
      <c r="P14">
        <v>8</v>
      </c>
      <c r="Q14">
        <v>18</v>
      </c>
      <c r="R14" s="16">
        <v>0.44440000000000002</v>
      </c>
      <c r="S14" s="16">
        <f t="shared" si="1"/>
        <v>0.8</v>
      </c>
      <c r="T14">
        <v>5.0078620910644496</v>
      </c>
      <c r="U14">
        <v>4.6017813682556197</v>
      </c>
      <c r="V14">
        <v>4.4419045448303196</v>
      </c>
      <c r="W14" s="17">
        <v>0.159876823425293</v>
      </c>
      <c r="X14">
        <v>0.56595754623413097</v>
      </c>
      <c r="Y14">
        <v>0.56595754623413097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423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12.7167263031006</v>
      </c>
      <c r="L15" s="10">
        <v>0.750457763671875</v>
      </c>
      <c r="M15">
        <v>0.52469635009765603</v>
      </c>
      <c r="N15">
        <v>11.038276672363301</v>
      </c>
      <c r="O15">
        <v>8</v>
      </c>
      <c r="P15">
        <v>8</v>
      </c>
      <c r="Q15">
        <v>18</v>
      </c>
      <c r="R15" s="16">
        <v>0.44440000000000002</v>
      </c>
      <c r="S15" s="16">
        <f t="shared" si="1"/>
        <v>0.8</v>
      </c>
      <c r="T15">
        <v>5.4363975524902299</v>
      </c>
      <c r="U15">
        <v>4.9653482437133798</v>
      </c>
      <c r="V15">
        <v>4.8048963546752903</v>
      </c>
      <c r="W15" s="17">
        <v>0.16045188903808599</v>
      </c>
      <c r="X15">
        <v>0.63150119781494096</v>
      </c>
      <c r="Y15">
        <v>0.63150119781494096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96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12.2015647888184</v>
      </c>
      <c r="L16" s="10">
        <v>0.72637939453125</v>
      </c>
      <c r="M16">
        <v>0.482009887695312</v>
      </c>
      <c r="N16">
        <v>10.3064689636231</v>
      </c>
      <c r="O16">
        <v>7</v>
      </c>
      <c r="P16">
        <v>7</v>
      </c>
      <c r="Q16">
        <v>17</v>
      </c>
      <c r="R16" s="16">
        <v>0.4118</v>
      </c>
      <c r="S16" s="16">
        <f t="shared" si="1"/>
        <v>0.7</v>
      </c>
      <c r="T16">
        <v>5.3776931762695304</v>
      </c>
      <c r="U16">
        <v>4.94168996810913</v>
      </c>
      <c r="V16">
        <v>4.77380275726318</v>
      </c>
      <c r="W16" s="17">
        <v>0.16788721084594699</v>
      </c>
      <c r="X16">
        <v>0.60389041900634799</v>
      </c>
      <c r="Y16">
        <v>0.60389041900634799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957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12.638593673706</v>
      </c>
      <c r="L17" s="10">
        <v>0.7596435546875</v>
      </c>
      <c r="M17">
        <v>0.51848602294921897</v>
      </c>
      <c r="N17">
        <v>10.7872982025147</v>
      </c>
      <c r="O17">
        <v>8</v>
      </c>
      <c r="P17">
        <v>8</v>
      </c>
      <c r="Q17">
        <v>18</v>
      </c>
      <c r="R17" s="16">
        <v>0.44440000000000002</v>
      </c>
      <c r="S17" s="16">
        <f t="shared" si="1"/>
        <v>0.8</v>
      </c>
      <c r="T17">
        <v>5.7189655303955096</v>
      </c>
      <c r="U17">
        <v>5.2433700561523402</v>
      </c>
      <c r="V17">
        <v>5.0678124427795401</v>
      </c>
      <c r="W17" s="17">
        <v>0.17555761337280301</v>
      </c>
      <c r="X17">
        <v>0.65115308761596702</v>
      </c>
      <c r="Y17">
        <v>0.65115308761596702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288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12.45729637146</v>
      </c>
      <c r="L18" s="10">
        <v>0.75566482543945301</v>
      </c>
      <c r="M18">
        <v>0.504425048828125</v>
      </c>
      <c r="N18">
        <v>10.4894351959228</v>
      </c>
      <c r="O18">
        <v>7</v>
      </c>
      <c r="P18">
        <v>7</v>
      </c>
      <c r="Q18">
        <v>17</v>
      </c>
      <c r="R18" s="16">
        <v>0.4118</v>
      </c>
      <c r="S18" s="16">
        <f t="shared" si="1"/>
        <v>0.7</v>
      </c>
      <c r="T18">
        <v>5.4596500396728498</v>
      </c>
      <c r="U18">
        <v>5.01595163345337</v>
      </c>
      <c r="V18">
        <v>4.8361463546752903</v>
      </c>
      <c r="W18" s="17">
        <v>0.17980527877807601</v>
      </c>
      <c r="X18">
        <v>0.62350368499755904</v>
      </c>
      <c r="Y18">
        <v>0.62350368499755904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572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12.7640056610107</v>
      </c>
      <c r="L19" s="10">
        <v>0.73766708374023404</v>
      </c>
      <c r="M19">
        <v>0.48704910278320301</v>
      </c>
      <c r="N19">
        <v>10.8563938140869</v>
      </c>
      <c r="O19">
        <v>7</v>
      </c>
      <c r="P19">
        <v>7</v>
      </c>
      <c r="Q19">
        <v>17</v>
      </c>
      <c r="R19" s="16">
        <v>0.4118</v>
      </c>
      <c r="S19" s="16">
        <f t="shared" si="1"/>
        <v>0.7</v>
      </c>
      <c r="T19">
        <v>5.5027923583984402</v>
      </c>
      <c r="U19">
        <v>5.0524420738220197</v>
      </c>
      <c r="V19">
        <v>4.8725714683532697</v>
      </c>
      <c r="W19" s="17">
        <v>0.17987060546875</v>
      </c>
      <c r="X19">
        <v>0.63022089004516602</v>
      </c>
      <c r="Y19">
        <v>0.63022089004516602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765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12.22727394104</v>
      </c>
      <c r="L20" s="10">
        <v>0.80151748657226596</v>
      </c>
      <c r="M20">
        <v>0.55924224853515603</v>
      </c>
      <c r="N20">
        <v>10.2725009918213</v>
      </c>
      <c r="O20">
        <v>7</v>
      </c>
      <c r="P20">
        <v>7</v>
      </c>
      <c r="Q20">
        <v>17</v>
      </c>
      <c r="R20" s="16">
        <v>0.4118</v>
      </c>
      <c r="S20" s="16">
        <f t="shared" si="1"/>
        <v>0.7</v>
      </c>
      <c r="T20">
        <v>4.8915824890136701</v>
      </c>
      <c r="U20">
        <v>4.49367332458496</v>
      </c>
      <c r="V20">
        <v>4.3103799819946298</v>
      </c>
      <c r="W20" s="17">
        <v>0.183293342590332</v>
      </c>
      <c r="X20">
        <v>0.58120250701904297</v>
      </c>
      <c r="Y20">
        <v>0.58120250701904297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815</v>
      </c>
      <c r="B21">
        <v>20</v>
      </c>
      <c r="C21">
        <v>0</v>
      </c>
      <c r="D21">
        <v>10</v>
      </c>
      <c r="E21">
        <v>10</v>
      </c>
      <c r="F21">
        <v>10</v>
      </c>
      <c r="G21">
        <v>0</v>
      </c>
      <c r="H21">
        <v>10</v>
      </c>
      <c r="I21">
        <v>0</v>
      </c>
      <c r="J21">
        <v>1</v>
      </c>
      <c r="K21" s="3">
        <v>9999</v>
      </c>
      <c r="L21" s="10">
        <v>0.76312255859375</v>
      </c>
      <c r="M21">
        <v>9999</v>
      </c>
      <c r="N21">
        <v>9999</v>
      </c>
      <c r="O21">
        <v>7</v>
      </c>
      <c r="P21">
        <v>7</v>
      </c>
      <c r="Q21">
        <v>17</v>
      </c>
      <c r="R21" s="16">
        <v>0.4118</v>
      </c>
      <c r="S21" s="16">
        <f t="shared" si="1"/>
        <v>0.7</v>
      </c>
      <c r="T21">
        <v>5.4680137634277299</v>
      </c>
      <c r="U21">
        <v>5.0972056388854998</v>
      </c>
      <c r="V21">
        <v>4.86529636383057</v>
      </c>
      <c r="W21" s="17">
        <v>0.231909275054932</v>
      </c>
      <c r="X21">
        <v>0.60271739959716797</v>
      </c>
      <c r="Y21">
        <v>0.60271739959716797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s="2" customFormat="1" x14ac:dyDescent="0.15">
      <c r="A22" s="7">
        <v>131</v>
      </c>
      <c r="B22" s="2">
        <v>20</v>
      </c>
      <c r="C22" s="2">
        <v>0</v>
      </c>
      <c r="D22" s="2">
        <v>10</v>
      </c>
      <c r="E22" s="2">
        <v>10</v>
      </c>
      <c r="F22" s="2">
        <v>10</v>
      </c>
      <c r="G22" s="2">
        <v>0</v>
      </c>
      <c r="H22" s="2">
        <v>10</v>
      </c>
      <c r="I22" s="2">
        <v>0</v>
      </c>
      <c r="J22" s="2">
        <v>1</v>
      </c>
      <c r="K22" s="11">
        <v>9999</v>
      </c>
      <c r="L22" s="11">
        <v>0.62315750122070301</v>
      </c>
      <c r="M22" s="2">
        <v>9999</v>
      </c>
      <c r="N22" s="2">
        <v>9999</v>
      </c>
      <c r="O22" s="2">
        <v>8</v>
      </c>
      <c r="P22" s="2">
        <v>8</v>
      </c>
      <c r="Q22" s="2">
        <v>18</v>
      </c>
      <c r="R22" s="18">
        <v>0.44440000000000002</v>
      </c>
      <c r="S22" s="18">
        <f t="shared" si="1"/>
        <v>0.8</v>
      </c>
      <c r="T22" s="2">
        <v>5.9695529937744096</v>
      </c>
      <c r="U22" s="2">
        <v>5.54711818695068</v>
      </c>
      <c r="V22" s="2">
        <v>5.31487941741943</v>
      </c>
      <c r="W22" s="11">
        <v>0.23223876953125</v>
      </c>
      <c r="X22" s="2">
        <v>0.65467357635498002</v>
      </c>
      <c r="Y22" s="2">
        <v>0.65467357635498002</v>
      </c>
      <c r="Z22" s="2">
        <v>0.8</v>
      </c>
      <c r="AA22" s="2">
        <v>1</v>
      </c>
      <c r="AB22" s="2">
        <v>0.55555555555555602</v>
      </c>
      <c r="AC22" s="2">
        <v>0.71428571428571397</v>
      </c>
      <c r="AD22" s="2">
        <v>0</v>
      </c>
      <c r="AE22" s="2">
        <v>0.2</v>
      </c>
    </row>
    <row r="23" spans="1:31" x14ac:dyDescent="0.15">
      <c r="A23" s="6">
        <v>577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12.5681343078613</v>
      </c>
      <c r="L23" s="10">
        <v>1.6681442260742201</v>
      </c>
      <c r="M23">
        <v>1.4499664306640601</v>
      </c>
      <c r="N23">
        <v>9.9293594360351598</v>
      </c>
      <c r="O23">
        <v>8</v>
      </c>
      <c r="P23">
        <v>8</v>
      </c>
      <c r="Q23">
        <v>18</v>
      </c>
      <c r="R23" s="16">
        <v>0.44440000000000002</v>
      </c>
      <c r="S23" s="16">
        <f t="shared" si="1"/>
        <v>0.8</v>
      </c>
      <c r="T23">
        <v>5.2424602508544904</v>
      </c>
      <c r="U23">
        <v>4.8652920722961399</v>
      </c>
      <c r="V23">
        <v>4.61120510101318</v>
      </c>
      <c r="W23" s="17">
        <v>0.25408697128295898</v>
      </c>
      <c r="X23">
        <v>0.63125514984130904</v>
      </c>
      <c r="Y23">
        <v>0.63125514984130904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108</v>
      </c>
      <c r="B24">
        <v>20</v>
      </c>
      <c r="C24">
        <v>0</v>
      </c>
      <c r="D24">
        <v>10</v>
      </c>
      <c r="E24">
        <v>10</v>
      </c>
      <c r="F24">
        <v>10</v>
      </c>
      <c r="G24">
        <v>0</v>
      </c>
      <c r="H24">
        <v>10</v>
      </c>
      <c r="I24">
        <v>0</v>
      </c>
      <c r="J24">
        <v>1</v>
      </c>
      <c r="K24" s="3">
        <v>9999</v>
      </c>
      <c r="L24" s="10">
        <v>1.1690254211425799</v>
      </c>
      <c r="M24">
        <v>9999</v>
      </c>
      <c r="N24">
        <v>9999</v>
      </c>
      <c r="O24">
        <v>8</v>
      </c>
      <c r="P24">
        <v>8</v>
      </c>
      <c r="Q24">
        <v>18</v>
      </c>
      <c r="R24" s="16">
        <v>0.44440000000000002</v>
      </c>
      <c r="S24" s="16">
        <f t="shared" si="1"/>
        <v>0.8</v>
      </c>
      <c r="T24">
        <v>5.3215236663818404</v>
      </c>
      <c r="U24">
        <v>4.9827470779418999</v>
      </c>
      <c r="V24">
        <v>4.7171287536621103</v>
      </c>
      <c r="W24" s="17">
        <v>0.26561832427978499</v>
      </c>
      <c r="X24">
        <v>0.60439491271972701</v>
      </c>
      <c r="Y24">
        <v>0.60439491271972701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187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1.19601821899414</v>
      </c>
      <c r="M25">
        <v>9999</v>
      </c>
      <c r="N25">
        <v>9999</v>
      </c>
      <c r="O25">
        <v>8</v>
      </c>
      <c r="P25">
        <v>8</v>
      </c>
      <c r="Q25">
        <v>18</v>
      </c>
      <c r="R25" s="16">
        <v>0.44440000000000002</v>
      </c>
      <c r="S25" s="16">
        <f t="shared" si="1"/>
        <v>0.8</v>
      </c>
      <c r="T25">
        <v>5.5623149871826199</v>
      </c>
      <c r="U25">
        <v>5.1975145339965803</v>
      </c>
      <c r="V25">
        <v>4.93446588516235</v>
      </c>
      <c r="W25" s="17">
        <v>0.26304864883422902</v>
      </c>
      <c r="X25">
        <v>0.627849102020264</v>
      </c>
      <c r="Y25">
        <v>0.627849102020264</v>
      </c>
      <c r="Z25">
        <v>0.8</v>
      </c>
      <c r="AA25">
        <v>1</v>
      </c>
      <c r="AB25">
        <v>0.55555555555555602</v>
      </c>
      <c r="AC25">
        <v>0.71428571428571397</v>
      </c>
      <c r="AD25">
        <v>0</v>
      </c>
      <c r="AE25">
        <v>0.2</v>
      </c>
    </row>
    <row r="26" spans="1:31" x14ac:dyDescent="0.15">
      <c r="A26" s="6">
        <v>577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12.5681343078613</v>
      </c>
      <c r="L26" s="10">
        <v>1.6681442260742201</v>
      </c>
      <c r="M26">
        <v>1.4499664306640601</v>
      </c>
      <c r="N26">
        <v>9.9293594360351598</v>
      </c>
      <c r="O26">
        <v>8</v>
      </c>
      <c r="P26">
        <v>8</v>
      </c>
      <c r="Q26">
        <v>18</v>
      </c>
      <c r="R26" s="16">
        <v>0.44440000000000002</v>
      </c>
      <c r="S26" s="16">
        <f t="shared" si="1"/>
        <v>0.8</v>
      </c>
      <c r="T26">
        <v>5.2424602508544904</v>
      </c>
      <c r="U26">
        <v>4.8652920722961399</v>
      </c>
      <c r="V26">
        <v>4.61120510101318</v>
      </c>
      <c r="W26" s="17">
        <v>0.25408697128295898</v>
      </c>
      <c r="X26">
        <v>0.63125514984130904</v>
      </c>
      <c r="Y26">
        <v>0.63125514984130904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739</v>
      </c>
      <c r="B27">
        <v>20</v>
      </c>
      <c r="C27">
        <v>0</v>
      </c>
      <c r="D27">
        <v>10</v>
      </c>
      <c r="E27">
        <v>10</v>
      </c>
      <c r="F27">
        <v>10</v>
      </c>
      <c r="G27">
        <v>0</v>
      </c>
      <c r="H27">
        <v>10</v>
      </c>
      <c r="I27">
        <v>0</v>
      </c>
      <c r="J27">
        <v>1</v>
      </c>
      <c r="K27" s="3">
        <v>9999</v>
      </c>
      <c r="L27" s="10">
        <v>1.6501522064209</v>
      </c>
      <c r="M27">
        <v>9999</v>
      </c>
      <c r="N27">
        <v>9999</v>
      </c>
      <c r="O27">
        <v>5</v>
      </c>
      <c r="P27">
        <v>5</v>
      </c>
      <c r="Q27">
        <v>14</v>
      </c>
      <c r="R27" s="16">
        <v>0.35709999999999997</v>
      </c>
      <c r="S27" s="16">
        <f t="shared" si="1"/>
        <v>0.5</v>
      </c>
      <c r="T27">
        <v>4.4673652648925799</v>
      </c>
      <c r="U27">
        <v>4.240966796875</v>
      </c>
      <c r="V27">
        <v>3.9269156455993599</v>
      </c>
      <c r="W27" s="17">
        <v>0.31405115127563499</v>
      </c>
      <c r="X27">
        <v>0.540449619293213</v>
      </c>
      <c r="Y27">
        <v>0.540449619293213</v>
      </c>
      <c r="Z27">
        <v>0.5</v>
      </c>
      <c r="AA27">
        <v>0.9</v>
      </c>
      <c r="AB27">
        <v>0.64285714285714302</v>
      </c>
      <c r="AC27">
        <v>0.75</v>
      </c>
      <c r="AD27">
        <v>0.1</v>
      </c>
      <c r="AE27">
        <v>0.4</v>
      </c>
    </row>
    <row r="28" spans="1:31" x14ac:dyDescent="0.15">
      <c r="A28" s="6">
        <v>482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11.742067337036101</v>
      </c>
      <c r="L28" s="10">
        <v>1.63059234619141</v>
      </c>
      <c r="M28">
        <v>1.34928131103516</v>
      </c>
      <c r="N28">
        <v>8.4218254089355504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4.3882617950439498</v>
      </c>
      <c r="U28">
        <v>4.1215224266052202</v>
      </c>
      <c r="V28">
        <v>3.8507843017578098</v>
      </c>
      <c r="W28" s="17">
        <v>0.270738124847412</v>
      </c>
      <c r="X28">
        <v>0.53747749328613303</v>
      </c>
      <c r="Y28">
        <v>0.53747749328613303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210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9.3285999298095703</v>
      </c>
      <c r="L29" s="10">
        <v>1.6996536254882799</v>
      </c>
      <c r="M29">
        <v>1.1137390136718699</v>
      </c>
      <c r="N29">
        <v>6.60658836364746</v>
      </c>
      <c r="O29">
        <v>5</v>
      </c>
      <c r="P29">
        <v>5</v>
      </c>
      <c r="Q29">
        <v>14</v>
      </c>
      <c r="R29" s="16">
        <v>0.35709999999999997</v>
      </c>
      <c r="S29" s="16">
        <f t="shared" si="1"/>
        <v>0.5</v>
      </c>
      <c r="T29">
        <v>4.1583976745605504</v>
      </c>
      <c r="U29">
        <v>3.84421730041504</v>
      </c>
      <c r="V29">
        <v>3.6080558300018302</v>
      </c>
      <c r="W29" s="17">
        <v>0.23616147041320801</v>
      </c>
      <c r="X29">
        <v>0.55034184455871604</v>
      </c>
      <c r="Y29">
        <v>0.55034184455871604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733</v>
      </c>
      <c r="B30">
        <v>19</v>
      </c>
      <c r="C30">
        <v>1</v>
      </c>
      <c r="D30">
        <v>10</v>
      </c>
      <c r="E30">
        <v>10</v>
      </c>
      <c r="F30">
        <v>10</v>
      </c>
      <c r="G30">
        <v>0</v>
      </c>
      <c r="H30">
        <v>9</v>
      </c>
      <c r="I30">
        <v>1</v>
      </c>
      <c r="J30">
        <v>0.95</v>
      </c>
      <c r="K30" s="3">
        <v>11.8653621673584</v>
      </c>
      <c r="L30" s="10">
        <v>1.68826484680176</v>
      </c>
      <c r="M30">
        <v>1.46877670288086</v>
      </c>
      <c r="N30">
        <v>9.1130142211914098</v>
      </c>
      <c r="O30">
        <v>6</v>
      </c>
      <c r="P30">
        <v>6</v>
      </c>
      <c r="Q30">
        <v>16</v>
      </c>
      <c r="R30" s="16">
        <v>0.375</v>
      </c>
      <c r="S30" s="16">
        <f t="shared" si="1"/>
        <v>0.6</v>
      </c>
      <c r="T30">
        <v>4.6890087127685502</v>
      </c>
      <c r="U30">
        <v>4.3773121833801296</v>
      </c>
      <c r="V30">
        <v>4.1230134963989302</v>
      </c>
      <c r="W30" s="17">
        <v>0.25429868698120101</v>
      </c>
      <c r="X30">
        <v>0.56599521636962902</v>
      </c>
      <c r="Y30">
        <v>0.56599521636962902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156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8.0599040985107404</v>
      </c>
      <c r="L31" s="10">
        <v>1.6942272186279299</v>
      </c>
      <c r="M31">
        <v>0.34922027587890597</v>
      </c>
      <c r="N31">
        <v>7.2469310760498002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4.22702980041504</v>
      </c>
      <c r="U31">
        <v>3.72976851463318</v>
      </c>
      <c r="V31">
        <v>3.6585106849670401</v>
      </c>
      <c r="W31" s="17">
        <v>7.1257829666137695E-2</v>
      </c>
      <c r="X31">
        <v>0.56851911544799805</v>
      </c>
      <c r="Y31">
        <v>0.56851911544799805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340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8.4743232727050799</v>
      </c>
      <c r="L32" s="10">
        <v>1.6982879638671899</v>
      </c>
      <c r="M32">
        <v>0.299484252929687</v>
      </c>
      <c r="N32">
        <v>7.7963790893554696</v>
      </c>
      <c r="O32">
        <v>6</v>
      </c>
      <c r="P32">
        <v>6</v>
      </c>
      <c r="Q32">
        <v>16</v>
      </c>
      <c r="R32" s="16">
        <v>0.375</v>
      </c>
      <c r="S32" s="16">
        <f t="shared" si="1"/>
        <v>0.6</v>
      </c>
      <c r="T32">
        <v>4.3938579559326199</v>
      </c>
      <c r="U32">
        <v>3.8487272262573202</v>
      </c>
      <c r="V32">
        <v>3.7890763282775901</v>
      </c>
      <c r="W32" s="17">
        <v>5.96508979797363E-2</v>
      </c>
      <c r="X32">
        <v>0.60478162765502896</v>
      </c>
      <c r="Y32">
        <v>0.60478162765502896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274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8.7565059661865199</v>
      </c>
      <c r="L33" s="10">
        <v>1.70070648193359</v>
      </c>
      <c r="M33">
        <v>0.222496032714844</v>
      </c>
      <c r="N33">
        <v>8.0641384124755895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4.5921669006347701</v>
      </c>
      <c r="U33">
        <v>4.0288748741149902</v>
      </c>
      <c r="V33">
        <v>3.97016382217407</v>
      </c>
      <c r="W33" s="17">
        <v>5.8711051940918003E-2</v>
      </c>
      <c r="X33">
        <v>0.62200307846069303</v>
      </c>
      <c r="Y33">
        <v>0.62200307846069303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185</v>
      </c>
      <c r="B34">
        <v>15</v>
      </c>
      <c r="C34">
        <v>5</v>
      </c>
      <c r="D34">
        <v>10</v>
      </c>
      <c r="E34">
        <v>10</v>
      </c>
      <c r="F34">
        <v>9</v>
      </c>
      <c r="G34">
        <v>1</v>
      </c>
      <c r="H34">
        <v>6</v>
      </c>
      <c r="I34">
        <v>4</v>
      </c>
      <c r="J34">
        <v>0.75</v>
      </c>
      <c r="K34" s="3">
        <v>7.7991294860839799</v>
      </c>
      <c r="L34" s="10">
        <v>1.7056751251220701</v>
      </c>
      <c r="M34">
        <v>0.37688446044921903</v>
      </c>
      <c r="N34">
        <v>6.8337669372558603</v>
      </c>
      <c r="O34">
        <v>5</v>
      </c>
      <c r="P34">
        <v>5</v>
      </c>
      <c r="Q34">
        <v>13</v>
      </c>
      <c r="R34" s="16">
        <v>0.3846</v>
      </c>
      <c r="S34" s="16">
        <f t="shared" si="1"/>
        <v>0.5</v>
      </c>
      <c r="T34">
        <v>3.6019020080566402</v>
      </c>
      <c r="U34">
        <v>3.1437215805053702</v>
      </c>
      <c r="V34">
        <v>3.1551084518432599</v>
      </c>
      <c r="W34" s="17">
        <v>1.1386871337890601E-2</v>
      </c>
      <c r="X34">
        <v>0.44679355621337902</v>
      </c>
      <c r="Y34">
        <v>0.44679355621337902</v>
      </c>
      <c r="Z34">
        <v>0.5</v>
      </c>
      <c r="AA34">
        <v>0.8</v>
      </c>
      <c r="AB34">
        <v>0.61538461538461497</v>
      </c>
      <c r="AC34">
        <v>0.69565217391304301</v>
      </c>
      <c r="AD34">
        <v>0.2</v>
      </c>
      <c r="AE34">
        <v>0.3</v>
      </c>
    </row>
    <row r="35" spans="1:31" x14ac:dyDescent="0.15">
      <c r="A35" s="6">
        <v>229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10.3217124938965</v>
      </c>
      <c r="L35" s="10">
        <v>1.7060852050781199</v>
      </c>
      <c r="M35">
        <v>1.0290412902832</v>
      </c>
      <c r="N35">
        <v>7.3843078613281197</v>
      </c>
      <c r="O35">
        <v>5</v>
      </c>
      <c r="P35">
        <v>5</v>
      </c>
      <c r="Q35">
        <v>15</v>
      </c>
      <c r="R35" s="16">
        <v>0.33329999999999999</v>
      </c>
      <c r="S35" s="16">
        <f t="shared" si="1"/>
        <v>0.5</v>
      </c>
      <c r="T35">
        <v>4.8080120086669904</v>
      </c>
      <c r="U35">
        <v>4.4200329780578604</v>
      </c>
      <c r="V35">
        <v>4.1532464027404803</v>
      </c>
      <c r="W35" s="17">
        <v>0.26678657531738298</v>
      </c>
      <c r="X35">
        <v>0.654765605926514</v>
      </c>
      <c r="Y35">
        <v>0.654765605926514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819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8.2987251281738299</v>
      </c>
      <c r="L36" s="10">
        <v>1.70660972595215</v>
      </c>
      <c r="M36">
        <v>1.26260757446289</v>
      </c>
      <c r="N36">
        <v>6.0201244354248002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3.8572235107421902</v>
      </c>
      <c r="U36">
        <v>3.5492651462554901</v>
      </c>
      <c r="V36">
        <v>3.3701317310333301</v>
      </c>
      <c r="W36" s="17">
        <v>0.179133415222168</v>
      </c>
      <c r="X36">
        <v>0.48709177970886203</v>
      </c>
      <c r="Y36">
        <v>0.48709177970886203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929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8.7811965942382795</v>
      </c>
      <c r="L37" s="10">
        <v>1.7233200073242201</v>
      </c>
      <c r="M37">
        <v>0.264495849609375</v>
      </c>
      <c r="N37">
        <v>8.1160583496093697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3.8780536651611301</v>
      </c>
      <c r="U37">
        <v>3.3767738342285201</v>
      </c>
      <c r="V37">
        <v>3.3147168159484899</v>
      </c>
      <c r="W37" s="17">
        <v>6.2057018280029297E-2</v>
      </c>
      <c r="X37">
        <v>0.56333684921264604</v>
      </c>
      <c r="Y37">
        <v>0.56333684921264604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680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12.677793502807599</v>
      </c>
      <c r="L38" s="10">
        <v>1.7241325378418</v>
      </c>
      <c r="M38">
        <v>1.41609954833984</v>
      </c>
      <c r="N38">
        <v>9.0904026031494105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5.0513935089111301</v>
      </c>
      <c r="U38">
        <v>4.7370834350585902</v>
      </c>
      <c r="V38">
        <v>4.409912109375</v>
      </c>
      <c r="W38" s="17">
        <v>0.32717132568359403</v>
      </c>
      <c r="X38">
        <v>0.64148139953613303</v>
      </c>
      <c r="Y38">
        <v>0.64148139953613303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789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8.9034385681152308</v>
      </c>
      <c r="L39" s="10">
        <v>1.7263031005859399</v>
      </c>
      <c r="M39">
        <v>0.722869873046875</v>
      </c>
      <c r="N39">
        <v>6.9083061218261701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4.5310344696044904</v>
      </c>
      <c r="U39">
        <v>4.1130523681640598</v>
      </c>
      <c r="V39">
        <v>3.9371972084045401</v>
      </c>
      <c r="W39" s="17">
        <v>0.17585515975952201</v>
      </c>
      <c r="X39">
        <v>0.59383726119995095</v>
      </c>
      <c r="Y39">
        <v>0.59383726119995095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569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8.8859119415283203</v>
      </c>
      <c r="L40" s="10">
        <v>1.72646713256836</v>
      </c>
      <c r="M40">
        <v>1.0403633117675799</v>
      </c>
      <c r="N40">
        <v>7.9407691955566397</v>
      </c>
      <c r="O40">
        <v>7</v>
      </c>
      <c r="P40">
        <v>7</v>
      </c>
      <c r="Q40">
        <v>16</v>
      </c>
      <c r="R40" s="16">
        <v>0.4375</v>
      </c>
      <c r="S40" s="16">
        <f t="shared" si="1"/>
        <v>0.7</v>
      </c>
      <c r="T40">
        <v>4.21138572692871</v>
      </c>
      <c r="U40">
        <v>3.7698805332183798</v>
      </c>
      <c r="V40">
        <v>3.6780929565429701</v>
      </c>
      <c r="W40" s="17">
        <v>9.1787576675414997E-2</v>
      </c>
      <c r="X40">
        <v>0.53329277038574197</v>
      </c>
      <c r="Y40">
        <v>0.53329277038574197</v>
      </c>
      <c r="Z40">
        <v>0.7</v>
      </c>
      <c r="AA40">
        <v>0.9</v>
      </c>
      <c r="AB40">
        <v>0.5625</v>
      </c>
      <c r="AC40">
        <v>0.69230769230769196</v>
      </c>
      <c r="AD40">
        <v>0.1</v>
      </c>
      <c r="AE40">
        <v>0.2</v>
      </c>
    </row>
    <row r="41" spans="1:31" x14ac:dyDescent="0.15">
      <c r="A41" s="6">
        <v>148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13.0470485687256</v>
      </c>
      <c r="L41" s="10">
        <v>1.38150787353516</v>
      </c>
      <c r="M41">
        <v>1.1150970458984399</v>
      </c>
      <c r="N41">
        <v>10.2976226806641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5.2402896881103498</v>
      </c>
      <c r="U41">
        <v>4.8592848777770996</v>
      </c>
      <c r="V41">
        <v>4.59460496902466</v>
      </c>
      <c r="W41" s="17">
        <v>0.26467990875244102</v>
      </c>
      <c r="X41">
        <v>0.64568471908569303</v>
      </c>
      <c r="Y41">
        <v>0.64568471908569303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578</v>
      </c>
      <c r="B42">
        <v>20</v>
      </c>
      <c r="C42">
        <v>0</v>
      </c>
      <c r="D42">
        <v>10</v>
      </c>
      <c r="E42">
        <v>10</v>
      </c>
      <c r="F42">
        <v>10</v>
      </c>
      <c r="G42">
        <v>0</v>
      </c>
      <c r="H42">
        <v>10</v>
      </c>
      <c r="I42">
        <v>0</v>
      </c>
      <c r="J42">
        <v>1</v>
      </c>
      <c r="K42" s="3">
        <v>9999</v>
      </c>
      <c r="L42" s="10">
        <v>1.38002777099609</v>
      </c>
      <c r="M42">
        <v>9999</v>
      </c>
      <c r="N42">
        <v>9999</v>
      </c>
      <c r="O42">
        <v>7</v>
      </c>
      <c r="P42">
        <v>7</v>
      </c>
      <c r="Q42">
        <v>17</v>
      </c>
      <c r="R42" s="16">
        <v>0.4118</v>
      </c>
      <c r="S42" s="16">
        <f t="shared" si="1"/>
        <v>0.7</v>
      </c>
      <c r="T42">
        <v>5.3295555114746103</v>
      </c>
      <c r="U42">
        <v>5.0252656936645499</v>
      </c>
      <c r="V42">
        <v>4.6884260177612296</v>
      </c>
      <c r="W42" s="17">
        <v>0.33683967590331998</v>
      </c>
      <c r="X42">
        <v>0.64112949371337902</v>
      </c>
      <c r="Y42">
        <v>0.64112949371337902</v>
      </c>
      <c r="Z42">
        <v>0.7</v>
      </c>
      <c r="AA42">
        <v>1</v>
      </c>
      <c r="AB42">
        <v>0.58823529411764697</v>
      </c>
      <c r="AC42">
        <v>0.74074074074074103</v>
      </c>
      <c r="AD42">
        <v>0</v>
      </c>
      <c r="AE42">
        <v>0.3</v>
      </c>
    </row>
    <row r="43" spans="1:31" x14ac:dyDescent="0.15">
      <c r="A43" s="6">
        <v>94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9.7965717315673793</v>
      </c>
      <c r="L43" s="10">
        <v>1.83329200744629</v>
      </c>
      <c r="M43">
        <v>1.2288665771484399</v>
      </c>
      <c r="N43">
        <v>6.9319534301757804</v>
      </c>
      <c r="O43">
        <v>6</v>
      </c>
      <c r="P43">
        <v>6</v>
      </c>
      <c r="Q43">
        <v>16</v>
      </c>
      <c r="R43" s="16">
        <v>0.375</v>
      </c>
      <c r="S43" s="16">
        <f t="shared" si="1"/>
        <v>0.6</v>
      </c>
      <c r="T43">
        <v>4.6271514892578098</v>
      </c>
      <c r="U43">
        <v>4.2858471870422399</v>
      </c>
      <c r="V43">
        <v>4.0345525741577104</v>
      </c>
      <c r="W43" s="17">
        <v>0.25129461288452098</v>
      </c>
      <c r="X43">
        <v>0.59259891510009799</v>
      </c>
      <c r="Y43">
        <v>0.59259891510009799</v>
      </c>
      <c r="Z43">
        <v>0.6</v>
      </c>
      <c r="AA43">
        <v>1</v>
      </c>
      <c r="AB43">
        <v>0.625</v>
      </c>
      <c r="AC43">
        <v>0.76923076923076905</v>
      </c>
      <c r="AD43">
        <v>0</v>
      </c>
      <c r="AE43">
        <v>0.4</v>
      </c>
    </row>
    <row r="44" spans="1:31" x14ac:dyDescent="0.15">
      <c r="A44" s="6">
        <v>172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10.5464134216309</v>
      </c>
      <c r="L44" s="10">
        <v>1.8338317871093699</v>
      </c>
      <c r="M44">
        <v>1.2020416259765601</v>
      </c>
      <c r="N44">
        <v>7.7317867279052699</v>
      </c>
      <c r="O44">
        <v>6</v>
      </c>
      <c r="P44">
        <v>6</v>
      </c>
      <c r="Q44">
        <v>16</v>
      </c>
      <c r="R44" s="16">
        <v>0.375</v>
      </c>
      <c r="S44" s="16">
        <f t="shared" si="1"/>
        <v>0.6</v>
      </c>
      <c r="T44">
        <v>4.8599853515625</v>
      </c>
      <c r="U44">
        <v>4.4665212631225604</v>
      </c>
      <c r="V44">
        <v>4.2053079605102504</v>
      </c>
      <c r="W44" s="17">
        <v>0.26121330261230502</v>
      </c>
      <c r="X44">
        <v>0.65467739105224598</v>
      </c>
      <c r="Y44">
        <v>0.65467739105224598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677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9.2551898956298793</v>
      </c>
      <c r="L45" s="10">
        <v>4.9342117309570304</v>
      </c>
      <c r="M45">
        <v>4.1494674682617196</v>
      </c>
      <c r="N45">
        <v>5.2397689819335902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3.0286159515380899</v>
      </c>
      <c r="U45">
        <v>2.8630344867706299</v>
      </c>
      <c r="V45">
        <v>2.4851291179657</v>
      </c>
      <c r="W45" s="17">
        <v>0.37790536880493197</v>
      </c>
      <c r="X45">
        <v>0.54348683357238803</v>
      </c>
      <c r="Y45">
        <v>0.54348683357238803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s="1" customFormat="1" x14ac:dyDescent="0.15">
      <c r="A46" s="8">
        <v>687</v>
      </c>
      <c r="B46" s="1">
        <v>14</v>
      </c>
      <c r="C46" s="1">
        <v>6</v>
      </c>
      <c r="D46" s="1">
        <v>10</v>
      </c>
      <c r="E46" s="1">
        <v>10</v>
      </c>
      <c r="F46" s="1">
        <v>10</v>
      </c>
      <c r="G46" s="1">
        <v>0</v>
      </c>
      <c r="H46" s="1">
        <v>4</v>
      </c>
      <c r="I46" s="1">
        <v>6</v>
      </c>
      <c r="J46" s="1">
        <v>0.7</v>
      </c>
      <c r="K46" s="12">
        <v>8.3900222778320295</v>
      </c>
      <c r="L46" s="12">
        <v>5.8916149139404297</v>
      </c>
      <c r="M46" s="1">
        <v>4.6129894256591797</v>
      </c>
      <c r="N46" s="1">
        <v>4.1149749755859402</v>
      </c>
      <c r="O46" s="1">
        <v>1</v>
      </c>
      <c r="P46" s="1">
        <v>1</v>
      </c>
      <c r="Q46" s="1">
        <v>11</v>
      </c>
      <c r="R46" s="19">
        <v>9.0899999999999995E-2</v>
      </c>
      <c r="S46" s="19">
        <f t="shared" si="1"/>
        <v>0.1</v>
      </c>
      <c r="T46" s="1">
        <v>2.75750732421875</v>
      </c>
      <c r="U46" s="1">
        <v>2.6343932151794398</v>
      </c>
      <c r="V46" s="1">
        <v>2.2495560646057098</v>
      </c>
      <c r="W46" s="12">
        <v>0.38483715057373102</v>
      </c>
      <c r="X46" s="1">
        <v>0.507951259613037</v>
      </c>
      <c r="Y46" s="1">
        <v>0.507951259613037</v>
      </c>
      <c r="Z46" s="1">
        <v>0.1</v>
      </c>
      <c r="AA46" s="1">
        <v>1</v>
      </c>
      <c r="AB46" s="1">
        <v>0.90909090909090895</v>
      </c>
      <c r="AC46" s="1">
        <v>0.952380952380952</v>
      </c>
      <c r="AD46" s="1">
        <v>0</v>
      </c>
      <c r="AE46" s="1">
        <v>0.9</v>
      </c>
    </row>
    <row r="47" spans="1:31" x14ac:dyDescent="0.15">
      <c r="A47" s="6">
        <v>606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 s="3">
        <v>8.4685020446777308</v>
      </c>
      <c r="L47" s="10">
        <v>5.9465026855468697</v>
      </c>
      <c r="M47">
        <v>3.25703048706055</v>
      </c>
      <c r="N47">
        <v>4.5645465850830096</v>
      </c>
      <c r="O47">
        <v>1</v>
      </c>
      <c r="P47">
        <v>1</v>
      </c>
      <c r="Q47">
        <v>11</v>
      </c>
      <c r="R47" s="16">
        <v>9.0899999999999995E-2</v>
      </c>
      <c r="S47" s="16">
        <f t="shared" si="1"/>
        <v>0.1</v>
      </c>
      <c r="T47">
        <v>2.76801681518555</v>
      </c>
      <c r="U47">
        <v>2.5805613994598402</v>
      </c>
      <c r="V47">
        <v>2.2478957176208501</v>
      </c>
      <c r="W47" s="17">
        <v>0.33266568183898898</v>
      </c>
      <c r="X47">
        <v>0.52012109756469704</v>
      </c>
      <c r="Y47">
        <v>0.52012109756469704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930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9.0334587097168004</v>
      </c>
      <c r="L48" s="10">
        <v>5.8283729553222701</v>
      </c>
      <c r="M48">
        <v>4.8437232971191397</v>
      </c>
      <c r="N48">
        <v>4.4408721923828098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2.7082576751709002</v>
      </c>
      <c r="U48">
        <v>2.61170506477356</v>
      </c>
      <c r="V48">
        <v>2.18743848800659</v>
      </c>
      <c r="W48" s="17">
        <v>0.424266576766968</v>
      </c>
      <c r="X48">
        <v>0.52081918716430697</v>
      </c>
      <c r="Y48">
        <v>0.52081918716430697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43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9.2298812866210902</v>
      </c>
      <c r="L49" s="10">
        <v>6.3182888031005904</v>
      </c>
      <c r="M49">
        <v>6.0869979858398402</v>
      </c>
      <c r="N49">
        <v>4.2744293212890598</v>
      </c>
      <c r="O49">
        <v>0</v>
      </c>
      <c r="P49">
        <v>0</v>
      </c>
      <c r="Q49">
        <v>10</v>
      </c>
      <c r="R49" s="16">
        <v>0</v>
      </c>
      <c r="S49" s="16">
        <f t="shared" si="1"/>
        <v>0</v>
      </c>
      <c r="T49">
        <v>2.9062728881835902</v>
      </c>
      <c r="U49">
        <v>2.8424408435821502</v>
      </c>
      <c r="V49">
        <v>2.3762557506561302</v>
      </c>
      <c r="W49" s="17">
        <v>0.466185092926025</v>
      </c>
      <c r="X49">
        <v>0.53001713752746604</v>
      </c>
      <c r="Y49">
        <v>0.53001713752746604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</row>
    <row r="50" spans="1:31" s="1" customFormat="1" x14ac:dyDescent="0.15">
      <c r="A50" s="8">
        <v>616</v>
      </c>
      <c r="B50" s="1">
        <v>14</v>
      </c>
      <c r="C50" s="1">
        <v>6</v>
      </c>
      <c r="D50" s="1">
        <v>10</v>
      </c>
      <c r="E50" s="1">
        <v>10</v>
      </c>
      <c r="F50" s="1">
        <v>10</v>
      </c>
      <c r="G50" s="1">
        <v>0</v>
      </c>
      <c r="H50" s="1">
        <v>4</v>
      </c>
      <c r="I50" s="1">
        <v>6</v>
      </c>
      <c r="J50" s="1">
        <v>0.7</v>
      </c>
      <c r="K50" s="12">
        <v>8.7890281677246094</v>
      </c>
      <c r="L50" s="12">
        <v>6.4778995513915998</v>
      </c>
      <c r="M50" s="1">
        <v>5.6865520477294904</v>
      </c>
      <c r="N50" s="1">
        <v>4.4588947296142596</v>
      </c>
      <c r="O50" s="1">
        <v>0</v>
      </c>
      <c r="P50" s="1">
        <v>0</v>
      </c>
      <c r="Q50" s="1">
        <v>10</v>
      </c>
      <c r="R50" s="19">
        <v>0</v>
      </c>
      <c r="S50" s="19">
        <f t="shared" si="1"/>
        <v>0</v>
      </c>
      <c r="T50" s="1">
        <v>2.5340843200683598</v>
      </c>
      <c r="U50" s="1">
        <v>2.4535269737243599</v>
      </c>
      <c r="V50" s="1">
        <v>2.0244913101196298</v>
      </c>
      <c r="W50" s="12">
        <v>0.429035663604736</v>
      </c>
      <c r="X50" s="1">
        <v>0.50959300994873002</v>
      </c>
      <c r="Y50" s="1">
        <v>0.50959300994873002</v>
      </c>
      <c r="Z50" s="1">
        <v>0</v>
      </c>
      <c r="AA50" s="1">
        <v>1</v>
      </c>
      <c r="AB50" s="1">
        <v>1</v>
      </c>
      <c r="AC50" s="1">
        <v>1</v>
      </c>
      <c r="AD50" s="1">
        <v>0</v>
      </c>
      <c r="AE50" s="1">
        <v>1</v>
      </c>
    </row>
    <row r="51" spans="1:31" s="1" customFormat="1" x14ac:dyDescent="0.15">
      <c r="A51" s="8">
        <v>708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8.7745628356933594</v>
      </c>
      <c r="L51" s="12">
        <v>5.1227645874023402</v>
      </c>
      <c r="M51" s="1">
        <v>3.5468273162841801</v>
      </c>
      <c r="N51" s="1">
        <v>4.1517295837402299</v>
      </c>
      <c r="O51" s="1">
        <v>2</v>
      </c>
      <c r="P51" s="1">
        <v>2</v>
      </c>
      <c r="Q51" s="1">
        <v>12</v>
      </c>
      <c r="R51" s="19">
        <v>0.16669999999999999</v>
      </c>
      <c r="S51" s="19">
        <f t="shared" si="1"/>
        <v>0.2</v>
      </c>
      <c r="T51" s="1">
        <v>2.9684677124023402</v>
      </c>
      <c r="U51" s="1">
        <v>2.8054153919220002</v>
      </c>
      <c r="V51" s="1">
        <v>2.4249863624572701</v>
      </c>
      <c r="W51" s="12">
        <v>0.38042902946472201</v>
      </c>
      <c r="X51" s="1">
        <v>0.54348134994506803</v>
      </c>
      <c r="Y51" s="1">
        <v>0.54348134994506803</v>
      </c>
      <c r="Z51" s="1">
        <v>0.2</v>
      </c>
      <c r="AA51" s="1">
        <v>1</v>
      </c>
      <c r="AB51" s="1">
        <v>0.83333333333333304</v>
      </c>
      <c r="AC51" s="1">
        <v>0.90909090909090895</v>
      </c>
      <c r="AD51" s="1">
        <v>0</v>
      </c>
      <c r="AE51" s="1">
        <v>0.8</v>
      </c>
    </row>
    <row r="52" spans="1:31" x14ac:dyDescent="0.15">
      <c r="A52" s="6">
        <v>479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8.4685764312744105</v>
      </c>
      <c r="L52" s="10">
        <v>5.1287879943847701</v>
      </c>
      <c r="M52">
        <v>3.6624755859375</v>
      </c>
      <c r="N52">
        <v>3.7469463348388699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3.0307636260986301</v>
      </c>
      <c r="U52">
        <v>2.8745484352111799</v>
      </c>
      <c r="V52">
        <v>2.4898514747619598</v>
      </c>
      <c r="W52" s="17">
        <v>0.38469696044921903</v>
      </c>
      <c r="X52">
        <v>0.54091215133667003</v>
      </c>
      <c r="Y52">
        <v>0.54091215133667003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1.905579510857077</v>
      </c>
      <c r="W53" s="17">
        <f t="shared" ref="W53:AE53" si="2">AVERAGE(W2:W52)</f>
        <v>0.21237604290831327</v>
      </c>
      <c r="Z53" s="3">
        <f t="shared" si="2"/>
        <v>0.5764705882352944</v>
      </c>
      <c r="AA53" s="3">
        <f t="shared" si="2"/>
        <v>0.98235294117647043</v>
      </c>
      <c r="AB53" s="3">
        <f t="shared" si="2"/>
        <v>0.64672072507849254</v>
      </c>
      <c r="AC53" s="3">
        <f t="shared" si="2"/>
        <v>0.77428219685120636</v>
      </c>
      <c r="AD53" s="3">
        <f t="shared" si="2"/>
        <v>1.7647058823529412E-2</v>
      </c>
      <c r="AE53" s="3">
        <f t="shared" si="2"/>
        <v>0.40588235294117653</v>
      </c>
    </row>
    <row r="54" spans="1:31" s="3" customFormat="1" x14ac:dyDescent="0.15">
      <c r="K54" s="14" t="s">
        <v>30</v>
      </c>
      <c r="L54" s="10">
        <f>MAX(L2:L52)</f>
        <v>6.4778995513915998</v>
      </c>
      <c r="W54" s="17">
        <f t="shared" ref="W54:AE54" si="3">MAX(W2:W52)</f>
        <v>0.466185092926025</v>
      </c>
      <c r="Z54" s="3">
        <f t="shared" si="3"/>
        <v>0.9</v>
      </c>
      <c r="AA54" s="3">
        <f t="shared" si="3"/>
        <v>1</v>
      </c>
      <c r="AB54" s="3">
        <f t="shared" si="3"/>
        <v>1</v>
      </c>
      <c r="AC54" s="3">
        <f t="shared" si="3"/>
        <v>1</v>
      </c>
      <c r="AD54" s="3">
        <f t="shared" si="3"/>
        <v>0.2</v>
      </c>
      <c r="AE54" s="3">
        <f t="shared" si="3"/>
        <v>1</v>
      </c>
    </row>
    <row r="55" spans="1:31" s="3" customFormat="1" x14ac:dyDescent="0.15">
      <c r="L55" s="10">
        <f>MIN(L2:L52)</f>
        <v>0.62315750122070301</v>
      </c>
      <c r="W55" s="17">
        <f t="shared" ref="W55:AE55" si="4">MIN(W2:W52)</f>
        <v>1.1386871337890601E-2</v>
      </c>
      <c r="Z55" s="3">
        <f t="shared" si="4"/>
        <v>0</v>
      </c>
      <c r="AA55" s="3">
        <f t="shared" si="4"/>
        <v>0.8</v>
      </c>
      <c r="AB55" s="3">
        <f t="shared" si="4"/>
        <v>0.52631578947368396</v>
      </c>
      <c r="AC55" s="3">
        <f t="shared" si="4"/>
        <v>0.68965517241379304</v>
      </c>
      <c r="AD55" s="3">
        <f t="shared" si="4"/>
        <v>0</v>
      </c>
      <c r="AE55" s="3">
        <f t="shared" si="4"/>
        <v>0.1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s="3" t="s">
        <v>164</v>
      </c>
      <c r="N62" s="3" t="s">
        <v>165</v>
      </c>
      <c r="P62" s="3" t="s">
        <v>97</v>
      </c>
      <c r="Q62" s="3"/>
      <c r="R62" s="3"/>
      <c r="S62" s="3"/>
      <c r="W62" s="17"/>
    </row>
    <row r="63" spans="1:31" x14ac:dyDescent="0.15">
      <c r="K63" s="3"/>
      <c r="L63" s="3"/>
      <c r="P63" s="3">
        <v>0.2</v>
      </c>
      <c r="Q63" s="3">
        <v>-400</v>
      </c>
      <c r="R63" s="3">
        <v>1600</v>
      </c>
      <c r="S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1</v>
      </c>
      <c r="M64">
        <v>30</v>
      </c>
      <c r="P64" s="3">
        <v>0.4</v>
      </c>
      <c r="Q64" s="3">
        <v>-800</v>
      </c>
      <c r="R64" s="3">
        <v>1200</v>
      </c>
      <c r="S64" s="3">
        <v>60</v>
      </c>
      <c r="W64" s="17"/>
    </row>
    <row r="65" spans="11:23" s="26" customFormat="1" x14ac:dyDescent="0.15">
      <c r="K65" s="27" t="s">
        <v>66</v>
      </c>
      <c r="L65" s="27">
        <f>COUNTIF(L2:L52,"&lt;0.838")-COUNTIF(L2:L52,"&lt;0.643")</f>
        <v>20</v>
      </c>
      <c r="P65" s="3">
        <v>0.45</v>
      </c>
      <c r="Q65" s="3">
        <v>-900</v>
      </c>
      <c r="R65" s="3">
        <v>1100</v>
      </c>
      <c r="S65" s="3">
        <v>55</v>
      </c>
      <c r="W65" s="27"/>
    </row>
    <row r="66" spans="11:23" x14ac:dyDescent="0.15">
      <c r="K66" s="3" t="s">
        <v>67</v>
      </c>
      <c r="L66" s="3">
        <f>COUNTIF(L2:L52,"&lt;1.033")-COUNTIF(L2:L52,"&lt;0.838")</f>
        <v>0</v>
      </c>
      <c r="M66">
        <v>70</v>
      </c>
      <c r="P66" s="3">
        <v>0.49</v>
      </c>
      <c r="Q66" s="3">
        <v>-980</v>
      </c>
      <c r="R66" s="3">
        <v>1020</v>
      </c>
      <c r="S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2</v>
      </c>
      <c r="W67" s="17"/>
    </row>
    <row r="68" spans="11:23" x14ac:dyDescent="0.15">
      <c r="K68" s="3" t="s">
        <v>69</v>
      </c>
      <c r="L68" s="3">
        <f>COUNTIF(L2:L52,"&lt;1.423")-COUNTIF(L2:L52,"&lt;1.228")</f>
        <v>2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16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2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>
        <v>11</v>
      </c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>
        <v>8</v>
      </c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>
        <v>3</v>
      </c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3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 s="3">
        <v>1.9079999999999999</v>
      </c>
      <c r="O84" s="3">
        <v>0.155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N85" s="3">
        <v>2.5009999999999999</v>
      </c>
      <c r="O85" s="3">
        <v>0.21299999999999999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N86" s="3">
        <v>3.472</v>
      </c>
      <c r="O86" s="3">
        <v>0.29099999999999998</v>
      </c>
      <c r="W86" s="17"/>
    </row>
    <row r="87" spans="11:23" x14ac:dyDescent="0.15">
      <c r="K87" s="3" t="s">
        <v>88</v>
      </c>
      <c r="L87" s="3">
        <f>COUNTIF(L2:L52,"&lt;5.128")-COUNTIF(L2:L52,"&lt;4.933")</f>
        <v>2</v>
      </c>
      <c r="W87" s="17"/>
    </row>
    <row r="88" spans="11:23" x14ac:dyDescent="0.15">
      <c r="K88" s="3" t="s">
        <v>89</v>
      </c>
      <c r="L88" s="3">
        <f>COUNTIF(L2:L52,"&lt;5.323")-COUNTIF(L2:L52,"&lt;5.128")</f>
        <v>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2</v>
      </c>
      <c r="W91" s="17"/>
    </row>
    <row r="92" spans="11:23" x14ac:dyDescent="0.15">
      <c r="K92" s="3" t="s">
        <v>93</v>
      </c>
      <c r="L92" s="3">
        <f>COUNTIF(L2:L52,"&lt;6.103")-COUNTIF(L2:L52,"&lt;5.908")</f>
        <v>1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2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E124"/>
  <sheetViews>
    <sheetView topLeftCell="G100" workbookViewId="0">
      <selection activeCell="G1" sqref="A1:XFD125"/>
    </sheetView>
  </sheetViews>
  <sheetFormatPr defaultColWidth="8.875" defaultRowHeight="13.5" x14ac:dyDescent="0.15"/>
  <cols>
    <col min="11" max="12" width="18.625" customWidth="1"/>
    <col min="13" max="14" width="12.875"/>
    <col min="20" max="22" width="12.875"/>
    <col min="23" max="23" width="21.6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1.38002777099609</v>
      </c>
      <c r="M2">
        <v>9999</v>
      </c>
      <c r="N2">
        <v>9999</v>
      </c>
      <c r="O2">
        <v>7</v>
      </c>
      <c r="P2">
        <v>7</v>
      </c>
      <c r="Q2">
        <v>17</v>
      </c>
      <c r="R2" s="16">
        <v>0.4118</v>
      </c>
      <c r="S2" s="16">
        <f t="shared" ref="S2:S31" si="0">O2/E2</f>
        <v>0.7</v>
      </c>
      <c r="T2">
        <v>5.3295555114746103</v>
      </c>
      <c r="U2">
        <v>5.0252656936645499</v>
      </c>
      <c r="V2">
        <v>4.6884260177612296</v>
      </c>
      <c r="W2" s="17">
        <v>0.33683967590331998</v>
      </c>
      <c r="X2">
        <v>0.64112949371337902</v>
      </c>
      <c r="Y2">
        <v>0.64112949371337902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889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12.847942352294901</v>
      </c>
      <c r="L3" s="10">
        <v>1.35564041137695</v>
      </c>
      <c r="M3">
        <v>1.0721321105957</v>
      </c>
      <c r="N3">
        <v>9.9341506958007795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4.9076423645019496</v>
      </c>
      <c r="U3">
        <v>4.5584750175476101</v>
      </c>
      <c r="V3">
        <v>4.2787270545959499</v>
      </c>
      <c r="W3" s="17">
        <v>0.27974796295165999</v>
      </c>
      <c r="X3">
        <v>0.62891530990600597</v>
      </c>
      <c r="Y3">
        <v>0.62891530990600597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108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1.1690254211425799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5.3215236663818404</v>
      </c>
      <c r="U4">
        <v>4.9827470779418999</v>
      </c>
      <c r="V4">
        <v>4.7171287536621103</v>
      </c>
      <c r="W4" s="17">
        <v>0.26561832427978499</v>
      </c>
      <c r="X4">
        <v>0.60439491271972701</v>
      </c>
      <c r="Y4">
        <v>0.60439491271972701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148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13.0470485687256</v>
      </c>
      <c r="L5" s="10">
        <v>1.38150787353516</v>
      </c>
      <c r="M5">
        <v>1.1150970458984399</v>
      </c>
      <c r="N5">
        <v>10.2976226806641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5.2402896881103498</v>
      </c>
      <c r="U5">
        <v>4.8592848777770996</v>
      </c>
      <c r="V5">
        <v>4.59460496902466</v>
      </c>
      <c r="W5" s="17">
        <v>0.26467990875244102</v>
      </c>
      <c r="X5">
        <v>0.64568471908569303</v>
      </c>
      <c r="Y5">
        <v>0.64568471908569303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187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1.19601821899414</v>
      </c>
      <c r="M6">
        <v>9999</v>
      </c>
      <c r="N6">
        <v>9999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5.5623149871826199</v>
      </c>
      <c r="U6">
        <v>5.1975145339965803</v>
      </c>
      <c r="V6">
        <v>4.93446588516235</v>
      </c>
      <c r="W6" s="17">
        <v>0.26304864883422902</v>
      </c>
      <c r="X6">
        <v>0.627849102020264</v>
      </c>
      <c r="Y6">
        <v>0.627849102020264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924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12.8609733581543</v>
      </c>
      <c r="L7" s="10">
        <v>1.28487396240234</v>
      </c>
      <c r="M7">
        <v>1.0061149597168</v>
      </c>
      <c r="N7">
        <v>10.074775695800801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5.0540904998779297</v>
      </c>
      <c r="U7">
        <v>4.6821627616882298</v>
      </c>
      <c r="V7">
        <v>4.4225492477417001</v>
      </c>
      <c r="W7" s="17">
        <v>0.25961351394653298</v>
      </c>
      <c r="X7">
        <v>0.63154125213623002</v>
      </c>
      <c r="Y7">
        <v>0.63154125213623002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294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12.664918899536101</v>
      </c>
      <c r="L8" s="10">
        <v>1.37179756164551</v>
      </c>
      <c r="M8">
        <v>1.1112594604492201</v>
      </c>
      <c r="N8">
        <v>9.9425544738769496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4.7319164276123002</v>
      </c>
      <c r="U8">
        <v>4.4100866317748997</v>
      </c>
      <c r="V8">
        <v>4.1611156463623002</v>
      </c>
      <c r="W8" s="17">
        <v>0.24897098541259799</v>
      </c>
      <c r="X8">
        <v>0.57080078125</v>
      </c>
      <c r="Y8">
        <v>0.57080078125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746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12.8204708099365</v>
      </c>
      <c r="L9" s="10">
        <v>1.1058807373046899</v>
      </c>
      <c r="M9">
        <v>0.81927490234375</v>
      </c>
      <c r="N9">
        <v>10.150215148925801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5.5178852081298801</v>
      </c>
      <c r="U9">
        <v>5.10876512527466</v>
      </c>
      <c r="V9">
        <v>4.8603377342224103</v>
      </c>
      <c r="W9" s="17">
        <v>0.24842739105224601</v>
      </c>
      <c r="X9">
        <v>0.65754747390747104</v>
      </c>
      <c r="Y9">
        <v>0.65754747390747104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339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13.1161651611328</v>
      </c>
      <c r="L10" s="10">
        <v>1.14737701416016</v>
      </c>
      <c r="M10">
        <v>0.89725494384765603</v>
      </c>
      <c r="N10">
        <v>10.797456741333001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5.4435863494873002</v>
      </c>
      <c r="U10">
        <v>5.01316595077515</v>
      </c>
      <c r="V10">
        <v>4.7798376083373997</v>
      </c>
      <c r="W10" s="17">
        <v>0.233328342437744</v>
      </c>
      <c r="X10">
        <v>0.66374874114990201</v>
      </c>
      <c r="Y10">
        <v>0.66374874114990201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131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0.62315750122070301</v>
      </c>
      <c r="M11">
        <v>9999</v>
      </c>
      <c r="N11">
        <v>9999</v>
      </c>
      <c r="O11">
        <v>8</v>
      </c>
      <c r="P11">
        <v>8</v>
      </c>
      <c r="Q11">
        <v>18</v>
      </c>
      <c r="R11" s="16">
        <v>0.44440000000000002</v>
      </c>
      <c r="S11" s="16">
        <f t="shared" si="0"/>
        <v>0.8</v>
      </c>
      <c r="T11">
        <v>5.9695529937744096</v>
      </c>
      <c r="U11">
        <v>5.54711818695068</v>
      </c>
      <c r="V11">
        <v>5.31487941741943</v>
      </c>
      <c r="W11" s="17">
        <v>0.23223876953125</v>
      </c>
      <c r="X11">
        <v>0.65467357635498002</v>
      </c>
      <c r="Y11">
        <v>0.65467357635498002</v>
      </c>
      <c r="Z11">
        <v>0.8</v>
      </c>
      <c r="AA11">
        <v>1</v>
      </c>
      <c r="AB11">
        <v>0.55555555555555602</v>
      </c>
      <c r="AC11">
        <v>0.71428571428571397</v>
      </c>
      <c r="AD11">
        <v>0</v>
      </c>
      <c r="AE11">
        <v>0.2</v>
      </c>
    </row>
    <row r="12" spans="1:31" x14ac:dyDescent="0.15">
      <c r="A12" s="6">
        <v>815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0.76312255859375</v>
      </c>
      <c r="M12">
        <v>9999</v>
      </c>
      <c r="N12">
        <v>9999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5.4680137634277299</v>
      </c>
      <c r="U12">
        <v>5.0972056388854998</v>
      </c>
      <c r="V12">
        <v>4.86529636383057</v>
      </c>
      <c r="W12" s="17">
        <v>0.231909275054932</v>
      </c>
      <c r="X12">
        <v>0.60271739959716797</v>
      </c>
      <c r="Y12">
        <v>0.60271739959716797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453</v>
      </c>
      <c r="B13">
        <v>20</v>
      </c>
      <c r="C13">
        <v>0</v>
      </c>
      <c r="D13">
        <v>10</v>
      </c>
      <c r="E13">
        <v>10</v>
      </c>
      <c r="F13">
        <v>10</v>
      </c>
      <c r="G13">
        <v>0</v>
      </c>
      <c r="H13">
        <v>10</v>
      </c>
      <c r="I13">
        <v>0</v>
      </c>
      <c r="J13">
        <v>1</v>
      </c>
      <c r="K13" s="3">
        <v>9999</v>
      </c>
      <c r="L13" s="10">
        <v>1.24942398071289</v>
      </c>
      <c r="M13">
        <v>9999</v>
      </c>
      <c r="N13">
        <v>9999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5.3826427459716797</v>
      </c>
      <c r="U13">
        <v>5.0179872512817401</v>
      </c>
      <c r="V13">
        <v>4.79188776016235</v>
      </c>
      <c r="W13" s="17">
        <v>0.22609949111938499</v>
      </c>
      <c r="X13">
        <v>0.59075498580932595</v>
      </c>
      <c r="Y13">
        <v>0.59075498580932595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968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12.8511085510254</v>
      </c>
      <c r="L14" s="10">
        <v>1.33205413818359</v>
      </c>
      <c r="M14">
        <v>1.1024131774902299</v>
      </c>
      <c r="N14">
        <v>10.502586364746101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5.0909938812255904</v>
      </c>
      <c r="U14">
        <v>4.7128734588623002</v>
      </c>
      <c r="V14">
        <v>4.49585056304932</v>
      </c>
      <c r="W14" s="17">
        <v>0.217022895812988</v>
      </c>
      <c r="X14">
        <v>0.59514331817626998</v>
      </c>
      <c r="Y14">
        <v>0.59514331817626998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102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11.5728454589844</v>
      </c>
      <c r="L15" s="10">
        <v>1.0819282531738299</v>
      </c>
      <c r="M15">
        <v>0.81713104248046897</v>
      </c>
      <c r="N15">
        <v>9.0086383819580096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4.6460762023925799</v>
      </c>
      <c r="U15">
        <v>4.3172607421875</v>
      </c>
      <c r="V15">
        <v>4.1030244827270499</v>
      </c>
      <c r="W15" s="17">
        <v>0.214236259460449</v>
      </c>
      <c r="X15">
        <v>0.54305171966552701</v>
      </c>
      <c r="Y15">
        <v>0.54305171966552701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694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11.305910110473601</v>
      </c>
      <c r="L16" s="10">
        <v>1.3516082763671899</v>
      </c>
      <c r="M16">
        <v>1.11557388305664</v>
      </c>
      <c r="N16">
        <v>8.6999645233154297</v>
      </c>
      <c r="O16">
        <v>6</v>
      </c>
      <c r="P16">
        <v>6</v>
      </c>
      <c r="Q16">
        <v>15</v>
      </c>
      <c r="R16" s="16">
        <v>0.4</v>
      </c>
      <c r="S16" s="16">
        <f t="shared" si="0"/>
        <v>0.6</v>
      </c>
      <c r="T16">
        <v>4.3728122711181596</v>
      </c>
      <c r="U16">
        <v>4.0774874687194798</v>
      </c>
      <c r="V16">
        <v>3.8651390075683598</v>
      </c>
      <c r="W16" s="17">
        <v>0.21234846115112299</v>
      </c>
      <c r="X16">
        <v>0.50767326354980502</v>
      </c>
      <c r="Y16">
        <v>0.50767326354980502</v>
      </c>
      <c r="Z16">
        <v>0.6</v>
      </c>
      <c r="AA16">
        <v>0.9</v>
      </c>
      <c r="AB16">
        <v>0.6</v>
      </c>
      <c r="AC16">
        <v>0.72</v>
      </c>
      <c r="AD16">
        <v>0.1</v>
      </c>
      <c r="AE16">
        <v>0.3</v>
      </c>
    </row>
    <row r="17" spans="1:31" x14ac:dyDescent="0.15">
      <c r="A17" s="6">
        <v>310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10.1208000183106</v>
      </c>
      <c r="L17" s="10">
        <v>1.31255531311035</v>
      </c>
      <c r="M17">
        <v>0.64004898071289096</v>
      </c>
      <c r="N17">
        <v>7.6477699279785201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4.8479423522949201</v>
      </c>
      <c r="U17">
        <v>4.4496707916259801</v>
      </c>
      <c r="V17">
        <v>4.2379841804504403</v>
      </c>
      <c r="W17" s="17">
        <v>0.211686611175537</v>
      </c>
      <c r="X17">
        <v>0.60995817184448198</v>
      </c>
      <c r="Y17">
        <v>0.60995817184448198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719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12.4679870605469</v>
      </c>
      <c r="L18" s="10">
        <v>0.9932861328125</v>
      </c>
      <c r="M18">
        <v>0.73222351074218694</v>
      </c>
      <c r="N18">
        <v>10.1390686035156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5.5025005340576199</v>
      </c>
      <c r="U18">
        <v>5.0746541023254403</v>
      </c>
      <c r="V18">
        <v>4.8636293411254901</v>
      </c>
      <c r="W18" s="17">
        <v>0.21102476119995101</v>
      </c>
      <c r="X18">
        <v>0.63887119293212902</v>
      </c>
      <c r="Y18">
        <v>0.63887119293212902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524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9.8586711883544904</v>
      </c>
      <c r="L19" s="10">
        <v>1.31509017944336</v>
      </c>
      <c r="M19">
        <v>0.68877792358398404</v>
      </c>
      <c r="N19">
        <v>7.5478954315185502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4.7864208221435502</v>
      </c>
      <c r="U19">
        <v>4.3702192306518501</v>
      </c>
      <c r="V19">
        <v>4.1623697280883798</v>
      </c>
      <c r="W19" s="17">
        <v>0.20784950256347701</v>
      </c>
      <c r="X19">
        <v>0.624051094055176</v>
      </c>
      <c r="Y19">
        <v>0.624051094055176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12.1930656433106</v>
      </c>
      <c r="L20" s="10">
        <v>0.93176651000976596</v>
      </c>
      <c r="M20">
        <v>0.68011474609375</v>
      </c>
      <c r="N20">
        <v>9.9960212707519496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4.7625770568847701</v>
      </c>
      <c r="U20">
        <v>4.3940777778625497</v>
      </c>
      <c r="V20">
        <v>4.1864080429077104</v>
      </c>
      <c r="W20" s="17">
        <v>0.20766973495483401</v>
      </c>
      <c r="X20">
        <v>0.576169013977051</v>
      </c>
      <c r="Y20">
        <v>0.576169013977051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87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10.2613677978516</v>
      </c>
      <c r="L21" s="10">
        <v>1.2967643737793</v>
      </c>
      <c r="M21">
        <v>0.64139175415039096</v>
      </c>
      <c r="N21">
        <v>7.9288749694824201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5.1760005950927699</v>
      </c>
      <c r="U21">
        <v>4.7194967269897496</v>
      </c>
      <c r="V21">
        <v>4.5122494697570801</v>
      </c>
      <c r="W21" s="17">
        <v>0.20724725723266599</v>
      </c>
      <c r="X21">
        <v>0.66375112533569303</v>
      </c>
      <c r="Y21">
        <v>0.66375112533569303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671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9.5926742553710902</v>
      </c>
      <c r="L22" s="10">
        <v>1.3702697753906199</v>
      </c>
      <c r="M22">
        <v>0.77827072143554699</v>
      </c>
      <c r="N22">
        <v>7.3180065155029297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4.6911659240722701</v>
      </c>
      <c r="U22">
        <v>4.2926778793334996</v>
      </c>
      <c r="V22">
        <v>4.0886888504028303</v>
      </c>
      <c r="W22" s="17">
        <v>0.20398902893066401</v>
      </c>
      <c r="X22">
        <v>0.60247707366943404</v>
      </c>
      <c r="Y22">
        <v>0.60247707366943404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732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11.7474555969238</v>
      </c>
      <c r="L23" s="10">
        <v>0.843597412109375</v>
      </c>
      <c r="M23">
        <v>0.61731719970703103</v>
      </c>
      <c r="N23">
        <v>9.8525810241699201</v>
      </c>
      <c r="O23">
        <v>6</v>
      </c>
      <c r="P23">
        <v>6</v>
      </c>
      <c r="Q23">
        <v>16</v>
      </c>
      <c r="R23" s="16">
        <v>0.375</v>
      </c>
      <c r="S23" s="16">
        <f t="shared" si="0"/>
        <v>0.6</v>
      </c>
      <c r="T23">
        <v>4.9229850769043004</v>
      </c>
      <c r="U23">
        <v>4.5402994155883798</v>
      </c>
      <c r="V23">
        <v>4.3609862327575701</v>
      </c>
      <c r="W23" s="17">
        <v>0.17931318283080999</v>
      </c>
      <c r="X23">
        <v>0.56199884414672896</v>
      </c>
      <c r="Y23">
        <v>0.56199884414672896</v>
      </c>
      <c r="Z23">
        <v>0.6</v>
      </c>
      <c r="AA23">
        <v>1</v>
      </c>
      <c r="AB23">
        <v>0.625</v>
      </c>
      <c r="AC23">
        <v>0.76923076923076905</v>
      </c>
      <c r="AD23">
        <v>0</v>
      </c>
      <c r="AE23">
        <v>0.4</v>
      </c>
    </row>
    <row r="24" spans="1:31" x14ac:dyDescent="0.15">
      <c r="A24" s="6">
        <v>136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12.755500793456999</v>
      </c>
      <c r="L24" s="10">
        <v>0.80908584594726596</v>
      </c>
      <c r="M24">
        <v>0.56964111328125</v>
      </c>
      <c r="N24">
        <v>10.879371643066399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5.5790176391601598</v>
      </c>
      <c r="U24">
        <v>5.1174554824829102</v>
      </c>
      <c r="V24">
        <v>4.9434552192687997</v>
      </c>
      <c r="W24" s="17">
        <v>0.174000263214111</v>
      </c>
      <c r="X24">
        <v>0.63556241989135698</v>
      </c>
      <c r="Y24">
        <v>0.63556241989135698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62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11.756799697876</v>
      </c>
      <c r="L25" s="10">
        <v>0.95130538940429699</v>
      </c>
      <c r="M25">
        <v>0.69935607910156194</v>
      </c>
      <c r="N25">
        <v>9.4865608215331996</v>
      </c>
      <c r="O25">
        <v>6</v>
      </c>
      <c r="P25">
        <v>6</v>
      </c>
      <c r="Q25">
        <v>16</v>
      </c>
      <c r="R25" s="16">
        <v>0.375</v>
      </c>
      <c r="S25" s="16">
        <f t="shared" si="0"/>
        <v>0.6</v>
      </c>
      <c r="T25">
        <v>5.0025730133056596</v>
      </c>
      <c r="U25">
        <v>4.6297860145568803</v>
      </c>
      <c r="V25">
        <v>4.4298167228698704</v>
      </c>
      <c r="W25" s="17">
        <v>0.199969291687012</v>
      </c>
      <c r="X25">
        <v>0.57275629043579102</v>
      </c>
      <c r="Y25">
        <v>0.57275629043579102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x14ac:dyDescent="0.15">
      <c r="A26" s="6">
        <v>765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12.22727394104</v>
      </c>
      <c r="L26" s="10">
        <v>0.80151748657226596</v>
      </c>
      <c r="M26">
        <v>0.55924224853515603</v>
      </c>
      <c r="N26">
        <v>10.2725009918213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4.8915824890136701</v>
      </c>
      <c r="U26">
        <v>4.49367332458496</v>
      </c>
      <c r="V26">
        <v>4.3103799819946298</v>
      </c>
      <c r="W26" s="17">
        <v>0.183293342590332</v>
      </c>
      <c r="X26">
        <v>0.58120250701904297</v>
      </c>
      <c r="Y26">
        <v>0.58120250701904297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s="2" customFormat="1" x14ac:dyDescent="0.15">
      <c r="A27" s="7">
        <v>883</v>
      </c>
      <c r="B27" s="2">
        <v>19</v>
      </c>
      <c r="C27" s="2">
        <v>1</v>
      </c>
      <c r="D27" s="2">
        <v>10</v>
      </c>
      <c r="E27" s="2">
        <v>10</v>
      </c>
      <c r="F27" s="2">
        <v>10</v>
      </c>
      <c r="G27" s="2">
        <v>0</v>
      </c>
      <c r="H27" s="2">
        <v>9</v>
      </c>
      <c r="I27" s="2">
        <v>1</v>
      </c>
      <c r="J27" s="2">
        <v>0.95</v>
      </c>
      <c r="K27" s="11">
        <v>13.1649417877197</v>
      </c>
      <c r="L27" s="11">
        <v>0.86118316650390603</v>
      </c>
      <c r="M27" s="2">
        <v>0.61101913452148404</v>
      </c>
      <c r="N27" s="2">
        <v>11.1692409515381</v>
      </c>
      <c r="O27" s="2">
        <v>8</v>
      </c>
      <c r="P27" s="2">
        <v>8</v>
      </c>
      <c r="Q27" s="2">
        <v>18</v>
      </c>
      <c r="R27" s="18">
        <v>0.44440000000000002</v>
      </c>
      <c r="S27" s="18">
        <f t="shared" si="0"/>
        <v>0.8</v>
      </c>
      <c r="T27" s="2">
        <v>5.68410301208496</v>
      </c>
      <c r="U27" s="2">
        <v>5.2268161773681596</v>
      </c>
      <c r="V27" s="2">
        <v>5.0366511344909703</v>
      </c>
      <c r="W27" s="11">
        <v>0.19016504287719699</v>
      </c>
      <c r="X27" s="2">
        <v>0.64745187759399403</v>
      </c>
      <c r="Y27" s="2">
        <v>0.64745187759399403</v>
      </c>
      <c r="Z27" s="2">
        <v>0.8</v>
      </c>
      <c r="AA27" s="2">
        <v>1</v>
      </c>
      <c r="AB27" s="2">
        <v>0.55555555555555602</v>
      </c>
      <c r="AC27" s="2">
        <v>0.71428571428571397</v>
      </c>
      <c r="AD27" s="2">
        <v>0</v>
      </c>
      <c r="AE27" s="2">
        <v>0.2</v>
      </c>
    </row>
    <row r="28" spans="1:31" x14ac:dyDescent="0.15">
      <c r="A28" s="6">
        <v>575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9.3824081420898402</v>
      </c>
      <c r="L28" s="10">
        <v>2.4036560058593701</v>
      </c>
      <c r="M28">
        <v>1.78212547302246</v>
      </c>
      <c r="N28">
        <v>5.6157817840576199</v>
      </c>
      <c r="O28">
        <v>4</v>
      </c>
      <c r="P28">
        <v>4</v>
      </c>
      <c r="Q28">
        <v>13</v>
      </c>
      <c r="R28" s="16">
        <v>0.30769999999999997</v>
      </c>
      <c r="S28" s="16">
        <f t="shared" si="0"/>
        <v>0.4</v>
      </c>
      <c r="T28">
        <v>4.1572189331054696</v>
      </c>
      <c r="U28">
        <v>3.90777516365051</v>
      </c>
      <c r="V28">
        <v>3.5910561084747301</v>
      </c>
      <c r="W28" s="17">
        <v>0.31671905517578097</v>
      </c>
      <c r="X28">
        <v>0.56616282463073697</v>
      </c>
      <c r="Y28">
        <v>0.56616282463073697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6">
        <v>650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10.4459686279297</v>
      </c>
      <c r="L29" s="10">
        <v>2.49098777770996</v>
      </c>
      <c r="M29">
        <v>1.87667465209961</v>
      </c>
      <c r="N29">
        <v>6.8721752166748002</v>
      </c>
      <c r="O29">
        <v>4</v>
      </c>
      <c r="P29">
        <v>4</v>
      </c>
      <c r="Q29">
        <v>14</v>
      </c>
      <c r="R29" s="16">
        <v>0.28570000000000001</v>
      </c>
      <c r="S29" s="16">
        <f t="shared" si="0"/>
        <v>0.4</v>
      </c>
      <c r="T29">
        <v>4.5496177673339799</v>
      </c>
      <c r="U29">
        <v>4.2510433197021502</v>
      </c>
      <c r="V29">
        <v>3.9183669090271001</v>
      </c>
      <c r="W29" s="17">
        <v>0.33267641067504899</v>
      </c>
      <c r="X29">
        <v>0.63125085830688499</v>
      </c>
      <c r="Y29">
        <v>0.63125085830688499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235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11.3900394439697</v>
      </c>
      <c r="L30" s="10">
        <v>2.4912586212158199</v>
      </c>
      <c r="M30">
        <v>1.7519493103027299</v>
      </c>
      <c r="N30">
        <v>7.4269104003906197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4.2479076385498002</v>
      </c>
      <c r="U30">
        <v>3.9892611503601101</v>
      </c>
      <c r="V30">
        <v>3.6309616565704301</v>
      </c>
      <c r="W30" s="17">
        <v>0.35829949378967302</v>
      </c>
      <c r="X30">
        <v>0.61694598197937001</v>
      </c>
      <c r="Y30">
        <v>0.61694598197937001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39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9.4858074188232404</v>
      </c>
      <c r="L31" s="10">
        <v>2.5182456970214799</v>
      </c>
      <c r="M31">
        <v>1.84243392944336</v>
      </c>
      <c r="N31">
        <v>5.33036231994629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4.1952648162841797</v>
      </c>
      <c r="U31">
        <v>3.94472360610962</v>
      </c>
      <c r="V31">
        <v>3.5989799499511701</v>
      </c>
      <c r="W31" s="17">
        <v>0.34574365615844699</v>
      </c>
      <c r="X31">
        <v>0.59628486633300803</v>
      </c>
      <c r="Y31">
        <v>0.59628486633300803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266</v>
      </c>
      <c r="B32">
        <v>20</v>
      </c>
      <c r="C32">
        <v>0</v>
      </c>
      <c r="D32">
        <v>10</v>
      </c>
      <c r="E32">
        <v>10</v>
      </c>
      <c r="F32">
        <v>10</v>
      </c>
      <c r="G32">
        <v>0</v>
      </c>
      <c r="H32">
        <v>10</v>
      </c>
      <c r="I32">
        <v>0</v>
      </c>
      <c r="J32">
        <v>1</v>
      </c>
      <c r="K32" s="3">
        <v>9999</v>
      </c>
      <c r="L32" s="10">
        <v>1.4628143310546899</v>
      </c>
      <c r="M32">
        <v>9999</v>
      </c>
      <c r="N32">
        <v>9999</v>
      </c>
      <c r="O32">
        <v>7</v>
      </c>
      <c r="P32">
        <v>7</v>
      </c>
      <c r="Q32">
        <v>17</v>
      </c>
      <c r="R32" s="16">
        <v>0.4118</v>
      </c>
      <c r="S32" s="16">
        <f t="shared" ref="S32:S37" si="1">O32/E32</f>
        <v>0.7</v>
      </c>
      <c r="T32">
        <v>5.3689861297607404</v>
      </c>
      <c r="U32">
        <v>5.0368461608886701</v>
      </c>
      <c r="V32">
        <v>4.7484502792358398</v>
      </c>
      <c r="W32" s="17">
        <v>0.28839588165283198</v>
      </c>
      <c r="X32">
        <v>0.62053585052490201</v>
      </c>
      <c r="Y32">
        <v>0.62053585052490201</v>
      </c>
      <c r="Z32">
        <v>0.7</v>
      </c>
      <c r="AA32">
        <v>1</v>
      </c>
      <c r="AB32">
        <v>0.58823529411764697</v>
      </c>
      <c r="AC32">
        <v>0.74074074074074103</v>
      </c>
      <c r="AD32">
        <v>0</v>
      </c>
      <c r="AE32">
        <v>0.3</v>
      </c>
    </row>
    <row r="33" spans="1:31" x14ac:dyDescent="0.15">
      <c r="A33" s="6">
        <v>9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13.212623596191399</v>
      </c>
      <c r="L33" s="10">
        <v>1.4628982543945299</v>
      </c>
      <c r="M33">
        <v>1.17099380493164</v>
      </c>
      <c r="N33">
        <v>10.136251449585</v>
      </c>
      <c r="O33">
        <v>6</v>
      </c>
      <c r="P33">
        <v>6</v>
      </c>
      <c r="Q33">
        <v>16</v>
      </c>
      <c r="R33" s="16">
        <v>0.375</v>
      </c>
      <c r="S33" s="16">
        <f t="shared" si="1"/>
        <v>0.6</v>
      </c>
      <c r="T33">
        <v>5.1509895324706996</v>
      </c>
      <c r="U33">
        <v>4.78108787536621</v>
      </c>
      <c r="V33">
        <v>4.4879059791564897</v>
      </c>
      <c r="W33" s="17">
        <v>0.29318189620971702</v>
      </c>
      <c r="X33">
        <v>0.66308355331420898</v>
      </c>
      <c r="Y33">
        <v>0.66308355331420898</v>
      </c>
      <c r="Z33">
        <v>0.6</v>
      </c>
      <c r="AA33">
        <v>1</v>
      </c>
      <c r="AB33">
        <v>0.625</v>
      </c>
      <c r="AC33">
        <v>0.76923076923076905</v>
      </c>
      <c r="AD33">
        <v>0</v>
      </c>
      <c r="AE33">
        <v>0.4</v>
      </c>
    </row>
    <row r="34" spans="1:31" x14ac:dyDescent="0.15">
      <c r="A34" s="6">
        <v>663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 s="3">
        <v>9.3950023651122994</v>
      </c>
      <c r="L34" s="10">
        <v>2.8394851684570299</v>
      </c>
      <c r="M34">
        <v>1.7565670013427701</v>
      </c>
      <c r="N34">
        <v>5.7552909851074201</v>
      </c>
      <c r="O34">
        <v>3</v>
      </c>
      <c r="P34">
        <v>3</v>
      </c>
      <c r="Q34">
        <v>12</v>
      </c>
      <c r="R34" s="16">
        <v>0.25</v>
      </c>
      <c r="S34" s="16">
        <f t="shared" si="1"/>
        <v>0.3</v>
      </c>
      <c r="T34">
        <v>3.6185035705566402</v>
      </c>
      <c r="U34">
        <v>3.3733639717102002</v>
      </c>
      <c r="V34">
        <v>3.0570359230041499</v>
      </c>
      <c r="W34" s="17">
        <v>0.31632804870605502</v>
      </c>
      <c r="X34">
        <v>0.56146764755249001</v>
      </c>
      <c r="Y34">
        <v>0.56146764755249001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x14ac:dyDescent="0.15">
      <c r="A35" s="6">
        <v>605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12.234582901001</v>
      </c>
      <c r="L35" s="10">
        <v>1.4849395751953101</v>
      </c>
      <c r="M35">
        <v>1.1470413208007799</v>
      </c>
      <c r="N35">
        <v>8.5650405883789098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4.8164787292480504</v>
      </c>
      <c r="U35">
        <v>4.51497507095337</v>
      </c>
      <c r="V35">
        <v>4.22275638580322</v>
      </c>
      <c r="W35" s="17">
        <v>0.29221868515014598</v>
      </c>
      <c r="X35">
        <v>0.593722343444824</v>
      </c>
      <c r="Y35">
        <v>0.593722343444824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683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9.7066001892089808</v>
      </c>
      <c r="L36" s="10">
        <v>2.5342216491699201</v>
      </c>
      <c r="M36">
        <v>2.0012359619140598</v>
      </c>
      <c r="N36">
        <v>6.3005638122558603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4.3522033691406197</v>
      </c>
      <c r="U36">
        <v>4.0658607482910201</v>
      </c>
      <c r="V36">
        <v>3.76070356369019</v>
      </c>
      <c r="W36" s="17">
        <v>0.30515718460083002</v>
      </c>
      <c r="X36">
        <v>0.59149980545043901</v>
      </c>
      <c r="Y36">
        <v>0.59149980545043901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643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9.4739933013915998</v>
      </c>
      <c r="L37" s="10">
        <v>2.4208908081054701</v>
      </c>
      <c r="M37">
        <v>1.8413391113281199</v>
      </c>
      <c r="N37">
        <v>5.9186210632324201</v>
      </c>
      <c r="O37">
        <v>4</v>
      </c>
      <c r="P37">
        <v>4</v>
      </c>
      <c r="Q37">
        <v>14</v>
      </c>
      <c r="R37" s="16">
        <v>0.28570000000000001</v>
      </c>
      <c r="S37" s="16">
        <f t="shared" si="1"/>
        <v>0.4</v>
      </c>
      <c r="T37">
        <v>4.3844013214111301</v>
      </c>
      <c r="U37">
        <v>4.1026039123535201</v>
      </c>
      <c r="V37">
        <v>3.7823348045349099</v>
      </c>
      <c r="W37" s="17">
        <v>0.32026910781860402</v>
      </c>
      <c r="X37">
        <v>0.60206651687622104</v>
      </c>
      <c r="Y37">
        <v>0.60206651687622104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597</v>
      </c>
      <c r="B38">
        <v>20</v>
      </c>
      <c r="C38">
        <v>0</v>
      </c>
      <c r="D38">
        <v>10</v>
      </c>
      <c r="E38">
        <v>10</v>
      </c>
      <c r="F38">
        <v>10</v>
      </c>
      <c r="G38">
        <v>0</v>
      </c>
      <c r="H38">
        <v>10</v>
      </c>
      <c r="I38">
        <v>0</v>
      </c>
      <c r="J38">
        <v>1</v>
      </c>
      <c r="K38" s="3">
        <v>9999</v>
      </c>
      <c r="L38" s="10">
        <v>1.51375961303711</v>
      </c>
      <c r="M38">
        <v>9999</v>
      </c>
      <c r="N38">
        <v>9999</v>
      </c>
      <c r="O38">
        <v>6</v>
      </c>
      <c r="P38">
        <v>6</v>
      </c>
      <c r="Q38">
        <v>16</v>
      </c>
      <c r="R38" s="16">
        <v>0.375</v>
      </c>
      <c r="S38" s="16">
        <f t="shared" ref="S38:S41" si="2">O38/E38</f>
        <v>0.6</v>
      </c>
      <c r="T38">
        <v>5.5073699951171902</v>
      </c>
      <c r="U38">
        <v>5.1733651161193803</v>
      </c>
      <c r="V38">
        <v>4.8597078323364302</v>
      </c>
      <c r="W38" s="17">
        <v>0.31365728378295898</v>
      </c>
      <c r="X38">
        <v>0.64766216278076205</v>
      </c>
      <c r="Y38">
        <v>0.64766216278076205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803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12.3123073577881</v>
      </c>
      <c r="L39" s="10">
        <v>2.4238433837890598</v>
      </c>
      <c r="M39">
        <v>2.1898860931396502</v>
      </c>
      <c r="N39">
        <v>8.6475849151611293</v>
      </c>
      <c r="O39">
        <v>4</v>
      </c>
      <c r="P39">
        <v>4</v>
      </c>
      <c r="Q39">
        <v>14</v>
      </c>
      <c r="R39" s="16">
        <v>0.28570000000000001</v>
      </c>
      <c r="S39" s="16">
        <f t="shared" si="2"/>
        <v>0.4</v>
      </c>
      <c r="T39">
        <v>3.9681911468505899</v>
      </c>
      <c r="U39">
        <v>3.7666637897491499</v>
      </c>
      <c r="V39">
        <v>3.41755175590515</v>
      </c>
      <c r="W39" s="17">
        <v>0.34911203384399397</v>
      </c>
      <c r="X39">
        <v>0.55063939094543501</v>
      </c>
      <c r="Y39">
        <v>0.55063939094543501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682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10.768314361572299</v>
      </c>
      <c r="L40" s="10">
        <v>2.4762840270996098</v>
      </c>
      <c r="M40">
        <v>1.8694534301757799</v>
      </c>
      <c r="N40">
        <v>7.3308639526367196</v>
      </c>
      <c r="O40">
        <v>4</v>
      </c>
      <c r="P40">
        <v>4</v>
      </c>
      <c r="Q40">
        <v>14</v>
      </c>
      <c r="R40" s="16">
        <v>0.28570000000000001</v>
      </c>
      <c r="S40" s="16">
        <f t="shared" si="2"/>
        <v>0.4</v>
      </c>
      <c r="T40">
        <v>4.4071083068847701</v>
      </c>
      <c r="U40">
        <v>4.1228580474853498</v>
      </c>
      <c r="V40">
        <v>3.8104205131530802</v>
      </c>
      <c r="W40" s="17">
        <v>0.312437534332275</v>
      </c>
      <c r="X40">
        <v>0.59668779373168901</v>
      </c>
      <c r="Y40">
        <v>0.59668779373168901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317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9.8195228576660192</v>
      </c>
      <c r="L41" s="10">
        <v>2.5452957153320299</v>
      </c>
      <c r="M41">
        <v>1.9575824737548799</v>
      </c>
      <c r="N41">
        <v>6.1542224884033203</v>
      </c>
      <c r="O41">
        <v>4</v>
      </c>
      <c r="P41">
        <v>4</v>
      </c>
      <c r="Q41">
        <v>14</v>
      </c>
      <c r="R41" s="16">
        <v>0.28570000000000001</v>
      </c>
      <c r="S41" s="16">
        <f t="shared" si="2"/>
        <v>0.4</v>
      </c>
      <c r="T41">
        <v>4.2932720184326199</v>
      </c>
      <c r="U41">
        <v>4.0327382087707502</v>
      </c>
      <c r="V41">
        <v>3.7078118324279798</v>
      </c>
      <c r="W41" s="17">
        <v>0.32492637634277299</v>
      </c>
      <c r="X41">
        <v>0.585460186004639</v>
      </c>
      <c r="Y41">
        <v>0.585460186004639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538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13.0384979248047</v>
      </c>
      <c r="L42" s="10">
        <v>2.5367488861084002</v>
      </c>
      <c r="M42">
        <v>2.3458824157714799</v>
      </c>
      <c r="N42">
        <v>9.7599239349365199</v>
      </c>
      <c r="O42">
        <v>6</v>
      </c>
      <c r="P42">
        <v>6</v>
      </c>
      <c r="Q42">
        <v>16</v>
      </c>
      <c r="R42" s="16">
        <v>0.375</v>
      </c>
      <c r="S42" s="16">
        <f t="shared" ref="S42:S44" si="3">O42/E42</f>
        <v>0.6</v>
      </c>
      <c r="T42">
        <v>4.6303787231445304</v>
      </c>
      <c r="U42">
        <v>4.3344349861145002</v>
      </c>
      <c r="V42">
        <v>4.0118227005004901</v>
      </c>
      <c r="W42" s="17">
        <v>0.322612285614014</v>
      </c>
      <c r="X42">
        <v>0.61855602264404297</v>
      </c>
      <c r="Y42">
        <v>0.61855602264404297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x14ac:dyDescent="0.15">
      <c r="A43" s="6">
        <v>900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12.232154846191399</v>
      </c>
      <c r="L43" s="10">
        <v>2.5374488830566402</v>
      </c>
      <c r="M43">
        <v>2.3517436981201199</v>
      </c>
      <c r="N43">
        <v>8.9147891998290998</v>
      </c>
      <c r="O43">
        <v>7</v>
      </c>
      <c r="P43">
        <v>7</v>
      </c>
      <c r="Q43">
        <v>17</v>
      </c>
      <c r="R43" s="16">
        <v>0.4118</v>
      </c>
      <c r="S43" s="16">
        <f t="shared" si="3"/>
        <v>0.7</v>
      </c>
      <c r="T43">
        <v>4.3516101837158203</v>
      </c>
      <c r="U43">
        <v>4.1041736602783203</v>
      </c>
      <c r="V43">
        <v>3.7931709289550799</v>
      </c>
      <c r="W43" s="17">
        <v>0.31100273132324202</v>
      </c>
      <c r="X43">
        <v>0.55843925476074197</v>
      </c>
      <c r="Y43">
        <v>0.55843925476074197</v>
      </c>
      <c r="Z43">
        <v>0.7</v>
      </c>
      <c r="AA43">
        <v>1</v>
      </c>
      <c r="AB43">
        <v>0.58823529411764697</v>
      </c>
      <c r="AC43">
        <v>0.74074074074074103</v>
      </c>
      <c r="AD43">
        <v>0</v>
      </c>
      <c r="AE43">
        <v>0.3</v>
      </c>
    </row>
    <row r="44" spans="1:31" x14ac:dyDescent="0.15">
      <c r="A44" s="6">
        <v>526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9.5055789947509801</v>
      </c>
      <c r="L44" s="10">
        <v>2.8469009399414098</v>
      </c>
      <c r="M44">
        <v>1.7687530517578101</v>
      </c>
      <c r="N44">
        <v>5.9185714721679696</v>
      </c>
      <c r="O44">
        <v>5</v>
      </c>
      <c r="P44">
        <v>5</v>
      </c>
      <c r="Q44">
        <v>15</v>
      </c>
      <c r="R44" s="16">
        <v>0.33329999999999999</v>
      </c>
      <c r="S44" s="16">
        <f t="shared" si="3"/>
        <v>0.5</v>
      </c>
      <c r="T44">
        <v>4.2794418334960902</v>
      </c>
      <c r="U44">
        <v>3.9733026027679399</v>
      </c>
      <c r="V44">
        <v>3.6648375988006601</v>
      </c>
      <c r="W44" s="17">
        <v>0.30846500396728499</v>
      </c>
      <c r="X44">
        <v>0.61460423469543501</v>
      </c>
      <c r="Y44">
        <v>0.61460423469543501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46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10.927448272705099</v>
      </c>
      <c r="L45" s="10">
        <v>1.83538246154785</v>
      </c>
      <c r="M45">
        <v>1.1187820434570299</v>
      </c>
      <c r="N45">
        <v>7.7820816040039098</v>
      </c>
      <c r="O45">
        <v>6</v>
      </c>
      <c r="P45">
        <v>6</v>
      </c>
      <c r="Q45">
        <v>16</v>
      </c>
      <c r="R45" s="16">
        <v>0.375</v>
      </c>
      <c r="S45" s="16">
        <f t="shared" ref="S45:S51" si="4">O45/E45</f>
        <v>0.6</v>
      </c>
      <c r="T45">
        <v>4.6842994689941397</v>
      </c>
      <c r="U45">
        <v>4.3254470825195304</v>
      </c>
      <c r="V45">
        <v>4.0339326858520499</v>
      </c>
      <c r="W45" s="17">
        <v>0.29151439666748102</v>
      </c>
      <c r="X45">
        <v>0.65036678314208995</v>
      </c>
      <c r="Y45">
        <v>0.65036678314208995</v>
      </c>
      <c r="Z45">
        <v>0.6</v>
      </c>
      <c r="AA45">
        <v>1</v>
      </c>
      <c r="AB45">
        <v>0.625</v>
      </c>
      <c r="AC45">
        <v>0.76923076923076905</v>
      </c>
      <c r="AD45">
        <v>0</v>
      </c>
      <c r="AE45">
        <v>0.4</v>
      </c>
    </row>
    <row r="46" spans="1:31" x14ac:dyDescent="0.15">
      <c r="A46" s="6">
        <v>702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13.035551071166999</v>
      </c>
      <c r="L46" s="10">
        <v>1.8518524169921899</v>
      </c>
      <c r="M46">
        <v>1.5735511779785201</v>
      </c>
      <c r="N46">
        <v>9.6432857513427699</v>
      </c>
      <c r="O46">
        <v>6</v>
      </c>
      <c r="P46">
        <v>6</v>
      </c>
      <c r="Q46">
        <v>16</v>
      </c>
      <c r="R46" s="16">
        <v>0.375</v>
      </c>
      <c r="S46" s="16">
        <f t="shared" si="4"/>
        <v>0.6</v>
      </c>
      <c r="T46">
        <v>5.0322628021240199</v>
      </c>
      <c r="U46">
        <v>4.7077298164367702</v>
      </c>
      <c r="V46">
        <v>4.3833518028259304</v>
      </c>
      <c r="W46" s="17">
        <v>0.32437801361084001</v>
      </c>
      <c r="X46">
        <v>0.64891099929809604</v>
      </c>
      <c r="Y46">
        <v>0.64891099929809604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171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12.860271453857401</v>
      </c>
      <c r="L47" s="10">
        <v>1.8646831512451201</v>
      </c>
      <c r="M47">
        <v>1.61594581604004</v>
      </c>
      <c r="N47">
        <v>9.7299594879150408</v>
      </c>
      <c r="O47">
        <v>6</v>
      </c>
      <c r="P47">
        <v>6</v>
      </c>
      <c r="Q47">
        <v>16</v>
      </c>
      <c r="R47" s="16">
        <v>0.375</v>
      </c>
      <c r="S47" s="16">
        <f t="shared" si="4"/>
        <v>0.6</v>
      </c>
      <c r="T47">
        <v>4.6467018127441397</v>
      </c>
      <c r="U47">
        <v>4.3569760322570801</v>
      </c>
      <c r="V47">
        <v>4.0668029785156197</v>
      </c>
      <c r="W47" s="17">
        <v>0.29017305374145502</v>
      </c>
      <c r="X47">
        <v>0.57989883422851596</v>
      </c>
      <c r="Y47">
        <v>0.57989883422851596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533</v>
      </c>
      <c r="B48">
        <v>19</v>
      </c>
      <c r="C48">
        <v>1</v>
      </c>
      <c r="D48">
        <v>10</v>
      </c>
      <c r="E48">
        <v>10</v>
      </c>
      <c r="F48">
        <v>10</v>
      </c>
      <c r="G48">
        <v>0</v>
      </c>
      <c r="H48">
        <v>9</v>
      </c>
      <c r="I48">
        <v>1</v>
      </c>
      <c r="J48">
        <v>0.95</v>
      </c>
      <c r="K48" s="3">
        <v>12.4168815612793</v>
      </c>
      <c r="L48" s="10">
        <v>1.8768482208252</v>
      </c>
      <c r="M48">
        <v>1.6374874114990201</v>
      </c>
      <c r="N48">
        <v>9.3175468444824201</v>
      </c>
      <c r="O48">
        <v>5</v>
      </c>
      <c r="P48">
        <v>5</v>
      </c>
      <c r="Q48">
        <v>15</v>
      </c>
      <c r="R48" s="16">
        <v>0.33329999999999999</v>
      </c>
      <c r="S48" s="16">
        <f t="shared" si="4"/>
        <v>0.5</v>
      </c>
      <c r="T48">
        <v>4.5146732330322301</v>
      </c>
      <c r="U48">
        <v>4.2346105575561497</v>
      </c>
      <c r="V48">
        <v>3.9387907981872599</v>
      </c>
      <c r="W48" s="17">
        <v>0.29581975936889598</v>
      </c>
      <c r="X48">
        <v>0.57588243484497104</v>
      </c>
      <c r="Y48">
        <v>0.57588243484497104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167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12.971529006958001</v>
      </c>
      <c r="L49" s="10">
        <v>1.88516998291016</v>
      </c>
      <c r="M49">
        <v>1.59377288818359</v>
      </c>
      <c r="N49">
        <v>9.4041481018066406</v>
      </c>
      <c r="O49">
        <v>5</v>
      </c>
      <c r="P49">
        <v>5</v>
      </c>
      <c r="Q49">
        <v>15</v>
      </c>
      <c r="R49" s="16">
        <v>0.33329999999999999</v>
      </c>
      <c r="S49" s="16">
        <f t="shared" si="4"/>
        <v>0.5</v>
      </c>
      <c r="T49">
        <v>5.1941833496093697</v>
      </c>
      <c r="U49">
        <v>4.8667502403259304</v>
      </c>
      <c r="V49">
        <v>4.5372552871704102</v>
      </c>
      <c r="W49" s="17">
        <v>0.32949495315551802</v>
      </c>
      <c r="X49">
        <v>0.65692806243896495</v>
      </c>
      <c r="Y49">
        <v>0.65692806243896495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408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10.498249053955099</v>
      </c>
      <c r="L50" s="10">
        <v>1.8893241882324201</v>
      </c>
      <c r="M50">
        <v>1.2421913146972701</v>
      </c>
      <c r="N50">
        <v>7.5254993438720703</v>
      </c>
      <c r="O50">
        <v>4</v>
      </c>
      <c r="P50">
        <v>4</v>
      </c>
      <c r="Q50">
        <v>14</v>
      </c>
      <c r="R50" s="16">
        <v>0.28570000000000001</v>
      </c>
      <c r="S50" s="16">
        <f t="shared" si="4"/>
        <v>0.4</v>
      </c>
      <c r="T50">
        <v>4.4369258880615199</v>
      </c>
      <c r="U50">
        <v>4.0983295440673801</v>
      </c>
      <c r="V50">
        <v>3.8247802257537802</v>
      </c>
      <c r="W50" s="17">
        <v>0.27354931831359902</v>
      </c>
      <c r="X50">
        <v>0.61214566230773904</v>
      </c>
      <c r="Y50">
        <v>0.61214566230773904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66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12.834880828857401</v>
      </c>
      <c r="L51" s="10">
        <v>1.9117622375488299</v>
      </c>
      <c r="M51">
        <v>1.6743087768554701</v>
      </c>
      <c r="N51">
        <v>9.7622947692871094</v>
      </c>
      <c r="O51">
        <v>6</v>
      </c>
      <c r="P51">
        <v>6</v>
      </c>
      <c r="Q51">
        <v>16</v>
      </c>
      <c r="R51" s="16">
        <v>0.375</v>
      </c>
      <c r="S51" s="16">
        <f t="shared" si="4"/>
        <v>0.6</v>
      </c>
      <c r="T51">
        <v>5.3047294616699201</v>
      </c>
      <c r="U51">
        <v>4.9479794502258301</v>
      </c>
      <c r="V51">
        <v>4.6499147415161097</v>
      </c>
      <c r="W51" s="17">
        <v>0.29806470870971702</v>
      </c>
      <c r="X51">
        <v>0.65481472015380904</v>
      </c>
      <c r="Y51">
        <v>0.65481472015380904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780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13.2326164245606</v>
      </c>
      <c r="L52" s="10">
        <v>1.9440841674804701</v>
      </c>
      <c r="M52">
        <v>1.69852066040039</v>
      </c>
      <c r="N52">
        <v>10.0872039794922</v>
      </c>
      <c r="O52">
        <v>7</v>
      </c>
      <c r="P52">
        <v>7</v>
      </c>
      <c r="Q52">
        <v>17</v>
      </c>
      <c r="R52" s="16">
        <v>0.4118</v>
      </c>
      <c r="S52" s="16">
        <f t="shared" ref="S52:S62" si="5">O52/E52</f>
        <v>0.7</v>
      </c>
      <c r="T52">
        <v>5.0154247283935502</v>
      </c>
      <c r="U52">
        <v>4.6655039787292498</v>
      </c>
      <c r="V52">
        <v>4.3625283241271999</v>
      </c>
      <c r="W52" s="17">
        <v>0.302975654602051</v>
      </c>
      <c r="X52">
        <v>0.65289640426635698</v>
      </c>
      <c r="Y52">
        <v>0.65289640426635698</v>
      </c>
      <c r="Z52">
        <v>0.7</v>
      </c>
      <c r="AA52">
        <v>1</v>
      </c>
      <c r="AB52">
        <v>0.58823529411764697</v>
      </c>
      <c r="AC52">
        <v>0.74074074074074103</v>
      </c>
      <c r="AD52">
        <v>0</v>
      </c>
      <c r="AE52">
        <v>0.3</v>
      </c>
    </row>
    <row r="53" spans="1:31" x14ac:dyDescent="0.15">
      <c r="A53" s="6">
        <v>248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10.4051151275635</v>
      </c>
      <c r="L53" s="10">
        <v>1.9848480224609399</v>
      </c>
      <c r="M53">
        <v>1.3254547119140601</v>
      </c>
      <c r="N53">
        <v>7.2283706665039098</v>
      </c>
      <c r="O53">
        <v>5</v>
      </c>
      <c r="P53">
        <v>5</v>
      </c>
      <c r="Q53">
        <v>15</v>
      </c>
      <c r="R53" s="16">
        <v>0.33329999999999999</v>
      </c>
      <c r="S53" s="16">
        <f t="shared" si="5"/>
        <v>0.5</v>
      </c>
      <c r="T53">
        <v>4.5812740325927699</v>
      </c>
      <c r="U53">
        <v>4.2390804290771502</v>
      </c>
      <c r="V53">
        <v>3.9479346275329599</v>
      </c>
      <c r="W53" s="17">
        <v>0.29114580154419001</v>
      </c>
      <c r="X53">
        <v>0.63333940505981401</v>
      </c>
      <c r="Y53">
        <v>0.63333940505981401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935</v>
      </c>
      <c r="B54">
        <v>19</v>
      </c>
      <c r="C54">
        <v>1</v>
      </c>
      <c r="D54">
        <v>10</v>
      </c>
      <c r="E54">
        <v>10</v>
      </c>
      <c r="F54">
        <v>10</v>
      </c>
      <c r="G54">
        <v>0</v>
      </c>
      <c r="H54">
        <v>9</v>
      </c>
      <c r="I54">
        <v>1</v>
      </c>
      <c r="J54">
        <v>0.95</v>
      </c>
      <c r="K54" s="3">
        <v>12.895305633544901</v>
      </c>
      <c r="L54" s="10">
        <v>2.0056800842285201</v>
      </c>
      <c r="M54">
        <v>1.7586364746093699</v>
      </c>
      <c r="N54">
        <v>9.6291980743408203</v>
      </c>
      <c r="O54">
        <v>6</v>
      </c>
      <c r="P54">
        <v>6</v>
      </c>
      <c r="Q54">
        <v>16</v>
      </c>
      <c r="R54" s="16">
        <v>0.375</v>
      </c>
      <c r="S54" s="16">
        <f t="shared" si="5"/>
        <v>0.6</v>
      </c>
      <c r="T54">
        <v>5.2304878234863299</v>
      </c>
      <c r="U54">
        <v>4.8850607872009304</v>
      </c>
      <c r="V54">
        <v>4.5756163597106898</v>
      </c>
      <c r="W54" s="17">
        <v>0.30944442749023399</v>
      </c>
      <c r="X54">
        <v>0.65487146377563499</v>
      </c>
      <c r="Y54">
        <v>0.65487146377563499</v>
      </c>
      <c r="Z54">
        <v>0.6</v>
      </c>
      <c r="AA54">
        <v>1</v>
      </c>
      <c r="AB54">
        <v>0.625</v>
      </c>
      <c r="AC54">
        <v>0.76923076923076905</v>
      </c>
      <c r="AD54">
        <v>0</v>
      </c>
      <c r="AE54">
        <v>0.4</v>
      </c>
    </row>
    <row r="55" spans="1:31" x14ac:dyDescent="0.15">
      <c r="A55" s="6">
        <v>806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 s="3">
        <v>12.9845275878906</v>
      </c>
      <c r="L55" s="10">
        <v>2.0112686157226598</v>
      </c>
      <c r="M55">
        <v>1.7668647766113299</v>
      </c>
      <c r="N55">
        <v>9.7484550476074201</v>
      </c>
      <c r="O55">
        <v>5</v>
      </c>
      <c r="P55">
        <v>5</v>
      </c>
      <c r="Q55">
        <v>15</v>
      </c>
      <c r="R55" s="16">
        <v>0.33329999999999999</v>
      </c>
      <c r="S55" s="16">
        <f t="shared" si="5"/>
        <v>0.5</v>
      </c>
      <c r="T55">
        <v>4.8279895782470703</v>
      </c>
      <c r="U55">
        <v>4.5147790908813503</v>
      </c>
      <c r="V55">
        <v>4.2017807960510298</v>
      </c>
      <c r="W55" s="17">
        <v>0.31299829483032199</v>
      </c>
      <c r="X55">
        <v>0.62620878219604503</v>
      </c>
      <c r="Y55">
        <v>0.62620878219604503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529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11.5277290344238</v>
      </c>
      <c r="L56" s="10">
        <v>2.7787723541259801</v>
      </c>
      <c r="M56">
        <v>2.1110267639160201</v>
      </c>
      <c r="N56">
        <v>7.5974636077880904</v>
      </c>
      <c r="O56">
        <v>3</v>
      </c>
      <c r="P56">
        <v>3</v>
      </c>
      <c r="Q56">
        <v>13</v>
      </c>
      <c r="R56" s="16">
        <v>0.23080000000000001</v>
      </c>
      <c r="S56" s="16">
        <f t="shared" si="5"/>
        <v>0.3</v>
      </c>
      <c r="T56">
        <v>4.1621055603027299</v>
      </c>
      <c r="U56">
        <v>3.9118816852569598</v>
      </c>
      <c r="V56">
        <v>3.5439484119415301</v>
      </c>
      <c r="W56" s="17">
        <v>0.36793327331543002</v>
      </c>
      <c r="X56">
        <v>0.61815714836120605</v>
      </c>
      <c r="Y56">
        <v>0.61815714836120605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714</v>
      </c>
      <c r="B57">
        <v>19</v>
      </c>
      <c r="C57">
        <v>1</v>
      </c>
      <c r="D57">
        <v>10</v>
      </c>
      <c r="E57">
        <v>10</v>
      </c>
      <c r="F57">
        <v>10</v>
      </c>
      <c r="G57">
        <v>0</v>
      </c>
      <c r="H57">
        <v>9</v>
      </c>
      <c r="I57">
        <v>1</v>
      </c>
      <c r="J57">
        <v>0.95</v>
      </c>
      <c r="K57" s="3">
        <v>13.255451202392599</v>
      </c>
      <c r="L57" s="10">
        <v>2.7501449584960902</v>
      </c>
      <c r="M57">
        <v>2.50296974182129</v>
      </c>
      <c r="N57">
        <v>9.2007598876953107</v>
      </c>
      <c r="O57">
        <v>4</v>
      </c>
      <c r="P57">
        <v>4</v>
      </c>
      <c r="Q57">
        <v>14</v>
      </c>
      <c r="R57" s="16">
        <v>0.28570000000000001</v>
      </c>
      <c r="S57" s="16">
        <f t="shared" si="5"/>
        <v>0.4</v>
      </c>
      <c r="T57">
        <v>4.4799461364746103</v>
      </c>
      <c r="U57">
        <v>4.2444767951965297</v>
      </c>
      <c r="V57">
        <v>3.8443617820739702</v>
      </c>
      <c r="W57" s="17">
        <v>0.40011501312255898</v>
      </c>
      <c r="X57">
        <v>0.63558435440063499</v>
      </c>
      <c r="Y57">
        <v>0.63558435440063499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534</v>
      </c>
      <c r="B58">
        <v>17</v>
      </c>
      <c r="C58">
        <v>3</v>
      </c>
      <c r="D58">
        <v>10</v>
      </c>
      <c r="E58">
        <v>10</v>
      </c>
      <c r="F58">
        <v>10</v>
      </c>
      <c r="G58">
        <v>0</v>
      </c>
      <c r="H58">
        <v>7</v>
      </c>
      <c r="I58">
        <v>3</v>
      </c>
      <c r="J58">
        <v>0.85</v>
      </c>
      <c r="K58" s="3">
        <v>9.6313228607177699</v>
      </c>
      <c r="L58" s="10">
        <v>2.81527900695801</v>
      </c>
      <c r="M58">
        <v>1.5942535400390601</v>
      </c>
      <c r="N58">
        <v>5.6671161651611301</v>
      </c>
      <c r="O58">
        <v>4</v>
      </c>
      <c r="P58">
        <v>4</v>
      </c>
      <c r="Q58">
        <v>14</v>
      </c>
      <c r="R58" s="16">
        <v>0.28570000000000001</v>
      </c>
      <c r="S58" s="16">
        <f t="shared" si="5"/>
        <v>0.4</v>
      </c>
      <c r="T58">
        <v>4.1572589874267596</v>
      </c>
      <c r="U58">
        <v>3.8546435832977299</v>
      </c>
      <c r="V58">
        <v>3.5190665721893302</v>
      </c>
      <c r="W58" s="17">
        <v>0.33557701110839799</v>
      </c>
      <c r="X58">
        <v>0.63819241523742698</v>
      </c>
      <c r="Y58">
        <v>0.63819241523742698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306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10.3766326904297</v>
      </c>
      <c r="L59" s="10">
        <v>2.8573989868164098</v>
      </c>
      <c r="M59">
        <v>2.3580780029296902</v>
      </c>
      <c r="N59">
        <v>6.9024219512939498</v>
      </c>
      <c r="O59">
        <v>3</v>
      </c>
      <c r="P59">
        <v>3</v>
      </c>
      <c r="Q59">
        <v>13</v>
      </c>
      <c r="R59" s="16">
        <v>0.23080000000000001</v>
      </c>
      <c r="S59" s="16">
        <f t="shared" si="5"/>
        <v>0.3</v>
      </c>
      <c r="T59">
        <v>3.98627853393555</v>
      </c>
      <c r="U59">
        <v>3.7288508415222199</v>
      </c>
      <c r="V59">
        <v>3.4034514427185099</v>
      </c>
      <c r="W59" s="17">
        <v>0.32539939880371099</v>
      </c>
      <c r="X59">
        <v>0.58282709121704102</v>
      </c>
      <c r="Y59">
        <v>0.58282709121704102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x14ac:dyDescent="0.15">
      <c r="A60" s="6">
        <v>8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10.032100677490201</v>
      </c>
      <c r="L60" s="10">
        <v>2.0374279022216801</v>
      </c>
      <c r="M60">
        <v>1.35663986206055</v>
      </c>
      <c r="N60">
        <v>6.5893821716308603</v>
      </c>
      <c r="O60">
        <v>5</v>
      </c>
      <c r="P60">
        <v>5</v>
      </c>
      <c r="Q60">
        <v>15</v>
      </c>
      <c r="R60" s="16">
        <v>0.33329999999999999</v>
      </c>
      <c r="S60" s="16">
        <f t="shared" si="5"/>
        <v>0.5</v>
      </c>
      <c r="T60">
        <v>4.4516887664794904</v>
      </c>
      <c r="U60">
        <v>4.1336708068847701</v>
      </c>
      <c r="V60">
        <v>3.82903051376343</v>
      </c>
      <c r="W60" s="17">
        <v>0.304640293121338</v>
      </c>
      <c r="X60">
        <v>0.62265825271606401</v>
      </c>
      <c r="Y60">
        <v>0.62265825271606401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141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 s="3">
        <v>10.3313331604004</v>
      </c>
      <c r="L61" s="10">
        <v>2.0478324890136701</v>
      </c>
      <c r="M61">
        <v>1.35721588134766</v>
      </c>
      <c r="N61">
        <v>6.9013252258300799</v>
      </c>
      <c r="O61">
        <v>5</v>
      </c>
      <c r="P61">
        <v>5</v>
      </c>
      <c r="Q61">
        <v>15</v>
      </c>
      <c r="R61" s="16">
        <v>0.33329999999999999</v>
      </c>
      <c r="S61" s="16">
        <f t="shared" si="5"/>
        <v>0.5</v>
      </c>
      <c r="T61">
        <v>4.6949310302734402</v>
      </c>
      <c r="U61">
        <v>4.3674135208129901</v>
      </c>
      <c r="V61">
        <v>4.0722942352294904</v>
      </c>
      <c r="W61" s="17">
        <v>0.29511928558349598</v>
      </c>
      <c r="X61">
        <v>0.62263679504394498</v>
      </c>
      <c r="Y61">
        <v>0.62263679504394498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1" x14ac:dyDescent="0.15">
      <c r="A62" s="6">
        <v>140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12.781984329223601</v>
      </c>
      <c r="L62" s="10">
        <v>2.0721778869628902</v>
      </c>
      <c r="M62">
        <v>1.83835220336914</v>
      </c>
      <c r="N62">
        <v>9.5615386962890607</v>
      </c>
      <c r="O62">
        <v>5</v>
      </c>
      <c r="P62">
        <v>5</v>
      </c>
      <c r="Q62">
        <v>15</v>
      </c>
      <c r="R62" s="16">
        <v>0.33329999999999999</v>
      </c>
      <c r="S62" s="16">
        <f t="shared" si="5"/>
        <v>0.5</v>
      </c>
      <c r="T62">
        <v>4.7281875610351598</v>
      </c>
      <c r="U62">
        <v>4.4298238754272496</v>
      </c>
      <c r="V62">
        <v>4.11706447601318</v>
      </c>
      <c r="W62" s="17">
        <v>0.312759399414062</v>
      </c>
      <c r="X62">
        <v>0.61112308502197299</v>
      </c>
      <c r="Y62">
        <v>0.61112308502197299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696</v>
      </c>
      <c r="B63">
        <v>19</v>
      </c>
      <c r="C63">
        <v>1</v>
      </c>
      <c r="D63">
        <v>10</v>
      </c>
      <c r="E63">
        <v>10</v>
      </c>
      <c r="F63">
        <v>10</v>
      </c>
      <c r="G63">
        <v>0</v>
      </c>
      <c r="H63">
        <v>9</v>
      </c>
      <c r="I63">
        <v>1</v>
      </c>
      <c r="J63">
        <v>0.95</v>
      </c>
      <c r="K63" s="3">
        <v>11.557004928588899</v>
      </c>
      <c r="L63" s="10">
        <v>2.10552978515625</v>
      </c>
      <c r="M63">
        <v>1.8621940612793</v>
      </c>
      <c r="N63">
        <v>8.0682544708252006</v>
      </c>
      <c r="O63">
        <v>5</v>
      </c>
      <c r="P63">
        <v>5</v>
      </c>
      <c r="Q63">
        <v>15</v>
      </c>
      <c r="R63" s="16">
        <v>0.33329999999999999</v>
      </c>
      <c r="S63" s="16">
        <f t="shared" ref="S63:S74" si="6">O63/E63</f>
        <v>0.5</v>
      </c>
      <c r="T63">
        <v>3.9785842895507799</v>
      </c>
      <c r="U63">
        <v>3.7728855609893799</v>
      </c>
      <c r="V63">
        <v>3.4656283855438201</v>
      </c>
      <c r="W63" s="17">
        <v>0.30725717544555697</v>
      </c>
      <c r="X63">
        <v>0.51295590400695801</v>
      </c>
      <c r="Y63">
        <v>0.51295590400695801</v>
      </c>
      <c r="Z63">
        <v>0.5</v>
      </c>
      <c r="AA63">
        <v>1</v>
      </c>
      <c r="AB63">
        <v>0.66666666666666696</v>
      </c>
      <c r="AC63">
        <v>0.8</v>
      </c>
      <c r="AD63">
        <v>0</v>
      </c>
      <c r="AE63">
        <v>0.5</v>
      </c>
    </row>
    <row r="64" spans="1:31" x14ac:dyDescent="0.15">
      <c r="A64" s="6">
        <v>896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10.0399951934815</v>
      </c>
      <c r="L64" s="10">
        <v>2.1060886383056601</v>
      </c>
      <c r="M64">
        <v>1.50069808959961</v>
      </c>
      <c r="N64">
        <v>6.89044189453125</v>
      </c>
      <c r="O64">
        <v>5</v>
      </c>
      <c r="P64">
        <v>5</v>
      </c>
      <c r="Q64">
        <v>15</v>
      </c>
      <c r="R64" s="16">
        <v>0.33329999999999999</v>
      </c>
      <c r="S64" s="16">
        <f t="shared" si="6"/>
        <v>0.5</v>
      </c>
      <c r="T64">
        <v>4.50950050354004</v>
      </c>
      <c r="U64">
        <v>4.18530368804932</v>
      </c>
      <c r="V64">
        <v>3.91378545761108</v>
      </c>
      <c r="W64" s="17">
        <v>0.27151823043823198</v>
      </c>
      <c r="X64">
        <v>0.59571504592895497</v>
      </c>
      <c r="Y64">
        <v>0.59571504592895497</v>
      </c>
      <c r="Z64">
        <v>0.5</v>
      </c>
      <c r="AA64">
        <v>1</v>
      </c>
      <c r="AB64">
        <v>0.66666666666666696</v>
      </c>
      <c r="AC64">
        <v>0.8</v>
      </c>
      <c r="AD64">
        <v>0</v>
      </c>
      <c r="AE64">
        <v>0.5</v>
      </c>
    </row>
    <row r="65" spans="1:31" x14ac:dyDescent="0.15">
      <c r="A65" s="6">
        <v>833</v>
      </c>
      <c r="B65">
        <v>18</v>
      </c>
      <c r="C65">
        <v>2</v>
      </c>
      <c r="D65">
        <v>10</v>
      </c>
      <c r="E65">
        <v>10</v>
      </c>
      <c r="F65">
        <v>10</v>
      </c>
      <c r="G65">
        <v>0</v>
      </c>
      <c r="H65">
        <v>8</v>
      </c>
      <c r="I65">
        <v>2</v>
      </c>
      <c r="J65">
        <v>0.9</v>
      </c>
      <c r="K65" s="3">
        <v>9.99371337890625</v>
      </c>
      <c r="L65" s="10">
        <v>2.1343574523925799</v>
      </c>
      <c r="M65">
        <v>1.4716148376464799</v>
      </c>
      <c r="N65">
        <v>6.5104637145996103</v>
      </c>
      <c r="O65">
        <v>5</v>
      </c>
      <c r="P65">
        <v>5</v>
      </c>
      <c r="Q65">
        <v>15</v>
      </c>
      <c r="R65" s="16">
        <v>0.33329999999999999</v>
      </c>
      <c r="S65" s="16">
        <f t="shared" si="6"/>
        <v>0.5</v>
      </c>
      <c r="T65">
        <v>4.3172283172607404</v>
      </c>
      <c r="U65">
        <v>4.0264840126037598</v>
      </c>
      <c r="V65">
        <v>3.7139267921447701</v>
      </c>
      <c r="W65" s="17">
        <v>0.31255722045898399</v>
      </c>
      <c r="X65">
        <v>0.60330152511596702</v>
      </c>
      <c r="Y65">
        <v>0.60330152511596702</v>
      </c>
      <c r="Z65">
        <v>0.5</v>
      </c>
      <c r="AA65">
        <v>1</v>
      </c>
      <c r="AB65">
        <v>0.66666666666666696</v>
      </c>
      <c r="AC65">
        <v>0.8</v>
      </c>
      <c r="AD65">
        <v>0</v>
      </c>
      <c r="AE65">
        <v>0.5</v>
      </c>
    </row>
    <row r="66" spans="1:31" x14ac:dyDescent="0.15">
      <c r="A66" s="6">
        <v>429</v>
      </c>
      <c r="B66">
        <v>18</v>
      </c>
      <c r="C66">
        <v>2</v>
      </c>
      <c r="D66">
        <v>10</v>
      </c>
      <c r="E66">
        <v>10</v>
      </c>
      <c r="F66">
        <v>10</v>
      </c>
      <c r="G66">
        <v>0</v>
      </c>
      <c r="H66">
        <v>8</v>
      </c>
      <c r="I66">
        <v>2</v>
      </c>
      <c r="J66">
        <v>0.9</v>
      </c>
      <c r="K66" s="3">
        <v>10.1026954650879</v>
      </c>
      <c r="L66" s="10">
        <v>2.1424312591552699</v>
      </c>
      <c r="M66">
        <v>1.48140716552734</v>
      </c>
      <c r="N66">
        <v>6.6452274322509801</v>
      </c>
      <c r="O66">
        <v>5</v>
      </c>
      <c r="P66">
        <v>5</v>
      </c>
      <c r="Q66">
        <v>15</v>
      </c>
      <c r="R66" s="16">
        <v>0.33329999999999999</v>
      </c>
      <c r="S66" s="16">
        <f t="shared" si="6"/>
        <v>0.5</v>
      </c>
      <c r="T66">
        <v>4.2912883758544904</v>
      </c>
      <c r="U66">
        <v>4.0109171867370597</v>
      </c>
      <c r="V66">
        <v>3.7211456298828098</v>
      </c>
      <c r="W66" s="17">
        <v>0.28977155685424799</v>
      </c>
      <c r="X66">
        <v>0.57014274597168002</v>
      </c>
      <c r="Y66">
        <v>0.57014274597168002</v>
      </c>
      <c r="Z66">
        <v>0.5</v>
      </c>
      <c r="AA66">
        <v>1</v>
      </c>
      <c r="AB66">
        <v>0.66666666666666696</v>
      </c>
      <c r="AC66">
        <v>0.8</v>
      </c>
      <c r="AD66">
        <v>0</v>
      </c>
      <c r="AE66">
        <v>0.5</v>
      </c>
    </row>
    <row r="67" spans="1:31" x14ac:dyDescent="0.15">
      <c r="A67" s="6">
        <v>712</v>
      </c>
      <c r="B67">
        <v>18</v>
      </c>
      <c r="C67">
        <v>2</v>
      </c>
      <c r="D67">
        <v>10</v>
      </c>
      <c r="E67">
        <v>10</v>
      </c>
      <c r="F67">
        <v>10</v>
      </c>
      <c r="G67">
        <v>0</v>
      </c>
      <c r="H67">
        <v>8</v>
      </c>
      <c r="I67">
        <v>2</v>
      </c>
      <c r="J67">
        <v>0.9</v>
      </c>
      <c r="K67" s="3">
        <v>9.6322612762451207</v>
      </c>
      <c r="L67" s="10">
        <v>2.1474685668945299</v>
      </c>
      <c r="M67">
        <v>1.529052734375</v>
      </c>
      <c r="N67">
        <v>6.263916015625</v>
      </c>
      <c r="O67">
        <v>4</v>
      </c>
      <c r="P67">
        <v>4</v>
      </c>
      <c r="Q67">
        <v>14</v>
      </c>
      <c r="R67" s="16">
        <v>0.28570000000000001</v>
      </c>
      <c r="S67" s="16">
        <f t="shared" si="6"/>
        <v>0.4</v>
      </c>
      <c r="T67">
        <v>4.0794773101806596</v>
      </c>
      <c r="U67">
        <v>3.8034794330596902</v>
      </c>
      <c r="V67">
        <v>3.5078749656677202</v>
      </c>
      <c r="W67" s="17">
        <v>0.295604467391968</v>
      </c>
      <c r="X67">
        <v>0.57160234451293901</v>
      </c>
      <c r="Y67">
        <v>0.57160234451293901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195</v>
      </c>
      <c r="B68">
        <v>17</v>
      </c>
      <c r="C68">
        <v>3</v>
      </c>
      <c r="D68">
        <v>10</v>
      </c>
      <c r="E68">
        <v>10</v>
      </c>
      <c r="F68">
        <v>10</v>
      </c>
      <c r="G68">
        <v>0</v>
      </c>
      <c r="H68">
        <v>7</v>
      </c>
      <c r="I68">
        <v>3</v>
      </c>
      <c r="J68">
        <v>0.85</v>
      </c>
      <c r="K68" s="3">
        <v>9.5682582855224592</v>
      </c>
      <c r="L68" s="10">
        <v>2.8551826477050799</v>
      </c>
      <c r="M68">
        <v>1.73777008056641</v>
      </c>
      <c r="N68">
        <v>5.8653812408447301</v>
      </c>
      <c r="O68">
        <v>4</v>
      </c>
      <c r="P68">
        <v>4</v>
      </c>
      <c r="Q68">
        <v>14</v>
      </c>
      <c r="R68" s="16">
        <v>0.28570000000000001</v>
      </c>
      <c r="S68" s="16">
        <f t="shared" si="6"/>
        <v>0.4</v>
      </c>
      <c r="T68">
        <v>4.23862648010254</v>
      </c>
      <c r="U68">
        <v>3.9338898658752401</v>
      </c>
      <c r="V68">
        <v>3.6075196266174299</v>
      </c>
      <c r="W68" s="17">
        <v>0.326370239257812</v>
      </c>
      <c r="X68">
        <v>0.63110685348510698</v>
      </c>
      <c r="Y68">
        <v>0.63110685348510698</v>
      </c>
      <c r="Z68">
        <v>0.4</v>
      </c>
      <c r="AA68">
        <v>1</v>
      </c>
      <c r="AB68">
        <v>0.71428571428571397</v>
      </c>
      <c r="AC68">
        <v>0.83333333333333304</v>
      </c>
      <c r="AD68">
        <v>0</v>
      </c>
      <c r="AE68">
        <v>0.6</v>
      </c>
    </row>
    <row r="69" spans="1:31" x14ac:dyDescent="0.15">
      <c r="A69" s="6">
        <v>855</v>
      </c>
      <c r="B69">
        <v>18</v>
      </c>
      <c r="C69">
        <v>2</v>
      </c>
      <c r="D69">
        <v>10</v>
      </c>
      <c r="E69">
        <v>10</v>
      </c>
      <c r="F69">
        <v>10</v>
      </c>
      <c r="G69">
        <v>0</v>
      </c>
      <c r="H69">
        <v>8</v>
      </c>
      <c r="I69">
        <v>2</v>
      </c>
      <c r="J69">
        <v>0.9</v>
      </c>
      <c r="K69" s="3">
        <v>9.8626899719238299</v>
      </c>
      <c r="L69" s="10">
        <v>2.1980857849121098</v>
      </c>
      <c r="M69">
        <v>1.5481758117675799</v>
      </c>
      <c r="N69">
        <v>6.3311920166015598</v>
      </c>
      <c r="O69">
        <v>4</v>
      </c>
      <c r="P69">
        <v>4</v>
      </c>
      <c r="Q69">
        <v>14</v>
      </c>
      <c r="R69" s="16">
        <v>0.28570000000000001</v>
      </c>
      <c r="S69" s="16">
        <f t="shared" si="6"/>
        <v>0.4</v>
      </c>
      <c r="T69">
        <v>4.3179283142089799</v>
      </c>
      <c r="U69">
        <v>4.03924560546875</v>
      </c>
      <c r="V69">
        <v>3.72537040710449</v>
      </c>
      <c r="W69" s="17">
        <v>0.31387519836425798</v>
      </c>
      <c r="X69">
        <v>0.59255790710449197</v>
      </c>
      <c r="Y69">
        <v>0.59255790710449197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668</v>
      </c>
      <c r="B70">
        <v>19</v>
      </c>
      <c r="C70">
        <v>1</v>
      </c>
      <c r="D70">
        <v>10</v>
      </c>
      <c r="E70">
        <v>10</v>
      </c>
      <c r="F70">
        <v>10</v>
      </c>
      <c r="G70">
        <v>0</v>
      </c>
      <c r="H70">
        <v>9</v>
      </c>
      <c r="I70">
        <v>1</v>
      </c>
      <c r="J70">
        <v>0.95</v>
      </c>
      <c r="K70" s="3">
        <v>12.4697608947754</v>
      </c>
      <c r="L70" s="10">
        <v>2.2100162506103498</v>
      </c>
      <c r="M70">
        <v>1.9326705932617201</v>
      </c>
      <c r="N70">
        <v>8.6262435913085902</v>
      </c>
      <c r="O70">
        <v>4</v>
      </c>
      <c r="P70">
        <v>4</v>
      </c>
      <c r="Q70">
        <v>14</v>
      </c>
      <c r="R70" s="16">
        <v>0.28570000000000001</v>
      </c>
      <c r="S70" s="16">
        <f t="shared" si="6"/>
        <v>0.4</v>
      </c>
      <c r="T70">
        <v>4.5913066864013699</v>
      </c>
      <c r="U70">
        <v>4.33756351470947</v>
      </c>
      <c r="V70">
        <v>3.9905815124511701</v>
      </c>
      <c r="W70" s="17">
        <v>0.346982002258301</v>
      </c>
      <c r="X70">
        <v>0.60072517395019498</v>
      </c>
      <c r="Y70">
        <v>0.60072517395019498</v>
      </c>
      <c r="Z70">
        <v>0.4</v>
      </c>
      <c r="AA70">
        <v>1</v>
      </c>
      <c r="AB70">
        <v>0.71428571428571397</v>
      </c>
      <c r="AC70">
        <v>0.83333333333333304</v>
      </c>
      <c r="AD70">
        <v>0</v>
      </c>
      <c r="AE70">
        <v>0.6</v>
      </c>
    </row>
    <row r="71" spans="1:31" x14ac:dyDescent="0.15">
      <c r="A71" s="6">
        <v>0</v>
      </c>
      <c r="B71">
        <v>18</v>
      </c>
      <c r="C71">
        <v>2</v>
      </c>
      <c r="D71">
        <v>10</v>
      </c>
      <c r="E71">
        <v>10</v>
      </c>
      <c r="F71">
        <v>10</v>
      </c>
      <c r="G71">
        <v>0</v>
      </c>
      <c r="H71">
        <v>8</v>
      </c>
      <c r="I71">
        <v>2</v>
      </c>
      <c r="J71">
        <v>0.9</v>
      </c>
      <c r="K71" s="3">
        <v>10.8487205505371</v>
      </c>
      <c r="L71" s="10">
        <v>2.2319488525390598</v>
      </c>
      <c r="M71">
        <v>1.5590057373046899</v>
      </c>
      <c r="N71">
        <v>7.4062690734863299</v>
      </c>
      <c r="O71">
        <v>4</v>
      </c>
      <c r="P71">
        <v>4</v>
      </c>
      <c r="Q71">
        <v>14</v>
      </c>
      <c r="R71" s="16">
        <v>0.28570000000000001</v>
      </c>
      <c r="S71" s="16">
        <f t="shared" si="6"/>
        <v>0.4</v>
      </c>
      <c r="T71">
        <v>4.5414714813232404</v>
      </c>
      <c r="U71">
        <v>4.2360644340515101</v>
      </c>
      <c r="V71">
        <v>3.9238123893737802</v>
      </c>
      <c r="W71" s="17">
        <v>0.31225204467773399</v>
      </c>
      <c r="X71">
        <v>0.617659091949463</v>
      </c>
      <c r="Y71">
        <v>0.617659091949463</v>
      </c>
      <c r="Z71">
        <v>0.4</v>
      </c>
      <c r="AA71">
        <v>1</v>
      </c>
      <c r="AB71">
        <v>0.71428571428571397</v>
      </c>
      <c r="AC71">
        <v>0.83333333333333304</v>
      </c>
      <c r="AD71">
        <v>0</v>
      </c>
      <c r="AE71">
        <v>0.6</v>
      </c>
    </row>
    <row r="72" spans="1:31" x14ac:dyDescent="0.15">
      <c r="A72" s="6">
        <v>315</v>
      </c>
      <c r="B72">
        <v>18</v>
      </c>
      <c r="C72">
        <v>2</v>
      </c>
      <c r="D72">
        <v>10</v>
      </c>
      <c r="E72">
        <v>10</v>
      </c>
      <c r="F72">
        <v>10</v>
      </c>
      <c r="G72">
        <v>0</v>
      </c>
      <c r="H72">
        <v>8</v>
      </c>
      <c r="I72">
        <v>2</v>
      </c>
      <c r="J72">
        <v>0.9</v>
      </c>
      <c r="K72" s="3">
        <v>10.207160949706999</v>
      </c>
      <c r="L72" s="10">
        <v>2.2460556030273402</v>
      </c>
      <c r="M72">
        <v>1.6180114746093699</v>
      </c>
      <c r="N72">
        <v>6.8111667633056596</v>
      </c>
      <c r="O72">
        <v>4</v>
      </c>
      <c r="P72">
        <v>4</v>
      </c>
      <c r="Q72">
        <v>14</v>
      </c>
      <c r="R72" s="16">
        <v>0.28570000000000001</v>
      </c>
      <c r="S72" s="16">
        <f t="shared" si="6"/>
        <v>0.4</v>
      </c>
      <c r="T72">
        <v>4.3518047332763699</v>
      </c>
      <c r="U72">
        <v>4.0632410049438503</v>
      </c>
      <c r="V72">
        <v>3.7538657188415501</v>
      </c>
      <c r="W72" s="17">
        <v>0.30937528610229498</v>
      </c>
      <c r="X72">
        <v>0.59793901443481401</v>
      </c>
      <c r="Y72">
        <v>0.59793901443481401</v>
      </c>
      <c r="Z72">
        <v>0.4</v>
      </c>
      <c r="AA72">
        <v>1</v>
      </c>
      <c r="AB72">
        <v>0.71428571428571397</v>
      </c>
      <c r="AC72">
        <v>0.83333333333333304</v>
      </c>
      <c r="AD72">
        <v>0</v>
      </c>
      <c r="AE72">
        <v>0.6</v>
      </c>
    </row>
    <row r="73" spans="1:31" x14ac:dyDescent="0.15">
      <c r="A73" s="6">
        <v>525</v>
      </c>
      <c r="B73">
        <v>18</v>
      </c>
      <c r="C73">
        <v>2</v>
      </c>
      <c r="D73">
        <v>10</v>
      </c>
      <c r="E73">
        <v>10</v>
      </c>
      <c r="F73">
        <v>10</v>
      </c>
      <c r="G73">
        <v>0</v>
      </c>
      <c r="H73">
        <v>8</v>
      </c>
      <c r="I73">
        <v>2</v>
      </c>
      <c r="J73">
        <v>0.9</v>
      </c>
      <c r="K73" s="3">
        <v>10.4091300964356</v>
      </c>
      <c r="L73" s="10">
        <v>2.2461204528808598</v>
      </c>
      <c r="M73">
        <v>1.6515083312988299</v>
      </c>
      <c r="N73">
        <v>7.2306842803955096</v>
      </c>
      <c r="O73">
        <v>5</v>
      </c>
      <c r="P73">
        <v>5</v>
      </c>
      <c r="Q73">
        <v>15</v>
      </c>
      <c r="R73" s="16">
        <v>0.33329999999999999</v>
      </c>
      <c r="S73" s="16">
        <f t="shared" si="6"/>
        <v>0.5</v>
      </c>
      <c r="T73">
        <v>4.5163688659668004</v>
      </c>
      <c r="U73">
        <v>4.1969671249389604</v>
      </c>
      <c r="V73">
        <v>3.89863085746765</v>
      </c>
      <c r="W73" s="17">
        <v>0.29833626747131298</v>
      </c>
      <c r="X73">
        <v>0.61773800849914595</v>
      </c>
      <c r="Y73">
        <v>0.61773800849914595</v>
      </c>
      <c r="Z73">
        <v>0.5</v>
      </c>
      <c r="AA73">
        <v>1</v>
      </c>
      <c r="AB73">
        <v>0.66666666666666696</v>
      </c>
      <c r="AC73">
        <v>0.8</v>
      </c>
      <c r="AD73">
        <v>0</v>
      </c>
      <c r="AE73">
        <v>0.5</v>
      </c>
    </row>
    <row r="74" spans="1:31" x14ac:dyDescent="0.15">
      <c r="A74" s="6">
        <v>602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 s="3">
        <v>10.192476272583001</v>
      </c>
      <c r="L74" s="10">
        <v>2.9104270935058598</v>
      </c>
      <c r="M74">
        <v>2.3252792358398402</v>
      </c>
      <c r="N74">
        <v>6.1768379211425799</v>
      </c>
      <c r="O74">
        <v>5</v>
      </c>
      <c r="P74">
        <v>5</v>
      </c>
      <c r="Q74">
        <v>15</v>
      </c>
      <c r="R74" s="16">
        <v>0.33329999999999999</v>
      </c>
      <c r="S74" s="16">
        <f t="shared" si="6"/>
        <v>0.5</v>
      </c>
      <c r="T74">
        <v>4.1273612976074201</v>
      </c>
      <c r="U74">
        <v>3.8802869319915798</v>
      </c>
      <c r="V74">
        <v>3.5175795555114702</v>
      </c>
      <c r="W74" s="17">
        <v>0.36270737648010198</v>
      </c>
      <c r="X74">
        <v>0.60978174209594704</v>
      </c>
      <c r="Y74">
        <v>0.60978174209594704</v>
      </c>
      <c r="Z74">
        <v>0.5</v>
      </c>
      <c r="AA74">
        <v>1</v>
      </c>
      <c r="AB74">
        <v>0.66666666666666696</v>
      </c>
      <c r="AC74">
        <v>0.8</v>
      </c>
      <c r="AD74">
        <v>0</v>
      </c>
      <c r="AE74">
        <v>0.5</v>
      </c>
    </row>
    <row r="75" spans="1:31" x14ac:dyDescent="0.15">
      <c r="A75" s="6">
        <v>834</v>
      </c>
      <c r="B75">
        <v>18</v>
      </c>
      <c r="C75">
        <v>2</v>
      </c>
      <c r="D75">
        <v>10</v>
      </c>
      <c r="E75">
        <v>10</v>
      </c>
      <c r="F75">
        <v>10</v>
      </c>
      <c r="G75">
        <v>0</v>
      </c>
      <c r="H75">
        <v>8</v>
      </c>
      <c r="I75">
        <v>2</v>
      </c>
      <c r="J75">
        <v>0.9</v>
      </c>
      <c r="K75" s="3">
        <v>10.4121608734131</v>
      </c>
      <c r="L75" s="10">
        <v>2.2625465393066402</v>
      </c>
      <c r="M75">
        <v>1.6365547180175799</v>
      </c>
      <c r="N75">
        <v>7.0570545196533203</v>
      </c>
      <c r="O75">
        <v>4</v>
      </c>
      <c r="P75">
        <v>4</v>
      </c>
      <c r="Q75">
        <v>14</v>
      </c>
      <c r="R75" s="16">
        <v>0.28570000000000001</v>
      </c>
      <c r="S75" s="16">
        <f t="shared" ref="S75:S81" si="7">O75/E75</f>
        <v>0.4</v>
      </c>
      <c r="T75">
        <v>4.5424346923828098</v>
      </c>
      <c r="U75">
        <v>4.2352447509765598</v>
      </c>
      <c r="V75">
        <v>3.9195265769958501</v>
      </c>
      <c r="W75" s="17">
        <v>0.315718173980713</v>
      </c>
      <c r="X75">
        <v>0.622908115386963</v>
      </c>
      <c r="Y75">
        <v>0.622908115386963</v>
      </c>
      <c r="Z75">
        <v>0.4</v>
      </c>
      <c r="AA75">
        <v>1</v>
      </c>
      <c r="AB75">
        <v>0.71428571428571397</v>
      </c>
      <c r="AC75">
        <v>0.83333333333333304</v>
      </c>
      <c r="AD75">
        <v>0</v>
      </c>
      <c r="AE75">
        <v>0.6</v>
      </c>
    </row>
    <row r="76" spans="1:31" x14ac:dyDescent="0.15">
      <c r="A76" s="6">
        <v>269</v>
      </c>
      <c r="B76">
        <v>18</v>
      </c>
      <c r="C76">
        <v>2</v>
      </c>
      <c r="D76">
        <v>10</v>
      </c>
      <c r="E76">
        <v>10</v>
      </c>
      <c r="F76">
        <v>10</v>
      </c>
      <c r="G76">
        <v>0</v>
      </c>
      <c r="H76">
        <v>8</v>
      </c>
      <c r="I76">
        <v>2</v>
      </c>
      <c r="J76">
        <v>0.9</v>
      </c>
      <c r="K76" s="3">
        <v>12.125684738159199</v>
      </c>
      <c r="L76" s="10">
        <v>2.8903121948242201</v>
      </c>
      <c r="M76">
        <v>2.1766777038574201</v>
      </c>
      <c r="N76">
        <v>7.9760437011718697</v>
      </c>
      <c r="O76">
        <v>4</v>
      </c>
      <c r="P76">
        <v>4</v>
      </c>
      <c r="Q76">
        <v>14</v>
      </c>
      <c r="R76" s="16">
        <v>0.28570000000000001</v>
      </c>
      <c r="S76" s="16">
        <f t="shared" si="7"/>
        <v>0.4</v>
      </c>
      <c r="T76">
        <v>4.1562347412109402</v>
      </c>
      <c r="U76">
        <v>3.9122827053070099</v>
      </c>
      <c r="V76">
        <v>3.52935862541199</v>
      </c>
      <c r="W76" s="17">
        <v>0.38292407989501898</v>
      </c>
      <c r="X76">
        <v>0.62687611579894997</v>
      </c>
      <c r="Y76">
        <v>0.62687611579894997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792</v>
      </c>
      <c r="B77">
        <v>18</v>
      </c>
      <c r="C77">
        <v>2</v>
      </c>
      <c r="D77">
        <v>10</v>
      </c>
      <c r="E77">
        <v>10</v>
      </c>
      <c r="F77">
        <v>10</v>
      </c>
      <c r="G77">
        <v>0</v>
      </c>
      <c r="H77">
        <v>8</v>
      </c>
      <c r="I77">
        <v>2</v>
      </c>
      <c r="J77">
        <v>0.9</v>
      </c>
      <c r="K77" s="3">
        <v>10.127443313598601</v>
      </c>
      <c r="L77" s="10">
        <v>2.29244804382324</v>
      </c>
      <c r="M77">
        <v>1.6838493347168</v>
      </c>
      <c r="N77">
        <v>6.7507514953613299</v>
      </c>
      <c r="O77">
        <v>5</v>
      </c>
      <c r="P77">
        <v>5</v>
      </c>
      <c r="Q77">
        <v>15</v>
      </c>
      <c r="R77" s="16">
        <v>0.33329999999999999</v>
      </c>
      <c r="S77" s="16">
        <f t="shared" si="7"/>
        <v>0.5</v>
      </c>
      <c r="T77">
        <v>4.5376281738281197</v>
      </c>
      <c r="U77">
        <v>4.2138810157775897</v>
      </c>
      <c r="V77">
        <v>3.9024033546447701</v>
      </c>
      <c r="W77" s="17">
        <v>0.311477661132812</v>
      </c>
      <c r="X77">
        <v>0.63522481918335005</v>
      </c>
      <c r="Y77">
        <v>0.63522481918335005</v>
      </c>
      <c r="Z77">
        <v>0.5</v>
      </c>
      <c r="AA77">
        <v>1</v>
      </c>
      <c r="AB77">
        <v>0.66666666666666696</v>
      </c>
      <c r="AC77">
        <v>0.8</v>
      </c>
      <c r="AD77">
        <v>0</v>
      </c>
      <c r="AE77">
        <v>0.5</v>
      </c>
    </row>
    <row r="78" spans="1:31" x14ac:dyDescent="0.15">
      <c r="A78" s="6">
        <v>467</v>
      </c>
      <c r="B78">
        <v>17</v>
      </c>
      <c r="C78">
        <v>3</v>
      </c>
      <c r="D78">
        <v>10</v>
      </c>
      <c r="E78">
        <v>10</v>
      </c>
      <c r="F78">
        <v>10</v>
      </c>
      <c r="G78">
        <v>0</v>
      </c>
      <c r="H78">
        <v>7</v>
      </c>
      <c r="I78">
        <v>3</v>
      </c>
      <c r="J78">
        <v>0.85</v>
      </c>
      <c r="K78" s="3">
        <v>9.6845302581787092</v>
      </c>
      <c r="L78" s="10">
        <v>2.90005683898926</v>
      </c>
      <c r="M78">
        <v>1.73856353759766</v>
      </c>
      <c r="N78">
        <v>5.82045555114746</v>
      </c>
      <c r="O78">
        <v>4</v>
      </c>
      <c r="P78">
        <v>4</v>
      </c>
      <c r="Q78">
        <v>14</v>
      </c>
      <c r="R78" s="16">
        <v>0.28570000000000001</v>
      </c>
      <c r="S78" s="16">
        <f t="shared" si="7"/>
        <v>0.4</v>
      </c>
      <c r="T78">
        <v>4.0338935852050799</v>
      </c>
      <c r="U78">
        <v>3.7603669166564901</v>
      </c>
      <c r="V78">
        <v>3.4259200096130402</v>
      </c>
      <c r="W78" s="17">
        <v>0.33444690704345698</v>
      </c>
      <c r="X78">
        <v>0.60797357559204102</v>
      </c>
      <c r="Y78">
        <v>0.60797357559204102</v>
      </c>
      <c r="Z78">
        <v>0.4</v>
      </c>
      <c r="AA78">
        <v>1</v>
      </c>
      <c r="AB78">
        <v>0.71428571428571397</v>
      </c>
      <c r="AC78">
        <v>0.83333333333333304</v>
      </c>
      <c r="AD78">
        <v>0</v>
      </c>
      <c r="AE78">
        <v>0.6</v>
      </c>
    </row>
    <row r="79" spans="1:31" x14ac:dyDescent="0.15">
      <c r="A79" s="6">
        <v>183</v>
      </c>
      <c r="B79">
        <v>17</v>
      </c>
      <c r="C79">
        <v>3</v>
      </c>
      <c r="D79">
        <v>10</v>
      </c>
      <c r="E79">
        <v>10</v>
      </c>
      <c r="F79">
        <v>10</v>
      </c>
      <c r="G79">
        <v>0</v>
      </c>
      <c r="H79">
        <v>7</v>
      </c>
      <c r="I79">
        <v>3</v>
      </c>
      <c r="J79">
        <v>0.85</v>
      </c>
      <c r="K79" s="3">
        <v>9.4128532409668004</v>
      </c>
      <c r="L79" s="10">
        <v>2.87297439575195</v>
      </c>
      <c r="M79">
        <v>1.80317306518555</v>
      </c>
      <c r="N79">
        <v>5.7767181396484402</v>
      </c>
      <c r="O79">
        <v>4</v>
      </c>
      <c r="P79">
        <v>4</v>
      </c>
      <c r="Q79">
        <v>14</v>
      </c>
      <c r="R79" s="16">
        <v>0.28570000000000001</v>
      </c>
      <c r="S79" s="16">
        <f t="shared" si="7"/>
        <v>0.4</v>
      </c>
      <c r="T79">
        <v>4.2707386016845703</v>
      </c>
      <c r="U79">
        <v>3.9551260471343999</v>
      </c>
      <c r="V79">
        <v>3.6365687847137398</v>
      </c>
      <c r="W79" s="17">
        <v>0.31855726242065402</v>
      </c>
      <c r="X79">
        <v>0.63416981697082497</v>
      </c>
      <c r="Y79">
        <v>0.63416981697082497</v>
      </c>
      <c r="Z79">
        <v>0.4</v>
      </c>
      <c r="AA79">
        <v>1</v>
      </c>
      <c r="AB79">
        <v>0.71428571428571397</v>
      </c>
      <c r="AC79">
        <v>0.83333333333333304</v>
      </c>
      <c r="AD79">
        <v>0</v>
      </c>
      <c r="AE79">
        <v>0.6</v>
      </c>
    </row>
    <row r="80" spans="1:31" x14ac:dyDescent="0.15">
      <c r="A80" s="6">
        <v>286</v>
      </c>
      <c r="B80">
        <v>19</v>
      </c>
      <c r="C80">
        <v>1</v>
      </c>
      <c r="D80">
        <v>10</v>
      </c>
      <c r="E80">
        <v>10</v>
      </c>
      <c r="F80">
        <v>10</v>
      </c>
      <c r="G80">
        <v>0</v>
      </c>
      <c r="H80">
        <v>9</v>
      </c>
      <c r="I80">
        <v>1</v>
      </c>
      <c r="J80">
        <v>0.95</v>
      </c>
      <c r="K80" s="3">
        <v>12.8378410339356</v>
      </c>
      <c r="L80" s="10">
        <v>2.9072399139404301</v>
      </c>
      <c r="M80">
        <v>2.6796112060546902</v>
      </c>
      <c r="N80">
        <v>8.7577018737793004</v>
      </c>
      <c r="O80">
        <v>4</v>
      </c>
      <c r="P80">
        <v>4</v>
      </c>
      <c r="Q80">
        <v>14</v>
      </c>
      <c r="R80" s="16">
        <v>0.28570000000000001</v>
      </c>
      <c r="S80" s="16">
        <f t="shared" si="7"/>
        <v>0.4</v>
      </c>
      <c r="T80">
        <v>4.4647865295410201</v>
      </c>
      <c r="U80">
        <v>4.2403440475463903</v>
      </c>
      <c r="V80">
        <v>3.8660018444061302</v>
      </c>
      <c r="W80" s="17">
        <v>0.37434220314025901</v>
      </c>
      <c r="X80">
        <v>0.59878468513488803</v>
      </c>
      <c r="Y80">
        <v>0.59878468513488803</v>
      </c>
      <c r="Z80">
        <v>0.4</v>
      </c>
      <c r="AA80">
        <v>1</v>
      </c>
      <c r="AB80">
        <v>0.71428571428571397</v>
      </c>
      <c r="AC80">
        <v>0.83333333333333304</v>
      </c>
      <c r="AD80">
        <v>0</v>
      </c>
      <c r="AE80">
        <v>0.6</v>
      </c>
    </row>
    <row r="81" spans="1:31" x14ac:dyDescent="0.15">
      <c r="A81" s="6">
        <v>928</v>
      </c>
      <c r="B81">
        <v>19</v>
      </c>
      <c r="C81">
        <v>1</v>
      </c>
      <c r="D81">
        <v>10</v>
      </c>
      <c r="E81">
        <v>10</v>
      </c>
      <c r="F81">
        <v>10</v>
      </c>
      <c r="G81">
        <v>0</v>
      </c>
      <c r="H81">
        <v>9</v>
      </c>
      <c r="I81">
        <v>1</v>
      </c>
      <c r="J81">
        <v>0.95</v>
      </c>
      <c r="K81" s="3">
        <v>13.035099029541</v>
      </c>
      <c r="L81" s="10">
        <v>2.36561775207519</v>
      </c>
      <c r="M81">
        <v>2.0867767333984402</v>
      </c>
      <c r="N81">
        <v>9.0665988922119105</v>
      </c>
      <c r="O81">
        <v>4</v>
      </c>
      <c r="P81">
        <v>4</v>
      </c>
      <c r="Q81">
        <v>14</v>
      </c>
      <c r="R81" s="16">
        <v>0.28570000000000001</v>
      </c>
      <c r="S81" s="16">
        <f t="shared" si="7"/>
        <v>0.4</v>
      </c>
      <c r="T81">
        <v>4.4604320526123002</v>
      </c>
      <c r="U81">
        <v>4.2258830070495597</v>
      </c>
      <c r="V81">
        <v>3.8717770576477002</v>
      </c>
      <c r="W81" s="17">
        <v>0.35410594940185602</v>
      </c>
      <c r="X81">
        <v>0.58865499496460005</v>
      </c>
      <c r="Y81">
        <v>0.58865499496460005</v>
      </c>
      <c r="Z81">
        <v>0.4</v>
      </c>
      <c r="AA81">
        <v>1</v>
      </c>
      <c r="AB81">
        <v>0.71428571428571397</v>
      </c>
      <c r="AC81">
        <v>0.83333333333333304</v>
      </c>
      <c r="AD81">
        <v>0</v>
      </c>
      <c r="AE81">
        <v>0.6</v>
      </c>
    </row>
    <row r="82" spans="1:31" s="3" customFormat="1" x14ac:dyDescent="0.15">
      <c r="K82" s="13" t="s">
        <v>29</v>
      </c>
      <c r="L82" s="10">
        <f>AVERAGE(L2:L81)</f>
        <v>1.908929872512817</v>
      </c>
      <c r="W82" s="17">
        <f t="shared" ref="W82:AE82" si="8">AVERAGE(W2:W81)</f>
        <v>0.28901027441024779</v>
      </c>
      <c r="Z82" s="3">
        <f t="shared" si="8"/>
        <v>0.54249999999999965</v>
      </c>
      <c r="AA82" s="3">
        <f t="shared" si="8"/>
        <v>0.99624999999999986</v>
      </c>
      <c r="AB82" s="3">
        <f t="shared" si="8"/>
        <v>0.65245248419880775</v>
      </c>
      <c r="AC82" s="3">
        <f t="shared" si="8"/>
        <v>0.78695983806853342</v>
      </c>
      <c r="AD82" s="3">
        <f t="shared" si="8"/>
        <v>3.7500000000000007E-3</v>
      </c>
      <c r="AE82" s="3">
        <f t="shared" si="8"/>
        <v>0.45375000000000015</v>
      </c>
    </row>
    <row r="83" spans="1:31" s="3" customFormat="1" x14ac:dyDescent="0.15">
      <c r="K83" s="14" t="s">
        <v>30</v>
      </c>
      <c r="L83" s="10">
        <f>MAX(L2:L81)</f>
        <v>2.9104270935058598</v>
      </c>
      <c r="W83" s="17">
        <f t="shared" ref="W83:AE83" si="9">MAX(W2:W81)</f>
        <v>0.40011501312255898</v>
      </c>
      <c r="Z83" s="3">
        <f t="shared" si="9"/>
        <v>0.8</v>
      </c>
      <c r="AA83" s="3">
        <f t="shared" si="9"/>
        <v>1</v>
      </c>
      <c r="AB83" s="3">
        <f t="shared" si="9"/>
        <v>0.76923076923076905</v>
      </c>
      <c r="AC83" s="3">
        <f t="shared" si="9"/>
        <v>0.86956521739130399</v>
      </c>
      <c r="AD83" s="3">
        <f t="shared" si="9"/>
        <v>0.1</v>
      </c>
      <c r="AE83" s="3">
        <f t="shared" si="9"/>
        <v>0.7</v>
      </c>
    </row>
    <row r="84" spans="1:31" s="3" customFormat="1" x14ac:dyDescent="0.15">
      <c r="L84" s="10">
        <f>MIN(L2:L81)</f>
        <v>0.62315750122070301</v>
      </c>
      <c r="W84" s="17">
        <f t="shared" ref="W84:AE84" si="10">MIN(W2:W81)</f>
        <v>0.174000263214111</v>
      </c>
      <c r="Z84" s="3">
        <f t="shared" si="10"/>
        <v>0.3</v>
      </c>
      <c r="AA84" s="3">
        <f t="shared" si="10"/>
        <v>0.9</v>
      </c>
      <c r="AB84" s="3">
        <f t="shared" si="10"/>
        <v>0.55555555555555602</v>
      </c>
      <c r="AC84" s="3">
        <f t="shared" si="10"/>
        <v>0.71428571428571397</v>
      </c>
      <c r="AD84" s="3">
        <f t="shared" si="10"/>
        <v>0</v>
      </c>
      <c r="AE84" s="3">
        <f t="shared" si="10"/>
        <v>0.2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166</v>
      </c>
      <c r="O91" s="3" t="s">
        <v>97</v>
      </c>
      <c r="P91" s="3"/>
      <c r="Q91" s="3"/>
      <c r="R91" s="3"/>
      <c r="W91" s="17"/>
    </row>
    <row r="92" spans="1:31" x14ac:dyDescent="0.15">
      <c r="K92" s="3"/>
      <c r="L92" s="3"/>
      <c r="O92" s="3">
        <v>0.2</v>
      </c>
      <c r="P92" s="3">
        <v>-400</v>
      </c>
      <c r="Q92" s="3">
        <v>1600</v>
      </c>
      <c r="R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</v>
      </c>
      <c r="O93" s="3">
        <v>0.4</v>
      </c>
      <c r="P93" s="3">
        <v>-800</v>
      </c>
      <c r="Q93" s="3">
        <v>1200</v>
      </c>
      <c r="R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3</v>
      </c>
      <c r="O94" s="3">
        <v>0.45</v>
      </c>
      <c r="P94" s="3">
        <v>-900</v>
      </c>
      <c r="Q94" s="3">
        <v>1100</v>
      </c>
      <c r="R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5</v>
      </c>
      <c r="O95" s="3">
        <v>0.49</v>
      </c>
      <c r="P95" s="3">
        <v>-980</v>
      </c>
      <c r="Q95" s="3">
        <v>1020</v>
      </c>
      <c r="R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5</v>
      </c>
      <c r="W96" s="17"/>
    </row>
    <row r="97" spans="11:23" x14ac:dyDescent="0.15">
      <c r="K97" s="3" t="s">
        <v>69</v>
      </c>
      <c r="L97" s="3">
        <f>COUNTIF(L2:L81,"&lt;1.423")-COUNTIF(L2:L81,"&lt;1.228")</f>
        <v>12</v>
      </c>
      <c r="W97" s="17"/>
    </row>
    <row r="98" spans="11:23" s="4" customFormat="1" x14ac:dyDescent="0.15">
      <c r="K98" s="20" t="s">
        <v>70</v>
      </c>
      <c r="L98" s="20">
        <f>COUNTIF(L2:L81,"&lt;1.618")-COUNTIF(L2:L81,"&lt;1.423")</f>
        <v>4</v>
      </c>
      <c r="M98" s="20">
        <v>3</v>
      </c>
      <c r="W98" s="20"/>
    </row>
    <row r="99" spans="11:23" x14ac:dyDescent="0.15">
      <c r="K99" s="3" t="s">
        <v>71</v>
      </c>
      <c r="L99" s="3">
        <f>COUNTIF(L2:L81,"&lt;1.813")-COUNTIF(L2:L81,"&lt;1.618")</f>
        <v>0</v>
      </c>
      <c r="M99" s="3">
        <v>6</v>
      </c>
      <c r="W99" s="17"/>
    </row>
    <row r="100" spans="11:23" x14ac:dyDescent="0.15">
      <c r="K100" s="3" t="s">
        <v>72</v>
      </c>
      <c r="L100" s="3">
        <f>COUNTIF(L2:L81,"&lt;2.008")-COUNTIF(L2:L81,"&lt;1.813")</f>
        <v>10</v>
      </c>
      <c r="M100" s="3">
        <v>8</v>
      </c>
      <c r="W100" s="17"/>
    </row>
    <row r="101" spans="11:23" x14ac:dyDescent="0.15">
      <c r="K101" s="3" t="s">
        <v>73</v>
      </c>
      <c r="L101" s="3">
        <f>COUNTIF(L2:L81,"&lt;2.203")-COUNTIF(L2:L81,"&lt;2.008")</f>
        <v>10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7</v>
      </c>
      <c r="M102" s="3">
        <v>14</v>
      </c>
      <c r="W102" s="17"/>
    </row>
    <row r="103" spans="11:23" s="5" customFormat="1" x14ac:dyDescent="0.15">
      <c r="K103" s="21" t="s">
        <v>75</v>
      </c>
      <c r="L103" s="21">
        <f>COUNTIF(L2:L81,"&lt;2.593")-COUNTIF(L2:L81,"&lt;2.398")</f>
        <v>11</v>
      </c>
      <c r="M103" s="21">
        <v>16</v>
      </c>
      <c r="W103" s="21"/>
    </row>
    <row r="104" spans="11:23" x14ac:dyDescent="0.15">
      <c r="K104" s="3" t="s">
        <v>76</v>
      </c>
      <c r="L104" s="3">
        <f>COUNTIF(L2:L81,"&lt;2.788")-COUNTIF(L2:L81,"&lt;2.593")</f>
        <v>2</v>
      </c>
      <c r="M104" s="3">
        <v>14</v>
      </c>
      <c r="W104" s="17"/>
    </row>
    <row r="105" spans="11:23" x14ac:dyDescent="0.15">
      <c r="K105" s="3" t="s">
        <v>77</v>
      </c>
      <c r="L105" s="3">
        <f>COUNTIF(L2:L81,"&lt;2.983")-COUNTIF(L2:L81,"&lt;2.788")</f>
        <v>10</v>
      </c>
      <c r="M105" s="3">
        <v>11</v>
      </c>
      <c r="W105" s="17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17"/>
    </row>
    <row r="107" spans="11:23" x14ac:dyDescent="0.15">
      <c r="K107" s="3" t="s">
        <v>79</v>
      </c>
      <c r="L107" s="3">
        <f>COUNTIF(L2:L81,"&lt;3.373")-COUNTIF(L2:L81,"&lt;3.178")</f>
        <v>0</v>
      </c>
      <c r="M107" s="3">
        <v>6</v>
      </c>
      <c r="W107" s="17"/>
    </row>
    <row r="108" spans="11:23" s="4" customFormat="1" x14ac:dyDescent="0.15">
      <c r="K108" s="20" t="s">
        <v>80</v>
      </c>
      <c r="L108" s="20">
        <f>COUNTIF(L2:L81,"&lt;3.568")-COUNTIF(L2:L81,"&lt;3.373")</f>
        <v>0</v>
      </c>
      <c r="M108" s="20">
        <v>3</v>
      </c>
      <c r="W108" s="20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0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E105"/>
  <sheetViews>
    <sheetView topLeftCell="H82" workbookViewId="0">
      <selection activeCell="H1" sqref="A1:XFD106"/>
    </sheetView>
  </sheetViews>
  <sheetFormatPr defaultColWidth="8.875" defaultRowHeight="13.5" x14ac:dyDescent="0.15"/>
  <cols>
    <col min="11" max="12" width="19.25" customWidth="1"/>
    <col min="13" max="14" width="12.875"/>
    <col min="20" max="22" width="12.875"/>
    <col min="23" max="23" width="22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1.38002777099609</v>
      </c>
      <c r="M2">
        <v>9999</v>
      </c>
      <c r="N2">
        <v>9999</v>
      </c>
      <c r="O2">
        <v>7</v>
      </c>
      <c r="P2">
        <v>7</v>
      </c>
      <c r="Q2">
        <v>17</v>
      </c>
      <c r="R2" s="16">
        <v>0.4118</v>
      </c>
      <c r="S2" s="16">
        <f t="shared" ref="S2:S54" si="0">O2/E2</f>
        <v>0.7</v>
      </c>
      <c r="T2">
        <v>5.3295555114746103</v>
      </c>
      <c r="U2">
        <v>5.0252656936645499</v>
      </c>
      <c r="V2">
        <v>4.6884260177612296</v>
      </c>
      <c r="W2" s="17">
        <v>0.33683967590331998</v>
      </c>
      <c r="X2">
        <v>0.64112949371337902</v>
      </c>
      <c r="Y2">
        <v>0.64112949371337902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889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12.847942352294901</v>
      </c>
      <c r="L3" s="10">
        <v>1.35564041137695</v>
      </c>
      <c r="M3">
        <v>1.0721321105957</v>
      </c>
      <c r="N3">
        <v>9.9341506958007795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4.9076423645019496</v>
      </c>
      <c r="U3">
        <v>4.5584750175476101</v>
      </c>
      <c r="V3">
        <v>4.2787270545959499</v>
      </c>
      <c r="W3" s="17">
        <v>0.27974796295165999</v>
      </c>
      <c r="X3">
        <v>0.62891530990600597</v>
      </c>
      <c r="Y3">
        <v>0.62891530990600597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108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1.1690254211425799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5.3215236663818404</v>
      </c>
      <c r="U4">
        <v>4.9827470779418999</v>
      </c>
      <c r="V4">
        <v>4.7171287536621103</v>
      </c>
      <c r="W4" s="17">
        <v>0.26561832427978499</v>
      </c>
      <c r="X4">
        <v>0.60439491271972701</v>
      </c>
      <c r="Y4">
        <v>0.60439491271972701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148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13.0470485687256</v>
      </c>
      <c r="L5" s="10">
        <v>1.38150787353516</v>
      </c>
      <c r="M5">
        <v>1.1150970458984399</v>
      </c>
      <c r="N5">
        <v>10.2976226806641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5.2402896881103498</v>
      </c>
      <c r="U5">
        <v>4.8592848777770996</v>
      </c>
      <c r="V5">
        <v>4.59460496902466</v>
      </c>
      <c r="W5" s="17">
        <v>0.26467990875244102</v>
      </c>
      <c r="X5">
        <v>0.64568471908569303</v>
      </c>
      <c r="Y5">
        <v>0.64568471908569303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187</v>
      </c>
      <c r="B6">
        <v>20</v>
      </c>
      <c r="C6">
        <v>0</v>
      </c>
      <c r="D6">
        <v>10</v>
      </c>
      <c r="E6">
        <v>10</v>
      </c>
      <c r="F6">
        <v>10</v>
      </c>
      <c r="G6">
        <v>0</v>
      </c>
      <c r="H6">
        <v>10</v>
      </c>
      <c r="I6">
        <v>0</v>
      </c>
      <c r="J6">
        <v>1</v>
      </c>
      <c r="K6" s="3">
        <v>9999</v>
      </c>
      <c r="L6" s="10">
        <v>1.19601821899414</v>
      </c>
      <c r="M6">
        <v>9999</v>
      </c>
      <c r="N6">
        <v>9999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5.5623149871826199</v>
      </c>
      <c r="U6">
        <v>5.1975145339965803</v>
      </c>
      <c r="V6">
        <v>4.93446588516235</v>
      </c>
      <c r="W6" s="17">
        <v>0.26304864883422902</v>
      </c>
      <c r="X6">
        <v>0.627849102020264</v>
      </c>
      <c r="Y6">
        <v>0.627849102020264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924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12.8609733581543</v>
      </c>
      <c r="L7" s="10">
        <v>1.28487396240234</v>
      </c>
      <c r="M7">
        <v>1.0061149597168</v>
      </c>
      <c r="N7">
        <v>10.074775695800801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5.0540904998779297</v>
      </c>
      <c r="U7">
        <v>4.6821627616882298</v>
      </c>
      <c r="V7">
        <v>4.4225492477417001</v>
      </c>
      <c r="W7" s="17">
        <v>0.25961351394653298</v>
      </c>
      <c r="X7">
        <v>0.63154125213623002</v>
      </c>
      <c r="Y7">
        <v>0.63154125213623002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294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12.664918899536101</v>
      </c>
      <c r="L8" s="10">
        <v>1.37179756164551</v>
      </c>
      <c r="M8">
        <v>1.1112594604492201</v>
      </c>
      <c r="N8">
        <v>9.9425544738769496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4.7319164276123002</v>
      </c>
      <c r="U8">
        <v>4.4100866317748997</v>
      </c>
      <c r="V8">
        <v>4.1611156463623002</v>
      </c>
      <c r="W8" s="17">
        <v>0.24897098541259799</v>
      </c>
      <c r="X8">
        <v>0.57080078125</v>
      </c>
      <c r="Y8">
        <v>0.57080078125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746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12.8204708099365</v>
      </c>
      <c r="L9" s="10">
        <v>1.1058807373046899</v>
      </c>
      <c r="M9">
        <v>0.81927490234375</v>
      </c>
      <c r="N9">
        <v>10.150215148925801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5.5178852081298801</v>
      </c>
      <c r="U9">
        <v>5.10876512527466</v>
      </c>
      <c r="V9">
        <v>4.8603377342224103</v>
      </c>
      <c r="W9" s="17">
        <v>0.24842739105224601</v>
      </c>
      <c r="X9">
        <v>0.65754747390747104</v>
      </c>
      <c r="Y9">
        <v>0.65754747390747104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339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13.1161651611328</v>
      </c>
      <c r="L10" s="10">
        <v>1.14737701416016</v>
      </c>
      <c r="M10">
        <v>0.89725494384765603</v>
      </c>
      <c r="N10">
        <v>10.797456741333001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5.4435863494873002</v>
      </c>
      <c r="U10">
        <v>5.01316595077515</v>
      </c>
      <c r="V10">
        <v>4.7798376083373997</v>
      </c>
      <c r="W10" s="17">
        <v>0.233328342437744</v>
      </c>
      <c r="X10">
        <v>0.66374874114990201</v>
      </c>
      <c r="Y10">
        <v>0.66374874114990201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131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0.62315750122070301</v>
      </c>
      <c r="M11">
        <v>9999</v>
      </c>
      <c r="N11">
        <v>9999</v>
      </c>
      <c r="O11">
        <v>8</v>
      </c>
      <c r="P11">
        <v>8</v>
      </c>
      <c r="Q11">
        <v>18</v>
      </c>
      <c r="R11" s="16">
        <v>0.44440000000000002</v>
      </c>
      <c r="S11" s="16">
        <f t="shared" si="0"/>
        <v>0.8</v>
      </c>
      <c r="T11">
        <v>5.9695529937744096</v>
      </c>
      <c r="U11">
        <v>5.54711818695068</v>
      </c>
      <c r="V11">
        <v>5.31487941741943</v>
      </c>
      <c r="W11" s="17">
        <v>0.23223876953125</v>
      </c>
      <c r="X11">
        <v>0.65467357635498002</v>
      </c>
      <c r="Y11">
        <v>0.65467357635498002</v>
      </c>
      <c r="Z11">
        <v>0.8</v>
      </c>
      <c r="AA11">
        <v>1</v>
      </c>
      <c r="AB11">
        <v>0.55555555555555602</v>
      </c>
      <c r="AC11">
        <v>0.71428571428571397</v>
      </c>
      <c r="AD11">
        <v>0</v>
      </c>
      <c r="AE11">
        <v>0.2</v>
      </c>
    </row>
    <row r="12" spans="1:31" x14ac:dyDescent="0.15">
      <c r="A12" s="6">
        <v>815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0.76312255859375</v>
      </c>
      <c r="M12">
        <v>9999</v>
      </c>
      <c r="N12">
        <v>9999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5.4680137634277299</v>
      </c>
      <c r="U12">
        <v>5.0972056388854998</v>
      </c>
      <c r="V12">
        <v>4.86529636383057</v>
      </c>
      <c r="W12" s="17">
        <v>0.231909275054932</v>
      </c>
      <c r="X12">
        <v>0.60271739959716797</v>
      </c>
      <c r="Y12">
        <v>0.60271739959716797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453</v>
      </c>
      <c r="B13">
        <v>20</v>
      </c>
      <c r="C13">
        <v>0</v>
      </c>
      <c r="D13">
        <v>10</v>
      </c>
      <c r="E13">
        <v>10</v>
      </c>
      <c r="F13">
        <v>10</v>
      </c>
      <c r="G13">
        <v>0</v>
      </c>
      <c r="H13">
        <v>10</v>
      </c>
      <c r="I13">
        <v>0</v>
      </c>
      <c r="J13">
        <v>1</v>
      </c>
      <c r="K13" s="3">
        <v>9999</v>
      </c>
      <c r="L13" s="10">
        <v>1.24942398071289</v>
      </c>
      <c r="M13">
        <v>9999</v>
      </c>
      <c r="N13">
        <v>9999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5.3826427459716797</v>
      </c>
      <c r="U13">
        <v>5.0179872512817401</v>
      </c>
      <c r="V13">
        <v>4.79188776016235</v>
      </c>
      <c r="W13" s="17">
        <v>0.22609949111938499</v>
      </c>
      <c r="X13">
        <v>0.59075498580932595</v>
      </c>
      <c r="Y13">
        <v>0.59075498580932595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968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12.8511085510254</v>
      </c>
      <c r="L14" s="10">
        <v>1.33205413818359</v>
      </c>
      <c r="M14">
        <v>1.1024131774902299</v>
      </c>
      <c r="N14">
        <v>10.502586364746101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5.0909938812255904</v>
      </c>
      <c r="U14">
        <v>4.7128734588623002</v>
      </c>
      <c r="V14">
        <v>4.49585056304932</v>
      </c>
      <c r="W14" s="17">
        <v>0.217022895812988</v>
      </c>
      <c r="X14">
        <v>0.59514331817626998</v>
      </c>
      <c r="Y14">
        <v>0.59514331817626998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102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11.5728454589844</v>
      </c>
      <c r="L15" s="10">
        <v>1.0819282531738299</v>
      </c>
      <c r="M15">
        <v>0.81713104248046897</v>
      </c>
      <c r="N15">
        <v>9.0086383819580096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4.6460762023925799</v>
      </c>
      <c r="U15">
        <v>4.3172607421875</v>
      </c>
      <c r="V15">
        <v>4.1030244827270499</v>
      </c>
      <c r="W15" s="17">
        <v>0.214236259460449</v>
      </c>
      <c r="X15">
        <v>0.54305171966552701</v>
      </c>
      <c r="Y15">
        <v>0.54305171966552701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694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11.305910110473601</v>
      </c>
      <c r="L16" s="10">
        <v>1.3516082763671899</v>
      </c>
      <c r="M16">
        <v>1.11557388305664</v>
      </c>
      <c r="N16">
        <v>8.6999645233154297</v>
      </c>
      <c r="O16">
        <v>6</v>
      </c>
      <c r="P16">
        <v>6</v>
      </c>
      <c r="Q16">
        <v>15</v>
      </c>
      <c r="R16" s="16">
        <v>0.4</v>
      </c>
      <c r="S16" s="16">
        <f t="shared" si="0"/>
        <v>0.6</v>
      </c>
      <c r="T16">
        <v>4.3728122711181596</v>
      </c>
      <c r="U16">
        <v>4.0774874687194798</v>
      </c>
      <c r="V16">
        <v>3.8651390075683598</v>
      </c>
      <c r="W16" s="17">
        <v>0.21234846115112299</v>
      </c>
      <c r="X16">
        <v>0.50767326354980502</v>
      </c>
      <c r="Y16">
        <v>0.50767326354980502</v>
      </c>
      <c r="Z16">
        <v>0.6</v>
      </c>
      <c r="AA16">
        <v>0.9</v>
      </c>
      <c r="AB16">
        <v>0.6</v>
      </c>
      <c r="AC16">
        <v>0.72</v>
      </c>
      <c r="AD16">
        <v>0.1</v>
      </c>
      <c r="AE16">
        <v>0.3</v>
      </c>
    </row>
    <row r="17" spans="1:31" x14ac:dyDescent="0.15">
      <c r="A17" s="6">
        <v>310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10.1208000183106</v>
      </c>
      <c r="L17" s="10">
        <v>1.31255531311035</v>
      </c>
      <c r="M17">
        <v>0.64004898071289096</v>
      </c>
      <c r="N17">
        <v>7.6477699279785201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4.8479423522949201</v>
      </c>
      <c r="U17">
        <v>4.4496707916259801</v>
      </c>
      <c r="V17">
        <v>4.2379841804504403</v>
      </c>
      <c r="W17" s="17">
        <v>0.211686611175537</v>
      </c>
      <c r="X17">
        <v>0.60995817184448198</v>
      </c>
      <c r="Y17">
        <v>0.60995817184448198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719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12.4679870605469</v>
      </c>
      <c r="L18" s="10">
        <v>0.9932861328125</v>
      </c>
      <c r="M18">
        <v>0.73222351074218694</v>
      </c>
      <c r="N18">
        <v>10.1390686035156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5.5025005340576199</v>
      </c>
      <c r="U18">
        <v>5.0746541023254403</v>
      </c>
      <c r="V18">
        <v>4.8636293411254901</v>
      </c>
      <c r="W18" s="17">
        <v>0.21102476119995101</v>
      </c>
      <c r="X18">
        <v>0.63887119293212902</v>
      </c>
      <c r="Y18">
        <v>0.63887119293212902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524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9.8586711883544904</v>
      </c>
      <c r="L19" s="10">
        <v>1.31509017944336</v>
      </c>
      <c r="M19">
        <v>0.68877792358398404</v>
      </c>
      <c r="N19">
        <v>7.5478954315185502</v>
      </c>
      <c r="O19">
        <v>6</v>
      </c>
      <c r="P19">
        <v>6</v>
      </c>
      <c r="Q19">
        <v>16</v>
      </c>
      <c r="R19" s="16">
        <v>0.375</v>
      </c>
      <c r="S19" s="16">
        <f t="shared" si="0"/>
        <v>0.6</v>
      </c>
      <c r="T19">
        <v>4.7864208221435502</v>
      </c>
      <c r="U19">
        <v>4.3702192306518501</v>
      </c>
      <c r="V19">
        <v>4.1623697280883798</v>
      </c>
      <c r="W19" s="17">
        <v>0.20784950256347701</v>
      </c>
      <c r="X19">
        <v>0.624051094055176</v>
      </c>
      <c r="Y19">
        <v>0.624051094055176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x14ac:dyDescent="0.15">
      <c r="A20" s="6">
        <v>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12.1930656433106</v>
      </c>
      <c r="L20" s="10">
        <v>0.93176651000976596</v>
      </c>
      <c r="M20">
        <v>0.68011474609375</v>
      </c>
      <c r="N20">
        <v>9.9960212707519496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4.7625770568847701</v>
      </c>
      <c r="U20">
        <v>4.3940777778625497</v>
      </c>
      <c r="V20">
        <v>4.1864080429077104</v>
      </c>
      <c r="W20" s="17">
        <v>0.20766973495483401</v>
      </c>
      <c r="X20">
        <v>0.576169013977051</v>
      </c>
      <c r="Y20">
        <v>0.576169013977051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87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10.2613677978516</v>
      </c>
      <c r="L21" s="10">
        <v>1.2967643737793</v>
      </c>
      <c r="M21">
        <v>0.64139175415039096</v>
      </c>
      <c r="N21">
        <v>7.9288749694824201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5.1760005950927699</v>
      </c>
      <c r="U21">
        <v>4.7194967269897496</v>
      </c>
      <c r="V21">
        <v>4.5122494697570801</v>
      </c>
      <c r="W21" s="17">
        <v>0.20724725723266599</v>
      </c>
      <c r="X21">
        <v>0.66375112533569303</v>
      </c>
      <c r="Y21">
        <v>0.66375112533569303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62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11.756799697876</v>
      </c>
      <c r="L22" s="10">
        <v>0.95130538940429699</v>
      </c>
      <c r="M22">
        <v>0.69935607910156194</v>
      </c>
      <c r="N22">
        <v>9.4865608215331996</v>
      </c>
      <c r="O22">
        <v>6</v>
      </c>
      <c r="P22">
        <v>6</v>
      </c>
      <c r="Q22">
        <v>16</v>
      </c>
      <c r="R22" s="16">
        <v>0.375</v>
      </c>
      <c r="S22" s="16">
        <f t="shared" si="0"/>
        <v>0.6</v>
      </c>
      <c r="T22">
        <v>5.0025730133056596</v>
      </c>
      <c r="U22">
        <v>4.6297860145568803</v>
      </c>
      <c r="V22">
        <v>4.4298167228698704</v>
      </c>
      <c r="W22" s="17">
        <v>0.199969291687012</v>
      </c>
      <c r="X22">
        <v>0.57275629043579102</v>
      </c>
      <c r="Y22">
        <v>0.57275629043579102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s="2" customFormat="1" x14ac:dyDescent="0.15">
      <c r="A23" s="7">
        <v>883</v>
      </c>
      <c r="B23" s="2">
        <v>19</v>
      </c>
      <c r="C23" s="2">
        <v>1</v>
      </c>
      <c r="D23" s="2">
        <v>10</v>
      </c>
      <c r="E23" s="2">
        <v>10</v>
      </c>
      <c r="F23" s="2">
        <v>10</v>
      </c>
      <c r="G23" s="2">
        <v>0</v>
      </c>
      <c r="H23" s="2">
        <v>9</v>
      </c>
      <c r="I23" s="2">
        <v>1</v>
      </c>
      <c r="J23" s="2">
        <v>0.95</v>
      </c>
      <c r="K23" s="11">
        <v>13.1649417877197</v>
      </c>
      <c r="L23" s="11">
        <v>0.86118316650390603</v>
      </c>
      <c r="M23" s="2">
        <v>0.61101913452148404</v>
      </c>
      <c r="N23" s="2">
        <v>11.1692409515381</v>
      </c>
      <c r="O23" s="2">
        <v>8</v>
      </c>
      <c r="P23" s="2">
        <v>8</v>
      </c>
      <c r="Q23" s="2">
        <v>18</v>
      </c>
      <c r="R23" s="18">
        <v>0.44440000000000002</v>
      </c>
      <c r="S23" s="18">
        <f t="shared" si="0"/>
        <v>0.8</v>
      </c>
      <c r="T23" s="2">
        <v>5.68410301208496</v>
      </c>
      <c r="U23" s="2">
        <v>5.2268161773681596</v>
      </c>
      <c r="V23" s="2">
        <v>5.0366511344909703</v>
      </c>
      <c r="W23" s="11">
        <v>0.19016504287719699</v>
      </c>
      <c r="X23" s="2">
        <v>0.64745187759399403</v>
      </c>
      <c r="Y23" s="2">
        <v>0.64745187759399403</v>
      </c>
      <c r="Z23" s="2">
        <v>0.8</v>
      </c>
      <c r="AA23" s="2">
        <v>1</v>
      </c>
      <c r="AB23" s="2">
        <v>0.55555555555555602</v>
      </c>
      <c r="AC23" s="2">
        <v>0.71428571428571397</v>
      </c>
      <c r="AD23" s="2">
        <v>0</v>
      </c>
      <c r="AE23" s="2">
        <v>0.2</v>
      </c>
    </row>
    <row r="24" spans="1:31" x14ac:dyDescent="0.15">
      <c r="A24" s="6">
        <v>650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10.4459686279297</v>
      </c>
      <c r="L24" s="10">
        <v>2.49098777770996</v>
      </c>
      <c r="M24">
        <v>1.87667465209961</v>
      </c>
      <c r="N24">
        <v>6.8721752166748002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4.5496177673339799</v>
      </c>
      <c r="U24">
        <v>4.2510433197021502</v>
      </c>
      <c r="V24">
        <v>3.9183669090271001</v>
      </c>
      <c r="W24" s="17">
        <v>0.33267641067504899</v>
      </c>
      <c r="X24">
        <v>0.63125085830688499</v>
      </c>
      <c r="Y24">
        <v>0.63125085830688499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235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11.3900394439697</v>
      </c>
      <c r="L25" s="10">
        <v>2.4912586212158199</v>
      </c>
      <c r="M25">
        <v>1.7519493103027299</v>
      </c>
      <c r="N25">
        <v>7.4269104003906197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4.2479076385498002</v>
      </c>
      <c r="U25">
        <v>3.9892611503601101</v>
      </c>
      <c r="V25">
        <v>3.6309616565704301</v>
      </c>
      <c r="W25" s="17">
        <v>0.35829949378967302</v>
      </c>
      <c r="X25">
        <v>0.61694598197937001</v>
      </c>
      <c r="Y25">
        <v>0.61694598197937001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39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9.4858074188232404</v>
      </c>
      <c r="L26" s="10">
        <v>2.5182456970214799</v>
      </c>
      <c r="M26">
        <v>1.84243392944336</v>
      </c>
      <c r="N26">
        <v>5.33036231994629</v>
      </c>
      <c r="O26">
        <v>4</v>
      </c>
      <c r="P26">
        <v>4</v>
      </c>
      <c r="Q26">
        <v>14</v>
      </c>
      <c r="R26" s="16">
        <v>0.28570000000000001</v>
      </c>
      <c r="S26" s="16">
        <f t="shared" si="0"/>
        <v>0.4</v>
      </c>
      <c r="T26">
        <v>4.1952648162841797</v>
      </c>
      <c r="U26">
        <v>3.94472360610962</v>
      </c>
      <c r="V26">
        <v>3.5989799499511701</v>
      </c>
      <c r="W26" s="17">
        <v>0.34574365615844699</v>
      </c>
      <c r="X26">
        <v>0.59628486633300803</v>
      </c>
      <c r="Y26">
        <v>0.59628486633300803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6">
        <v>266</v>
      </c>
      <c r="B27">
        <v>20</v>
      </c>
      <c r="C27">
        <v>0</v>
      </c>
      <c r="D27">
        <v>10</v>
      </c>
      <c r="E27">
        <v>10</v>
      </c>
      <c r="F27">
        <v>10</v>
      </c>
      <c r="G27">
        <v>0</v>
      </c>
      <c r="H27">
        <v>10</v>
      </c>
      <c r="I27">
        <v>0</v>
      </c>
      <c r="J27">
        <v>1</v>
      </c>
      <c r="K27" s="3">
        <v>9999</v>
      </c>
      <c r="L27" s="10">
        <v>1.4628143310546899</v>
      </c>
      <c r="M27">
        <v>9999</v>
      </c>
      <c r="N27">
        <v>9999</v>
      </c>
      <c r="O27">
        <v>7</v>
      </c>
      <c r="P27">
        <v>7</v>
      </c>
      <c r="Q27">
        <v>17</v>
      </c>
      <c r="R27" s="16">
        <v>0.4118</v>
      </c>
      <c r="S27" s="16">
        <f t="shared" si="0"/>
        <v>0.7</v>
      </c>
      <c r="T27">
        <v>5.3689861297607404</v>
      </c>
      <c r="U27">
        <v>5.0368461608886701</v>
      </c>
      <c r="V27">
        <v>4.7484502792358398</v>
      </c>
      <c r="W27" s="17">
        <v>0.28839588165283198</v>
      </c>
      <c r="X27">
        <v>0.62053585052490201</v>
      </c>
      <c r="Y27">
        <v>0.62053585052490201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9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13.212623596191399</v>
      </c>
      <c r="L28" s="10">
        <v>1.4628982543945299</v>
      </c>
      <c r="M28">
        <v>1.17099380493164</v>
      </c>
      <c r="N28">
        <v>10.136251449585</v>
      </c>
      <c r="O28">
        <v>6</v>
      </c>
      <c r="P28">
        <v>6</v>
      </c>
      <c r="Q28">
        <v>16</v>
      </c>
      <c r="R28" s="16">
        <v>0.375</v>
      </c>
      <c r="S28" s="16">
        <f t="shared" si="0"/>
        <v>0.6</v>
      </c>
      <c r="T28">
        <v>5.1509895324706996</v>
      </c>
      <c r="U28">
        <v>4.78108787536621</v>
      </c>
      <c r="V28">
        <v>4.4879059791564897</v>
      </c>
      <c r="W28" s="17">
        <v>0.29318189620971702</v>
      </c>
      <c r="X28">
        <v>0.66308355331420898</v>
      </c>
      <c r="Y28">
        <v>0.66308355331420898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605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12.234582901001</v>
      </c>
      <c r="L29" s="10">
        <v>1.4849395751953101</v>
      </c>
      <c r="M29">
        <v>1.1470413208007799</v>
      </c>
      <c r="N29">
        <v>8.5650405883789098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4.8164787292480504</v>
      </c>
      <c r="U29">
        <v>4.51497507095337</v>
      </c>
      <c r="V29">
        <v>4.22275638580322</v>
      </c>
      <c r="W29" s="17">
        <v>0.29221868515014598</v>
      </c>
      <c r="X29">
        <v>0.593722343444824</v>
      </c>
      <c r="Y29">
        <v>0.593722343444824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683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9.7066001892089808</v>
      </c>
      <c r="L30" s="10">
        <v>2.5342216491699201</v>
      </c>
      <c r="M30">
        <v>2.0012359619140598</v>
      </c>
      <c r="N30">
        <v>6.3005638122558603</v>
      </c>
      <c r="O30">
        <v>5</v>
      </c>
      <c r="P30">
        <v>5</v>
      </c>
      <c r="Q30">
        <v>15</v>
      </c>
      <c r="R30" s="16">
        <v>0.33329999999999999</v>
      </c>
      <c r="S30" s="16">
        <f t="shared" si="0"/>
        <v>0.5</v>
      </c>
      <c r="T30">
        <v>4.3522033691406197</v>
      </c>
      <c r="U30">
        <v>4.0658607482910201</v>
      </c>
      <c r="V30">
        <v>3.76070356369019</v>
      </c>
      <c r="W30" s="17">
        <v>0.30515718460083002</v>
      </c>
      <c r="X30">
        <v>0.59149980545043901</v>
      </c>
      <c r="Y30">
        <v>0.59149980545043901</v>
      </c>
      <c r="Z30">
        <v>0.5</v>
      </c>
      <c r="AA30">
        <v>1</v>
      </c>
      <c r="AB30">
        <v>0.66666666666666696</v>
      </c>
      <c r="AC30">
        <v>0.8</v>
      </c>
      <c r="AD30">
        <v>0</v>
      </c>
      <c r="AE30">
        <v>0.5</v>
      </c>
    </row>
    <row r="31" spans="1:31" x14ac:dyDescent="0.15">
      <c r="A31" s="6">
        <v>643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9.4739933013915998</v>
      </c>
      <c r="L31" s="10">
        <v>2.4208908081054701</v>
      </c>
      <c r="M31">
        <v>1.8413391113281199</v>
      </c>
      <c r="N31">
        <v>5.9186210632324201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4.3844013214111301</v>
      </c>
      <c r="U31">
        <v>4.1026039123535201</v>
      </c>
      <c r="V31">
        <v>3.7823348045349099</v>
      </c>
      <c r="W31" s="17">
        <v>0.32026910781860402</v>
      </c>
      <c r="X31">
        <v>0.60206651687622104</v>
      </c>
      <c r="Y31">
        <v>0.60206651687622104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597</v>
      </c>
      <c r="B32">
        <v>20</v>
      </c>
      <c r="C32">
        <v>0</v>
      </c>
      <c r="D32">
        <v>10</v>
      </c>
      <c r="E32">
        <v>10</v>
      </c>
      <c r="F32">
        <v>10</v>
      </c>
      <c r="G32">
        <v>0</v>
      </c>
      <c r="H32">
        <v>10</v>
      </c>
      <c r="I32">
        <v>0</v>
      </c>
      <c r="J32">
        <v>1</v>
      </c>
      <c r="K32" s="3">
        <v>9999</v>
      </c>
      <c r="L32" s="10">
        <v>1.51375961303711</v>
      </c>
      <c r="M32">
        <v>9999</v>
      </c>
      <c r="N32">
        <v>9999</v>
      </c>
      <c r="O32">
        <v>6</v>
      </c>
      <c r="P32">
        <v>6</v>
      </c>
      <c r="Q32">
        <v>16</v>
      </c>
      <c r="R32" s="16">
        <v>0.375</v>
      </c>
      <c r="S32" s="16">
        <f t="shared" si="0"/>
        <v>0.6</v>
      </c>
      <c r="T32">
        <v>5.5073699951171902</v>
      </c>
      <c r="U32">
        <v>5.1733651161193803</v>
      </c>
      <c r="V32">
        <v>4.8597078323364302</v>
      </c>
      <c r="W32" s="17">
        <v>0.31365728378295898</v>
      </c>
      <c r="X32">
        <v>0.64766216278076205</v>
      </c>
      <c r="Y32">
        <v>0.64766216278076205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803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12.3123073577881</v>
      </c>
      <c r="L33" s="10">
        <v>2.4238433837890598</v>
      </c>
      <c r="M33">
        <v>2.1898860931396502</v>
      </c>
      <c r="N33">
        <v>8.6475849151611293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3.9681911468505899</v>
      </c>
      <c r="U33">
        <v>3.7666637897491499</v>
      </c>
      <c r="V33">
        <v>3.41755175590515</v>
      </c>
      <c r="W33" s="17">
        <v>0.34911203384399397</v>
      </c>
      <c r="X33">
        <v>0.55063939094543501</v>
      </c>
      <c r="Y33">
        <v>0.55063939094543501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682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10.768314361572299</v>
      </c>
      <c r="L34" s="10">
        <v>2.4762840270996098</v>
      </c>
      <c r="M34">
        <v>1.8694534301757799</v>
      </c>
      <c r="N34">
        <v>7.3308639526367196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4.4071083068847701</v>
      </c>
      <c r="U34">
        <v>4.1228580474853498</v>
      </c>
      <c r="V34">
        <v>3.8104205131530802</v>
      </c>
      <c r="W34" s="17">
        <v>0.312437534332275</v>
      </c>
      <c r="X34">
        <v>0.59668779373168901</v>
      </c>
      <c r="Y34">
        <v>0.59668779373168901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317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9.8195228576660192</v>
      </c>
      <c r="L35" s="10">
        <v>2.5452957153320299</v>
      </c>
      <c r="M35">
        <v>1.9575824737548799</v>
      </c>
      <c r="N35">
        <v>6.1542224884033203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4.2932720184326199</v>
      </c>
      <c r="U35">
        <v>4.0327382087707502</v>
      </c>
      <c r="V35">
        <v>3.7078118324279798</v>
      </c>
      <c r="W35" s="17">
        <v>0.32492637634277299</v>
      </c>
      <c r="X35">
        <v>0.585460186004639</v>
      </c>
      <c r="Y35">
        <v>0.585460186004639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538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13.0384979248047</v>
      </c>
      <c r="L36" s="10">
        <v>2.5367488861084002</v>
      </c>
      <c r="M36">
        <v>2.3458824157714799</v>
      </c>
      <c r="N36">
        <v>9.7599239349365199</v>
      </c>
      <c r="O36">
        <v>6</v>
      </c>
      <c r="P36">
        <v>6</v>
      </c>
      <c r="Q36">
        <v>16</v>
      </c>
      <c r="R36" s="16">
        <v>0.375</v>
      </c>
      <c r="S36" s="16">
        <f t="shared" si="0"/>
        <v>0.6</v>
      </c>
      <c r="T36">
        <v>4.6303787231445304</v>
      </c>
      <c r="U36">
        <v>4.3344349861145002</v>
      </c>
      <c r="V36">
        <v>4.0118227005004901</v>
      </c>
      <c r="W36" s="17">
        <v>0.322612285614014</v>
      </c>
      <c r="X36">
        <v>0.61855602264404297</v>
      </c>
      <c r="Y36">
        <v>0.61855602264404297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900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12.232154846191399</v>
      </c>
      <c r="L37" s="10">
        <v>2.5374488830566402</v>
      </c>
      <c r="M37">
        <v>2.3517436981201199</v>
      </c>
      <c r="N37">
        <v>8.9147891998290998</v>
      </c>
      <c r="O37">
        <v>7</v>
      </c>
      <c r="P37">
        <v>7</v>
      </c>
      <c r="Q37">
        <v>17</v>
      </c>
      <c r="R37" s="16">
        <v>0.4118</v>
      </c>
      <c r="S37" s="16">
        <f t="shared" si="0"/>
        <v>0.7</v>
      </c>
      <c r="T37">
        <v>4.3516101837158203</v>
      </c>
      <c r="U37">
        <v>4.1041736602783203</v>
      </c>
      <c r="V37">
        <v>3.7931709289550799</v>
      </c>
      <c r="W37" s="17">
        <v>0.31100273132324202</v>
      </c>
      <c r="X37">
        <v>0.55843925476074197</v>
      </c>
      <c r="Y37">
        <v>0.55843925476074197</v>
      </c>
      <c r="Z37">
        <v>0.7</v>
      </c>
      <c r="AA37">
        <v>1</v>
      </c>
      <c r="AB37">
        <v>0.58823529411764697</v>
      </c>
      <c r="AC37">
        <v>0.74074074074074103</v>
      </c>
      <c r="AD37">
        <v>0</v>
      </c>
      <c r="AE37">
        <v>0.3</v>
      </c>
    </row>
    <row r="38" spans="1:31" x14ac:dyDescent="0.15">
      <c r="A38" s="6">
        <v>935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12.895305633544901</v>
      </c>
      <c r="L38" s="10">
        <v>2.0056800842285201</v>
      </c>
      <c r="M38">
        <v>1.7586364746093699</v>
      </c>
      <c r="N38">
        <v>9.6291980743408203</v>
      </c>
      <c r="O38">
        <v>6</v>
      </c>
      <c r="P38">
        <v>6</v>
      </c>
      <c r="Q38">
        <v>16</v>
      </c>
      <c r="R38" s="16">
        <v>0.375</v>
      </c>
      <c r="S38" s="16">
        <f t="shared" si="0"/>
        <v>0.6</v>
      </c>
      <c r="T38">
        <v>5.2304878234863299</v>
      </c>
      <c r="U38">
        <v>4.8850607872009304</v>
      </c>
      <c r="V38">
        <v>4.5756163597106898</v>
      </c>
      <c r="W38" s="17">
        <v>0.30944442749023399</v>
      </c>
      <c r="X38">
        <v>0.65487146377563499</v>
      </c>
      <c r="Y38">
        <v>0.65487146377563499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806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12.9845275878906</v>
      </c>
      <c r="L39" s="10">
        <v>2.0112686157226598</v>
      </c>
      <c r="M39">
        <v>1.7668647766113299</v>
      </c>
      <c r="N39">
        <v>9.7484550476074201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4.8279895782470703</v>
      </c>
      <c r="U39">
        <v>4.5147790908813503</v>
      </c>
      <c r="V39">
        <v>4.2017807960510298</v>
      </c>
      <c r="W39" s="17">
        <v>0.31299829483032199</v>
      </c>
      <c r="X39">
        <v>0.62620878219604503</v>
      </c>
      <c r="Y39">
        <v>0.62620878219604503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529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11.5277290344238</v>
      </c>
      <c r="L40" s="10">
        <v>2.7787723541259801</v>
      </c>
      <c r="M40">
        <v>2.1110267639160201</v>
      </c>
      <c r="N40">
        <v>7.5974636077880904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4.1621055603027299</v>
      </c>
      <c r="U40">
        <v>3.9118816852569598</v>
      </c>
      <c r="V40">
        <v>3.5439484119415301</v>
      </c>
      <c r="W40" s="17">
        <v>0.36793327331543002</v>
      </c>
      <c r="X40">
        <v>0.61815714836120605</v>
      </c>
      <c r="Y40">
        <v>0.61815714836120605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714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13.255451202392599</v>
      </c>
      <c r="L41" s="10">
        <v>2.7501449584960902</v>
      </c>
      <c r="M41">
        <v>2.50296974182129</v>
      </c>
      <c r="N41">
        <v>9.2007598876953107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4.4799461364746103</v>
      </c>
      <c r="U41">
        <v>4.2444767951965297</v>
      </c>
      <c r="V41">
        <v>3.8443617820739702</v>
      </c>
      <c r="W41" s="17">
        <v>0.40011501312255898</v>
      </c>
      <c r="X41">
        <v>0.63558435440063499</v>
      </c>
      <c r="Y41">
        <v>0.63558435440063499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534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9.6313228607177699</v>
      </c>
      <c r="L42" s="10">
        <v>2.81527900695801</v>
      </c>
      <c r="M42">
        <v>1.5942535400390601</v>
      </c>
      <c r="N42">
        <v>5.6671161651611301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4.1572589874267596</v>
      </c>
      <c r="U42">
        <v>3.8546435832977299</v>
      </c>
      <c r="V42">
        <v>3.5190665721893302</v>
      </c>
      <c r="W42" s="17">
        <v>0.33557701110839799</v>
      </c>
      <c r="X42">
        <v>0.63819241523742698</v>
      </c>
      <c r="Y42">
        <v>0.63819241523742698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8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10.032100677490201</v>
      </c>
      <c r="L43" s="10">
        <v>2.0374279022216801</v>
      </c>
      <c r="M43">
        <v>1.35663986206055</v>
      </c>
      <c r="N43">
        <v>6.5893821716308603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4.4516887664794904</v>
      </c>
      <c r="U43">
        <v>4.1336708068847701</v>
      </c>
      <c r="V43">
        <v>3.82903051376343</v>
      </c>
      <c r="W43" s="17">
        <v>0.304640293121338</v>
      </c>
      <c r="X43">
        <v>0.62265825271606401</v>
      </c>
      <c r="Y43">
        <v>0.62265825271606401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141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10.3313331604004</v>
      </c>
      <c r="L44" s="10">
        <v>2.0478324890136701</v>
      </c>
      <c r="M44">
        <v>1.35721588134766</v>
      </c>
      <c r="N44">
        <v>6.9013252258300799</v>
      </c>
      <c r="O44">
        <v>5</v>
      </c>
      <c r="P44">
        <v>5</v>
      </c>
      <c r="Q44">
        <v>15</v>
      </c>
      <c r="R44" s="16">
        <v>0.33329999999999999</v>
      </c>
      <c r="S44" s="16">
        <f t="shared" si="0"/>
        <v>0.5</v>
      </c>
      <c r="T44">
        <v>4.6949310302734402</v>
      </c>
      <c r="U44">
        <v>4.3674135208129901</v>
      </c>
      <c r="V44">
        <v>4.0722942352294904</v>
      </c>
      <c r="W44" s="17">
        <v>0.29511928558349598</v>
      </c>
      <c r="X44">
        <v>0.62263679504394498</v>
      </c>
      <c r="Y44">
        <v>0.62263679504394498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140</v>
      </c>
      <c r="B45">
        <v>19</v>
      </c>
      <c r="C45">
        <v>1</v>
      </c>
      <c r="D45">
        <v>10</v>
      </c>
      <c r="E45">
        <v>10</v>
      </c>
      <c r="F45">
        <v>10</v>
      </c>
      <c r="G45">
        <v>0</v>
      </c>
      <c r="H45">
        <v>9</v>
      </c>
      <c r="I45">
        <v>1</v>
      </c>
      <c r="J45">
        <v>0.95</v>
      </c>
      <c r="K45" s="3">
        <v>12.781984329223601</v>
      </c>
      <c r="L45" s="10">
        <v>2.0721778869628902</v>
      </c>
      <c r="M45">
        <v>1.83835220336914</v>
      </c>
      <c r="N45">
        <v>9.5615386962890607</v>
      </c>
      <c r="O45">
        <v>5</v>
      </c>
      <c r="P45">
        <v>5</v>
      </c>
      <c r="Q45">
        <v>15</v>
      </c>
      <c r="R45" s="16">
        <v>0.33329999999999999</v>
      </c>
      <c r="S45" s="16">
        <f t="shared" si="0"/>
        <v>0.5</v>
      </c>
      <c r="T45">
        <v>4.7281875610351598</v>
      </c>
      <c r="U45">
        <v>4.4298238754272496</v>
      </c>
      <c r="V45">
        <v>4.11706447601318</v>
      </c>
      <c r="W45" s="17">
        <v>0.312759399414062</v>
      </c>
      <c r="X45">
        <v>0.61112308502197299</v>
      </c>
      <c r="Y45">
        <v>0.61112308502197299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696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11.557004928588899</v>
      </c>
      <c r="L46" s="10">
        <v>2.10552978515625</v>
      </c>
      <c r="M46">
        <v>1.8621940612793</v>
      </c>
      <c r="N46">
        <v>8.0682544708252006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3.9785842895507799</v>
      </c>
      <c r="U46">
        <v>3.7728855609893799</v>
      </c>
      <c r="V46">
        <v>3.4656283855438201</v>
      </c>
      <c r="W46" s="17">
        <v>0.30725717544555697</v>
      </c>
      <c r="X46">
        <v>0.51295590400695801</v>
      </c>
      <c r="Y46">
        <v>0.51295590400695801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833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9.99371337890625</v>
      </c>
      <c r="L47" s="10">
        <v>2.1343574523925799</v>
      </c>
      <c r="M47">
        <v>1.4716148376464799</v>
      </c>
      <c r="N47">
        <v>6.5104637145996103</v>
      </c>
      <c r="O47">
        <v>5</v>
      </c>
      <c r="P47">
        <v>5</v>
      </c>
      <c r="Q47">
        <v>15</v>
      </c>
      <c r="R47" s="16">
        <v>0.33329999999999999</v>
      </c>
      <c r="S47" s="16">
        <f t="shared" si="0"/>
        <v>0.5</v>
      </c>
      <c r="T47">
        <v>4.3172283172607404</v>
      </c>
      <c r="U47">
        <v>4.0264840126037598</v>
      </c>
      <c r="V47">
        <v>3.7139267921447701</v>
      </c>
      <c r="W47" s="17">
        <v>0.31255722045898399</v>
      </c>
      <c r="X47">
        <v>0.60330152511596702</v>
      </c>
      <c r="Y47">
        <v>0.60330152511596702</v>
      </c>
      <c r="Z47">
        <v>0.5</v>
      </c>
      <c r="AA47">
        <v>1</v>
      </c>
      <c r="AB47">
        <v>0.66666666666666696</v>
      </c>
      <c r="AC47">
        <v>0.8</v>
      </c>
      <c r="AD47">
        <v>0</v>
      </c>
      <c r="AE47">
        <v>0.5</v>
      </c>
    </row>
    <row r="48" spans="1:31" x14ac:dyDescent="0.15">
      <c r="A48" s="6">
        <v>429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10.1026954650879</v>
      </c>
      <c r="L48" s="10">
        <v>2.1424312591552699</v>
      </c>
      <c r="M48">
        <v>1.48140716552734</v>
      </c>
      <c r="N48">
        <v>6.6452274322509801</v>
      </c>
      <c r="O48">
        <v>5</v>
      </c>
      <c r="P48">
        <v>5</v>
      </c>
      <c r="Q48">
        <v>15</v>
      </c>
      <c r="R48" s="16">
        <v>0.33329999999999999</v>
      </c>
      <c r="S48" s="16">
        <f t="shared" si="0"/>
        <v>0.5</v>
      </c>
      <c r="T48">
        <v>4.2912883758544904</v>
      </c>
      <c r="U48">
        <v>4.0109171867370597</v>
      </c>
      <c r="V48">
        <v>3.7211456298828098</v>
      </c>
      <c r="W48" s="17">
        <v>0.28977155685424799</v>
      </c>
      <c r="X48">
        <v>0.57014274597168002</v>
      </c>
      <c r="Y48">
        <v>0.57014274597168002</v>
      </c>
      <c r="Z48">
        <v>0.5</v>
      </c>
      <c r="AA48">
        <v>1</v>
      </c>
      <c r="AB48">
        <v>0.66666666666666696</v>
      </c>
      <c r="AC48">
        <v>0.8</v>
      </c>
      <c r="AD48">
        <v>0</v>
      </c>
      <c r="AE48">
        <v>0.5</v>
      </c>
    </row>
    <row r="49" spans="1:31" x14ac:dyDescent="0.15">
      <c r="A49" s="6">
        <v>712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9.6322612762451207</v>
      </c>
      <c r="L49" s="10">
        <v>2.1474685668945299</v>
      </c>
      <c r="M49">
        <v>1.529052734375</v>
      </c>
      <c r="N49">
        <v>6.263916015625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4.0794773101806596</v>
      </c>
      <c r="U49">
        <v>3.8034794330596902</v>
      </c>
      <c r="V49">
        <v>3.5078749656677202</v>
      </c>
      <c r="W49" s="17">
        <v>0.295604467391968</v>
      </c>
      <c r="X49">
        <v>0.57160234451293901</v>
      </c>
      <c r="Y49">
        <v>0.57160234451293901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195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9.5682582855224592</v>
      </c>
      <c r="L50" s="10">
        <v>2.8551826477050799</v>
      </c>
      <c r="M50">
        <v>1.73777008056641</v>
      </c>
      <c r="N50">
        <v>5.8653812408447301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4.23862648010254</v>
      </c>
      <c r="U50">
        <v>3.9338898658752401</v>
      </c>
      <c r="V50">
        <v>3.6075196266174299</v>
      </c>
      <c r="W50" s="17">
        <v>0.326370239257812</v>
      </c>
      <c r="X50">
        <v>0.63110685348510698</v>
      </c>
      <c r="Y50">
        <v>0.63110685348510698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855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9.8626899719238299</v>
      </c>
      <c r="L51" s="10">
        <v>2.1980857849121098</v>
      </c>
      <c r="M51">
        <v>1.5481758117675799</v>
      </c>
      <c r="N51">
        <v>6.3311920166015598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4.3179283142089799</v>
      </c>
      <c r="U51">
        <v>4.03924560546875</v>
      </c>
      <c r="V51">
        <v>3.72537040710449</v>
      </c>
      <c r="W51" s="17">
        <v>0.31387519836425798</v>
      </c>
      <c r="X51">
        <v>0.59255790710449197</v>
      </c>
      <c r="Y51">
        <v>0.59255790710449197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668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12.4697608947754</v>
      </c>
      <c r="L52" s="10">
        <v>2.2100162506103498</v>
      </c>
      <c r="M52">
        <v>1.9326705932617201</v>
      </c>
      <c r="N52">
        <v>8.6262435913085902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4.5913066864013699</v>
      </c>
      <c r="U52">
        <v>4.33756351470947</v>
      </c>
      <c r="V52">
        <v>3.9905815124511701</v>
      </c>
      <c r="W52" s="17">
        <v>0.346982002258301</v>
      </c>
      <c r="X52">
        <v>0.60072517395019498</v>
      </c>
      <c r="Y52">
        <v>0.60072517395019498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0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10.8487205505371</v>
      </c>
      <c r="L53" s="10">
        <v>2.2319488525390598</v>
      </c>
      <c r="M53">
        <v>1.5590057373046899</v>
      </c>
      <c r="N53">
        <v>7.4062690734863299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4.5414714813232404</v>
      </c>
      <c r="U53">
        <v>4.2360644340515101</v>
      </c>
      <c r="V53">
        <v>3.9238123893737802</v>
      </c>
      <c r="W53" s="17">
        <v>0.31225204467773399</v>
      </c>
      <c r="X53">
        <v>0.617659091949463</v>
      </c>
      <c r="Y53">
        <v>0.617659091949463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315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10.207160949706999</v>
      </c>
      <c r="L54" s="10">
        <v>2.2460556030273402</v>
      </c>
      <c r="M54">
        <v>1.6180114746093699</v>
      </c>
      <c r="N54">
        <v>6.8111667633056596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4.3518047332763699</v>
      </c>
      <c r="U54">
        <v>4.0632410049438503</v>
      </c>
      <c r="V54">
        <v>3.7538657188415501</v>
      </c>
      <c r="W54" s="17">
        <v>0.30937528610229498</v>
      </c>
      <c r="X54">
        <v>0.59793901443481401</v>
      </c>
      <c r="Y54">
        <v>0.59793901443481401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602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10.192476272583001</v>
      </c>
      <c r="L55" s="10">
        <v>2.9104270935058598</v>
      </c>
      <c r="M55">
        <v>2.3252792358398402</v>
      </c>
      <c r="N55">
        <v>6.1768379211425799</v>
      </c>
      <c r="O55">
        <v>5</v>
      </c>
      <c r="P55">
        <v>5</v>
      </c>
      <c r="Q55">
        <v>15</v>
      </c>
      <c r="R55" s="16">
        <v>0.33329999999999999</v>
      </c>
      <c r="S55" s="16">
        <f t="shared" ref="S55:S62" si="1">O55/E55</f>
        <v>0.5</v>
      </c>
      <c r="T55">
        <v>4.1273612976074201</v>
      </c>
      <c r="U55">
        <v>3.8802869319915798</v>
      </c>
      <c r="V55">
        <v>3.5175795555114702</v>
      </c>
      <c r="W55" s="17">
        <v>0.36270737648010198</v>
      </c>
      <c r="X55">
        <v>0.60978174209594704</v>
      </c>
      <c r="Y55">
        <v>0.60978174209594704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834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10.4121608734131</v>
      </c>
      <c r="L56" s="10">
        <v>2.2625465393066402</v>
      </c>
      <c r="M56">
        <v>1.6365547180175799</v>
      </c>
      <c r="N56">
        <v>7.0570545196533203</v>
      </c>
      <c r="O56">
        <v>4</v>
      </c>
      <c r="P56">
        <v>4</v>
      </c>
      <c r="Q56">
        <v>14</v>
      </c>
      <c r="R56" s="16">
        <v>0.28570000000000001</v>
      </c>
      <c r="S56" s="16">
        <f t="shared" si="1"/>
        <v>0.4</v>
      </c>
      <c r="T56">
        <v>4.5424346923828098</v>
      </c>
      <c r="U56">
        <v>4.2352447509765598</v>
      </c>
      <c r="V56">
        <v>3.9195265769958501</v>
      </c>
      <c r="W56" s="17">
        <v>0.315718173980713</v>
      </c>
      <c r="X56">
        <v>0.622908115386963</v>
      </c>
      <c r="Y56">
        <v>0.622908115386963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269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12.125684738159199</v>
      </c>
      <c r="L57" s="10">
        <v>2.8903121948242201</v>
      </c>
      <c r="M57">
        <v>2.1766777038574201</v>
      </c>
      <c r="N57">
        <v>7.9760437011718697</v>
      </c>
      <c r="O57">
        <v>4</v>
      </c>
      <c r="P57">
        <v>4</v>
      </c>
      <c r="Q57">
        <v>14</v>
      </c>
      <c r="R57" s="16">
        <v>0.28570000000000001</v>
      </c>
      <c r="S57" s="16">
        <f t="shared" si="1"/>
        <v>0.4</v>
      </c>
      <c r="T57">
        <v>4.1562347412109402</v>
      </c>
      <c r="U57">
        <v>3.9122827053070099</v>
      </c>
      <c r="V57">
        <v>3.52935862541199</v>
      </c>
      <c r="W57" s="17">
        <v>0.38292407989501898</v>
      </c>
      <c r="X57">
        <v>0.62687611579894997</v>
      </c>
      <c r="Y57">
        <v>0.62687611579894997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792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10.127443313598601</v>
      </c>
      <c r="L58" s="10">
        <v>2.29244804382324</v>
      </c>
      <c r="M58">
        <v>1.6838493347168</v>
      </c>
      <c r="N58">
        <v>6.7507514953613299</v>
      </c>
      <c r="O58">
        <v>5</v>
      </c>
      <c r="P58">
        <v>5</v>
      </c>
      <c r="Q58">
        <v>15</v>
      </c>
      <c r="R58" s="16">
        <v>0.33329999999999999</v>
      </c>
      <c r="S58" s="16">
        <f t="shared" si="1"/>
        <v>0.5</v>
      </c>
      <c r="T58">
        <v>4.5376281738281197</v>
      </c>
      <c r="U58">
        <v>4.2138810157775897</v>
      </c>
      <c r="V58">
        <v>3.9024033546447701</v>
      </c>
      <c r="W58" s="17">
        <v>0.311477661132812</v>
      </c>
      <c r="X58">
        <v>0.63522481918335005</v>
      </c>
      <c r="Y58">
        <v>0.63522481918335005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467</v>
      </c>
      <c r="B59">
        <v>17</v>
      </c>
      <c r="C59">
        <v>3</v>
      </c>
      <c r="D59">
        <v>10</v>
      </c>
      <c r="E59">
        <v>10</v>
      </c>
      <c r="F59">
        <v>10</v>
      </c>
      <c r="G59">
        <v>0</v>
      </c>
      <c r="H59">
        <v>7</v>
      </c>
      <c r="I59">
        <v>3</v>
      </c>
      <c r="J59">
        <v>0.85</v>
      </c>
      <c r="K59" s="3">
        <v>9.6845302581787092</v>
      </c>
      <c r="L59" s="10">
        <v>2.90005683898926</v>
      </c>
      <c r="M59">
        <v>1.73856353759766</v>
      </c>
      <c r="N59">
        <v>5.82045555114746</v>
      </c>
      <c r="O59">
        <v>4</v>
      </c>
      <c r="P59">
        <v>4</v>
      </c>
      <c r="Q59">
        <v>14</v>
      </c>
      <c r="R59" s="16">
        <v>0.28570000000000001</v>
      </c>
      <c r="S59" s="16">
        <f t="shared" si="1"/>
        <v>0.4</v>
      </c>
      <c r="T59">
        <v>4.0338935852050799</v>
      </c>
      <c r="U59">
        <v>3.7603669166564901</v>
      </c>
      <c r="V59">
        <v>3.4259200096130402</v>
      </c>
      <c r="W59" s="17">
        <v>0.33444690704345698</v>
      </c>
      <c r="X59">
        <v>0.60797357559204102</v>
      </c>
      <c r="Y59">
        <v>0.60797357559204102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183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9.4128532409668004</v>
      </c>
      <c r="L60" s="10">
        <v>2.87297439575195</v>
      </c>
      <c r="M60">
        <v>1.80317306518555</v>
      </c>
      <c r="N60">
        <v>5.7767181396484402</v>
      </c>
      <c r="O60">
        <v>4</v>
      </c>
      <c r="P60">
        <v>4</v>
      </c>
      <c r="Q60">
        <v>14</v>
      </c>
      <c r="R60" s="16">
        <v>0.28570000000000001</v>
      </c>
      <c r="S60" s="16">
        <f t="shared" si="1"/>
        <v>0.4</v>
      </c>
      <c r="T60">
        <v>4.2707386016845703</v>
      </c>
      <c r="U60">
        <v>3.9551260471343999</v>
      </c>
      <c r="V60">
        <v>3.6365687847137398</v>
      </c>
      <c r="W60" s="17">
        <v>0.31855726242065402</v>
      </c>
      <c r="X60">
        <v>0.63416981697082497</v>
      </c>
      <c r="Y60">
        <v>0.63416981697082497</v>
      </c>
      <c r="Z60">
        <v>0.4</v>
      </c>
      <c r="AA60">
        <v>1</v>
      </c>
      <c r="AB60">
        <v>0.71428571428571397</v>
      </c>
      <c r="AC60">
        <v>0.83333333333333304</v>
      </c>
      <c r="AD60">
        <v>0</v>
      </c>
      <c r="AE60">
        <v>0.6</v>
      </c>
    </row>
    <row r="61" spans="1:31" x14ac:dyDescent="0.15">
      <c r="A61" s="6">
        <v>286</v>
      </c>
      <c r="B61">
        <v>19</v>
      </c>
      <c r="C61">
        <v>1</v>
      </c>
      <c r="D61">
        <v>10</v>
      </c>
      <c r="E61">
        <v>10</v>
      </c>
      <c r="F61">
        <v>10</v>
      </c>
      <c r="G61">
        <v>0</v>
      </c>
      <c r="H61">
        <v>9</v>
      </c>
      <c r="I61">
        <v>1</v>
      </c>
      <c r="J61">
        <v>0.95</v>
      </c>
      <c r="K61" s="3">
        <v>12.8378410339356</v>
      </c>
      <c r="L61" s="10">
        <v>2.9072399139404301</v>
      </c>
      <c r="M61">
        <v>2.6796112060546902</v>
      </c>
      <c r="N61">
        <v>8.7577018737793004</v>
      </c>
      <c r="O61">
        <v>4</v>
      </c>
      <c r="P61">
        <v>4</v>
      </c>
      <c r="Q61">
        <v>14</v>
      </c>
      <c r="R61" s="16">
        <v>0.28570000000000001</v>
      </c>
      <c r="S61" s="16">
        <f t="shared" si="1"/>
        <v>0.4</v>
      </c>
      <c r="T61">
        <v>4.4647865295410201</v>
      </c>
      <c r="U61">
        <v>4.2403440475463903</v>
      </c>
      <c r="V61">
        <v>3.8660018444061302</v>
      </c>
      <c r="W61" s="17">
        <v>0.37434220314025901</v>
      </c>
      <c r="X61">
        <v>0.59878468513488803</v>
      </c>
      <c r="Y61">
        <v>0.59878468513488803</v>
      </c>
      <c r="Z61">
        <v>0.4</v>
      </c>
      <c r="AA61">
        <v>1</v>
      </c>
      <c r="AB61">
        <v>0.71428571428571397</v>
      </c>
      <c r="AC61">
        <v>0.83333333333333304</v>
      </c>
      <c r="AD61">
        <v>0</v>
      </c>
      <c r="AE61">
        <v>0.6</v>
      </c>
    </row>
    <row r="62" spans="1:31" x14ac:dyDescent="0.15">
      <c r="A62" s="6">
        <v>928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13.035099029541</v>
      </c>
      <c r="L62" s="10">
        <v>2.36561775207519</v>
      </c>
      <c r="M62">
        <v>2.0867767333984402</v>
      </c>
      <c r="N62">
        <v>9.0665988922119105</v>
      </c>
      <c r="O62">
        <v>4</v>
      </c>
      <c r="P62">
        <v>4</v>
      </c>
      <c r="Q62">
        <v>14</v>
      </c>
      <c r="R62" s="16">
        <v>0.28570000000000001</v>
      </c>
      <c r="S62" s="16">
        <f t="shared" si="1"/>
        <v>0.4</v>
      </c>
      <c r="T62">
        <v>4.4604320526123002</v>
      </c>
      <c r="U62">
        <v>4.2258830070495597</v>
      </c>
      <c r="V62">
        <v>3.8717770576477002</v>
      </c>
      <c r="W62" s="17">
        <v>0.35410594940185602</v>
      </c>
      <c r="X62">
        <v>0.58865499496460005</v>
      </c>
      <c r="Y62">
        <v>0.58865499496460005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s="3" customFormat="1" x14ac:dyDescent="0.15">
      <c r="K63" s="13" t="s">
        <v>29</v>
      </c>
      <c r="L63" s="10">
        <f>AVERAGE(L2:L62)</f>
        <v>1.9105953154016715</v>
      </c>
      <c r="W63" s="17">
        <f t="shared" ref="W63:AE63" si="2">AVERAGE(W2:W62)</f>
        <v>0.29256302411438989</v>
      </c>
      <c r="Z63" s="3">
        <f t="shared" si="2"/>
        <v>0.54426229508196688</v>
      </c>
      <c r="AA63" s="3">
        <f t="shared" si="2"/>
        <v>0.99836065573770494</v>
      </c>
      <c r="AB63" s="3">
        <f t="shared" si="2"/>
        <v>0.65226800682441988</v>
      </c>
      <c r="AC63" s="3">
        <f t="shared" si="2"/>
        <v>0.78757288802905334</v>
      </c>
      <c r="AD63" s="3">
        <f t="shared" si="2"/>
        <v>1.639344262295082E-3</v>
      </c>
      <c r="AE63" s="3">
        <f t="shared" si="2"/>
        <v>0.454098360655738</v>
      </c>
    </row>
    <row r="64" spans="1:31" s="3" customFormat="1" x14ac:dyDescent="0.15">
      <c r="K64" s="14" t="s">
        <v>30</v>
      </c>
      <c r="L64" s="10">
        <f>MAX(L2:L62)</f>
        <v>2.9104270935058598</v>
      </c>
      <c r="W64" s="17">
        <f t="shared" ref="W64:AE64" si="3">MAX(W2:W62)</f>
        <v>0.40011501312255898</v>
      </c>
      <c r="Z64" s="3">
        <f t="shared" si="3"/>
        <v>0.8</v>
      </c>
      <c r="AA64" s="3">
        <f t="shared" si="3"/>
        <v>1</v>
      </c>
      <c r="AB64" s="3">
        <f t="shared" si="3"/>
        <v>0.76923076923076905</v>
      </c>
      <c r="AC64" s="3">
        <f t="shared" si="3"/>
        <v>0.86956521739130399</v>
      </c>
      <c r="AD64" s="3">
        <f t="shared" si="3"/>
        <v>0.1</v>
      </c>
      <c r="AE64" s="3">
        <f t="shared" si="3"/>
        <v>0.7</v>
      </c>
    </row>
    <row r="65" spans="11:31" s="3" customFormat="1" x14ac:dyDescent="0.15">
      <c r="L65" s="10">
        <f>MIN(L2:L62)</f>
        <v>0.62315750122070301</v>
      </c>
      <c r="W65" s="17">
        <f t="shared" ref="W65:AE65" si="4">MIN(W2:W62)</f>
        <v>0.19016504287719699</v>
      </c>
      <c r="Z65" s="3">
        <f t="shared" si="4"/>
        <v>0.3</v>
      </c>
      <c r="AA65" s="3">
        <f t="shared" si="4"/>
        <v>0.9</v>
      </c>
      <c r="AB65" s="3">
        <f t="shared" si="4"/>
        <v>0.55555555555555602</v>
      </c>
      <c r="AC65" s="3">
        <f t="shared" si="4"/>
        <v>0.71428571428571397</v>
      </c>
      <c r="AD65" s="3">
        <f t="shared" si="4"/>
        <v>0</v>
      </c>
      <c r="AE65" s="3">
        <f t="shared" si="4"/>
        <v>0.2</v>
      </c>
    </row>
    <row r="66" spans="11:31" x14ac:dyDescent="0.15">
      <c r="K66" s="3"/>
      <c r="L66" s="10"/>
      <c r="W66" s="17"/>
    </row>
    <row r="67" spans="11:31" x14ac:dyDescent="0.15">
      <c r="K67" s="3"/>
      <c r="L67" s="10"/>
      <c r="W67" s="17"/>
    </row>
    <row r="68" spans="11:31" x14ac:dyDescent="0.15">
      <c r="K68" s="3">
        <v>6.0579999999999998</v>
      </c>
      <c r="L68" s="10"/>
      <c r="W68" s="17"/>
    </row>
    <row r="69" spans="11:31" x14ac:dyDescent="0.15">
      <c r="K69" s="3">
        <v>31</v>
      </c>
      <c r="L69" s="10"/>
      <c r="W69" s="17"/>
    </row>
    <row r="70" spans="11:31" x14ac:dyDescent="0.15">
      <c r="K70" s="3">
        <v>0.19500000000000001</v>
      </c>
      <c r="L70" s="10"/>
      <c r="W70" s="17"/>
    </row>
    <row r="71" spans="11:31" x14ac:dyDescent="0.15">
      <c r="K71" s="3"/>
      <c r="L71" s="10"/>
      <c r="W71" s="17"/>
    </row>
    <row r="72" spans="11:31" x14ac:dyDescent="0.15">
      <c r="K72" s="3" t="s">
        <v>31</v>
      </c>
      <c r="L72" s="3" t="s">
        <v>32</v>
      </c>
      <c r="M72" s="3" t="s">
        <v>164</v>
      </c>
      <c r="N72" s="3" t="s">
        <v>166</v>
      </c>
      <c r="O72" s="3" t="s">
        <v>97</v>
      </c>
      <c r="P72" s="3"/>
      <c r="Q72" s="3"/>
      <c r="R72" s="3"/>
      <c r="W72" s="17"/>
    </row>
    <row r="73" spans="11:31" x14ac:dyDescent="0.15">
      <c r="K73" s="3"/>
      <c r="L73" s="3"/>
      <c r="O73" s="3">
        <v>0.2</v>
      </c>
      <c r="P73" s="3">
        <v>-400</v>
      </c>
      <c r="Q73" s="3">
        <v>1600</v>
      </c>
      <c r="R73" s="3">
        <v>80</v>
      </c>
      <c r="W73" s="17"/>
    </row>
    <row r="74" spans="11:31" x14ac:dyDescent="0.15">
      <c r="K74" s="3" t="s">
        <v>65</v>
      </c>
      <c r="L74" s="3">
        <f>COUNTIF(L2:L62,"&lt;0.643")-COUNTIF(L2:L62,"&lt;0.448")</f>
        <v>1</v>
      </c>
      <c r="O74" s="3">
        <v>0.4</v>
      </c>
      <c r="P74" s="3">
        <v>-800</v>
      </c>
      <c r="Q74" s="3">
        <v>1200</v>
      </c>
      <c r="R74" s="3">
        <v>60</v>
      </c>
      <c r="W74" s="17"/>
    </row>
    <row r="75" spans="11:31" x14ac:dyDescent="0.15">
      <c r="K75" s="3" t="s">
        <v>66</v>
      </c>
      <c r="L75" s="3">
        <f>COUNTIF(L2:L62,"&lt;0.838")-COUNTIF(L2:L62,"&lt;0.643")</f>
        <v>1</v>
      </c>
      <c r="O75" s="3">
        <v>0.45</v>
      </c>
      <c r="P75" s="3">
        <v>-900</v>
      </c>
      <c r="Q75" s="3">
        <v>1100</v>
      </c>
      <c r="R75" s="3">
        <v>55</v>
      </c>
      <c r="W75" s="17"/>
    </row>
    <row r="76" spans="11:31" x14ac:dyDescent="0.15">
      <c r="K76" s="3" t="s">
        <v>67</v>
      </c>
      <c r="L76" s="3">
        <f>COUNTIF(L2:L62,"&lt;1.033")-COUNTIF(L2:L62,"&lt;0.838")</f>
        <v>4</v>
      </c>
      <c r="O76" s="3">
        <v>0.49</v>
      </c>
      <c r="P76" s="3">
        <v>-980</v>
      </c>
      <c r="Q76" s="3">
        <v>1020</v>
      </c>
      <c r="R76" s="3">
        <v>51</v>
      </c>
      <c r="W76" s="17"/>
    </row>
    <row r="77" spans="11:31" x14ac:dyDescent="0.15">
      <c r="K77" s="3" t="s">
        <v>68</v>
      </c>
      <c r="L77" s="3">
        <f>COUNTIF(L2:L62,"&lt;1.228")-COUNTIF(L2:L62,"&lt;1.033")</f>
        <v>5</v>
      </c>
      <c r="W77" s="17"/>
    </row>
    <row r="78" spans="11:31" x14ac:dyDescent="0.15">
      <c r="K78" s="3" t="s">
        <v>69</v>
      </c>
      <c r="L78" s="3">
        <f>COUNTIF(L2:L62,"&lt;1.423")-COUNTIF(L2:L62,"&lt;1.228")</f>
        <v>11</v>
      </c>
      <c r="W78" s="17"/>
    </row>
    <row r="79" spans="11:31" s="4" customFormat="1" x14ac:dyDescent="0.15">
      <c r="K79" s="20" t="s">
        <v>70</v>
      </c>
      <c r="L79" s="20">
        <f>COUNTIF(L2:L62,"&lt;1.618")-COUNTIF(L2:L62,"&lt;1.423")</f>
        <v>4</v>
      </c>
      <c r="M79" s="20">
        <v>3</v>
      </c>
      <c r="W79" s="20"/>
    </row>
    <row r="80" spans="11:31" x14ac:dyDescent="0.15">
      <c r="K80" s="3" t="s">
        <v>71</v>
      </c>
      <c r="L80" s="3">
        <f>COUNTIF(L2:L62,"&lt;1.813")-COUNTIF(L2:L62,"&lt;1.618")</f>
        <v>0</v>
      </c>
      <c r="M80" s="3">
        <v>6</v>
      </c>
      <c r="W80" s="17"/>
    </row>
    <row r="81" spans="11:23" x14ac:dyDescent="0.15">
      <c r="K81" s="3" t="s">
        <v>72</v>
      </c>
      <c r="L81" s="3">
        <f>COUNTIF(L2:L62,"&lt;2.008")-COUNTIF(L2:L62,"&lt;1.813")</f>
        <v>1</v>
      </c>
      <c r="M81" s="3">
        <v>8</v>
      </c>
      <c r="W81" s="17"/>
    </row>
    <row r="82" spans="11:23" x14ac:dyDescent="0.15">
      <c r="K82" s="3" t="s">
        <v>73</v>
      </c>
      <c r="L82" s="3">
        <f>COUNTIF(L2:L62,"&lt;2.203")-COUNTIF(L2:L62,"&lt;2.008")</f>
        <v>9</v>
      </c>
      <c r="M82" s="3">
        <v>11</v>
      </c>
      <c r="W82" s="3"/>
    </row>
    <row r="83" spans="11:23" x14ac:dyDescent="0.15">
      <c r="K83" s="3" t="s">
        <v>74</v>
      </c>
      <c r="L83" s="3">
        <f>COUNTIF(L2:L62,"&lt;2.398")-COUNTIF(L2:L62,"&lt;2.203")</f>
        <v>6</v>
      </c>
      <c r="M83" s="3">
        <v>14</v>
      </c>
      <c r="W83" s="17"/>
    </row>
    <row r="84" spans="11:23" s="5" customFormat="1" x14ac:dyDescent="0.15">
      <c r="K84" s="21" t="s">
        <v>75</v>
      </c>
      <c r="L84" s="21">
        <f>COUNTIF(L2:L62,"&lt;2.593")-COUNTIF(L2:L62,"&lt;2.398")</f>
        <v>10</v>
      </c>
      <c r="M84" s="21">
        <v>16</v>
      </c>
      <c r="W84" s="21"/>
    </row>
    <row r="85" spans="11:23" x14ac:dyDescent="0.15">
      <c r="K85" s="3" t="s">
        <v>76</v>
      </c>
      <c r="L85" s="3">
        <f>COUNTIF(L2:L62,"&lt;2.788")-COUNTIF(L2:L62,"&lt;2.593")</f>
        <v>2</v>
      </c>
      <c r="M85" s="3">
        <v>14</v>
      </c>
      <c r="W85" s="17"/>
    </row>
    <row r="86" spans="11:23" x14ac:dyDescent="0.15">
      <c r="K86" s="3" t="s">
        <v>77</v>
      </c>
      <c r="L86" s="3">
        <f>COUNTIF(L2:L62,"&lt;2.983")-COUNTIF(L2:L62,"&lt;2.788")</f>
        <v>7</v>
      </c>
      <c r="M86" s="3">
        <v>11</v>
      </c>
      <c r="W86" s="17"/>
    </row>
    <row r="87" spans="11:23" x14ac:dyDescent="0.15">
      <c r="K87" s="3" t="s">
        <v>78</v>
      </c>
      <c r="L87" s="3">
        <f>COUNTIF(L2:L62,"&lt;3.178")-COUNTIF(L2:L62,"&lt;2.983")</f>
        <v>0</v>
      </c>
      <c r="M87" s="3">
        <v>8</v>
      </c>
      <c r="W87" s="17"/>
    </row>
    <row r="88" spans="11:23" x14ac:dyDescent="0.15">
      <c r="K88" s="3" t="s">
        <v>79</v>
      </c>
      <c r="L88" s="3">
        <f>COUNTIF(L2:L62,"&lt;3.373")-COUNTIF(L2:L62,"&lt;3.178")</f>
        <v>0</v>
      </c>
      <c r="M88" s="3">
        <v>6</v>
      </c>
      <c r="W88" s="17"/>
    </row>
    <row r="89" spans="11:23" s="4" customFormat="1" x14ac:dyDescent="0.15">
      <c r="K89" s="20" t="s">
        <v>80</v>
      </c>
      <c r="L89" s="20">
        <f>COUNTIF(L2:L62,"&lt;3.568")-COUNTIF(L2:L62,"&lt;3.373")</f>
        <v>0</v>
      </c>
      <c r="M89" s="20">
        <v>3</v>
      </c>
      <c r="W89" s="20"/>
    </row>
    <row r="90" spans="11:23" x14ac:dyDescent="0.15">
      <c r="K90" s="3" t="s">
        <v>81</v>
      </c>
      <c r="L90" s="3">
        <f>COUNTIF(L2:L62,"&lt;3.763")-COUNTIF(L2:L62,"&lt;3.568")</f>
        <v>0</v>
      </c>
      <c r="W90" s="17"/>
    </row>
    <row r="91" spans="11:23" x14ac:dyDescent="0.15">
      <c r="K91" s="3" t="s">
        <v>82</v>
      </c>
      <c r="L91" s="3">
        <f>COUNTIF(L2:L62,"&lt;3.958")-COUNTIF(L2:L62,"&lt;3.763")</f>
        <v>0</v>
      </c>
      <c r="W91" s="17"/>
    </row>
    <row r="92" spans="11:23" x14ac:dyDescent="0.15">
      <c r="K92" s="3" t="s">
        <v>83</v>
      </c>
      <c r="L92" s="3">
        <f>COUNTIF(L2:L62,"&lt;4.153")-COUNTIF(L2:L62,"&lt;3.958")</f>
        <v>0</v>
      </c>
      <c r="W92" s="3"/>
    </row>
    <row r="93" spans="11:23" x14ac:dyDescent="0.15">
      <c r="K93" s="3" t="s">
        <v>84</v>
      </c>
      <c r="L93" s="3">
        <f>COUNTIF(L2:L62,"&lt;4.348")-COUNTIF(L2:L62,"&lt;4.153")</f>
        <v>0</v>
      </c>
      <c r="W93" s="17"/>
    </row>
    <row r="94" spans="11:23" x14ac:dyDescent="0.15">
      <c r="K94" s="3" t="s">
        <v>85</v>
      </c>
      <c r="L94" s="3">
        <f>COUNTIF(L2:L62,"&lt;4.543")-COUNTIF(L2:L62,"&lt;4.348")</f>
        <v>0</v>
      </c>
      <c r="W94" s="17"/>
    </row>
    <row r="95" spans="11:23" x14ac:dyDescent="0.15">
      <c r="K95" s="3" t="s">
        <v>86</v>
      </c>
      <c r="L95" s="3">
        <f>COUNTIF(L2:L62,"&lt;4.738")-COUNTIF(L2:L62,"&lt;4.543")</f>
        <v>0</v>
      </c>
      <c r="W95" s="17"/>
    </row>
    <row r="96" spans="11:23" x14ac:dyDescent="0.15">
      <c r="K96" s="3" t="s">
        <v>87</v>
      </c>
      <c r="L96" s="3">
        <f>COUNTIF(L2:L62,"&lt;4.933")-COUNTIF(L2:L62,"&lt;4.738")</f>
        <v>0</v>
      </c>
      <c r="W96" s="17"/>
    </row>
    <row r="97" spans="11:23" x14ac:dyDescent="0.15">
      <c r="K97" s="3" t="s">
        <v>88</v>
      </c>
      <c r="L97" s="3">
        <f>COUNTIF(L2:L62,"&lt;5.128")-COUNTIF(L2:L62,"&lt;4.933")</f>
        <v>0</v>
      </c>
      <c r="W97" s="17"/>
    </row>
    <row r="98" spans="11:23" x14ac:dyDescent="0.15">
      <c r="K98" s="3" t="s">
        <v>89</v>
      </c>
      <c r="L98" s="3">
        <f>COUNTIF(L2:L62,"&lt;5.323")-COUNTIF(L2:L62,"&lt;5.128")</f>
        <v>0</v>
      </c>
      <c r="W98" s="17"/>
    </row>
    <row r="99" spans="11:23" x14ac:dyDescent="0.15">
      <c r="K99" s="3" t="s">
        <v>90</v>
      </c>
      <c r="L99" s="3">
        <f>COUNTIF(L2:L62,"&lt;5.518")-COUNTIF(L2:L62,"&lt;5.323")</f>
        <v>0</v>
      </c>
      <c r="W99" s="17"/>
    </row>
    <row r="100" spans="11:23" x14ac:dyDescent="0.15">
      <c r="K100" s="3" t="s">
        <v>91</v>
      </c>
      <c r="L100" s="3">
        <f>COUNTIF(L2:L62,"&lt;5.713")-COUNTIF(L2:L62,"&lt;5.518")</f>
        <v>0</v>
      </c>
      <c r="W100" s="17"/>
    </row>
    <row r="101" spans="11:23" x14ac:dyDescent="0.15">
      <c r="K101" s="3" t="s">
        <v>92</v>
      </c>
      <c r="L101" s="3">
        <f>COUNTIF(L2:L62,"&lt;5.908")-COUNTIF(L2:L62,"&lt;5.713")</f>
        <v>0</v>
      </c>
      <c r="W101" s="17"/>
    </row>
    <row r="102" spans="11:23" x14ac:dyDescent="0.15">
      <c r="K102" s="3" t="s">
        <v>93</v>
      </c>
      <c r="L102" s="3">
        <f>COUNTIF(L2:L62,"&lt;6.103")-COUNTIF(L2:L62,"&lt;5.908")</f>
        <v>0</v>
      </c>
      <c r="W102" s="17"/>
    </row>
    <row r="103" spans="11:23" x14ac:dyDescent="0.15">
      <c r="K103" s="3" t="s">
        <v>94</v>
      </c>
      <c r="L103" s="3">
        <f>COUNTIF(L2:L62,"&lt;6.298")-COUNTIF(L2:L62,"&lt;6.103")</f>
        <v>0</v>
      </c>
      <c r="W103" s="17"/>
    </row>
    <row r="104" spans="11:23" x14ac:dyDescent="0.15">
      <c r="K104" s="3" t="s">
        <v>95</v>
      </c>
      <c r="L104" s="3">
        <f>COUNTIF(L2:L62,"&lt;6.493")-COUNTIF(L2:L62,"&lt;6.298")</f>
        <v>0</v>
      </c>
      <c r="W104" s="17"/>
    </row>
    <row r="105" spans="11:23" x14ac:dyDescent="0.15">
      <c r="K105" s="3" t="s">
        <v>96</v>
      </c>
      <c r="L105" s="3">
        <f>COUNTIF(L2:L62,"&lt;6.688")-COUNTIF(L2:L62,"&lt;6.493")</f>
        <v>0</v>
      </c>
      <c r="W105" s="17"/>
    </row>
  </sheetData>
  <phoneticPr fontId="5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E99"/>
  <sheetViews>
    <sheetView topLeftCell="H79" workbookViewId="0">
      <selection activeCell="H1" sqref="A1:XFD104"/>
    </sheetView>
  </sheetViews>
  <sheetFormatPr defaultColWidth="8.875" defaultRowHeight="13.5" x14ac:dyDescent="0.15"/>
  <cols>
    <col min="11" max="12" width="17.75" customWidth="1"/>
    <col min="13" max="14" width="12.875"/>
    <col min="20" max="22" width="12.875"/>
    <col min="23" max="23" width="23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1.38002777099609</v>
      </c>
      <c r="M2">
        <v>9999</v>
      </c>
      <c r="N2">
        <v>9999</v>
      </c>
      <c r="O2">
        <v>7</v>
      </c>
      <c r="P2">
        <v>7</v>
      </c>
      <c r="Q2">
        <v>17</v>
      </c>
      <c r="R2" s="16">
        <v>0.4118</v>
      </c>
      <c r="S2" s="16">
        <f>O2/E2</f>
        <v>0.7</v>
      </c>
      <c r="T2">
        <v>5.3295555114746103</v>
      </c>
      <c r="U2">
        <v>5.0252656936645499</v>
      </c>
      <c r="V2">
        <v>4.6884260177612296</v>
      </c>
      <c r="W2" s="17">
        <v>0.33683967590331998</v>
      </c>
      <c r="X2">
        <v>0.64112949371337902</v>
      </c>
      <c r="Y2">
        <v>0.64112949371337902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889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12.847942352294901</v>
      </c>
      <c r="L3" s="10">
        <v>1.35564041137695</v>
      </c>
      <c r="M3">
        <v>1.0721321105957</v>
      </c>
      <c r="N3">
        <v>9.9341506958007795</v>
      </c>
      <c r="O3">
        <v>6</v>
      </c>
      <c r="P3">
        <v>6</v>
      </c>
      <c r="Q3">
        <v>16</v>
      </c>
      <c r="R3" s="16">
        <v>0.375</v>
      </c>
      <c r="S3" s="16">
        <f>O3/E3</f>
        <v>0.6</v>
      </c>
      <c r="T3">
        <v>4.9076423645019496</v>
      </c>
      <c r="U3">
        <v>4.5584750175476101</v>
      </c>
      <c r="V3">
        <v>4.2787270545959499</v>
      </c>
      <c r="W3" s="17">
        <v>0.27974796295165999</v>
      </c>
      <c r="X3">
        <v>0.62891530990600597</v>
      </c>
      <c r="Y3">
        <v>0.62891530990600597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108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1.1690254211425799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>O4/E4</f>
        <v>0.8</v>
      </c>
      <c r="T4">
        <v>5.3215236663818404</v>
      </c>
      <c r="U4">
        <v>4.9827470779418999</v>
      </c>
      <c r="V4">
        <v>4.7171287536621103</v>
      </c>
      <c r="W4" s="17">
        <v>0.26561832427978499</v>
      </c>
      <c r="X4">
        <v>0.60439491271972701</v>
      </c>
      <c r="Y4">
        <v>0.60439491271972701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187</v>
      </c>
      <c r="B5">
        <v>20</v>
      </c>
      <c r="C5">
        <v>0</v>
      </c>
      <c r="D5">
        <v>10</v>
      </c>
      <c r="E5">
        <v>10</v>
      </c>
      <c r="F5">
        <v>10</v>
      </c>
      <c r="G5">
        <v>0</v>
      </c>
      <c r="H5">
        <v>10</v>
      </c>
      <c r="I5">
        <v>0</v>
      </c>
      <c r="J5">
        <v>1</v>
      </c>
      <c r="K5" s="3">
        <v>9999</v>
      </c>
      <c r="L5" s="10">
        <v>1.19601821899414</v>
      </c>
      <c r="M5">
        <v>9999</v>
      </c>
      <c r="N5">
        <v>9999</v>
      </c>
      <c r="O5">
        <v>8</v>
      </c>
      <c r="P5">
        <v>8</v>
      </c>
      <c r="Q5">
        <v>18</v>
      </c>
      <c r="R5" s="16">
        <v>0.44440000000000002</v>
      </c>
      <c r="S5" s="16">
        <f t="shared" ref="S5:S56" si="0">O5/E5</f>
        <v>0.8</v>
      </c>
      <c r="T5">
        <v>5.5623149871826199</v>
      </c>
      <c r="U5">
        <v>5.1975145339965803</v>
      </c>
      <c r="V5">
        <v>4.93446588516235</v>
      </c>
      <c r="W5" s="17">
        <v>0.26304864883422902</v>
      </c>
      <c r="X5">
        <v>0.627849102020264</v>
      </c>
      <c r="Y5">
        <v>0.627849102020264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924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12.8609733581543</v>
      </c>
      <c r="L6" s="10">
        <v>1.28487396240234</v>
      </c>
      <c r="M6">
        <v>1.0061149597168</v>
      </c>
      <c r="N6">
        <v>10.074775695800801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5.0540904998779297</v>
      </c>
      <c r="U6">
        <v>4.6821627616882298</v>
      </c>
      <c r="V6">
        <v>4.4225492477417001</v>
      </c>
      <c r="W6" s="17">
        <v>0.25961351394653298</v>
      </c>
      <c r="X6">
        <v>0.63154125213623002</v>
      </c>
      <c r="Y6">
        <v>0.63154125213623002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294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12.664918899536101</v>
      </c>
      <c r="L7" s="10">
        <v>1.37179756164551</v>
      </c>
      <c r="M7">
        <v>1.1112594604492201</v>
      </c>
      <c r="N7">
        <v>9.9425544738769496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4.7319164276123002</v>
      </c>
      <c r="U7">
        <v>4.4100866317748997</v>
      </c>
      <c r="V7">
        <v>4.1611156463623002</v>
      </c>
      <c r="W7" s="17">
        <v>0.24897098541259799</v>
      </c>
      <c r="X7">
        <v>0.57080078125</v>
      </c>
      <c r="Y7">
        <v>0.57080078125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746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12.8204708099365</v>
      </c>
      <c r="L8" s="10">
        <v>1.1058807373046899</v>
      </c>
      <c r="M8">
        <v>0.81927490234375</v>
      </c>
      <c r="N8">
        <v>10.150215148925801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5.5178852081298801</v>
      </c>
      <c r="U8">
        <v>5.10876512527466</v>
      </c>
      <c r="V8">
        <v>4.8603377342224103</v>
      </c>
      <c r="W8" s="17">
        <v>0.24842739105224601</v>
      </c>
      <c r="X8">
        <v>0.65754747390747104</v>
      </c>
      <c r="Y8">
        <v>0.65754747390747104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339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13.1161651611328</v>
      </c>
      <c r="L9" s="10">
        <v>1.14737701416016</v>
      </c>
      <c r="M9">
        <v>0.89725494384765603</v>
      </c>
      <c r="N9">
        <v>10.797456741333001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5.4435863494873002</v>
      </c>
      <c r="U9">
        <v>5.01316595077515</v>
      </c>
      <c r="V9">
        <v>4.7798376083373997</v>
      </c>
      <c r="W9" s="17">
        <v>0.233328342437744</v>
      </c>
      <c r="X9">
        <v>0.66374874114990201</v>
      </c>
      <c r="Y9">
        <v>0.66374874114990201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131</v>
      </c>
      <c r="B10">
        <v>20</v>
      </c>
      <c r="C10">
        <v>0</v>
      </c>
      <c r="D10">
        <v>10</v>
      </c>
      <c r="E10">
        <v>10</v>
      </c>
      <c r="F10">
        <v>10</v>
      </c>
      <c r="G10">
        <v>0</v>
      </c>
      <c r="H10">
        <v>10</v>
      </c>
      <c r="I10">
        <v>0</v>
      </c>
      <c r="J10">
        <v>1</v>
      </c>
      <c r="K10" s="3">
        <v>9999</v>
      </c>
      <c r="L10" s="10">
        <v>0.62315750122070301</v>
      </c>
      <c r="M10">
        <v>9999</v>
      </c>
      <c r="N10">
        <v>9999</v>
      </c>
      <c r="O10">
        <v>8</v>
      </c>
      <c r="P10">
        <v>8</v>
      </c>
      <c r="Q10">
        <v>18</v>
      </c>
      <c r="R10" s="16">
        <v>0.44440000000000002</v>
      </c>
      <c r="S10" s="16">
        <f t="shared" si="0"/>
        <v>0.8</v>
      </c>
      <c r="T10">
        <v>5.9695529937744096</v>
      </c>
      <c r="U10">
        <v>5.54711818695068</v>
      </c>
      <c r="V10">
        <v>5.31487941741943</v>
      </c>
      <c r="W10" s="17">
        <v>0.23223876953125</v>
      </c>
      <c r="X10">
        <v>0.65467357635498002</v>
      </c>
      <c r="Y10">
        <v>0.65467357635498002</v>
      </c>
      <c r="Z10">
        <v>0.8</v>
      </c>
      <c r="AA10">
        <v>1</v>
      </c>
      <c r="AB10">
        <v>0.55555555555555602</v>
      </c>
      <c r="AC10">
        <v>0.71428571428571397</v>
      </c>
      <c r="AD10">
        <v>0</v>
      </c>
      <c r="AE10">
        <v>0.2</v>
      </c>
    </row>
    <row r="11" spans="1:31" x14ac:dyDescent="0.15">
      <c r="A11" s="6">
        <v>815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0.76312255859375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5.4680137634277299</v>
      </c>
      <c r="U11">
        <v>5.0972056388854998</v>
      </c>
      <c r="V11">
        <v>4.86529636383057</v>
      </c>
      <c r="W11" s="17">
        <v>0.231909275054932</v>
      </c>
      <c r="X11">
        <v>0.60271739959716797</v>
      </c>
      <c r="Y11">
        <v>0.60271739959716797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s="1" customFormat="1" x14ac:dyDescent="0.15">
      <c r="A12" s="6">
        <v>453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1.24942398071289</v>
      </c>
      <c r="M12">
        <v>9999</v>
      </c>
      <c r="N12">
        <v>9999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5.3826427459716797</v>
      </c>
      <c r="U12">
        <v>5.0179872512817401</v>
      </c>
      <c r="V12">
        <v>4.79188776016235</v>
      </c>
      <c r="W12" s="17">
        <v>0.22609949111938499</v>
      </c>
      <c r="X12">
        <v>0.59075498580932595</v>
      </c>
      <c r="Y12">
        <v>0.59075498580932595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968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12.8511085510254</v>
      </c>
      <c r="L13" s="10">
        <v>1.33205413818359</v>
      </c>
      <c r="M13">
        <v>1.1024131774902299</v>
      </c>
      <c r="N13">
        <v>10.502586364746101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5.0909938812255904</v>
      </c>
      <c r="U13">
        <v>4.7128734588623002</v>
      </c>
      <c r="V13">
        <v>4.49585056304932</v>
      </c>
      <c r="W13" s="17">
        <v>0.217022895812988</v>
      </c>
      <c r="X13">
        <v>0.59514331817626998</v>
      </c>
      <c r="Y13">
        <v>0.59514331817626998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102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11.5728454589844</v>
      </c>
      <c r="L14" s="10">
        <v>1.0819282531738299</v>
      </c>
      <c r="M14">
        <v>0.81713104248046897</v>
      </c>
      <c r="N14">
        <v>9.0086383819580096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4.6460762023925799</v>
      </c>
      <c r="U14">
        <v>4.3172607421875</v>
      </c>
      <c r="V14">
        <v>4.1030244827270499</v>
      </c>
      <c r="W14" s="17">
        <v>0.214236259460449</v>
      </c>
      <c r="X14">
        <v>0.54305171966552701</v>
      </c>
      <c r="Y14">
        <v>0.54305171966552701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694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11.305910110473601</v>
      </c>
      <c r="L15" s="10">
        <v>1.3516082763671899</v>
      </c>
      <c r="M15">
        <v>1.11557388305664</v>
      </c>
      <c r="N15">
        <v>8.6999645233154297</v>
      </c>
      <c r="O15">
        <v>6</v>
      </c>
      <c r="P15">
        <v>6</v>
      </c>
      <c r="Q15">
        <v>15</v>
      </c>
      <c r="R15" s="16">
        <v>0.4</v>
      </c>
      <c r="S15" s="16">
        <f t="shared" si="0"/>
        <v>0.6</v>
      </c>
      <c r="T15">
        <v>4.3728122711181596</v>
      </c>
      <c r="U15">
        <v>4.0774874687194798</v>
      </c>
      <c r="V15">
        <v>3.8651390075683598</v>
      </c>
      <c r="W15" s="17">
        <v>0.21234846115112299</v>
      </c>
      <c r="X15">
        <v>0.50767326354980502</v>
      </c>
      <c r="Y15">
        <v>0.50767326354980502</v>
      </c>
      <c r="Z15">
        <v>0.6</v>
      </c>
      <c r="AA15">
        <v>0.9</v>
      </c>
      <c r="AB15">
        <v>0.6</v>
      </c>
      <c r="AC15">
        <v>0.72</v>
      </c>
      <c r="AD15">
        <v>0.1</v>
      </c>
      <c r="AE15">
        <v>0.3</v>
      </c>
    </row>
    <row r="16" spans="1:31" x14ac:dyDescent="0.15">
      <c r="A16" s="6">
        <v>310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10.1208000183106</v>
      </c>
      <c r="L16" s="10">
        <v>1.31255531311035</v>
      </c>
      <c r="M16">
        <v>0.64004898071289096</v>
      </c>
      <c r="N16">
        <v>7.6477699279785201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4.8479423522949201</v>
      </c>
      <c r="U16">
        <v>4.4496707916259801</v>
      </c>
      <c r="V16">
        <v>4.2379841804504403</v>
      </c>
      <c r="W16" s="17">
        <v>0.211686611175537</v>
      </c>
      <c r="X16">
        <v>0.60995817184448198</v>
      </c>
      <c r="Y16">
        <v>0.60995817184448198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719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12.4679870605469</v>
      </c>
      <c r="L17" s="10">
        <v>0.9932861328125</v>
      </c>
      <c r="M17">
        <v>0.73222351074218694</v>
      </c>
      <c r="N17">
        <v>10.1390686035156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5.5025005340576199</v>
      </c>
      <c r="U17">
        <v>5.0746541023254403</v>
      </c>
      <c r="V17">
        <v>4.8636293411254901</v>
      </c>
      <c r="W17" s="17">
        <v>0.21102476119995101</v>
      </c>
      <c r="X17">
        <v>0.63887119293212902</v>
      </c>
      <c r="Y17">
        <v>0.63887119293212902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524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9.8586711883544904</v>
      </c>
      <c r="L18" s="10">
        <v>1.31509017944336</v>
      </c>
      <c r="M18">
        <v>0.68877792358398404</v>
      </c>
      <c r="N18">
        <v>7.5478954315185502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4.7864208221435502</v>
      </c>
      <c r="U18">
        <v>4.3702192306518501</v>
      </c>
      <c r="V18">
        <v>4.1623697280883798</v>
      </c>
      <c r="W18" s="17">
        <v>0.20784950256347701</v>
      </c>
      <c r="X18">
        <v>0.624051094055176</v>
      </c>
      <c r="Y18">
        <v>0.624051094055176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54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12.1930656433106</v>
      </c>
      <c r="L19" s="10">
        <v>0.93176651000976596</v>
      </c>
      <c r="M19">
        <v>0.68011474609375</v>
      </c>
      <c r="N19">
        <v>9.9960212707519496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4.7625770568847701</v>
      </c>
      <c r="U19">
        <v>4.3940777778625497</v>
      </c>
      <c r="V19">
        <v>4.1864080429077104</v>
      </c>
      <c r="W19" s="17">
        <v>0.20766973495483401</v>
      </c>
      <c r="X19">
        <v>0.576169013977051</v>
      </c>
      <c r="Y19">
        <v>0.576169013977051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87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10.2613677978516</v>
      </c>
      <c r="L20" s="10">
        <v>1.2967643737793</v>
      </c>
      <c r="M20">
        <v>0.64139175415039096</v>
      </c>
      <c r="N20">
        <v>7.9288749694824201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5.1760005950927699</v>
      </c>
      <c r="U20">
        <v>4.7194967269897496</v>
      </c>
      <c r="V20">
        <v>4.5122494697570801</v>
      </c>
      <c r="W20" s="17">
        <v>0.20724725723266599</v>
      </c>
      <c r="X20">
        <v>0.66375112533569303</v>
      </c>
      <c r="Y20">
        <v>0.66375112533569303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62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11.756799697876</v>
      </c>
      <c r="L21" s="10">
        <v>0.95130538940429699</v>
      </c>
      <c r="M21">
        <v>0.69935607910156194</v>
      </c>
      <c r="N21">
        <v>9.4865608215331996</v>
      </c>
      <c r="O21">
        <v>6</v>
      </c>
      <c r="P21">
        <v>6</v>
      </c>
      <c r="Q21">
        <v>16</v>
      </c>
      <c r="R21" s="16">
        <v>0.375</v>
      </c>
      <c r="S21" s="16">
        <f t="shared" si="0"/>
        <v>0.6</v>
      </c>
      <c r="T21">
        <v>5.0025730133056596</v>
      </c>
      <c r="U21">
        <v>4.6297860145568803</v>
      </c>
      <c r="V21">
        <v>4.4298167228698704</v>
      </c>
      <c r="W21" s="17">
        <v>0.199969291687012</v>
      </c>
      <c r="X21">
        <v>0.57275629043579102</v>
      </c>
      <c r="Y21">
        <v>0.57275629043579102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s="2" customFormat="1" x14ac:dyDescent="0.15">
      <c r="A22" s="7">
        <v>883</v>
      </c>
      <c r="B22" s="2">
        <v>19</v>
      </c>
      <c r="C22" s="2">
        <v>1</v>
      </c>
      <c r="D22" s="2">
        <v>10</v>
      </c>
      <c r="E22" s="2">
        <v>10</v>
      </c>
      <c r="F22" s="2">
        <v>10</v>
      </c>
      <c r="G22" s="2">
        <v>0</v>
      </c>
      <c r="H22" s="2">
        <v>9</v>
      </c>
      <c r="I22" s="2">
        <v>1</v>
      </c>
      <c r="J22" s="2">
        <v>0.95</v>
      </c>
      <c r="K22" s="11">
        <v>13.1649417877197</v>
      </c>
      <c r="L22" s="11">
        <v>0.86118316650390603</v>
      </c>
      <c r="M22" s="2">
        <v>0.61101913452148404</v>
      </c>
      <c r="N22" s="2">
        <v>11.1692409515381</v>
      </c>
      <c r="O22" s="2">
        <v>8</v>
      </c>
      <c r="P22" s="2">
        <v>8</v>
      </c>
      <c r="Q22" s="2">
        <v>18</v>
      </c>
      <c r="R22" s="18">
        <v>0.44440000000000002</v>
      </c>
      <c r="S22" s="18">
        <f t="shared" si="0"/>
        <v>0.8</v>
      </c>
      <c r="T22" s="2">
        <v>5.68410301208496</v>
      </c>
      <c r="U22" s="2">
        <v>5.2268161773681596</v>
      </c>
      <c r="V22" s="2">
        <v>5.0366511344909703</v>
      </c>
      <c r="W22" s="11">
        <v>0.19016504287719699</v>
      </c>
      <c r="X22" s="2">
        <v>0.64745187759399403</v>
      </c>
      <c r="Y22" s="2">
        <v>0.64745187759399403</v>
      </c>
      <c r="Z22" s="2">
        <v>0.8</v>
      </c>
      <c r="AA22" s="2">
        <v>1</v>
      </c>
      <c r="AB22" s="2">
        <v>0.55555555555555602</v>
      </c>
      <c r="AC22" s="2">
        <v>0.71428571428571397</v>
      </c>
      <c r="AD22" s="2">
        <v>0</v>
      </c>
      <c r="AE22" s="2">
        <v>0.2</v>
      </c>
    </row>
    <row r="23" spans="1:31" x14ac:dyDescent="0.15">
      <c r="A23" s="6">
        <v>650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10.4459686279297</v>
      </c>
      <c r="L23" s="10">
        <v>2.49098777770996</v>
      </c>
      <c r="M23">
        <v>1.87667465209961</v>
      </c>
      <c r="N23">
        <v>6.8721752166748002</v>
      </c>
      <c r="O23">
        <v>4</v>
      </c>
      <c r="P23">
        <v>4</v>
      </c>
      <c r="Q23">
        <v>14</v>
      </c>
      <c r="R23" s="16">
        <v>0.28570000000000001</v>
      </c>
      <c r="S23" s="16">
        <f t="shared" si="0"/>
        <v>0.4</v>
      </c>
      <c r="T23">
        <v>4.5496177673339799</v>
      </c>
      <c r="U23">
        <v>4.2510433197021502</v>
      </c>
      <c r="V23">
        <v>3.9183669090271001</v>
      </c>
      <c r="W23" s="17">
        <v>0.33267641067504899</v>
      </c>
      <c r="X23">
        <v>0.63125085830688499</v>
      </c>
      <c r="Y23">
        <v>0.63125085830688499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235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11.3900394439697</v>
      </c>
      <c r="L24" s="10">
        <v>2.4912586212158199</v>
      </c>
      <c r="M24">
        <v>1.7519493103027299</v>
      </c>
      <c r="N24">
        <v>7.4269104003906197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4.2479076385498002</v>
      </c>
      <c r="U24">
        <v>3.9892611503601101</v>
      </c>
      <c r="V24">
        <v>3.6309616565704301</v>
      </c>
      <c r="W24" s="17">
        <v>0.35829949378967302</v>
      </c>
      <c r="X24">
        <v>0.61694598197937001</v>
      </c>
      <c r="Y24">
        <v>0.61694598197937001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39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9.4858074188232404</v>
      </c>
      <c r="L25" s="10">
        <v>2.5182456970214799</v>
      </c>
      <c r="M25">
        <v>1.84243392944336</v>
      </c>
      <c r="N25">
        <v>5.33036231994629</v>
      </c>
      <c r="O25">
        <v>4</v>
      </c>
      <c r="P25">
        <v>4</v>
      </c>
      <c r="Q25">
        <v>14</v>
      </c>
      <c r="R25" s="16">
        <v>0.28570000000000001</v>
      </c>
      <c r="S25" s="16">
        <f t="shared" si="0"/>
        <v>0.4</v>
      </c>
      <c r="T25">
        <v>4.1952648162841797</v>
      </c>
      <c r="U25">
        <v>3.94472360610962</v>
      </c>
      <c r="V25">
        <v>3.5989799499511701</v>
      </c>
      <c r="W25" s="17">
        <v>0.34574365615844699</v>
      </c>
      <c r="X25">
        <v>0.59628486633300803</v>
      </c>
      <c r="Y25">
        <v>0.59628486633300803</v>
      </c>
      <c r="Z25">
        <v>0.4</v>
      </c>
      <c r="AA25">
        <v>1</v>
      </c>
      <c r="AB25">
        <v>0.71428571428571397</v>
      </c>
      <c r="AC25">
        <v>0.83333333333333304</v>
      </c>
      <c r="AD25">
        <v>0</v>
      </c>
      <c r="AE25">
        <v>0.6</v>
      </c>
    </row>
    <row r="26" spans="1:31" x14ac:dyDescent="0.15">
      <c r="A26" s="6">
        <v>266</v>
      </c>
      <c r="B26">
        <v>20</v>
      </c>
      <c r="C26">
        <v>0</v>
      </c>
      <c r="D26">
        <v>10</v>
      </c>
      <c r="E26">
        <v>10</v>
      </c>
      <c r="F26">
        <v>10</v>
      </c>
      <c r="G26">
        <v>0</v>
      </c>
      <c r="H26">
        <v>10</v>
      </c>
      <c r="I26">
        <v>0</v>
      </c>
      <c r="J26">
        <v>1</v>
      </c>
      <c r="K26" s="3">
        <v>9999</v>
      </c>
      <c r="L26" s="10">
        <v>1.4628143310546899</v>
      </c>
      <c r="M26">
        <v>9999</v>
      </c>
      <c r="N26">
        <v>9999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5.3689861297607404</v>
      </c>
      <c r="U26">
        <v>5.0368461608886701</v>
      </c>
      <c r="V26">
        <v>4.7484502792358398</v>
      </c>
      <c r="W26" s="17">
        <v>0.28839588165283198</v>
      </c>
      <c r="X26">
        <v>0.62053585052490201</v>
      </c>
      <c r="Y26">
        <v>0.62053585052490201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9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13.212623596191399</v>
      </c>
      <c r="L27" s="10">
        <v>1.4628982543945299</v>
      </c>
      <c r="M27">
        <v>1.17099380493164</v>
      </c>
      <c r="N27">
        <v>10.136251449585</v>
      </c>
      <c r="O27">
        <v>6</v>
      </c>
      <c r="P27">
        <v>6</v>
      </c>
      <c r="Q27">
        <v>16</v>
      </c>
      <c r="R27" s="16">
        <v>0.375</v>
      </c>
      <c r="S27" s="16">
        <f t="shared" si="0"/>
        <v>0.6</v>
      </c>
      <c r="T27">
        <v>5.1509895324706996</v>
      </c>
      <c r="U27">
        <v>4.78108787536621</v>
      </c>
      <c r="V27">
        <v>4.4879059791564897</v>
      </c>
      <c r="W27" s="17">
        <v>0.29318189620971702</v>
      </c>
      <c r="X27">
        <v>0.66308355331420898</v>
      </c>
      <c r="Y27">
        <v>0.66308355331420898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605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12.234582901001</v>
      </c>
      <c r="L28" s="10">
        <v>1.4849395751953101</v>
      </c>
      <c r="M28">
        <v>1.1470413208007799</v>
      </c>
      <c r="N28">
        <v>8.5650405883789098</v>
      </c>
      <c r="O28">
        <v>6</v>
      </c>
      <c r="P28">
        <v>6</v>
      </c>
      <c r="Q28">
        <v>16</v>
      </c>
      <c r="R28" s="16">
        <v>0.375</v>
      </c>
      <c r="S28" s="16">
        <f t="shared" si="0"/>
        <v>0.6</v>
      </c>
      <c r="T28">
        <v>4.8164787292480504</v>
      </c>
      <c r="U28">
        <v>4.51497507095337</v>
      </c>
      <c r="V28">
        <v>4.22275638580322</v>
      </c>
      <c r="W28" s="17">
        <v>0.29221868515014598</v>
      </c>
      <c r="X28">
        <v>0.593722343444824</v>
      </c>
      <c r="Y28">
        <v>0.593722343444824</v>
      </c>
      <c r="Z28">
        <v>0.6</v>
      </c>
      <c r="AA28">
        <v>1</v>
      </c>
      <c r="AB28">
        <v>0.625</v>
      </c>
      <c r="AC28">
        <v>0.76923076923076905</v>
      </c>
      <c r="AD28">
        <v>0</v>
      </c>
      <c r="AE28">
        <v>0.4</v>
      </c>
    </row>
    <row r="29" spans="1:31" x14ac:dyDescent="0.15">
      <c r="A29" s="6">
        <v>683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9.7066001892089808</v>
      </c>
      <c r="L29" s="10">
        <v>2.5342216491699201</v>
      </c>
      <c r="M29">
        <v>2.0012359619140598</v>
      </c>
      <c r="N29">
        <v>6.3005638122558603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4.3522033691406197</v>
      </c>
      <c r="U29">
        <v>4.0658607482910201</v>
      </c>
      <c r="V29">
        <v>3.76070356369019</v>
      </c>
      <c r="W29" s="17">
        <v>0.30515718460083002</v>
      </c>
      <c r="X29">
        <v>0.59149980545043901</v>
      </c>
      <c r="Y29">
        <v>0.59149980545043901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643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9.4739933013915998</v>
      </c>
      <c r="L30" s="10">
        <v>2.4208908081054701</v>
      </c>
      <c r="M30">
        <v>1.8413391113281199</v>
      </c>
      <c r="N30">
        <v>5.9186210632324201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4.3844013214111301</v>
      </c>
      <c r="U30">
        <v>4.1026039123535201</v>
      </c>
      <c r="V30">
        <v>3.7823348045349099</v>
      </c>
      <c r="W30" s="17">
        <v>0.32026910781860402</v>
      </c>
      <c r="X30">
        <v>0.60206651687622104</v>
      </c>
      <c r="Y30">
        <v>0.60206651687622104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597</v>
      </c>
      <c r="B31">
        <v>20</v>
      </c>
      <c r="C31">
        <v>0</v>
      </c>
      <c r="D31">
        <v>10</v>
      </c>
      <c r="E31">
        <v>10</v>
      </c>
      <c r="F31">
        <v>10</v>
      </c>
      <c r="G31">
        <v>0</v>
      </c>
      <c r="H31">
        <v>10</v>
      </c>
      <c r="I31">
        <v>0</v>
      </c>
      <c r="J31">
        <v>1</v>
      </c>
      <c r="K31" s="3">
        <v>9999</v>
      </c>
      <c r="L31" s="10">
        <v>1.51375961303711</v>
      </c>
      <c r="M31">
        <v>9999</v>
      </c>
      <c r="N31">
        <v>9999</v>
      </c>
      <c r="O31">
        <v>6</v>
      </c>
      <c r="P31">
        <v>6</v>
      </c>
      <c r="Q31">
        <v>16</v>
      </c>
      <c r="R31" s="16">
        <v>0.375</v>
      </c>
      <c r="S31" s="16">
        <f t="shared" si="0"/>
        <v>0.6</v>
      </c>
      <c r="T31">
        <v>5.5073699951171902</v>
      </c>
      <c r="U31">
        <v>5.1733651161193803</v>
      </c>
      <c r="V31">
        <v>4.8597078323364302</v>
      </c>
      <c r="W31" s="17">
        <v>0.31365728378295898</v>
      </c>
      <c r="X31">
        <v>0.64766216278076205</v>
      </c>
      <c r="Y31">
        <v>0.64766216278076205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803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12.3123073577881</v>
      </c>
      <c r="L32" s="10">
        <v>2.4238433837890598</v>
      </c>
      <c r="M32">
        <v>2.1898860931396502</v>
      </c>
      <c r="N32">
        <v>8.6475849151611293</v>
      </c>
      <c r="O32">
        <v>4</v>
      </c>
      <c r="P32">
        <v>4</v>
      </c>
      <c r="Q32">
        <v>14</v>
      </c>
      <c r="R32" s="16">
        <v>0.28570000000000001</v>
      </c>
      <c r="S32" s="16">
        <f t="shared" si="0"/>
        <v>0.4</v>
      </c>
      <c r="T32">
        <v>3.9681911468505899</v>
      </c>
      <c r="U32">
        <v>3.7666637897491499</v>
      </c>
      <c r="V32">
        <v>3.41755175590515</v>
      </c>
      <c r="W32" s="17">
        <v>0.34911203384399397</v>
      </c>
      <c r="X32">
        <v>0.55063939094543501</v>
      </c>
      <c r="Y32">
        <v>0.55063939094543501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682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10.768314361572299</v>
      </c>
      <c r="L33" s="10">
        <v>2.4762840270996098</v>
      </c>
      <c r="M33">
        <v>1.8694534301757799</v>
      </c>
      <c r="N33">
        <v>7.3308639526367196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4.4071083068847701</v>
      </c>
      <c r="U33">
        <v>4.1228580474853498</v>
      </c>
      <c r="V33">
        <v>3.8104205131530802</v>
      </c>
      <c r="W33" s="17">
        <v>0.312437534332275</v>
      </c>
      <c r="X33">
        <v>0.59668779373168901</v>
      </c>
      <c r="Y33">
        <v>0.59668779373168901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317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9.8195228576660192</v>
      </c>
      <c r="L34" s="10">
        <v>2.5452957153320299</v>
      </c>
      <c r="M34">
        <v>1.9575824737548799</v>
      </c>
      <c r="N34">
        <v>6.1542224884033203</v>
      </c>
      <c r="O34">
        <v>4</v>
      </c>
      <c r="P34">
        <v>4</v>
      </c>
      <c r="Q34">
        <v>14</v>
      </c>
      <c r="R34" s="16">
        <v>0.28570000000000001</v>
      </c>
      <c r="S34" s="16">
        <f t="shared" si="0"/>
        <v>0.4</v>
      </c>
      <c r="T34">
        <v>4.2932720184326199</v>
      </c>
      <c r="U34">
        <v>4.0327382087707502</v>
      </c>
      <c r="V34">
        <v>3.7078118324279798</v>
      </c>
      <c r="W34" s="17">
        <v>0.32492637634277299</v>
      </c>
      <c r="X34">
        <v>0.585460186004639</v>
      </c>
      <c r="Y34">
        <v>0.585460186004639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538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13.0384979248047</v>
      </c>
      <c r="L35" s="10">
        <v>2.5367488861084002</v>
      </c>
      <c r="M35">
        <v>2.3458824157714799</v>
      </c>
      <c r="N35">
        <v>9.7599239349365199</v>
      </c>
      <c r="O35">
        <v>6</v>
      </c>
      <c r="P35">
        <v>6</v>
      </c>
      <c r="Q35">
        <v>16</v>
      </c>
      <c r="R35" s="16">
        <v>0.375</v>
      </c>
      <c r="S35" s="16">
        <f t="shared" si="0"/>
        <v>0.6</v>
      </c>
      <c r="T35">
        <v>4.6303787231445304</v>
      </c>
      <c r="U35">
        <v>4.3344349861145002</v>
      </c>
      <c r="V35">
        <v>4.0118227005004901</v>
      </c>
      <c r="W35" s="17">
        <v>0.322612285614014</v>
      </c>
      <c r="X35">
        <v>0.61855602264404297</v>
      </c>
      <c r="Y35">
        <v>0.61855602264404297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900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12.232154846191399</v>
      </c>
      <c r="L36" s="10">
        <v>2.5374488830566402</v>
      </c>
      <c r="M36">
        <v>2.3517436981201199</v>
      </c>
      <c r="N36">
        <v>8.9147891998290998</v>
      </c>
      <c r="O36">
        <v>7</v>
      </c>
      <c r="P36">
        <v>7</v>
      </c>
      <c r="Q36">
        <v>17</v>
      </c>
      <c r="R36" s="16">
        <v>0.4118</v>
      </c>
      <c r="S36" s="16">
        <f t="shared" si="0"/>
        <v>0.7</v>
      </c>
      <c r="T36">
        <v>4.3516101837158203</v>
      </c>
      <c r="U36">
        <v>4.1041736602783203</v>
      </c>
      <c r="V36">
        <v>3.7931709289550799</v>
      </c>
      <c r="W36" s="17">
        <v>0.31100273132324202</v>
      </c>
      <c r="X36">
        <v>0.55843925476074197</v>
      </c>
      <c r="Y36">
        <v>0.55843925476074197</v>
      </c>
      <c r="Z36">
        <v>0.7</v>
      </c>
      <c r="AA36">
        <v>1</v>
      </c>
      <c r="AB36">
        <v>0.58823529411764697</v>
      </c>
      <c r="AC36">
        <v>0.74074074074074103</v>
      </c>
      <c r="AD36">
        <v>0</v>
      </c>
      <c r="AE36">
        <v>0.3</v>
      </c>
    </row>
    <row r="37" spans="1:31" x14ac:dyDescent="0.15">
      <c r="A37" s="6">
        <v>529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11.5277290344238</v>
      </c>
      <c r="L37" s="10">
        <v>2.7787723541259801</v>
      </c>
      <c r="M37">
        <v>2.1110267639160201</v>
      </c>
      <c r="N37">
        <v>7.5974636077880904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4.1621055603027299</v>
      </c>
      <c r="U37">
        <v>3.9118816852569598</v>
      </c>
      <c r="V37">
        <v>3.5439484119415301</v>
      </c>
      <c r="W37" s="17">
        <v>0.36793327331543002</v>
      </c>
      <c r="X37">
        <v>0.61815714836120605</v>
      </c>
      <c r="Y37">
        <v>0.61815714836120605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714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13.255451202392599</v>
      </c>
      <c r="L38" s="10">
        <v>2.7501449584960902</v>
      </c>
      <c r="M38">
        <v>2.50296974182129</v>
      </c>
      <c r="N38">
        <v>9.2007598876953107</v>
      </c>
      <c r="O38">
        <v>4</v>
      </c>
      <c r="P38">
        <v>4</v>
      </c>
      <c r="Q38">
        <v>14</v>
      </c>
      <c r="R38" s="16">
        <v>0.28570000000000001</v>
      </c>
      <c r="S38" s="16">
        <f t="shared" si="0"/>
        <v>0.4</v>
      </c>
      <c r="T38">
        <v>4.4799461364746103</v>
      </c>
      <c r="U38">
        <v>4.2444767951965297</v>
      </c>
      <c r="V38">
        <v>3.8443617820739702</v>
      </c>
      <c r="W38" s="17">
        <v>0.40011501312255898</v>
      </c>
      <c r="X38">
        <v>0.63558435440063499</v>
      </c>
      <c r="Y38">
        <v>0.63558435440063499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534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9.6313228607177699</v>
      </c>
      <c r="L39" s="10">
        <v>2.81527900695801</v>
      </c>
      <c r="M39">
        <v>1.5942535400390601</v>
      </c>
      <c r="N39">
        <v>5.6671161651611301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4.1572589874267596</v>
      </c>
      <c r="U39">
        <v>3.8546435832977299</v>
      </c>
      <c r="V39">
        <v>3.5190665721893302</v>
      </c>
      <c r="W39" s="17">
        <v>0.33557701110839799</v>
      </c>
      <c r="X39">
        <v>0.63819241523742698</v>
      </c>
      <c r="Y39">
        <v>0.63819241523742698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140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12.781984329223601</v>
      </c>
      <c r="L40" s="10">
        <v>2.0721778869628902</v>
      </c>
      <c r="M40">
        <v>1.83835220336914</v>
      </c>
      <c r="N40">
        <v>9.5615386962890607</v>
      </c>
      <c r="O40">
        <v>5</v>
      </c>
      <c r="P40">
        <v>5</v>
      </c>
      <c r="Q40">
        <v>15</v>
      </c>
      <c r="R40" s="16">
        <v>0.33329999999999999</v>
      </c>
      <c r="S40" s="16">
        <f t="shared" si="0"/>
        <v>0.5</v>
      </c>
      <c r="T40">
        <v>4.7281875610351598</v>
      </c>
      <c r="U40">
        <v>4.4298238754272496</v>
      </c>
      <c r="V40">
        <v>4.11706447601318</v>
      </c>
      <c r="W40" s="17">
        <v>0.312759399414062</v>
      </c>
      <c r="X40">
        <v>0.61112308502197299</v>
      </c>
      <c r="Y40">
        <v>0.61112308502197299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696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11.557004928588899</v>
      </c>
      <c r="L41" s="10">
        <v>2.10552978515625</v>
      </c>
      <c r="M41">
        <v>1.8621940612793</v>
      </c>
      <c r="N41">
        <v>8.0682544708252006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3.9785842895507799</v>
      </c>
      <c r="U41">
        <v>3.7728855609893799</v>
      </c>
      <c r="V41">
        <v>3.4656283855438201</v>
      </c>
      <c r="W41" s="17">
        <v>0.30725717544555697</v>
      </c>
      <c r="X41">
        <v>0.51295590400695801</v>
      </c>
      <c r="Y41">
        <v>0.51295590400695801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833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9.99371337890625</v>
      </c>
      <c r="L42" s="10">
        <v>2.1343574523925799</v>
      </c>
      <c r="M42">
        <v>1.4716148376464799</v>
      </c>
      <c r="N42">
        <v>6.5104637145996103</v>
      </c>
      <c r="O42">
        <v>5</v>
      </c>
      <c r="P42">
        <v>5</v>
      </c>
      <c r="Q42">
        <v>15</v>
      </c>
      <c r="R42" s="16">
        <v>0.33329999999999999</v>
      </c>
      <c r="S42" s="16">
        <f t="shared" si="0"/>
        <v>0.5</v>
      </c>
      <c r="T42">
        <v>4.3172283172607404</v>
      </c>
      <c r="U42">
        <v>4.0264840126037598</v>
      </c>
      <c r="V42">
        <v>3.7139267921447701</v>
      </c>
      <c r="W42" s="17">
        <v>0.31255722045898399</v>
      </c>
      <c r="X42">
        <v>0.60330152511596702</v>
      </c>
      <c r="Y42">
        <v>0.60330152511596702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429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10.1026954650879</v>
      </c>
      <c r="L43" s="10">
        <v>2.1424312591552699</v>
      </c>
      <c r="M43">
        <v>1.48140716552734</v>
      </c>
      <c r="N43">
        <v>6.6452274322509801</v>
      </c>
      <c r="O43">
        <v>5</v>
      </c>
      <c r="P43">
        <v>5</v>
      </c>
      <c r="Q43">
        <v>15</v>
      </c>
      <c r="R43" s="16">
        <v>0.33329999999999999</v>
      </c>
      <c r="S43" s="16">
        <f t="shared" si="0"/>
        <v>0.5</v>
      </c>
      <c r="T43">
        <v>4.2912883758544904</v>
      </c>
      <c r="U43">
        <v>4.0109171867370597</v>
      </c>
      <c r="V43">
        <v>3.7211456298828098</v>
      </c>
      <c r="W43" s="17">
        <v>0.28977155685424799</v>
      </c>
      <c r="X43">
        <v>0.57014274597168002</v>
      </c>
      <c r="Y43">
        <v>0.57014274597168002</v>
      </c>
      <c r="Z43">
        <v>0.5</v>
      </c>
      <c r="AA43">
        <v>1</v>
      </c>
      <c r="AB43">
        <v>0.66666666666666696</v>
      </c>
      <c r="AC43">
        <v>0.8</v>
      </c>
      <c r="AD43">
        <v>0</v>
      </c>
      <c r="AE43">
        <v>0.5</v>
      </c>
    </row>
    <row r="44" spans="1:31" x14ac:dyDescent="0.15">
      <c r="A44" s="6">
        <v>712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9.6322612762451207</v>
      </c>
      <c r="L44" s="10">
        <v>2.1474685668945299</v>
      </c>
      <c r="M44">
        <v>1.529052734375</v>
      </c>
      <c r="N44">
        <v>6.263916015625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4.0794773101806596</v>
      </c>
      <c r="U44">
        <v>3.8034794330596902</v>
      </c>
      <c r="V44">
        <v>3.5078749656677202</v>
      </c>
      <c r="W44" s="17">
        <v>0.295604467391968</v>
      </c>
      <c r="X44">
        <v>0.57160234451293901</v>
      </c>
      <c r="Y44">
        <v>0.57160234451293901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195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9.5682582855224592</v>
      </c>
      <c r="L45" s="10">
        <v>2.8551826477050799</v>
      </c>
      <c r="M45">
        <v>1.73777008056641</v>
      </c>
      <c r="N45">
        <v>5.8653812408447301</v>
      </c>
      <c r="O45">
        <v>4</v>
      </c>
      <c r="P45">
        <v>4</v>
      </c>
      <c r="Q45">
        <v>14</v>
      </c>
      <c r="R45" s="16">
        <v>0.28570000000000001</v>
      </c>
      <c r="S45" s="16">
        <f t="shared" si="0"/>
        <v>0.4</v>
      </c>
      <c r="T45">
        <v>4.23862648010254</v>
      </c>
      <c r="U45">
        <v>3.9338898658752401</v>
      </c>
      <c r="V45">
        <v>3.6075196266174299</v>
      </c>
      <c r="W45" s="17">
        <v>0.326370239257812</v>
      </c>
      <c r="X45">
        <v>0.63110685348510698</v>
      </c>
      <c r="Y45">
        <v>0.63110685348510698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855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9.8626899719238299</v>
      </c>
      <c r="L46" s="10">
        <v>2.1980857849121098</v>
      </c>
      <c r="M46">
        <v>1.5481758117675799</v>
      </c>
      <c r="N46">
        <v>6.3311920166015598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4.3179283142089799</v>
      </c>
      <c r="U46">
        <v>4.03924560546875</v>
      </c>
      <c r="V46">
        <v>3.72537040710449</v>
      </c>
      <c r="W46" s="17">
        <v>0.31387519836425798</v>
      </c>
      <c r="X46">
        <v>0.59255790710449197</v>
      </c>
      <c r="Y46">
        <v>0.59255790710449197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668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12.4697608947754</v>
      </c>
      <c r="L47" s="10">
        <v>2.2100162506103498</v>
      </c>
      <c r="M47">
        <v>1.9326705932617201</v>
      </c>
      <c r="N47">
        <v>8.6262435913085902</v>
      </c>
      <c r="O47">
        <v>4</v>
      </c>
      <c r="P47">
        <v>4</v>
      </c>
      <c r="Q47">
        <v>14</v>
      </c>
      <c r="R47" s="16">
        <v>0.28570000000000001</v>
      </c>
      <c r="S47" s="16">
        <f t="shared" si="0"/>
        <v>0.4</v>
      </c>
      <c r="T47">
        <v>4.5913066864013699</v>
      </c>
      <c r="U47">
        <v>4.33756351470947</v>
      </c>
      <c r="V47">
        <v>3.9905815124511701</v>
      </c>
      <c r="W47" s="17">
        <v>0.346982002258301</v>
      </c>
      <c r="X47">
        <v>0.60072517395019498</v>
      </c>
      <c r="Y47">
        <v>0.60072517395019498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0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10.8487205505371</v>
      </c>
      <c r="L48" s="10">
        <v>2.2319488525390598</v>
      </c>
      <c r="M48">
        <v>1.5590057373046899</v>
      </c>
      <c r="N48">
        <v>7.4062690734863299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4.5414714813232404</v>
      </c>
      <c r="U48">
        <v>4.2360644340515101</v>
      </c>
      <c r="V48">
        <v>3.9238123893737802</v>
      </c>
      <c r="W48" s="17">
        <v>0.31225204467773399</v>
      </c>
      <c r="X48">
        <v>0.617659091949463</v>
      </c>
      <c r="Y48">
        <v>0.617659091949463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315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10.207160949706999</v>
      </c>
      <c r="L49" s="10">
        <v>2.2460556030273402</v>
      </c>
      <c r="M49">
        <v>1.6180114746093699</v>
      </c>
      <c r="N49">
        <v>6.8111667633056596</v>
      </c>
      <c r="O49">
        <v>4</v>
      </c>
      <c r="P49">
        <v>4</v>
      </c>
      <c r="Q49">
        <v>14</v>
      </c>
      <c r="R49" s="16">
        <v>0.28570000000000001</v>
      </c>
      <c r="S49" s="16">
        <f t="shared" si="0"/>
        <v>0.4</v>
      </c>
      <c r="T49">
        <v>4.3518047332763699</v>
      </c>
      <c r="U49">
        <v>4.0632410049438503</v>
      </c>
      <c r="V49">
        <v>3.7538657188415501</v>
      </c>
      <c r="W49" s="17">
        <v>0.30937528610229498</v>
      </c>
      <c r="X49">
        <v>0.59793901443481401</v>
      </c>
      <c r="Y49">
        <v>0.59793901443481401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602</v>
      </c>
      <c r="B50">
        <v>18</v>
      </c>
      <c r="C50">
        <v>2</v>
      </c>
      <c r="D50">
        <v>10</v>
      </c>
      <c r="E50">
        <v>10</v>
      </c>
      <c r="F50">
        <v>10</v>
      </c>
      <c r="G50">
        <v>0</v>
      </c>
      <c r="H50">
        <v>8</v>
      </c>
      <c r="I50">
        <v>2</v>
      </c>
      <c r="J50">
        <v>0.9</v>
      </c>
      <c r="K50" s="3">
        <v>10.192476272583001</v>
      </c>
      <c r="L50" s="10">
        <v>2.9104270935058598</v>
      </c>
      <c r="M50">
        <v>2.3252792358398402</v>
      </c>
      <c r="N50">
        <v>6.1768379211425799</v>
      </c>
      <c r="O50">
        <v>5</v>
      </c>
      <c r="P50">
        <v>5</v>
      </c>
      <c r="Q50">
        <v>15</v>
      </c>
      <c r="R50" s="16">
        <v>0.33329999999999999</v>
      </c>
      <c r="S50" s="16">
        <f t="shared" si="0"/>
        <v>0.5</v>
      </c>
      <c r="T50">
        <v>4.1273612976074201</v>
      </c>
      <c r="U50">
        <v>3.8802869319915798</v>
      </c>
      <c r="V50">
        <v>3.5175795555114702</v>
      </c>
      <c r="W50" s="17">
        <v>0.36270737648010198</v>
      </c>
      <c r="X50">
        <v>0.60978174209594704</v>
      </c>
      <c r="Y50">
        <v>0.60978174209594704</v>
      </c>
      <c r="Z50">
        <v>0.5</v>
      </c>
      <c r="AA50">
        <v>1</v>
      </c>
      <c r="AB50">
        <v>0.66666666666666696</v>
      </c>
      <c r="AC50">
        <v>0.8</v>
      </c>
      <c r="AD50">
        <v>0</v>
      </c>
      <c r="AE50">
        <v>0.5</v>
      </c>
    </row>
    <row r="51" spans="1:31" x14ac:dyDescent="0.15">
      <c r="A51" s="6">
        <v>834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10.4121608734131</v>
      </c>
      <c r="L51" s="10">
        <v>2.2625465393066402</v>
      </c>
      <c r="M51">
        <v>1.6365547180175799</v>
      </c>
      <c r="N51">
        <v>7.0570545196533203</v>
      </c>
      <c r="O51">
        <v>4</v>
      </c>
      <c r="P51">
        <v>4</v>
      </c>
      <c r="Q51">
        <v>14</v>
      </c>
      <c r="R51" s="16">
        <v>0.28570000000000001</v>
      </c>
      <c r="S51" s="16">
        <f t="shared" si="0"/>
        <v>0.4</v>
      </c>
      <c r="T51">
        <v>4.5424346923828098</v>
      </c>
      <c r="U51">
        <v>4.2352447509765598</v>
      </c>
      <c r="V51">
        <v>3.9195265769958501</v>
      </c>
      <c r="W51" s="17">
        <v>0.315718173980713</v>
      </c>
      <c r="X51">
        <v>0.622908115386963</v>
      </c>
      <c r="Y51">
        <v>0.622908115386963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269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12.125684738159199</v>
      </c>
      <c r="L52" s="10">
        <v>2.8903121948242201</v>
      </c>
      <c r="M52">
        <v>2.1766777038574201</v>
      </c>
      <c r="N52">
        <v>7.9760437011718697</v>
      </c>
      <c r="O52">
        <v>4</v>
      </c>
      <c r="P52">
        <v>4</v>
      </c>
      <c r="Q52">
        <v>14</v>
      </c>
      <c r="R52" s="16">
        <v>0.28570000000000001</v>
      </c>
      <c r="S52" s="16">
        <f t="shared" si="0"/>
        <v>0.4</v>
      </c>
      <c r="T52">
        <v>4.1562347412109402</v>
      </c>
      <c r="U52">
        <v>3.9122827053070099</v>
      </c>
      <c r="V52">
        <v>3.52935862541199</v>
      </c>
      <c r="W52" s="17">
        <v>0.38292407989501898</v>
      </c>
      <c r="X52">
        <v>0.62687611579894997</v>
      </c>
      <c r="Y52">
        <v>0.62687611579894997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467</v>
      </c>
      <c r="B53">
        <v>17</v>
      </c>
      <c r="C53">
        <v>3</v>
      </c>
      <c r="D53">
        <v>10</v>
      </c>
      <c r="E53">
        <v>10</v>
      </c>
      <c r="F53">
        <v>10</v>
      </c>
      <c r="G53">
        <v>0</v>
      </c>
      <c r="H53">
        <v>7</v>
      </c>
      <c r="I53">
        <v>3</v>
      </c>
      <c r="J53">
        <v>0.85</v>
      </c>
      <c r="K53" s="3">
        <v>9.6845302581787092</v>
      </c>
      <c r="L53" s="10">
        <v>2.90005683898926</v>
      </c>
      <c r="M53">
        <v>1.73856353759766</v>
      </c>
      <c r="N53">
        <v>5.82045555114746</v>
      </c>
      <c r="O53">
        <v>4</v>
      </c>
      <c r="P53">
        <v>4</v>
      </c>
      <c r="Q53">
        <v>14</v>
      </c>
      <c r="R53" s="16">
        <v>0.28570000000000001</v>
      </c>
      <c r="S53" s="16">
        <f t="shared" si="0"/>
        <v>0.4</v>
      </c>
      <c r="T53">
        <v>4.0338935852050799</v>
      </c>
      <c r="U53">
        <v>3.7603669166564901</v>
      </c>
      <c r="V53">
        <v>3.4259200096130402</v>
      </c>
      <c r="W53" s="17">
        <v>0.33444690704345698</v>
      </c>
      <c r="X53">
        <v>0.60797357559204102</v>
      </c>
      <c r="Y53">
        <v>0.60797357559204102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183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9.4128532409668004</v>
      </c>
      <c r="L54" s="10">
        <v>2.87297439575195</v>
      </c>
      <c r="M54">
        <v>1.80317306518555</v>
      </c>
      <c r="N54">
        <v>5.7767181396484402</v>
      </c>
      <c r="O54">
        <v>4</v>
      </c>
      <c r="P54">
        <v>4</v>
      </c>
      <c r="Q54">
        <v>14</v>
      </c>
      <c r="R54" s="16">
        <v>0.28570000000000001</v>
      </c>
      <c r="S54" s="16">
        <f t="shared" si="0"/>
        <v>0.4</v>
      </c>
      <c r="T54">
        <v>4.2707386016845703</v>
      </c>
      <c r="U54">
        <v>3.9551260471343999</v>
      </c>
      <c r="V54">
        <v>3.6365687847137398</v>
      </c>
      <c r="W54" s="17">
        <v>0.31855726242065402</v>
      </c>
      <c r="X54">
        <v>0.63416981697082497</v>
      </c>
      <c r="Y54">
        <v>0.63416981697082497</v>
      </c>
      <c r="Z54">
        <v>0.4</v>
      </c>
      <c r="AA54">
        <v>1</v>
      </c>
      <c r="AB54">
        <v>0.71428571428571397</v>
      </c>
      <c r="AC54">
        <v>0.83333333333333304</v>
      </c>
      <c r="AD54">
        <v>0</v>
      </c>
      <c r="AE54">
        <v>0.6</v>
      </c>
    </row>
    <row r="55" spans="1:31" x14ac:dyDescent="0.15">
      <c r="A55" s="6">
        <v>286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 s="3">
        <v>12.8378410339356</v>
      </c>
      <c r="L55" s="10">
        <v>2.9072399139404301</v>
      </c>
      <c r="M55">
        <v>2.6796112060546902</v>
      </c>
      <c r="N55">
        <v>8.7577018737793004</v>
      </c>
      <c r="O55">
        <v>4</v>
      </c>
      <c r="P55">
        <v>4</v>
      </c>
      <c r="Q55">
        <v>14</v>
      </c>
      <c r="R55" s="16">
        <v>0.28570000000000001</v>
      </c>
      <c r="S55" s="16">
        <f t="shared" si="0"/>
        <v>0.4</v>
      </c>
      <c r="T55">
        <v>4.4647865295410201</v>
      </c>
      <c r="U55">
        <v>4.2403440475463903</v>
      </c>
      <c r="V55">
        <v>3.8660018444061302</v>
      </c>
      <c r="W55" s="17">
        <v>0.37434220314025901</v>
      </c>
      <c r="X55">
        <v>0.59878468513488803</v>
      </c>
      <c r="Y55">
        <v>0.59878468513488803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928</v>
      </c>
      <c r="B56">
        <v>19</v>
      </c>
      <c r="C56">
        <v>1</v>
      </c>
      <c r="D56">
        <v>10</v>
      </c>
      <c r="E56">
        <v>10</v>
      </c>
      <c r="F56">
        <v>10</v>
      </c>
      <c r="G56">
        <v>0</v>
      </c>
      <c r="H56">
        <v>9</v>
      </c>
      <c r="I56">
        <v>1</v>
      </c>
      <c r="J56">
        <v>0.95</v>
      </c>
      <c r="K56" s="3">
        <v>13.035099029541</v>
      </c>
      <c r="L56" s="10">
        <v>2.36561775207519</v>
      </c>
      <c r="M56">
        <v>2.0867767333984402</v>
      </c>
      <c r="N56">
        <v>9.0665988922119105</v>
      </c>
      <c r="O56">
        <v>4</v>
      </c>
      <c r="P56">
        <v>4</v>
      </c>
      <c r="Q56">
        <v>14</v>
      </c>
      <c r="R56" s="16">
        <v>0.28570000000000001</v>
      </c>
      <c r="S56" s="16">
        <f t="shared" si="0"/>
        <v>0.4</v>
      </c>
      <c r="T56">
        <v>4.4604320526123002</v>
      </c>
      <c r="U56">
        <v>4.2258830070495597</v>
      </c>
      <c r="V56">
        <v>3.8717770576477002</v>
      </c>
      <c r="W56" s="17">
        <v>0.35410594940185602</v>
      </c>
      <c r="X56">
        <v>0.58865499496460005</v>
      </c>
      <c r="Y56">
        <v>0.58865499496460005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s="3" customFormat="1" x14ac:dyDescent="0.15">
      <c r="K57" s="13" t="s">
        <v>29</v>
      </c>
      <c r="L57" s="10">
        <f>AVERAGE(L2:L56)</f>
        <v>1.9049118041992188</v>
      </c>
      <c r="W57" s="17">
        <f t="shared" ref="W57:AE57" si="1">AVERAGE(W2:W56)</f>
        <v>0.29178153818303887</v>
      </c>
      <c r="Z57" s="3">
        <f t="shared" si="1"/>
        <v>0.54545454545454508</v>
      </c>
      <c r="AA57" s="3">
        <f t="shared" si="1"/>
        <v>0.99818181818181817</v>
      </c>
      <c r="AB57" s="3">
        <f t="shared" si="1"/>
        <v>0.65221239544769005</v>
      </c>
      <c r="AC57" s="3">
        <f t="shared" si="1"/>
        <v>0.7873360842056496</v>
      </c>
      <c r="AD57" s="3">
        <f t="shared" si="1"/>
        <v>1.8181818181818182E-3</v>
      </c>
      <c r="AE57" s="3">
        <f t="shared" si="1"/>
        <v>0.45272727272727303</v>
      </c>
    </row>
    <row r="58" spans="1:31" s="3" customFormat="1" x14ac:dyDescent="0.15">
      <c r="K58" s="14" t="s">
        <v>30</v>
      </c>
      <c r="L58" s="10">
        <f>MAX(L2:L56)</f>
        <v>2.9104270935058598</v>
      </c>
      <c r="W58" s="17">
        <f t="shared" ref="W58:AE58" si="2">MAX(W2:W56)</f>
        <v>0.40011501312255898</v>
      </c>
      <c r="Z58" s="3">
        <f t="shared" si="2"/>
        <v>0.8</v>
      </c>
      <c r="AA58" s="3">
        <f t="shared" si="2"/>
        <v>1</v>
      </c>
      <c r="AB58" s="3">
        <f t="shared" si="2"/>
        <v>0.76923076923076905</v>
      </c>
      <c r="AC58" s="3">
        <f t="shared" si="2"/>
        <v>0.86956521739130399</v>
      </c>
      <c r="AD58" s="3">
        <f t="shared" si="2"/>
        <v>0.1</v>
      </c>
      <c r="AE58" s="3">
        <f t="shared" si="2"/>
        <v>0.7</v>
      </c>
    </row>
    <row r="59" spans="1:31" s="3" customFormat="1" x14ac:dyDescent="0.15">
      <c r="L59" s="10">
        <f>MIN(L2:L56)</f>
        <v>0.62315750122070301</v>
      </c>
      <c r="W59" s="17">
        <f t="shared" ref="W59:AE59" si="3">MIN(W2:W56)</f>
        <v>0.19016504287719699</v>
      </c>
      <c r="Z59" s="3">
        <f t="shared" si="3"/>
        <v>0.3</v>
      </c>
      <c r="AA59" s="3">
        <f t="shared" si="3"/>
        <v>0.9</v>
      </c>
      <c r="AB59" s="3">
        <f t="shared" si="3"/>
        <v>0.55555555555555602</v>
      </c>
      <c r="AC59" s="3">
        <f t="shared" si="3"/>
        <v>0.71428571428571397</v>
      </c>
      <c r="AD59" s="3">
        <f t="shared" si="3"/>
        <v>0</v>
      </c>
      <c r="AE59" s="3">
        <f t="shared" si="3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166</v>
      </c>
      <c r="O66" s="3" t="s">
        <v>97</v>
      </c>
      <c r="P66" s="3"/>
      <c r="Q66" s="3"/>
      <c r="R66" s="3"/>
      <c r="W66" s="17"/>
    </row>
    <row r="67" spans="11:23" x14ac:dyDescent="0.15">
      <c r="K67" s="3"/>
      <c r="L67" s="3"/>
      <c r="O67" s="3">
        <v>0.2</v>
      </c>
      <c r="P67" s="3">
        <v>-400</v>
      </c>
      <c r="Q67" s="3">
        <v>1600</v>
      </c>
      <c r="R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1</v>
      </c>
      <c r="O68" s="3">
        <v>0.4</v>
      </c>
      <c r="P68" s="3">
        <v>-800</v>
      </c>
      <c r="Q68" s="3">
        <v>1200</v>
      </c>
      <c r="R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1</v>
      </c>
      <c r="O69" s="3">
        <v>0.45</v>
      </c>
      <c r="P69" s="3">
        <v>-900</v>
      </c>
      <c r="Q69" s="3">
        <v>1100</v>
      </c>
      <c r="R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4</v>
      </c>
      <c r="O70" s="3">
        <v>0.49</v>
      </c>
      <c r="P70" s="3">
        <v>-980</v>
      </c>
      <c r="Q70" s="3">
        <v>1020</v>
      </c>
      <c r="R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5</v>
      </c>
      <c r="W71" s="17"/>
    </row>
    <row r="72" spans="11:23" x14ac:dyDescent="0.15">
      <c r="K72" s="3" t="s">
        <v>69</v>
      </c>
      <c r="L72" s="3">
        <f>COUNTIF(L2:L56,"&lt;1.423")-COUNTIF(L2:L56,"&lt;1.228")</f>
        <v>10</v>
      </c>
      <c r="W72" s="17"/>
    </row>
    <row r="73" spans="11:23" s="4" customFormat="1" x14ac:dyDescent="0.15">
      <c r="K73" s="20" t="s">
        <v>70</v>
      </c>
      <c r="L73" s="20">
        <f>COUNTIF(L2:L56,"&lt;1.618")-COUNTIF(L2:L56,"&lt;1.423")</f>
        <v>4</v>
      </c>
      <c r="M73" s="20">
        <v>3</v>
      </c>
      <c r="W73" s="20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17"/>
    </row>
    <row r="76" spans="11:23" x14ac:dyDescent="0.15">
      <c r="K76" s="3" t="s">
        <v>73</v>
      </c>
      <c r="L76" s="3">
        <f>COUNTIF(L2:L56,"&lt;2.203")-COUNTIF(L2:L56,"&lt;2.008")</f>
        <v>6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5</v>
      </c>
      <c r="M77" s="3">
        <v>14</v>
      </c>
      <c r="W77" s="17"/>
    </row>
    <row r="78" spans="11:23" s="5" customFormat="1" x14ac:dyDescent="0.15">
      <c r="K78" s="21" t="s">
        <v>75</v>
      </c>
      <c r="L78" s="21">
        <f>COUNTIF(L2:L56,"&lt;2.593")-COUNTIF(L2:L56,"&lt;2.398")</f>
        <v>10</v>
      </c>
      <c r="M78" s="21">
        <v>16</v>
      </c>
      <c r="W78" s="21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14</v>
      </c>
      <c r="W79" s="17"/>
    </row>
    <row r="80" spans="11:23" x14ac:dyDescent="0.15">
      <c r="K80" s="3" t="s">
        <v>77</v>
      </c>
      <c r="L80" s="3">
        <f>COUNTIF(L2:L56,"&lt;2.983")-COUNTIF(L2:L56,"&lt;2.788")</f>
        <v>7</v>
      </c>
      <c r="M80" s="3">
        <v>11</v>
      </c>
      <c r="W80" s="17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17"/>
    </row>
    <row r="83" spans="11:23" s="4" customFormat="1" x14ac:dyDescent="0.15">
      <c r="K83" s="20" t="s">
        <v>80</v>
      </c>
      <c r="L83" s="20">
        <f>COUNTIF(L2:L56,"&lt;3.568")-COUNTIF(L2:L56,"&lt;3.373")</f>
        <v>0</v>
      </c>
      <c r="M83" s="20">
        <v>3</v>
      </c>
      <c r="W83" s="20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0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E95"/>
  <sheetViews>
    <sheetView topLeftCell="H40" workbookViewId="0">
      <selection activeCell="O62" sqref="O62:R66"/>
    </sheetView>
  </sheetViews>
  <sheetFormatPr defaultColWidth="8.875" defaultRowHeight="13.5" x14ac:dyDescent="0.15"/>
  <cols>
    <col min="11" max="12" width="20.25" customWidth="1"/>
    <col min="13" max="14" width="12.875"/>
    <col min="20" max="22" width="12.875"/>
    <col min="23" max="23" width="20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578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1.38002777099609</v>
      </c>
      <c r="M2">
        <v>9999</v>
      </c>
      <c r="N2">
        <v>9999</v>
      </c>
      <c r="O2">
        <v>7</v>
      </c>
      <c r="P2">
        <v>7</v>
      </c>
      <c r="Q2">
        <v>17</v>
      </c>
      <c r="R2" s="16">
        <v>0.4118</v>
      </c>
      <c r="S2" s="16">
        <f t="shared" ref="S2:S13" si="0">O2/E2</f>
        <v>0.7</v>
      </c>
      <c r="T2">
        <v>5.3295555114746103</v>
      </c>
      <c r="U2">
        <v>5.0252656936645499</v>
      </c>
      <c r="V2">
        <v>4.6884260177612296</v>
      </c>
      <c r="W2" s="17">
        <v>0.33683967590331998</v>
      </c>
      <c r="X2">
        <v>0.64112949371337902</v>
      </c>
      <c r="Y2">
        <v>0.64112949371337902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889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12.847942352294901</v>
      </c>
      <c r="L3" s="10">
        <v>1.35564041137695</v>
      </c>
      <c r="M3">
        <v>1.0721321105957</v>
      </c>
      <c r="N3">
        <v>9.9341506958007795</v>
      </c>
      <c r="O3">
        <v>6</v>
      </c>
      <c r="P3">
        <v>6</v>
      </c>
      <c r="Q3">
        <v>16</v>
      </c>
      <c r="R3" s="16">
        <v>0.375</v>
      </c>
      <c r="S3" s="16">
        <f t="shared" si="0"/>
        <v>0.6</v>
      </c>
      <c r="T3">
        <v>4.9076423645019496</v>
      </c>
      <c r="U3">
        <v>4.5584750175476101</v>
      </c>
      <c r="V3">
        <v>4.2787270545959499</v>
      </c>
      <c r="W3" s="17">
        <v>0.27974796295165999</v>
      </c>
      <c r="X3">
        <v>0.62891530990600597</v>
      </c>
      <c r="Y3">
        <v>0.62891530990600597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108</v>
      </c>
      <c r="B4">
        <v>20</v>
      </c>
      <c r="C4">
        <v>0</v>
      </c>
      <c r="D4">
        <v>10</v>
      </c>
      <c r="E4">
        <v>10</v>
      </c>
      <c r="F4">
        <v>10</v>
      </c>
      <c r="G4">
        <v>0</v>
      </c>
      <c r="H4">
        <v>10</v>
      </c>
      <c r="I4">
        <v>0</v>
      </c>
      <c r="J4">
        <v>1</v>
      </c>
      <c r="K4" s="3">
        <v>9999</v>
      </c>
      <c r="L4" s="10">
        <v>1.1690254211425799</v>
      </c>
      <c r="M4">
        <v>9999</v>
      </c>
      <c r="N4">
        <v>9999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5.3215236663818404</v>
      </c>
      <c r="U4">
        <v>4.9827470779418999</v>
      </c>
      <c r="V4">
        <v>4.7171287536621103</v>
      </c>
      <c r="W4" s="17">
        <v>0.26561832427978499</v>
      </c>
      <c r="X4">
        <v>0.60439491271972701</v>
      </c>
      <c r="Y4">
        <v>0.60439491271972701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187</v>
      </c>
      <c r="B5">
        <v>20</v>
      </c>
      <c r="C5">
        <v>0</v>
      </c>
      <c r="D5">
        <v>10</v>
      </c>
      <c r="E5">
        <v>10</v>
      </c>
      <c r="F5">
        <v>10</v>
      </c>
      <c r="G5">
        <v>0</v>
      </c>
      <c r="H5">
        <v>10</v>
      </c>
      <c r="I5">
        <v>0</v>
      </c>
      <c r="J5">
        <v>1</v>
      </c>
      <c r="K5" s="3">
        <v>9999</v>
      </c>
      <c r="L5" s="10">
        <v>1.19601821899414</v>
      </c>
      <c r="M5">
        <v>9999</v>
      </c>
      <c r="N5">
        <v>9999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5.5623149871826199</v>
      </c>
      <c r="U5">
        <v>5.1975145339965803</v>
      </c>
      <c r="V5">
        <v>4.93446588516235</v>
      </c>
      <c r="W5" s="17">
        <v>0.26304864883422902</v>
      </c>
      <c r="X5">
        <v>0.627849102020264</v>
      </c>
      <c r="Y5">
        <v>0.627849102020264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924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12.8609733581543</v>
      </c>
      <c r="L6" s="10">
        <v>1.28487396240234</v>
      </c>
      <c r="M6">
        <v>1.0061149597168</v>
      </c>
      <c r="N6">
        <v>10.074775695800801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5.0540904998779297</v>
      </c>
      <c r="U6">
        <v>4.6821627616882298</v>
      </c>
      <c r="V6">
        <v>4.4225492477417001</v>
      </c>
      <c r="W6" s="17">
        <v>0.25961351394653298</v>
      </c>
      <c r="X6">
        <v>0.63154125213623002</v>
      </c>
      <c r="Y6">
        <v>0.63154125213623002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294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12.664918899536101</v>
      </c>
      <c r="L7" s="10">
        <v>1.37179756164551</v>
      </c>
      <c r="M7">
        <v>1.1112594604492201</v>
      </c>
      <c r="N7">
        <v>9.9425544738769496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4.7319164276123002</v>
      </c>
      <c r="U7">
        <v>4.4100866317748997</v>
      </c>
      <c r="V7">
        <v>4.1611156463623002</v>
      </c>
      <c r="W7" s="17">
        <v>0.24897098541259799</v>
      </c>
      <c r="X7">
        <v>0.57080078125</v>
      </c>
      <c r="Y7">
        <v>0.57080078125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746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12.8204708099365</v>
      </c>
      <c r="L8" s="10">
        <v>1.1058807373046899</v>
      </c>
      <c r="M8">
        <v>0.81927490234375</v>
      </c>
      <c r="N8">
        <v>10.150215148925801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5.5178852081298801</v>
      </c>
      <c r="U8">
        <v>5.10876512527466</v>
      </c>
      <c r="V8">
        <v>4.8603377342224103</v>
      </c>
      <c r="W8" s="17">
        <v>0.24842739105224601</v>
      </c>
      <c r="X8">
        <v>0.65754747390747104</v>
      </c>
      <c r="Y8">
        <v>0.65754747390747104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339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13.1161651611328</v>
      </c>
      <c r="L9" s="10">
        <v>1.14737701416016</v>
      </c>
      <c r="M9">
        <v>0.89725494384765603</v>
      </c>
      <c r="N9">
        <v>10.797456741333001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5.4435863494873002</v>
      </c>
      <c r="U9">
        <v>5.01316595077515</v>
      </c>
      <c r="V9">
        <v>4.7798376083373997</v>
      </c>
      <c r="W9" s="17">
        <v>0.233328342437744</v>
      </c>
      <c r="X9">
        <v>0.66374874114990201</v>
      </c>
      <c r="Y9">
        <v>0.66374874114990201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131</v>
      </c>
      <c r="B10">
        <v>20</v>
      </c>
      <c r="C10">
        <v>0</v>
      </c>
      <c r="D10">
        <v>10</v>
      </c>
      <c r="E10">
        <v>10</v>
      </c>
      <c r="F10">
        <v>10</v>
      </c>
      <c r="G10">
        <v>0</v>
      </c>
      <c r="H10">
        <v>10</v>
      </c>
      <c r="I10">
        <v>0</v>
      </c>
      <c r="J10">
        <v>1</v>
      </c>
      <c r="K10" s="3">
        <v>9999</v>
      </c>
      <c r="L10" s="10">
        <v>0.62315750122070301</v>
      </c>
      <c r="M10">
        <v>9999</v>
      </c>
      <c r="N10">
        <v>9999</v>
      </c>
      <c r="O10">
        <v>8</v>
      </c>
      <c r="P10">
        <v>8</v>
      </c>
      <c r="Q10">
        <v>18</v>
      </c>
      <c r="R10" s="16">
        <v>0.44440000000000002</v>
      </c>
      <c r="S10" s="16">
        <f t="shared" si="0"/>
        <v>0.8</v>
      </c>
      <c r="T10">
        <v>5.9695529937744096</v>
      </c>
      <c r="U10">
        <v>5.54711818695068</v>
      </c>
      <c r="V10">
        <v>5.31487941741943</v>
      </c>
      <c r="W10" s="17">
        <v>0.23223876953125</v>
      </c>
      <c r="X10">
        <v>0.65467357635498002</v>
      </c>
      <c r="Y10">
        <v>0.65467357635498002</v>
      </c>
      <c r="Z10">
        <v>0.8</v>
      </c>
      <c r="AA10">
        <v>1</v>
      </c>
      <c r="AB10">
        <v>0.55555555555555602</v>
      </c>
      <c r="AC10">
        <v>0.71428571428571397</v>
      </c>
      <c r="AD10">
        <v>0</v>
      </c>
      <c r="AE10">
        <v>0.2</v>
      </c>
    </row>
    <row r="11" spans="1:31" x14ac:dyDescent="0.15">
      <c r="A11" s="6">
        <v>815</v>
      </c>
      <c r="B11">
        <v>20</v>
      </c>
      <c r="C11">
        <v>0</v>
      </c>
      <c r="D11">
        <v>10</v>
      </c>
      <c r="E11">
        <v>10</v>
      </c>
      <c r="F11">
        <v>10</v>
      </c>
      <c r="G11">
        <v>0</v>
      </c>
      <c r="H11">
        <v>10</v>
      </c>
      <c r="I11">
        <v>0</v>
      </c>
      <c r="J11">
        <v>1</v>
      </c>
      <c r="K11" s="3">
        <v>9999</v>
      </c>
      <c r="L11" s="10">
        <v>0.76312255859375</v>
      </c>
      <c r="M11">
        <v>9999</v>
      </c>
      <c r="N11">
        <v>9999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5.4680137634277299</v>
      </c>
      <c r="U11">
        <v>5.0972056388854998</v>
      </c>
      <c r="V11">
        <v>4.86529636383057</v>
      </c>
      <c r="W11" s="17">
        <v>0.231909275054932</v>
      </c>
      <c r="X11">
        <v>0.60271739959716797</v>
      </c>
      <c r="Y11">
        <v>0.60271739959716797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453</v>
      </c>
      <c r="B12">
        <v>20</v>
      </c>
      <c r="C12">
        <v>0</v>
      </c>
      <c r="D12">
        <v>10</v>
      </c>
      <c r="E12">
        <v>10</v>
      </c>
      <c r="F12">
        <v>10</v>
      </c>
      <c r="G12">
        <v>0</v>
      </c>
      <c r="H12">
        <v>10</v>
      </c>
      <c r="I12">
        <v>0</v>
      </c>
      <c r="J12">
        <v>1</v>
      </c>
      <c r="K12" s="3">
        <v>9999</v>
      </c>
      <c r="L12" s="10">
        <v>1.24942398071289</v>
      </c>
      <c r="M12">
        <v>9999</v>
      </c>
      <c r="N12">
        <v>9999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5.3826427459716797</v>
      </c>
      <c r="U12">
        <v>5.0179872512817401</v>
      </c>
      <c r="V12">
        <v>4.79188776016235</v>
      </c>
      <c r="W12" s="17">
        <v>0.22609949111938499</v>
      </c>
      <c r="X12">
        <v>0.59075498580932595</v>
      </c>
      <c r="Y12">
        <v>0.59075498580932595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968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12.8511085510254</v>
      </c>
      <c r="L13" s="10">
        <v>1.33205413818359</v>
      </c>
      <c r="M13">
        <v>1.1024131774902299</v>
      </c>
      <c r="N13">
        <v>10.502586364746101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5.0909938812255904</v>
      </c>
      <c r="U13">
        <v>4.7128734588623002</v>
      </c>
      <c r="V13">
        <v>4.49585056304932</v>
      </c>
      <c r="W13" s="17">
        <v>0.217022895812988</v>
      </c>
      <c r="X13">
        <v>0.59514331817626998</v>
      </c>
      <c r="Y13">
        <v>0.59514331817626998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694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11.305910110473601</v>
      </c>
      <c r="L14" s="10">
        <v>1.3516082763671899</v>
      </c>
      <c r="M14">
        <v>1.11557388305664</v>
      </c>
      <c r="N14">
        <v>8.6999645233154297</v>
      </c>
      <c r="O14">
        <v>6</v>
      </c>
      <c r="P14">
        <v>6</v>
      </c>
      <c r="Q14">
        <v>15</v>
      </c>
      <c r="R14" s="16">
        <v>0.4</v>
      </c>
      <c r="S14" s="16">
        <f t="shared" ref="S14:S52" si="1">O14/E14</f>
        <v>0.6</v>
      </c>
      <c r="T14">
        <v>4.3728122711181596</v>
      </c>
      <c r="U14">
        <v>4.0774874687194798</v>
      </c>
      <c r="V14">
        <v>3.8651390075683598</v>
      </c>
      <c r="W14" s="17">
        <v>0.21234846115112299</v>
      </c>
      <c r="X14">
        <v>0.50767326354980502</v>
      </c>
      <c r="Y14">
        <v>0.50767326354980502</v>
      </c>
      <c r="Z14">
        <v>0.6</v>
      </c>
      <c r="AA14">
        <v>0.9</v>
      </c>
      <c r="AB14">
        <v>0.6</v>
      </c>
      <c r="AC14">
        <v>0.72</v>
      </c>
      <c r="AD14">
        <v>0.1</v>
      </c>
      <c r="AE14">
        <v>0.3</v>
      </c>
    </row>
    <row r="15" spans="1:31" x14ac:dyDescent="0.15">
      <c r="A15" s="6">
        <v>310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10.1208000183106</v>
      </c>
      <c r="L15" s="10">
        <v>1.31255531311035</v>
      </c>
      <c r="M15">
        <v>0.64004898071289096</v>
      </c>
      <c r="N15">
        <v>7.6477699279785201</v>
      </c>
      <c r="O15">
        <v>6</v>
      </c>
      <c r="P15">
        <v>6</v>
      </c>
      <c r="Q15">
        <v>16</v>
      </c>
      <c r="R15" s="16">
        <v>0.375</v>
      </c>
      <c r="S15" s="16">
        <f t="shared" si="1"/>
        <v>0.6</v>
      </c>
      <c r="T15">
        <v>4.8479423522949201</v>
      </c>
      <c r="U15">
        <v>4.4496707916259801</v>
      </c>
      <c r="V15">
        <v>4.2379841804504403</v>
      </c>
      <c r="W15" s="17">
        <v>0.211686611175537</v>
      </c>
      <c r="X15">
        <v>0.60995817184448198</v>
      </c>
      <c r="Y15">
        <v>0.60995817184448198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719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12.4679870605469</v>
      </c>
      <c r="L16" s="10">
        <v>0.9932861328125</v>
      </c>
      <c r="M16">
        <v>0.73222351074218694</v>
      </c>
      <c r="N16">
        <v>10.1390686035156</v>
      </c>
      <c r="O16">
        <v>8</v>
      </c>
      <c r="P16">
        <v>8</v>
      </c>
      <c r="Q16">
        <v>18</v>
      </c>
      <c r="R16" s="16">
        <v>0.44440000000000002</v>
      </c>
      <c r="S16" s="16">
        <f t="shared" si="1"/>
        <v>0.8</v>
      </c>
      <c r="T16">
        <v>5.5025005340576199</v>
      </c>
      <c r="U16">
        <v>5.0746541023254403</v>
      </c>
      <c r="V16">
        <v>4.8636293411254901</v>
      </c>
      <c r="W16" s="17">
        <v>0.21102476119995101</v>
      </c>
      <c r="X16">
        <v>0.63887119293212902</v>
      </c>
      <c r="Y16">
        <v>0.63887119293212902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524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9.8586711883544904</v>
      </c>
      <c r="L17" s="10">
        <v>1.31509017944336</v>
      </c>
      <c r="M17">
        <v>0.68877792358398404</v>
      </c>
      <c r="N17">
        <v>7.5478954315185502</v>
      </c>
      <c r="O17">
        <v>6</v>
      </c>
      <c r="P17">
        <v>6</v>
      </c>
      <c r="Q17">
        <v>16</v>
      </c>
      <c r="R17" s="16">
        <v>0.375</v>
      </c>
      <c r="S17" s="16">
        <f t="shared" si="1"/>
        <v>0.6</v>
      </c>
      <c r="T17">
        <v>4.7864208221435502</v>
      </c>
      <c r="U17">
        <v>4.3702192306518501</v>
      </c>
      <c r="V17">
        <v>4.1623697280883798</v>
      </c>
      <c r="W17" s="17">
        <v>0.20784950256347701</v>
      </c>
      <c r="X17">
        <v>0.624051094055176</v>
      </c>
      <c r="Y17">
        <v>0.624051094055176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54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12.1930656433106</v>
      </c>
      <c r="L18" s="10">
        <v>0.93176651000976596</v>
      </c>
      <c r="M18">
        <v>0.68011474609375</v>
      </c>
      <c r="N18">
        <v>9.9960212707519496</v>
      </c>
      <c r="O18">
        <v>7</v>
      </c>
      <c r="P18">
        <v>7</v>
      </c>
      <c r="Q18">
        <v>17</v>
      </c>
      <c r="R18" s="16">
        <v>0.4118</v>
      </c>
      <c r="S18" s="16">
        <f t="shared" si="1"/>
        <v>0.7</v>
      </c>
      <c r="T18">
        <v>4.7625770568847701</v>
      </c>
      <c r="U18">
        <v>4.3940777778625497</v>
      </c>
      <c r="V18">
        <v>4.1864080429077104</v>
      </c>
      <c r="W18" s="17">
        <v>0.20766973495483401</v>
      </c>
      <c r="X18">
        <v>0.576169013977051</v>
      </c>
      <c r="Y18">
        <v>0.576169013977051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87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10.2613677978516</v>
      </c>
      <c r="L19" s="10">
        <v>1.2967643737793</v>
      </c>
      <c r="M19">
        <v>0.64139175415039096</v>
      </c>
      <c r="N19">
        <v>7.9288749694824201</v>
      </c>
      <c r="O19">
        <v>7</v>
      </c>
      <c r="P19">
        <v>7</v>
      </c>
      <c r="Q19">
        <v>17</v>
      </c>
      <c r="R19" s="16">
        <v>0.4118</v>
      </c>
      <c r="S19" s="16">
        <f t="shared" si="1"/>
        <v>0.7</v>
      </c>
      <c r="T19">
        <v>5.1760005950927699</v>
      </c>
      <c r="U19">
        <v>4.7194967269897496</v>
      </c>
      <c r="V19">
        <v>4.5122494697570801</v>
      </c>
      <c r="W19" s="17">
        <v>0.20724725723266599</v>
      </c>
      <c r="X19">
        <v>0.66375112533569303</v>
      </c>
      <c r="Y19">
        <v>0.66375112533569303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62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11.756799697876</v>
      </c>
      <c r="L20" s="10">
        <v>0.95130538940429699</v>
      </c>
      <c r="M20">
        <v>0.69935607910156194</v>
      </c>
      <c r="N20">
        <v>9.4865608215331996</v>
      </c>
      <c r="O20">
        <v>6</v>
      </c>
      <c r="P20">
        <v>6</v>
      </c>
      <c r="Q20">
        <v>16</v>
      </c>
      <c r="R20" s="16">
        <v>0.375</v>
      </c>
      <c r="S20" s="16">
        <f t="shared" si="1"/>
        <v>0.6</v>
      </c>
      <c r="T20">
        <v>5.0025730133056596</v>
      </c>
      <c r="U20">
        <v>4.6297860145568803</v>
      </c>
      <c r="V20">
        <v>4.4298167228698704</v>
      </c>
      <c r="W20" s="17">
        <v>0.199969291687012</v>
      </c>
      <c r="X20">
        <v>0.57275629043579102</v>
      </c>
      <c r="Y20">
        <v>0.57275629043579102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s="2" customFormat="1" x14ac:dyDescent="0.15">
      <c r="A21" s="7">
        <v>883</v>
      </c>
      <c r="B21" s="2">
        <v>19</v>
      </c>
      <c r="C21" s="2">
        <v>1</v>
      </c>
      <c r="D21" s="2">
        <v>10</v>
      </c>
      <c r="E21" s="2">
        <v>10</v>
      </c>
      <c r="F21" s="2">
        <v>10</v>
      </c>
      <c r="G21" s="2">
        <v>0</v>
      </c>
      <c r="H21" s="2">
        <v>9</v>
      </c>
      <c r="I21" s="2">
        <v>1</v>
      </c>
      <c r="J21" s="2">
        <v>0.95</v>
      </c>
      <c r="K21" s="11">
        <v>13.1649417877197</v>
      </c>
      <c r="L21" s="11">
        <v>0.86118316650390603</v>
      </c>
      <c r="M21" s="2">
        <v>0.61101913452148404</v>
      </c>
      <c r="N21" s="2">
        <v>11.1692409515381</v>
      </c>
      <c r="O21" s="2">
        <v>8</v>
      </c>
      <c r="P21" s="2">
        <v>8</v>
      </c>
      <c r="Q21" s="2">
        <v>18</v>
      </c>
      <c r="R21" s="18">
        <v>0.44440000000000002</v>
      </c>
      <c r="S21" s="18">
        <f t="shared" si="1"/>
        <v>0.8</v>
      </c>
      <c r="T21" s="2">
        <v>5.68410301208496</v>
      </c>
      <c r="U21" s="2">
        <v>5.2268161773681596</v>
      </c>
      <c r="V21" s="2">
        <v>5.0366511344909703</v>
      </c>
      <c r="W21" s="11">
        <v>0.19016504287719699</v>
      </c>
      <c r="X21" s="2">
        <v>0.64745187759399403</v>
      </c>
      <c r="Y21" s="2">
        <v>0.64745187759399403</v>
      </c>
      <c r="Z21" s="2">
        <v>0.8</v>
      </c>
      <c r="AA21" s="2">
        <v>1</v>
      </c>
      <c r="AB21" s="2">
        <v>0.55555555555555602</v>
      </c>
      <c r="AC21" s="2">
        <v>0.71428571428571397</v>
      </c>
      <c r="AD21" s="2">
        <v>0</v>
      </c>
      <c r="AE21" s="2">
        <v>0.2</v>
      </c>
    </row>
    <row r="22" spans="1:31" x14ac:dyDescent="0.15">
      <c r="A22" s="6">
        <v>650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10.4459686279297</v>
      </c>
      <c r="L22" s="10">
        <v>2.49098777770996</v>
      </c>
      <c r="M22">
        <v>1.87667465209961</v>
      </c>
      <c r="N22">
        <v>6.8721752166748002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4.5496177673339799</v>
      </c>
      <c r="U22">
        <v>4.2510433197021502</v>
      </c>
      <c r="V22">
        <v>3.9183669090271001</v>
      </c>
      <c r="W22" s="17">
        <v>0.33267641067504899</v>
      </c>
      <c r="X22">
        <v>0.63125085830688499</v>
      </c>
      <c r="Y22">
        <v>0.63125085830688499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6">
        <v>235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11.3900394439697</v>
      </c>
      <c r="L23" s="10">
        <v>2.4912586212158199</v>
      </c>
      <c r="M23">
        <v>1.7519493103027299</v>
      </c>
      <c r="N23">
        <v>7.4269104003906197</v>
      </c>
      <c r="O23">
        <v>4</v>
      </c>
      <c r="P23">
        <v>4</v>
      </c>
      <c r="Q23">
        <v>14</v>
      </c>
      <c r="R23" s="16">
        <v>0.28570000000000001</v>
      </c>
      <c r="S23" s="16">
        <f t="shared" si="1"/>
        <v>0.4</v>
      </c>
      <c r="T23">
        <v>4.2479076385498002</v>
      </c>
      <c r="U23">
        <v>3.9892611503601101</v>
      </c>
      <c r="V23">
        <v>3.6309616565704301</v>
      </c>
      <c r="W23" s="17">
        <v>0.35829949378967302</v>
      </c>
      <c r="X23">
        <v>0.61694598197937001</v>
      </c>
      <c r="Y23">
        <v>0.61694598197937001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6">
        <v>39</v>
      </c>
      <c r="B24">
        <v>18</v>
      </c>
      <c r="C24">
        <v>2</v>
      </c>
      <c r="D24">
        <v>10</v>
      </c>
      <c r="E24">
        <v>10</v>
      </c>
      <c r="F24">
        <v>10</v>
      </c>
      <c r="G24">
        <v>0</v>
      </c>
      <c r="H24">
        <v>8</v>
      </c>
      <c r="I24">
        <v>2</v>
      </c>
      <c r="J24">
        <v>0.9</v>
      </c>
      <c r="K24" s="3">
        <v>9.4858074188232404</v>
      </c>
      <c r="L24" s="10">
        <v>2.5182456970214799</v>
      </c>
      <c r="M24">
        <v>1.84243392944336</v>
      </c>
      <c r="N24">
        <v>5.33036231994629</v>
      </c>
      <c r="O24">
        <v>4</v>
      </c>
      <c r="P24">
        <v>4</v>
      </c>
      <c r="Q24">
        <v>14</v>
      </c>
      <c r="R24" s="16">
        <v>0.28570000000000001</v>
      </c>
      <c r="S24" s="16">
        <f t="shared" si="1"/>
        <v>0.4</v>
      </c>
      <c r="T24">
        <v>4.1952648162841797</v>
      </c>
      <c r="U24">
        <v>3.94472360610962</v>
      </c>
      <c r="V24">
        <v>3.5989799499511701</v>
      </c>
      <c r="W24" s="17">
        <v>0.34574365615844699</v>
      </c>
      <c r="X24">
        <v>0.59628486633300803</v>
      </c>
      <c r="Y24">
        <v>0.59628486633300803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6">
        <v>266</v>
      </c>
      <c r="B25">
        <v>20</v>
      </c>
      <c r="C25">
        <v>0</v>
      </c>
      <c r="D25">
        <v>10</v>
      </c>
      <c r="E25">
        <v>10</v>
      </c>
      <c r="F25">
        <v>10</v>
      </c>
      <c r="G25">
        <v>0</v>
      </c>
      <c r="H25">
        <v>10</v>
      </c>
      <c r="I25">
        <v>0</v>
      </c>
      <c r="J25">
        <v>1</v>
      </c>
      <c r="K25" s="3">
        <v>9999</v>
      </c>
      <c r="L25" s="10">
        <v>1.4628143310546899</v>
      </c>
      <c r="M25">
        <v>9999</v>
      </c>
      <c r="N25">
        <v>9999</v>
      </c>
      <c r="O25">
        <v>7</v>
      </c>
      <c r="P25">
        <v>7</v>
      </c>
      <c r="Q25">
        <v>17</v>
      </c>
      <c r="R25" s="16">
        <v>0.4118</v>
      </c>
      <c r="S25" s="16">
        <f t="shared" si="1"/>
        <v>0.7</v>
      </c>
      <c r="T25">
        <v>5.3689861297607404</v>
      </c>
      <c r="U25">
        <v>5.0368461608886701</v>
      </c>
      <c r="V25">
        <v>4.7484502792358398</v>
      </c>
      <c r="W25" s="17">
        <v>0.28839588165283198</v>
      </c>
      <c r="X25">
        <v>0.62053585052490201</v>
      </c>
      <c r="Y25">
        <v>0.62053585052490201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9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13.212623596191399</v>
      </c>
      <c r="L26" s="10">
        <v>1.4628982543945299</v>
      </c>
      <c r="M26">
        <v>1.17099380493164</v>
      </c>
      <c r="N26">
        <v>10.136251449585</v>
      </c>
      <c r="O26">
        <v>6</v>
      </c>
      <c r="P26">
        <v>6</v>
      </c>
      <c r="Q26">
        <v>16</v>
      </c>
      <c r="R26" s="16">
        <v>0.375</v>
      </c>
      <c r="S26" s="16">
        <f t="shared" si="1"/>
        <v>0.6</v>
      </c>
      <c r="T26">
        <v>5.1509895324706996</v>
      </c>
      <c r="U26">
        <v>4.78108787536621</v>
      </c>
      <c r="V26">
        <v>4.4879059791564897</v>
      </c>
      <c r="W26" s="17">
        <v>0.29318189620971702</v>
      </c>
      <c r="X26">
        <v>0.66308355331420898</v>
      </c>
      <c r="Y26">
        <v>0.66308355331420898</v>
      </c>
      <c r="Z26">
        <v>0.6</v>
      </c>
      <c r="AA26">
        <v>1</v>
      </c>
      <c r="AB26">
        <v>0.625</v>
      </c>
      <c r="AC26">
        <v>0.76923076923076905</v>
      </c>
      <c r="AD26">
        <v>0</v>
      </c>
      <c r="AE26">
        <v>0.4</v>
      </c>
    </row>
    <row r="27" spans="1:31" x14ac:dyDescent="0.15">
      <c r="A27" s="6">
        <v>605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12.234582901001</v>
      </c>
      <c r="L27" s="10">
        <v>1.4849395751953101</v>
      </c>
      <c r="M27">
        <v>1.1470413208007799</v>
      </c>
      <c r="N27">
        <v>8.5650405883789098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4.8164787292480504</v>
      </c>
      <c r="U27">
        <v>4.51497507095337</v>
      </c>
      <c r="V27">
        <v>4.22275638580322</v>
      </c>
      <c r="W27" s="17">
        <v>0.29221868515014598</v>
      </c>
      <c r="X27">
        <v>0.593722343444824</v>
      </c>
      <c r="Y27">
        <v>0.593722343444824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683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9.7066001892089808</v>
      </c>
      <c r="L28" s="10">
        <v>2.5342216491699201</v>
      </c>
      <c r="M28">
        <v>2.0012359619140598</v>
      </c>
      <c r="N28">
        <v>6.3005638122558603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4.3522033691406197</v>
      </c>
      <c r="U28">
        <v>4.0658607482910201</v>
      </c>
      <c r="V28">
        <v>3.76070356369019</v>
      </c>
      <c r="W28" s="17">
        <v>0.30515718460083002</v>
      </c>
      <c r="X28">
        <v>0.59149980545043901</v>
      </c>
      <c r="Y28">
        <v>0.59149980545043901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682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10.768314361572299</v>
      </c>
      <c r="L29" s="10">
        <v>2.4762840270996098</v>
      </c>
      <c r="M29">
        <v>1.8694534301757799</v>
      </c>
      <c r="N29">
        <v>7.3308639526367196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4.4071083068847701</v>
      </c>
      <c r="U29">
        <v>4.1228580474853498</v>
      </c>
      <c r="V29">
        <v>3.8104205131530802</v>
      </c>
      <c r="W29" s="17">
        <v>0.312437534332275</v>
      </c>
      <c r="X29">
        <v>0.59668779373168901</v>
      </c>
      <c r="Y29">
        <v>0.59668779373168901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317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9.8195228576660192</v>
      </c>
      <c r="L30" s="10">
        <v>2.5452957153320299</v>
      </c>
      <c r="M30">
        <v>1.9575824737548799</v>
      </c>
      <c r="N30">
        <v>6.1542224884033203</v>
      </c>
      <c r="O30">
        <v>4</v>
      </c>
      <c r="P30">
        <v>4</v>
      </c>
      <c r="Q30">
        <v>14</v>
      </c>
      <c r="R30" s="16">
        <v>0.28570000000000001</v>
      </c>
      <c r="S30" s="16">
        <f t="shared" si="1"/>
        <v>0.4</v>
      </c>
      <c r="T30">
        <v>4.2932720184326199</v>
      </c>
      <c r="U30">
        <v>4.0327382087707502</v>
      </c>
      <c r="V30">
        <v>3.7078118324279798</v>
      </c>
      <c r="W30" s="17">
        <v>0.32492637634277299</v>
      </c>
      <c r="X30">
        <v>0.585460186004639</v>
      </c>
      <c r="Y30">
        <v>0.585460186004639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538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13.0384979248047</v>
      </c>
      <c r="L31" s="10">
        <v>2.5367488861084002</v>
      </c>
      <c r="M31">
        <v>2.3458824157714799</v>
      </c>
      <c r="N31">
        <v>9.7599239349365199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4.6303787231445304</v>
      </c>
      <c r="U31">
        <v>4.3344349861145002</v>
      </c>
      <c r="V31">
        <v>4.0118227005004901</v>
      </c>
      <c r="W31" s="17">
        <v>0.322612285614014</v>
      </c>
      <c r="X31">
        <v>0.61855602264404297</v>
      </c>
      <c r="Y31">
        <v>0.61855602264404297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900</v>
      </c>
      <c r="B32">
        <v>19</v>
      </c>
      <c r="C32">
        <v>1</v>
      </c>
      <c r="D32">
        <v>10</v>
      </c>
      <c r="E32">
        <v>10</v>
      </c>
      <c r="F32">
        <v>10</v>
      </c>
      <c r="G32">
        <v>0</v>
      </c>
      <c r="H32">
        <v>9</v>
      </c>
      <c r="I32">
        <v>1</v>
      </c>
      <c r="J32">
        <v>0.95</v>
      </c>
      <c r="K32" s="3">
        <v>12.232154846191399</v>
      </c>
      <c r="L32" s="10">
        <v>2.5374488830566402</v>
      </c>
      <c r="M32">
        <v>2.3517436981201199</v>
      </c>
      <c r="N32">
        <v>8.9147891998290998</v>
      </c>
      <c r="O32">
        <v>7</v>
      </c>
      <c r="P32">
        <v>7</v>
      </c>
      <c r="Q32">
        <v>17</v>
      </c>
      <c r="R32" s="16">
        <v>0.4118</v>
      </c>
      <c r="S32" s="16">
        <f t="shared" si="1"/>
        <v>0.7</v>
      </c>
      <c r="T32">
        <v>4.3516101837158203</v>
      </c>
      <c r="U32">
        <v>4.1041736602783203</v>
      </c>
      <c r="V32">
        <v>3.7931709289550799</v>
      </c>
      <c r="W32" s="17">
        <v>0.31100273132324202</v>
      </c>
      <c r="X32">
        <v>0.55843925476074197</v>
      </c>
      <c r="Y32">
        <v>0.55843925476074197</v>
      </c>
      <c r="Z32">
        <v>0.7</v>
      </c>
      <c r="AA32">
        <v>1</v>
      </c>
      <c r="AB32">
        <v>0.58823529411764697</v>
      </c>
      <c r="AC32">
        <v>0.74074074074074103</v>
      </c>
      <c r="AD32">
        <v>0</v>
      </c>
      <c r="AE32">
        <v>0.3</v>
      </c>
    </row>
    <row r="33" spans="1:31" x14ac:dyDescent="0.15">
      <c r="A33" s="6">
        <v>529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11.5277290344238</v>
      </c>
      <c r="L33" s="10">
        <v>2.7787723541259801</v>
      </c>
      <c r="M33">
        <v>2.1110267639160201</v>
      </c>
      <c r="N33">
        <v>7.5974636077880904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4.1621055603027299</v>
      </c>
      <c r="U33">
        <v>3.9118816852569598</v>
      </c>
      <c r="V33">
        <v>3.5439484119415301</v>
      </c>
      <c r="W33" s="17">
        <v>0.36793327331543002</v>
      </c>
      <c r="X33">
        <v>0.61815714836120605</v>
      </c>
      <c r="Y33">
        <v>0.61815714836120605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714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13.255451202392599</v>
      </c>
      <c r="L34" s="10">
        <v>2.7501449584960902</v>
      </c>
      <c r="M34">
        <v>2.50296974182129</v>
      </c>
      <c r="N34">
        <v>9.2007598876953107</v>
      </c>
      <c r="O34">
        <v>4</v>
      </c>
      <c r="P34">
        <v>4</v>
      </c>
      <c r="Q34">
        <v>14</v>
      </c>
      <c r="R34" s="16">
        <v>0.28570000000000001</v>
      </c>
      <c r="S34" s="16">
        <f t="shared" si="1"/>
        <v>0.4</v>
      </c>
      <c r="T34">
        <v>4.4799461364746103</v>
      </c>
      <c r="U34">
        <v>4.2444767951965297</v>
      </c>
      <c r="V34">
        <v>3.8443617820739702</v>
      </c>
      <c r="W34" s="17">
        <v>0.40011501312255898</v>
      </c>
      <c r="X34">
        <v>0.63558435440063499</v>
      </c>
      <c r="Y34">
        <v>0.63558435440063499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534</v>
      </c>
      <c r="B35">
        <v>17</v>
      </c>
      <c r="C35">
        <v>3</v>
      </c>
      <c r="D35">
        <v>10</v>
      </c>
      <c r="E35">
        <v>10</v>
      </c>
      <c r="F35">
        <v>10</v>
      </c>
      <c r="G35">
        <v>0</v>
      </c>
      <c r="H35">
        <v>7</v>
      </c>
      <c r="I35">
        <v>3</v>
      </c>
      <c r="J35">
        <v>0.85</v>
      </c>
      <c r="K35" s="3">
        <v>9.6313228607177699</v>
      </c>
      <c r="L35" s="10">
        <v>2.81527900695801</v>
      </c>
      <c r="M35">
        <v>1.5942535400390601</v>
      </c>
      <c r="N35">
        <v>5.6671161651611301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4.1572589874267596</v>
      </c>
      <c r="U35">
        <v>3.8546435832977299</v>
      </c>
      <c r="V35">
        <v>3.5190665721893302</v>
      </c>
      <c r="W35" s="17">
        <v>0.33557701110839799</v>
      </c>
      <c r="X35">
        <v>0.63819241523742698</v>
      </c>
      <c r="Y35">
        <v>0.63819241523742698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140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12.781984329223601</v>
      </c>
      <c r="L36" s="10">
        <v>2.0721778869628902</v>
      </c>
      <c r="M36">
        <v>1.83835220336914</v>
      </c>
      <c r="N36">
        <v>9.5615386962890607</v>
      </c>
      <c r="O36">
        <v>5</v>
      </c>
      <c r="P36">
        <v>5</v>
      </c>
      <c r="Q36">
        <v>15</v>
      </c>
      <c r="R36" s="16">
        <v>0.33329999999999999</v>
      </c>
      <c r="S36" s="16">
        <f t="shared" si="1"/>
        <v>0.5</v>
      </c>
      <c r="T36">
        <v>4.7281875610351598</v>
      </c>
      <c r="U36">
        <v>4.4298238754272496</v>
      </c>
      <c r="V36">
        <v>4.11706447601318</v>
      </c>
      <c r="W36" s="17">
        <v>0.312759399414062</v>
      </c>
      <c r="X36">
        <v>0.61112308502197299</v>
      </c>
      <c r="Y36">
        <v>0.61112308502197299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696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11.557004928588899</v>
      </c>
      <c r="L37" s="10">
        <v>2.10552978515625</v>
      </c>
      <c r="M37">
        <v>1.8621940612793</v>
      </c>
      <c r="N37">
        <v>8.0682544708252006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3.9785842895507799</v>
      </c>
      <c r="U37">
        <v>3.7728855609893799</v>
      </c>
      <c r="V37">
        <v>3.4656283855438201</v>
      </c>
      <c r="W37" s="17">
        <v>0.30725717544555697</v>
      </c>
      <c r="X37">
        <v>0.51295590400695801</v>
      </c>
      <c r="Y37">
        <v>0.51295590400695801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833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9.99371337890625</v>
      </c>
      <c r="L38" s="10">
        <v>2.1343574523925799</v>
      </c>
      <c r="M38">
        <v>1.4716148376464799</v>
      </c>
      <c r="N38">
        <v>6.5104637145996103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4.3172283172607404</v>
      </c>
      <c r="U38">
        <v>4.0264840126037598</v>
      </c>
      <c r="V38">
        <v>3.7139267921447701</v>
      </c>
      <c r="W38" s="17">
        <v>0.31255722045898399</v>
      </c>
      <c r="X38">
        <v>0.60330152511596702</v>
      </c>
      <c r="Y38">
        <v>0.60330152511596702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429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10.1026954650879</v>
      </c>
      <c r="L39" s="10">
        <v>2.1424312591552699</v>
      </c>
      <c r="M39">
        <v>1.48140716552734</v>
      </c>
      <c r="N39">
        <v>6.6452274322509801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4.2912883758544904</v>
      </c>
      <c r="U39">
        <v>4.0109171867370597</v>
      </c>
      <c r="V39">
        <v>3.7211456298828098</v>
      </c>
      <c r="W39" s="17">
        <v>0.28977155685424799</v>
      </c>
      <c r="X39">
        <v>0.57014274597168002</v>
      </c>
      <c r="Y39">
        <v>0.57014274597168002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712</v>
      </c>
      <c r="B40">
        <v>18</v>
      </c>
      <c r="C40">
        <v>2</v>
      </c>
      <c r="D40">
        <v>10</v>
      </c>
      <c r="E40">
        <v>10</v>
      </c>
      <c r="F40">
        <v>10</v>
      </c>
      <c r="G40">
        <v>0</v>
      </c>
      <c r="H40">
        <v>8</v>
      </c>
      <c r="I40">
        <v>2</v>
      </c>
      <c r="J40">
        <v>0.9</v>
      </c>
      <c r="K40" s="3">
        <v>9.6322612762451207</v>
      </c>
      <c r="L40" s="10">
        <v>2.1474685668945299</v>
      </c>
      <c r="M40">
        <v>1.529052734375</v>
      </c>
      <c r="N40">
        <v>6.263916015625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4.0794773101806596</v>
      </c>
      <c r="U40">
        <v>3.8034794330596902</v>
      </c>
      <c r="V40">
        <v>3.5078749656677202</v>
      </c>
      <c r="W40" s="17">
        <v>0.295604467391968</v>
      </c>
      <c r="X40">
        <v>0.57160234451293901</v>
      </c>
      <c r="Y40">
        <v>0.57160234451293901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195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9.5682582855224592</v>
      </c>
      <c r="L41" s="10">
        <v>2.8551826477050799</v>
      </c>
      <c r="M41">
        <v>1.73777008056641</v>
      </c>
      <c r="N41">
        <v>5.8653812408447301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4.23862648010254</v>
      </c>
      <c r="U41">
        <v>3.9338898658752401</v>
      </c>
      <c r="V41">
        <v>3.6075196266174299</v>
      </c>
      <c r="W41" s="17">
        <v>0.326370239257812</v>
      </c>
      <c r="X41">
        <v>0.63110685348510698</v>
      </c>
      <c r="Y41">
        <v>0.63110685348510698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855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9.8626899719238299</v>
      </c>
      <c r="L42" s="10">
        <v>2.1980857849121098</v>
      </c>
      <c r="M42">
        <v>1.5481758117675799</v>
      </c>
      <c r="N42">
        <v>6.3311920166015598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4.3179283142089799</v>
      </c>
      <c r="U42">
        <v>4.03924560546875</v>
      </c>
      <c r="V42">
        <v>3.72537040710449</v>
      </c>
      <c r="W42" s="17">
        <v>0.31387519836425798</v>
      </c>
      <c r="X42">
        <v>0.59255790710449197</v>
      </c>
      <c r="Y42">
        <v>0.59255790710449197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668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12.4697608947754</v>
      </c>
      <c r="L43" s="10">
        <v>2.2100162506103498</v>
      </c>
      <c r="M43">
        <v>1.9326705932617201</v>
      </c>
      <c r="N43">
        <v>8.6262435913085902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4.5913066864013699</v>
      </c>
      <c r="U43">
        <v>4.33756351470947</v>
      </c>
      <c r="V43">
        <v>3.9905815124511701</v>
      </c>
      <c r="W43" s="17">
        <v>0.346982002258301</v>
      </c>
      <c r="X43">
        <v>0.60072517395019498</v>
      </c>
      <c r="Y43">
        <v>0.60072517395019498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0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10.8487205505371</v>
      </c>
      <c r="L44" s="10">
        <v>2.2319488525390598</v>
      </c>
      <c r="M44">
        <v>1.5590057373046899</v>
      </c>
      <c r="N44">
        <v>7.4062690734863299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4.5414714813232404</v>
      </c>
      <c r="U44">
        <v>4.2360644340515101</v>
      </c>
      <c r="V44">
        <v>3.9238123893737802</v>
      </c>
      <c r="W44" s="17">
        <v>0.31225204467773399</v>
      </c>
      <c r="X44">
        <v>0.617659091949463</v>
      </c>
      <c r="Y44">
        <v>0.617659091949463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315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10.207160949706999</v>
      </c>
      <c r="L45" s="10">
        <v>2.2460556030273402</v>
      </c>
      <c r="M45">
        <v>1.6180114746093699</v>
      </c>
      <c r="N45">
        <v>6.8111667633056596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4.3518047332763699</v>
      </c>
      <c r="U45">
        <v>4.0632410049438503</v>
      </c>
      <c r="V45">
        <v>3.7538657188415501</v>
      </c>
      <c r="W45" s="17">
        <v>0.30937528610229498</v>
      </c>
      <c r="X45">
        <v>0.59793901443481401</v>
      </c>
      <c r="Y45">
        <v>0.59793901443481401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602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10.192476272583001</v>
      </c>
      <c r="L46" s="10">
        <v>2.9104270935058598</v>
      </c>
      <c r="M46">
        <v>2.3252792358398402</v>
      </c>
      <c r="N46">
        <v>6.1768379211425799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4.1273612976074201</v>
      </c>
      <c r="U46">
        <v>3.8802869319915798</v>
      </c>
      <c r="V46">
        <v>3.5175795555114702</v>
      </c>
      <c r="W46" s="17">
        <v>0.36270737648010198</v>
      </c>
      <c r="X46">
        <v>0.60978174209594704</v>
      </c>
      <c r="Y46">
        <v>0.60978174209594704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834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10.4121608734131</v>
      </c>
      <c r="L47" s="10">
        <v>2.2625465393066402</v>
      </c>
      <c r="M47">
        <v>1.6365547180175799</v>
      </c>
      <c r="N47">
        <v>7.0570545196533203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4.5424346923828098</v>
      </c>
      <c r="U47">
        <v>4.2352447509765598</v>
      </c>
      <c r="V47">
        <v>3.9195265769958501</v>
      </c>
      <c r="W47" s="17">
        <v>0.315718173980713</v>
      </c>
      <c r="X47">
        <v>0.622908115386963</v>
      </c>
      <c r="Y47">
        <v>0.622908115386963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269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12.125684738159199</v>
      </c>
      <c r="L48" s="10">
        <v>2.8903121948242201</v>
      </c>
      <c r="M48">
        <v>2.1766777038574201</v>
      </c>
      <c r="N48">
        <v>7.9760437011718697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4.1562347412109402</v>
      </c>
      <c r="U48">
        <v>3.9122827053070099</v>
      </c>
      <c r="V48">
        <v>3.52935862541199</v>
      </c>
      <c r="W48" s="17">
        <v>0.38292407989501898</v>
      </c>
      <c r="X48">
        <v>0.62687611579894997</v>
      </c>
      <c r="Y48">
        <v>0.62687611579894997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467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9.6845302581787092</v>
      </c>
      <c r="L49" s="10">
        <v>2.90005683898926</v>
      </c>
      <c r="M49">
        <v>1.73856353759766</v>
      </c>
      <c r="N49">
        <v>5.82045555114746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4.0338935852050799</v>
      </c>
      <c r="U49">
        <v>3.7603669166564901</v>
      </c>
      <c r="V49">
        <v>3.4259200096130402</v>
      </c>
      <c r="W49" s="17">
        <v>0.33444690704345698</v>
      </c>
      <c r="X49">
        <v>0.60797357559204102</v>
      </c>
      <c r="Y49">
        <v>0.60797357559204102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6">
        <v>183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9.4128532409668004</v>
      </c>
      <c r="L50" s="10">
        <v>2.87297439575195</v>
      </c>
      <c r="M50">
        <v>1.80317306518555</v>
      </c>
      <c r="N50">
        <v>5.7767181396484402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4.2707386016845703</v>
      </c>
      <c r="U50">
        <v>3.9551260471343999</v>
      </c>
      <c r="V50">
        <v>3.6365687847137398</v>
      </c>
      <c r="W50" s="17">
        <v>0.31855726242065402</v>
      </c>
      <c r="X50">
        <v>0.63416981697082497</v>
      </c>
      <c r="Y50">
        <v>0.63416981697082497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286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12.8378410339356</v>
      </c>
      <c r="L51" s="10">
        <v>2.9072399139404301</v>
      </c>
      <c r="M51">
        <v>2.6796112060546902</v>
      </c>
      <c r="N51">
        <v>8.7577018737793004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4.4647865295410201</v>
      </c>
      <c r="U51">
        <v>4.2403440475463903</v>
      </c>
      <c r="V51">
        <v>3.8660018444061302</v>
      </c>
      <c r="W51" s="17">
        <v>0.37434220314025901</v>
      </c>
      <c r="X51">
        <v>0.59878468513488803</v>
      </c>
      <c r="Y51">
        <v>0.59878468513488803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928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13.035099029541</v>
      </c>
      <c r="L52" s="10">
        <v>2.36561775207519</v>
      </c>
      <c r="M52">
        <v>2.0867767333984402</v>
      </c>
      <c r="N52">
        <v>9.0665988922119105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4.4604320526123002</v>
      </c>
      <c r="U52">
        <v>4.2258830070495597</v>
      </c>
      <c r="V52">
        <v>3.8717770576477002</v>
      </c>
      <c r="W52" s="17">
        <v>0.35410594940185602</v>
      </c>
      <c r="X52">
        <v>0.58865499496460005</v>
      </c>
      <c r="Y52">
        <v>0.58865499496460005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s="3" customFormat="1" x14ac:dyDescent="0.15">
      <c r="K53" s="13" t="s">
        <v>29</v>
      </c>
      <c r="L53" s="10">
        <f>AVERAGE(L2:L52)</f>
        <v>1.9084260229970895</v>
      </c>
      <c r="W53" s="17">
        <f t="shared" ref="W53:AE53" si="2">AVERAGE(W2:W52)</f>
        <v>0.29119039049335554</v>
      </c>
      <c r="Z53" s="3">
        <f t="shared" si="2"/>
        <v>0.54705882352941138</v>
      </c>
      <c r="AA53" s="3">
        <f t="shared" si="2"/>
        <v>0.99803921568627452</v>
      </c>
      <c r="AB53" s="3">
        <f t="shared" si="2"/>
        <v>0.65156617699870334</v>
      </c>
      <c r="AC53" s="3">
        <f t="shared" si="2"/>
        <v>0.78680091087593229</v>
      </c>
      <c r="AD53" s="3">
        <f t="shared" si="2"/>
        <v>1.9607843137254902E-3</v>
      </c>
      <c r="AE53" s="3">
        <f t="shared" si="2"/>
        <v>0.45098039215686303</v>
      </c>
    </row>
    <row r="54" spans="1:31" s="3" customFormat="1" x14ac:dyDescent="0.15">
      <c r="K54" s="14" t="s">
        <v>30</v>
      </c>
      <c r="L54" s="10">
        <f>MAX(L2:L52)</f>
        <v>2.9104270935058598</v>
      </c>
      <c r="W54" s="17">
        <f t="shared" ref="W54:AE54" si="3">MAX(W2:W52)</f>
        <v>0.40011501312255898</v>
      </c>
      <c r="Z54" s="3">
        <f t="shared" si="3"/>
        <v>0.8</v>
      </c>
      <c r="AA54" s="3">
        <f t="shared" si="3"/>
        <v>1</v>
      </c>
      <c r="AB54" s="3">
        <f t="shared" si="3"/>
        <v>0.76923076923076905</v>
      </c>
      <c r="AC54" s="3">
        <f t="shared" si="3"/>
        <v>0.86956521739130399</v>
      </c>
      <c r="AD54" s="3">
        <f t="shared" si="3"/>
        <v>0.1</v>
      </c>
      <c r="AE54" s="3">
        <f t="shared" si="3"/>
        <v>0.7</v>
      </c>
    </row>
    <row r="55" spans="1:31" s="3" customFormat="1" x14ac:dyDescent="0.15">
      <c r="L55" s="10">
        <f>MIN(L2:L52)</f>
        <v>0.62315750122070301</v>
      </c>
      <c r="W55" s="17">
        <f t="shared" ref="W55:AE55" si="4">MIN(W2:W52)</f>
        <v>0.19016504287719699</v>
      </c>
      <c r="Z55" s="3">
        <f t="shared" si="4"/>
        <v>0.3</v>
      </c>
      <c r="AA55" s="3">
        <f t="shared" si="4"/>
        <v>0.9</v>
      </c>
      <c r="AB55" s="3">
        <f t="shared" si="4"/>
        <v>0.55555555555555602</v>
      </c>
      <c r="AC55" s="3">
        <f t="shared" si="4"/>
        <v>0.71428571428571397</v>
      </c>
      <c r="AD55" s="3">
        <f t="shared" si="4"/>
        <v>0</v>
      </c>
      <c r="AE55" s="3">
        <f t="shared" si="4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s="3" t="s">
        <v>164</v>
      </c>
      <c r="N62" s="3" t="s">
        <v>166</v>
      </c>
      <c r="O62" s="3" t="s">
        <v>97</v>
      </c>
      <c r="P62" s="3"/>
      <c r="Q62" s="3"/>
      <c r="R62" s="3"/>
      <c r="W62" s="17"/>
    </row>
    <row r="63" spans="1:31" x14ac:dyDescent="0.15">
      <c r="K63" s="3"/>
      <c r="L63" s="3"/>
      <c r="O63" s="3">
        <v>0.2</v>
      </c>
      <c r="P63" s="3">
        <v>-400</v>
      </c>
      <c r="Q63" s="3">
        <v>1600</v>
      </c>
      <c r="R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1</v>
      </c>
      <c r="O64" s="3">
        <v>0.4</v>
      </c>
      <c r="P64" s="3">
        <v>-800</v>
      </c>
      <c r="Q64" s="3">
        <v>1200</v>
      </c>
      <c r="R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1</v>
      </c>
      <c r="O65" s="3">
        <v>0.45</v>
      </c>
      <c r="P65" s="3">
        <v>-900</v>
      </c>
      <c r="Q65" s="3">
        <v>1100</v>
      </c>
      <c r="R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4</v>
      </c>
      <c r="O66" s="3">
        <v>0.49</v>
      </c>
      <c r="P66" s="3">
        <v>-980</v>
      </c>
      <c r="Q66" s="3">
        <v>1020</v>
      </c>
      <c r="R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4</v>
      </c>
      <c r="W67" s="17"/>
    </row>
    <row r="68" spans="11:23" x14ac:dyDescent="0.15">
      <c r="K68" s="3" t="s">
        <v>69</v>
      </c>
      <c r="L68" s="3">
        <f>COUNTIF(L2:L52,"&lt;1.423")-COUNTIF(L2:L52,"&lt;1.228")</f>
        <v>10</v>
      </c>
      <c r="W68" s="17"/>
    </row>
    <row r="69" spans="11:23" s="4" customFormat="1" x14ac:dyDescent="0.15">
      <c r="K69" s="20" t="s">
        <v>70</v>
      </c>
      <c r="L69" s="20">
        <f>COUNTIF(L2:L52,"&lt;1.618")-COUNTIF(L2:L52,"&lt;1.423")</f>
        <v>3</v>
      </c>
      <c r="M69" s="20">
        <v>3</v>
      </c>
      <c r="W69" s="20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17"/>
    </row>
    <row r="72" spans="11:23" x14ac:dyDescent="0.15">
      <c r="K72" s="3" t="s">
        <v>73</v>
      </c>
      <c r="L72" s="3">
        <f>COUNTIF(L2:L52,"&lt;2.203")-COUNTIF(L2:L52,"&lt;2.008")</f>
        <v>6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5</v>
      </c>
      <c r="M73" s="3">
        <v>14</v>
      </c>
      <c r="W73" s="17"/>
    </row>
    <row r="74" spans="11:23" s="5" customFormat="1" x14ac:dyDescent="0.15">
      <c r="K74" s="21" t="s">
        <v>75</v>
      </c>
      <c r="L74" s="21">
        <f>COUNTIF(L2:L52,"&lt;2.593")-COUNTIF(L2:L52,"&lt;2.398")</f>
        <v>8</v>
      </c>
      <c r="M74" s="21">
        <v>16</v>
      </c>
      <c r="W74" s="21"/>
    </row>
    <row r="75" spans="11:23" x14ac:dyDescent="0.15">
      <c r="K75" s="3" t="s">
        <v>76</v>
      </c>
      <c r="L75" s="3">
        <f>COUNTIF(L2:L52,"&lt;2.788")-COUNTIF(L2:L52,"&lt;2.593")</f>
        <v>2</v>
      </c>
      <c r="M75" s="3">
        <v>14</v>
      </c>
      <c r="W75" s="17"/>
    </row>
    <row r="76" spans="11:23" x14ac:dyDescent="0.15">
      <c r="K76" s="3" t="s">
        <v>77</v>
      </c>
      <c r="L76" s="3">
        <f>COUNTIF(L2:L52,"&lt;2.983")-COUNTIF(L2:L52,"&lt;2.788")</f>
        <v>7</v>
      </c>
      <c r="M76" s="3">
        <v>11</v>
      </c>
      <c r="W76" s="17"/>
    </row>
    <row r="77" spans="11:23" x14ac:dyDescent="0.15">
      <c r="K77" s="3" t="s">
        <v>78</v>
      </c>
      <c r="L77" s="3">
        <f>COUNTIF(L2:L52,"&lt;3.178")-COUNTIF(L2:L52,"&lt;2.983")</f>
        <v>0</v>
      </c>
      <c r="M77" s="3">
        <v>8</v>
      </c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17"/>
    </row>
    <row r="79" spans="11:23" s="4" customFormat="1" x14ac:dyDescent="0.15">
      <c r="K79" s="20" t="s">
        <v>80</v>
      </c>
      <c r="L79" s="20">
        <f>COUNTIF(L2:L52,"&lt;3.568")-COUNTIF(L2:L52,"&lt;3.373")</f>
        <v>0</v>
      </c>
      <c r="M79" s="20">
        <v>3</v>
      </c>
      <c r="W79" s="20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E124"/>
  <sheetViews>
    <sheetView topLeftCell="G73" workbookViewId="0">
      <selection activeCell="G1" sqref="A1:XFD128"/>
    </sheetView>
  </sheetViews>
  <sheetFormatPr defaultColWidth="8.875" defaultRowHeight="13.5" x14ac:dyDescent="0.15"/>
  <cols>
    <col min="11" max="12" width="16.375" customWidth="1"/>
    <col min="13" max="14" width="12.875"/>
    <col min="20" max="22" width="12.875"/>
    <col min="23" max="23" width="18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35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784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9.6752414703369105</v>
      </c>
      <c r="L3" s="10">
        <v>0.5689697265625</v>
      </c>
      <c r="M3">
        <v>0.25670242309570301</v>
      </c>
      <c r="N3">
        <v>9.8214950561523402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4.9950904846191397</v>
      </c>
      <c r="U3">
        <v>4.45644283294678</v>
      </c>
      <c r="V3">
        <v>4.46858930587769</v>
      </c>
      <c r="W3" s="17">
        <v>1.21464729309082E-2</v>
      </c>
      <c r="X3">
        <v>0.52650117874145497</v>
      </c>
      <c r="Y3">
        <v>0.52650117874145497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436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8.8853950500488299</v>
      </c>
      <c r="L4" s="10">
        <v>0.52662277221679699</v>
      </c>
      <c r="M4">
        <v>0.25329208374023399</v>
      </c>
      <c r="N4">
        <v>9.0817947387695295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4.9948596954345703</v>
      </c>
      <c r="U4">
        <v>4.4540305137634304</v>
      </c>
      <c r="V4">
        <v>4.46761226654053</v>
      </c>
      <c r="W4" s="17">
        <v>1.3581752777099601E-2</v>
      </c>
      <c r="X4">
        <v>0.52724742889404297</v>
      </c>
      <c r="Y4">
        <v>0.52724742889404297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218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8.7807083129882795</v>
      </c>
      <c r="L5" s="10">
        <v>0.60701751708984397</v>
      </c>
      <c r="M5">
        <v>0.29935455322265597</v>
      </c>
      <c r="N5">
        <v>8.6788063049316406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5.196044921875</v>
      </c>
      <c r="U5">
        <v>4.6498551368713397</v>
      </c>
      <c r="V5">
        <v>4.6321134567260698</v>
      </c>
      <c r="W5" s="17">
        <v>1.77416801452637E-2</v>
      </c>
      <c r="X5">
        <v>0.563931465148926</v>
      </c>
      <c r="Y5">
        <v>0.563931465148926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752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8.5604171752929705</v>
      </c>
      <c r="L6" s="10">
        <v>0.62664794921875</v>
      </c>
      <c r="M6">
        <v>0.28777694702148399</v>
      </c>
      <c r="N6">
        <v>8.2228584289550799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4.6150760650634801</v>
      </c>
      <c r="U6">
        <v>4.1222424507141104</v>
      </c>
      <c r="V6">
        <v>4.0913901329040501</v>
      </c>
      <c r="W6" s="17">
        <v>3.0852317810058601E-2</v>
      </c>
      <c r="X6">
        <v>0.52368593215942405</v>
      </c>
      <c r="Y6">
        <v>0.52368593215942405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324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9.3619117736816406</v>
      </c>
      <c r="L7" s="10">
        <v>0.60002517700195301</v>
      </c>
      <c r="M7">
        <v>0.2237548828125</v>
      </c>
      <c r="N7">
        <v>9.0710334777831996</v>
      </c>
      <c r="O7">
        <v>7</v>
      </c>
      <c r="P7">
        <v>7</v>
      </c>
      <c r="Q7">
        <v>16</v>
      </c>
      <c r="R7" s="16">
        <v>0.4375</v>
      </c>
      <c r="S7" s="16">
        <f t="shared" si="0"/>
        <v>0.7</v>
      </c>
      <c r="T7">
        <v>5.0930080413818404</v>
      </c>
      <c r="U7">
        <v>4.5752286911010698</v>
      </c>
      <c r="V7">
        <v>4.5420556068420401</v>
      </c>
      <c r="W7" s="17">
        <v>3.3173084259033203E-2</v>
      </c>
      <c r="X7">
        <v>0.55095243453979503</v>
      </c>
      <c r="Y7">
        <v>0.55095243453979503</v>
      </c>
      <c r="Z7">
        <v>0.7</v>
      </c>
      <c r="AA7">
        <v>0.9</v>
      </c>
      <c r="AB7">
        <v>0.5625</v>
      </c>
      <c r="AC7">
        <v>0.69230769230769196</v>
      </c>
      <c r="AD7">
        <v>0.1</v>
      </c>
      <c r="AE7">
        <v>0.2</v>
      </c>
    </row>
    <row r="8" spans="1:31" x14ac:dyDescent="0.15">
      <c r="A8" s="6">
        <v>3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9.7364711761474592</v>
      </c>
      <c r="L8" s="10">
        <v>0.60982894897460904</v>
      </c>
      <c r="M8">
        <v>0.140121459960937</v>
      </c>
      <c r="N8">
        <v>9.05975341796875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5.6730518341064498</v>
      </c>
      <c r="U8">
        <v>5.0912809371948198</v>
      </c>
      <c r="V8">
        <v>5.02921390533447</v>
      </c>
      <c r="W8" s="17">
        <v>6.2067031860351597E-2</v>
      </c>
      <c r="X8">
        <v>0.64383792877197299</v>
      </c>
      <c r="Y8">
        <v>0.64383792877197299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491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11.8796939849853</v>
      </c>
      <c r="L9" s="10">
        <v>0.44884490966796903</v>
      </c>
      <c r="M9">
        <v>0.28238677978515597</v>
      </c>
      <c r="N9">
        <v>11.0363273620606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5.2113609313964799</v>
      </c>
      <c r="U9">
        <v>4.7402420043945304</v>
      </c>
      <c r="V9">
        <v>4.6642556190490696</v>
      </c>
      <c r="W9" s="17">
        <v>7.5986385345458998E-2</v>
      </c>
      <c r="X9">
        <v>0.547105312347412</v>
      </c>
      <c r="Y9">
        <v>0.547105312347412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662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9.0630798339843697</v>
      </c>
      <c r="L10" s="10">
        <v>0.69129943847656194</v>
      </c>
      <c r="M10">
        <v>0.214241027832031</v>
      </c>
      <c r="N10">
        <v>8.0794696807861293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4.9468879699706996</v>
      </c>
      <c r="U10">
        <v>4.4549541473388699</v>
      </c>
      <c r="V10">
        <v>4.3756690025329599</v>
      </c>
      <c r="W10" s="17">
        <v>7.9285144805908203E-2</v>
      </c>
      <c r="X10">
        <v>0.57121896743774403</v>
      </c>
      <c r="Y10">
        <v>0.57121896743774403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394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8.6461200714111293</v>
      </c>
      <c r="L11" s="10">
        <v>0.75197601318359397</v>
      </c>
      <c r="M11">
        <v>0.34392166137695301</v>
      </c>
      <c r="N11">
        <v>7.8274116516113299</v>
      </c>
      <c r="O11">
        <v>7</v>
      </c>
      <c r="P11">
        <v>7</v>
      </c>
      <c r="Q11">
        <v>16</v>
      </c>
      <c r="R11" s="16">
        <v>0.4375</v>
      </c>
      <c r="S11" s="16">
        <f t="shared" si="0"/>
        <v>0.7</v>
      </c>
      <c r="T11">
        <v>4.8341197967529297</v>
      </c>
      <c r="U11">
        <v>4.3734588623046902</v>
      </c>
      <c r="V11">
        <v>4.2902665138244602</v>
      </c>
      <c r="W11" s="17">
        <v>8.3192348480224595E-2</v>
      </c>
      <c r="X11">
        <v>0.54385328292846702</v>
      </c>
      <c r="Y11">
        <v>0.54385328292846702</v>
      </c>
      <c r="Z11">
        <v>0.7</v>
      </c>
      <c r="AA11">
        <v>0.9</v>
      </c>
      <c r="AB11">
        <v>0.5625</v>
      </c>
      <c r="AC11">
        <v>0.69230769230769196</v>
      </c>
      <c r="AD11">
        <v>0.1</v>
      </c>
      <c r="AE11">
        <v>0.2</v>
      </c>
    </row>
    <row r="12" spans="1:31" x14ac:dyDescent="0.15">
      <c r="A12" s="6">
        <v>730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9.22979736328125</v>
      </c>
      <c r="L12" s="10">
        <v>0.79234123229980502</v>
      </c>
      <c r="M12">
        <v>0.33351898193359403</v>
      </c>
      <c r="N12">
        <v>8.2526779174804705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4.6311798095703098</v>
      </c>
      <c r="U12">
        <v>4.1882486343383798</v>
      </c>
      <c r="V12">
        <v>4.1018190383911097</v>
      </c>
      <c r="W12" s="17">
        <v>8.6429595947265597E-2</v>
      </c>
      <c r="X12">
        <v>0.529360771179199</v>
      </c>
      <c r="Y12">
        <v>0.529360771179199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s="1" customFormat="1" x14ac:dyDescent="0.15">
      <c r="A13" s="6">
        <v>337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9.7676258087158203</v>
      </c>
      <c r="L13" s="10">
        <v>0.74655914306640603</v>
      </c>
      <c r="M13">
        <v>0.241783142089844</v>
      </c>
      <c r="N13">
        <v>8.7524642944335902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5.3478622436523402</v>
      </c>
      <c r="U13">
        <v>4.8198900222778303</v>
      </c>
      <c r="V13">
        <v>4.7304625511169398</v>
      </c>
      <c r="W13" s="17">
        <v>8.94274711608887E-2</v>
      </c>
      <c r="X13">
        <v>0.61739969253539995</v>
      </c>
      <c r="Y13">
        <v>0.61739969253539995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10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9.4220714569091797</v>
      </c>
      <c r="L14" s="10">
        <v>0.80937194824218694</v>
      </c>
      <c r="M14">
        <v>0.32625579833984403</v>
      </c>
      <c r="N14">
        <v>8.3502616882324201</v>
      </c>
      <c r="O14">
        <v>6</v>
      </c>
      <c r="P14">
        <v>6</v>
      </c>
      <c r="Q14">
        <v>15</v>
      </c>
      <c r="R14" s="16">
        <v>0.4</v>
      </c>
      <c r="S14" s="16">
        <f t="shared" si="0"/>
        <v>0.6</v>
      </c>
      <c r="T14">
        <v>4.9070892333984402</v>
      </c>
      <c r="U14">
        <v>4.4338440895080602</v>
      </c>
      <c r="V14">
        <v>4.3392705917358398</v>
      </c>
      <c r="W14" s="17">
        <v>9.4573497772216797E-2</v>
      </c>
      <c r="X14">
        <v>0.56781864166259799</v>
      </c>
      <c r="Y14">
        <v>0.56781864166259799</v>
      </c>
      <c r="Z14">
        <v>0.6</v>
      </c>
      <c r="AA14">
        <v>0.9</v>
      </c>
      <c r="AB14">
        <v>0.6</v>
      </c>
      <c r="AC14">
        <v>0.72</v>
      </c>
      <c r="AD14">
        <v>0.1</v>
      </c>
      <c r="AE14">
        <v>0.3</v>
      </c>
    </row>
    <row r="15" spans="1:31" x14ac:dyDescent="0.15">
      <c r="A15" s="8">
        <v>915</v>
      </c>
      <c r="B15" s="1">
        <v>19</v>
      </c>
      <c r="C15" s="1">
        <v>1</v>
      </c>
      <c r="D15" s="1">
        <v>10</v>
      </c>
      <c r="E15" s="1">
        <v>10</v>
      </c>
      <c r="F15" s="1">
        <v>10</v>
      </c>
      <c r="G15" s="1">
        <v>0</v>
      </c>
      <c r="H15" s="1">
        <v>9</v>
      </c>
      <c r="I15" s="1">
        <v>1</v>
      </c>
      <c r="J15" s="1">
        <v>0.95</v>
      </c>
      <c r="K15" s="12">
        <v>11.6143226623535</v>
      </c>
      <c r="L15" s="12">
        <v>0.63996124267578103</v>
      </c>
      <c r="M15" s="1">
        <v>0.46014785766601601</v>
      </c>
      <c r="N15" s="1">
        <v>10.395582199096699</v>
      </c>
      <c r="O15" s="1">
        <v>7</v>
      </c>
      <c r="P15" s="1">
        <v>7</v>
      </c>
      <c r="Q15" s="1">
        <v>17</v>
      </c>
      <c r="R15" s="19">
        <v>0.4118</v>
      </c>
      <c r="S15" s="19">
        <f t="shared" si="0"/>
        <v>0.7</v>
      </c>
      <c r="T15" s="1">
        <v>5.3450222015380904</v>
      </c>
      <c r="U15" s="1">
        <v>4.8760857582092303</v>
      </c>
      <c r="V15" s="1">
        <v>4.7778882980346697</v>
      </c>
      <c r="W15" s="12">
        <v>9.8197460174560505E-2</v>
      </c>
      <c r="X15" s="1">
        <v>0.56713390350341797</v>
      </c>
      <c r="Y15" s="1">
        <v>0.56713390350341797</v>
      </c>
      <c r="Z15" s="1">
        <v>0.7</v>
      </c>
      <c r="AA15" s="1">
        <v>1</v>
      </c>
      <c r="AB15" s="1">
        <v>0.58823529411764697</v>
      </c>
      <c r="AC15" s="1">
        <v>0.74074074074074103</v>
      </c>
      <c r="AD15" s="1">
        <v>0</v>
      </c>
      <c r="AE15" s="1">
        <v>0.3</v>
      </c>
    </row>
    <row r="16" spans="1:31" x14ac:dyDescent="0.15">
      <c r="A16" s="6">
        <v>424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9.0780410766601598</v>
      </c>
      <c r="L16" s="10">
        <v>0.80134582519531194</v>
      </c>
      <c r="M16">
        <v>0.30031967163085899</v>
      </c>
      <c r="N16">
        <v>7.8407230377197301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4.9747390747070304</v>
      </c>
      <c r="U16">
        <v>4.5059680938720703</v>
      </c>
      <c r="V16">
        <v>4.4059338569641104</v>
      </c>
      <c r="W16" s="17">
        <v>0.100034236907959</v>
      </c>
      <c r="X16">
        <v>0.56880521774292003</v>
      </c>
      <c r="Y16">
        <v>0.56880521774292003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279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12.5115242004394</v>
      </c>
      <c r="L17" s="10">
        <v>0.68904113769531194</v>
      </c>
      <c r="M17">
        <v>0.51513671875</v>
      </c>
      <c r="N17">
        <v>11.397050857544</v>
      </c>
      <c r="O17">
        <v>9</v>
      </c>
      <c r="P17">
        <v>9</v>
      </c>
      <c r="Q17">
        <v>19</v>
      </c>
      <c r="R17" s="16">
        <v>0.47370000000000001</v>
      </c>
      <c r="S17" s="16">
        <f t="shared" si="0"/>
        <v>0.9</v>
      </c>
      <c r="T17">
        <v>5.5754928588867196</v>
      </c>
      <c r="U17">
        <v>5.0785012245178196</v>
      </c>
      <c r="V17">
        <v>4.9705786705017099</v>
      </c>
      <c r="W17" s="17">
        <v>0.107922554016113</v>
      </c>
      <c r="X17">
        <v>0.60491418838500999</v>
      </c>
      <c r="Y17">
        <v>0.60491418838500999</v>
      </c>
      <c r="Z17">
        <v>0.9</v>
      </c>
      <c r="AA17">
        <v>1</v>
      </c>
      <c r="AB17">
        <v>0.52631578947368396</v>
      </c>
      <c r="AC17">
        <v>0.68965517241379304</v>
      </c>
      <c r="AD17">
        <v>0</v>
      </c>
      <c r="AE17">
        <v>0.1</v>
      </c>
    </row>
    <row r="18" spans="1:31" x14ac:dyDescent="0.15">
      <c r="A18" s="6">
        <v>748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11.8353080749512</v>
      </c>
      <c r="L18" s="10">
        <v>0.69150924682617199</v>
      </c>
      <c r="M18">
        <v>0.51949310302734397</v>
      </c>
      <c r="N18">
        <v>10.6618309020996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4.9045391082763699</v>
      </c>
      <c r="U18">
        <v>4.46850490570068</v>
      </c>
      <c r="V18">
        <v>4.3578910827636701</v>
      </c>
      <c r="W18" s="17">
        <v>0.110613822937012</v>
      </c>
      <c r="X18">
        <v>0.54664802551269498</v>
      </c>
      <c r="Y18">
        <v>0.54664802551269498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788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11.9521636962891</v>
      </c>
      <c r="L19" s="10">
        <v>0.60764694213867199</v>
      </c>
      <c r="M19">
        <v>0.41011428833007801</v>
      </c>
      <c r="N19">
        <v>10.629655838012701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5.0951061248779297</v>
      </c>
      <c r="U19">
        <v>4.6592922210693404</v>
      </c>
      <c r="V19">
        <v>4.5451555252075204</v>
      </c>
      <c r="W19" s="17">
        <v>0.114136695861816</v>
      </c>
      <c r="X19">
        <v>0.54995059967041005</v>
      </c>
      <c r="Y19">
        <v>0.54995059967041005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437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10.362770080566399</v>
      </c>
      <c r="L20" s="10">
        <v>0.80359649658203103</v>
      </c>
      <c r="M20">
        <v>0.199333190917969</v>
      </c>
      <c r="N20">
        <v>8.9276485443115199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5.5548152923584002</v>
      </c>
      <c r="U20">
        <v>5.0090694427490199</v>
      </c>
      <c r="V20">
        <v>4.8900384902954102</v>
      </c>
      <c r="W20" s="17">
        <v>0.119030952453613</v>
      </c>
      <c r="X20">
        <v>0.66477680206298795</v>
      </c>
      <c r="Y20">
        <v>0.66477680206298795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945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11.826662063598601</v>
      </c>
      <c r="L21" s="10">
        <v>0.83002471923828103</v>
      </c>
      <c r="M21">
        <v>0.65362167358398404</v>
      </c>
      <c r="N21">
        <v>10.4545288085937</v>
      </c>
      <c r="O21">
        <v>8</v>
      </c>
      <c r="P21">
        <v>8</v>
      </c>
      <c r="Q21">
        <v>17</v>
      </c>
      <c r="R21" s="16">
        <v>0.47060000000000002</v>
      </c>
      <c r="S21" s="16">
        <f t="shared" si="0"/>
        <v>0.8</v>
      </c>
      <c r="T21">
        <v>4.9697341918945304</v>
      </c>
      <c r="U21">
        <v>4.5560193061828604</v>
      </c>
      <c r="V21">
        <v>4.4299230575561497</v>
      </c>
      <c r="W21" s="17">
        <v>0.12609624862670901</v>
      </c>
      <c r="X21">
        <v>0.53981113433837902</v>
      </c>
      <c r="Y21">
        <v>0.53981113433837902</v>
      </c>
      <c r="Z21">
        <v>0.8</v>
      </c>
      <c r="AA21">
        <v>0.9</v>
      </c>
      <c r="AB21">
        <v>0.52941176470588203</v>
      </c>
      <c r="AC21">
        <v>0.66666666666666696</v>
      </c>
      <c r="AD21">
        <v>0.1</v>
      </c>
      <c r="AE21">
        <v>0.1</v>
      </c>
    </row>
    <row r="22" spans="1:31" x14ac:dyDescent="0.15">
      <c r="A22" s="6">
        <v>879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12.1690883636475</v>
      </c>
      <c r="L22" s="10">
        <v>0.76646423339843694</v>
      </c>
      <c r="M22">
        <v>0.56353759765625</v>
      </c>
      <c r="N22">
        <v>10.640342712402299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4.9484233856201199</v>
      </c>
      <c r="U22">
        <v>4.54335594177246</v>
      </c>
      <c r="V22">
        <v>4.4045906066894496</v>
      </c>
      <c r="W22" s="17">
        <v>0.13876533508300801</v>
      </c>
      <c r="X22">
        <v>0.54383277893066395</v>
      </c>
      <c r="Y22">
        <v>0.54383277893066395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165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12.1975288391113</v>
      </c>
      <c r="L23" s="10">
        <v>0.72703552246093694</v>
      </c>
      <c r="M23">
        <v>0.51640319824218694</v>
      </c>
      <c r="N23">
        <v>10.6387157440185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5.1443672180175799</v>
      </c>
      <c r="U23">
        <v>4.70526123046875</v>
      </c>
      <c r="V23">
        <v>4.5597567558288601</v>
      </c>
      <c r="W23" s="17">
        <v>0.14550447463989299</v>
      </c>
      <c r="X23">
        <v>0.58461046218872104</v>
      </c>
      <c r="Y23">
        <v>0.58461046218872104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503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12.247621536254901</v>
      </c>
      <c r="L24" s="10">
        <v>0.67316055297851596</v>
      </c>
      <c r="M24">
        <v>0.45738601684570301</v>
      </c>
      <c r="N24">
        <v>10.702716827392599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5.0876998901367196</v>
      </c>
      <c r="U24">
        <v>4.6474313735961896</v>
      </c>
      <c r="V24">
        <v>4.4998464584350604</v>
      </c>
      <c r="W24" s="17">
        <v>0.14758491516113301</v>
      </c>
      <c r="X24">
        <v>0.58785343170166005</v>
      </c>
      <c r="Y24">
        <v>0.58785343170166005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418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11.902868270874</v>
      </c>
      <c r="L25" s="10">
        <v>0.75605010986328103</v>
      </c>
      <c r="M25">
        <v>0.54892730712890603</v>
      </c>
      <c r="N25">
        <v>10.314151763916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5.3042507171630904</v>
      </c>
      <c r="U25">
        <v>4.87205266952515</v>
      </c>
      <c r="V25">
        <v>4.7202200889587402</v>
      </c>
      <c r="W25" s="17">
        <v>0.151832580566406</v>
      </c>
      <c r="X25">
        <v>0.58403062820434604</v>
      </c>
      <c r="Y25">
        <v>0.58403062820434604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29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12.5931129455566</v>
      </c>
      <c r="L26" s="10">
        <v>0.74336242675781194</v>
      </c>
      <c r="M26">
        <v>0.52129745483398404</v>
      </c>
      <c r="N26">
        <v>10.9457340240478</v>
      </c>
      <c r="O26">
        <v>8</v>
      </c>
      <c r="P26">
        <v>8</v>
      </c>
      <c r="Q26">
        <v>18</v>
      </c>
      <c r="R26" s="16">
        <v>0.44440000000000002</v>
      </c>
      <c r="S26" s="16">
        <f t="shared" si="0"/>
        <v>0.8</v>
      </c>
      <c r="T26">
        <v>5.3586044311523402</v>
      </c>
      <c r="U26">
        <v>4.8966689109802202</v>
      </c>
      <c r="V26">
        <v>4.73803806304932</v>
      </c>
      <c r="W26" s="17">
        <v>0.15863084793090801</v>
      </c>
      <c r="X26">
        <v>0.62056636810302701</v>
      </c>
      <c r="Y26">
        <v>0.62056636810302701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x14ac:dyDescent="0.15">
      <c r="A27" s="6">
        <v>354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11.8744087219238</v>
      </c>
      <c r="L27" s="10">
        <v>0.70819473266601596</v>
      </c>
      <c r="M27">
        <v>0.483871459960937</v>
      </c>
      <c r="N27">
        <v>10.163694381713899</v>
      </c>
      <c r="O27">
        <v>8</v>
      </c>
      <c r="P27">
        <v>8</v>
      </c>
      <c r="Q27">
        <v>18</v>
      </c>
      <c r="R27" s="16">
        <v>0.44440000000000002</v>
      </c>
      <c r="S27" s="16">
        <f t="shared" si="0"/>
        <v>0.8</v>
      </c>
      <c r="T27">
        <v>5.0078620910644496</v>
      </c>
      <c r="U27">
        <v>4.6017813682556197</v>
      </c>
      <c r="V27">
        <v>4.4419045448303196</v>
      </c>
      <c r="W27" s="17">
        <v>0.159876823425293</v>
      </c>
      <c r="X27">
        <v>0.56595754623413097</v>
      </c>
      <c r="Y27">
        <v>0.56595754623413097</v>
      </c>
      <c r="Z27">
        <v>0.8</v>
      </c>
      <c r="AA27">
        <v>1</v>
      </c>
      <c r="AB27">
        <v>0.55555555555555602</v>
      </c>
      <c r="AC27">
        <v>0.71428571428571397</v>
      </c>
      <c r="AD27">
        <v>0</v>
      </c>
      <c r="AE27">
        <v>0.2</v>
      </c>
    </row>
    <row r="28" spans="1:31" s="2" customFormat="1" x14ac:dyDescent="0.15">
      <c r="A28" s="7">
        <v>423</v>
      </c>
      <c r="B28" s="2">
        <v>19</v>
      </c>
      <c r="C28" s="2">
        <v>1</v>
      </c>
      <c r="D28" s="2">
        <v>10</v>
      </c>
      <c r="E28" s="2">
        <v>10</v>
      </c>
      <c r="F28" s="2">
        <v>10</v>
      </c>
      <c r="G28" s="2">
        <v>0</v>
      </c>
      <c r="H28" s="2">
        <v>9</v>
      </c>
      <c r="I28" s="2">
        <v>1</v>
      </c>
      <c r="J28" s="2">
        <v>0.95</v>
      </c>
      <c r="K28" s="11">
        <v>12.7167263031006</v>
      </c>
      <c r="L28" s="11">
        <v>0.750457763671875</v>
      </c>
      <c r="M28" s="2">
        <v>0.52469635009765603</v>
      </c>
      <c r="N28" s="2">
        <v>11.038276672363301</v>
      </c>
      <c r="O28" s="2">
        <v>8</v>
      </c>
      <c r="P28" s="2">
        <v>8</v>
      </c>
      <c r="Q28" s="2">
        <v>18</v>
      </c>
      <c r="R28" s="18">
        <v>0.44440000000000002</v>
      </c>
      <c r="S28" s="18">
        <f t="shared" si="0"/>
        <v>0.8</v>
      </c>
      <c r="T28" s="2">
        <v>5.4363975524902299</v>
      </c>
      <c r="U28" s="2">
        <v>4.9653482437133798</v>
      </c>
      <c r="V28" s="2">
        <v>4.8048963546752903</v>
      </c>
      <c r="W28" s="11">
        <v>0.16045188903808599</v>
      </c>
      <c r="X28" s="2">
        <v>0.63150119781494096</v>
      </c>
      <c r="Y28" s="2">
        <v>0.63150119781494096</v>
      </c>
      <c r="Z28" s="2">
        <v>0.8</v>
      </c>
      <c r="AA28" s="2">
        <v>1</v>
      </c>
      <c r="AB28" s="2">
        <v>0.55555555555555602</v>
      </c>
      <c r="AC28" s="2">
        <v>0.71428571428571397</v>
      </c>
      <c r="AD28" s="2">
        <v>0</v>
      </c>
      <c r="AE28" s="2">
        <v>0.2</v>
      </c>
    </row>
    <row r="29" spans="1:31" x14ac:dyDescent="0.15">
      <c r="A29" s="6">
        <v>675</v>
      </c>
      <c r="B29">
        <v>15</v>
      </c>
      <c r="C29">
        <v>5</v>
      </c>
      <c r="D29">
        <v>10</v>
      </c>
      <c r="E29">
        <v>10</v>
      </c>
      <c r="F29">
        <v>9</v>
      </c>
      <c r="G29">
        <v>1</v>
      </c>
      <c r="H29">
        <v>6</v>
      </c>
      <c r="I29">
        <v>4</v>
      </c>
      <c r="J29">
        <v>0.75</v>
      </c>
      <c r="K29" s="3">
        <v>8.2255935668945295</v>
      </c>
      <c r="L29" s="10">
        <v>4.04166603088379</v>
      </c>
      <c r="M29">
        <v>2.92131423950195</v>
      </c>
      <c r="N29">
        <v>4.1723251342773402</v>
      </c>
      <c r="O29">
        <v>2</v>
      </c>
      <c r="P29">
        <v>2</v>
      </c>
      <c r="Q29">
        <v>11</v>
      </c>
      <c r="R29" s="16">
        <v>0.18179999999999999</v>
      </c>
      <c r="S29" s="16">
        <f t="shared" si="0"/>
        <v>0.2</v>
      </c>
      <c r="T29">
        <v>2.9559211730957</v>
      </c>
      <c r="U29">
        <v>2.7484648227691602</v>
      </c>
      <c r="V29">
        <v>2.5043489933013898</v>
      </c>
      <c r="W29" s="17">
        <v>0.24411582946777299</v>
      </c>
      <c r="X29">
        <v>0.45157217979431202</v>
      </c>
      <c r="Y29">
        <v>0.45157217979431202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x14ac:dyDescent="0.15">
      <c r="A30" s="6">
        <v>349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 s="3">
        <v>8.5923042297363299</v>
      </c>
      <c r="L30" s="10">
        <v>4.0425281524658203</v>
      </c>
      <c r="M30">
        <v>0.82660675048828103</v>
      </c>
      <c r="N30">
        <v>6.0145702362060502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0"/>
        <v>0.3</v>
      </c>
      <c r="T30">
        <v>3.3683948516845699</v>
      </c>
      <c r="U30">
        <v>2.9685811996460001</v>
      </c>
      <c r="V30">
        <v>2.7886581420898402</v>
      </c>
      <c r="W30" s="17">
        <v>0.17992305755615201</v>
      </c>
      <c r="X30">
        <v>0.57973670959472701</v>
      </c>
      <c r="Y30">
        <v>0.57973670959472701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325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7.8486690521240199</v>
      </c>
      <c r="L31" s="10">
        <v>4.0500717163085902</v>
      </c>
      <c r="M31">
        <v>3.0804080963134801</v>
      </c>
      <c r="N31">
        <v>3.9068298339843701</v>
      </c>
      <c r="O31">
        <v>2</v>
      </c>
      <c r="P31">
        <v>2</v>
      </c>
      <c r="Q31">
        <v>11</v>
      </c>
      <c r="R31" s="16">
        <v>0.18179999999999999</v>
      </c>
      <c r="S31" s="16">
        <f t="shared" si="0"/>
        <v>0.2</v>
      </c>
      <c r="T31">
        <v>3.2830562591552699</v>
      </c>
      <c r="U31">
        <v>3.1005103588104199</v>
      </c>
      <c r="V31">
        <v>2.78123211860657</v>
      </c>
      <c r="W31" s="17">
        <v>0.31927824020385698</v>
      </c>
      <c r="X31">
        <v>0.50182414054870605</v>
      </c>
      <c r="Y31">
        <v>0.50182414054870605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6">
        <v>651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 s="3">
        <v>7.64687156677246</v>
      </c>
      <c r="L32" s="10">
        <v>4.2193698883056596</v>
      </c>
      <c r="M32">
        <v>0.87535095214843694</v>
      </c>
      <c r="N32">
        <v>6.6478328704834002</v>
      </c>
      <c r="O32">
        <v>2</v>
      </c>
      <c r="P32">
        <v>2</v>
      </c>
      <c r="Q32">
        <v>12</v>
      </c>
      <c r="R32" s="16">
        <v>0.16669999999999999</v>
      </c>
      <c r="S32" s="16">
        <f t="shared" si="0"/>
        <v>0.2</v>
      </c>
      <c r="T32">
        <v>2.4450054168701199</v>
      </c>
      <c r="U32">
        <v>2.0833942890167201</v>
      </c>
      <c r="V32">
        <v>1.98368191719055</v>
      </c>
      <c r="W32" s="17">
        <v>9.9712371826171903E-2</v>
      </c>
      <c r="X32">
        <v>0.46132349967956499</v>
      </c>
      <c r="Y32">
        <v>0.46132349967956499</v>
      </c>
      <c r="Z32">
        <v>0.2</v>
      </c>
      <c r="AA32">
        <v>1</v>
      </c>
      <c r="AB32">
        <v>0.83333333333333304</v>
      </c>
      <c r="AC32">
        <v>0.90909090909090895</v>
      </c>
      <c r="AD32">
        <v>0</v>
      </c>
      <c r="AE32">
        <v>0.8</v>
      </c>
    </row>
    <row r="33" spans="1:31" x14ac:dyDescent="0.15">
      <c r="A33" s="6">
        <v>934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 s="3">
        <v>8.6188640594482404</v>
      </c>
      <c r="L33" s="10">
        <v>4.1744632720947301</v>
      </c>
      <c r="M33">
        <v>0.104656219482422</v>
      </c>
      <c r="N33">
        <v>9.0006752014160192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2.9652175903320299</v>
      </c>
      <c r="U33">
        <v>2.3937900066375701</v>
      </c>
      <c r="V33">
        <v>2.41355681419373</v>
      </c>
      <c r="W33" s="17">
        <v>1.9766807556152299E-2</v>
      </c>
      <c r="X33">
        <v>0.551660776138306</v>
      </c>
      <c r="Y33">
        <v>0.551660776138306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486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8.9437408447265607</v>
      </c>
      <c r="L34" s="10">
        <v>4.2277584075927699</v>
      </c>
      <c r="M34">
        <v>1.10456466674805</v>
      </c>
      <c r="N34">
        <v>6.5846385955810502</v>
      </c>
      <c r="O34">
        <v>3</v>
      </c>
      <c r="P34">
        <v>3</v>
      </c>
      <c r="Q34">
        <v>13</v>
      </c>
      <c r="R34" s="16">
        <v>0.23080000000000001</v>
      </c>
      <c r="S34" s="16">
        <f t="shared" si="0"/>
        <v>0.3</v>
      </c>
      <c r="T34">
        <v>3.20710372924805</v>
      </c>
      <c r="U34">
        <v>2.8138980865478498</v>
      </c>
      <c r="V34">
        <v>2.6263279914856001</v>
      </c>
      <c r="W34" s="17">
        <v>0.187570095062256</v>
      </c>
      <c r="X34">
        <v>0.58077573776245095</v>
      </c>
      <c r="Y34">
        <v>0.58077573776245095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950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 s="3">
        <v>8.6675167083740199</v>
      </c>
      <c r="L35" s="10">
        <v>4.2599201202392596</v>
      </c>
      <c r="M35">
        <v>0.141372680664062</v>
      </c>
      <c r="N35">
        <v>8.8083477020263707</v>
      </c>
      <c r="O35">
        <v>3</v>
      </c>
      <c r="P35">
        <v>3</v>
      </c>
      <c r="Q35">
        <v>13</v>
      </c>
      <c r="R35" s="16">
        <v>0.23080000000000001</v>
      </c>
      <c r="S35" s="16">
        <f t="shared" si="0"/>
        <v>0.3</v>
      </c>
      <c r="T35">
        <v>2.8101425170898402</v>
      </c>
      <c r="U35">
        <v>2.26533007621765</v>
      </c>
      <c r="V35">
        <v>2.2691600322723402</v>
      </c>
      <c r="W35" s="17">
        <v>3.8299560546875E-3</v>
      </c>
      <c r="X35">
        <v>0.54098248481750499</v>
      </c>
      <c r="Y35">
        <v>0.54098248481750499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340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8.4743232727050799</v>
      </c>
      <c r="L36" s="10">
        <v>1.6982879638671899</v>
      </c>
      <c r="M36">
        <v>0.299484252929687</v>
      </c>
      <c r="N36">
        <v>7.7963790893554696</v>
      </c>
      <c r="O36">
        <v>6</v>
      </c>
      <c r="P36">
        <v>6</v>
      </c>
      <c r="Q36">
        <v>16</v>
      </c>
      <c r="R36" s="16">
        <v>0.375</v>
      </c>
      <c r="S36" s="16">
        <f t="shared" ref="S36:S48" si="1">O36/E36</f>
        <v>0.6</v>
      </c>
      <c r="T36">
        <v>4.3938579559326199</v>
      </c>
      <c r="U36">
        <v>3.8487272262573202</v>
      </c>
      <c r="V36">
        <v>3.7890763282775901</v>
      </c>
      <c r="W36" s="17">
        <v>5.96508979797363E-2</v>
      </c>
      <c r="X36">
        <v>0.60478162765502896</v>
      </c>
      <c r="Y36">
        <v>0.60478162765502896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398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8.1381702423095703</v>
      </c>
      <c r="L37" s="10">
        <v>4.1253604888915998</v>
      </c>
      <c r="M37">
        <v>2.6507339477539098</v>
      </c>
      <c r="N37">
        <v>5.0763721466064498</v>
      </c>
      <c r="O37">
        <v>2</v>
      </c>
      <c r="P37">
        <v>2</v>
      </c>
      <c r="Q37">
        <v>12</v>
      </c>
      <c r="R37" s="16">
        <v>0.16669999999999999</v>
      </c>
      <c r="S37" s="16">
        <f t="shared" si="1"/>
        <v>0.2</v>
      </c>
      <c r="T37">
        <v>3.2886447906494101</v>
      </c>
      <c r="U37">
        <v>3.0384707450866699</v>
      </c>
      <c r="V37">
        <v>2.7574930191039999</v>
      </c>
      <c r="W37" s="17">
        <v>0.28097772598266602</v>
      </c>
      <c r="X37">
        <v>0.53115177154541005</v>
      </c>
      <c r="Y37">
        <v>0.53115177154541005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6">
        <v>274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8.7565059661865199</v>
      </c>
      <c r="L38" s="10">
        <v>1.70070648193359</v>
      </c>
      <c r="M38">
        <v>0.222496032714844</v>
      </c>
      <c r="N38">
        <v>8.0641384124755895</v>
      </c>
      <c r="O38">
        <v>6</v>
      </c>
      <c r="P38">
        <v>6</v>
      </c>
      <c r="Q38">
        <v>16</v>
      </c>
      <c r="R38" s="16">
        <v>0.375</v>
      </c>
      <c r="S38" s="16">
        <f t="shared" si="1"/>
        <v>0.6</v>
      </c>
      <c r="T38">
        <v>4.5921669006347701</v>
      </c>
      <c r="U38">
        <v>4.0288748741149902</v>
      </c>
      <c r="V38">
        <v>3.97016382217407</v>
      </c>
      <c r="W38" s="17">
        <v>5.8711051940918003E-2</v>
      </c>
      <c r="X38">
        <v>0.62200307846069303</v>
      </c>
      <c r="Y38">
        <v>0.62200307846069303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185</v>
      </c>
      <c r="B39">
        <v>15</v>
      </c>
      <c r="C39">
        <v>5</v>
      </c>
      <c r="D39">
        <v>10</v>
      </c>
      <c r="E39">
        <v>10</v>
      </c>
      <c r="F39">
        <v>9</v>
      </c>
      <c r="G39">
        <v>1</v>
      </c>
      <c r="H39">
        <v>6</v>
      </c>
      <c r="I39">
        <v>4</v>
      </c>
      <c r="J39">
        <v>0.75</v>
      </c>
      <c r="K39" s="3">
        <v>7.7991294860839799</v>
      </c>
      <c r="L39" s="10">
        <v>1.7056751251220701</v>
      </c>
      <c r="M39">
        <v>0.37688446044921903</v>
      </c>
      <c r="N39">
        <v>6.8337669372558603</v>
      </c>
      <c r="O39">
        <v>5</v>
      </c>
      <c r="P39">
        <v>5</v>
      </c>
      <c r="Q39">
        <v>13</v>
      </c>
      <c r="R39" s="16">
        <v>0.3846</v>
      </c>
      <c r="S39" s="16">
        <f t="shared" si="1"/>
        <v>0.5</v>
      </c>
      <c r="T39">
        <v>3.6019020080566402</v>
      </c>
      <c r="U39">
        <v>3.1437215805053702</v>
      </c>
      <c r="V39">
        <v>3.1551084518432599</v>
      </c>
      <c r="W39" s="17">
        <v>1.1386871337890601E-2</v>
      </c>
      <c r="X39">
        <v>0.44679355621337902</v>
      </c>
      <c r="Y39">
        <v>0.44679355621337902</v>
      </c>
      <c r="Z39">
        <v>0.5</v>
      </c>
      <c r="AA39">
        <v>0.8</v>
      </c>
      <c r="AB39">
        <v>0.61538461538461497</v>
      </c>
      <c r="AC39">
        <v>0.69565217391304301</v>
      </c>
      <c r="AD39">
        <v>0.2</v>
      </c>
      <c r="AE39">
        <v>0.3</v>
      </c>
    </row>
    <row r="40" spans="1:31" x14ac:dyDescent="0.15">
      <c r="A40" s="6">
        <v>994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9.7829608917236293</v>
      </c>
      <c r="L40" s="10">
        <v>1.7367401123046899</v>
      </c>
      <c r="M40">
        <v>0.63294601440429699</v>
      </c>
      <c r="N40">
        <v>7.8153018951415998</v>
      </c>
      <c r="O40">
        <v>6</v>
      </c>
      <c r="P40">
        <v>6</v>
      </c>
      <c r="Q40">
        <v>16</v>
      </c>
      <c r="R40" s="16">
        <v>0.375</v>
      </c>
      <c r="S40" s="16">
        <f t="shared" si="1"/>
        <v>0.6</v>
      </c>
      <c r="T40">
        <v>4.7148189544677699</v>
      </c>
      <c r="U40">
        <v>4.2335677146911603</v>
      </c>
      <c r="V40">
        <v>4.0583300590515101</v>
      </c>
      <c r="W40" s="17">
        <v>0.17523765563964799</v>
      </c>
      <c r="X40">
        <v>0.65648889541625999</v>
      </c>
      <c r="Y40">
        <v>0.65648889541625999</v>
      </c>
      <c r="Z40">
        <v>0.6</v>
      </c>
      <c r="AA40">
        <v>1</v>
      </c>
      <c r="AB40">
        <v>0.625</v>
      </c>
      <c r="AC40">
        <v>0.76923076923076905</v>
      </c>
      <c r="AD40">
        <v>0</v>
      </c>
      <c r="AE40">
        <v>0.4</v>
      </c>
    </row>
    <row r="41" spans="1:31" x14ac:dyDescent="0.15">
      <c r="A41" s="6">
        <v>197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8.6173744201660192</v>
      </c>
      <c r="L41" s="10">
        <v>1.7373905181884799</v>
      </c>
      <c r="M41">
        <v>0.87999725341796897</v>
      </c>
      <c r="N41">
        <v>6.9705905914306596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4.3293724060058603</v>
      </c>
      <c r="U41">
        <v>3.9245624542236301</v>
      </c>
      <c r="V41">
        <v>3.7691504955291699</v>
      </c>
      <c r="W41" s="17">
        <v>0.15541195869445801</v>
      </c>
      <c r="X41">
        <v>0.56022191047668501</v>
      </c>
      <c r="Y41">
        <v>0.56022191047668501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837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9.0982341766357404</v>
      </c>
      <c r="L42" s="10">
        <v>1.7398662567138701</v>
      </c>
      <c r="M42">
        <v>0.56647109985351596</v>
      </c>
      <c r="N42">
        <v>6.6006240844726598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4.6665897369384801</v>
      </c>
      <c r="U42">
        <v>4.2282657623290998</v>
      </c>
      <c r="V42">
        <v>4.0287528038024902</v>
      </c>
      <c r="W42" s="17">
        <v>0.199512958526611</v>
      </c>
      <c r="X42">
        <v>0.637836933135986</v>
      </c>
      <c r="Y42">
        <v>0.637836933135986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628</v>
      </c>
      <c r="B43">
        <v>15</v>
      </c>
      <c r="C43">
        <v>5</v>
      </c>
      <c r="D43">
        <v>10</v>
      </c>
      <c r="E43">
        <v>10</v>
      </c>
      <c r="F43">
        <v>9</v>
      </c>
      <c r="G43">
        <v>1</v>
      </c>
      <c r="H43">
        <v>6</v>
      </c>
      <c r="I43">
        <v>4</v>
      </c>
      <c r="J43">
        <v>0.75</v>
      </c>
      <c r="K43" s="3">
        <v>9.0153293609619105</v>
      </c>
      <c r="L43" s="10">
        <v>4.6390075683593697</v>
      </c>
      <c r="M43">
        <v>3.6120967864990199</v>
      </c>
      <c r="N43">
        <v>4.7265911102294904</v>
      </c>
      <c r="O43">
        <v>1</v>
      </c>
      <c r="P43">
        <v>1</v>
      </c>
      <c r="Q43">
        <v>10</v>
      </c>
      <c r="R43" s="16">
        <v>0.1</v>
      </c>
      <c r="S43" s="16">
        <f t="shared" si="1"/>
        <v>0.1</v>
      </c>
      <c r="T43">
        <v>2.7710952758789098</v>
      </c>
      <c r="U43">
        <v>2.5856094360351598</v>
      </c>
      <c r="V43">
        <v>2.3143668174743599</v>
      </c>
      <c r="W43" s="17">
        <v>0.27124261856079102</v>
      </c>
      <c r="X43">
        <v>0.45672845840454102</v>
      </c>
      <c r="Y43">
        <v>0.45672845840454102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6">
        <v>655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8.1380214691162092</v>
      </c>
      <c r="L44" s="10">
        <v>1.7541408538818399</v>
      </c>
      <c r="M44">
        <v>0.421371459960937</v>
      </c>
      <c r="N44">
        <v>7.3078708648681596</v>
      </c>
      <c r="O44">
        <v>5</v>
      </c>
      <c r="P44">
        <v>5</v>
      </c>
      <c r="Q44">
        <v>15</v>
      </c>
      <c r="R44" s="16">
        <v>0.33329999999999999</v>
      </c>
      <c r="S44" s="16">
        <f t="shared" si="1"/>
        <v>0.5</v>
      </c>
      <c r="T44">
        <v>3.7046566009521502</v>
      </c>
      <c r="U44">
        <v>3.2441484928131099</v>
      </c>
      <c r="V44">
        <v>3.1797206401824898</v>
      </c>
      <c r="W44" s="17">
        <v>6.4427852630615207E-2</v>
      </c>
      <c r="X44">
        <v>0.52493596076965299</v>
      </c>
      <c r="Y44">
        <v>0.52493596076965299</v>
      </c>
      <c r="Z44">
        <v>0.5</v>
      </c>
      <c r="AA44">
        <v>1</v>
      </c>
      <c r="AB44">
        <v>0.66666666666666696</v>
      </c>
      <c r="AC44">
        <v>0.8</v>
      </c>
      <c r="AD44">
        <v>0</v>
      </c>
      <c r="AE44">
        <v>0.5</v>
      </c>
    </row>
    <row r="45" spans="1:31" x14ac:dyDescent="0.15">
      <c r="A45" s="6">
        <v>622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7.8081207275390598</v>
      </c>
      <c r="L45" s="10">
        <v>1.7637920379638701</v>
      </c>
      <c r="M45">
        <v>1.19497299194336</v>
      </c>
      <c r="N45">
        <v>6.73870849609375</v>
      </c>
      <c r="O45">
        <v>7</v>
      </c>
      <c r="P45">
        <v>7</v>
      </c>
      <c r="Q45">
        <v>16</v>
      </c>
      <c r="R45" s="16">
        <v>0.4375</v>
      </c>
      <c r="S45" s="16">
        <f t="shared" si="1"/>
        <v>0.7</v>
      </c>
      <c r="T45">
        <v>3.85150146484375</v>
      </c>
      <c r="U45">
        <v>3.4511082172393799</v>
      </c>
      <c r="V45">
        <v>3.3478217124939</v>
      </c>
      <c r="W45" s="17">
        <v>0.103286504745483</v>
      </c>
      <c r="X45">
        <v>0.50367975234985396</v>
      </c>
      <c r="Y45">
        <v>0.50367975234985396</v>
      </c>
      <c r="Z45">
        <v>0.7</v>
      </c>
      <c r="AA45">
        <v>0.9</v>
      </c>
      <c r="AB45">
        <v>0.5625</v>
      </c>
      <c r="AC45">
        <v>0.69230769230769196</v>
      </c>
      <c r="AD45">
        <v>0.1</v>
      </c>
      <c r="AE45">
        <v>0.2</v>
      </c>
    </row>
    <row r="46" spans="1:31" x14ac:dyDescent="0.15">
      <c r="A46" s="6">
        <v>413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8.0559730529785192</v>
      </c>
      <c r="L46" s="10">
        <v>1.7736644744873</v>
      </c>
      <c r="M46">
        <v>0.46175765991210899</v>
      </c>
      <c r="N46">
        <v>7.1907444000244096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3.9491081237793</v>
      </c>
      <c r="U46">
        <v>3.46913743019104</v>
      </c>
      <c r="V46">
        <v>3.3920943737029998</v>
      </c>
      <c r="W46" s="17">
        <v>7.7043056488037095E-2</v>
      </c>
      <c r="X46">
        <v>0.55701375007629395</v>
      </c>
      <c r="Y46">
        <v>0.55701375007629395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531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8.5826892852783203</v>
      </c>
      <c r="L47" s="10">
        <v>4.29248046875</v>
      </c>
      <c r="M47">
        <v>1.9749679565429701</v>
      </c>
      <c r="N47">
        <v>6.8630084991455096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3.41282081604004</v>
      </c>
      <c r="U47">
        <v>3.0024070739746098</v>
      </c>
      <c r="V47">
        <v>2.8293726444244398</v>
      </c>
      <c r="W47" s="17">
        <v>0.17303442955017101</v>
      </c>
      <c r="X47">
        <v>0.58344817161560103</v>
      </c>
      <c r="Y47">
        <v>0.58344817161560103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158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7.9831905364990199</v>
      </c>
      <c r="L48" s="10">
        <v>4.2839298248290998</v>
      </c>
      <c r="M48">
        <v>2.99527931213379</v>
      </c>
      <c r="N48">
        <v>4.8212127685546902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3.1968898773193399</v>
      </c>
      <c r="U48">
        <v>2.9954133033752401</v>
      </c>
      <c r="V48">
        <v>2.71425461769104</v>
      </c>
      <c r="W48" s="17">
        <v>0.28115868568420399</v>
      </c>
      <c r="X48">
        <v>0.48263525962829601</v>
      </c>
      <c r="Y48">
        <v>0.48263525962829601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898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8.2239761352539098</v>
      </c>
      <c r="L49" s="10">
        <v>1.77823638916016</v>
      </c>
      <c r="M49">
        <v>0.34181594848632801</v>
      </c>
      <c r="N49">
        <v>7.1518363952636701</v>
      </c>
      <c r="O49">
        <v>5</v>
      </c>
      <c r="P49">
        <v>5</v>
      </c>
      <c r="Q49">
        <v>14</v>
      </c>
      <c r="R49" s="16">
        <v>0.35709999999999997</v>
      </c>
      <c r="S49" s="16">
        <f t="shared" ref="S49:S81" si="2">O49/E49</f>
        <v>0.5</v>
      </c>
      <c r="T49">
        <v>3.6678562164306601</v>
      </c>
      <c r="U49">
        <v>3.2210676670074498</v>
      </c>
      <c r="V49">
        <v>3.1386377811431898</v>
      </c>
      <c r="W49" s="17">
        <v>8.2429885864257799E-2</v>
      </c>
      <c r="X49">
        <v>0.52921843528747603</v>
      </c>
      <c r="Y49">
        <v>0.52921843528747603</v>
      </c>
      <c r="Z49">
        <v>0.5</v>
      </c>
      <c r="AA49">
        <v>0.9</v>
      </c>
      <c r="AB49">
        <v>0.64285714285714302</v>
      </c>
      <c r="AC49">
        <v>0.75</v>
      </c>
      <c r="AD49">
        <v>0.1</v>
      </c>
      <c r="AE49">
        <v>0.4</v>
      </c>
    </row>
    <row r="50" spans="1:31" x14ac:dyDescent="0.15">
      <c r="A50" s="6">
        <v>952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9.2976856231689506</v>
      </c>
      <c r="L50" s="10">
        <v>1.77970123291016</v>
      </c>
      <c r="M50">
        <v>0.87759017944335904</v>
      </c>
      <c r="N50">
        <v>7.7329463958740199</v>
      </c>
      <c r="O50">
        <v>7</v>
      </c>
      <c r="P50">
        <v>7</v>
      </c>
      <c r="Q50">
        <v>17</v>
      </c>
      <c r="R50" s="16">
        <v>0.4118</v>
      </c>
      <c r="S50" s="16">
        <f t="shared" si="2"/>
        <v>0.7</v>
      </c>
      <c r="T50">
        <v>4.7303161621093697</v>
      </c>
      <c r="U50">
        <v>4.23921871185303</v>
      </c>
      <c r="V50">
        <v>4.0963802337646502</v>
      </c>
      <c r="W50" s="17">
        <v>0.14283847808837899</v>
      </c>
      <c r="X50">
        <v>0.63393592834472701</v>
      </c>
      <c r="Y50">
        <v>0.63393592834472701</v>
      </c>
      <c r="Z50">
        <v>0.7</v>
      </c>
      <c r="AA50">
        <v>1</v>
      </c>
      <c r="AB50">
        <v>0.58823529411764697</v>
      </c>
      <c r="AC50">
        <v>0.74074074074074103</v>
      </c>
      <c r="AD50">
        <v>0</v>
      </c>
      <c r="AE50">
        <v>0.3</v>
      </c>
    </row>
    <row r="51" spans="1:31" x14ac:dyDescent="0.15">
      <c r="A51" s="6">
        <v>777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8.9486865997314506</v>
      </c>
      <c r="L51" s="10">
        <v>1.78264808654785</v>
      </c>
      <c r="M51">
        <v>0.23514938354492201</v>
      </c>
      <c r="N51">
        <v>8.07464599609375</v>
      </c>
      <c r="O51">
        <v>6</v>
      </c>
      <c r="P51">
        <v>6</v>
      </c>
      <c r="Q51">
        <v>16</v>
      </c>
      <c r="R51" s="16">
        <v>0.375</v>
      </c>
      <c r="S51" s="16">
        <f t="shared" si="2"/>
        <v>0.6</v>
      </c>
      <c r="T51">
        <v>4.5312309265136701</v>
      </c>
      <c r="U51">
        <v>3.9839284420013401</v>
      </c>
      <c r="V51">
        <v>3.9108977317810099</v>
      </c>
      <c r="W51" s="17">
        <v>7.30307102203369E-2</v>
      </c>
      <c r="X51">
        <v>0.62033319473266602</v>
      </c>
      <c r="Y51">
        <v>0.62033319473266602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484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8.8144931793212908</v>
      </c>
      <c r="L52" s="10">
        <v>1.7835502624511701</v>
      </c>
      <c r="M52">
        <v>0.373977661132812</v>
      </c>
      <c r="N52">
        <v>8.1943149566650408</v>
      </c>
      <c r="O52">
        <v>6</v>
      </c>
      <c r="P52">
        <v>6</v>
      </c>
      <c r="Q52">
        <v>16</v>
      </c>
      <c r="R52" s="16">
        <v>0.375</v>
      </c>
      <c r="S52" s="16">
        <f t="shared" si="2"/>
        <v>0.6</v>
      </c>
      <c r="T52">
        <v>4.7864646911621103</v>
      </c>
      <c r="U52">
        <v>4.2123579978942898</v>
      </c>
      <c r="V52">
        <v>4.1573114395141602</v>
      </c>
      <c r="W52" s="17">
        <v>5.5046558380127002E-2</v>
      </c>
      <c r="X52">
        <v>0.629153251647949</v>
      </c>
      <c r="Y52">
        <v>0.629153251647949</v>
      </c>
      <c r="Z52">
        <v>0.6</v>
      </c>
      <c r="AA52">
        <v>1</v>
      </c>
      <c r="AB52">
        <v>0.625</v>
      </c>
      <c r="AC52">
        <v>0.76923076923076905</v>
      </c>
      <c r="AD52">
        <v>0</v>
      </c>
      <c r="AE52">
        <v>0.4</v>
      </c>
    </row>
    <row r="53" spans="1:31" x14ac:dyDescent="0.15">
      <c r="A53" s="6">
        <v>550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8.6461982727050799</v>
      </c>
      <c r="L53" s="10">
        <v>1.7879829406738299</v>
      </c>
      <c r="M53">
        <v>0.401031494140625</v>
      </c>
      <c r="N53">
        <v>7.96299171447754</v>
      </c>
      <c r="O53">
        <v>5</v>
      </c>
      <c r="P53">
        <v>5</v>
      </c>
      <c r="Q53">
        <v>14</v>
      </c>
      <c r="R53" s="16">
        <v>0.35709999999999997</v>
      </c>
      <c r="S53" s="16">
        <f t="shared" si="2"/>
        <v>0.5</v>
      </c>
      <c r="T53">
        <v>3.7097034454345699</v>
      </c>
      <c r="U53">
        <v>3.2565262317657502</v>
      </c>
      <c r="V53">
        <v>3.1910443305969198</v>
      </c>
      <c r="W53" s="17">
        <v>6.5481901168823201E-2</v>
      </c>
      <c r="X53">
        <v>0.51865911483764604</v>
      </c>
      <c r="Y53">
        <v>0.51865911483764604</v>
      </c>
      <c r="Z53">
        <v>0.5</v>
      </c>
      <c r="AA53">
        <v>0.9</v>
      </c>
      <c r="AB53">
        <v>0.64285714285714302</v>
      </c>
      <c r="AC53">
        <v>0.75</v>
      </c>
      <c r="AD53">
        <v>0.1</v>
      </c>
      <c r="AE53">
        <v>0.4</v>
      </c>
    </row>
    <row r="54" spans="1:31" x14ac:dyDescent="0.15">
      <c r="A54" s="6">
        <v>610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8.8428153991699201</v>
      </c>
      <c r="L54" s="10">
        <v>1.7884502410888701</v>
      </c>
      <c r="M54">
        <v>0.71620941162109397</v>
      </c>
      <c r="N54">
        <v>6.5035285949706996</v>
      </c>
      <c r="O54">
        <v>5</v>
      </c>
      <c r="P54">
        <v>5</v>
      </c>
      <c r="Q54">
        <v>15</v>
      </c>
      <c r="R54" s="16">
        <v>0.33329999999999999</v>
      </c>
      <c r="S54" s="16">
        <f t="shared" si="2"/>
        <v>0.5</v>
      </c>
      <c r="T54">
        <v>4.2027168273925799</v>
      </c>
      <c r="U54">
        <v>3.81581330299377</v>
      </c>
      <c r="V54">
        <v>3.6104609966278098</v>
      </c>
      <c r="W54" s="17">
        <v>0.20535230636596699</v>
      </c>
      <c r="X54">
        <v>0.59225583076477095</v>
      </c>
      <c r="Y54">
        <v>0.59225583076477095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753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8.7162609100341797</v>
      </c>
      <c r="L55" s="10">
        <v>1.7887706756591799</v>
      </c>
      <c r="M55">
        <v>0.74873352050781194</v>
      </c>
      <c r="N55">
        <v>6.4296302795410201</v>
      </c>
      <c r="O55">
        <v>5</v>
      </c>
      <c r="P55">
        <v>5</v>
      </c>
      <c r="Q55">
        <v>15</v>
      </c>
      <c r="R55" s="16">
        <v>0.33329999999999999</v>
      </c>
      <c r="S55" s="16">
        <f t="shared" si="2"/>
        <v>0.5</v>
      </c>
      <c r="T55">
        <v>4.3663463592529297</v>
      </c>
      <c r="U55">
        <v>3.9760718345642099</v>
      </c>
      <c r="V55">
        <v>3.7783355712890598</v>
      </c>
      <c r="W55" s="17">
        <v>0.19773626327514701</v>
      </c>
      <c r="X55">
        <v>0.58801078796386697</v>
      </c>
      <c r="Y55">
        <v>0.58801078796386697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551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8.7166786193847692</v>
      </c>
      <c r="L56" s="10">
        <v>1.7918949127197299</v>
      </c>
      <c r="M56">
        <v>0.91920852661132801</v>
      </c>
      <c r="N56">
        <v>6.9835739135742196</v>
      </c>
      <c r="O56">
        <v>7</v>
      </c>
      <c r="P56">
        <v>7</v>
      </c>
      <c r="Q56">
        <v>17</v>
      </c>
      <c r="R56" s="16">
        <v>0.4118</v>
      </c>
      <c r="S56" s="16">
        <f t="shared" si="2"/>
        <v>0.7</v>
      </c>
      <c r="T56">
        <v>4.4346828460693404</v>
      </c>
      <c r="U56">
        <v>3.99613261222839</v>
      </c>
      <c r="V56">
        <v>3.8356132507324201</v>
      </c>
      <c r="W56" s="17">
        <v>0.16051936149597201</v>
      </c>
      <c r="X56">
        <v>0.59906959533691395</v>
      </c>
      <c r="Y56">
        <v>0.59906959533691395</v>
      </c>
      <c r="Z56">
        <v>0.7</v>
      </c>
      <c r="AA56">
        <v>1</v>
      </c>
      <c r="AB56">
        <v>0.58823529411764697</v>
      </c>
      <c r="AC56">
        <v>0.74074074074074103</v>
      </c>
      <c r="AD56">
        <v>0</v>
      </c>
      <c r="AE56">
        <v>0.3</v>
      </c>
    </row>
    <row r="57" spans="1:31" x14ac:dyDescent="0.15">
      <c r="A57" s="6">
        <v>471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9.5644092559814506</v>
      </c>
      <c r="L57" s="10">
        <v>1.7996177673339799</v>
      </c>
      <c r="M57">
        <v>1.2210121154785201</v>
      </c>
      <c r="N57">
        <v>6.8129844665527299</v>
      </c>
      <c r="O57">
        <v>6</v>
      </c>
      <c r="P57">
        <v>6</v>
      </c>
      <c r="Q57">
        <v>16</v>
      </c>
      <c r="R57" s="16">
        <v>0.375</v>
      </c>
      <c r="S57" s="16">
        <f t="shared" si="2"/>
        <v>0.6</v>
      </c>
      <c r="T57">
        <v>4.6843013763427699</v>
      </c>
      <c r="U57">
        <v>4.3179864883422896</v>
      </c>
      <c r="V57">
        <v>4.0765180587768501</v>
      </c>
      <c r="W57" s="17">
        <v>0.24146842956542999</v>
      </c>
      <c r="X57">
        <v>0.60778331756591797</v>
      </c>
      <c r="Y57">
        <v>0.60778331756591797</v>
      </c>
      <c r="Z57">
        <v>0.6</v>
      </c>
      <c r="AA57">
        <v>1</v>
      </c>
      <c r="AB57">
        <v>0.625</v>
      </c>
      <c r="AC57">
        <v>0.76923076923076905</v>
      </c>
      <c r="AD57">
        <v>0</v>
      </c>
      <c r="AE57">
        <v>0.4</v>
      </c>
    </row>
    <row r="58" spans="1:31" x14ac:dyDescent="0.15">
      <c r="A58" s="6">
        <v>416</v>
      </c>
      <c r="B58">
        <v>19</v>
      </c>
      <c r="C58">
        <v>1</v>
      </c>
      <c r="D58">
        <v>10</v>
      </c>
      <c r="E58">
        <v>10</v>
      </c>
      <c r="F58">
        <v>10</v>
      </c>
      <c r="G58">
        <v>0</v>
      </c>
      <c r="H58">
        <v>9</v>
      </c>
      <c r="I58">
        <v>1</v>
      </c>
      <c r="J58">
        <v>0.95</v>
      </c>
      <c r="K58" s="3">
        <v>12.912279129028301</v>
      </c>
      <c r="L58" s="10">
        <v>1.8050498962402299</v>
      </c>
      <c r="M58">
        <v>1.61069488525391</v>
      </c>
      <c r="N58">
        <v>10.397825241088899</v>
      </c>
      <c r="O58">
        <v>8</v>
      </c>
      <c r="P58">
        <v>8</v>
      </c>
      <c r="Q58">
        <v>18</v>
      </c>
      <c r="R58" s="16">
        <v>0.44440000000000002</v>
      </c>
      <c r="S58" s="16">
        <f t="shared" si="2"/>
        <v>0.8</v>
      </c>
      <c r="T58">
        <v>5.0610771179199201</v>
      </c>
      <c r="U58">
        <v>4.6764202117919904</v>
      </c>
      <c r="V58">
        <v>4.4359002113342303</v>
      </c>
      <c r="W58" s="17">
        <v>0.240520000457764</v>
      </c>
      <c r="X58">
        <v>0.62517690658569303</v>
      </c>
      <c r="Y58">
        <v>0.62517690658569303</v>
      </c>
      <c r="Z58">
        <v>0.8</v>
      </c>
      <c r="AA58">
        <v>1</v>
      </c>
      <c r="AB58">
        <v>0.55555555555555602</v>
      </c>
      <c r="AC58">
        <v>0.71428571428571397</v>
      </c>
      <c r="AD58">
        <v>0</v>
      </c>
      <c r="AE58">
        <v>0.2</v>
      </c>
    </row>
    <row r="59" spans="1:31" s="1" customFormat="1" x14ac:dyDescent="0.15">
      <c r="A59" s="8">
        <v>115</v>
      </c>
      <c r="B59" s="1">
        <v>17</v>
      </c>
      <c r="C59" s="1">
        <v>3</v>
      </c>
      <c r="D59" s="1">
        <v>10</v>
      </c>
      <c r="E59" s="1">
        <v>10</v>
      </c>
      <c r="F59" s="1">
        <v>10</v>
      </c>
      <c r="G59" s="1">
        <v>0</v>
      </c>
      <c r="H59" s="1">
        <v>7</v>
      </c>
      <c r="I59" s="1">
        <v>3</v>
      </c>
      <c r="J59" s="1">
        <v>0.85</v>
      </c>
      <c r="K59" s="12">
        <v>9.2486152648925799</v>
      </c>
      <c r="L59" s="12">
        <v>1.81095123291016</v>
      </c>
      <c r="M59" s="1">
        <v>0.80808639526367199</v>
      </c>
      <c r="N59" s="1">
        <v>7.2823505401611301</v>
      </c>
      <c r="O59" s="1">
        <v>6</v>
      </c>
      <c r="P59" s="1">
        <v>6</v>
      </c>
      <c r="Q59" s="1">
        <v>16</v>
      </c>
      <c r="R59" s="19">
        <v>0.375</v>
      </c>
      <c r="S59" s="19">
        <f t="shared" si="2"/>
        <v>0.6</v>
      </c>
      <c r="T59" s="1">
        <v>4.6824150085449201</v>
      </c>
      <c r="U59" s="1">
        <v>4.2321510314941397</v>
      </c>
      <c r="V59" s="1">
        <v>4.05267429351807</v>
      </c>
      <c r="W59" s="12">
        <v>0.179476737976074</v>
      </c>
      <c r="X59" s="1">
        <v>0.62974071502685502</v>
      </c>
      <c r="Y59" s="1">
        <v>0.62974071502685502</v>
      </c>
      <c r="Z59" s="1">
        <v>0.6</v>
      </c>
      <c r="AA59" s="1">
        <v>1</v>
      </c>
      <c r="AB59" s="1">
        <v>0.625</v>
      </c>
      <c r="AC59" s="1">
        <v>0.76923076923076905</v>
      </c>
      <c r="AD59" s="1">
        <v>0</v>
      </c>
      <c r="AE59" s="1">
        <v>0.4</v>
      </c>
    </row>
    <row r="60" spans="1:31" x14ac:dyDescent="0.15">
      <c r="A60" s="6">
        <v>363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 s="3">
        <v>8.4232196807861293</v>
      </c>
      <c r="L60" s="10">
        <v>4.5388679504394496</v>
      </c>
      <c r="M60">
        <v>2.7661094665527299</v>
      </c>
      <c r="N60">
        <v>6.7562885284423801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2.6287136077880899</v>
      </c>
      <c r="U60">
        <v>2.3235220909118599</v>
      </c>
      <c r="V60">
        <v>2.1354405879974401</v>
      </c>
      <c r="W60" s="17">
        <v>0.18808150291442899</v>
      </c>
      <c r="X60">
        <v>0.49327301979064903</v>
      </c>
      <c r="Y60">
        <v>0.49327301979064903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497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8.2943096160888707</v>
      </c>
      <c r="L61" s="10">
        <v>1.8165206909179701</v>
      </c>
      <c r="M61">
        <v>0.331817626953125</v>
      </c>
      <c r="N61">
        <v>7.08455467224121</v>
      </c>
      <c r="O61">
        <v>5</v>
      </c>
      <c r="P61">
        <v>5</v>
      </c>
      <c r="Q61">
        <v>15</v>
      </c>
      <c r="R61" s="16">
        <v>0.33329999999999999</v>
      </c>
      <c r="S61" s="16">
        <f t="shared" si="2"/>
        <v>0.5</v>
      </c>
      <c r="T61">
        <v>4.3002738952636701</v>
      </c>
      <c r="U61">
        <v>3.8012783527374299</v>
      </c>
      <c r="V61">
        <v>3.7155203819274898</v>
      </c>
      <c r="W61" s="17">
        <v>8.5757970809936496E-2</v>
      </c>
      <c r="X61">
        <v>0.58475351333618197</v>
      </c>
      <c r="Y61">
        <v>0.58475351333618197</v>
      </c>
      <c r="Z61">
        <v>0.5</v>
      </c>
      <c r="AA61">
        <v>1</v>
      </c>
      <c r="AB61">
        <v>0.66666666666666696</v>
      </c>
      <c r="AC61">
        <v>0.8</v>
      </c>
      <c r="AD61">
        <v>0</v>
      </c>
      <c r="AE61">
        <v>0.5</v>
      </c>
    </row>
    <row r="62" spans="1:31" x14ac:dyDescent="0.15">
      <c r="A62" s="6">
        <v>327</v>
      </c>
      <c r="B62">
        <v>16</v>
      </c>
      <c r="C62">
        <v>4</v>
      </c>
      <c r="D62">
        <v>10</v>
      </c>
      <c r="E62">
        <v>10</v>
      </c>
      <c r="F62">
        <v>10</v>
      </c>
      <c r="G62">
        <v>0</v>
      </c>
      <c r="H62">
        <v>6</v>
      </c>
      <c r="I62">
        <v>4</v>
      </c>
      <c r="J62">
        <v>0.8</v>
      </c>
      <c r="K62" s="3">
        <v>8.7221698760986293</v>
      </c>
      <c r="L62" s="10">
        <v>1.8220977783203101</v>
      </c>
      <c r="M62">
        <v>0.285903930664062</v>
      </c>
      <c r="N62">
        <v>7.6596450805664098</v>
      </c>
      <c r="O62">
        <v>5</v>
      </c>
      <c r="P62">
        <v>5</v>
      </c>
      <c r="Q62">
        <v>15</v>
      </c>
      <c r="R62" s="16">
        <v>0.33329999999999999</v>
      </c>
      <c r="S62" s="16">
        <f t="shared" si="2"/>
        <v>0.5</v>
      </c>
      <c r="T62">
        <v>3.9355430603027299</v>
      </c>
      <c r="U62">
        <v>3.4455730915069598</v>
      </c>
      <c r="V62">
        <v>3.3615584373474099</v>
      </c>
      <c r="W62" s="17">
        <v>8.4014654159545898E-2</v>
      </c>
      <c r="X62">
        <v>0.57398462295532204</v>
      </c>
      <c r="Y62">
        <v>0.57398462295532204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996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 s="3">
        <v>8.4121742248535192</v>
      </c>
      <c r="L63" s="10">
        <v>4.3311004638671902</v>
      </c>
      <c r="M63">
        <v>1.6194534301757799</v>
      </c>
      <c r="N63">
        <v>5.6832752227783203</v>
      </c>
      <c r="O63">
        <v>2</v>
      </c>
      <c r="P63">
        <v>2</v>
      </c>
      <c r="Q63">
        <v>12</v>
      </c>
      <c r="R63" s="16">
        <v>0.16669999999999999</v>
      </c>
      <c r="S63" s="16">
        <f t="shared" si="2"/>
        <v>0.2</v>
      </c>
      <c r="T63">
        <v>2.6802177429199201</v>
      </c>
      <c r="U63">
        <v>2.3968577384948699</v>
      </c>
      <c r="V63">
        <v>2.1700892448425302</v>
      </c>
      <c r="W63" s="17">
        <v>0.226768493652344</v>
      </c>
      <c r="X63">
        <v>0.51012849807739302</v>
      </c>
      <c r="Y63">
        <v>0.51012849807739302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6">
        <v>737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 s="3">
        <v>8.6100807189941406</v>
      </c>
      <c r="L64" s="10">
        <v>4.4069919586181596</v>
      </c>
      <c r="M64">
        <v>2.1795730590820299</v>
      </c>
      <c r="N64">
        <v>6.7953548431396502</v>
      </c>
      <c r="O64">
        <v>4</v>
      </c>
      <c r="P64">
        <v>4</v>
      </c>
      <c r="Q64">
        <v>14</v>
      </c>
      <c r="R64" s="16">
        <v>0.28570000000000001</v>
      </c>
      <c r="S64" s="16">
        <f t="shared" si="2"/>
        <v>0.4</v>
      </c>
      <c r="T64">
        <v>3.45321464538574</v>
      </c>
      <c r="U64">
        <v>3.05386114120483</v>
      </c>
      <c r="V64">
        <v>2.8686435222625701</v>
      </c>
      <c r="W64" s="17">
        <v>0.18521761894226099</v>
      </c>
      <c r="X64">
        <v>0.58457112312316895</v>
      </c>
      <c r="Y64">
        <v>0.58457112312316895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642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 s="3">
        <v>8.2491436004638707</v>
      </c>
      <c r="L65" s="10">
        <v>4.6044292449951199</v>
      </c>
      <c r="M65">
        <v>2.0677585601806601</v>
      </c>
      <c r="N65">
        <v>4.8840045928955096</v>
      </c>
      <c r="O65">
        <v>2</v>
      </c>
      <c r="P65">
        <v>2</v>
      </c>
      <c r="Q65">
        <v>12</v>
      </c>
      <c r="R65" s="16">
        <v>0.16669999999999999</v>
      </c>
      <c r="S65" s="16">
        <f t="shared" si="2"/>
        <v>0.2</v>
      </c>
      <c r="T65">
        <v>2.98447608947754</v>
      </c>
      <c r="U65">
        <v>2.7169127464294398</v>
      </c>
      <c r="V65">
        <v>2.4534752368927002</v>
      </c>
      <c r="W65" s="17">
        <v>0.263437509536743</v>
      </c>
      <c r="X65">
        <v>0.53100085258483898</v>
      </c>
      <c r="Y65">
        <v>0.53100085258483898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252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 s="3">
        <v>8.7380867004394496</v>
      </c>
      <c r="L66" s="10">
        <v>4.4457092285156197</v>
      </c>
      <c r="M66">
        <v>1.58784103393555</v>
      </c>
      <c r="N66">
        <v>5.9678459167480504</v>
      </c>
      <c r="O66">
        <v>3</v>
      </c>
      <c r="P66">
        <v>3</v>
      </c>
      <c r="Q66">
        <v>13</v>
      </c>
      <c r="R66" s="16">
        <v>0.23080000000000001</v>
      </c>
      <c r="S66" s="16">
        <f t="shared" si="2"/>
        <v>0.3</v>
      </c>
      <c r="T66">
        <v>3.3211708068847701</v>
      </c>
      <c r="U66">
        <v>2.9828233718872101</v>
      </c>
      <c r="V66">
        <v>2.75333952903748</v>
      </c>
      <c r="W66" s="17">
        <v>0.229483842849731</v>
      </c>
      <c r="X66">
        <v>0.56783127784729004</v>
      </c>
      <c r="Y66">
        <v>0.56783127784729004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177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8.6291904449462908</v>
      </c>
      <c r="L67" s="10">
        <v>4.4894237518310502</v>
      </c>
      <c r="M67">
        <v>3.3369007110595699</v>
      </c>
      <c r="N67">
        <v>5.9744815826415998</v>
      </c>
      <c r="O67">
        <v>3</v>
      </c>
      <c r="P67">
        <v>3</v>
      </c>
      <c r="Q67">
        <v>13</v>
      </c>
      <c r="R67" s="16">
        <v>0.23080000000000001</v>
      </c>
      <c r="S67" s="16">
        <f t="shared" si="2"/>
        <v>0.3</v>
      </c>
      <c r="T67">
        <v>3.1199245452880899</v>
      </c>
      <c r="U67">
        <v>2.8528888225555402</v>
      </c>
      <c r="V67">
        <v>2.5727081298828098</v>
      </c>
      <c r="W67" s="17">
        <v>0.28018069267272899</v>
      </c>
      <c r="X67">
        <v>0.54721641540527299</v>
      </c>
      <c r="Y67">
        <v>0.54721641540527299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284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 s="3">
        <v>8.4035091400146502</v>
      </c>
      <c r="L68" s="10">
        <v>4.52109718322754</v>
      </c>
      <c r="M68">
        <v>3.25227546691894</v>
      </c>
      <c r="N68">
        <v>5.2271785736084002</v>
      </c>
      <c r="O68">
        <v>2</v>
      </c>
      <c r="P68">
        <v>2</v>
      </c>
      <c r="Q68">
        <v>12</v>
      </c>
      <c r="R68" s="16">
        <v>0.16669999999999999</v>
      </c>
      <c r="S68" s="16">
        <f t="shared" si="2"/>
        <v>0.2</v>
      </c>
      <c r="T68">
        <v>2.8538036346435498</v>
      </c>
      <c r="U68">
        <v>2.6473078727722199</v>
      </c>
      <c r="V68">
        <v>2.3487524986267099</v>
      </c>
      <c r="W68" s="17">
        <v>0.29855537414550798</v>
      </c>
      <c r="X68">
        <v>0.50505113601684604</v>
      </c>
      <c r="Y68">
        <v>0.50505113601684604</v>
      </c>
      <c r="Z68">
        <v>0.2</v>
      </c>
      <c r="AA68">
        <v>1</v>
      </c>
      <c r="AB68">
        <v>0.83333333333333304</v>
      </c>
      <c r="AC68">
        <v>0.90909090909090895</v>
      </c>
      <c r="AD68">
        <v>0</v>
      </c>
      <c r="AE68">
        <v>0.8</v>
      </c>
    </row>
    <row r="69" spans="1:31" x14ac:dyDescent="0.15">
      <c r="A69" s="6">
        <v>88</v>
      </c>
      <c r="B69">
        <v>14</v>
      </c>
      <c r="C69">
        <v>6</v>
      </c>
      <c r="D69">
        <v>10</v>
      </c>
      <c r="E69">
        <v>10</v>
      </c>
      <c r="F69">
        <v>10</v>
      </c>
      <c r="G69">
        <v>0</v>
      </c>
      <c r="H69">
        <v>4</v>
      </c>
      <c r="I69">
        <v>6</v>
      </c>
      <c r="J69">
        <v>0.7</v>
      </c>
      <c r="K69" s="3">
        <v>9.6956272125244105</v>
      </c>
      <c r="L69" s="10">
        <v>4.5290679931640598</v>
      </c>
      <c r="M69">
        <v>1.565185546875</v>
      </c>
      <c r="N69">
        <v>7.9766082763671902</v>
      </c>
      <c r="O69">
        <v>4</v>
      </c>
      <c r="P69">
        <v>4</v>
      </c>
      <c r="Q69">
        <v>14</v>
      </c>
      <c r="R69" s="16">
        <v>0.28570000000000001</v>
      </c>
      <c r="S69" s="16">
        <f t="shared" si="2"/>
        <v>0.4</v>
      </c>
      <c r="T69">
        <v>3.0759716033935498</v>
      </c>
      <c r="U69">
        <v>2.6498761177063002</v>
      </c>
      <c r="V69">
        <v>2.48664426803589</v>
      </c>
      <c r="W69" s="17">
        <v>0.16323184967040999</v>
      </c>
      <c r="X69">
        <v>0.58932733535766602</v>
      </c>
      <c r="Y69">
        <v>0.58932733535766602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910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 s="3">
        <v>8.2262592315673793</v>
      </c>
      <c r="L70" s="10">
        <v>1.8410511016845701</v>
      </c>
      <c r="M70">
        <v>0.51385498046875</v>
      </c>
      <c r="N70">
        <v>7.3240203857421902</v>
      </c>
      <c r="O70">
        <v>6</v>
      </c>
      <c r="P70">
        <v>6</v>
      </c>
      <c r="Q70">
        <v>16</v>
      </c>
      <c r="R70" s="16">
        <v>0.375</v>
      </c>
      <c r="S70" s="16">
        <f t="shared" si="2"/>
        <v>0.6</v>
      </c>
      <c r="T70">
        <v>4.0906486511230504</v>
      </c>
      <c r="U70">
        <v>3.5950996875762899</v>
      </c>
      <c r="V70">
        <v>3.5154266357421902</v>
      </c>
      <c r="W70" s="17">
        <v>7.9673051834106404E-2</v>
      </c>
      <c r="X70">
        <v>0.57522201538085904</v>
      </c>
      <c r="Y70">
        <v>0.57522201538085904</v>
      </c>
      <c r="Z70">
        <v>0.6</v>
      </c>
      <c r="AA70">
        <v>1</v>
      </c>
      <c r="AB70">
        <v>0.625</v>
      </c>
      <c r="AC70">
        <v>0.76923076923076905</v>
      </c>
      <c r="AD70">
        <v>0</v>
      </c>
      <c r="AE70">
        <v>0.4</v>
      </c>
    </row>
    <row r="71" spans="1:31" x14ac:dyDescent="0.15">
      <c r="A71" s="6">
        <v>88</v>
      </c>
      <c r="B71">
        <v>14</v>
      </c>
      <c r="C71">
        <v>6</v>
      </c>
      <c r="D71">
        <v>10</v>
      </c>
      <c r="E71">
        <v>10</v>
      </c>
      <c r="F71">
        <v>10</v>
      </c>
      <c r="G71">
        <v>0</v>
      </c>
      <c r="H71">
        <v>4</v>
      </c>
      <c r="I71">
        <v>6</v>
      </c>
      <c r="J71">
        <v>0.7</v>
      </c>
      <c r="K71" s="3">
        <v>9.6956272125244105</v>
      </c>
      <c r="L71" s="10">
        <v>4.5290679931640598</v>
      </c>
      <c r="M71">
        <v>1.565185546875</v>
      </c>
      <c r="N71">
        <v>7.9766082763671902</v>
      </c>
      <c r="O71">
        <v>4</v>
      </c>
      <c r="P71">
        <v>4</v>
      </c>
      <c r="Q71">
        <v>14</v>
      </c>
      <c r="R71" s="16">
        <v>0.28570000000000001</v>
      </c>
      <c r="S71" s="16">
        <f t="shared" si="2"/>
        <v>0.4</v>
      </c>
      <c r="T71">
        <v>3.0759716033935498</v>
      </c>
      <c r="U71">
        <v>2.6498761177063002</v>
      </c>
      <c r="V71">
        <v>2.48664426803589</v>
      </c>
      <c r="W71" s="17">
        <v>0.16323184967040999</v>
      </c>
      <c r="X71">
        <v>0.58932733535766602</v>
      </c>
      <c r="Y71">
        <v>0.58932733535766602</v>
      </c>
      <c r="Z71">
        <v>0.4</v>
      </c>
      <c r="AA71">
        <v>1</v>
      </c>
      <c r="AB71">
        <v>0.71428571428571397</v>
      </c>
      <c r="AC71">
        <v>0.83333333333333304</v>
      </c>
      <c r="AD71">
        <v>0</v>
      </c>
      <c r="AE71">
        <v>0.6</v>
      </c>
    </row>
    <row r="72" spans="1:31" x14ac:dyDescent="0.15">
      <c r="A72" s="6">
        <v>809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 s="3">
        <v>8.2403850555419904</v>
      </c>
      <c r="L72" s="10">
        <v>4.6117877960205096</v>
      </c>
      <c r="M72">
        <v>1.9810218811035201</v>
      </c>
      <c r="N72">
        <v>4.6868820190429696</v>
      </c>
      <c r="O72">
        <v>3</v>
      </c>
      <c r="P72">
        <v>3</v>
      </c>
      <c r="Q72">
        <v>13</v>
      </c>
      <c r="R72" s="16">
        <v>0.23080000000000001</v>
      </c>
      <c r="S72" s="16">
        <f t="shared" si="2"/>
        <v>0.3</v>
      </c>
      <c r="T72">
        <v>3.2591457366943399</v>
      </c>
      <c r="U72">
        <v>2.9558663368225102</v>
      </c>
      <c r="V72">
        <v>2.6988549232482901</v>
      </c>
      <c r="W72" s="17">
        <v>0.25701141357421903</v>
      </c>
      <c r="X72">
        <v>0.56029081344604503</v>
      </c>
      <c r="Y72">
        <v>0.56029081344604503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320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 s="3">
        <v>7.5951519012451199</v>
      </c>
      <c r="L73" s="10">
        <v>4.5661144256591797</v>
      </c>
      <c r="M73">
        <v>1.33332443237305</v>
      </c>
      <c r="N73">
        <v>5.4785079956054696</v>
      </c>
      <c r="O73">
        <v>2</v>
      </c>
      <c r="P73">
        <v>2</v>
      </c>
      <c r="Q73">
        <v>11</v>
      </c>
      <c r="R73" s="16">
        <v>0.18179999999999999</v>
      </c>
      <c r="S73" s="16">
        <f t="shared" si="2"/>
        <v>0.2</v>
      </c>
      <c r="T73">
        <v>2.4018306732177699</v>
      </c>
      <c r="U73">
        <v>2.10686182975769</v>
      </c>
      <c r="V73">
        <v>1.9451868534088099</v>
      </c>
      <c r="W73" s="17">
        <v>0.16167497634887701</v>
      </c>
      <c r="X73">
        <v>0.45664381980896002</v>
      </c>
      <c r="Y73">
        <v>0.45664381980896002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s="1" customFormat="1" x14ac:dyDescent="0.15">
      <c r="A74" s="8">
        <v>944</v>
      </c>
      <c r="B74" s="1">
        <v>13</v>
      </c>
      <c r="C74" s="1">
        <v>7</v>
      </c>
      <c r="D74" s="1">
        <v>10</v>
      </c>
      <c r="E74" s="1">
        <v>10</v>
      </c>
      <c r="F74" s="1">
        <v>10</v>
      </c>
      <c r="G74" s="1">
        <v>0</v>
      </c>
      <c r="H74" s="1">
        <v>3</v>
      </c>
      <c r="I74" s="1">
        <v>7</v>
      </c>
      <c r="J74" s="1">
        <v>0.65</v>
      </c>
      <c r="K74" s="12">
        <v>8.2326736450195295</v>
      </c>
      <c r="L74" s="12">
        <v>4.9250335693359402</v>
      </c>
      <c r="M74" s="1">
        <v>1.24188232421875</v>
      </c>
      <c r="N74" s="1">
        <v>5.7638072967529297</v>
      </c>
      <c r="O74" s="1">
        <v>2</v>
      </c>
      <c r="P74" s="1">
        <v>2</v>
      </c>
      <c r="Q74" s="1">
        <v>12</v>
      </c>
      <c r="R74" s="19">
        <v>0.16669999999999999</v>
      </c>
      <c r="S74" s="19">
        <f t="shared" si="2"/>
        <v>0.2</v>
      </c>
      <c r="T74" s="1">
        <v>2.97713279724121</v>
      </c>
      <c r="U74" s="1">
        <v>2.6054446697235099</v>
      </c>
      <c r="V74" s="1">
        <v>2.4249529838561998</v>
      </c>
      <c r="W74" s="12">
        <v>0.18049168586730999</v>
      </c>
      <c r="X74" s="1">
        <v>0.55217981338500999</v>
      </c>
      <c r="Y74" s="1">
        <v>0.55217981338500999</v>
      </c>
      <c r="Z74" s="1">
        <v>0.2</v>
      </c>
      <c r="AA74" s="1">
        <v>1</v>
      </c>
      <c r="AB74" s="1">
        <v>0.83333333333333304</v>
      </c>
      <c r="AC74" s="1">
        <v>0.90909090909090895</v>
      </c>
      <c r="AD74" s="1">
        <v>0</v>
      </c>
      <c r="AE74" s="1">
        <v>0.8</v>
      </c>
    </row>
    <row r="75" spans="1:31" x14ac:dyDescent="0.15">
      <c r="A75" s="6">
        <v>150</v>
      </c>
      <c r="B75">
        <v>13</v>
      </c>
      <c r="C75">
        <v>7</v>
      </c>
      <c r="D75">
        <v>10</v>
      </c>
      <c r="E75">
        <v>10</v>
      </c>
      <c r="F75">
        <v>10</v>
      </c>
      <c r="G75">
        <v>0</v>
      </c>
      <c r="H75">
        <v>3</v>
      </c>
      <c r="I75">
        <v>7</v>
      </c>
      <c r="J75">
        <v>0.65</v>
      </c>
      <c r="K75" s="3">
        <v>8.5033740997314506</v>
      </c>
      <c r="L75" s="10">
        <v>4.7760276794433603</v>
      </c>
      <c r="M75">
        <v>1.00246429443359</v>
      </c>
      <c r="N75">
        <v>7.03369140625</v>
      </c>
      <c r="O75">
        <v>3</v>
      </c>
      <c r="P75">
        <v>3</v>
      </c>
      <c r="Q75">
        <v>13</v>
      </c>
      <c r="R75" s="16">
        <v>0.23080000000000001</v>
      </c>
      <c r="S75" s="16">
        <f t="shared" si="2"/>
        <v>0.3</v>
      </c>
      <c r="T75">
        <v>3.2062320709228498</v>
      </c>
      <c r="U75">
        <v>2.7533073425293</v>
      </c>
      <c r="V75">
        <v>2.6248252391815199</v>
      </c>
      <c r="W75" s="17">
        <v>0.12848210334777799</v>
      </c>
      <c r="X75">
        <v>0.58140683174133301</v>
      </c>
      <c r="Y75">
        <v>0.58140683174133301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77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8.6666221618652308</v>
      </c>
      <c r="L76" s="10">
        <v>5.86057472229004</v>
      </c>
      <c r="M76">
        <v>2.9895076751709002</v>
      </c>
      <c r="N76">
        <v>5.2519721984863299</v>
      </c>
      <c r="O76">
        <v>1</v>
      </c>
      <c r="P76">
        <v>1</v>
      </c>
      <c r="Q76">
        <v>10</v>
      </c>
      <c r="R76" s="16">
        <v>0.1</v>
      </c>
      <c r="S76" s="16">
        <f t="shared" si="2"/>
        <v>0.1</v>
      </c>
      <c r="T76">
        <v>2.2257652282714799</v>
      </c>
      <c r="U76">
        <v>2.0427062511444101</v>
      </c>
      <c r="V76">
        <v>1.73527932167053</v>
      </c>
      <c r="W76" s="17">
        <v>0.30742692947387701</v>
      </c>
      <c r="X76">
        <v>0.49048590660095198</v>
      </c>
      <c r="Y76">
        <v>0.49048590660095198</v>
      </c>
      <c r="Z76">
        <v>0.1</v>
      </c>
      <c r="AA76">
        <v>0.9</v>
      </c>
      <c r="AB76">
        <v>0.9</v>
      </c>
      <c r="AC76">
        <v>0.9</v>
      </c>
      <c r="AD76">
        <v>0.1</v>
      </c>
      <c r="AE76">
        <v>0.8</v>
      </c>
    </row>
    <row r="77" spans="1:31" x14ac:dyDescent="0.15">
      <c r="A77" s="6">
        <v>606</v>
      </c>
      <c r="B77">
        <v>13</v>
      </c>
      <c r="C77">
        <v>7</v>
      </c>
      <c r="D77">
        <v>10</v>
      </c>
      <c r="E77">
        <v>10</v>
      </c>
      <c r="F77">
        <v>10</v>
      </c>
      <c r="G77">
        <v>0</v>
      </c>
      <c r="H77">
        <v>3</v>
      </c>
      <c r="I77">
        <v>7</v>
      </c>
      <c r="J77">
        <v>0.65</v>
      </c>
      <c r="K77" s="3">
        <v>8.4685020446777308</v>
      </c>
      <c r="L77" s="10">
        <v>5.9465026855468697</v>
      </c>
      <c r="M77">
        <v>3.25703048706055</v>
      </c>
      <c r="N77">
        <v>4.5645465850830096</v>
      </c>
      <c r="O77">
        <v>1</v>
      </c>
      <c r="P77">
        <v>1</v>
      </c>
      <c r="Q77">
        <v>11</v>
      </c>
      <c r="R77" s="16">
        <v>9.0899999999999995E-2</v>
      </c>
      <c r="S77" s="16">
        <f t="shared" si="2"/>
        <v>0.1</v>
      </c>
      <c r="T77">
        <v>2.76801681518555</v>
      </c>
      <c r="U77">
        <v>2.5805613994598402</v>
      </c>
      <c r="V77">
        <v>2.2478957176208501</v>
      </c>
      <c r="W77" s="17">
        <v>0.33266568183898898</v>
      </c>
      <c r="X77">
        <v>0.52012109756469704</v>
      </c>
      <c r="Y77">
        <v>0.52012109756469704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x14ac:dyDescent="0.15">
      <c r="A78" s="6">
        <v>43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9.2298812866210902</v>
      </c>
      <c r="L78" s="10">
        <v>6.3182888031005904</v>
      </c>
      <c r="M78">
        <v>6.0869979858398402</v>
      </c>
      <c r="N78">
        <v>4.2744293212890598</v>
      </c>
      <c r="O78">
        <v>0</v>
      </c>
      <c r="P78">
        <v>0</v>
      </c>
      <c r="Q78">
        <v>10</v>
      </c>
      <c r="R78" s="16">
        <v>0</v>
      </c>
      <c r="S78" s="16">
        <f t="shared" si="2"/>
        <v>0</v>
      </c>
      <c r="T78">
        <v>2.9062728881835902</v>
      </c>
      <c r="U78">
        <v>2.8424408435821502</v>
      </c>
      <c r="V78">
        <v>2.3762557506561302</v>
      </c>
      <c r="W78" s="17">
        <v>0.466185092926025</v>
      </c>
      <c r="X78">
        <v>0.53001713752746604</v>
      </c>
      <c r="Y78">
        <v>0.53001713752746604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</row>
    <row r="79" spans="1:31" s="1" customFormat="1" x14ac:dyDescent="0.15">
      <c r="A79" s="8">
        <v>616</v>
      </c>
      <c r="B79" s="1">
        <v>14</v>
      </c>
      <c r="C79" s="1">
        <v>6</v>
      </c>
      <c r="D79" s="1">
        <v>10</v>
      </c>
      <c r="E79" s="1">
        <v>10</v>
      </c>
      <c r="F79" s="1">
        <v>10</v>
      </c>
      <c r="G79" s="1">
        <v>0</v>
      </c>
      <c r="H79" s="1">
        <v>4</v>
      </c>
      <c r="I79" s="1">
        <v>6</v>
      </c>
      <c r="J79" s="1">
        <v>0.7</v>
      </c>
      <c r="K79" s="12">
        <v>8.7890281677246094</v>
      </c>
      <c r="L79" s="12">
        <v>6.4778995513915998</v>
      </c>
      <c r="M79" s="1">
        <v>5.6865520477294904</v>
      </c>
      <c r="N79" s="1">
        <v>4.4588947296142596</v>
      </c>
      <c r="O79" s="1">
        <v>0</v>
      </c>
      <c r="P79" s="1">
        <v>0</v>
      </c>
      <c r="Q79" s="1">
        <v>10</v>
      </c>
      <c r="R79" s="19">
        <v>0</v>
      </c>
      <c r="S79" s="19">
        <f t="shared" si="2"/>
        <v>0</v>
      </c>
      <c r="T79" s="1">
        <v>2.5340843200683598</v>
      </c>
      <c r="U79" s="1">
        <v>2.4535269737243599</v>
      </c>
      <c r="V79" s="1">
        <v>2.0244913101196298</v>
      </c>
      <c r="W79" s="12">
        <v>0.429035663604736</v>
      </c>
      <c r="X79" s="1">
        <v>0.50959300994873002</v>
      </c>
      <c r="Y79" s="1">
        <v>0.50959300994873002</v>
      </c>
      <c r="Z79" s="1">
        <v>0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</row>
    <row r="80" spans="1:31" s="1" customFormat="1" x14ac:dyDescent="0.15">
      <c r="A80" s="8">
        <v>708</v>
      </c>
      <c r="B80" s="1">
        <v>15</v>
      </c>
      <c r="C80" s="1">
        <v>5</v>
      </c>
      <c r="D80" s="1">
        <v>10</v>
      </c>
      <c r="E80" s="1">
        <v>10</v>
      </c>
      <c r="F80" s="1">
        <v>10</v>
      </c>
      <c r="G80" s="1">
        <v>0</v>
      </c>
      <c r="H80" s="1">
        <v>5</v>
      </c>
      <c r="I80" s="1">
        <v>5</v>
      </c>
      <c r="J80" s="1">
        <v>0.75</v>
      </c>
      <c r="K80" s="12">
        <v>8.7745628356933594</v>
      </c>
      <c r="L80" s="12">
        <v>5.1227645874023402</v>
      </c>
      <c r="M80" s="1">
        <v>3.5468273162841801</v>
      </c>
      <c r="N80" s="1">
        <v>4.1517295837402299</v>
      </c>
      <c r="O80" s="1">
        <v>2</v>
      </c>
      <c r="P80" s="1">
        <v>2</v>
      </c>
      <c r="Q80" s="1">
        <v>12</v>
      </c>
      <c r="R80" s="19">
        <v>0.16669999999999999</v>
      </c>
      <c r="S80" s="19">
        <f t="shared" si="2"/>
        <v>0.2</v>
      </c>
      <c r="T80" s="1">
        <v>2.9684677124023402</v>
      </c>
      <c r="U80" s="1">
        <v>2.8054153919220002</v>
      </c>
      <c r="V80" s="1">
        <v>2.4249863624572701</v>
      </c>
      <c r="W80" s="12">
        <v>0.38042902946472201</v>
      </c>
      <c r="X80" s="1">
        <v>0.54348134994506803</v>
      </c>
      <c r="Y80" s="1">
        <v>0.54348134994506803</v>
      </c>
      <c r="Z80" s="1">
        <v>0.2</v>
      </c>
      <c r="AA80" s="1">
        <v>1</v>
      </c>
      <c r="AB80" s="1">
        <v>0.83333333333333304</v>
      </c>
      <c r="AC80" s="1">
        <v>0.90909090909090895</v>
      </c>
      <c r="AD80" s="1">
        <v>0</v>
      </c>
      <c r="AE80" s="1">
        <v>0.8</v>
      </c>
    </row>
    <row r="81" spans="1:31" x14ac:dyDescent="0.15">
      <c r="A81" s="6">
        <v>479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8.4685764312744105</v>
      </c>
      <c r="L81" s="10">
        <v>5.1287879943847701</v>
      </c>
      <c r="M81">
        <v>3.6624755859375</v>
      </c>
      <c r="N81">
        <v>3.7469463348388699</v>
      </c>
      <c r="O81">
        <v>2</v>
      </c>
      <c r="P81">
        <v>2</v>
      </c>
      <c r="Q81">
        <v>12</v>
      </c>
      <c r="R81" s="16">
        <v>0.16669999999999999</v>
      </c>
      <c r="S81" s="16">
        <f t="shared" si="2"/>
        <v>0.2</v>
      </c>
      <c r="T81">
        <v>3.0307636260986301</v>
      </c>
      <c r="U81">
        <v>2.8745484352111799</v>
      </c>
      <c r="V81">
        <v>2.4898514747619598</v>
      </c>
      <c r="W81" s="17">
        <v>0.38469696044921903</v>
      </c>
      <c r="X81">
        <v>0.54091215133667003</v>
      </c>
      <c r="Y81">
        <v>0.54091215133667003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s="3" customFormat="1" x14ac:dyDescent="0.15">
      <c r="K82" s="13" t="s">
        <v>29</v>
      </c>
      <c r="L82" s="10">
        <f>AVERAGE(L2:L81)</f>
        <v>2.5009371519088743</v>
      </c>
      <c r="W82" s="17">
        <f t="shared" ref="W82:AE82" si="3">AVERAGE(W2:W81)</f>
        <v>0.15507670640945431</v>
      </c>
      <c r="Z82" s="3">
        <f t="shared" si="3"/>
        <v>0.49750000000000016</v>
      </c>
      <c r="AA82" s="3">
        <f t="shared" si="3"/>
        <v>0.97499999999999998</v>
      </c>
      <c r="AB82" s="3">
        <f t="shared" si="3"/>
        <v>0.6803951322048265</v>
      </c>
      <c r="AC82" s="3">
        <f t="shared" si="3"/>
        <v>0.7956578485510265</v>
      </c>
      <c r="AD82" s="3">
        <f t="shared" si="3"/>
        <v>2.5000000000000005E-2</v>
      </c>
      <c r="AE82" s="3">
        <f t="shared" si="3"/>
        <v>0.47749999999999987</v>
      </c>
    </row>
    <row r="83" spans="1:31" s="3" customFormat="1" x14ac:dyDescent="0.15">
      <c r="K83" s="14" t="s">
        <v>30</v>
      </c>
      <c r="L83" s="10">
        <f>MAX(L2:L81)</f>
        <v>6.4778995513915998</v>
      </c>
      <c r="W83" s="17">
        <f t="shared" ref="W83:AE83" si="4">MAX(W2:W81)</f>
        <v>0.466185092926025</v>
      </c>
      <c r="Z83" s="3">
        <f t="shared" si="4"/>
        <v>0.9</v>
      </c>
      <c r="AA83" s="3">
        <f t="shared" si="4"/>
        <v>1</v>
      </c>
      <c r="AB83" s="3">
        <f t="shared" si="4"/>
        <v>1</v>
      </c>
      <c r="AC83" s="3">
        <f t="shared" si="4"/>
        <v>1</v>
      </c>
      <c r="AD83" s="3">
        <f t="shared" si="4"/>
        <v>0.2</v>
      </c>
      <c r="AE83" s="3">
        <f t="shared" si="4"/>
        <v>1</v>
      </c>
    </row>
    <row r="84" spans="1:31" s="3" customFormat="1" x14ac:dyDescent="0.15">
      <c r="L84" s="10">
        <f>MIN(L2:L81)</f>
        <v>0.44884490966796903</v>
      </c>
      <c r="W84" s="17">
        <f t="shared" ref="W84:AE84" si="5">MIN(W2:W81)</f>
        <v>3.8299560546875E-3</v>
      </c>
      <c r="Z84" s="3">
        <f t="shared" si="5"/>
        <v>0</v>
      </c>
      <c r="AA84" s="3">
        <f t="shared" si="5"/>
        <v>0.8</v>
      </c>
      <c r="AB84" s="3">
        <f t="shared" si="5"/>
        <v>0.52631578947368396</v>
      </c>
      <c r="AC84" s="3">
        <f t="shared" si="5"/>
        <v>0.66666666666666696</v>
      </c>
      <c r="AD84" s="3">
        <f t="shared" si="5"/>
        <v>0</v>
      </c>
      <c r="AE84" s="3">
        <f t="shared" si="5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165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9</v>
      </c>
      <c r="M93">
        <v>30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s="26" customFormat="1" x14ac:dyDescent="0.15">
      <c r="K94" s="27" t="s">
        <v>66</v>
      </c>
      <c r="L94" s="27">
        <f>COUNTIF(L2:L81,"&lt;0.838")-COUNTIF(L2:L81,"&lt;0.643")</f>
        <v>18</v>
      </c>
      <c r="P94" s="3">
        <v>0.45</v>
      </c>
      <c r="Q94" s="3">
        <v>-900</v>
      </c>
      <c r="R94" s="3">
        <v>1100</v>
      </c>
      <c r="S94" s="3">
        <v>55</v>
      </c>
      <c r="W94" s="27"/>
    </row>
    <row r="95" spans="1:31" x14ac:dyDescent="0.15">
      <c r="K95" s="3" t="s">
        <v>67</v>
      </c>
      <c r="L95" s="3">
        <f>COUNTIF(L2:L81,"&lt;1.033")-COUNTIF(L2:L81,"&lt;0.838")</f>
        <v>0</v>
      </c>
      <c r="M95">
        <v>70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0</v>
      </c>
      <c r="M98" s="3">
        <v>3</v>
      </c>
      <c r="W98" s="3"/>
    </row>
    <row r="99" spans="11:23" x14ac:dyDescent="0.15">
      <c r="K99" s="3" t="s">
        <v>71</v>
      </c>
      <c r="L99" s="3">
        <f>COUNTIF(L2:L81,"&lt;1.813")-COUNTIF(L2:L81,"&lt;1.618")</f>
        <v>20</v>
      </c>
      <c r="M99" s="3">
        <v>6</v>
      </c>
      <c r="W99" s="3"/>
    </row>
    <row r="100" spans="11:23" x14ac:dyDescent="0.15">
      <c r="K100" s="3" t="s">
        <v>72</v>
      </c>
      <c r="L100" s="3">
        <f>COUNTIF(L2:L81,"&lt;2.008")-COUNTIF(L2:L81,"&lt;1.813")</f>
        <v>3</v>
      </c>
      <c r="M100" s="3">
        <v>8</v>
      </c>
      <c r="W100" s="3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M102" s="3">
        <v>14</v>
      </c>
      <c r="W102" s="3"/>
    </row>
    <row r="103" spans="11:23" x14ac:dyDescent="0.15">
      <c r="K103" s="3" t="s">
        <v>75</v>
      </c>
      <c r="L103" s="3">
        <f>COUNTIF(L2:L81,"&lt;2.593")-COUNTIF(L2:L81,"&lt;2.398")</f>
        <v>0</v>
      </c>
      <c r="M103" s="3">
        <v>16</v>
      </c>
      <c r="W103" s="3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3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3"/>
    </row>
    <row r="107" spans="11:23" x14ac:dyDescent="0.15">
      <c r="K107" s="3" t="s">
        <v>79</v>
      </c>
      <c r="L107" s="3">
        <f>COUNTIF(L2:L81,"&lt;3.373")-COUNTIF(L2:L81,"&lt;3.178")</f>
        <v>0</v>
      </c>
      <c r="M107" s="3">
        <v>6</v>
      </c>
      <c r="W107" s="3"/>
    </row>
    <row r="108" spans="11:23" x14ac:dyDescent="0.15">
      <c r="K108" s="3" t="s">
        <v>80</v>
      </c>
      <c r="L108" s="3">
        <f>COUNTIF(L2:L81,"&lt;3.568")-COUNTIF(L2:L81,"&lt;3.373")</f>
        <v>0</v>
      </c>
      <c r="M108" s="3">
        <v>3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3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4</v>
      </c>
      <c r="W111" s="3"/>
    </row>
    <row r="112" spans="11:23" x14ac:dyDescent="0.15">
      <c r="K112" s="3" t="s">
        <v>84</v>
      </c>
      <c r="L112" s="3">
        <f>COUNTIF(L2:L81,"&lt;4.348")-COUNTIF(L2:L81,"&lt;4.153")</f>
        <v>7</v>
      </c>
      <c r="W112" s="17"/>
    </row>
    <row r="113" spans="11:23" x14ac:dyDescent="0.15">
      <c r="K113" s="3" t="s">
        <v>85</v>
      </c>
      <c r="L113" s="3">
        <f>COUNTIF(L2:L81,"&lt;4.543")-COUNTIF(L2:L81,"&lt;4.348")</f>
        <v>7</v>
      </c>
      <c r="N113" s="3">
        <v>1.9079999999999999</v>
      </c>
      <c r="O113" s="3">
        <v>0.155</v>
      </c>
      <c r="W113" s="17"/>
    </row>
    <row r="114" spans="11:23" x14ac:dyDescent="0.15">
      <c r="K114" s="3" t="s">
        <v>86</v>
      </c>
      <c r="L114" s="3">
        <f>COUNTIF(L2:L81,"&lt;4.738")-COUNTIF(L2:L81,"&lt;4.543")</f>
        <v>4</v>
      </c>
      <c r="N114" s="3">
        <v>2.5009999999999999</v>
      </c>
      <c r="O114" s="3">
        <v>0.21299999999999999</v>
      </c>
      <c r="W114" s="17"/>
    </row>
    <row r="115" spans="11:23" x14ac:dyDescent="0.15">
      <c r="K115" s="3" t="s">
        <v>87</v>
      </c>
      <c r="L115" s="3">
        <f>COUNTIF(L2:L81,"&lt;4.933")-COUNTIF(L2:L81,"&lt;4.738")</f>
        <v>2</v>
      </c>
      <c r="N115" s="3">
        <v>3.472</v>
      </c>
      <c r="O115" s="3">
        <v>0.29099999999999998</v>
      </c>
      <c r="W115" s="17"/>
    </row>
    <row r="116" spans="11:23" x14ac:dyDescent="0.15">
      <c r="K116" s="3" t="s">
        <v>88</v>
      </c>
      <c r="L116" s="3">
        <f>COUNTIF(L2:L81,"&lt;5.128")-COUNTIF(L2:L81,"&lt;4.933")</f>
        <v>1</v>
      </c>
      <c r="W116" s="17"/>
    </row>
    <row r="117" spans="11:23" x14ac:dyDescent="0.15">
      <c r="K117" s="3" t="s">
        <v>89</v>
      </c>
      <c r="L117" s="3">
        <f>COUNTIF(L2:L81,"&lt;5.323")-COUNTIF(L2:L81,"&lt;5.128")</f>
        <v>1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1</v>
      </c>
      <c r="W120" s="17"/>
    </row>
    <row r="121" spans="11:23" x14ac:dyDescent="0.15">
      <c r="K121" s="3" t="s">
        <v>93</v>
      </c>
      <c r="L121" s="3">
        <f>COUNTIF(L2:L81,"&lt;6.103")-COUNTIF(L2:L81,"&lt;5.908")</f>
        <v>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2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E104"/>
  <sheetViews>
    <sheetView topLeftCell="G79" workbookViewId="0">
      <selection activeCell="G1" sqref="A1:XFD105"/>
    </sheetView>
  </sheetViews>
  <sheetFormatPr defaultColWidth="8.875" defaultRowHeight="13.5" x14ac:dyDescent="0.15"/>
  <cols>
    <col min="11" max="12" width="24" customWidth="1"/>
    <col min="13" max="14" width="12.875"/>
    <col min="20" max="22" width="12.875"/>
    <col min="23" max="23" width="17.625" customWidth="1"/>
    <col min="24" max="26" width="12.875"/>
    <col min="27" max="27" width="11.75"/>
    <col min="28" max="29" width="12.875"/>
    <col min="30" max="30" width="11.75"/>
    <col min="31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48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3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9.7364711761474592</v>
      </c>
      <c r="L3" s="10">
        <v>0.60982894897460904</v>
      </c>
      <c r="M3">
        <v>0.140121459960937</v>
      </c>
      <c r="N3">
        <v>9.05975341796875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5.6730518341064498</v>
      </c>
      <c r="U3">
        <v>5.0912809371948198</v>
      </c>
      <c r="V3">
        <v>5.02921390533447</v>
      </c>
      <c r="W3" s="17">
        <v>6.2067031860351597E-2</v>
      </c>
      <c r="X3">
        <v>0.64383792877197299</v>
      </c>
      <c r="Y3">
        <v>0.64383792877197299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491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11.8796939849853</v>
      </c>
      <c r="L4" s="10">
        <v>0.44884490966796903</v>
      </c>
      <c r="M4">
        <v>0.28238677978515597</v>
      </c>
      <c r="N4">
        <v>11.0363273620606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5.2113609313964799</v>
      </c>
      <c r="U4">
        <v>4.7402420043945304</v>
      </c>
      <c r="V4">
        <v>4.6642556190490696</v>
      </c>
      <c r="W4" s="17">
        <v>7.5986385345458998E-2</v>
      </c>
      <c r="X4">
        <v>0.547105312347412</v>
      </c>
      <c r="Y4">
        <v>0.547105312347412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662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9.0630798339843697</v>
      </c>
      <c r="L5" s="10">
        <v>0.69129943847656194</v>
      </c>
      <c r="M5">
        <v>0.214241027832031</v>
      </c>
      <c r="N5">
        <v>8.0794696807861293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4.9468879699706996</v>
      </c>
      <c r="U5">
        <v>4.4549541473388699</v>
      </c>
      <c r="V5">
        <v>4.3756690025329599</v>
      </c>
      <c r="W5" s="17">
        <v>7.9285144805908203E-2</v>
      </c>
      <c r="X5">
        <v>0.57121896743774403</v>
      </c>
      <c r="Y5">
        <v>0.57121896743774403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394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8.6461200714111293</v>
      </c>
      <c r="L6" s="10">
        <v>0.75197601318359397</v>
      </c>
      <c r="M6">
        <v>0.34392166137695301</v>
      </c>
      <c r="N6">
        <v>7.8274116516113299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4.8341197967529297</v>
      </c>
      <c r="U6">
        <v>4.3734588623046902</v>
      </c>
      <c r="V6">
        <v>4.2902665138244602</v>
      </c>
      <c r="W6" s="17">
        <v>8.3192348480224595E-2</v>
      </c>
      <c r="X6">
        <v>0.54385328292846702</v>
      </c>
      <c r="Y6">
        <v>0.54385328292846702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730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9.22979736328125</v>
      </c>
      <c r="L7" s="10">
        <v>0.79234123229980502</v>
      </c>
      <c r="M7">
        <v>0.33351898193359403</v>
      </c>
      <c r="N7">
        <v>8.2526779174804705</v>
      </c>
      <c r="O7">
        <v>6</v>
      </c>
      <c r="P7">
        <v>6</v>
      </c>
      <c r="Q7">
        <v>15</v>
      </c>
      <c r="R7" s="16">
        <v>0.4</v>
      </c>
      <c r="S7" s="16">
        <f t="shared" si="0"/>
        <v>0.6</v>
      </c>
      <c r="T7">
        <v>4.6311798095703098</v>
      </c>
      <c r="U7">
        <v>4.1882486343383798</v>
      </c>
      <c r="V7">
        <v>4.1018190383911097</v>
      </c>
      <c r="W7" s="17">
        <v>8.6429595947265597E-2</v>
      </c>
      <c r="X7">
        <v>0.529360771179199</v>
      </c>
      <c r="Y7">
        <v>0.529360771179199</v>
      </c>
      <c r="Z7">
        <v>0.6</v>
      </c>
      <c r="AA7">
        <v>0.9</v>
      </c>
      <c r="AB7">
        <v>0.6</v>
      </c>
      <c r="AC7">
        <v>0.72</v>
      </c>
      <c r="AD7">
        <v>0.1</v>
      </c>
      <c r="AE7">
        <v>0.3</v>
      </c>
    </row>
    <row r="8" spans="1:31" s="1" customFormat="1" x14ac:dyDescent="0.15">
      <c r="A8" s="6">
        <v>337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9.7676258087158203</v>
      </c>
      <c r="L8" s="10">
        <v>0.74655914306640603</v>
      </c>
      <c r="M8">
        <v>0.241783142089844</v>
      </c>
      <c r="N8">
        <v>8.7524642944335902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5.3478622436523402</v>
      </c>
      <c r="U8">
        <v>4.8198900222778303</v>
      </c>
      <c r="V8">
        <v>4.7304625511169398</v>
      </c>
      <c r="W8" s="17">
        <v>8.94274711608887E-2</v>
      </c>
      <c r="X8">
        <v>0.61739969253539995</v>
      </c>
      <c r="Y8">
        <v>0.61739969253539995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10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9.4220714569091797</v>
      </c>
      <c r="L9" s="10">
        <v>0.80937194824218694</v>
      </c>
      <c r="M9">
        <v>0.32625579833984403</v>
      </c>
      <c r="N9">
        <v>8.3502616882324201</v>
      </c>
      <c r="O9">
        <v>6</v>
      </c>
      <c r="P9">
        <v>6</v>
      </c>
      <c r="Q9">
        <v>15</v>
      </c>
      <c r="R9" s="16">
        <v>0.4</v>
      </c>
      <c r="S9" s="16">
        <f t="shared" si="0"/>
        <v>0.6</v>
      </c>
      <c r="T9">
        <v>4.9070892333984402</v>
      </c>
      <c r="U9">
        <v>4.4338440895080602</v>
      </c>
      <c r="V9">
        <v>4.3392705917358398</v>
      </c>
      <c r="W9" s="17">
        <v>9.4573497772216797E-2</v>
      </c>
      <c r="X9">
        <v>0.56781864166259799</v>
      </c>
      <c r="Y9">
        <v>0.56781864166259799</v>
      </c>
      <c r="Z9">
        <v>0.6</v>
      </c>
      <c r="AA9">
        <v>0.9</v>
      </c>
      <c r="AB9">
        <v>0.6</v>
      </c>
      <c r="AC9">
        <v>0.72</v>
      </c>
      <c r="AD9">
        <v>0.1</v>
      </c>
      <c r="AE9">
        <v>0.3</v>
      </c>
    </row>
    <row r="10" spans="1:31" x14ac:dyDescent="0.15">
      <c r="A10" s="8">
        <v>915</v>
      </c>
      <c r="B10" s="1">
        <v>19</v>
      </c>
      <c r="C10" s="1">
        <v>1</v>
      </c>
      <c r="D10" s="1">
        <v>10</v>
      </c>
      <c r="E10" s="1">
        <v>10</v>
      </c>
      <c r="F10" s="1">
        <v>10</v>
      </c>
      <c r="G10" s="1">
        <v>0</v>
      </c>
      <c r="H10" s="1">
        <v>9</v>
      </c>
      <c r="I10" s="1">
        <v>1</v>
      </c>
      <c r="J10" s="1">
        <v>0.95</v>
      </c>
      <c r="K10" s="12">
        <v>11.6143226623535</v>
      </c>
      <c r="L10" s="12">
        <v>0.63996124267578103</v>
      </c>
      <c r="M10" s="1">
        <v>0.46014785766601601</v>
      </c>
      <c r="N10" s="1">
        <v>10.395582199096699</v>
      </c>
      <c r="O10" s="1">
        <v>7</v>
      </c>
      <c r="P10" s="1">
        <v>7</v>
      </c>
      <c r="Q10" s="1">
        <v>17</v>
      </c>
      <c r="R10" s="19">
        <v>0.4118</v>
      </c>
      <c r="S10" s="19">
        <f t="shared" si="0"/>
        <v>0.7</v>
      </c>
      <c r="T10" s="1">
        <v>5.3450222015380904</v>
      </c>
      <c r="U10" s="1">
        <v>4.8760857582092303</v>
      </c>
      <c r="V10" s="1">
        <v>4.7778882980346697</v>
      </c>
      <c r="W10" s="12">
        <v>9.8197460174560505E-2</v>
      </c>
      <c r="X10" s="1">
        <v>0.56713390350341797</v>
      </c>
      <c r="Y10" s="1">
        <v>0.56713390350341797</v>
      </c>
      <c r="Z10" s="1">
        <v>0.7</v>
      </c>
      <c r="AA10" s="1">
        <v>1</v>
      </c>
      <c r="AB10" s="1">
        <v>0.58823529411764697</v>
      </c>
      <c r="AC10" s="1">
        <v>0.74074074074074103</v>
      </c>
      <c r="AD10" s="1">
        <v>0</v>
      </c>
      <c r="AE10" s="1">
        <v>0.3</v>
      </c>
    </row>
    <row r="11" spans="1:31" x14ac:dyDescent="0.15">
      <c r="A11" s="6">
        <v>424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9.0780410766601598</v>
      </c>
      <c r="L11" s="10">
        <v>0.80134582519531194</v>
      </c>
      <c r="M11">
        <v>0.30031967163085899</v>
      </c>
      <c r="N11">
        <v>7.8407230377197301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4.9747390747070304</v>
      </c>
      <c r="U11">
        <v>4.5059680938720703</v>
      </c>
      <c r="V11">
        <v>4.4059338569641104</v>
      </c>
      <c r="W11" s="17">
        <v>0.100034236907959</v>
      </c>
      <c r="X11">
        <v>0.56880521774292003</v>
      </c>
      <c r="Y11">
        <v>0.56880521774292003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279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12.5115242004394</v>
      </c>
      <c r="L12" s="10">
        <v>0.68904113769531194</v>
      </c>
      <c r="M12">
        <v>0.51513671875</v>
      </c>
      <c r="N12">
        <v>11.397050857544</v>
      </c>
      <c r="O12">
        <v>9</v>
      </c>
      <c r="P12">
        <v>9</v>
      </c>
      <c r="Q12">
        <v>19</v>
      </c>
      <c r="R12" s="16">
        <v>0.47370000000000001</v>
      </c>
      <c r="S12" s="16">
        <f t="shared" si="0"/>
        <v>0.9</v>
      </c>
      <c r="T12">
        <v>5.5754928588867196</v>
      </c>
      <c r="U12">
        <v>5.0785012245178196</v>
      </c>
      <c r="V12">
        <v>4.9705786705017099</v>
      </c>
      <c r="W12" s="17">
        <v>0.107922554016113</v>
      </c>
      <c r="X12">
        <v>0.60491418838500999</v>
      </c>
      <c r="Y12">
        <v>0.60491418838500999</v>
      </c>
      <c r="Z12">
        <v>0.9</v>
      </c>
      <c r="AA12">
        <v>1</v>
      </c>
      <c r="AB12">
        <v>0.52631578947368396</v>
      </c>
      <c r="AC12">
        <v>0.68965517241379304</v>
      </c>
      <c r="AD12">
        <v>0</v>
      </c>
      <c r="AE12">
        <v>0.1</v>
      </c>
    </row>
    <row r="13" spans="1:31" x14ac:dyDescent="0.15">
      <c r="A13" s="6">
        <v>748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11.8353080749512</v>
      </c>
      <c r="L13" s="10">
        <v>0.69150924682617199</v>
      </c>
      <c r="M13">
        <v>0.51949310302734397</v>
      </c>
      <c r="N13">
        <v>10.6618309020996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4.9045391082763699</v>
      </c>
      <c r="U13">
        <v>4.46850490570068</v>
      </c>
      <c r="V13">
        <v>4.3578910827636701</v>
      </c>
      <c r="W13" s="17">
        <v>0.110613822937012</v>
      </c>
      <c r="X13">
        <v>0.54664802551269498</v>
      </c>
      <c r="Y13">
        <v>0.54664802551269498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788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11.9521636962891</v>
      </c>
      <c r="L14" s="10">
        <v>0.60764694213867199</v>
      </c>
      <c r="M14">
        <v>0.41011428833007801</v>
      </c>
      <c r="N14">
        <v>10.629655838012701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5.0951061248779297</v>
      </c>
      <c r="U14">
        <v>4.6592922210693404</v>
      </c>
      <c r="V14">
        <v>4.5451555252075204</v>
      </c>
      <c r="W14" s="17">
        <v>0.114136695861816</v>
      </c>
      <c r="X14">
        <v>0.54995059967041005</v>
      </c>
      <c r="Y14">
        <v>0.54995059967041005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437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10.362770080566399</v>
      </c>
      <c r="L15" s="10">
        <v>0.80359649658203103</v>
      </c>
      <c r="M15">
        <v>0.199333190917969</v>
      </c>
      <c r="N15">
        <v>8.9276485443115199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5.5548152923584002</v>
      </c>
      <c r="U15">
        <v>5.0090694427490199</v>
      </c>
      <c r="V15">
        <v>4.8900384902954102</v>
      </c>
      <c r="W15" s="17">
        <v>0.119030952453613</v>
      </c>
      <c r="X15">
        <v>0.66477680206298795</v>
      </c>
      <c r="Y15">
        <v>0.66477680206298795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945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11.826662063598601</v>
      </c>
      <c r="L16" s="10">
        <v>0.83002471923828103</v>
      </c>
      <c r="M16">
        <v>0.65362167358398404</v>
      </c>
      <c r="N16">
        <v>10.4545288085937</v>
      </c>
      <c r="O16">
        <v>8</v>
      </c>
      <c r="P16">
        <v>8</v>
      </c>
      <c r="Q16">
        <v>17</v>
      </c>
      <c r="R16" s="16">
        <v>0.47060000000000002</v>
      </c>
      <c r="S16" s="16">
        <f t="shared" si="0"/>
        <v>0.8</v>
      </c>
      <c r="T16">
        <v>4.9697341918945304</v>
      </c>
      <c r="U16">
        <v>4.5560193061828604</v>
      </c>
      <c r="V16">
        <v>4.4299230575561497</v>
      </c>
      <c r="W16" s="17">
        <v>0.12609624862670901</v>
      </c>
      <c r="X16">
        <v>0.53981113433837902</v>
      </c>
      <c r="Y16">
        <v>0.53981113433837902</v>
      </c>
      <c r="Z16">
        <v>0.8</v>
      </c>
      <c r="AA16">
        <v>0.9</v>
      </c>
      <c r="AB16">
        <v>0.52941176470588203</v>
      </c>
      <c r="AC16">
        <v>0.66666666666666696</v>
      </c>
      <c r="AD16">
        <v>0.1</v>
      </c>
      <c r="AE16">
        <v>0.1</v>
      </c>
    </row>
    <row r="17" spans="1:31" x14ac:dyDescent="0.15">
      <c r="A17" s="6">
        <v>879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12.1690883636475</v>
      </c>
      <c r="L17" s="10">
        <v>0.76646423339843694</v>
      </c>
      <c r="M17">
        <v>0.56353759765625</v>
      </c>
      <c r="N17">
        <v>10.640342712402299</v>
      </c>
      <c r="O17">
        <v>6</v>
      </c>
      <c r="P17">
        <v>6</v>
      </c>
      <c r="Q17">
        <v>15</v>
      </c>
      <c r="R17" s="16">
        <v>0.4</v>
      </c>
      <c r="S17" s="16">
        <f t="shared" si="0"/>
        <v>0.6</v>
      </c>
      <c r="T17">
        <v>4.9484233856201199</v>
      </c>
      <c r="U17">
        <v>4.54335594177246</v>
      </c>
      <c r="V17">
        <v>4.4045906066894496</v>
      </c>
      <c r="W17" s="17">
        <v>0.13876533508300801</v>
      </c>
      <c r="X17">
        <v>0.54383277893066395</v>
      </c>
      <c r="Y17">
        <v>0.54383277893066395</v>
      </c>
      <c r="Z17">
        <v>0.6</v>
      </c>
      <c r="AA17">
        <v>0.9</v>
      </c>
      <c r="AB17">
        <v>0.6</v>
      </c>
      <c r="AC17">
        <v>0.72</v>
      </c>
      <c r="AD17">
        <v>0.1</v>
      </c>
      <c r="AE17">
        <v>0.3</v>
      </c>
    </row>
    <row r="18" spans="1:31" x14ac:dyDescent="0.15">
      <c r="A18" s="6">
        <v>165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12.1975288391113</v>
      </c>
      <c r="L18" s="10">
        <v>0.72703552246093694</v>
      </c>
      <c r="M18">
        <v>0.51640319824218694</v>
      </c>
      <c r="N18">
        <v>10.6387157440185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5.1443672180175799</v>
      </c>
      <c r="U18">
        <v>4.70526123046875</v>
      </c>
      <c r="V18">
        <v>4.5597567558288601</v>
      </c>
      <c r="W18" s="17">
        <v>0.14550447463989299</v>
      </c>
      <c r="X18">
        <v>0.58461046218872104</v>
      </c>
      <c r="Y18">
        <v>0.58461046218872104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503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12.247621536254901</v>
      </c>
      <c r="L19" s="10">
        <v>0.67316055297851596</v>
      </c>
      <c r="M19">
        <v>0.45738601684570301</v>
      </c>
      <c r="N19">
        <v>10.702716827392599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5.0876998901367196</v>
      </c>
      <c r="U19">
        <v>4.6474313735961896</v>
      </c>
      <c r="V19">
        <v>4.4998464584350604</v>
      </c>
      <c r="W19" s="17">
        <v>0.14758491516113301</v>
      </c>
      <c r="X19">
        <v>0.58785343170166005</v>
      </c>
      <c r="Y19">
        <v>0.58785343170166005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418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11.902868270874</v>
      </c>
      <c r="L20" s="10">
        <v>0.75605010986328103</v>
      </c>
      <c r="M20">
        <v>0.54892730712890603</v>
      </c>
      <c r="N20">
        <v>10.314151763916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5.3042507171630904</v>
      </c>
      <c r="U20">
        <v>4.87205266952515</v>
      </c>
      <c r="V20">
        <v>4.7202200889587402</v>
      </c>
      <c r="W20" s="17">
        <v>0.151832580566406</v>
      </c>
      <c r="X20">
        <v>0.58403062820434604</v>
      </c>
      <c r="Y20">
        <v>0.58403062820434604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29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12.5931129455566</v>
      </c>
      <c r="L21" s="10">
        <v>0.74336242675781194</v>
      </c>
      <c r="M21">
        <v>0.52129745483398404</v>
      </c>
      <c r="N21">
        <v>10.9457340240478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5.3586044311523402</v>
      </c>
      <c r="U21">
        <v>4.8966689109802202</v>
      </c>
      <c r="V21">
        <v>4.73803806304932</v>
      </c>
      <c r="W21" s="17">
        <v>0.15863084793090801</v>
      </c>
      <c r="X21">
        <v>0.62056636810302701</v>
      </c>
      <c r="Y21">
        <v>0.62056636810302701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s="2" customFormat="1" x14ac:dyDescent="0.15">
      <c r="A22" s="7">
        <v>423</v>
      </c>
      <c r="B22" s="2">
        <v>19</v>
      </c>
      <c r="C22" s="2">
        <v>1</v>
      </c>
      <c r="D22" s="2">
        <v>10</v>
      </c>
      <c r="E22" s="2">
        <v>10</v>
      </c>
      <c r="F22" s="2">
        <v>10</v>
      </c>
      <c r="G22" s="2">
        <v>0</v>
      </c>
      <c r="H22" s="2">
        <v>9</v>
      </c>
      <c r="I22" s="2">
        <v>1</v>
      </c>
      <c r="J22" s="2">
        <v>0.95</v>
      </c>
      <c r="K22" s="11">
        <v>12.7167263031006</v>
      </c>
      <c r="L22" s="11">
        <v>0.750457763671875</v>
      </c>
      <c r="M22" s="2">
        <v>0.52469635009765603</v>
      </c>
      <c r="N22" s="2">
        <v>11.038276672363301</v>
      </c>
      <c r="O22" s="2">
        <v>8</v>
      </c>
      <c r="P22" s="2">
        <v>8</v>
      </c>
      <c r="Q22" s="2">
        <v>18</v>
      </c>
      <c r="R22" s="18">
        <v>0.44440000000000002</v>
      </c>
      <c r="S22" s="18">
        <f t="shared" si="0"/>
        <v>0.8</v>
      </c>
      <c r="T22" s="2">
        <v>5.4363975524902299</v>
      </c>
      <c r="U22" s="2">
        <v>4.9653482437133798</v>
      </c>
      <c r="V22" s="2">
        <v>4.8048963546752903</v>
      </c>
      <c r="W22" s="11">
        <v>0.16045188903808599</v>
      </c>
      <c r="X22" s="2">
        <v>0.63150119781494096</v>
      </c>
      <c r="Y22" s="2">
        <v>0.63150119781494096</v>
      </c>
      <c r="Z22" s="2">
        <v>0.8</v>
      </c>
      <c r="AA22" s="2">
        <v>1</v>
      </c>
      <c r="AB22" s="2">
        <v>0.55555555555555602</v>
      </c>
      <c r="AC22" s="2">
        <v>0.71428571428571397</v>
      </c>
      <c r="AD22" s="2">
        <v>0</v>
      </c>
      <c r="AE22" s="2">
        <v>0.2</v>
      </c>
    </row>
    <row r="23" spans="1:31" x14ac:dyDescent="0.15">
      <c r="A23" s="6">
        <v>675</v>
      </c>
      <c r="B23">
        <v>15</v>
      </c>
      <c r="C23">
        <v>5</v>
      </c>
      <c r="D23">
        <v>10</v>
      </c>
      <c r="E23">
        <v>10</v>
      </c>
      <c r="F23">
        <v>9</v>
      </c>
      <c r="G23">
        <v>1</v>
      </c>
      <c r="H23">
        <v>6</v>
      </c>
      <c r="I23">
        <v>4</v>
      </c>
      <c r="J23">
        <v>0.75</v>
      </c>
      <c r="K23" s="3">
        <v>8.2255935668945295</v>
      </c>
      <c r="L23" s="10">
        <v>4.04166603088379</v>
      </c>
      <c r="M23">
        <v>2.92131423950195</v>
      </c>
      <c r="N23">
        <v>4.1723251342773402</v>
      </c>
      <c r="O23">
        <v>2</v>
      </c>
      <c r="P23">
        <v>2</v>
      </c>
      <c r="Q23">
        <v>11</v>
      </c>
      <c r="R23" s="16">
        <v>0.18179999999999999</v>
      </c>
      <c r="S23" s="16">
        <f t="shared" si="0"/>
        <v>0.2</v>
      </c>
      <c r="T23">
        <v>2.9559211730957</v>
      </c>
      <c r="U23">
        <v>2.7484648227691602</v>
      </c>
      <c r="V23">
        <v>2.5043489933013898</v>
      </c>
      <c r="W23" s="17">
        <v>0.24411582946777299</v>
      </c>
      <c r="X23">
        <v>0.45157217979431202</v>
      </c>
      <c r="Y23">
        <v>0.45157217979431202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6">
        <v>349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8.5923042297363299</v>
      </c>
      <c r="L24" s="10">
        <v>4.0425281524658203</v>
      </c>
      <c r="M24">
        <v>0.82660675048828103</v>
      </c>
      <c r="N24">
        <v>6.0145702362060502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3.3683948516845699</v>
      </c>
      <c r="U24">
        <v>2.9685811996460001</v>
      </c>
      <c r="V24">
        <v>2.7886581420898402</v>
      </c>
      <c r="W24" s="17">
        <v>0.17992305755615201</v>
      </c>
      <c r="X24">
        <v>0.57973670959472701</v>
      </c>
      <c r="Y24">
        <v>0.57973670959472701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325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7.8486690521240199</v>
      </c>
      <c r="L25" s="10">
        <v>4.0500717163085902</v>
      </c>
      <c r="M25">
        <v>3.0804080963134801</v>
      </c>
      <c r="N25">
        <v>3.9068298339843701</v>
      </c>
      <c r="O25">
        <v>2</v>
      </c>
      <c r="P25">
        <v>2</v>
      </c>
      <c r="Q25">
        <v>11</v>
      </c>
      <c r="R25" s="16">
        <v>0.18179999999999999</v>
      </c>
      <c r="S25" s="16">
        <f t="shared" si="0"/>
        <v>0.2</v>
      </c>
      <c r="T25">
        <v>3.2830562591552699</v>
      </c>
      <c r="U25">
        <v>3.1005103588104199</v>
      </c>
      <c r="V25">
        <v>2.78123211860657</v>
      </c>
      <c r="W25" s="17">
        <v>0.31927824020385698</v>
      </c>
      <c r="X25">
        <v>0.50182414054870605</v>
      </c>
      <c r="Y25">
        <v>0.50182414054870605</v>
      </c>
      <c r="Z25">
        <v>0.2</v>
      </c>
      <c r="AA25">
        <v>0.9</v>
      </c>
      <c r="AB25">
        <v>0.81818181818181801</v>
      </c>
      <c r="AC25">
        <v>0.85714285714285698</v>
      </c>
      <c r="AD25">
        <v>0.1</v>
      </c>
      <c r="AE25">
        <v>0.7</v>
      </c>
    </row>
    <row r="26" spans="1:31" x14ac:dyDescent="0.15">
      <c r="A26" s="6">
        <v>651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7.64687156677246</v>
      </c>
      <c r="L26" s="10">
        <v>4.2193698883056596</v>
      </c>
      <c r="M26">
        <v>0.87535095214843694</v>
      </c>
      <c r="N26">
        <v>6.6478328704834002</v>
      </c>
      <c r="O26">
        <v>2</v>
      </c>
      <c r="P26">
        <v>2</v>
      </c>
      <c r="Q26">
        <v>12</v>
      </c>
      <c r="R26" s="16">
        <v>0.16669999999999999</v>
      </c>
      <c r="S26" s="16">
        <f t="shared" si="0"/>
        <v>0.2</v>
      </c>
      <c r="T26">
        <v>2.4450054168701199</v>
      </c>
      <c r="U26">
        <v>2.0833942890167201</v>
      </c>
      <c r="V26">
        <v>1.98368191719055</v>
      </c>
      <c r="W26" s="17">
        <v>9.9712371826171903E-2</v>
      </c>
      <c r="X26">
        <v>0.46132349967956499</v>
      </c>
      <c r="Y26">
        <v>0.46132349967956499</v>
      </c>
      <c r="Z26">
        <v>0.2</v>
      </c>
      <c r="AA26">
        <v>1</v>
      </c>
      <c r="AB26">
        <v>0.83333333333333304</v>
      </c>
      <c r="AC26">
        <v>0.90909090909090895</v>
      </c>
      <c r="AD26">
        <v>0</v>
      </c>
      <c r="AE26">
        <v>0.8</v>
      </c>
    </row>
    <row r="27" spans="1:31" x14ac:dyDescent="0.15">
      <c r="A27" s="6">
        <v>934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8.6188640594482404</v>
      </c>
      <c r="L27" s="10">
        <v>4.1744632720947301</v>
      </c>
      <c r="M27">
        <v>0.104656219482422</v>
      </c>
      <c r="N27">
        <v>9.0006752014160192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2.9652175903320299</v>
      </c>
      <c r="U27">
        <v>2.3937900066375701</v>
      </c>
      <c r="V27">
        <v>2.41355681419373</v>
      </c>
      <c r="W27" s="17">
        <v>1.9766807556152299E-2</v>
      </c>
      <c r="X27">
        <v>0.551660776138306</v>
      </c>
      <c r="Y27">
        <v>0.551660776138306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950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 s="3">
        <v>8.6675167083740199</v>
      </c>
      <c r="L28" s="10">
        <v>4.2599201202392596</v>
      </c>
      <c r="M28">
        <v>0.141372680664062</v>
      </c>
      <c r="N28">
        <v>8.8083477020263707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2.8101425170898402</v>
      </c>
      <c r="U28">
        <v>2.26533007621765</v>
      </c>
      <c r="V28">
        <v>2.2691600322723402</v>
      </c>
      <c r="W28" s="17">
        <v>3.8299560546875E-3</v>
      </c>
      <c r="X28">
        <v>0.54098248481750499</v>
      </c>
      <c r="Y28">
        <v>0.54098248481750499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340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8.4743232727050799</v>
      </c>
      <c r="L29" s="10">
        <v>1.6982879638671899</v>
      </c>
      <c r="M29">
        <v>0.299484252929687</v>
      </c>
      <c r="N29">
        <v>7.7963790893554696</v>
      </c>
      <c r="O29">
        <v>6</v>
      </c>
      <c r="P29">
        <v>6</v>
      </c>
      <c r="Q29">
        <v>16</v>
      </c>
      <c r="R29" s="16">
        <v>0.375</v>
      </c>
      <c r="S29" s="16">
        <f t="shared" si="0"/>
        <v>0.6</v>
      </c>
      <c r="T29">
        <v>4.3938579559326199</v>
      </c>
      <c r="U29">
        <v>3.8487272262573202</v>
      </c>
      <c r="V29">
        <v>3.7890763282775901</v>
      </c>
      <c r="W29" s="17">
        <v>5.96508979797363E-2</v>
      </c>
      <c r="X29">
        <v>0.60478162765502896</v>
      </c>
      <c r="Y29">
        <v>0.60478162765502896</v>
      </c>
      <c r="Z29">
        <v>0.6</v>
      </c>
      <c r="AA29">
        <v>1</v>
      </c>
      <c r="AB29">
        <v>0.625</v>
      </c>
      <c r="AC29">
        <v>0.76923076923076905</v>
      </c>
      <c r="AD29">
        <v>0</v>
      </c>
      <c r="AE29">
        <v>0.4</v>
      </c>
    </row>
    <row r="30" spans="1:31" x14ac:dyDescent="0.15">
      <c r="A30" s="6">
        <v>398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8.1381702423095703</v>
      </c>
      <c r="L30" s="10">
        <v>4.1253604888915998</v>
      </c>
      <c r="M30">
        <v>2.6507339477539098</v>
      </c>
      <c r="N30">
        <v>5.0763721466064498</v>
      </c>
      <c r="O30">
        <v>2</v>
      </c>
      <c r="P30">
        <v>2</v>
      </c>
      <c r="Q30">
        <v>12</v>
      </c>
      <c r="R30" s="16">
        <v>0.16669999999999999</v>
      </c>
      <c r="S30" s="16">
        <f t="shared" si="0"/>
        <v>0.2</v>
      </c>
      <c r="T30">
        <v>3.2886447906494101</v>
      </c>
      <c r="U30">
        <v>3.0384707450866699</v>
      </c>
      <c r="V30">
        <v>2.7574930191039999</v>
      </c>
      <c r="W30" s="17">
        <v>0.28097772598266602</v>
      </c>
      <c r="X30">
        <v>0.53115177154541005</v>
      </c>
      <c r="Y30">
        <v>0.53115177154541005</v>
      </c>
      <c r="Z30">
        <v>0.2</v>
      </c>
      <c r="AA30">
        <v>1</v>
      </c>
      <c r="AB30">
        <v>0.83333333333333304</v>
      </c>
      <c r="AC30">
        <v>0.90909090909090895</v>
      </c>
      <c r="AD30">
        <v>0</v>
      </c>
      <c r="AE30">
        <v>0.8</v>
      </c>
    </row>
    <row r="31" spans="1:31" x14ac:dyDescent="0.15">
      <c r="A31" s="6">
        <v>655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8.1380214691162092</v>
      </c>
      <c r="L31" s="10">
        <v>1.7541408538818399</v>
      </c>
      <c r="M31">
        <v>0.421371459960937</v>
      </c>
      <c r="N31">
        <v>7.3078708648681596</v>
      </c>
      <c r="O31">
        <v>5</v>
      </c>
      <c r="P31">
        <v>5</v>
      </c>
      <c r="Q31">
        <v>15</v>
      </c>
      <c r="R31" s="16">
        <v>0.33329999999999999</v>
      </c>
      <c r="S31" s="16">
        <f t="shared" si="0"/>
        <v>0.5</v>
      </c>
      <c r="T31">
        <v>3.7046566009521502</v>
      </c>
      <c r="U31">
        <v>3.2441484928131099</v>
      </c>
      <c r="V31">
        <v>3.1797206401824898</v>
      </c>
      <c r="W31" s="17">
        <v>6.4427852630615207E-2</v>
      </c>
      <c r="X31">
        <v>0.52493596076965299</v>
      </c>
      <c r="Y31">
        <v>0.52493596076965299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622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7.8081207275390598</v>
      </c>
      <c r="L32" s="10">
        <v>1.7637920379638701</v>
      </c>
      <c r="M32">
        <v>1.19497299194336</v>
      </c>
      <c r="N32">
        <v>6.73870849609375</v>
      </c>
      <c r="O32">
        <v>7</v>
      </c>
      <c r="P32">
        <v>7</v>
      </c>
      <c r="Q32">
        <v>16</v>
      </c>
      <c r="R32" s="16">
        <v>0.4375</v>
      </c>
      <c r="S32" s="16">
        <f t="shared" si="0"/>
        <v>0.7</v>
      </c>
      <c r="T32">
        <v>3.85150146484375</v>
      </c>
      <c r="U32">
        <v>3.4511082172393799</v>
      </c>
      <c r="V32">
        <v>3.3478217124939</v>
      </c>
      <c r="W32" s="17">
        <v>0.103286504745483</v>
      </c>
      <c r="X32">
        <v>0.50367975234985396</v>
      </c>
      <c r="Y32">
        <v>0.50367975234985396</v>
      </c>
      <c r="Z32">
        <v>0.7</v>
      </c>
      <c r="AA32">
        <v>0.9</v>
      </c>
      <c r="AB32">
        <v>0.5625</v>
      </c>
      <c r="AC32">
        <v>0.69230769230769196</v>
      </c>
      <c r="AD32">
        <v>0.1</v>
      </c>
      <c r="AE32">
        <v>0.2</v>
      </c>
    </row>
    <row r="33" spans="1:31" x14ac:dyDescent="0.15">
      <c r="A33" s="6">
        <v>413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8.0559730529785192</v>
      </c>
      <c r="L33" s="10">
        <v>1.7736644744873</v>
      </c>
      <c r="M33">
        <v>0.46175765991210899</v>
      </c>
      <c r="N33">
        <v>7.1907444000244096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3.9491081237793</v>
      </c>
      <c r="U33">
        <v>3.46913743019104</v>
      </c>
      <c r="V33">
        <v>3.3920943737029998</v>
      </c>
      <c r="W33" s="17">
        <v>7.7043056488037095E-2</v>
      </c>
      <c r="X33">
        <v>0.55701375007629395</v>
      </c>
      <c r="Y33">
        <v>0.55701375007629395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898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8.2239761352539098</v>
      </c>
      <c r="L34" s="10">
        <v>1.77823638916016</v>
      </c>
      <c r="M34">
        <v>0.34181594848632801</v>
      </c>
      <c r="N34">
        <v>7.1518363952636701</v>
      </c>
      <c r="O34">
        <v>5</v>
      </c>
      <c r="P34">
        <v>5</v>
      </c>
      <c r="Q34">
        <v>14</v>
      </c>
      <c r="R34" s="16">
        <v>0.35709999999999997</v>
      </c>
      <c r="S34" s="16">
        <f t="shared" si="0"/>
        <v>0.5</v>
      </c>
      <c r="T34">
        <v>3.6678562164306601</v>
      </c>
      <c r="U34">
        <v>3.2210676670074498</v>
      </c>
      <c r="V34">
        <v>3.1386377811431898</v>
      </c>
      <c r="W34" s="17">
        <v>8.2429885864257799E-2</v>
      </c>
      <c r="X34">
        <v>0.52921843528747603</v>
      </c>
      <c r="Y34">
        <v>0.52921843528747603</v>
      </c>
      <c r="Z34">
        <v>0.5</v>
      </c>
      <c r="AA34">
        <v>0.9</v>
      </c>
      <c r="AB34">
        <v>0.64285714285714302</v>
      </c>
      <c r="AC34">
        <v>0.75</v>
      </c>
      <c r="AD34">
        <v>0.1</v>
      </c>
      <c r="AE34">
        <v>0.4</v>
      </c>
    </row>
    <row r="35" spans="1:31" x14ac:dyDescent="0.15">
      <c r="A35" s="6">
        <v>952</v>
      </c>
      <c r="B35">
        <v>17</v>
      </c>
      <c r="C35">
        <v>3</v>
      </c>
      <c r="D35">
        <v>10</v>
      </c>
      <c r="E35">
        <v>10</v>
      </c>
      <c r="F35">
        <v>10</v>
      </c>
      <c r="G35">
        <v>0</v>
      </c>
      <c r="H35">
        <v>7</v>
      </c>
      <c r="I35">
        <v>3</v>
      </c>
      <c r="J35">
        <v>0.85</v>
      </c>
      <c r="K35" s="3">
        <v>9.2976856231689506</v>
      </c>
      <c r="L35" s="10">
        <v>1.77970123291016</v>
      </c>
      <c r="M35">
        <v>0.87759017944335904</v>
      </c>
      <c r="N35">
        <v>7.7329463958740199</v>
      </c>
      <c r="O35">
        <v>7</v>
      </c>
      <c r="P35">
        <v>7</v>
      </c>
      <c r="Q35">
        <v>17</v>
      </c>
      <c r="R35" s="16">
        <v>0.4118</v>
      </c>
      <c r="S35" s="16">
        <f t="shared" si="0"/>
        <v>0.7</v>
      </c>
      <c r="T35">
        <v>4.7303161621093697</v>
      </c>
      <c r="U35">
        <v>4.23921871185303</v>
      </c>
      <c r="V35">
        <v>4.0963802337646502</v>
      </c>
      <c r="W35" s="17">
        <v>0.14283847808837899</v>
      </c>
      <c r="X35">
        <v>0.63393592834472701</v>
      </c>
      <c r="Y35">
        <v>0.63393592834472701</v>
      </c>
      <c r="Z35">
        <v>0.7</v>
      </c>
      <c r="AA35">
        <v>1</v>
      </c>
      <c r="AB35">
        <v>0.58823529411764697</v>
      </c>
      <c r="AC35">
        <v>0.74074074074074103</v>
      </c>
      <c r="AD35">
        <v>0</v>
      </c>
      <c r="AE35">
        <v>0.3</v>
      </c>
    </row>
    <row r="36" spans="1:31" x14ac:dyDescent="0.15">
      <c r="A36" s="6">
        <v>777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8.9486865997314506</v>
      </c>
      <c r="L36" s="10">
        <v>1.78264808654785</v>
      </c>
      <c r="M36">
        <v>0.23514938354492201</v>
      </c>
      <c r="N36">
        <v>8.07464599609375</v>
      </c>
      <c r="O36">
        <v>6</v>
      </c>
      <c r="P36">
        <v>6</v>
      </c>
      <c r="Q36">
        <v>16</v>
      </c>
      <c r="R36" s="16">
        <v>0.375</v>
      </c>
      <c r="S36" s="16">
        <f t="shared" si="0"/>
        <v>0.6</v>
      </c>
      <c r="T36">
        <v>4.5312309265136701</v>
      </c>
      <c r="U36">
        <v>3.9839284420013401</v>
      </c>
      <c r="V36">
        <v>3.9108977317810099</v>
      </c>
      <c r="W36" s="17">
        <v>7.30307102203369E-2</v>
      </c>
      <c r="X36">
        <v>0.62033319473266602</v>
      </c>
      <c r="Y36">
        <v>0.62033319473266602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484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8.8144931793212908</v>
      </c>
      <c r="L37" s="10">
        <v>1.7835502624511701</v>
      </c>
      <c r="M37">
        <v>0.373977661132812</v>
      </c>
      <c r="N37">
        <v>8.1943149566650408</v>
      </c>
      <c r="O37">
        <v>6</v>
      </c>
      <c r="P37">
        <v>6</v>
      </c>
      <c r="Q37">
        <v>16</v>
      </c>
      <c r="R37" s="16">
        <v>0.375</v>
      </c>
      <c r="S37" s="16">
        <f t="shared" si="0"/>
        <v>0.6</v>
      </c>
      <c r="T37">
        <v>4.7864646911621103</v>
      </c>
      <c r="U37">
        <v>4.2123579978942898</v>
      </c>
      <c r="V37">
        <v>4.1573114395141602</v>
      </c>
      <c r="W37" s="17">
        <v>5.5046558380127002E-2</v>
      </c>
      <c r="X37">
        <v>0.629153251647949</v>
      </c>
      <c r="Y37">
        <v>0.629153251647949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550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8.6461982727050799</v>
      </c>
      <c r="L38" s="10">
        <v>1.7879829406738299</v>
      </c>
      <c r="M38">
        <v>0.401031494140625</v>
      </c>
      <c r="N38">
        <v>7.96299171447754</v>
      </c>
      <c r="O38">
        <v>5</v>
      </c>
      <c r="P38">
        <v>5</v>
      </c>
      <c r="Q38">
        <v>14</v>
      </c>
      <c r="R38" s="16">
        <v>0.35709999999999997</v>
      </c>
      <c r="S38" s="16">
        <f t="shared" si="0"/>
        <v>0.5</v>
      </c>
      <c r="T38">
        <v>3.7097034454345699</v>
      </c>
      <c r="U38">
        <v>3.2565262317657502</v>
      </c>
      <c r="V38">
        <v>3.1910443305969198</v>
      </c>
      <c r="W38" s="17">
        <v>6.5481901168823201E-2</v>
      </c>
      <c r="X38">
        <v>0.51865911483764604</v>
      </c>
      <c r="Y38">
        <v>0.51865911483764604</v>
      </c>
      <c r="Z38">
        <v>0.5</v>
      </c>
      <c r="AA38">
        <v>0.9</v>
      </c>
      <c r="AB38">
        <v>0.64285714285714302</v>
      </c>
      <c r="AC38">
        <v>0.75</v>
      </c>
      <c r="AD38">
        <v>0.1</v>
      </c>
      <c r="AE38">
        <v>0.4</v>
      </c>
    </row>
    <row r="39" spans="1:31" x14ac:dyDescent="0.15">
      <c r="A39" s="6">
        <v>753</v>
      </c>
      <c r="B39">
        <v>17</v>
      </c>
      <c r="C39">
        <v>3</v>
      </c>
      <c r="D39">
        <v>10</v>
      </c>
      <c r="E39">
        <v>10</v>
      </c>
      <c r="F39">
        <v>10</v>
      </c>
      <c r="G39">
        <v>0</v>
      </c>
      <c r="H39">
        <v>7</v>
      </c>
      <c r="I39">
        <v>3</v>
      </c>
      <c r="J39">
        <v>0.85</v>
      </c>
      <c r="K39" s="3">
        <v>8.7162609100341797</v>
      </c>
      <c r="L39" s="10">
        <v>1.7887706756591799</v>
      </c>
      <c r="M39">
        <v>0.74873352050781194</v>
      </c>
      <c r="N39">
        <v>6.4296302795410201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4.3663463592529297</v>
      </c>
      <c r="U39">
        <v>3.9760718345642099</v>
      </c>
      <c r="V39">
        <v>3.7783355712890598</v>
      </c>
      <c r="W39" s="17">
        <v>0.19773626327514701</v>
      </c>
      <c r="X39">
        <v>0.58801078796386697</v>
      </c>
      <c r="Y39">
        <v>0.58801078796386697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551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8.7166786193847692</v>
      </c>
      <c r="L40" s="10">
        <v>1.7918949127197299</v>
      </c>
      <c r="M40">
        <v>0.91920852661132801</v>
      </c>
      <c r="N40">
        <v>6.9835739135742196</v>
      </c>
      <c r="O40">
        <v>7</v>
      </c>
      <c r="P40">
        <v>7</v>
      </c>
      <c r="Q40">
        <v>17</v>
      </c>
      <c r="R40" s="16">
        <v>0.4118</v>
      </c>
      <c r="S40" s="16">
        <f t="shared" si="0"/>
        <v>0.7</v>
      </c>
      <c r="T40">
        <v>4.4346828460693404</v>
      </c>
      <c r="U40">
        <v>3.99613261222839</v>
      </c>
      <c r="V40">
        <v>3.8356132507324201</v>
      </c>
      <c r="W40" s="17">
        <v>0.16051936149597201</v>
      </c>
      <c r="X40">
        <v>0.59906959533691395</v>
      </c>
      <c r="Y40">
        <v>0.59906959533691395</v>
      </c>
      <c r="Z40">
        <v>0.7</v>
      </c>
      <c r="AA40">
        <v>1</v>
      </c>
      <c r="AB40">
        <v>0.58823529411764697</v>
      </c>
      <c r="AC40">
        <v>0.74074074074074103</v>
      </c>
      <c r="AD40">
        <v>0</v>
      </c>
      <c r="AE40">
        <v>0.3</v>
      </c>
    </row>
    <row r="41" spans="1:31" x14ac:dyDescent="0.15">
      <c r="A41" s="6">
        <v>471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9.5644092559814506</v>
      </c>
      <c r="L41" s="10">
        <v>1.7996177673339799</v>
      </c>
      <c r="M41">
        <v>1.2210121154785201</v>
      </c>
      <c r="N41">
        <v>6.8129844665527299</v>
      </c>
      <c r="O41">
        <v>6</v>
      </c>
      <c r="P41">
        <v>6</v>
      </c>
      <c r="Q41">
        <v>16</v>
      </c>
      <c r="R41" s="16">
        <v>0.375</v>
      </c>
      <c r="S41" s="16">
        <f t="shared" si="0"/>
        <v>0.6</v>
      </c>
      <c r="T41">
        <v>4.6843013763427699</v>
      </c>
      <c r="U41">
        <v>4.3179864883422896</v>
      </c>
      <c r="V41">
        <v>4.0765180587768501</v>
      </c>
      <c r="W41" s="17">
        <v>0.24146842956542999</v>
      </c>
      <c r="X41">
        <v>0.60778331756591797</v>
      </c>
      <c r="Y41">
        <v>0.60778331756591797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416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12.912279129028301</v>
      </c>
      <c r="L42" s="10">
        <v>1.8050498962402299</v>
      </c>
      <c r="M42">
        <v>1.61069488525391</v>
      </c>
      <c r="N42">
        <v>10.397825241088899</v>
      </c>
      <c r="O42">
        <v>8</v>
      </c>
      <c r="P42">
        <v>8</v>
      </c>
      <c r="Q42">
        <v>18</v>
      </c>
      <c r="R42" s="16">
        <v>0.44440000000000002</v>
      </c>
      <c r="S42" s="16">
        <f t="shared" si="0"/>
        <v>0.8</v>
      </c>
      <c r="T42">
        <v>5.0610771179199201</v>
      </c>
      <c r="U42">
        <v>4.6764202117919904</v>
      </c>
      <c r="V42">
        <v>4.4359002113342303</v>
      </c>
      <c r="W42" s="17">
        <v>0.240520000457764</v>
      </c>
      <c r="X42">
        <v>0.62517690658569303</v>
      </c>
      <c r="Y42">
        <v>0.62517690658569303</v>
      </c>
      <c r="Z42">
        <v>0.8</v>
      </c>
      <c r="AA42">
        <v>1</v>
      </c>
      <c r="AB42">
        <v>0.55555555555555602</v>
      </c>
      <c r="AC42">
        <v>0.71428571428571397</v>
      </c>
      <c r="AD42">
        <v>0</v>
      </c>
      <c r="AE42">
        <v>0.2</v>
      </c>
    </row>
    <row r="43" spans="1:31" s="1" customFormat="1" x14ac:dyDescent="0.15">
      <c r="A43" s="8">
        <v>115</v>
      </c>
      <c r="B43" s="1">
        <v>17</v>
      </c>
      <c r="C43" s="1">
        <v>3</v>
      </c>
      <c r="D43" s="1">
        <v>10</v>
      </c>
      <c r="E43" s="1">
        <v>10</v>
      </c>
      <c r="F43" s="1">
        <v>10</v>
      </c>
      <c r="G43" s="1">
        <v>0</v>
      </c>
      <c r="H43" s="1">
        <v>7</v>
      </c>
      <c r="I43" s="1">
        <v>3</v>
      </c>
      <c r="J43" s="1">
        <v>0.85</v>
      </c>
      <c r="K43" s="12">
        <v>9.2486152648925799</v>
      </c>
      <c r="L43" s="12">
        <v>1.81095123291016</v>
      </c>
      <c r="M43" s="1">
        <v>0.80808639526367199</v>
      </c>
      <c r="N43" s="1">
        <v>7.2823505401611301</v>
      </c>
      <c r="O43" s="1">
        <v>6</v>
      </c>
      <c r="P43" s="1">
        <v>6</v>
      </c>
      <c r="Q43" s="1">
        <v>16</v>
      </c>
      <c r="R43" s="19">
        <v>0.375</v>
      </c>
      <c r="S43" s="19">
        <f t="shared" si="0"/>
        <v>0.6</v>
      </c>
      <c r="T43" s="1">
        <v>4.6824150085449201</v>
      </c>
      <c r="U43" s="1">
        <v>4.2321510314941397</v>
      </c>
      <c r="V43" s="1">
        <v>4.05267429351807</v>
      </c>
      <c r="W43" s="12">
        <v>0.179476737976074</v>
      </c>
      <c r="X43" s="1">
        <v>0.62974071502685502</v>
      </c>
      <c r="Y43" s="1">
        <v>0.62974071502685502</v>
      </c>
      <c r="Z43" s="1">
        <v>0.6</v>
      </c>
      <c r="AA43" s="1">
        <v>1</v>
      </c>
      <c r="AB43" s="1">
        <v>0.625</v>
      </c>
      <c r="AC43" s="1">
        <v>0.76923076923076905</v>
      </c>
      <c r="AD43" s="1">
        <v>0</v>
      </c>
      <c r="AE43" s="1">
        <v>0.4</v>
      </c>
    </row>
    <row r="44" spans="1:31" x14ac:dyDescent="0.15">
      <c r="A44" s="6">
        <v>363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8.4232196807861293</v>
      </c>
      <c r="L44" s="10">
        <v>4.5388679504394496</v>
      </c>
      <c r="M44">
        <v>2.7661094665527299</v>
      </c>
      <c r="N44">
        <v>6.7562885284423801</v>
      </c>
      <c r="O44">
        <v>3</v>
      </c>
      <c r="P44">
        <v>3</v>
      </c>
      <c r="Q44">
        <v>13</v>
      </c>
      <c r="R44" s="16">
        <v>0.23080000000000001</v>
      </c>
      <c r="S44" s="16">
        <f t="shared" si="0"/>
        <v>0.3</v>
      </c>
      <c r="T44">
        <v>2.6287136077880899</v>
      </c>
      <c r="U44">
        <v>2.3235220909118599</v>
      </c>
      <c r="V44">
        <v>2.1354405879974401</v>
      </c>
      <c r="W44" s="17">
        <v>0.18808150291442899</v>
      </c>
      <c r="X44">
        <v>0.49327301979064903</v>
      </c>
      <c r="Y44">
        <v>0.49327301979064903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497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8.2943096160888707</v>
      </c>
      <c r="L45" s="10">
        <v>1.8165206909179701</v>
      </c>
      <c r="M45">
        <v>0.331817626953125</v>
      </c>
      <c r="N45">
        <v>7.08455467224121</v>
      </c>
      <c r="O45">
        <v>5</v>
      </c>
      <c r="P45">
        <v>5</v>
      </c>
      <c r="Q45">
        <v>15</v>
      </c>
      <c r="R45" s="16">
        <v>0.33329999999999999</v>
      </c>
      <c r="S45" s="16">
        <f t="shared" si="0"/>
        <v>0.5</v>
      </c>
      <c r="T45">
        <v>4.3002738952636701</v>
      </c>
      <c r="U45">
        <v>3.8012783527374299</v>
      </c>
      <c r="V45">
        <v>3.7155203819274898</v>
      </c>
      <c r="W45" s="17">
        <v>8.5757970809936496E-2</v>
      </c>
      <c r="X45">
        <v>0.58475351333618197</v>
      </c>
      <c r="Y45">
        <v>0.58475351333618197</v>
      </c>
      <c r="Z45">
        <v>0.5</v>
      </c>
      <c r="AA45">
        <v>1</v>
      </c>
      <c r="AB45">
        <v>0.66666666666666696</v>
      </c>
      <c r="AC45">
        <v>0.8</v>
      </c>
      <c r="AD45">
        <v>0</v>
      </c>
      <c r="AE45">
        <v>0.5</v>
      </c>
    </row>
    <row r="46" spans="1:31" x14ac:dyDescent="0.15">
      <c r="A46" s="6">
        <v>327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8.7221698760986293</v>
      </c>
      <c r="L46" s="10">
        <v>1.8220977783203101</v>
      </c>
      <c r="M46">
        <v>0.285903930664062</v>
      </c>
      <c r="N46">
        <v>7.6596450805664098</v>
      </c>
      <c r="O46">
        <v>5</v>
      </c>
      <c r="P46">
        <v>5</v>
      </c>
      <c r="Q46">
        <v>15</v>
      </c>
      <c r="R46" s="16">
        <v>0.33329999999999999</v>
      </c>
      <c r="S46" s="16">
        <f t="shared" si="0"/>
        <v>0.5</v>
      </c>
      <c r="T46">
        <v>3.9355430603027299</v>
      </c>
      <c r="U46">
        <v>3.4455730915069598</v>
      </c>
      <c r="V46">
        <v>3.3615584373474099</v>
      </c>
      <c r="W46" s="17">
        <v>8.4014654159545898E-2</v>
      </c>
      <c r="X46">
        <v>0.57398462295532204</v>
      </c>
      <c r="Y46">
        <v>0.57398462295532204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642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8.2491436004638707</v>
      </c>
      <c r="L47" s="10">
        <v>4.6044292449951199</v>
      </c>
      <c r="M47">
        <v>2.0677585601806601</v>
      </c>
      <c r="N47">
        <v>4.8840045928955096</v>
      </c>
      <c r="O47">
        <v>2</v>
      </c>
      <c r="P47">
        <v>2</v>
      </c>
      <c r="Q47">
        <v>12</v>
      </c>
      <c r="R47" s="16">
        <v>0.16669999999999999</v>
      </c>
      <c r="S47" s="16">
        <f t="shared" si="0"/>
        <v>0.2</v>
      </c>
      <c r="T47">
        <v>2.98447608947754</v>
      </c>
      <c r="U47">
        <v>2.7169127464294398</v>
      </c>
      <c r="V47">
        <v>2.4534752368927002</v>
      </c>
      <c r="W47" s="17">
        <v>0.263437509536743</v>
      </c>
      <c r="X47">
        <v>0.53100085258483898</v>
      </c>
      <c r="Y47">
        <v>0.53100085258483898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252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8.7380867004394496</v>
      </c>
      <c r="L48" s="10">
        <v>4.4457092285156197</v>
      </c>
      <c r="M48">
        <v>1.58784103393555</v>
      </c>
      <c r="N48">
        <v>5.9678459167480504</v>
      </c>
      <c r="O48">
        <v>3</v>
      </c>
      <c r="P48">
        <v>3</v>
      </c>
      <c r="Q48">
        <v>13</v>
      </c>
      <c r="R48" s="16">
        <v>0.23080000000000001</v>
      </c>
      <c r="S48" s="16">
        <f t="shared" si="0"/>
        <v>0.3</v>
      </c>
      <c r="T48">
        <v>3.3211708068847701</v>
      </c>
      <c r="U48">
        <v>2.9828233718872101</v>
      </c>
      <c r="V48">
        <v>2.75333952903748</v>
      </c>
      <c r="W48" s="17">
        <v>0.229483842849731</v>
      </c>
      <c r="X48">
        <v>0.56783127784729004</v>
      </c>
      <c r="Y48">
        <v>0.56783127784729004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284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8.4035091400146502</v>
      </c>
      <c r="L49" s="10">
        <v>4.52109718322754</v>
      </c>
      <c r="M49">
        <v>3.25227546691894</v>
      </c>
      <c r="N49">
        <v>5.2271785736084002</v>
      </c>
      <c r="O49">
        <v>2</v>
      </c>
      <c r="P49">
        <v>2</v>
      </c>
      <c r="Q49">
        <v>12</v>
      </c>
      <c r="R49" s="16">
        <v>0.16669999999999999</v>
      </c>
      <c r="S49" s="16">
        <f t="shared" ref="S49:S61" si="1">O49/E49</f>
        <v>0.2</v>
      </c>
      <c r="T49">
        <v>2.8538036346435498</v>
      </c>
      <c r="U49">
        <v>2.6473078727722199</v>
      </c>
      <c r="V49">
        <v>2.3487524986267099</v>
      </c>
      <c r="W49" s="17">
        <v>0.29855537414550798</v>
      </c>
      <c r="X49">
        <v>0.50505113601684604</v>
      </c>
      <c r="Y49">
        <v>0.50505113601684604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6">
        <v>88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 s="3">
        <v>9.6956272125244105</v>
      </c>
      <c r="L50" s="10">
        <v>4.5290679931640598</v>
      </c>
      <c r="M50">
        <v>1.565185546875</v>
      </c>
      <c r="N50">
        <v>7.9766082763671902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3.0759716033935498</v>
      </c>
      <c r="U50">
        <v>2.6498761177063002</v>
      </c>
      <c r="V50">
        <v>2.48664426803589</v>
      </c>
      <c r="W50" s="17">
        <v>0.16323184967040999</v>
      </c>
      <c r="X50">
        <v>0.58932733535766602</v>
      </c>
      <c r="Y50">
        <v>0.58932733535766602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910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8.2262592315673793</v>
      </c>
      <c r="L51" s="10">
        <v>1.8410511016845701</v>
      </c>
      <c r="M51">
        <v>0.51385498046875</v>
      </c>
      <c r="N51">
        <v>7.3240203857421902</v>
      </c>
      <c r="O51">
        <v>6</v>
      </c>
      <c r="P51">
        <v>6</v>
      </c>
      <c r="Q51">
        <v>16</v>
      </c>
      <c r="R51" s="16">
        <v>0.375</v>
      </c>
      <c r="S51" s="16">
        <f t="shared" si="1"/>
        <v>0.6</v>
      </c>
      <c r="T51">
        <v>4.0906486511230504</v>
      </c>
      <c r="U51">
        <v>3.5950996875762899</v>
      </c>
      <c r="V51">
        <v>3.5154266357421902</v>
      </c>
      <c r="W51" s="17">
        <v>7.9673051834106404E-2</v>
      </c>
      <c r="X51">
        <v>0.57522201538085904</v>
      </c>
      <c r="Y51">
        <v>0.57522201538085904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88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9.6956272125244105</v>
      </c>
      <c r="L52" s="10">
        <v>4.5290679931640598</v>
      </c>
      <c r="M52">
        <v>1.565185546875</v>
      </c>
      <c r="N52">
        <v>7.9766082763671902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3.0759716033935498</v>
      </c>
      <c r="U52">
        <v>2.6498761177063002</v>
      </c>
      <c r="V52">
        <v>2.48664426803589</v>
      </c>
      <c r="W52" s="17">
        <v>0.16323184967040999</v>
      </c>
      <c r="X52">
        <v>0.58932733535766602</v>
      </c>
      <c r="Y52">
        <v>0.58932733535766602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809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8.2403850555419904</v>
      </c>
      <c r="L53" s="10">
        <v>4.6117877960205096</v>
      </c>
      <c r="M53">
        <v>1.9810218811035201</v>
      </c>
      <c r="N53">
        <v>4.6868820190429696</v>
      </c>
      <c r="O53">
        <v>3</v>
      </c>
      <c r="P53">
        <v>3</v>
      </c>
      <c r="Q53">
        <v>13</v>
      </c>
      <c r="R53" s="16">
        <v>0.23080000000000001</v>
      </c>
      <c r="S53" s="16">
        <f t="shared" si="1"/>
        <v>0.3</v>
      </c>
      <c r="T53">
        <v>3.2591457366943399</v>
      </c>
      <c r="U53">
        <v>2.9558663368225102</v>
      </c>
      <c r="V53">
        <v>2.6988549232482901</v>
      </c>
      <c r="W53" s="17">
        <v>0.25701141357421903</v>
      </c>
      <c r="X53">
        <v>0.56029081344604503</v>
      </c>
      <c r="Y53">
        <v>0.56029081344604503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320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7.5951519012451199</v>
      </c>
      <c r="L54" s="10">
        <v>4.5661144256591797</v>
      </c>
      <c r="M54">
        <v>1.33332443237305</v>
      </c>
      <c r="N54">
        <v>5.4785079956054696</v>
      </c>
      <c r="O54">
        <v>2</v>
      </c>
      <c r="P54">
        <v>2</v>
      </c>
      <c r="Q54">
        <v>11</v>
      </c>
      <c r="R54" s="16">
        <v>0.18179999999999999</v>
      </c>
      <c r="S54" s="16">
        <f t="shared" si="1"/>
        <v>0.2</v>
      </c>
      <c r="T54">
        <v>2.4018306732177699</v>
      </c>
      <c r="U54">
        <v>2.10686182975769</v>
      </c>
      <c r="V54">
        <v>1.9451868534088099</v>
      </c>
      <c r="W54" s="17">
        <v>0.16167497634887701</v>
      </c>
      <c r="X54">
        <v>0.45664381980896002</v>
      </c>
      <c r="Y54">
        <v>0.45664381980896002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s="1" customFormat="1" x14ac:dyDescent="0.15">
      <c r="A55" s="8">
        <v>944</v>
      </c>
      <c r="B55" s="1">
        <v>13</v>
      </c>
      <c r="C55" s="1">
        <v>7</v>
      </c>
      <c r="D55" s="1">
        <v>10</v>
      </c>
      <c r="E55" s="1">
        <v>10</v>
      </c>
      <c r="F55" s="1">
        <v>10</v>
      </c>
      <c r="G55" s="1">
        <v>0</v>
      </c>
      <c r="H55" s="1">
        <v>3</v>
      </c>
      <c r="I55" s="1">
        <v>7</v>
      </c>
      <c r="J55" s="1">
        <v>0.65</v>
      </c>
      <c r="K55" s="12">
        <v>8.2326736450195295</v>
      </c>
      <c r="L55" s="12">
        <v>4.9250335693359402</v>
      </c>
      <c r="M55" s="1">
        <v>1.24188232421875</v>
      </c>
      <c r="N55" s="1">
        <v>5.7638072967529297</v>
      </c>
      <c r="O55" s="1">
        <v>2</v>
      </c>
      <c r="P55" s="1">
        <v>2</v>
      </c>
      <c r="Q55" s="1">
        <v>12</v>
      </c>
      <c r="R55" s="19">
        <v>0.16669999999999999</v>
      </c>
      <c r="S55" s="19">
        <f t="shared" si="1"/>
        <v>0.2</v>
      </c>
      <c r="T55" s="1">
        <v>2.97713279724121</v>
      </c>
      <c r="U55" s="1">
        <v>2.6054446697235099</v>
      </c>
      <c r="V55" s="1">
        <v>2.4249529838561998</v>
      </c>
      <c r="W55" s="12">
        <v>0.18049168586730999</v>
      </c>
      <c r="X55" s="1">
        <v>0.55217981338500999</v>
      </c>
      <c r="Y55" s="1">
        <v>0.55217981338500999</v>
      </c>
      <c r="Z55" s="1">
        <v>0.2</v>
      </c>
      <c r="AA55" s="1">
        <v>1</v>
      </c>
      <c r="AB55" s="1">
        <v>0.83333333333333304</v>
      </c>
      <c r="AC55" s="1">
        <v>0.90909090909090895</v>
      </c>
      <c r="AD55" s="1">
        <v>0</v>
      </c>
      <c r="AE55" s="1">
        <v>0.8</v>
      </c>
    </row>
    <row r="56" spans="1:31" x14ac:dyDescent="0.15">
      <c r="A56" s="6">
        <v>150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 s="3">
        <v>8.5033740997314506</v>
      </c>
      <c r="L56" s="10">
        <v>4.7760276794433603</v>
      </c>
      <c r="M56">
        <v>1.00246429443359</v>
      </c>
      <c r="N56">
        <v>7.03369140625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3.2062320709228498</v>
      </c>
      <c r="U56">
        <v>2.7533073425293</v>
      </c>
      <c r="V56">
        <v>2.6248252391815199</v>
      </c>
      <c r="W56" s="17">
        <v>0.12848210334777799</v>
      </c>
      <c r="X56">
        <v>0.58140683174133301</v>
      </c>
      <c r="Y56">
        <v>0.58140683174133301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77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 s="3">
        <v>8.6666221618652308</v>
      </c>
      <c r="L57" s="10">
        <v>5.86057472229004</v>
      </c>
      <c r="M57">
        <v>2.9895076751709002</v>
      </c>
      <c r="N57">
        <v>5.2519721984863299</v>
      </c>
      <c r="O57">
        <v>1</v>
      </c>
      <c r="P57">
        <v>1</v>
      </c>
      <c r="Q57">
        <v>10</v>
      </c>
      <c r="R57" s="16">
        <v>0.1</v>
      </c>
      <c r="S57" s="16">
        <f t="shared" si="1"/>
        <v>0.1</v>
      </c>
      <c r="T57">
        <v>2.2257652282714799</v>
      </c>
      <c r="U57">
        <v>2.0427062511444101</v>
      </c>
      <c r="V57">
        <v>1.73527932167053</v>
      </c>
      <c r="W57" s="17">
        <v>0.30742692947387701</v>
      </c>
      <c r="X57">
        <v>0.49048590660095198</v>
      </c>
      <c r="Y57">
        <v>0.49048590660095198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6">
        <v>606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 s="3">
        <v>8.4685020446777308</v>
      </c>
      <c r="L58" s="10">
        <v>5.9465026855468697</v>
      </c>
      <c r="M58">
        <v>3.25703048706055</v>
      </c>
      <c r="N58">
        <v>4.5645465850830096</v>
      </c>
      <c r="O58">
        <v>1</v>
      </c>
      <c r="P58">
        <v>1</v>
      </c>
      <c r="Q58">
        <v>11</v>
      </c>
      <c r="R58" s="16">
        <v>9.0899999999999995E-2</v>
      </c>
      <c r="S58" s="16">
        <f t="shared" si="1"/>
        <v>0.1</v>
      </c>
      <c r="T58">
        <v>2.76801681518555</v>
      </c>
      <c r="U58">
        <v>2.5805613994598402</v>
      </c>
      <c r="V58">
        <v>2.2478957176208501</v>
      </c>
      <c r="W58" s="17">
        <v>0.33266568183898898</v>
      </c>
      <c r="X58">
        <v>0.52012109756469704</v>
      </c>
      <c r="Y58">
        <v>0.52012109756469704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6">
        <v>43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9.2298812866210902</v>
      </c>
      <c r="L59" s="10">
        <v>6.3182888031005904</v>
      </c>
      <c r="M59">
        <v>6.0869979858398402</v>
      </c>
      <c r="N59">
        <v>4.2744293212890598</v>
      </c>
      <c r="O59">
        <v>0</v>
      </c>
      <c r="P59">
        <v>0</v>
      </c>
      <c r="Q59">
        <v>10</v>
      </c>
      <c r="R59" s="16">
        <v>0</v>
      </c>
      <c r="S59" s="16">
        <f t="shared" si="1"/>
        <v>0</v>
      </c>
      <c r="T59">
        <v>2.9062728881835902</v>
      </c>
      <c r="U59">
        <v>2.8424408435821502</v>
      </c>
      <c r="V59">
        <v>2.3762557506561302</v>
      </c>
      <c r="W59" s="17">
        <v>0.466185092926025</v>
      </c>
      <c r="X59">
        <v>0.53001713752746604</v>
      </c>
      <c r="Y59">
        <v>0.53001713752746604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</row>
    <row r="60" spans="1:31" s="1" customFormat="1" x14ac:dyDescent="0.15">
      <c r="A60" s="8">
        <v>616</v>
      </c>
      <c r="B60" s="1">
        <v>14</v>
      </c>
      <c r="C60" s="1">
        <v>6</v>
      </c>
      <c r="D60" s="1">
        <v>10</v>
      </c>
      <c r="E60" s="1">
        <v>10</v>
      </c>
      <c r="F60" s="1">
        <v>10</v>
      </c>
      <c r="G60" s="1">
        <v>0</v>
      </c>
      <c r="H60" s="1">
        <v>4</v>
      </c>
      <c r="I60" s="1">
        <v>6</v>
      </c>
      <c r="J60" s="1">
        <v>0.7</v>
      </c>
      <c r="K60" s="12">
        <v>8.7890281677246094</v>
      </c>
      <c r="L60" s="12">
        <v>6.4778995513915998</v>
      </c>
      <c r="M60" s="1">
        <v>5.6865520477294904</v>
      </c>
      <c r="N60" s="1">
        <v>4.4588947296142596</v>
      </c>
      <c r="O60" s="1">
        <v>0</v>
      </c>
      <c r="P60" s="1">
        <v>0</v>
      </c>
      <c r="Q60" s="1">
        <v>10</v>
      </c>
      <c r="R60" s="19">
        <v>0</v>
      </c>
      <c r="S60" s="19">
        <f t="shared" si="1"/>
        <v>0</v>
      </c>
      <c r="T60" s="1">
        <v>2.5340843200683598</v>
      </c>
      <c r="U60" s="1">
        <v>2.4535269737243599</v>
      </c>
      <c r="V60" s="1">
        <v>2.0244913101196298</v>
      </c>
      <c r="W60" s="12">
        <v>0.429035663604736</v>
      </c>
      <c r="X60" s="1">
        <v>0.50959300994873002</v>
      </c>
      <c r="Y60" s="1">
        <v>0.50959300994873002</v>
      </c>
      <c r="Z60" s="1">
        <v>0</v>
      </c>
      <c r="AA60" s="1">
        <v>1</v>
      </c>
      <c r="AB60" s="1">
        <v>1</v>
      </c>
      <c r="AC60" s="1">
        <v>1</v>
      </c>
      <c r="AD60" s="1">
        <v>0</v>
      </c>
      <c r="AE60" s="1">
        <v>1</v>
      </c>
    </row>
    <row r="61" spans="1:31" x14ac:dyDescent="0.15">
      <c r="A61" s="6">
        <v>479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8.4685764312744105</v>
      </c>
      <c r="L61" s="10">
        <v>5.1287879943847701</v>
      </c>
      <c r="M61">
        <v>3.6624755859375</v>
      </c>
      <c r="N61">
        <v>3.7469463348388699</v>
      </c>
      <c r="O61">
        <v>2</v>
      </c>
      <c r="P61">
        <v>2</v>
      </c>
      <c r="Q61">
        <v>12</v>
      </c>
      <c r="R61" s="16">
        <v>0.16669999999999999</v>
      </c>
      <c r="S61" s="16">
        <f t="shared" si="1"/>
        <v>0.2</v>
      </c>
      <c r="T61">
        <v>3.0307636260986301</v>
      </c>
      <c r="U61">
        <v>2.8745484352111799</v>
      </c>
      <c r="V61">
        <v>2.4898514747619598</v>
      </c>
      <c r="W61" s="17">
        <v>0.38469696044921903</v>
      </c>
      <c r="X61">
        <v>0.54091215133667003</v>
      </c>
      <c r="Y61">
        <v>0.54091215133667003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2.5039201418558759</v>
      </c>
      <c r="W62" s="17">
        <f t="shared" ref="W62:AE62" si="2">AVERAGE(W2:W61)</f>
        <v>0.15579249858856198</v>
      </c>
      <c r="Z62" s="3">
        <f t="shared" si="2"/>
        <v>0.50166666666666682</v>
      </c>
      <c r="AA62" s="3">
        <f t="shared" si="2"/>
        <v>0.97666666666666646</v>
      </c>
      <c r="AB62" s="3">
        <f t="shared" si="2"/>
        <v>0.67948781252573831</v>
      </c>
      <c r="AC62" s="3">
        <f t="shared" si="2"/>
        <v>0.79537290133192162</v>
      </c>
      <c r="AD62" s="3">
        <f t="shared" si="2"/>
        <v>2.3333333333333334E-2</v>
      </c>
      <c r="AE62" s="3">
        <f t="shared" si="2"/>
        <v>0.47500000000000003</v>
      </c>
    </row>
    <row r="63" spans="1:31" s="3" customFormat="1" x14ac:dyDescent="0.15">
      <c r="K63" s="14" t="s">
        <v>30</v>
      </c>
      <c r="L63" s="10">
        <f>MAX(L2:L61)</f>
        <v>6.4778995513915998</v>
      </c>
      <c r="W63" s="17">
        <f t="shared" ref="W63:AE63" si="3">MAX(W2:W61)</f>
        <v>0.466185092926025</v>
      </c>
      <c r="Z63" s="3">
        <f t="shared" si="3"/>
        <v>0.9</v>
      </c>
      <c r="AA63" s="3">
        <f t="shared" si="3"/>
        <v>1</v>
      </c>
      <c r="AB63" s="3">
        <f t="shared" si="3"/>
        <v>1</v>
      </c>
      <c r="AC63" s="3">
        <f t="shared" si="3"/>
        <v>1</v>
      </c>
      <c r="AD63" s="3">
        <f t="shared" si="3"/>
        <v>0.2</v>
      </c>
      <c r="AE63" s="3">
        <f t="shared" si="3"/>
        <v>1</v>
      </c>
    </row>
    <row r="64" spans="1:31" s="3" customFormat="1" x14ac:dyDescent="0.15">
      <c r="L64" s="10">
        <f>MIN(L2:L61)</f>
        <v>0.44884490966796903</v>
      </c>
      <c r="W64" s="17">
        <f t="shared" ref="W64:AE64" si="4">MIN(W2:W61)</f>
        <v>3.8299560546875E-3</v>
      </c>
      <c r="Z64" s="3">
        <f t="shared" si="4"/>
        <v>0</v>
      </c>
      <c r="AA64" s="3">
        <f t="shared" si="4"/>
        <v>0.8</v>
      </c>
      <c r="AB64" s="3">
        <f t="shared" si="4"/>
        <v>0.52631578947368396</v>
      </c>
      <c r="AC64" s="3">
        <f t="shared" si="4"/>
        <v>0.66666666666666696</v>
      </c>
      <c r="AD64" s="3">
        <f t="shared" si="4"/>
        <v>0</v>
      </c>
      <c r="AE64" s="3">
        <f t="shared" si="4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M71" s="3" t="s">
        <v>164</v>
      </c>
      <c r="N71" s="3" t="s">
        <v>165</v>
      </c>
      <c r="P71" s="3" t="s">
        <v>97</v>
      </c>
      <c r="Q71" s="3"/>
      <c r="R71" s="3"/>
      <c r="S71" s="3"/>
      <c r="W71" s="17"/>
    </row>
    <row r="72" spans="11:23" x14ac:dyDescent="0.15">
      <c r="K72" s="3"/>
      <c r="L72" s="3"/>
      <c r="P72" s="3">
        <v>0.2</v>
      </c>
      <c r="Q72" s="3">
        <v>-400</v>
      </c>
      <c r="R72" s="3">
        <v>1600</v>
      </c>
      <c r="S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4</v>
      </c>
      <c r="M73">
        <v>30</v>
      </c>
      <c r="P73" s="3">
        <v>0.4</v>
      </c>
      <c r="Q73" s="3">
        <v>-800</v>
      </c>
      <c r="R73" s="3">
        <v>1200</v>
      </c>
      <c r="S73" s="3">
        <v>60</v>
      </c>
      <c r="W73" s="17"/>
    </row>
    <row r="74" spans="11:23" s="26" customFormat="1" x14ac:dyDescent="0.15">
      <c r="K74" s="27" t="s">
        <v>66</v>
      </c>
      <c r="L74" s="27">
        <f>COUNTIF(L2:L61,"&lt;0.838")-COUNTIF(L2:L61,"&lt;0.643")</f>
        <v>17</v>
      </c>
      <c r="P74" s="3">
        <v>0.45</v>
      </c>
      <c r="Q74" s="3">
        <v>-900</v>
      </c>
      <c r="R74" s="3">
        <v>1100</v>
      </c>
      <c r="S74" s="3">
        <v>55</v>
      </c>
      <c r="W74" s="27"/>
    </row>
    <row r="75" spans="11:23" x14ac:dyDescent="0.15">
      <c r="K75" s="3" t="s">
        <v>67</v>
      </c>
      <c r="L75" s="3">
        <f>COUNTIF(L2:L61,"&lt;1.033")-COUNTIF(L2:L61,"&lt;0.838")</f>
        <v>0</v>
      </c>
      <c r="M75">
        <v>70</v>
      </c>
      <c r="P75" s="3">
        <v>0.49</v>
      </c>
      <c r="Q75" s="3">
        <v>-980</v>
      </c>
      <c r="R75" s="3">
        <v>1020</v>
      </c>
      <c r="S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x14ac:dyDescent="0.15">
      <c r="K78" s="3" t="s">
        <v>70</v>
      </c>
      <c r="L78" s="3">
        <f>COUNTIF(L2:L61,"&lt;1.618")-COUNTIF(L2:L61,"&lt;1.423")</f>
        <v>0</v>
      </c>
      <c r="M78" s="3">
        <v>3</v>
      </c>
      <c r="W78" s="3"/>
    </row>
    <row r="79" spans="11:23" x14ac:dyDescent="0.15">
      <c r="K79" s="3" t="s">
        <v>71</v>
      </c>
      <c r="L79" s="3">
        <f>COUNTIF(L2:L61,"&lt;1.813")-COUNTIF(L2:L61,"&lt;1.618")</f>
        <v>14</v>
      </c>
      <c r="M79" s="3">
        <v>6</v>
      </c>
      <c r="W79" s="3"/>
    </row>
    <row r="80" spans="11:23" x14ac:dyDescent="0.15">
      <c r="K80" s="3" t="s">
        <v>72</v>
      </c>
      <c r="L80" s="3">
        <f>COUNTIF(L2:L61,"&lt;2.008")-COUNTIF(L2:L61,"&lt;1.813")</f>
        <v>3</v>
      </c>
      <c r="M80" s="3">
        <v>8</v>
      </c>
      <c r="W80" s="3"/>
    </row>
    <row r="81" spans="11:23" x14ac:dyDescent="0.15">
      <c r="K81" s="3" t="s">
        <v>73</v>
      </c>
      <c r="L81" s="3">
        <f>COUNTIF(L2:L61,"&lt;2.203")-COUNTIF(L2:L61,"&lt;2.008")</f>
        <v>0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3"/>
    </row>
    <row r="83" spans="11:23" x14ac:dyDescent="0.15">
      <c r="K83" s="3" t="s">
        <v>75</v>
      </c>
      <c r="L83" s="3">
        <f>COUNTIF(L2:L61,"&lt;2.593")-COUNTIF(L2:L61,"&lt;2.398")</f>
        <v>0</v>
      </c>
      <c r="M83" s="3">
        <v>16</v>
      </c>
      <c r="W83" s="3"/>
    </row>
    <row r="84" spans="11:23" x14ac:dyDescent="0.15">
      <c r="K84" s="3" t="s">
        <v>76</v>
      </c>
      <c r="L84" s="3">
        <f>COUNTIF(L2:L61,"&lt;2.788")-COUNTIF(L2:L61,"&lt;2.593")</f>
        <v>0</v>
      </c>
      <c r="M84" s="3">
        <v>14</v>
      </c>
      <c r="W84" s="3"/>
    </row>
    <row r="85" spans="11:23" x14ac:dyDescent="0.15">
      <c r="K85" s="3" t="s">
        <v>77</v>
      </c>
      <c r="L85" s="3">
        <f>COUNTIF(L2:L61,"&lt;2.983")-COUNTIF(L2:L61,"&lt;2.788")</f>
        <v>0</v>
      </c>
      <c r="M85" s="3">
        <v>11</v>
      </c>
      <c r="W85" s="3"/>
    </row>
    <row r="86" spans="11:23" x14ac:dyDescent="0.15">
      <c r="K86" s="3" t="s">
        <v>78</v>
      </c>
      <c r="L86" s="3">
        <f>COUNTIF(L2:L61,"&lt;3.178")-COUNTIF(L2:L61,"&lt;2.983")</f>
        <v>0</v>
      </c>
      <c r="M86" s="3">
        <v>8</v>
      </c>
      <c r="W86" s="3"/>
    </row>
    <row r="87" spans="11:23" x14ac:dyDescent="0.15">
      <c r="K87" s="3" t="s">
        <v>79</v>
      </c>
      <c r="L87" s="3">
        <f>COUNTIF(L2:L61,"&lt;3.373")-COUNTIF(L2:L61,"&lt;3.178")</f>
        <v>0</v>
      </c>
      <c r="M87" s="3">
        <v>6</v>
      </c>
      <c r="W87" s="3"/>
    </row>
    <row r="88" spans="11:23" x14ac:dyDescent="0.15">
      <c r="K88" s="3" t="s">
        <v>80</v>
      </c>
      <c r="L88" s="3">
        <f>COUNTIF(L2:L61,"&lt;3.568")-COUNTIF(L2:L61,"&lt;3.373")</f>
        <v>0</v>
      </c>
      <c r="M88" s="3">
        <v>3</v>
      </c>
      <c r="W88" s="3"/>
    </row>
    <row r="89" spans="11:23" x14ac:dyDescent="0.15">
      <c r="K89" s="3" t="s">
        <v>81</v>
      </c>
      <c r="L89" s="3">
        <f>COUNTIF(L2:L61,"&lt;3.763")-COUNTIF(L2:L61,"&lt;3.568")</f>
        <v>0</v>
      </c>
      <c r="W89" s="3"/>
    </row>
    <row r="90" spans="11:23" x14ac:dyDescent="0.15">
      <c r="K90" s="3" t="s">
        <v>82</v>
      </c>
      <c r="L90" s="3">
        <f>COUNTIF(L2:L61,"&lt;3.958")-COUNTIF(L2:L61,"&lt;3.763")</f>
        <v>0</v>
      </c>
      <c r="W90" s="17"/>
    </row>
    <row r="91" spans="11:23" x14ac:dyDescent="0.15">
      <c r="K91" s="3" t="s">
        <v>83</v>
      </c>
      <c r="L91" s="3">
        <f>COUNTIF(L2:L61,"&lt;4.153")-COUNTIF(L2:L61,"&lt;3.958")</f>
        <v>4</v>
      </c>
      <c r="W91" s="3"/>
    </row>
    <row r="92" spans="11:23" x14ac:dyDescent="0.15">
      <c r="K92" s="3" t="s">
        <v>84</v>
      </c>
      <c r="L92" s="3">
        <f>COUNTIF(L2:L61,"&lt;4.348")-COUNTIF(L2:L61,"&lt;4.153")</f>
        <v>3</v>
      </c>
      <c r="W92" s="17"/>
    </row>
    <row r="93" spans="11:23" x14ac:dyDescent="0.15">
      <c r="K93" s="3" t="s">
        <v>85</v>
      </c>
      <c r="L93" s="3">
        <f>COUNTIF(L2:L61,"&lt;4.543")-COUNTIF(L2:L61,"&lt;4.348")</f>
        <v>5</v>
      </c>
      <c r="N93" s="3">
        <v>1.9079999999999999</v>
      </c>
      <c r="O93" s="3">
        <v>0.155</v>
      </c>
      <c r="W93" s="17"/>
    </row>
    <row r="94" spans="11:23" x14ac:dyDescent="0.15">
      <c r="K94" s="3" t="s">
        <v>86</v>
      </c>
      <c r="L94" s="3">
        <f>COUNTIF(L2:L61,"&lt;4.738")-COUNTIF(L2:L61,"&lt;4.543")</f>
        <v>3</v>
      </c>
      <c r="N94" s="3">
        <v>2.5009999999999999</v>
      </c>
      <c r="O94" s="3">
        <v>0.21299999999999999</v>
      </c>
      <c r="W94" s="17"/>
    </row>
    <row r="95" spans="11:23" x14ac:dyDescent="0.15">
      <c r="K95" s="3" t="s">
        <v>87</v>
      </c>
      <c r="L95" s="3">
        <f>COUNTIF(L2:L61,"&lt;4.933")-COUNTIF(L2:L61,"&lt;4.738")</f>
        <v>2</v>
      </c>
      <c r="N95" s="3">
        <v>3.472</v>
      </c>
      <c r="O95" s="3">
        <v>0.29099999999999998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1</v>
      </c>
      <c r="W97" s="17"/>
    </row>
    <row r="98" spans="11:23" x14ac:dyDescent="0.15">
      <c r="K98" s="3" t="s">
        <v>90</v>
      </c>
      <c r="L98" s="3">
        <f>COUNTIF(L2:L61,"&lt;5.518")-COUNTIF(L2:L61,"&lt;5.323")</f>
        <v>0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1</v>
      </c>
      <c r="W100" s="17"/>
    </row>
    <row r="101" spans="11:23" x14ac:dyDescent="0.15">
      <c r="K101" s="3" t="s">
        <v>93</v>
      </c>
      <c r="L101" s="3">
        <f>COUNTIF(L2:L61,"&lt;6.103")-COUNTIF(L2:L61,"&lt;5.908")</f>
        <v>1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2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E99"/>
  <sheetViews>
    <sheetView topLeftCell="G52" workbookViewId="0">
      <selection activeCell="G1" sqref="A1:XFD121"/>
    </sheetView>
  </sheetViews>
  <sheetFormatPr defaultColWidth="8.875" defaultRowHeight="13.5" x14ac:dyDescent="0.15"/>
  <cols>
    <col min="11" max="12" width="16.375" customWidth="1"/>
    <col min="13" max="14" width="12.875"/>
    <col min="20" max="22" width="12.875"/>
    <col min="23" max="23" width="19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22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491</v>
      </c>
      <c r="B3">
        <v>19</v>
      </c>
      <c r="C3">
        <v>1</v>
      </c>
      <c r="D3">
        <v>10</v>
      </c>
      <c r="E3">
        <v>10</v>
      </c>
      <c r="F3">
        <v>10</v>
      </c>
      <c r="G3">
        <v>0</v>
      </c>
      <c r="H3">
        <v>9</v>
      </c>
      <c r="I3">
        <v>1</v>
      </c>
      <c r="J3">
        <v>0.95</v>
      </c>
      <c r="K3" s="3">
        <v>11.8796939849853</v>
      </c>
      <c r="L3" s="10">
        <v>0.44884490966796903</v>
      </c>
      <c r="M3">
        <v>0.28238677978515597</v>
      </c>
      <c r="N3">
        <v>11.0363273620606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5.2113609313964799</v>
      </c>
      <c r="U3">
        <v>4.7402420043945304</v>
      </c>
      <c r="V3">
        <v>4.6642556190490696</v>
      </c>
      <c r="W3" s="17">
        <v>7.5986385345458998E-2</v>
      </c>
      <c r="X3">
        <v>0.547105312347412</v>
      </c>
      <c r="Y3">
        <v>0.547105312347412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662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9.0630798339843697</v>
      </c>
      <c r="L4" s="10">
        <v>0.69129943847656194</v>
      </c>
      <c r="M4">
        <v>0.214241027832031</v>
      </c>
      <c r="N4">
        <v>8.0794696807861293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4.9468879699706996</v>
      </c>
      <c r="U4">
        <v>4.4549541473388699</v>
      </c>
      <c r="V4">
        <v>4.3756690025329599</v>
      </c>
      <c r="W4" s="17">
        <v>7.9285144805908203E-2</v>
      </c>
      <c r="X4">
        <v>0.57121896743774403</v>
      </c>
      <c r="Y4">
        <v>0.57121896743774403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394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8.6461200714111293</v>
      </c>
      <c r="L5" s="10">
        <v>0.75197601318359397</v>
      </c>
      <c r="M5">
        <v>0.34392166137695301</v>
      </c>
      <c r="N5">
        <v>7.8274116516113299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4.8341197967529297</v>
      </c>
      <c r="U5">
        <v>4.3734588623046902</v>
      </c>
      <c r="V5">
        <v>4.2902665138244602</v>
      </c>
      <c r="W5" s="17">
        <v>8.3192348480224595E-2</v>
      </c>
      <c r="X5">
        <v>0.54385328292846702</v>
      </c>
      <c r="Y5">
        <v>0.54385328292846702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730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9.22979736328125</v>
      </c>
      <c r="L6" s="10">
        <v>0.79234123229980502</v>
      </c>
      <c r="M6">
        <v>0.33351898193359403</v>
      </c>
      <c r="N6">
        <v>8.2526779174804705</v>
      </c>
      <c r="O6">
        <v>6</v>
      </c>
      <c r="P6">
        <v>6</v>
      </c>
      <c r="Q6">
        <v>15</v>
      </c>
      <c r="R6" s="16">
        <v>0.4</v>
      </c>
      <c r="S6" s="16">
        <f t="shared" si="0"/>
        <v>0.6</v>
      </c>
      <c r="T6">
        <v>4.6311798095703098</v>
      </c>
      <c r="U6">
        <v>4.1882486343383798</v>
      </c>
      <c r="V6">
        <v>4.1018190383911097</v>
      </c>
      <c r="W6" s="17">
        <v>8.6429595947265597E-2</v>
      </c>
      <c r="X6">
        <v>0.529360771179199</v>
      </c>
      <c r="Y6">
        <v>0.529360771179199</v>
      </c>
      <c r="Z6">
        <v>0.6</v>
      </c>
      <c r="AA6">
        <v>0.9</v>
      </c>
      <c r="AB6">
        <v>0.6</v>
      </c>
      <c r="AC6">
        <v>0.72</v>
      </c>
      <c r="AD6">
        <v>0.1</v>
      </c>
      <c r="AE6">
        <v>0.3</v>
      </c>
    </row>
    <row r="7" spans="1:31" s="1" customFormat="1" x14ac:dyDescent="0.15">
      <c r="A7" s="6">
        <v>337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9.7676258087158203</v>
      </c>
      <c r="L7" s="10">
        <v>0.74655914306640603</v>
      </c>
      <c r="M7">
        <v>0.241783142089844</v>
      </c>
      <c r="N7">
        <v>8.7524642944335902</v>
      </c>
      <c r="O7">
        <v>7</v>
      </c>
      <c r="P7">
        <v>7</v>
      </c>
      <c r="Q7">
        <v>17</v>
      </c>
      <c r="R7" s="16">
        <v>0.4118</v>
      </c>
      <c r="S7" s="16">
        <f t="shared" si="0"/>
        <v>0.7</v>
      </c>
      <c r="T7">
        <v>5.3478622436523402</v>
      </c>
      <c r="U7">
        <v>4.8198900222778303</v>
      </c>
      <c r="V7">
        <v>4.7304625511169398</v>
      </c>
      <c r="W7" s="17">
        <v>8.94274711608887E-2</v>
      </c>
      <c r="X7">
        <v>0.61739969253539995</v>
      </c>
      <c r="Y7">
        <v>0.61739969253539995</v>
      </c>
      <c r="Z7">
        <v>0.7</v>
      </c>
      <c r="AA7">
        <v>1</v>
      </c>
      <c r="AB7">
        <v>0.58823529411764697</v>
      </c>
      <c r="AC7">
        <v>0.74074074074074103</v>
      </c>
      <c r="AD7">
        <v>0</v>
      </c>
      <c r="AE7">
        <v>0.3</v>
      </c>
    </row>
    <row r="8" spans="1:31" x14ac:dyDescent="0.15">
      <c r="A8" s="6">
        <v>10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9.4220714569091797</v>
      </c>
      <c r="L8" s="10">
        <v>0.80937194824218694</v>
      </c>
      <c r="M8">
        <v>0.32625579833984403</v>
      </c>
      <c r="N8">
        <v>8.3502616882324201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4.9070892333984402</v>
      </c>
      <c r="U8">
        <v>4.4338440895080602</v>
      </c>
      <c r="V8">
        <v>4.3392705917358398</v>
      </c>
      <c r="W8" s="17">
        <v>9.4573497772216797E-2</v>
      </c>
      <c r="X8">
        <v>0.56781864166259799</v>
      </c>
      <c r="Y8">
        <v>0.56781864166259799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8">
        <v>915</v>
      </c>
      <c r="B9" s="1">
        <v>19</v>
      </c>
      <c r="C9" s="1">
        <v>1</v>
      </c>
      <c r="D9" s="1">
        <v>10</v>
      </c>
      <c r="E9" s="1">
        <v>10</v>
      </c>
      <c r="F9" s="1">
        <v>10</v>
      </c>
      <c r="G9" s="1">
        <v>0</v>
      </c>
      <c r="H9" s="1">
        <v>9</v>
      </c>
      <c r="I9" s="1">
        <v>1</v>
      </c>
      <c r="J9" s="1">
        <v>0.95</v>
      </c>
      <c r="K9" s="12">
        <v>11.6143226623535</v>
      </c>
      <c r="L9" s="12">
        <v>0.63996124267578103</v>
      </c>
      <c r="M9" s="1">
        <v>0.46014785766601601</v>
      </c>
      <c r="N9" s="1">
        <v>10.395582199096699</v>
      </c>
      <c r="O9" s="1">
        <v>7</v>
      </c>
      <c r="P9" s="1">
        <v>7</v>
      </c>
      <c r="Q9" s="1">
        <v>17</v>
      </c>
      <c r="R9" s="19">
        <v>0.4118</v>
      </c>
      <c r="S9" s="19">
        <f t="shared" si="0"/>
        <v>0.7</v>
      </c>
      <c r="T9" s="1">
        <v>5.3450222015380904</v>
      </c>
      <c r="U9" s="1">
        <v>4.8760857582092303</v>
      </c>
      <c r="V9" s="1">
        <v>4.7778882980346697</v>
      </c>
      <c r="W9" s="12">
        <v>9.8197460174560505E-2</v>
      </c>
      <c r="X9" s="1">
        <v>0.56713390350341797</v>
      </c>
      <c r="Y9" s="1">
        <v>0.56713390350341797</v>
      </c>
      <c r="Z9" s="1">
        <v>0.7</v>
      </c>
      <c r="AA9" s="1">
        <v>1</v>
      </c>
      <c r="AB9" s="1">
        <v>0.58823529411764697</v>
      </c>
      <c r="AC9" s="1">
        <v>0.74074074074074103</v>
      </c>
      <c r="AD9" s="1">
        <v>0</v>
      </c>
      <c r="AE9" s="1">
        <v>0.3</v>
      </c>
    </row>
    <row r="10" spans="1:31" x14ac:dyDescent="0.15">
      <c r="A10" s="6">
        <v>424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9.0780410766601598</v>
      </c>
      <c r="L10" s="10">
        <v>0.80134582519531194</v>
      </c>
      <c r="M10">
        <v>0.30031967163085899</v>
      </c>
      <c r="N10">
        <v>7.8407230377197301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4.9747390747070304</v>
      </c>
      <c r="U10">
        <v>4.5059680938720703</v>
      </c>
      <c r="V10">
        <v>4.4059338569641104</v>
      </c>
      <c r="W10" s="17">
        <v>0.100034236907959</v>
      </c>
      <c r="X10">
        <v>0.56880521774292003</v>
      </c>
      <c r="Y10">
        <v>0.56880521774292003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279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12.5115242004394</v>
      </c>
      <c r="L11" s="10">
        <v>0.68904113769531194</v>
      </c>
      <c r="M11">
        <v>0.51513671875</v>
      </c>
      <c r="N11">
        <v>11.397050857544</v>
      </c>
      <c r="O11">
        <v>9</v>
      </c>
      <c r="P11">
        <v>9</v>
      </c>
      <c r="Q11">
        <v>19</v>
      </c>
      <c r="R11" s="16">
        <v>0.47370000000000001</v>
      </c>
      <c r="S11" s="16">
        <f t="shared" si="0"/>
        <v>0.9</v>
      </c>
      <c r="T11">
        <v>5.5754928588867196</v>
      </c>
      <c r="U11">
        <v>5.0785012245178196</v>
      </c>
      <c r="V11">
        <v>4.9705786705017099</v>
      </c>
      <c r="W11" s="17">
        <v>0.107922554016113</v>
      </c>
      <c r="X11">
        <v>0.60491418838500999</v>
      </c>
      <c r="Y11">
        <v>0.60491418838500999</v>
      </c>
      <c r="Z11">
        <v>0.9</v>
      </c>
      <c r="AA11">
        <v>1</v>
      </c>
      <c r="AB11">
        <v>0.52631578947368396</v>
      </c>
      <c r="AC11">
        <v>0.68965517241379304</v>
      </c>
      <c r="AD11">
        <v>0</v>
      </c>
      <c r="AE11">
        <v>0.1</v>
      </c>
    </row>
    <row r="12" spans="1:31" x14ac:dyDescent="0.15">
      <c r="A12" s="6">
        <v>748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11.8353080749512</v>
      </c>
      <c r="L12" s="10">
        <v>0.69150924682617199</v>
      </c>
      <c r="M12">
        <v>0.51949310302734397</v>
      </c>
      <c r="N12">
        <v>10.6618309020996</v>
      </c>
      <c r="O12">
        <v>8</v>
      </c>
      <c r="P12">
        <v>8</v>
      </c>
      <c r="Q12">
        <v>18</v>
      </c>
      <c r="R12" s="16">
        <v>0.44440000000000002</v>
      </c>
      <c r="S12" s="16">
        <f t="shared" si="0"/>
        <v>0.8</v>
      </c>
      <c r="T12">
        <v>4.9045391082763699</v>
      </c>
      <c r="U12">
        <v>4.46850490570068</v>
      </c>
      <c r="V12">
        <v>4.3578910827636701</v>
      </c>
      <c r="W12" s="17">
        <v>0.110613822937012</v>
      </c>
      <c r="X12">
        <v>0.54664802551269498</v>
      </c>
      <c r="Y12">
        <v>0.54664802551269498</v>
      </c>
      <c r="Z12">
        <v>0.8</v>
      </c>
      <c r="AA12">
        <v>1</v>
      </c>
      <c r="AB12">
        <v>0.55555555555555602</v>
      </c>
      <c r="AC12">
        <v>0.71428571428571397</v>
      </c>
      <c r="AD12">
        <v>0</v>
      </c>
      <c r="AE12">
        <v>0.2</v>
      </c>
    </row>
    <row r="13" spans="1:31" x14ac:dyDescent="0.15">
      <c r="A13" s="6">
        <v>788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11.9521636962891</v>
      </c>
      <c r="L13" s="10">
        <v>0.60764694213867199</v>
      </c>
      <c r="M13">
        <v>0.41011428833007801</v>
      </c>
      <c r="N13">
        <v>10.629655838012701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5.0951061248779297</v>
      </c>
      <c r="U13">
        <v>4.6592922210693404</v>
      </c>
      <c r="V13">
        <v>4.5451555252075204</v>
      </c>
      <c r="W13" s="17">
        <v>0.114136695861816</v>
      </c>
      <c r="X13">
        <v>0.54995059967041005</v>
      </c>
      <c r="Y13">
        <v>0.54995059967041005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437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10.362770080566399</v>
      </c>
      <c r="L14" s="10">
        <v>0.80359649658203103</v>
      </c>
      <c r="M14">
        <v>0.199333190917969</v>
      </c>
      <c r="N14">
        <v>8.9276485443115199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5.5548152923584002</v>
      </c>
      <c r="U14">
        <v>5.0090694427490199</v>
      </c>
      <c r="V14">
        <v>4.8900384902954102</v>
      </c>
      <c r="W14" s="17">
        <v>0.119030952453613</v>
      </c>
      <c r="X14">
        <v>0.66477680206298795</v>
      </c>
      <c r="Y14">
        <v>0.66477680206298795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945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11.826662063598601</v>
      </c>
      <c r="L15" s="10">
        <v>0.83002471923828103</v>
      </c>
      <c r="M15">
        <v>0.65362167358398404</v>
      </c>
      <c r="N15">
        <v>10.4545288085937</v>
      </c>
      <c r="O15">
        <v>8</v>
      </c>
      <c r="P15">
        <v>8</v>
      </c>
      <c r="Q15">
        <v>17</v>
      </c>
      <c r="R15" s="16">
        <v>0.47060000000000002</v>
      </c>
      <c r="S15" s="16">
        <f t="shared" si="0"/>
        <v>0.8</v>
      </c>
      <c r="T15">
        <v>4.9697341918945304</v>
      </c>
      <c r="U15">
        <v>4.5560193061828604</v>
      </c>
      <c r="V15">
        <v>4.4299230575561497</v>
      </c>
      <c r="W15" s="17">
        <v>0.12609624862670901</v>
      </c>
      <c r="X15">
        <v>0.53981113433837902</v>
      </c>
      <c r="Y15">
        <v>0.53981113433837902</v>
      </c>
      <c r="Z15">
        <v>0.8</v>
      </c>
      <c r="AA15">
        <v>0.9</v>
      </c>
      <c r="AB15">
        <v>0.52941176470588203</v>
      </c>
      <c r="AC15">
        <v>0.66666666666666696</v>
      </c>
      <c r="AD15">
        <v>0.1</v>
      </c>
      <c r="AE15">
        <v>0.1</v>
      </c>
    </row>
    <row r="16" spans="1:31" x14ac:dyDescent="0.15">
      <c r="A16" s="6">
        <v>879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12.1690883636475</v>
      </c>
      <c r="L16" s="10">
        <v>0.76646423339843694</v>
      </c>
      <c r="M16">
        <v>0.56353759765625</v>
      </c>
      <c r="N16">
        <v>10.640342712402299</v>
      </c>
      <c r="O16">
        <v>6</v>
      </c>
      <c r="P16">
        <v>6</v>
      </c>
      <c r="Q16">
        <v>15</v>
      </c>
      <c r="R16" s="16">
        <v>0.4</v>
      </c>
      <c r="S16" s="16">
        <f t="shared" si="0"/>
        <v>0.6</v>
      </c>
      <c r="T16">
        <v>4.9484233856201199</v>
      </c>
      <c r="U16">
        <v>4.54335594177246</v>
      </c>
      <c r="V16">
        <v>4.4045906066894496</v>
      </c>
      <c r="W16" s="17">
        <v>0.13876533508300801</v>
      </c>
      <c r="X16">
        <v>0.54383277893066395</v>
      </c>
      <c r="Y16">
        <v>0.54383277893066395</v>
      </c>
      <c r="Z16">
        <v>0.6</v>
      </c>
      <c r="AA16">
        <v>0.9</v>
      </c>
      <c r="AB16">
        <v>0.6</v>
      </c>
      <c r="AC16">
        <v>0.72</v>
      </c>
      <c r="AD16">
        <v>0.1</v>
      </c>
      <c r="AE16">
        <v>0.3</v>
      </c>
    </row>
    <row r="17" spans="1:31" x14ac:dyDescent="0.15">
      <c r="A17" s="6">
        <v>165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12.1975288391113</v>
      </c>
      <c r="L17" s="10">
        <v>0.72703552246093694</v>
      </c>
      <c r="M17">
        <v>0.51640319824218694</v>
      </c>
      <c r="N17">
        <v>10.6387157440185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5.1443672180175799</v>
      </c>
      <c r="U17">
        <v>4.70526123046875</v>
      </c>
      <c r="V17">
        <v>4.5597567558288601</v>
      </c>
      <c r="W17" s="17">
        <v>0.14550447463989299</v>
      </c>
      <c r="X17">
        <v>0.58461046218872104</v>
      </c>
      <c r="Y17">
        <v>0.58461046218872104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503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12.247621536254901</v>
      </c>
      <c r="L18" s="10">
        <v>0.67316055297851596</v>
      </c>
      <c r="M18">
        <v>0.45738601684570301</v>
      </c>
      <c r="N18">
        <v>10.702716827392599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5.0876998901367196</v>
      </c>
      <c r="U18">
        <v>4.6474313735961896</v>
      </c>
      <c r="V18">
        <v>4.4998464584350604</v>
      </c>
      <c r="W18" s="17">
        <v>0.14758491516113301</v>
      </c>
      <c r="X18">
        <v>0.58785343170166005</v>
      </c>
      <c r="Y18">
        <v>0.58785343170166005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418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11.902868270874</v>
      </c>
      <c r="L19" s="10">
        <v>0.75605010986328103</v>
      </c>
      <c r="M19">
        <v>0.54892730712890603</v>
      </c>
      <c r="N19">
        <v>10.314151763916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5.3042507171630904</v>
      </c>
      <c r="U19">
        <v>4.87205266952515</v>
      </c>
      <c r="V19">
        <v>4.7202200889587402</v>
      </c>
      <c r="W19" s="17">
        <v>0.151832580566406</v>
      </c>
      <c r="X19">
        <v>0.58403062820434604</v>
      </c>
      <c r="Y19">
        <v>0.58403062820434604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29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12.5931129455566</v>
      </c>
      <c r="L20" s="10">
        <v>0.74336242675781194</v>
      </c>
      <c r="M20">
        <v>0.52129745483398404</v>
      </c>
      <c r="N20">
        <v>10.9457340240478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5.3586044311523402</v>
      </c>
      <c r="U20">
        <v>4.8966689109802202</v>
      </c>
      <c r="V20">
        <v>4.73803806304932</v>
      </c>
      <c r="W20" s="17">
        <v>0.15863084793090801</v>
      </c>
      <c r="X20">
        <v>0.62056636810302701</v>
      </c>
      <c r="Y20">
        <v>0.62056636810302701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s="2" customFormat="1" x14ac:dyDescent="0.15">
      <c r="A21" s="7">
        <v>423</v>
      </c>
      <c r="B21" s="2">
        <v>19</v>
      </c>
      <c r="C21" s="2">
        <v>1</v>
      </c>
      <c r="D21" s="2">
        <v>10</v>
      </c>
      <c r="E21" s="2">
        <v>10</v>
      </c>
      <c r="F21" s="2">
        <v>10</v>
      </c>
      <c r="G21" s="2">
        <v>0</v>
      </c>
      <c r="H21" s="2">
        <v>9</v>
      </c>
      <c r="I21" s="2">
        <v>1</v>
      </c>
      <c r="J21" s="2">
        <v>0.95</v>
      </c>
      <c r="K21" s="11">
        <v>12.7167263031006</v>
      </c>
      <c r="L21" s="11">
        <v>0.750457763671875</v>
      </c>
      <c r="M21" s="2">
        <v>0.52469635009765603</v>
      </c>
      <c r="N21" s="2">
        <v>11.038276672363301</v>
      </c>
      <c r="O21" s="2">
        <v>8</v>
      </c>
      <c r="P21" s="2">
        <v>8</v>
      </c>
      <c r="Q21" s="2">
        <v>18</v>
      </c>
      <c r="R21" s="18">
        <v>0.44440000000000002</v>
      </c>
      <c r="S21" s="18">
        <f t="shared" si="0"/>
        <v>0.8</v>
      </c>
      <c r="T21" s="2">
        <v>5.4363975524902299</v>
      </c>
      <c r="U21" s="2">
        <v>4.9653482437133798</v>
      </c>
      <c r="V21" s="2">
        <v>4.8048963546752903</v>
      </c>
      <c r="W21" s="11">
        <v>0.16045188903808599</v>
      </c>
      <c r="X21" s="2">
        <v>0.63150119781494096</v>
      </c>
      <c r="Y21" s="2">
        <v>0.63150119781494096</v>
      </c>
      <c r="Z21" s="2">
        <v>0.8</v>
      </c>
      <c r="AA21" s="2">
        <v>1</v>
      </c>
      <c r="AB21" s="2">
        <v>0.55555555555555602</v>
      </c>
      <c r="AC21" s="2">
        <v>0.71428571428571397</v>
      </c>
      <c r="AD21" s="2">
        <v>0</v>
      </c>
      <c r="AE21" s="2">
        <v>0.2</v>
      </c>
    </row>
    <row r="22" spans="1:31" x14ac:dyDescent="0.15">
      <c r="A22" s="6">
        <v>675</v>
      </c>
      <c r="B22">
        <v>15</v>
      </c>
      <c r="C22">
        <v>5</v>
      </c>
      <c r="D22">
        <v>10</v>
      </c>
      <c r="E22">
        <v>10</v>
      </c>
      <c r="F22">
        <v>9</v>
      </c>
      <c r="G22">
        <v>1</v>
      </c>
      <c r="H22">
        <v>6</v>
      </c>
      <c r="I22">
        <v>4</v>
      </c>
      <c r="J22">
        <v>0.75</v>
      </c>
      <c r="K22" s="3">
        <v>8.2255935668945295</v>
      </c>
      <c r="L22" s="10">
        <v>4.04166603088379</v>
      </c>
      <c r="M22">
        <v>2.92131423950195</v>
      </c>
      <c r="N22">
        <v>4.1723251342773402</v>
      </c>
      <c r="O22">
        <v>2</v>
      </c>
      <c r="P22">
        <v>2</v>
      </c>
      <c r="Q22">
        <v>11</v>
      </c>
      <c r="R22" s="16">
        <v>0.18179999999999999</v>
      </c>
      <c r="S22" s="16">
        <f t="shared" si="0"/>
        <v>0.2</v>
      </c>
      <c r="T22">
        <v>2.9559211730957</v>
      </c>
      <c r="U22">
        <v>2.7484648227691602</v>
      </c>
      <c r="V22">
        <v>2.5043489933013898</v>
      </c>
      <c r="W22" s="17">
        <v>0.24411582946777299</v>
      </c>
      <c r="X22">
        <v>0.45157217979431202</v>
      </c>
      <c r="Y22">
        <v>0.45157217979431202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6">
        <v>325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7.8486690521240199</v>
      </c>
      <c r="L23" s="10">
        <v>4.0500717163085902</v>
      </c>
      <c r="M23">
        <v>3.0804080963134801</v>
      </c>
      <c r="N23">
        <v>3.9068298339843701</v>
      </c>
      <c r="O23">
        <v>2</v>
      </c>
      <c r="P23">
        <v>2</v>
      </c>
      <c r="Q23">
        <v>11</v>
      </c>
      <c r="R23" s="16">
        <v>0.18179999999999999</v>
      </c>
      <c r="S23" s="16">
        <f t="shared" ref="S23:S56" si="1">O23/E23</f>
        <v>0.2</v>
      </c>
      <c r="T23">
        <v>3.2830562591552699</v>
      </c>
      <c r="U23">
        <v>3.1005103588104199</v>
      </c>
      <c r="V23">
        <v>2.78123211860657</v>
      </c>
      <c r="W23" s="17">
        <v>0.31927824020385698</v>
      </c>
      <c r="X23">
        <v>0.50182414054870605</v>
      </c>
      <c r="Y23">
        <v>0.50182414054870605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6">
        <v>651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 s="3">
        <v>7.64687156677246</v>
      </c>
      <c r="L24" s="10">
        <v>4.2193698883056596</v>
      </c>
      <c r="M24">
        <v>0.87535095214843694</v>
      </c>
      <c r="N24">
        <v>6.6478328704834002</v>
      </c>
      <c r="O24">
        <v>2</v>
      </c>
      <c r="P24">
        <v>2</v>
      </c>
      <c r="Q24">
        <v>12</v>
      </c>
      <c r="R24" s="16">
        <v>0.16669999999999999</v>
      </c>
      <c r="S24" s="16">
        <f t="shared" si="1"/>
        <v>0.2</v>
      </c>
      <c r="T24">
        <v>2.4450054168701199</v>
      </c>
      <c r="U24">
        <v>2.0833942890167201</v>
      </c>
      <c r="V24">
        <v>1.98368191719055</v>
      </c>
      <c r="W24" s="17">
        <v>9.9712371826171903E-2</v>
      </c>
      <c r="X24">
        <v>0.46132349967956499</v>
      </c>
      <c r="Y24">
        <v>0.46132349967956499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6">
        <v>934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 s="3">
        <v>8.6188640594482404</v>
      </c>
      <c r="L25" s="10">
        <v>4.1744632720947301</v>
      </c>
      <c r="M25">
        <v>0.104656219482422</v>
      </c>
      <c r="N25">
        <v>9.0006752014160192</v>
      </c>
      <c r="O25">
        <v>3</v>
      </c>
      <c r="P25">
        <v>3</v>
      </c>
      <c r="Q25">
        <v>13</v>
      </c>
      <c r="R25" s="16">
        <v>0.23080000000000001</v>
      </c>
      <c r="S25" s="16">
        <f t="shared" si="1"/>
        <v>0.3</v>
      </c>
      <c r="T25">
        <v>2.9652175903320299</v>
      </c>
      <c r="U25">
        <v>2.3937900066375701</v>
      </c>
      <c r="V25">
        <v>2.41355681419373</v>
      </c>
      <c r="W25" s="17">
        <v>1.9766807556152299E-2</v>
      </c>
      <c r="X25">
        <v>0.551660776138306</v>
      </c>
      <c r="Y25">
        <v>0.551660776138306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950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8.6675167083740199</v>
      </c>
      <c r="L26" s="10">
        <v>4.2599201202392596</v>
      </c>
      <c r="M26">
        <v>0.141372680664062</v>
      </c>
      <c r="N26">
        <v>8.8083477020263707</v>
      </c>
      <c r="O26">
        <v>3</v>
      </c>
      <c r="P26">
        <v>3</v>
      </c>
      <c r="Q26">
        <v>13</v>
      </c>
      <c r="R26" s="16">
        <v>0.23080000000000001</v>
      </c>
      <c r="S26" s="16">
        <f t="shared" si="1"/>
        <v>0.3</v>
      </c>
      <c r="T26">
        <v>2.8101425170898402</v>
      </c>
      <c r="U26">
        <v>2.26533007621765</v>
      </c>
      <c r="V26">
        <v>2.2691600322723402</v>
      </c>
      <c r="W26" s="17">
        <v>3.8299560546875E-3</v>
      </c>
      <c r="X26">
        <v>0.54098248481750499</v>
      </c>
      <c r="Y26">
        <v>0.54098248481750499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340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 s="3">
        <v>8.4743232727050799</v>
      </c>
      <c r="L27" s="10">
        <v>1.6982879638671899</v>
      </c>
      <c r="M27">
        <v>0.299484252929687</v>
      </c>
      <c r="N27">
        <v>7.7963790893554696</v>
      </c>
      <c r="O27">
        <v>6</v>
      </c>
      <c r="P27">
        <v>6</v>
      </c>
      <c r="Q27">
        <v>16</v>
      </c>
      <c r="R27" s="16">
        <v>0.375</v>
      </c>
      <c r="S27" s="16">
        <f t="shared" si="1"/>
        <v>0.6</v>
      </c>
      <c r="T27">
        <v>4.3938579559326199</v>
      </c>
      <c r="U27">
        <v>3.8487272262573202</v>
      </c>
      <c r="V27">
        <v>3.7890763282775901</v>
      </c>
      <c r="W27" s="17">
        <v>5.96508979797363E-2</v>
      </c>
      <c r="X27">
        <v>0.60478162765502896</v>
      </c>
      <c r="Y27">
        <v>0.60478162765502896</v>
      </c>
      <c r="Z27">
        <v>0.6</v>
      </c>
      <c r="AA27">
        <v>1</v>
      </c>
      <c r="AB27">
        <v>0.625</v>
      </c>
      <c r="AC27">
        <v>0.76923076923076905</v>
      </c>
      <c r="AD27">
        <v>0</v>
      </c>
      <c r="AE27">
        <v>0.4</v>
      </c>
    </row>
    <row r="28" spans="1:31" x14ac:dyDescent="0.15">
      <c r="A28" s="6">
        <v>398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8.1381702423095703</v>
      </c>
      <c r="L28" s="10">
        <v>4.1253604888915998</v>
      </c>
      <c r="M28">
        <v>2.6507339477539098</v>
      </c>
      <c r="N28">
        <v>5.0763721466064498</v>
      </c>
      <c r="O28">
        <v>2</v>
      </c>
      <c r="P28">
        <v>2</v>
      </c>
      <c r="Q28">
        <v>12</v>
      </c>
      <c r="R28" s="16">
        <v>0.16669999999999999</v>
      </c>
      <c r="S28" s="16">
        <f t="shared" si="1"/>
        <v>0.2</v>
      </c>
      <c r="T28">
        <v>3.2886447906494101</v>
      </c>
      <c r="U28">
        <v>3.0384707450866699</v>
      </c>
      <c r="V28">
        <v>2.7574930191039999</v>
      </c>
      <c r="W28" s="17">
        <v>0.28097772598266602</v>
      </c>
      <c r="X28">
        <v>0.53115177154541005</v>
      </c>
      <c r="Y28">
        <v>0.53115177154541005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655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8.1380214691162092</v>
      </c>
      <c r="L29" s="10">
        <v>1.7541408538818399</v>
      </c>
      <c r="M29">
        <v>0.421371459960937</v>
      </c>
      <c r="N29">
        <v>7.3078708648681596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3.7046566009521502</v>
      </c>
      <c r="U29">
        <v>3.2441484928131099</v>
      </c>
      <c r="V29">
        <v>3.1797206401824898</v>
      </c>
      <c r="W29" s="17">
        <v>6.4427852630615207E-2</v>
      </c>
      <c r="X29">
        <v>0.52493596076965299</v>
      </c>
      <c r="Y29">
        <v>0.52493596076965299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6">
        <v>622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7.8081207275390598</v>
      </c>
      <c r="L30" s="10">
        <v>1.7637920379638701</v>
      </c>
      <c r="M30">
        <v>1.19497299194336</v>
      </c>
      <c r="N30">
        <v>6.73870849609375</v>
      </c>
      <c r="O30">
        <v>7</v>
      </c>
      <c r="P30">
        <v>7</v>
      </c>
      <c r="Q30">
        <v>16</v>
      </c>
      <c r="R30" s="16">
        <v>0.4375</v>
      </c>
      <c r="S30" s="16">
        <f t="shared" si="1"/>
        <v>0.7</v>
      </c>
      <c r="T30">
        <v>3.85150146484375</v>
      </c>
      <c r="U30">
        <v>3.4511082172393799</v>
      </c>
      <c r="V30">
        <v>3.3478217124939</v>
      </c>
      <c r="W30" s="17">
        <v>0.103286504745483</v>
      </c>
      <c r="X30">
        <v>0.50367975234985396</v>
      </c>
      <c r="Y30">
        <v>0.50367975234985396</v>
      </c>
      <c r="Z30">
        <v>0.7</v>
      </c>
      <c r="AA30">
        <v>0.9</v>
      </c>
      <c r="AB30">
        <v>0.5625</v>
      </c>
      <c r="AC30">
        <v>0.69230769230769196</v>
      </c>
      <c r="AD30">
        <v>0.1</v>
      </c>
      <c r="AE30">
        <v>0.2</v>
      </c>
    </row>
    <row r="31" spans="1:31" x14ac:dyDescent="0.15">
      <c r="A31" s="6">
        <v>413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8.0559730529785192</v>
      </c>
      <c r="L31" s="10">
        <v>1.7736644744873</v>
      </c>
      <c r="M31">
        <v>0.46175765991210899</v>
      </c>
      <c r="N31">
        <v>7.1907444000244096</v>
      </c>
      <c r="O31">
        <v>5</v>
      </c>
      <c r="P31">
        <v>5</v>
      </c>
      <c r="Q31">
        <v>15</v>
      </c>
      <c r="R31" s="16">
        <v>0.33329999999999999</v>
      </c>
      <c r="S31" s="16">
        <f t="shared" si="1"/>
        <v>0.5</v>
      </c>
      <c r="T31">
        <v>3.9491081237793</v>
      </c>
      <c r="U31">
        <v>3.46913743019104</v>
      </c>
      <c r="V31">
        <v>3.3920943737029998</v>
      </c>
      <c r="W31" s="17">
        <v>7.7043056488037095E-2</v>
      </c>
      <c r="X31">
        <v>0.55701375007629395</v>
      </c>
      <c r="Y31">
        <v>0.55701375007629395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898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8.2239761352539098</v>
      </c>
      <c r="L32" s="10">
        <v>1.77823638916016</v>
      </c>
      <c r="M32">
        <v>0.34181594848632801</v>
      </c>
      <c r="N32">
        <v>7.1518363952636701</v>
      </c>
      <c r="O32">
        <v>5</v>
      </c>
      <c r="P32">
        <v>5</v>
      </c>
      <c r="Q32">
        <v>14</v>
      </c>
      <c r="R32" s="16">
        <v>0.35709999999999997</v>
      </c>
      <c r="S32" s="16">
        <f t="shared" si="1"/>
        <v>0.5</v>
      </c>
      <c r="T32">
        <v>3.6678562164306601</v>
      </c>
      <c r="U32">
        <v>3.2210676670074498</v>
      </c>
      <c r="V32">
        <v>3.1386377811431898</v>
      </c>
      <c r="W32" s="17">
        <v>8.2429885864257799E-2</v>
      </c>
      <c r="X32">
        <v>0.52921843528747603</v>
      </c>
      <c r="Y32">
        <v>0.52921843528747603</v>
      </c>
      <c r="Z32">
        <v>0.5</v>
      </c>
      <c r="AA32">
        <v>0.9</v>
      </c>
      <c r="AB32">
        <v>0.64285714285714302</v>
      </c>
      <c r="AC32">
        <v>0.75</v>
      </c>
      <c r="AD32">
        <v>0.1</v>
      </c>
      <c r="AE32">
        <v>0.4</v>
      </c>
    </row>
    <row r="33" spans="1:31" x14ac:dyDescent="0.15">
      <c r="A33" s="6">
        <v>952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9.2976856231689506</v>
      </c>
      <c r="L33" s="10">
        <v>1.77970123291016</v>
      </c>
      <c r="M33">
        <v>0.87759017944335904</v>
      </c>
      <c r="N33">
        <v>7.7329463958740199</v>
      </c>
      <c r="O33">
        <v>7</v>
      </c>
      <c r="P33">
        <v>7</v>
      </c>
      <c r="Q33">
        <v>17</v>
      </c>
      <c r="R33" s="16">
        <v>0.4118</v>
      </c>
      <c r="S33" s="16">
        <f t="shared" si="1"/>
        <v>0.7</v>
      </c>
      <c r="T33">
        <v>4.7303161621093697</v>
      </c>
      <c r="U33">
        <v>4.23921871185303</v>
      </c>
      <c r="V33">
        <v>4.0963802337646502</v>
      </c>
      <c r="W33" s="17">
        <v>0.14283847808837899</v>
      </c>
      <c r="X33">
        <v>0.63393592834472701</v>
      </c>
      <c r="Y33">
        <v>0.63393592834472701</v>
      </c>
      <c r="Z33">
        <v>0.7</v>
      </c>
      <c r="AA33">
        <v>1</v>
      </c>
      <c r="AB33">
        <v>0.58823529411764697</v>
      </c>
      <c r="AC33">
        <v>0.74074074074074103</v>
      </c>
      <c r="AD33">
        <v>0</v>
      </c>
      <c r="AE33">
        <v>0.3</v>
      </c>
    </row>
    <row r="34" spans="1:31" x14ac:dyDescent="0.15">
      <c r="A34" s="6">
        <v>777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 s="3">
        <v>8.9486865997314506</v>
      </c>
      <c r="L34" s="10">
        <v>1.78264808654785</v>
      </c>
      <c r="M34">
        <v>0.23514938354492201</v>
      </c>
      <c r="N34">
        <v>8.07464599609375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4.5312309265136701</v>
      </c>
      <c r="U34">
        <v>3.9839284420013401</v>
      </c>
      <c r="V34">
        <v>3.9108977317810099</v>
      </c>
      <c r="W34" s="17">
        <v>7.30307102203369E-2</v>
      </c>
      <c r="X34">
        <v>0.62033319473266602</v>
      </c>
      <c r="Y34">
        <v>0.62033319473266602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484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8.8144931793212908</v>
      </c>
      <c r="L35" s="10">
        <v>1.7835502624511701</v>
      </c>
      <c r="M35">
        <v>0.373977661132812</v>
      </c>
      <c r="N35">
        <v>8.1943149566650408</v>
      </c>
      <c r="O35">
        <v>6</v>
      </c>
      <c r="P35">
        <v>6</v>
      </c>
      <c r="Q35">
        <v>16</v>
      </c>
      <c r="R35" s="16">
        <v>0.375</v>
      </c>
      <c r="S35" s="16">
        <f t="shared" si="1"/>
        <v>0.6</v>
      </c>
      <c r="T35">
        <v>4.7864646911621103</v>
      </c>
      <c r="U35">
        <v>4.2123579978942898</v>
      </c>
      <c r="V35">
        <v>4.1573114395141602</v>
      </c>
      <c r="W35" s="17">
        <v>5.5046558380127002E-2</v>
      </c>
      <c r="X35">
        <v>0.629153251647949</v>
      </c>
      <c r="Y35">
        <v>0.629153251647949</v>
      </c>
      <c r="Z35">
        <v>0.6</v>
      </c>
      <c r="AA35">
        <v>1</v>
      </c>
      <c r="AB35">
        <v>0.625</v>
      </c>
      <c r="AC35">
        <v>0.76923076923076905</v>
      </c>
      <c r="AD35">
        <v>0</v>
      </c>
      <c r="AE35">
        <v>0.4</v>
      </c>
    </row>
    <row r="36" spans="1:31" x14ac:dyDescent="0.15">
      <c r="A36" s="6">
        <v>550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8.6461982727050799</v>
      </c>
      <c r="L36" s="10">
        <v>1.7879829406738299</v>
      </c>
      <c r="M36">
        <v>0.401031494140625</v>
      </c>
      <c r="N36">
        <v>7.96299171447754</v>
      </c>
      <c r="O36">
        <v>5</v>
      </c>
      <c r="P36">
        <v>5</v>
      </c>
      <c r="Q36">
        <v>14</v>
      </c>
      <c r="R36" s="16">
        <v>0.35709999999999997</v>
      </c>
      <c r="S36" s="16">
        <f t="shared" si="1"/>
        <v>0.5</v>
      </c>
      <c r="T36">
        <v>3.7097034454345699</v>
      </c>
      <c r="U36">
        <v>3.2565262317657502</v>
      </c>
      <c r="V36">
        <v>3.1910443305969198</v>
      </c>
      <c r="W36" s="17">
        <v>6.5481901168823201E-2</v>
      </c>
      <c r="X36">
        <v>0.51865911483764604</v>
      </c>
      <c r="Y36">
        <v>0.51865911483764604</v>
      </c>
      <c r="Z36">
        <v>0.5</v>
      </c>
      <c r="AA36">
        <v>0.9</v>
      </c>
      <c r="AB36">
        <v>0.64285714285714302</v>
      </c>
      <c r="AC36">
        <v>0.75</v>
      </c>
      <c r="AD36">
        <v>0.1</v>
      </c>
      <c r="AE36">
        <v>0.4</v>
      </c>
    </row>
    <row r="37" spans="1:31" x14ac:dyDescent="0.15">
      <c r="A37" s="6">
        <v>471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9.5644092559814506</v>
      </c>
      <c r="L37" s="10">
        <v>1.7996177673339799</v>
      </c>
      <c r="M37">
        <v>1.2210121154785201</v>
      </c>
      <c r="N37">
        <v>6.8129844665527299</v>
      </c>
      <c r="O37">
        <v>6</v>
      </c>
      <c r="P37">
        <v>6</v>
      </c>
      <c r="Q37">
        <v>16</v>
      </c>
      <c r="R37" s="16">
        <v>0.375</v>
      </c>
      <c r="S37" s="16">
        <f t="shared" si="1"/>
        <v>0.6</v>
      </c>
      <c r="T37">
        <v>4.6843013763427699</v>
      </c>
      <c r="U37">
        <v>4.3179864883422896</v>
      </c>
      <c r="V37">
        <v>4.0765180587768501</v>
      </c>
      <c r="W37" s="17">
        <v>0.24146842956542999</v>
      </c>
      <c r="X37">
        <v>0.60778331756591797</v>
      </c>
      <c r="Y37">
        <v>0.60778331756591797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416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12.912279129028301</v>
      </c>
      <c r="L38" s="10">
        <v>1.8050498962402299</v>
      </c>
      <c r="M38">
        <v>1.61069488525391</v>
      </c>
      <c r="N38">
        <v>10.397825241088899</v>
      </c>
      <c r="O38">
        <v>8</v>
      </c>
      <c r="P38">
        <v>8</v>
      </c>
      <c r="Q38">
        <v>18</v>
      </c>
      <c r="R38" s="16">
        <v>0.44440000000000002</v>
      </c>
      <c r="S38" s="16">
        <f t="shared" si="1"/>
        <v>0.8</v>
      </c>
      <c r="T38">
        <v>5.0610771179199201</v>
      </c>
      <c r="U38">
        <v>4.6764202117919904</v>
      </c>
      <c r="V38">
        <v>4.4359002113342303</v>
      </c>
      <c r="W38" s="17">
        <v>0.240520000457764</v>
      </c>
      <c r="X38">
        <v>0.62517690658569303</v>
      </c>
      <c r="Y38">
        <v>0.62517690658569303</v>
      </c>
      <c r="Z38">
        <v>0.8</v>
      </c>
      <c r="AA38">
        <v>1</v>
      </c>
      <c r="AB38">
        <v>0.55555555555555602</v>
      </c>
      <c r="AC38">
        <v>0.71428571428571397</v>
      </c>
      <c r="AD38">
        <v>0</v>
      </c>
      <c r="AE38">
        <v>0.2</v>
      </c>
    </row>
    <row r="39" spans="1:31" s="1" customFormat="1" x14ac:dyDescent="0.15">
      <c r="A39" s="8">
        <v>115</v>
      </c>
      <c r="B39" s="1">
        <v>17</v>
      </c>
      <c r="C39" s="1">
        <v>3</v>
      </c>
      <c r="D39" s="1">
        <v>10</v>
      </c>
      <c r="E39" s="1">
        <v>10</v>
      </c>
      <c r="F39" s="1">
        <v>10</v>
      </c>
      <c r="G39" s="1">
        <v>0</v>
      </c>
      <c r="H39" s="1">
        <v>7</v>
      </c>
      <c r="I39" s="1">
        <v>3</v>
      </c>
      <c r="J39" s="1">
        <v>0.85</v>
      </c>
      <c r="K39" s="12">
        <v>9.2486152648925799</v>
      </c>
      <c r="L39" s="12">
        <v>1.81095123291016</v>
      </c>
      <c r="M39" s="1">
        <v>0.80808639526367199</v>
      </c>
      <c r="N39" s="1">
        <v>7.2823505401611301</v>
      </c>
      <c r="O39" s="1">
        <v>6</v>
      </c>
      <c r="P39" s="1">
        <v>6</v>
      </c>
      <c r="Q39" s="1">
        <v>16</v>
      </c>
      <c r="R39" s="19">
        <v>0.375</v>
      </c>
      <c r="S39" s="19">
        <f t="shared" si="1"/>
        <v>0.6</v>
      </c>
      <c r="T39" s="1">
        <v>4.6824150085449201</v>
      </c>
      <c r="U39" s="1">
        <v>4.2321510314941397</v>
      </c>
      <c r="V39" s="1">
        <v>4.05267429351807</v>
      </c>
      <c r="W39" s="12">
        <v>0.179476737976074</v>
      </c>
      <c r="X39" s="1">
        <v>0.62974071502685502</v>
      </c>
      <c r="Y39" s="1">
        <v>0.62974071502685502</v>
      </c>
      <c r="Z39" s="1">
        <v>0.6</v>
      </c>
      <c r="AA39" s="1">
        <v>1</v>
      </c>
      <c r="AB39" s="1">
        <v>0.625</v>
      </c>
      <c r="AC39" s="1">
        <v>0.76923076923076905</v>
      </c>
      <c r="AD39" s="1">
        <v>0</v>
      </c>
      <c r="AE39" s="1">
        <v>0.4</v>
      </c>
    </row>
    <row r="40" spans="1:31" x14ac:dyDescent="0.15">
      <c r="A40" s="6">
        <v>363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8.4232196807861293</v>
      </c>
      <c r="L40" s="10">
        <v>4.5388679504394496</v>
      </c>
      <c r="M40">
        <v>2.7661094665527299</v>
      </c>
      <c r="N40">
        <v>6.7562885284423801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2.6287136077880899</v>
      </c>
      <c r="U40">
        <v>2.3235220909118599</v>
      </c>
      <c r="V40">
        <v>2.1354405879974401</v>
      </c>
      <c r="W40" s="17">
        <v>0.18808150291442899</v>
      </c>
      <c r="X40">
        <v>0.49327301979064903</v>
      </c>
      <c r="Y40">
        <v>0.49327301979064903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497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8.2943096160888707</v>
      </c>
      <c r="L41" s="10">
        <v>1.8165206909179701</v>
      </c>
      <c r="M41">
        <v>0.331817626953125</v>
      </c>
      <c r="N41">
        <v>7.08455467224121</v>
      </c>
      <c r="O41">
        <v>5</v>
      </c>
      <c r="P41">
        <v>5</v>
      </c>
      <c r="Q41">
        <v>15</v>
      </c>
      <c r="R41" s="16">
        <v>0.33329999999999999</v>
      </c>
      <c r="S41" s="16">
        <f t="shared" si="1"/>
        <v>0.5</v>
      </c>
      <c r="T41">
        <v>4.3002738952636701</v>
      </c>
      <c r="U41">
        <v>3.8012783527374299</v>
      </c>
      <c r="V41">
        <v>3.7155203819274898</v>
      </c>
      <c r="W41" s="17">
        <v>8.5757970809936496E-2</v>
      </c>
      <c r="X41">
        <v>0.58475351333618197</v>
      </c>
      <c r="Y41">
        <v>0.58475351333618197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327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8.7221698760986293</v>
      </c>
      <c r="L42" s="10">
        <v>1.8220977783203101</v>
      </c>
      <c r="M42">
        <v>0.285903930664062</v>
      </c>
      <c r="N42">
        <v>7.6596450805664098</v>
      </c>
      <c r="O42">
        <v>5</v>
      </c>
      <c r="P42">
        <v>5</v>
      </c>
      <c r="Q42">
        <v>15</v>
      </c>
      <c r="R42" s="16">
        <v>0.33329999999999999</v>
      </c>
      <c r="S42" s="16">
        <f t="shared" si="1"/>
        <v>0.5</v>
      </c>
      <c r="T42">
        <v>3.9355430603027299</v>
      </c>
      <c r="U42">
        <v>3.4455730915069598</v>
      </c>
      <c r="V42">
        <v>3.3615584373474099</v>
      </c>
      <c r="W42" s="17">
        <v>8.4014654159545898E-2</v>
      </c>
      <c r="X42">
        <v>0.57398462295532204</v>
      </c>
      <c r="Y42">
        <v>0.57398462295532204</v>
      </c>
      <c r="Z42">
        <v>0.5</v>
      </c>
      <c r="AA42">
        <v>1</v>
      </c>
      <c r="AB42">
        <v>0.66666666666666696</v>
      </c>
      <c r="AC42">
        <v>0.8</v>
      </c>
      <c r="AD42">
        <v>0</v>
      </c>
      <c r="AE42">
        <v>0.5</v>
      </c>
    </row>
    <row r="43" spans="1:31" x14ac:dyDescent="0.15">
      <c r="A43" s="6">
        <v>642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8.2491436004638707</v>
      </c>
      <c r="L43" s="10">
        <v>4.6044292449951199</v>
      </c>
      <c r="M43">
        <v>2.0677585601806601</v>
      </c>
      <c r="N43">
        <v>4.8840045928955096</v>
      </c>
      <c r="O43">
        <v>2</v>
      </c>
      <c r="P43">
        <v>2</v>
      </c>
      <c r="Q43">
        <v>12</v>
      </c>
      <c r="R43" s="16">
        <v>0.16669999999999999</v>
      </c>
      <c r="S43" s="16">
        <f t="shared" si="1"/>
        <v>0.2</v>
      </c>
      <c r="T43">
        <v>2.98447608947754</v>
      </c>
      <c r="U43">
        <v>2.7169127464294398</v>
      </c>
      <c r="V43">
        <v>2.4534752368927002</v>
      </c>
      <c r="W43" s="17">
        <v>0.263437509536743</v>
      </c>
      <c r="X43">
        <v>0.53100085258483898</v>
      </c>
      <c r="Y43">
        <v>0.53100085258483898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6">
        <v>284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8.4035091400146502</v>
      </c>
      <c r="L44" s="10">
        <v>4.52109718322754</v>
      </c>
      <c r="M44">
        <v>3.25227546691894</v>
      </c>
      <c r="N44">
        <v>5.2271785736084002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2.8538036346435498</v>
      </c>
      <c r="U44">
        <v>2.6473078727722199</v>
      </c>
      <c r="V44">
        <v>2.3487524986267099</v>
      </c>
      <c r="W44" s="17">
        <v>0.29855537414550798</v>
      </c>
      <c r="X44">
        <v>0.50505113601684604</v>
      </c>
      <c r="Y44">
        <v>0.50505113601684604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88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9.6956272125244105</v>
      </c>
      <c r="L45" s="10">
        <v>4.5290679931640598</v>
      </c>
      <c r="M45">
        <v>1.565185546875</v>
      </c>
      <c r="N45">
        <v>7.9766082763671902</v>
      </c>
      <c r="O45">
        <v>4</v>
      </c>
      <c r="P45">
        <v>4</v>
      </c>
      <c r="Q45">
        <v>14</v>
      </c>
      <c r="R45" s="16">
        <v>0.28570000000000001</v>
      </c>
      <c r="S45" s="16">
        <f t="shared" si="1"/>
        <v>0.4</v>
      </c>
      <c r="T45">
        <v>3.0759716033935498</v>
      </c>
      <c r="U45">
        <v>2.6498761177063002</v>
      </c>
      <c r="V45">
        <v>2.48664426803589</v>
      </c>
      <c r="W45" s="17">
        <v>0.16323184967040999</v>
      </c>
      <c r="X45">
        <v>0.58932733535766602</v>
      </c>
      <c r="Y45">
        <v>0.58932733535766602</v>
      </c>
      <c r="Z45">
        <v>0.4</v>
      </c>
      <c r="AA45">
        <v>1</v>
      </c>
      <c r="AB45">
        <v>0.71428571428571397</v>
      </c>
      <c r="AC45">
        <v>0.83333333333333304</v>
      </c>
      <c r="AD45">
        <v>0</v>
      </c>
      <c r="AE45">
        <v>0.6</v>
      </c>
    </row>
    <row r="46" spans="1:31" x14ac:dyDescent="0.15">
      <c r="A46" s="6">
        <v>910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8.2262592315673793</v>
      </c>
      <c r="L46" s="10">
        <v>1.8410511016845701</v>
      </c>
      <c r="M46">
        <v>0.51385498046875</v>
      </c>
      <c r="N46">
        <v>7.3240203857421902</v>
      </c>
      <c r="O46">
        <v>6</v>
      </c>
      <c r="P46">
        <v>6</v>
      </c>
      <c r="Q46">
        <v>16</v>
      </c>
      <c r="R46" s="16">
        <v>0.375</v>
      </c>
      <c r="S46" s="16">
        <f t="shared" si="1"/>
        <v>0.6</v>
      </c>
      <c r="T46">
        <v>4.0906486511230504</v>
      </c>
      <c r="U46">
        <v>3.5950996875762899</v>
      </c>
      <c r="V46">
        <v>3.5154266357421902</v>
      </c>
      <c r="W46" s="17">
        <v>7.9673051834106404E-2</v>
      </c>
      <c r="X46">
        <v>0.57522201538085904</v>
      </c>
      <c r="Y46">
        <v>0.57522201538085904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88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9.6956272125244105</v>
      </c>
      <c r="L47" s="10">
        <v>4.5290679931640598</v>
      </c>
      <c r="M47">
        <v>1.565185546875</v>
      </c>
      <c r="N47">
        <v>7.9766082763671902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3.0759716033935498</v>
      </c>
      <c r="U47">
        <v>2.6498761177063002</v>
      </c>
      <c r="V47">
        <v>2.48664426803589</v>
      </c>
      <c r="W47" s="17">
        <v>0.16323184967040999</v>
      </c>
      <c r="X47">
        <v>0.58932733535766602</v>
      </c>
      <c r="Y47">
        <v>0.58932733535766602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809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8.2403850555419904</v>
      </c>
      <c r="L48" s="10">
        <v>4.6117877960205096</v>
      </c>
      <c r="M48">
        <v>1.9810218811035201</v>
      </c>
      <c r="N48">
        <v>4.6868820190429696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3.2591457366943399</v>
      </c>
      <c r="U48">
        <v>2.9558663368225102</v>
      </c>
      <c r="V48">
        <v>2.6988549232482901</v>
      </c>
      <c r="W48" s="17">
        <v>0.25701141357421903</v>
      </c>
      <c r="X48">
        <v>0.56029081344604503</v>
      </c>
      <c r="Y48">
        <v>0.56029081344604503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320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 s="3">
        <v>7.5951519012451199</v>
      </c>
      <c r="L49" s="10">
        <v>4.5661144256591797</v>
      </c>
      <c r="M49">
        <v>1.33332443237305</v>
      </c>
      <c r="N49">
        <v>5.4785079956054696</v>
      </c>
      <c r="O49">
        <v>2</v>
      </c>
      <c r="P49">
        <v>2</v>
      </c>
      <c r="Q49">
        <v>11</v>
      </c>
      <c r="R49" s="16">
        <v>0.18179999999999999</v>
      </c>
      <c r="S49" s="16">
        <f t="shared" si="1"/>
        <v>0.2</v>
      </c>
      <c r="T49">
        <v>2.4018306732177699</v>
      </c>
      <c r="U49">
        <v>2.10686182975769</v>
      </c>
      <c r="V49">
        <v>1.9451868534088099</v>
      </c>
      <c r="W49" s="17">
        <v>0.16167497634887701</v>
      </c>
      <c r="X49">
        <v>0.45664381980896002</v>
      </c>
      <c r="Y49">
        <v>0.45664381980896002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s="1" customFormat="1" x14ac:dyDescent="0.15">
      <c r="A50" s="8">
        <v>944</v>
      </c>
      <c r="B50" s="1">
        <v>13</v>
      </c>
      <c r="C50" s="1">
        <v>7</v>
      </c>
      <c r="D50" s="1">
        <v>10</v>
      </c>
      <c r="E50" s="1">
        <v>10</v>
      </c>
      <c r="F50" s="1">
        <v>10</v>
      </c>
      <c r="G50" s="1">
        <v>0</v>
      </c>
      <c r="H50" s="1">
        <v>3</v>
      </c>
      <c r="I50" s="1">
        <v>7</v>
      </c>
      <c r="J50" s="1">
        <v>0.65</v>
      </c>
      <c r="K50" s="12">
        <v>8.2326736450195295</v>
      </c>
      <c r="L50" s="12">
        <v>4.9250335693359402</v>
      </c>
      <c r="M50" s="1">
        <v>1.24188232421875</v>
      </c>
      <c r="N50" s="1">
        <v>5.7638072967529297</v>
      </c>
      <c r="O50" s="1">
        <v>2</v>
      </c>
      <c r="P50" s="1">
        <v>2</v>
      </c>
      <c r="Q50" s="1">
        <v>12</v>
      </c>
      <c r="R50" s="19">
        <v>0.16669999999999999</v>
      </c>
      <c r="S50" s="19">
        <f t="shared" si="1"/>
        <v>0.2</v>
      </c>
      <c r="T50" s="1">
        <v>2.97713279724121</v>
      </c>
      <c r="U50" s="1">
        <v>2.6054446697235099</v>
      </c>
      <c r="V50" s="1">
        <v>2.4249529838561998</v>
      </c>
      <c r="W50" s="12">
        <v>0.18049168586730999</v>
      </c>
      <c r="X50" s="1">
        <v>0.55217981338500999</v>
      </c>
      <c r="Y50" s="1">
        <v>0.55217981338500999</v>
      </c>
      <c r="Z50" s="1">
        <v>0.2</v>
      </c>
      <c r="AA50" s="1">
        <v>1</v>
      </c>
      <c r="AB50" s="1">
        <v>0.83333333333333304</v>
      </c>
      <c r="AC50" s="1">
        <v>0.90909090909090895</v>
      </c>
      <c r="AD50" s="1">
        <v>0</v>
      </c>
      <c r="AE50" s="1">
        <v>0.8</v>
      </c>
    </row>
    <row r="51" spans="1:31" x14ac:dyDescent="0.15">
      <c r="A51" s="6">
        <v>150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 s="3">
        <v>8.5033740997314506</v>
      </c>
      <c r="L51" s="10">
        <v>4.7760276794433603</v>
      </c>
      <c r="M51">
        <v>1.00246429443359</v>
      </c>
      <c r="N51">
        <v>7.03369140625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3.2062320709228498</v>
      </c>
      <c r="U51">
        <v>2.7533073425293</v>
      </c>
      <c r="V51">
        <v>2.6248252391815199</v>
      </c>
      <c r="W51" s="17">
        <v>0.12848210334777799</v>
      </c>
      <c r="X51">
        <v>0.58140683174133301</v>
      </c>
      <c r="Y51">
        <v>0.58140683174133301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77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 s="3">
        <v>8.6666221618652308</v>
      </c>
      <c r="L52" s="10">
        <v>5.86057472229004</v>
      </c>
      <c r="M52">
        <v>2.9895076751709002</v>
      </c>
      <c r="N52">
        <v>5.2519721984863299</v>
      </c>
      <c r="O52">
        <v>1</v>
      </c>
      <c r="P52">
        <v>1</v>
      </c>
      <c r="Q52">
        <v>10</v>
      </c>
      <c r="R52" s="16">
        <v>0.1</v>
      </c>
      <c r="S52" s="16">
        <f t="shared" si="1"/>
        <v>0.1</v>
      </c>
      <c r="T52">
        <v>2.2257652282714799</v>
      </c>
      <c r="U52">
        <v>2.0427062511444101</v>
      </c>
      <c r="V52">
        <v>1.73527932167053</v>
      </c>
      <c r="W52" s="17">
        <v>0.30742692947387701</v>
      </c>
      <c r="X52">
        <v>0.49048590660095198</v>
      </c>
      <c r="Y52">
        <v>0.49048590660095198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x14ac:dyDescent="0.15">
      <c r="A53" s="6">
        <v>606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 s="3">
        <v>8.4685020446777308</v>
      </c>
      <c r="L53" s="10">
        <v>5.9465026855468697</v>
      </c>
      <c r="M53">
        <v>3.25703048706055</v>
      </c>
      <c r="N53">
        <v>4.5645465850830096</v>
      </c>
      <c r="O53">
        <v>1</v>
      </c>
      <c r="P53">
        <v>1</v>
      </c>
      <c r="Q53">
        <v>11</v>
      </c>
      <c r="R53" s="16">
        <v>9.0899999999999995E-2</v>
      </c>
      <c r="S53" s="16">
        <f t="shared" si="1"/>
        <v>0.1</v>
      </c>
      <c r="T53">
        <v>2.76801681518555</v>
      </c>
      <c r="U53">
        <v>2.5805613994598402</v>
      </c>
      <c r="V53">
        <v>2.2478957176208501</v>
      </c>
      <c r="W53" s="17">
        <v>0.33266568183898898</v>
      </c>
      <c r="X53">
        <v>0.52012109756469704</v>
      </c>
      <c r="Y53">
        <v>0.52012109756469704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6">
        <v>43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9.2298812866210902</v>
      </c>
      <c r="L54" s="10">
        <v>6.3182888031005904</v>
      </c>
      <c r="M54">
        <v>6.0869979858398402</v>
      </c>
      <c r="N54">
        <v>4.2744293212890598</v>
      </c>
      <c r="O54">
        <v>0</v>
      </c>
      <c r="P54">
        <v>0</v>
      </c>
      <c r="Q54">
        <v>10</v>
      </c>
      <c r="R54" s="16">
        <v>0</v>
      </c>
      <c r="S54" s="16">
        <f t="shared" si="1"/>
        <v>0</v>
      </c>
      <c r="T54">
        <v>2.9062728881835902</v>
      </c>
      <c r="U54">
        <v>2.8424408435821502</v>
      </c>
      <c r="V54">
        <v>2.3762557506561302</v>
      </c>
      <c r="W54" s="17">
        <v>0.466185092926025</v>
      </c>
      <c r="X54">
        <v>0.53001713752746604</v>
      </c>
      <c r="Y54">
        <v>0.53001713752746604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</row>
    <row r="55" spans="1:31" s="1" customFormat="1" x14ac:dyDescent="0.15">
      <c r="A55" s="8">
        <v>616</v>
      </c>
      <c r="B55" s="1">
        <v>14</v>
      </c>
      <c r="C55" s="1">
        <v>6</v>
      </c>
      <c r="D55" s="1">
        <v>10</v>
      </c>
      <c r="E55" s="1">
        <v>10</v>
      </c>
      <c r="F55" s="1">
        <v>10</v>
      </c>
      <c r="G55" s="1">
        <v>0</v>
      </c>
      <c r="H55" s="1">
        <v>4</v>
      </c>
      <c r="I55" s="1">
        <v>6</v>
      </c>
      <c r="J55" s="1">
        <v>0.7</v>
      </c>
      <c r="K55" s="12">
        <v>8.7890281677246094</v>
      </c>
      <c r="L55" s="12">
        <v>6.4778995513915998</v>
      </c>
      <c r="M55" s="1">
        <v>5.6865520477294904</v>
      </c>
      <c r="N55" s="1">
        <v>4.4588947296142596</v>
      </c>
      <c r="O55" s="1">
        <v>0</v>
      </c>
      <c r="P55" s="1">
        <v>0</v>
      </c>
      <c r="Q55" s="1">
        <v>10</v>
      </c>
      <c r="R55" s="19">
        <v>0</v>
      </c>
      <c r="S55" s="19">
        <f t="shared" si="1"/>
        <v>0</v>
      </c>
      <c r="T55" s="1">
        <v>2.5340843200683598</v>
      </c>
      <c r="U55" s="1">
        <v>2.4535269737243599</v>
      </c>
      <c r="V55" s="1">
        <v>2.0244913101196298</v>
      </c>
      <c r="W55" s="12">
        <v>0.429035663604736</v>
      </c>
      <c r="X55" s="1">
        <v>0.50959300994873002</v>
      </c>
      <c r="Y55" s="1">
        <v>0.50959300994873002</v>
      </c>
      <c r="Z55" s="1">
        <v>0</v>
      </c>
      <c r="AA55" s="1">
        <v>1</v>
      </c>
      <c r="AB55" s="1">
        <v>1</v>
      </c>
      <c r="AC55" s="1">
        <v>1</v>
      </c>
      <c r="AD55" s="1">
        <v>0</v>
      </c>
      <c r="AE55" s="1">
        <v>1</v>
      </c>
    </row>
    <row r="56" spans="1:31" x14ac:dyDescent="0.15">
      <c r="A56" s="6">
        <v>479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8.4685764312744105</v>
      </c>
      <c r="L56" s="10">
        <v>5.1287879943847701</v>
      </c>
      <c r="M56">
        <v>3.6624755859375</v>
      </c>
      <c r="N56">
        <v>3.7469463348388699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3.0307636260986301</v>
      </c>
      <c r="U56">
        <v>2.8745484352111799</v>
      </c>
      <c r="V56">
        <v>2.4898514747619598</v>
      </c>
      <c r="W56" s="17">
        <v>0.38469696044921903</v>
      </c>
      <c r="X56">
        <v>0.54091215133667003</v>
      </c>
      <c r="Y56">
        <v>0.54091215133667003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2.5010268471457739</v>
      </c>
      <c r="W57" s="17">
        <f t="shared" ref="W57:AE57" si="2">AVERAGE(W2:W56)</f>
        <v>0.15486946105957028</v>
      </c>
      <c r="Z57" s="3">
        <f t="shared" si="2"/>
        <v>0.50000000000000011</v>
      </c>
      <c r="AA57" s="3">
        <f t="shared" si="2"/>
        <v>0.97454545454545427</v>
      </c>
      <c r="AB57" s="3">
        <f t="shared" si="2"/>
        <v>0.68036999448623425</v>
      </c>
      <c r="AC57" s="3">
        <f t="shared" si="2"/>
        <v>0.79505849436556808</v>
      </c>
      <c r="AD57" s="3">
        <f t="shared" si="2"/>
        <v>2.5454545454545455E-2</v>
      </c>
      <c r="AE57" s="3">
        <f t="shared" si="2"/>
        <v>0.47454545454545455</v>
      </c>
    </row>
    <row r="58" spans="1:31" s="3" customFormat="1" x14ac:dyDescent="0.15">
      <c r="K58" s="14" t="s">
        <v>30</v>
      </c>
      <c r="L58" s="10">
        <f>MAX(L2:L56)</f>
        <v>6.4778995513915998</v>
      </c>
      <c r="W58" s="17">
        <f t="shared" ref="W58:AE58" si="3">MAX(W2:W56)</f>
        <v>0.466185092926025</v>
      </c>
      <c r="Z58" s="3">
        <f t="shared" si="3"/>
        <v>0.9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0.2</v>
      </c>
      <c r="AE58" s="3">
        <f t="shared" si="3"/>
        <v>1</v>
      </c>
    </row>
    <row r="59" spans="1:31" s="3" customFormat="1" x14ac:dyDescent="0.15">
      <c r="L59" s="10">
        <f>MIN(L2:L56)</f>
        <v>0.44884490966796903</v>
      </c>
      <c r="W59" s="17">
        <f t="shared" ref="W59:AE59" si="4">MIN(W2:W56)</f>
        <v>3.8299560546875E-3</v>
      </c>
      <c r="Z59" s="3">
        <f t="shared" si="4"/>
        <v>0</v>
      </c>
      <c r="AA59" s="3">
        <f t="shared" si="4"/>
        <v>0.8</v>
      </c>
      <c r="AB59" s="3">
        <f t="shared" si="4"/>
        <v>0.52631578947368396</v>
      </c>
      <c r="AC59" s="3">
        <f t="shared" si="4"/>
        <v>0.66666666666666696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165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3</v>
      </c>
      <c r="M68">
        <v>30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s="26" customFormat="1" x14ac:dyDescent="0.15">
      <c r="K69" s="27" t="s">
        <v>66</v>
      </c>
      <c r="L69" s="27">
        <f>COUNTIF(L2:L56,"&lt;0.838")-COUNTIF(L2:L56,"&lt;0.643")</f>
        <v>17</v>
      </c>
      <c r="P69" s="3">
        <v>0.45</v>
      </c>
      <c r="Q69" s="3">
        <v>-900</v>
      </c>
      <c r="R69" s="3">
        <v>1100</v>
      </c>
      <c r="S69" s="3">
        <v>55</v>
      </c>
      <c r="W69" s="27"/>
    </row>
    <row r="70" spans="11:23" x14ac:dyDescent="0.15">
      <c r="K70" s="3" t="s">
        <v>67</v>
      </c>
      <c r="L70" s="3">
        <f>COUNTIF(L2:L56,"&lt;1.033")-COUNTIF(L2:L56,"&lt;0.838")</f>
        <v>0</v>
      </c>
      <c r="M70">
        <v>70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0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12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3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3"/>
    </row>
    <row r="78" spans="11:23" x14ac:dyDescent="0.15">
      <c r="K78" s="3" t="s">
        <v>75</v>
      </c>
      <c r="L78" s="3">
        <f>COUNTIF(L2:L56,"&lt;2.593")-COUNTIF(L2:L56,"&lt;2.398")</f>
        <v>0</v>
      </c>
      <c r="M78" s="3">
        <v>16</v>
      </c>
      <c r="W78" s="3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>
        <v>3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3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3</v>
      </c>
      <c r="W86" s="3"/>
    </row>
    <row r="87" spans="11:23" x14ac:dyDescent="0.15">
      <c r="K87" s="3" t="s">
        <v>84</v>
      </c>
      <c r="L87" s="3">
        <f>COUNTIF(L2:L56,"&lt;4.348")-COUNTIF(L2:L56,"&lt;4.153")</f>
        <v>3</v>
      </c>
      <c r="W87" s="17"/>
    </row>
    <row r="88" spans="11:23" x14ac:dyDescent="0.15">
      <c r="K88" s="3" t="s">
        <v>85</v>
      </c>
      <c r="L88" s="3">
        <f>COUNTIF(L2:L56,"&lt;4.543")-COUNTIF(L2:L56,"&lt;4.348")</f>
        <v>4</v>
      </c>
      <c r="N88" s="3">
        <v>1.9079999999999999</v>
      </c>
      <c r="O88" s="3">
        <v>0.155</v>
      </c>
      <c r="W88" s="17"/>
    </row>
    <row r="89" spans="11:23" x14ac:dyDescent="0.15">
      <c r="K89" s="3" t="s">
        <v>86</v>
      </c>
      <c r="L89" s="3">
        <f>COUNTIF(L2:L56,"&lt;4.738")-COUNTIF(L2:L56,"&lt;4.543")</f>
        <v>3</v>
      </c>
      <c r="N89" s="3">
        <v>2.5009999999999999</v>
      </c>
      <c r="O89" s="3">
        <v>0.21299999999999999</v>
      </c>
      <c r="W89" s="17"/>
    </row>
    <row r="90" spans="11:23" x14ac:dyDescent="0.15">
      <c r="K90" s="3" t="s">
        <v>87</v>
      </c>
      <c r="L90" s="3">
        <f>COUNTIF(L2:L56,"&lt;4.933")-COUNTIF(L2:L56,"&lt;4.738")</f>
        <v>2</v>
      </c>
      <c r="N90" s="3">
        <v>3.472</v>
      </c>
      <c r="O90" s="3">
        <v>0.29099999999999998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1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2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E95"/>
  <sheetViews>
    <sheetView topLeftCell="F36" workbookViewId="0">
      <selection activeCell="G3" sqref="G3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15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8">
        <v>163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7.4256305694580096</v>
      </c>
      <c r="L2" s="12">
        <v>0.83473587036132801</v>
      </c>
      <c r="M2" s="1">
        <v>0.332138061523437</v>
      </c>
      <c r="N2" s="1">
        <v>7.7402610778808603</v>
      </c>
      <c r="O2" s="1">
        <v>6</v>
      </c>
      <c r="P2" s="1">
        <v>6</v>
      </c>
      <c r="Q2" s="1">
        <v>14</v>
      </c>
      <c r="R2" s="19">
        <v>0.42859999999999998</v>
      </c>
      <c r="S2" s="19">
        <f t="shared" ref="S2:S21" si="0">O2/E2</f>
        <v>0.6</v>
      </c>
      <c r="T2" s="1">
        <v>4.3062992095947301</v>
      </c>
      <c r="U2" s="1">
        <v>3.8120882511138898</v>
      </c>
      <c r="V2" s="1">
        <v>3.8161759376525901</v>
      </c>
      <c r="W2" s="12">
        <v>4.0876865386962899E-3</v>
      </c>
      <c r="X2" s="1">
        <v>0.490123271942139</v>
      </c>
      <c r="Y2" s="1">
        <v>0.490123271942139</v>
      </c>
      <c r="Z2" s="1">
        <v>0.6</v>
      </c>
      <c r="AA2" s="1">
        <v>0.8</v>
      </c>
      <c r="AB2" s="1">
        <v>0.57142857142857095</v>
      </c>
      <c r="AC2" s="1">
        <v>0.66666666666666696</v>
      </c>
      <c r="AD2" s="1">
        <v>0.2</v>
      </c>
      <c r="AE2" s="1">
        <v>0.2</v>
      </c>
    </row>
    <row r="3" spans="1:31" x14ac:dyDescent="0.15">
      <c r="A3" s="6">
        <v>662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9.0630798339843697</v>
      </c>
      <c r="L3" s="10">
        <v>0.69129943847656194</v>
      </c>
      <c r="M3">
        <v>0.214241027832031</v>
      </c>
      <c r="N3">
        <v>8.0794696807861293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4.9468879699706996</v>
      </c>
      <c r="U3">
        <v>4.4549541473388699</v>
      </c>
      <c r="V3">
        <v>4.3756690025329599</v>
      </c>
      <c r="W3" s="17">
        <v>7.9285144805908203E-2</v>
      </c>
      <c r="X3">
        <v>0.57121896743774403</v>
      </c>
      <c r="Y3">
        <v>0.57121896743774403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394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8.6461200714111293</v>
      </c>
      <c r="L4" s="10">
        <v>0.75197601318359397</v>
      </c>
      <c r="M4">
        <v>0.34392166137695301</v>
      </c>
      <c r="N4">
        <v>7.8274116516113299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4.8341197967529297</v>
      </c>
      <c r="U4">
        <v>4.3734588623046902</v>
      </c>
      <c r="V4">
        <v>4.2902665138244602</v>
      </c>
      <c r="W4" s="17">
        <v>8.3192348480224595E-2</v>
      </c>
      <c r="X4">
        <v>0.54385328292846702</v>
      </c>
      <c r="Y4">
        <v>0.54385328292846702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730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9.22979736328125</v>
      </c>
      <c r="L5" s="10">
        <v>0.79234123229980502</v>
      </c>
      <c r="M5">
        <v>0.33351898193359403</v>
      </c>
      <c r="N5">
        <v>8.2526779174804705</v>
      </c>
      <c r="O5">
        <v>6</v>
      </c>
      <c r="P5">
        <v>6</v>
      </c>
      <c r="Q5">
        <v>15</v>
      </c>
      <c r="R5" s="16">
        <v>0.4</v>
      </c>
      <c r="S5" s="16">
        <f t="shared" si="0"/>
        <v>0.6</v>
      </c>
      <c r="T5">
        <v>4.6311798095703098</v>
      </c>
      <c r="U5">
        <v>4.1882486343383798</v>
      </c>
      <c r="V5">
        <v>4.1018190383911097</v>
      </c>
      <c r="W5" s="17">
        <v>8.6429595947265597E-2</v>
      </c>
      <c r="X5">
        <v>0.529360771179199</v>
      </c>
      <c r="Y5">
        <v>0.529360771179199</v>
      </c>
      <c r="Z5">
        <v>0.6</v>
      </c>
      <c r="AA5">
        <v>0.9</v>
      </c>
      <c r="AB5">
        <v>0.6</v>
      </c>
      <c r="AC5">
        <v>0.72</v>
      </c>
      <c r="AD5">
        <v>0.1</v>
      </c>
      <c r="AE5">
        <v>0.3</v>
      </c>
    </row>
    <row r="6" spans="1:31" s="1" customFormat="1" x14ac:dyDescent="0.15">
      <c r="A6" s="6">
        <v>337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9.7676258087158203</v>
      </c>
      <c r="L6" s="10">
        <v>0.74655914306640603</v>
      </c>
      <c r="M6">
        <v>0.241783142089844</v>
      </c>
      <c r="N6">
        <v>8.7524642944335902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5.3478622436523402</v>
      </c>
      <c r="U6">
        <v>4.8198900222778303</v>
      </c>
      <c r="V6">
        <v>4.7304625511169398</v>
      </c>
      <c r="W6" s="17">
        <v>8.94274711608887E-2</v>
      </c>
      <c r="X6">
        <v>0.61739969253539995</v>
      </c>
      <c r="Y6">
        <v>0.61739969253539995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10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9.4220714569091797</v>
      </c>
      <c r="L7" s="10">
        <v>0.80937194824218694</v>
      </c>
      <c r="M7">
        <v>0.32625579833984403</v>
      </c>
      <c r="N7">
        <v>8.3502616882324201</v>
      </c>
      <c r="O7">
        <v>6</v>
      </c>
      <c r="P7">
        <v>6</v>
      </c>
      <c r="Q7">
        <v>15</v>
      </c>
      <c r="R7" s="16">
        <v>0.4</v>
      </c>
      <c r="S7" s="16">
        <f t="shared" si="0"/>
        <v>0.6</v>
      </c>
      <c r="T7">
        <v>4.9070892333984402</v>
      </c>
      <c r="U7">
        <v>4.4338440895080602</v>
      </c>
      <c r="V7">
        <v>4.3392705917358398</v>
      </c>
      <c r="W7" s="17">
        <v>9.4573497772216797E-2</v>
      </c>
      <c r="X7">
        <v>0.56781864166259799</v>
      </c>
      <c r="Y7">
        <v>0.56781864166259799</v>
      </c>
      <c r="Z7">
        <v>0.6</v>
      </c>
      <c r="AA7">
        <v>0.9</v>
      </c>
      <c r="AB7">
        <v>0.6</v>
      </c>
      <c r="AC7">
        <v>0.72</v>
      </c>
      <c r="AD7">
        <v>0.1</v>
      </c>
      <c r="AE7">
        <v>0.3</v>
      </c>
    </row>
    <row r="8" spans="1:31" x14ac:dyDescent="0.15">
      <c r="A8" s="8">
        <v>915</v>
      </c>
      <c r="B8" s="1">
        <v>19</v>
      </c>
      <c r="C8" s="1">
        <v>1</v>
      </c>
      <c r="D8" s="1">
        <v>10</v>
      </c>
      <c r="E8" s="1">
        <v>10</v>
      </c>
      <c r="F8" s="1">
        <v>10</v>
      </c>
      <c r="G8" s="1">
        <v>0</v>
      </c>
      <c r="H8" s="1">
        <v>9</v>
      </c>
      <c r="I8" s="1">
        <v>1</v>
      </c>
      <c r="J8" s="1">
        <v>0.95</v>
      </c>
      <c r="K8" s="12">
        <v>11.6143226623535</v>
      </c>
      <c r="L8" s="12">
        <v>0.63996124267578103</v>
      </c>
      <c r="M8" s="1">
        <v>0.46014785766601601</v>
      </c>
      <c r="N8" s="1">
        <v>10.395582199096699</v>
      </c>
      <c r="O8" s="1">
        <v>7</v>
      </c>
      <c r="P8" s="1">
        <v>7</v>
      </c>
      <c r="Q8" s="1">
        <v>17</v>
      </c>
      <c r="R8" s="19">
        <v>0.4118</v>
      </c>
      <c r="S8" s="19">
        <f t="shared" si="0"/>
        <v>0.7</v>
      </c>
      <c r="T8" s="1">
        <v>5.3450222015380904</v>
      </c>
      <c r="U8" s="1">
        <v>4.8760857582092303</v>
      </c>
      <c r="V8" s="1">
        <v>4.7778882980346697</v>
      </c>
      <c r="W8" s="12">
        <v>9.8197460174560505E-2</v>
      </c>
      <c r="X8" s="1">
        <v>0.56713390350341797</v>
      </c>
      <c r="Y8" s="1">
        <v>0.56713390350341797</v>
      </c>
      <c r="Z8" s="1">
        <v>0.7</v>
      </c>
      <c r="AA8" s="1">
        <v>1</v>
      </c>
      <c r="AB8" s="1">
        <v>0.58823529411764697</v>
      </c>
      <c r="AC8" s="1">
        <v>0.74074074074074103</v>
      </c>
      <c r="AD8" s="1">
        <v>0</v>
      </c>
      <c r="AE8" s="1">
        <v>0.3</v>
      </c>
    </row>
    <row r="9" spans="1:31" x14ac:dyDescent="0.15">
      <c r="A9" s="6">
        <v>424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9.0780410766601598</v>
      </c>
      <c r="L9" s="10">
        <v>0.80134582519531194</v>
      </c>
      <c r="M9">
        <v>0.30031967163085899</v>
      </c>
      <c r="N9">
        <v>7.8407230377197301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4.9747390747070304</v>
      </c>
      <c r="U9">
        <v>4.5059680938720703</v>
      </c>
      <c r="V9">
        <v>4.4059338569641104</v>
      </c>
      <c r="W9" s="17">
        <v>0.100034236907959</v>
      </c>
      <c r="X9">
        <v>0.56880521774292003</v>
      </c>
      <c r="Y9">
        <v>0.56880521774292003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279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12.5115242004394</v>
      </c>
      <c r="L10" s="10">
        <v>0.68904113769531194</v>
      </c>
      <c r="M10">
        <v>0.51513671875</v>
      </c>
      <c r="N10">
        <v>11.397050857544</v>
      </c>
      <c r="O10">
        <v>9</v>
      </c>
      <c r="P10">
        <v>9</v>
      </c>
      <c r="Q10">
        <v>19</v>
      </c>
      <c r="R10" s="16">
        <v>0.47370000000000001</v>
      </c>
      <c r="S10" s="16">
        <f t="shared" si="0"/>
        <v>0.9</v>
      </c>
      <c r="T10">
        <v>5.5754928588867196</v>
      </c>
      <c r="U10">
        <v>5.0785012245178196</v>
      </c>
      <c r="V10">
        <v>4.9705786705017099</v>
      </c>
      <c r="W10" s="17">
        <v>0.107922554016113</v>
      </c>
      <c r="X10">
        <v>0.60491418838500999</v>
      </c>
      <c r="Y10">
        <v>0.60491418838500999</v>
      </c>
      <c r="Z10">
        <v>0.9</v>
      </c>
      <c r="AA10">
        <v>1</v>
      </c>
      <c r="AB10">
        <v>0.52631578947368396</v>
      </c>
      <c r="AC10">
        <v>0.68965517241379304</v>
      </c>
      <c r="AD10">
        <v>0</v>
      </c>
      <c r="AE10">
        <v>0.1</v>
      </c>
    </row>
    <row r="11" spans="1:31" x14ac:dyDescent="0.15">
      <c r="A11" s="6">
        <v>748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11.8353080749512</v>
      </c>
      <c r="L11" s="10">
        <v>0.69150924682617199</v>
      </c>
      <c r="M11">
        <v>0.51949310302734397</v>
      </c>
      <c r="N11">
        <v>10.6618309020996</v>
      </c>
      <c r="O11">
        <v>8</v>
      </c>
      <c r="P11">
        <v>8</v>
      </c>
      <c r="Q11">
        <v>18</v>
      </c>
      <c r="R11" s="16">
        <v>0.44440000000000002</v>
      </c>
      <c r="S11" s="16">
        <f t="shared" si="0"/>
        <v>0.8</v>
      </c>
      <c r="T11">
        <v>4.9045391082763699</v>
      </c>
      <c r="U11">
        <v>4.46850490570068</v>
      </c>
      <c r="V11">
        <v>4.3578910827636701</v>
      </c>
      <c r="W11" s="17">
        <v>0.110613822937012</v>
      </c>
      <c r="X11">
        <v>0.54664802551269498</v>
      </c>
      <c r="Y11">
        <v>0.54664802551269498</v>
      </c>
      <c r="Z11">
        <v>0.8</v>
      </c>
      <c r="AA11">
        <v>1</v>
      </c>
      <c r="AB11">
        <v>0.55555555555555602</v>
      </c>
      <c r="AC11">
        <v>0.71428571428571397</v>
      </c>
      <c r="AD11">
        <v>0</v>
      </c>
      <c r="AE11">
        <v>0.2</v>
      </c>
    </row>
    <row r="12" spans="1:31" x14ac:dyDescent="0.15">
      <c r="A12" s="6">
        <v>788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11.9521636962891</v>
      </c>
      <c r="L12" s="10">
        <v>0.60764694213867199</v>
      </c>
      <c r="M12">
        <v>0.41011428833007801</v>
      </c>
      <c r="N12">
        <v>10.629655838012701</v>
      </c>
      <c r="O12">
        <v>8</v>
      </c>
      <c r="P12">
        <v>8</v>
      </c>
      <c r="Q12">
        <v>18</v>
      </c>
      <c r="R12" s="16">
        <v>0.44440000000000002</v>
      </c>
      <c r="S12" s="16">
        <f t="shared" si="0"/>
        <v>0.8</v>
      </c>
      <c r="T12">
        <v>5.0951061248779297</v>
      </c>
      <c r="U12">
        <v>4.6592922210693404</v>
      </c>
      <c r="V12">
        <v>4.5451555252075204</v>
      </c>
      <c r="W12" s="17">
        <v>0.114136695861816</v>
      </c>
      <c r="X12">
        <v>0.54995059967041005</v>
      </c>
      <c r="Y12">
        <v>0.54995059967041005</v>
      </c>
      <c r="Z12">
        <v>0.8</v>
      </c>
      <c r="AA12">
        <v>1</v>
      </c>
      <c r="AB12">
        <v>0.55555555555555602</v>
      </c>
      <c r="AC12">
        <v>0.71428571428571397</v>
      </c>
      <c r="AD12">
        <v>0</v>
      </c>
      <c r="AE12">
        <v>0.2</v>
      </c>
    </row>
    <row r="13" spans="1:31" x14ac:dyDescent="0.15">
      <c r="A13" s="6">
        <v>437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10.362770080566399</v>
      </c>
      <c r="L13" s="10">
        <v>0.80359649658203103</v>
      </c>
      <c r="M13">
        <v>0.199333190917969</v>
      </c>
      <c r="N13">
        <v>8.9276485443115199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5.5548152923584002</v>
      </c>
      <c r="U13">
        <v>5.0090694427490199</v>
      </c>
      <c r="V13">
        <v>4.8900384902954102</v>
      </c>
      <c r="W13" s="17">
        <v>0.119030952453613</v>
      </c>
      <c r="X13">
        <v>0.66477680206298795</v>
      </c>
      <c r="Y13">
        <v>0.66477680206298795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945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11.826662063598601</v>
      </c>
      <c r="L14" s="10">
        <v>0.83002471923828103</v>
      </c>
      <c r="M14">
        <v>0.65362167358398404</v>
      </c>
      <c r="N14">
        <v>10.4545288085937</v>
      </c>
      <c r="O14">
        <v>8</v>
      </c>
      <c r="P14">
        <v>8</v>
      </c>
      <c r="Q14">
        <v>17</v>
      </c>
      <c r="R14" s="16">
        <v>0.47060000000000002</v>
      </c>
      <c r="S14" s="16">
        <f t="shared" si="0"/>
        <v>0.8</v>
      </c>
      <c r="T14">
        <v>4.9697341918945304</v>
      </c>
      <c r="U14">
        <v>4.5560193061828604</v>
      </c>
      <c r="V14">
        <v>4.4299230575561497</v>
      </c>
      <c r="W14" s="17">
        <v>0.12609624862670901</v>
      </c>
      <c r="X14">
        <v>0.53981113433837902</v>
      </c>
      <c r="Y14">
        <v>0.53981113433837902</v>
      </c>
      <c r="Z14">
        <v>0.8</v>
      </c>
      <c r="AA14">
        <v>0.9</v>
      </c>
      <c r="AB14">
        <v>0.52941176470588203</v>
      </c>
      <c r="AC14">
        <v>0.66666666666666696</v>
      </c>
      <c r="AD14">
        <v>0.1</v>
      </c>
      <c r="AE14">
        <v>0.1</v>
      </c>
    </row>
    <row r="15" spans="1:31" x14ac:dyDescent="0.15">
      <c r="A15" s="6">
        <v>879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12.1690883636475</v>
      </c>
      <c r="L15" s="10">
        <v>0.76646423339843694</v>
      </c>
      <c r="M15">
        <v>0.56353759765625</v>
      </c>
      <c r="N15">
        <v>10.640342712402299</v>
      </c>
      <c r="O15">
        <v>6</v>
      </c>
      <c r="P15">
        <v>6</v>
      </c>
      <c r="Q15">
        <v>15</v>
      </c>
      <c r="R15" s="16">
        <v>0.4</v>
      </c>
      <c r="S15" s="16">
        <f t="shared" si="0"/>
        <v>0.6</v>
      </c>
      <c r="T15">
        <v>4.9484233856201199</v>
      </c>
      <c r="U15">
        <v>4.54335594177246</v>
      </c>
      <c r="V15">
        <v>4.4045906066894496</v>
      </c>
      <c r="W15" s="17">
        <v>0.13876533508300801</v>
      </c>
      <c r="X15">
        <v>0.54383277893066395</v>
      </c>
      <c r="Y15">
        <v>0.54383277893066395</v>
      </c>
      <c r="Z15">
        <v>0.6</v>
      </c>
      <c r="AA15">
        <v>0.9</v>
      </c>
      <c r="AB15">
        <v>0.6</v>
      </c>
      <c r="AC15">
        <v>0.72</v>
      </c>
      <c r="AD15">
        <v>0.1</v>
      </c>
      <c r="AE15">
        <v>0.3</v>
      </c>
    </row>
    <row r="16" spans="1:31" x14ac:dyDescent="0.15">
      <c r="A16" s="6">
        <v>165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12.1975288391113</v>
      </c>
      <c r="L16" s="10">
        <v>0.72703552246093694</v>
      </c>
      <c r="M16">
        <v>0.51640319824218694</v>
      </c>
      <c r="N16">
        <v>10.6387157440185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5.1443672180175799</v>
      </c>
      <c r="U16">
        <v>4.70526123046875</v>
      </c>
      <c r="V16">
        <v>4.5597567558288601</v>
      </c>
      <c r="W16" s="17">
        <v>0.14550447463989299</v>
      </c>
      <c r="X16">
        <v>0.58461046218872104</v>
      </c>
      <c r="Y16">
        <v>0.58461046218872104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503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12.247621536254901</v>
      </c>
      <c r="L17" s="10">
        <v>0.67316055297851596</v>
      </c>
      <c r="M17">
        <v>0.45738601684570301</v>
      </c>
      <c r="N17">
        <v>10.702716827392599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5.0876998901367196</v>
      </c>
      <c r="U17">
        <v>4.6474313735961896</v>
      </c>
      <c r="V17">
        <v>4.4998464584350604</v>
      </c>
      <c r="W17" s="17">
        <v>0.14758491516113301</v>
      </c>
      <c r="X17">
        <v>0.58785343170166005</v>
      </c>
      <c r="Y17">
        <v>0.58785343170166005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418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11.902868270874</v>
      </c>
      <c r="L18" s="10">
        <v>0.75605010986328103</v>
      </c>
      <c r="M18">
        <v>0.54892730712890603</v>
      </c>
      <c r="N18">
        <v>10.314151763916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5.3042507171630904</v>
      </c>
      <c r="U18">
        <v>4.87205266952515</v>
      </c>
      <c r="V18">
        <v>4.7202200889587402</v>
      </c>
      <c r="W18" s="17">
        <v>0.151832580566406</v>
      </c>
      <c r="X18">
        <v>0.58403062820434604</v>
      </c>
      <c r="Y18">
        <v>0.58403062820434604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s="2" customFormat="1" x14ac:dyDescent="0.15">
      <c r="A19" s="7">
        <v>423</v>
      </c>
      <c r="B19" s="2">
        <v>19</v>
      </c>
      <c r="C19" s="2">
        <v>1</v>
      </c>
      <c r="D19" s="2">
        <v>10</v>
      </c>
      <c r="E19" s="2">
        <v>10</v>
      </c>
      <c r="F19" s="2">
        <v>10</v>
      </c>
      <c r="G19" s="2">
        <v>0</v>
      </c>
      <c r="H19" s="2">
        <v>9</v>
      </c>
      <c r="I19" s="2">
        <v>1</v>
      </c>
      <c r="J19" s="2">
        <v>0.95</v>
      </c>
      <c r="K19" s="11">
        <v>12.7167263031006</v>
      </c>
      <c r="L19" s="11">
        <v>0.750457763671875</v>
      </c>
      <c r="M19" s="2">
        <v>0.52469635009765603</v>
      </c>
      <c r="N19" s="2">
        <v>11.038276672363301</v>
      </c>
      <c r="O19" s="2">
        <v>8</v>
      </c>
      <c r="P19" s="2">
        <v>8</v>
      </c>
      <c r="Q19" s="2">
        <v>18</v>
      </c>
      <c r="R19" s="18">
        <v>0.44440000000000002</v>
      </c>
      <c r="S19" s="18">
        <f t="shared" si="0"/>
        <v>0.8</v>
      </c>
      <c r="T19" s="2">
        <v>5.4363975524902299</v>
      </c>
      <c r="U19" s="2">
        <v>4.9653482437133798</v>
      </c>
      <c r="V19" s="2">
        <v>4.8048963546752903</v>
      </c>
      <c r="W19" s="11">
        <v>0.16045188903808599</v>
      </c>
      <c r="X19" s="2">
        <v>0.63150119781494096</v>
      </c>
      <c r="Y19" s="2">
        <v>0.63150119781494096</v>
      </c>
      <c r="Z19" s="2">
        <v>0.8</v>
      </c>
      <c r="AA19" s="2">
        <v>1</v>
      </c>
      <c r="AB19" s="2">
        <v>0.55555555555555602</v>
      </c>
      <c r="AC19" s="2">
        <v>0.71428571428571397</v>
      </c>
      <c r="AD19" s="2">
        <v>0</v>
      </c>
      <c r="AE19" s="2">
        <v>0.2</v>
      </c>
    </row>
    <row r="20" spans="1:31" x14ac:dyDescent="0.15">
      <c r="A20" s="6">
        <v>675</v>
      </c>
      <c r="B20">
        <v>15</v>
      </c>
      <c r="C20">
        <v>5</v>
      </c>
      <c r="D20">
        <v>10</v>
      </c>
      <c r="E20">
        <v>10</v>
      </c>
      <c r="F20">
        <v>9</v>
      </c>
      <c r="G20">
        <v>1</v>
      </c>
      <c r="H20">
        <v>6</v>
      </c>
      <c r="I20">
        <v>4</v>
      </c>
      <c r="J20">
        <v>0.75</v>
      </c>
      <c r="K20" s="3">
        <v>8.2255935668945295</v>
      </c>
      <c r="L20" s="10">
        <v>4.04166603088379</v>
      </c>
      <c r="M20">
        <v>2.92131423950195</v>
      </c>
      <c r="N20">
        <v>4.1723251342773402</v>
      </c>
      <c r="O20">
        <v>2</v>
      </c>
      <c r="P20">
        <v>2</v>
      </c>
      <c r="Q20">
        <v>11</v>
      </c>
      <c r="R20" s="16">
        <v>0.18179999999999999</v>
      </c>
      <c r="S20" s="16">
        <f t="shared" si="0"/>
        <v>0.2</v>
      </c>
      <c r="T20">
        <v>2.9559211730957</v>
      </c>
      <c r="U20">
        <v>2.7484648227691602</v>
      </c>
      <c r="V20">
        <v>2.5043489933013898</v>
      </c>
      <c r="W20" s="17">
        <v>0.24411582946777299</v>
      </c>
      <c r="X20">
        <v>0.45157217979431202</v>
      </c>
      <c r="Y20">
        <v>0.45157217979431202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6">
        <v>325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 s="3">
        <v>7.8486690521240199</v>
      </c>
      <c r="L21" s="10">
        <v>4.0500717163085902</v>
      </c>
      <c r="M21">
        <v>3.0804080963134801</v>
      </c>
      <c r="N21">
        <v>3.9068298339843701</v>
      </c>
      <c r="O21">
        <v>2</v>
      </c>
      <c r="P21">
        <v>2</v>
      </c>
      <c r="Q21">
        <v>11</v>
      </c>
      <c r="R21" s="16">
        <v>0.18179999999999999</v>
      </c>
      <c r="S21" s="16">
        <f t="shared" si="0"/>
        <v>0.2</v>
      </c>
      <c r="T21">
        <v>3.2830562591552699</v>
      </c>
      <c r="U21">
        <v>3.1005103588104199</v>
      </c>
      <c r="V21">
        <v>2.78123211860657</v>
      </c>
      <c r="W21" s="17">
        <v>0.31927824020385698</v>
      </c>
      <c r="X21">
        <v>0.50182414054870605</v>
      </c>
      <c r="Y21">
        <v>0.50182414054870605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6">
        <v>934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 s="3">
        <v>8.6188640594482404</v>
      </c>
      <c r="L22" s="10">
        <v>4.1744632720947301</v>
      </c>
      <c r="M22">
        <v>0.104656219482422</v>
      </c>
      <c r="N22">
        <v>9.0006752014160192</v>
      </c>
      <c r="O22">
        <v>3</v>
      </c>
      <c r="P22">
        <v>3</v>
      </c>
      <c r="Q22">
        <v>13</v>
      </c>
      <c r="R22" s="16">
        <v>0.23080000000000001</v>
      </c>
      <c r="S22" s="16">
        <f t="shared" ref="S22:S36" si="1">O22/E22</f>
        <v>0.3</v>
      </c>
      <c r="T22">
        <v>2.9652175903320299</v>
      </c>
      <c r="U22">
        <v>2.3937900066375701</v>
      </c>
      <c r="V22">
        <v>2.41355681419373</v>
      </c>
      <c r="W22" s="17">
        <v>1.9766807556152299E-2</v>
      </c>
      <c r="X22">
        <v>0.551660776138306</v>
      </c>
      <c r="Y22">
        <v>0.551660776138306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950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 s="3">
        <v>8.6675167083740199</v>
      </c>
      <c r="L23" s="10">
        <v>4.2599201202392596</v>
      </c>
      <c r="M23">
        <v>0.141372680664062</v>
      </c>
      <c r="N23">
        <v>8.8083477020263707</v>
      </c>
      <c r="O23">
        <v>3</v>
      </c>
      <c r="P23">
        <v>3</v>
      </c>
      <c r="Q23">
        <v>13</v>
      </c>
      <c r="R23" s="16">
        <v>0.23080000000000001</v>
      </c>
      <c r="S23" s="16">
        <f t="shared" si="1"/>
        <v>0.3</v>
      </c>
      <c r="T23">
        <v>2.8101425170898402</v>
      </c>
      <c r="U23">
        <v>2.26533007621765</v>
      </c>
      <c r="V23">
        <v>2.2691600322723402</v>
      </c>
      <c r="W23" s="17">
        <v>3.8299560546875E-3</v>
      </c>
      <c r="X23">
        <v>0.54098248481750499</v>
      </c>
      <c r="Y23">
        <v>0.54098248481750499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340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8.4743232727050799</v>
      </c>
      <c r="L24" s="10">
        <v>1.6982879638671899</v>
      </c>
      <c r="M24">
        <v>0.299484252929687</v>
      </c>
      <c r="N24">
        <v>7.7963790893554696</v>
      </c>
      <c r="O24">
        <v>6</v>
      </c>
      <c r="P24">
        <v>6</v>
      </c>
      <c r="Q24">
        <v>16</v>
      </c>
      <c r="R24" s="16">
        <v>0.375</v>
      </c>
      <c r="S24" s="16">
        <f t="shared" si="1"/>
        <v>0.6</v>
      </c>
      <c r="T24">
        <v>4.3938579559326199</v>
      </c>
      <c r="U24">
        <v>3.8487272262573202</v>
      </c>
      <c r="V24">
        <v>3.7890763282775901</v>
      </c>
      <c r="W24" s="17">
        <v>5.96508979797363E-2</v>
      </c>
      <c r="X24">
        <v>0.60478162765502896</v>
      </c>
      <c r="Y24">
        <v>0.60478162765502896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398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8.1381702423095703</v>
      </c>
      <c r="L25" s="10">
        <v>4.1253604888915998</v>
      </c>
      <c r="M25">
        <v>2.6507339477539098</v>
      </c>
      <c r="N25">
        <v>5.0763721466064498</v>
      </c>
      <c r="O25">
        <v>2</v>
      </c>
      <c r="P25">
        <v>2</v>
      </c>
      <c r="Q25">
        <v>12</v>
      </c>
      <c r="R25" s="16">
        <v>0.16669999999999999</v>
      </c>
      <c r="S25" s="16">
        <f t="shared" si="1"/>
        <v>0.2</v>
      </c>
      <c r="T25">
        <v>3.2886447906494101</v>
      </c>
      <c r="U25">
        <v>3.0384707450866699</v>
      </c>
      <c r="V25">
        <v>2.7574930191039999</v>
      </c>
      <c r="W25" s="17">
        <v>0.28097772598266602</v>
      </c>
      <c r="X25">
        <v>0.53115177154541005</v>
      </c>
      <c r="Y25">
        <v>0.53115177154541005</v>
      </c>
      <c r="Z25">
        <v>0.2</v>
      </c>
      <c r="AA25">
        <v>1</v>
      </c>
      <c r="AB25">
        <v>0.83333333333333304</v>
      </c>
      <c r="AC25">
        <v>0.90909090909090895</v>
      </c>
      <c r="AD25">
        <v>0</v>
      </c>
      <c r="AE25">
        <v>0.8</v>
      </c>
    </row>
    <row r="26" spans="1:31" x14ac:dyDescent="0.15">
      <c r="A26" s="6">
        <v>655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8.1380214691162092</v>
      </c>
      <c r="L26" s="10">
        <v>1.7541408538818399</v>
      </c>
      <c r="M26">
        <v>0.421371459960937</v>
      </c>
      <c r="N26">
        <v>7.3078708648681596</v>
      </c>
      <c r="O26">
        <v>5</v>
      </c>
      <c r="P26">
        <v>5</v>
      </c>
      <c r="Q26">
        <v>15</v>
      </c>
      <c r="R26" s="16">
        <v>0.33329999999999999</v>
      </c>
      <c r="S26" s="16">
        <f t="shared" si="1"/>
        <v>0.5</v>
      </c>
      <c r="T26">
        <v>3.7046566009521502</v>
      </c>
      <c r="U26">
        <v>3.2441484928131099</v>
      </c>
      <c r="V26">
        <v>3.1797206401824898</v>
      </c>
      <c r="W26" s="17">
        <v>6.4427852630615207E-2</v>
      </c>
      <c r="X26">
        <v>0.52493596076965299</v>
      </c>
      <c r="Y26">
        <v>0.52493596076965299</v>
      </c>
      <c r="Z26">
        <v>0.5</v>
      </c>
      <c r="AA26">
        <v>1</v>
      </c>
      <c r="AB26">
        <v>0.66666666666666696</v>
      </c>
      <c r="AC26">
        <v>0.8</v>
      </c>
      <c r="AD26">
        <v>0</v>
      </c>
      <c r="AE26">
        <v>0.5</v>
      </c>
    </row>
    <row r="27" spans="1:31" x14ac:dyDescent="0.15">
      <c r="A27" s="6">
        <v>622</v>
      </c>
      <c r="B27">
        <v>17</v>
      </c>
      <c r="C27">
        <v>3</v>
      </c>
      <c r="D27">
        <v>10</v>
      </c>
      <c r="E27">
        <v>10</v>
      </c>
      <c r="F27">
        <v>10</v>
      </c>
      <c r="G27">
        <v>0</v>
      </c>
      <c r="H27">
        <v>7</v>
      </c>
      <c r="I27">
        <v>3</v>
      </c>
      <c r="J27">
        <v>0.85</v>
      </c>
      <c r="K27" s="3">
        <v>7.8081207275390598</v>
      </c>
      <c r="L27" s="10">
        <v>1.7637920379638701</v>
      </c>
      <c r="M27">
        <v>1.19497299194336</v>
      </c>
      <c r="N27">
        <v>6.73870849609375</v>
      </c>
      <c r="O27">
        <v>7</v>
      </c>
      <c r="P27">
        <v>7</v>
      </c>
      <c r="Q27">
        <v>16</v>
      </c>
      <c r="R27" s="16">
        <v>0.4375</v>
      </c>
      <c r="S27" s="16">
        <f t="shared" si="1"/>
        <v>0.7</v>
      </c>
      <c r="T27">
        <v>3.85150146484375</v>
      </c>
      <c r="U27">
        <v>3.4511082172393799</v>
      </c>
      <c r="V27">
        <v>3.3478217124939</v>
      </c>
      <c r="W27" s="17">
        <v>0.103286504745483</v>
      </c>
      <c r="X27">
        <v>0.50367975234985396</v>
      </c>
      <c r="Y27">
        <v>0.50367975234985396</v>
      </c>
      <c r="Z27">
        <v>0.7</v>
      </c>
      <c r="AA27">
        <v>0.9</v>
      </c>
      <c r="AB27">
        <v>0.5625</v>
      </c>
      <c r="AC27">
        <v>0.69230769230769196</v>
      </c>
      <c r="AD27">
        <v>0.1</v>
      </c>
      <c r="AE27">
        <v>0.2</v>
      </c>
    </row>
    <row r="28" spans="1:31" x14ac:dyDescent="0.15">
      <c r="A28" s="6">
        <v>413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8.0559730529785192</v>
      </c>
      <c r="L28" s="10">
        <v>1.7736644744873</v>
      </c>
      <c r="M28">
        <v>0.46175765991210899</v>
      </c>
      <c r="N28">
        <v>7.1907444000244096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3.9491081237793</v>
      </c>
      <c r="U28">
        <v>3.46913743019104</v>
      </c>
      <c r="V28">
        <v>3.3920943737029998</v>
      </c>
      <c r="W28" s="17">
        <v>7.7043056488037095E-2</v>
      </c>
      <c r="X28">
        <v>0.55701375007629395</v>
      </c>
      <c r="Y28">
        <v>0.55701375007629395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898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8.2239761352539098</v>
      </c>
      <c r="L29" s="10">
        <v>1.77823638916016</v>
      </c>
      <c r="M29">
        <v>0.34181594848632801</v>
      </c>
      <c r="N29">
        <v>7.1518363952636701</v>
      </c>
      <c r="O29">
        <v>5</v>
      </c>
      <c r="P29">
        <v>5</v>
      </c>
      <c r="Q29">
        <v>14</v>
      </c>
      <c r="R29" s="16">
        <v>0.35709999999999997</v>
      </c>
      <c r="S29" s="16">
        <f t="shared" si="1"/>
        <v>0.5</v>
      </c>
      <c r="T29">
        <v>3.6678562164306601</v>
      </c>
      <c r="U29">
        <v>3.2210676670074498</v>
      </c>
      <c r="V29">
        <v>3.1386377811431898</v>
      </c>
      <c r="W29" s="17">
        <v>8.2429885864257799E-2</v>
      </c>
      <c r="X29">
        <v>0.52921843528747603</v>
      </c>
      <c r="Y29">
        <v>0.52921843528747603</v>
      </c>
      <c r="Z29">
        <v>0.5</v>
      </c>
      <c r="AA29">
        <v>0.9</v>
      </c>
      <c r="AB29">
        <v>0.64285714285714302</v>
      </c>
      <c r="AC29">
        <v>0.75</v>
      </c>
      <c r="AD29">
        <v>0.1</v>
      </c>
      <c r="AE29">
        <v>0.4</v>
      </c>
    </row>
    <row r="30" spans="1:31" x14ac:dyDescent="0.15">
      <c r="A30" s="6">
        <v>952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 s="3">
        <v>9.2976856231689506</v>
      </c>
      <c r="L30" s="10">
        <v>1.77970123291016</v>
      </c>
      <c r="M30">
        <v>0.87759017944335904</v>
      </c>
      <c r="N30">
        <v>7.7329463958740199</v>
      </c>
      <c r="O30">
        <v>7</v>
      </c>
      <c r="P30">
        <v>7</v>
      </c>
      <c r="Q30">
        <v>17</v>
      </c>
      <c r="R30" s="16">
        <v>0.4118</v>
      </c>
      <c r="S30" s="16">
        <f t="shared" si="1"/>
        <v>0.7</v>
      </c>
      <c r="T30">
        <v>4.7303161621093697</v>
      </c>
      <c r="U30">
        <v>4.23921871185303</v>
      </c>
      <c r="V30">
        <v>4.0963802337646502</v>
      </c>
      <c r="W30" s="17">
        <v>0.14283847808837899</v>
      </c>
      <c r="X30">
        <v>0.63393592834472701</v>
      </c>
      <c r="Y30">
        <v>0.63393592834472701</v>
      </c>
      <c r="Z30">
        <v>0.7</v>
      </c>
      <c r="AA30">
        <v>1</v>
      </c>
      <c r="AB30">
        <v>0.58823529411764697</v>
      </c>
      <c r="AC30">
        <v>0.74074074074074103</v>
      </c>
      <c r="AD30">
        <v>0</v>
      </c>
      <c r="AE30">
        <v>0.3</v>
      </c>
    </row>
    <row r="31" spans="1:31" x14ac:dyDescent="0.15">
      <c r="A31" s="6">
        <v>777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8.9486865997314506</v>
      </c>
      <c r="L31" s="10">
        <v>1.78264808654785</v>
      </c>
      <c r="M31">
        <v>0.23514938354492201</v>
      </c>
      <c r="N31">
        <v>8.07464599609375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4.5312309265136701</v>
      </c>
      <c r="U31">
        <v>3.9839284420013401</v>
      </c>
      <c r="V31">
        <v>3.9108977317810099</v>
      </c>
      <c r="W31" s="17">
        <v>7.30307102203369E-2</v>
      </c>
      <c r="X31">
        <v>0.62033319473266602</v>
      </c>
      <c r="Y31">
        <v>0.62033319473266602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484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8.8144931793212908</v>
      </c>
      <c r="L32" s="10">
        <v>1.7835502624511701</v>
      </c>
      <c r="M32">
        <v>0.373977661132812</v>
      </c>
      <c r="N32">
        <v>8.1943149566650408</v>
      </c>
      <c r="O32">
        <v>6</v>
      </c>
      <c r="P32">
        <v>6</v>
      </c>
      <c r="Q32">
        <v>16</v>
      </c>
      <c r="R32" s="16">
        <v>0.375</v>
      </c>
      <c r="S32" s="16">
        <f t="shared" si="1"/>
        <v>0.6</v>
      </c>
      <c r="T32">
        <v>4.7864646911621103</v>
      </c>
      <c r="U32">
        <v>4.2123579978942898</v>
      </c>
      <c r="V32">
        <v>4.1573114395141602</v>
      </c>
      <c r="W32" s="17">
        <v>5.5046558380127002E-2</v>
      </c>
      <c r="X32">
        <v>0.629153251647949</v>
      </c>
      <c r="Y32">
        <v>0.629153251647949</v>
      </c>
      <c r="Z32">
        <v>0.6</v>
      </c>
      <c r="AA32">
        <v>1</v>
      </c>
      <c r="AB32">
        <v>0.625</v>
      </c>
      <c r="AC32">
        <v>0.76923076923076905</v>
      </c>
      <c r="AD32">
        <v>0</v>
      </c>
      <c r="AE32">
        <v>0.4</v>
      </c>
    </row>
    <row r="33" spans="1:31" x14ac:dyDescent="0.15">
      <c r="A33" s="6">
        <v>550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8.6461982727050799</v>
      </c>
      <c r="L33" s="10">
        <v>1.7879829406738299</v>
      </c>
      <c r="M33">
        <v>0.401031494140625</v>
      </c>
      <c r="N33">
        <v>7.96299171447754</v>
      </c>
      <c r="O33">
        <v>5</v>
      </c>
      <c r="P33">
        <v>5</v>
      </c>
      <c r="Q33">
        <v>14</v>
      </c>
      <c r="R33" s="16">
        <v>0.35709999999999997</v>
      </c>
      <c r="S33" s="16">
        <f t="shared" si="1"/>
        <v>0.5</v>
      </c>
      <c r="T33">
        <v>3.7097034454345699</v>
      </c>
      <c r="U33">
        <v>3.2565262317657502</v>
      </c>
      <c r="V33">
        <v>3.1910443305969198</v>
      </c>
      <c r="W33" s="17">
        <v>6.5481901168823201E-2</v>
      </c>
      <c r="X33">
        <v>0.51865911483764604</v>
      </c>
      <c r="Y33">
        <v>0.51865911483764604</v>
      </c>
      <c r="Z33">
        <v>0.5</v>
      </c>
      <c r="AA33">
        <v>0.9</v>
      </c>
      <c r="AB33">
        <v>0.64285714285714302</v>
      </c>
      <c r="AC33">
        <v>0.75</v>
      </c>
      <c r="AD33">
        <v>0.1</v>
      </c>
      <c r="AE33">
        <v>0.4</v>
      </c>
    </row>
    <row r="34" spans="1:31" x14ac:dyDescent="0.15">
      <c r="A34" s="6">
        <v>471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9.5644092559814506</v>
      </c>
      <c r="L34" s="10">
        <v>1.7996177673339799</v>
      </c>
      <c r="M34">
        <v>1.2210121154785201</v>
      </c>
      <c r="N34">
        <v>6.8129844665527299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4.6843013763427699</v>
      </c>
      <c r="U34">
        <v>4.3179864883422896</v>
      </c>
      <c r="V34">
        <v>4.0765180587768501</v>
      </c>
      <c r="W34" s="17">
        <v>0.24146842956542999</v>
      </c>
      <c r="X34">
        <v>0.60778331756591797</v>
      </c>
      <c r="Y34">
        <v>0.60778331756591797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416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12.912279129028301</v>
      </c>
      <c r="L35" s="10">
        <v>1.8050498962402299</v>
      </c>
      <c r="M35">
        <v>1.61069488525391</v>
      </c>
      <c r="N35">
        <v>10.397825241088899</v>
      </c>
      <c r="O35">
        <v>8</v>
      </c>
      <c r="P35">
        <v>8</v>
      </c>
      <c r="Q35">
        <v>18</v>
      </c>
      <c r="R35" s="16">
        <v>0.44440000000000002</v>
      </c>
      <c r="S35" s="16">
        <f t="shared" si="1"/>
        <v>0.8</v>
      </c>
      <c r="T35">
        <v>5.0610771179199201</v>
      </c>
      <c r="U35">
        <v>4.6764202117919904</v>
      </c>
      <c r="V35">
        <v>4.4359002113342303</v>
      </c>
      <c r="W35" s="17">
        <v>0.240520000457764</v>
      </c>
      <c r="X35">
        <v>0.62517690658569303</v>
      </c>
      <c r="Y35">
        <v>0.62517690658569303</v>
      </c>
      <c r="Z35">
        <v>0.8</v>
      </c>
      <c r="AA35">
        <v>1</v>
      </c>
      <c r="AB35">
        <v>0.55555555555555602</v>
      </c>
      <c r="AC35">
        <v>0.71428571428571397</v>
      </c>
      <c r="AD35">
        <v>0</v>
      </c>
      <c r="AE35">
        <v>0.2</v>
      </c>
    </row>
    <row r="36" spans="1:31" s="1" customFormat="1" x14ac:dyDescent="0.15">
      <c r="A36" s="8">
        <v>115</v>
      </c>
      <c r="B36" s="1">
        <v>17</v>
      </c>
      <c r="C36" s="1">
        <v>3</v>
      </c>
      <c r="D36" s="1">
        <v>10</v>
      </c>
      <c r="E36" s="1">
        <v>10</v>
      </c>
      <c r="F36" s="1">
        <v>10</v>
      </c>
      <c r="G36" s="1">
        <v>0</v>
      </c>
      <c r="H36" s="1">
        <v>7</v>
      </c>
      <c r="I36" s="1">
        <v>3</v>
      </c>
      <c r="J36" s="1">
        <v>0.85</v>
      </c>
      <c r="K36" s="12">
        <v>9.2486152648925799</v>
      </c>
      <c r="L36" s="12">
        <v>1.81095123291016</v>
      </c>
      <c r="M36" s="1">
        <v>0.80808639526367199</v>
      </c>
      <c r="N36" s="1">
        <v>7.2823505401611301</v>
      </c>
      <c r="O36" s="1">
        <v>6</v>
      </c>
      <c r="P36" s="1">
        <v>6</v>
      </c>
      <c r="Q36" s="1">
        <v>16</v>
      </c>
      <c r="R36" s="19">
        <v>0.375</v>
      </c>
      <c r="S36" s="19">
        <f t="shared" si="1"/>
        <v>0.6</v>
      </c>
      <c r="T36" s="1">
        <v>4.6824150085449201</v>
      </c>
      <c r="U36" s="1">
        <v>4.2321510314941397</v>
      </c>
      <c r="V36" s="1">
        <v>4.05267429351807</v>
      </c>
      <c r="W36" s="12">
        <v>0.179476737976074</v>
      </c>
      <c r="X36" s="1">
        <v>0.62974071502685502</v>
      </c>
      <c r="Y36" s="1">
        <v>0.62974071502685502</v>
      </c>
      <c r="Z36" s="1">
        <v>0.6</v>
      </c>
      <c r="AA36" s="1">
        <v>1</v>
      </c>
      <c r="AB36" s="1">
        <v>0.625</v>
      </c>
      <c r="AC36" s="1">
        <v>0.76923076923076905</v>
      </c>
      <c r="AD36" s="1">
        <v>0</v>
      </c>
      <c r="AE36" s="1">
        <v>0.4</v>
      </c>
    </row>
    <row r="37" spans="1:31" x14ac:dyDescent="0.15">
      <c r="A37" s="6">
        <v>497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8.2943096160888707</v>
      </c>
      <c r="L37" s="10">
        <v>1.8165206909179701</v>
      </c>
      <c r="M37">
        <v>0.331817626953125</v>
      </c>
      <c r="N37">
        <v>7.08455467224121</v>
      </c>
      <c r="O37">
        <v>5</v>
      </c>
      <c r="P37">
        <v>5</v>
      </c>
      <c r="Q37">
        <v>15</v>
      </c>
      <c r="R37" s="16">
        <v>0.33329999999999999</v>
      </c>
      <c r="S37" s="16">
        <f t="shared" ref="S37:S52" si="2">O37/E37</f>
        <v>0.5</v>
      </c>
      <c r="T37">
        <v>4.3002738952636701</v>
      </c>
      <c r="U37">
        <v>3.8012783527374299</v>
      </c>
      <c r="V37">
        <v>3.7155203819274898</v>
      </c>
      <c r="W37" s="17">
        <v>8.5757970809936496E-2</v>
      </c>
      <c r="X37">
        <v>0.58475351333618197</v>
      </c>
      <c r="Y37">
        <v>0.58475351333618197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327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8.7221698760986293</v>
      </c>
      <c r="L38" s="10">
        <v>1.8220977783203101</v>
      </c>
      <c r="M38">
        <v>0.285903930664062</v>
      </c>
      <c r="N38">
        <v>7.6596450805664098</v>
      </c>
      <c r="O38">
        <v>5</v>
      </c>
      <c r="P38">
        <v>5</v>
      </c>
      <c r="Q38">
        <v>15</v>
      </c>
      <c r="R38" s="16">
        <v>0.33329999999999999</v>
      </c>
      <c r="S38" s="16">
        <f t="shared" si="2"/>
        <v>0.5</v>
      </c>
      <c r="T38">
        <v>3.9355430603027299</v>
      </c>
      <c r="U38">
        <v>3.4455730915069598</v>
      </c>
      <c r="V38">
        <v>3.3615584373474099</v>
      </c>
      <c r="W38" s="17">
        <v>8.4014654159545898E-2</v>
      </c>
      <c r="X38">
        <v>0.57398462295532204</v>
      </c>
      <c r="Y38">
        <v>0.57398462295532204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642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8.2491436004638707</v>
      </c>
      <c r="L39" s="10">
        <v>4.6044292449951199</v>
      </c>
      <c r="M39">
        <v>2.0677585601806601</v>
      </c>
      <c r="N39">
        <v>4.8840045928955096</v>
      </c>
      <c r="O39">
        <v>2</v>
      </c>
      <c r="P39">
        <v>2</v>
      </c>
      <c r="Q39">
        <v>12</v>
      </c>
      <c r="R39" s="16">
        <v>0.16669999999999999</v>
      </c>
      <c r="S39" s="16">
        <f t="shared" si="2"/>
        <v>0.2</v>
      </c>
      <c r="T39">
        <v>2.98447608947754</v>
      </c>
      <c r="U39">
        <v>2.7169127464294398</v>
      </c>
      <c r="V39">
        <v>2.4534752368927002</v>
      </c>
      <c r="W39" s="17">
        <v>0.263437509536743</v>
      </c>
      <c r="X39">
        <v>0.53100085258483898</v>
      </c>
      <c r="Y39">
        <v>0.53100085258483898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284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8.4035091400146502</v>
      </c>
      <c r="L40" s="10">
        <v>4.52109718322754</v>
      </c>
      <c r="M40">
        <v>3.25227546691894</v>
      </c>
      <c r="N40">
        <v>5.2271785736084002</v>
      </c>
      <c r="O40">
        <v>2</v>
      </c>
      <c r="P40">
        <v>2</v>
      </c>
      <c r="Q40">
        <v>12</v>
      </c>
      <c r="R40" s="16">
        <v>0.16669999999999999</v>
      </c>
      <c r="S40" s="16">
        <f t="shared" si="2"/>
        <v>0.2</v>
      </c>
      <c r="T40">
        <v>2.8538036346435498</v>
      </c>
      <c r="U40">
        <v>2.6473078727722199</v>
      </c>
      <c r="V40">
        <v>2.3487524986267099</v>
      </c>
      <c r="W40" s="17">
        <v>0.29855537414550798</v>
      </c>
      <c r="X40">
        <v>0.50505113601684604</v>
      </c>
      <c r="Y40">
        <v>0.50505113601684604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6">
        <v>88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9.6956272125244105</v>
      </c>
      <c r="L41" s="10">
        <v>4.5290679931640598</v>
      </c>
      <c r="M41">
        <v>1.565185546875</v>
      </c>
      <c r="N41">
        <v>7.9766082763671902</v>
      </c>
      <c r="O41">
        <v>4</v>
      </c>
      <c r="P41">
        <v>4</v>
      </c>
      <c r="Q41">
        <v>14</v>
      </c>
      <c r="R41" s="16">
        <v>0.28570000000000001</v>
      </c>
      <c r="S41" s="16">
        <f t="shared" si="2"/>
        <v>0.4</v>
      </c>
      <c r="T41">
        <v>3.0759716033935498</v>
      </c>
      <c r="U41">
        <v>2.6498761177063002</v>
      </c>
      <c r="V41">
        <v>2.48664426803589</v>
      </c>
      <c r="W41" s="17">
        <v>0.16323184967040999</v>
      </c>
      <c r="X41">
        <v>0.58932733535766602</v>
      </c>
      <c r="Y41">
        <v>0.58932733535766602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910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8.2262592315673793</v>
      </c>
      <c r="L42" s="10">
        <v>1.8410511016845701</v>
      </c>
      <c r="M42">
        <v>0.51385498046875</v>
      </c>
      <c r="N42">
        <v>7.3240203857421902</v>
      </c>
      <c r="O42">
        <v>6</v>
      </c>
      <c r="P42">
        <v>6</v>
      </c>
      <c r="Q42">
        <v>16</v>
      </c>
      <c r="R42" s="16">
        <v>0.375</v>
      </c>
      <c r="S42" s="16">
        <f t="shared" si="2"/>
        <v>0.6</v>
      </c>
      <c r="T42">
        <v>4.0906486511230504</v>
      </c>
      <c r="U42">
        <v>3.5950996875762899</v>
      </c>
      <c r="V42">
        <v>3.5154266357421902</v>
      </c>
      <c r="W42" s="17">
        <v>7.9673051834106404E-2</v>
      </c>
      <c r="X42">
        <v>0.57522201538085904</v>
      </c>
      <c r="Y42">
        <v>0.57522201538085904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x14ac:dyDescent="0.15">
      <c r="A43" s="6">
        <v>88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9.6956272125244105</v>
      </c>
      <c r="L43" s="10">
        <v>4.5290679931640598</v>
      </c>
      <c r="M43">
        <v>1.565185546875</v>
      </c>
      <c r="N43">
        <v>7.9766082763671902</v>
      </c>
      <c r="O43">
        <v>4</v>
      </c>
      <c r="P43">
        <v>4</v>
      </c>
      <c r="Q43">
        <v>14</v>
      </c>
      <c r="R43" s="16">
        <v>0.28570000000000001</v>
      </c>
      <c r="S43" s="16">
        <f t="shared" si="2"/>
        <v>0.4</v>
      </c>
      <c r="T43">
        <v>3.0759716033935498</v>
      </c>
      <c r="U43">
        <v>2.6498761177063002</v>
      </c>
      <c r="V43">
        <v>2.48664426803589</v>
      </c>
      <c r="W43" s="17">
        <v>0.16323184967040999</v>
      </c>
      <c r="X43">
        <v>0.58932733535766602</v>
      </c>
      <c r="Y43">
        <v>0.58932733535766602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809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8.2403850555419904</v>
      </c>
      <c r="L44" s="10">
        <v>4.6117877960205096</v>
      </c>
      <c r="M44">
        <v>1.9810218811035201</v>
      </c>
      <c r="N44">
        <v>4.6868820190429696</v>
      </c>
      <c r="O44">
        <v>3</v>
      </c>
      <c r="P44">
        <v>3</v>
      </c>
      <c r="Q44">
        <v>13</v>
      </c>
      <c r="R44" s="16">
        <v>0.23080000000000001</v>
      </c>
      <c r="S44" s="16">
        <f t="shared" si="2"/>
        <v>0.3</v>
      </c>
      <c r="T44">
        <v>3.2591457366943399</v>
      </c>
      <c r="U44">
        <v>2.9558663368225102</v>
      </c>
      <c r="V44">
        <v>2.6988549232482901</v>
      </c>
      <c r="W44" s="17">
        <v>0.25701141357421903</v>
      </c>
      <c r="X44">
        <v>0.56029081344604503</v>
      </c>
      <c r="Y44">
        <v>0.56029081344604503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320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 s="3">
        <v>7.5951519012451199</v>
      </c>
      <c r="L45" s="10">
        <v>4.5661144256591797</v>
      </c>
      <c r="M45">
        <v>1.33332443237305</v>
      </c>
      <c r="N45">
        <v>5.4785079956054696</v>
      </c>
      <c r="O45">
        <v>2</v>
      </c>
      <c r="P45">
        <v>2</v>
      </c>
      <c r="Q45">
        <v>11</v>
      </c>
      <c r="R45" s="16">
        <v>0.18179999999999999</v>
      </c>
      <c r="S45" s="16">
        <f t="shared" si="2"/>
        <v>0.2</v>
      </c>
      <c r="T45">
        <v>2.4018306732177699</v>
      </c>
      <c r="U45">
        <v>2.10686182975769</v>
      </c>
      <c r="V45">
        <v>1.9451868534088099</v>
      </c>
      <c r="W45" s="17">
        <v>0.16167497634887701</v>
      </c>
      <c r="X45">
        <v>0.45664381980896002</v>
      </c>
      <c r="Y45">
        <v>0.45664381980896002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s="1" customFormat="1" x14ac:dyDescent="0.15">
      <c r="A46" s="8">
        <v>944</v>
      </c>
      <c r="B46" s="1">
        <v>13</v>
      </c>
      <c r="C46" s="1">
        <v>7</v>
      </c>
      <c r="D46" s="1">
        <v>10</v>
      </c>
      <c r="E46" s="1">
        <v>10</v>
      </c>
      <c r="F46" s="1">
        <v>10</v>
      </c>
      <c r="G46" s="1">
        <v>0</v>
      </c>
      <c r="H46" s="1">
        <v>3</v>
      </c>
      <c r="I46" s="1">
        <v>7</v>
      </c>
      <c r="J46" s="1">
        <v>0.65</v>
      </c>
      <c r="K46" s="12">
        <v>8.2326736450195295</v>
      </c>
      <c r="L46" s="12">
        <v>4.9250335693359402</v>
      </c>
      <c r="M46" s="1">
        <v>1.24188232421875</v>
      </c>
      <c r="N46" s="1">
        <v>5.7638072967529297</v>
      </c>
      <c r="O46" s="1">
        <v>2</v>
      </c>
      <c r="P46" s="1">
        <v>2</v>
      </c>
      <c r="Q46" s="1">
        <v>12</v>
      </c>
      <c r="R46" s="19">
        <v>0.16669999999999999</v>
      </c>
      <c r="S46" s="19">
        <f t="shared" si="2"/>
        <v>0.2</v>
      </c>
      <c r="T46" s="1">
        <v>2.97713279724121</v>
      </c>
      <c r="U46" s="1">
        <v>2.6054446697235099</v>
      </c>
      <c r="V46" s="1">
        <v>2.4249529838561998</v>
      </c>
      <c r="W46" s="12">
        <v>0.18049168586730999</v>
      </c>
      <c r="X46" s="1">
        <v>0.55217981338500999</v>
      </c>
      <c r="Y46" s="1">
        <v>0.55217981338500999</v>
      </c>
      <c r="Z46" s="1">
        <v>0.2</v>
      </c>
      <c r="AA46" s="1">
        <v>1</v>
      </c>
      <c r="AB46" s="1">
        <v>0.83333333333333304</v>
      </c>
      <c r="AC46" s="1">
        <v>0.90909090909090895</v>
      </c>
      <c r="AD46" s="1">
        <v>0</v>
      </c>
      <c r="AE46" s="1">
        <v>0.8</v>
      </c>
    </row>
    <row r="47" spans="1:31" x14ac:dyDescent="0.15">
      <c r="A47" s="6">
        <v>150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 s="3">
        <v>8.5033740997314506</v>
      </c>
      <c r="L47" s="10">
        <v>4.7760276794433603</v>
      </c>
      <c r="M47">
        <v>1.00246429443359</v>
      </c>
      <c r="N47">
        <v>7.03369140625</v>
      </c>
      <c r="O47">
        <v>3</v>
      </c>
      <c r="P47">
        <v>3</v>
      </c>
      <c r="Q47">
        <v>13</v>
      </c>
      <c r="R47" s="16">
        <v>0.23080000000000001</v>
      </c>
      <c r="S47" s="16">
        <f t="shared" si="2"/>
        <v>0.3</v>
      </c>
      <c r="T47">
        <v>3.2062320709228498</v>
      </c>
      <c r="U47">
        <v>2.7533073425293</v>
      </c>
      <c r="V47">
        <v>2.6248252391815199</v>
      </c>
      <c r="W47" s="17">
        <v>0.12848210334777799</v>
      </c>
      <c r="X47">
        <v>0.58140683174133301</v>
      </c>
      <c r="Y47">
        <v>0.58140683174133301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77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 s="3">
        <v>8.6666221618652308</v>
      </c>
      <c r="L48" s="10">
        <v>5.86057472229004</v>
      </c>
      <c r="M48">
        <v>2.9895076751709002</v>
      </c>
      <c r="N48">
        <v>5.2519721984863299</v>
      </c>
      <c r="O48">
        <v>1</v>
      </c>
      <c r="P48">
        <v>1</v>
      </c>
      <c r="Q48">
        <v>10</v>
      </c>
      <c r="R48" s="16">
        <v>0.1</v>
      </c>
      <c r="S48" s="16">
        <f t="shared" si="2"/>
        <v>0.1</v>
      </c>
      <c r="T48">
        <v>2.2257652282714799</v>
      </c>
      <c r="U48">
        <v>2.0427062511444101</v>
      </c>
      <c r="V48">
        <v>1.73527932167053</v>
      </c>
      <c r="W48" s="17">
        <v>0.30742692947387701</v>
      </c>
      <c r="X48">
        <v>0.49048590660095198</v>
      </c>
      <c r="Y48">
        <v>0.49048590660095198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6">
        <v>606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 s="3">
        <v>8.4685020446777308</v>
      </c>
      <c r="L49" s="10">
        <v>5.9465026855468697</v>
      </c>
      <c r="M49">
        <v>3.25703048706055</v>
      </c>
      <c r="N49">
        <v>4.5645465850830096</v>
      </c>
      <c r="O49">
        <v>1</v>
      </c>
      <c r="P49">
        <v>1</v>
      </c>
      <c r="Q49">
        <v>11</v>
      </c>
      <c r="R49" s="16">
        <v>9.0899999999999995E-2</v>
      </c>
      <c r="S49" s="16">
        <f t="shared" si="2"/>
        <v>0.1</v>
      </c>
      <c r="T49">
        <v>2.76801681518555</v>
      </c>
      <c r="U49">
        <v>2.5805613994598402</v>
      </c>
      <c r="V49">
        <v>2.2478957176208501</v>
      </c>
      <c r="W49" s="17">
        <v>0.33266568183898898</v>
      </c>
      <c r="X49">
        <v>0.52012109756469704</v>
      </c>
      <c r="Y49">
        <v>0.52012109756469704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6">
        <v>43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9.2298812866210902</v>
      </c>
      <c r="L50" s="10">
        <v>6.3182888031005904</v>
      </c>
      <c r="M50">
        <v>6.0869979858398402</v>
      </c>
      <c r="N50">
        <v>4.2744293212890598</v>
      </c>
      <c r="O50">
        <v>0</v>
      </c>
      <c r="P50">
        <v>0</v>
      </c>
      <c r="Q50">
        <v>10</v>
      </c>
      <c r="R50" s="16">
        <v>0</v>
      </c>
      <c r="S50" s="16">
        <f t="shared" si="2"/>
        <v>0</v>
      </c>
      <c r="T50">
        <v>2.9062728881835902</v>
      </c>
      <c r="U50">
        <v>2.8424408435821502</v>
      </c>
      <c r="V50">
        <v>2.3762557506561302</v>
      </c>
      <c r="W50" s="17">
        <v>0.466185092926025</v>
      </c>
      <c r="X50">
        <v>0.53001713752746604</v>
      </c>
      <c r="Y50">
        <v>0.53001713752746604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</row>
    <row r="51" spans="1:31" s="1" customFormat="1" x14ac:dyDescent="0.15">
      <c r="A51" s="8">
        <v>616</v>
      </c>
      <c r="B51" s="1">
        <v>14</v>
      </c>
      <c r="C51" s="1">
        <v>6</v>
      </c>
      <c r="D51" s="1">
        <v>10</v>
      </c>
      <c r="E51" s="1">
        <v>10</v>
      </c>
      <c r="F51" s="1">
        <v>10</v>
      </c>
      <c r="G51" s="1">
        <v>0</v>
      </c>
      <c r="H51" s="1">
        <v>4</v>
      </c>
      <c r="I51" s="1">
        <v>6</v>
      </c>
      <c r="J51" s="1">
        <v>0.7</v>
      </c>
      <c r="K51" s="12">
        <v>8.7890281677246094</v>
      </c>
      <c r="L51" s="12">
        <v>6.4778995513915998</v>
      </c>
      <c r="M51" s="1">
        <v>5.6865520477294904</v>
      </c>
      <c r="N51" s="1">
        <v>4.4588947296142596</v>
      </c>
      <c r="O51" s="1">
        <v>0</v>
      </c>
      <c r="P51" s="1">
        <v>0</v>
      </c>
      <c r="Q51" s="1">
        <v>10</v>
      </c>
      <c r="R51" s="19">
        <v>0</v>
      </c>
      <c r="S51" s="19">
        <f t="shared" si="2"/>
        <v>0</v>
      </c>
      <c r="T51" s="1">
        <v>2.5340843200683598</v>
      </c>
      <c r="U51" s="1">
        <v>2.4535269737243599</v>
      </c>
      <c r="V51" s="1">
        <v>2.0244913101196298</v>
      </c>
      <c r="W51" s="12">
        <v>0.429035663604736</v>
      </c>
      <c r="X51" s="1">
        <v>0.50959300994873002</v>
      </c>
      <c r="Y51" s="1">
        <v>0.50959300994873002</v>
      </c>
      <c r="Z51" s="1">
        <v>0</v>
      </c>
      <c r="AA51" s="1">
        <v>1</v>
      </c>
      <c r="AB51" s="1">
        <v>1</v>
      </c>
      <c r="AC51" s="1">
        <v>1</v>
      </c>
      <c r="AD51" s="1">
        <v>0</v>
      </c>
      <c r="AE51" s="1">
        <v>1</v>
      </c>
    </row>
    <row r="52" spans="1:31" x14ac:dyDescent="0.15">
      <c r="A52" s="6">
        <v>479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8.4685764312744105</v>
      </c>
      <c r="L52" s="10">
        <v>5.1287879943847701</v>
      </c>
      <c r="M52">
        <v>3.6624755859375</v>
      </c>
      <c r="N52">
        <v>3.7469463348388699</v>
      </c>
      <c r="O52">
        <v>2</v>
      </c>
      <c r="P52">
        <v>2</v>
      </c>
      <c r="Q52">
        <v>12</v>
      </c>
      <c r="R52" s="16">
        <v>0.16669999999999999</v>
      </c>
      <c r="S52" s="16">
        <f t="shared" si="2"/>
        <v>0.2</v>
      </c>
      <c r="T52">
        <v>3.0307636260986301</v>
      </c>
      <c r="U52">
        <v>2.8745484352111799</v>
      </c>
      <c r="V52">
        <v>2.4898514747619598</v>
      </c>
      <c r="W52" s="17">
        <v>0.38469696044921903</v>
      </c>
      <c r="X52">
        <v>0.54091215133667003</v>
      </c>
      <c r="Y52">
        <v>0.54091215133667003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2.5020790474087589</v>
      </c>
      <c r="W53" s="17">
        <f t="shared" ref="W53:AE53" si="3">AVERAGE(W2:W52)</f>
        <v>0.1567727303972431</v>
      </c>
      <c r="Z53" s="3">
        <f t="shared" si="3"/>
        <v>0.49803921568627457</v>
      </c>
      <c r="AA53" s="3">
        <f t="shared" si="3"/>
        <v>0.97254901960784301</v>
      </c>
      <c r="AB53" s="3">
        <f t="shared" si="3"/>
        <v>0.68052302907975848</v>
      </c>
      <c r="AC53" s="3">
        <f t="shared" si="3"/>
        <v>0.79452920853044318</v>
      </c>
      <c r="AD53" s="3">
        <f t="shared" si="3"/>
        <v>2.7450980392156866E-2</v>
      </c>
      <c r="AE53" s="3">
        <f t="shared" si="3"/>
        <v>0.47450980392156866</v>
      </c>
    </row>
    <row r="54" spans="1:31" s="3" customFormat="1" x14ac:dyDescent="0.15">
      <c r="K54" s="14" t="s">
        <v>30</v>
      </c>
      <c r="L54" s="10">
        <f>MAX(L2:L52)</f>
        <v>6.4778995513915998</v>
      </c>
      <c r="W54" s="17">
        <f t="shared" ref="W54:AE54" si="4">MAX(W2:W52)</f>
        <v>0.466185092926025</v>
      </c>
      <c r="Z54" s="3">
        <f t="shared" si="4"/>
        <v>0.9</v>
      </c>
      <c r="AA54" s="3">
        <f t="shared" si="4"/>
        <v>1</v>
      </c>
      <c r="AB54" s="3">
        <f t="shared" si="4"/>
        <v>1</v>
      </c>
      <c r="AC54" s="3">
        <f t="shared" si="4"/>
        <v>1</v>
      </c>
      <c r="AD54" s="3">
        <f t="shared" si="4"/>
        <v>0.2</v>
      </c>
      <c r="AE54" s="3">
        <f t="shared" si="4"/>
        <v>1</v>
      </c>
    </row>
    <row r="55" spans="1:31" s="3" customFormat="1" x14ac:dyDescent="0.15">
      <c r="L55" s="10">
        <f>MIN(L2:L52)</f>
        <v>0.60764694213867199</v>
      </c>
      <c r="W55" s="17">
        <f t="shared" ref="W55:AE55" si="5">MIN(W2:W52)</f>
        <v>3.8299560546875E-3</v>
      </c>
      <c r="Z55" s="3">
        <f t="shared" si="5"/>
        <v>0</v>
      </c>
      <c r="AA55" s="3">
        <f t="shared" si="5"/>
        <v>0.8</v>
      </c>
      <c r="AB55" s="3">
        <f t="shared" si="5"/>
        <v>0.52631578947368396</v>
      </c>
      <c r="AC55" s="3">
        <f t="shared" si="5"/>
        <v>0.66666666666666696</v>
      </c>
      <c r="AD55" s="3">
        <f t="shared" si="5"/>
        <v>0</v>
      </c>
      <c r="AE55" s="3">
        <f t="shared" si="5"/>
        <v>0.1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s="3" t="s">
        <v>164</v>
      </c>
      <c r="N62" s="3" t="s">
        <v>165</v>
      </c>
      <c r="P62" s="3" t="s">
        <v>97</v>
      </c>
      <c r="Q62" s="3"/>
      <c r="R62" s="3"/>
      <c r="S62" s="3"/>
      <c r="W62" s="17"/>
    </row>
    <row r="63" spans="1:31" x14ac:dyDescent="0.15">
      <c r="K63" s="3"/>
      <c r="L63" s="3"/>
      <c r="P63" s="3">
        <v>0.2</v>
      </c>
      <c r="Q63" s="3">
        <v>-400</v>
      </c>
      <c r="R63" s="3">
        <v>1600</v>
      </c>
      <c r="S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2</v>
      </c>
      <c r="M64">
        <v>30</v>
      </c>
      <c r="P64" s="3">
        <v>0.4</v>
      </c>
      <c r="Q64" s="3">
        <v>-800</v>
      </c>
      <c r="R64" s="3">
        <v>1200</v>
      </c>
      <c r="S64" s="3">
        <v>60</v>
      </c>
      <c r="W64" s="17"/>
    </row>
    <row r="65" spans="11:23" s="26" customFormat="1" x14ac:dyDescent="0.15">
      <c r="K65" s="27" t="s">
        <v>66</v>
      </c>
      <c r="L65" s="27">
        <f>COUNTIF(L2:L52,"&lt;0.838")-COUNTIF(L2:L52,"&lt;0.643")</f>
        <v>16</v>
      </c>
      <c r="P65" s="3">
        <v>0.45</v>
      </c>
      <c r="Q65" s="3">
        <v>-900</v>
      </c>
      <c r="R65" s="3">
        <v>1100</v>
      </c>
      <c r="S65" s="3">
        <v>55</v>
      </c>
      <c r="W65" s="27"/>
    </row>
    <row r="66" spans="11:23" x14ac:dyDescent="0.15">
      <c r="K66" s="3" t="s">
        <v>67</v>
      </c>
      <c r="L66" s="3">
        <f>COUNTIF(L2:L52,"&lt;1.033")-COUNTIF(L2:L52,"&lt;0.838")</f>
        <v>0</v>
      </c>
      <c r="M66">
        <v>70</v>
      </c>
      <c r="P66" s="3">
        <v>0.49</v>
      </c>
      <c r="Q66" s="3">
        <v>-980</v>
      </c>
      <c r="R66" s="3">
        <v>1020</v>
      </c>
      <c r="S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x14ac:dyDescent="0.15">
      <c r="K69" s="3" t="s">
        <v>70</v>
      </c>
      <c r="L69" s="3">
        <f>COUNTIF(L2:L52,"&lt;1.618")-COUNTIF(L2:L52,"&lt;1.423")</f>
        <v>0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12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3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0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3"/>
    </row>
    <row r="76" spans="11:23" x14ac:dyDescent="0.15">
      <c r="K76" s="3" t="s">
        <v>77</v>
      </c>
      <c r="L76" s="3">
        <f>COUNTIF(L2:L52,"&lt;2.983")-COUNTIF(L2:L52,"&lt;2.788")</f>
        <v>0</v>
      </c>
      <c r="M76" s="3">
        <v>11</v>
      </c>
      <c r="W76" s="3"/>
    </row>
    <row r="77" spans="11:23" x14ac:dyDescent="0.15">
      <c r="K77" s="3" t="s">
        <v>78</v>
      </c>
      <c r="L77" s="3">
        <f>COUNTIF(L2:L52,"&lt;3.178")-COUNTIF(L2:L52,"&lt;2.983")</f>
        <v>0</v>
      </c>
      <c r="M77" s="3">
        <v>8</v>
      </c>
      <c r="W77" s="3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3"/>
    </row>
    <row r="79" spans="11:23" x14ac:dyDescent="0.15">
      <c r="K79" s="3" t="s">
        <v>80</v>
      </c>
      <c r="L79" s="3">
        <f>COUNTIF(L2:L52,"&lt;3.568")-COUNTIF(L2:L52,"&lt;3.373")</f>
        <v>0</v>
      </c>
      <c r="M79" s="3">
        <v>3</v>
      </c>
      <c r="W79" s="3"/>
    </row>
    <row r="80" spans="11:23" x14ac:dyDescent="0.15">
      <c r="K80" s="3" t="s">
        <v>81</v>
      </c>
      <c r="L80" s="3">
        <f>COUNTIF(L2:L52,"&lt;3.763")-COUNTIF(L2:L52,"&lt;3.568")</f>
        <v>0</v>
      </c>
      <c r="W80" s="3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3</v>
      </c>
      <c r="W82" s="3"/>
    </row>
    <row r="83" spans="11:23" x14ac:dyDescent="0.15">
      <c r="K83" s="3" t="s">
        <v>84</v>
      </c>
      <c r="L83" s="3">
        <f>COUNTIF(L2:L52,"&lt;4.348")-COUNTIF(L2:L52,"&lt;4.153")</f>
        <v>2</v>
      </c>
      <c r="W83" s="17"/>
    </row>
    <row r="84" spans="11:23" x14ac:dyDescent="0.15">
      <c r="K84" s="3" t="s">
        <v>85</v>
      </c>
      <c r="L84" s="3">
        <f>COUNTIF(L2:L52,"&lt;4.543")-COUNTIF(L2:L52,"&lt;4.348")</f>
        <v>3</v>
      </c>
      <c r="N84" s="3">
        <v>1.9079999999999999</v>
      </c>
      <c r="O84" s="3">
        <v>0.155</v>
      </c>
      <c r="W84" s="17"/>
    </row>
    <row r="85" spans="11:23" x14ac:dyDescent="0.15">
      <c r="K85" s="3" t="s">
        <v>86</v>
      </c>
      <c r="L85" s="3">
        <f>COUNTIF(L2:L52,"&lt;4.738")-COUNTIF(L2:L52,"&lt;4.543")</f>
        <v>3</v>
      </c>
      <c r="N85" s="3">
        <v>2.5009999999999999</v>
      </c>
      <c r="O85" s="3">
        <v>0.21299999999999999</v>
      </c>
      <c r="W85" s="17"/>
    </row>
    <row r="86" spans="11:23" x14ac:dyDescent="0.15">
      <c r="K86" s="3" t="s">
        <v>87</v>
      </c>
      <c r="L86" s="3">
        <f>COUNTIF(L2:L52,"&lt;4.933")-COUNTIF(L2:L52,"&lt;4.738")</f>
        <v>2</v>
      </c>
      <c r="N86" s="3">
        <v>3.472</v>
      </c>
      <c r="O86" s="3">
        <v>0.29099999999999998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1</v>
      </c>
      <c r="W88" s="17"/>
    </row>
    <row r="89" spans="11:23" x14ac:dyDescent="0.15">
      <c r="K89" s="3" t="s">
        <v>90</v>
      </c>
      <c r="L89" s="3">
        <f>COUNTIF(L2:L52,"&lt;5.518")-COUNTIF(L2:L52,"&lt;5.323")</f>
        <v>0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1</v>
      </c>
      <c r="W91" s="17"/>
    </row>
    <row r="92" spans="11:23" x14ac:dyDescent="0.15">
      <c r="K92" s="3" t="s">
        <v>93</v>
      </c>
      <c r="L92" s="3">
        <f>COUNTIF(L2:L52,"&lt;6.103")-COUNTIF(L2:L52,"&lt;5.908")</f>
        <v>1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2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E124"/>
  <sheetViews>
    <sheetView topLeftCell="I118" workbookViewId="0">
      <selection activeCell="I1" sqref="A1:XFD140"/>
    </sheetView>
  </sheetViews>
  <sheetFormatPr defaultColWidth="8.875" defaultRowHeight="13.5" x14ac:dyDescent="0.15"/>
  <cols>
    <col min="11" max="12" width="18.75" customWidth="1"/>
    <col min="13" max="14" width="12.875"/>
    <col min="20" max="22" width="12.875"/>
    <col min="23" max="23" width="18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784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9.6752414703369105</v>
      </c>
      <c r="L2" s="10">
        <v>0.5689697265625</v>
      </c>
      <c r="M2">
        <v>0.25670242309570301</v>
      </c>
      <c r="N2">
        <v>9.8214950561523402</v>
      </c>
      <c r="O2">
        <v>8</v>
      </c>
      <c r="P2">
        <v>8</v>
      </c>
      <c r="Q2">
        <v>18</v>
      </c>
      <c r="R2" s="16">
        <v>0.44440000000000002</v>
      </c>
      <c r="S2" s="16">
        <f t="shared" ref="S2:S54" si="0">O2/E2</f>
        <v>0.8</v>
      </c>
      <c r="T2">
        <v>4.9950904846191397</v>
      </c>
      <c r="U2">
        <v>4.45644283294678</v>
      </c>
      <c r="V2">
        <v>4.46858930587769</v>
      </c>
      <c r="W2" s="17">
        <v>1.21464729309082E-2</v>
      </c>
      <c r="X2">
        <v>0.52650117874145497</v>
      </c>
      <c r="Y2">
        <v>0.52650117874145497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436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8.8853950500488299</v>
      </c>
      <c r="L3" s="10">
        <v>0.52662277221679699</v>
      </c>
      <c r="M3">
        <v>0.25329208374023399</v>
      </c>
      <c r="N3">
        <v>9.0817947387695295</v>
      </c>
      <c r="O3">
        <v>8</v>
      </c>
      <c r="P3">
        <v>8</v>
      </c>
      <c r="Q3">
        <v>18</v>
      </c>
      <c r="R3" s="16">
        <v>0.44440000000000002</v>
      </c>
      <c r="S3" s="16">
        <f t="shared" si="0"/>
        <v>0.8</v>
      </c>
      <c r="T3">
        <v>4.9948596954345703</v>
      </c>
      <c r="U3">
        <v>4.4540305137634304</v>
      </c>
      <c r="V3">
        <v>4.46761226654053</v>
      </c>
      <c r="W3" s="17">
        <v>1.3581752777099601E-2</v>
      </c>
      <c r="X3">
        <v>0.52724742889404297</v>
      </c>
      <c r="Y3">
        <v>0.52724742889404297</v>
      </c>
      <c r="Z3">
        <v>0.8</v>
      </c>
      <c r="AA3">
        <v>1</v>
      </c>
      <c r="AB3">
        <v>0.55555555555555602</v>
      </c>
      <c r="AC3">
        <v>0.71428571428571397</v>
      </c>
      <c r="AD3">
        <v>0</v>
      </c>
      <c r="AE3">
        <v>0.2</v>
      </c>
    </row>
    <row r="4" spans="1:31" x14ac:dyDescent="0.15">
      <c r="A4" s="6">
        <v>218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8.7807083129882795</v>
      </c>
      <c r="L4" s="10">
        <v>0.60701751708984397</v>
      </c>
      <c r="M4">
        <v>0.29935455322265597</v>
      </c>
      <c r="N4">
        <v>8.6788063049316406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5.196044921875</v>
      </c>
      <c r="U4">
        <v>4.6498551368713397</v>
      </c>
      <c r="V4">
        <v>4.6321134567260698</v>
      </c>
      <c r="W4" s="17">
        <v>1.77416801452637E-2</v>
      </c>
      <c r="X4">
        <v>0.563931465148926</v>
      </c>
      <c r="Y4">
        <v>0.563931465148926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752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8.5604171752929705</v>
      </c>
      <c r="L5" s="10">
        <v>0.62664794921875</v>
      </c>
      <c r="M5">
        <v>0.28777694702148399</v>
      </c>
      <c r="N5">
        <v>8.2228584289550799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4.6150760650634801</v>
      </c>
      <c r="U5">
        <v>4.1222424507141104</v>
      </c>
      <c r="V5">
        <v>4.0913901329040501</v>
      </c>
      <c r="W5" s="17">
        <v>3.0852317810058601E-2</v>
      </c>
      <c r="X5">
        <v>0.52368593215942405</v>
      </c>
      <c r="Y5">
        <v>0.52368593215942405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324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9.3619117736816406</v>
      </c>
      <c r="L6" s="10">
        <v>0.60002517700195301</v>
      </c>
      <c r="M6">
        <v>0.2237548828125</v>
      </c>
      <c r="N6">
        <v>9.0710334777831996</v>
      </c>
      <c r="O6">
        <v>7</v>
      </c>
      <c r="P6">
        <v>7</v>
      </c>
      <c r="Q6">
        <v>16</v>
      </c>
      <c r="R6" s="16">
        <v>0.4375</v>
      </c>
      <c r="S6" s="16">
        <f t="shared" si="0"/>
        <v>0.7</v>
      </c>
      <c r="T6">
        <v>5.0930080413818404</v>
      </c>
      <c r="U6">
        <v>4.5752286911010698</v>
      </c>
      <c r="V6">
        <v>4.5420556068420401</v>
      </c>
      <c r="W6" s="17">
        <v>3.3173084259033203E-2</v>
      </c>
      <c r="X6">
        <v>0.55095243453979503</v>
      </c>
      <c r="Y6">
        <v>0.55095243453979503</v>
      </c>
      <c r="Z6">
        <v>0.7</v>
      </c>
      <c r="AA6">
        <v>0.9</v>
      </c>
      <c r="AB6">
        <v>0.5625</v>
      </c>
      <c r="AC6">
        <v>0.69230769230769196</v>
      </c>
      <c r="AD6">
        <v>0.1</v>
      </c>
      <c r="AE6">
        <v>0.2</v>
      </c>
    </row>
    <row r="7" spans="1:31" x14ac:dyDescent="0.15">
      <c r="A7" s="6">
        <v>3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9.7364711761474592</v>
      </c>
      <c r="L7" s="10">
        <v>0.60982894897460904</v>
      </c>
      <c r="M7">
        <v>0.140121459960937</v>
      </c>
      <c r="N7">
        <v>9.05975341796875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5.6730518341064498</v>
      </c>
      <c r="U7">
        <v>5.0912809371948198</v>
      </c>
      <c r="V7">
        <v>5.02921390533447</v>
      </c>
      <c r="W7" s="17">
        <v>6.2067031860351597E-2</v>
      </c>
      <c r="X7">
        <v>0.64383792877197299</v>
      </c>
      <c r="Y7">
        <v>0.64383792877197299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491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11.8796939849853</v>
      </c>
      <c r="L8" s="10">
        <v>0.44884490966796903</v>
      </c>
      <c r="M8">
        <v>0.28238677978515597</v>
      </c>
      <c r="N8">
        <v>11.0363273620606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5.2113609313964799</v>
      </c>
      <c r="U8">
        <v>4.7402420043945304</v>
      </c>
      <c r="V8">
        <v>4.6642556190490696</v>
      </c>
      <c r="W8" s="17">
        <v>7.5986385345458998E-2</v>
      </c>
      <c r="X8">
        <v>0.547105312347412</v>
      </c>
      <c r="Y8">
        <v>0.547105312347412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662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9.0630798339843697</v>
      </c>
      <c r="L9" s="10">
        <v>0.69129943847656194</v>
      </c>
      <c r="M9">
        <v>0.214241027832031</v>
      </c>
      <c r="N9">
        <v>8.0794696807861293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4.9468879699706996</v>
      </c>
      <c r="U9">
        <v>4.4549541473388699</v>
      </c>
      <c r="V9">
        <v>4.3756690025329599</v>
      </c>
      <c r="W9" s="17">
        <v>7.9285144805908203E-2</v>
      </c>
      <c r="X9">
        <v>0.57121896743774403</v>
      </c>
      <c r="Y9">
        <v>0.57121896743774403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394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8.6461200714111293</v>
      </c>
      <c r="L10" s="10">
        <v>0.75197601318359397</v>
      </c>
      <c r="M10">
        <v>0.34392166137695301</v>
      </c>
      <c r="N10">
        <v>7.8274116516113299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4.8341197967529297</v>
      </c>
      <c r="U10">
        <v>4.3734588623046902</v>
      </c>
      <c r="V10">
        <v>4.2902665138244602</v>
      </c>
      <c r="W10" s="17">
        <v>8.3192348480224595E-2</v>
      </c>
      <c r="X10">
        <v>0.54385328292846702</v>
      </c>
      <c r="Y10">
        <v>0.54385328292846702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730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9.22979736328125</v>
      </c>
      <c r="L11" s="10">
        <v>0.79234123229980502</v>
      </c>
      <c r="M11">
        <v>0.33351898193359403</v>
      </c>
      <c r="N11">
        <v>8.2526779174804705</v>
      </c>
      <c r="O11">
        <v>6</v>
      </c>
      <c r="P11">
        <v>6</v>
      </c>
      <c r="Q11">
        <v>15</v>
      </c>
      <c r="R11" s="16">
        <v>0.4</v>
      </c>
      <c r="S11" s="16">
        <f t="shared" si="0"/>
        <v>0.6</v>
      </c>
      <c r="T11">
        <v>4.6311798095703098</v>
      </c>
      <c r="U11">
        <v>4.1882486343383798</v>
      </c>
      <c r="V11">
        <v>4.1018190383911097</v>
      </c>
      <c r="W11" s="17">
        <v>8.6429595947265597E-2</v>
      </c>
      <c r="X11">
        <v>0.529360771179199</v>
      </c>
      <c r="Y11">
        <v>0.529360771179199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s="1" customFormat="1" x14ac:dyDescent="0.15">
      <c r="A12" s="6">
        <v>337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9.7676258087158203</v>
      </c>
      <c r="L12" s="10">
        <v>0.74655914306640603</v>
      </c>
      <c r="M12">
        <v>0.241783142089844</v>
      </c>
      <c r="N12">
        <v>8.7524642944335902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5.3478622436523402</v>
      </c>
      <c r="U12">
        <v>4.8198900222778303</v>
      </c>
      <c r="V12">
        <v>4.7304625511169398</v>
      </c>
      <c r="W12" s="17">
        <v>8.94274711608887E-2</v>
      </c>
      <c r="X12">
        <v>0.61739969253539995</v>
      </c>
      <c r="Y12">
        <v>0.61739969253539995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10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9.4220714569091797</v>
      </c>
      <c r="L13" s="10">
        <v>0.80937194824218694</v>
      </c>
      <c r="M13">
        <v>0.32625579833984403</v>
      </c>
      <c r="N13">
        <v>8.3502616882324201</v>
      </c>
      <c r="O13">
        <v>6</v>
      </c>
      <c r="P13">
        <v>6</v>
      </c>
      <c r="Q13">
        <v>15</v>
      </c>
      <c r="R13" s="16">
        <v>0.4</v>
      </c>
      <c r="S13" s="16">
        <f t="shared" si="0"/>
        <v>0.6</v>
      </c>
      <c r="T13">
        <v>4.9070892333984402</v>
      </c>
      <c r="U13">
        <v>4.4338440895080602</v>
      </c>
      <c r="V13">
        <v>4.3392705917358398</v>
      </c>
      <c r="W13" s="17">
        <v>9.4573497772216797E-2</v>
      </c>
      <c r="X13">
        <v>0.56781864166259799</v>
      </c>
      <c r="Y13">
        <v>0.56781864166259799</v>
      </c>
      <c r="Z13">
        <v>0.6</v>
      </c>
      <c r="AA13">
        <v>0.9</v>
      </c>
      <c r="AB13">
        <v>0.6</v>
      </c>
      <c r="AC13">
        <v>0.72</v>
      </c>
      <c r="AD13">
        <v>0.1</v>
      </c>
      <c r="AE13">
        <v>0.3</v>
      </c>
    </row>
    <row r="14" spans="1:31" x14ac:dyDescent="0.15">
      <c r="A14" s="8">
        <v>915</v>
      </c>
      <c r="B14" s="1">
        <v>19</v>
      </c>
      <c r="C14" s="1">
        <v>1</v>
      </c>
      <c r="D14" s="1">
        <v>10</v>
      </c>
      <c r="E14" s="1">
        <v>10</v>
      </c>
      <c r="F14" s="1">
        <v>10</v>
      </c>
      <c r="G14" s="1">
        <v>0</v>
      </c>
      <c r="H14" s="1">
        <v>9</v>
      </c>
      <c r="I14" s="1">
        <v>1</v>
      </c>
      <c r="J14" s="1">
        <v>0.95</v>
      </c>
      <c r="K14" s="12">
        <v>11.6143226623535</v>
      </c>
      <c r="L14" s="12">
        <v>0.63996124267578103</v>
      </c>
      <c r="M14" s="1">
        <v>0.46014785766601601</v>
      </c>
      <c r="N14" s="1">
        <v>10.395582199096699</v>
      </c>
      <c r="O14" s="1">
        <v>7</v>
      </c>
      <c r="P14" s="1">
        <v>7</v>
      </c>
      <c r="Q14" s="1">
        <v>17</v>
      </c>
      <c r="R14" s="19">
        <v>0.4118</v>
      </c>
      <c r="S14" s="19">
        <f t="shared" si="0"/>
        <v>0.7</v>
      </c>
      <c r="T14" s="1">
        <v>5.3450222015380904</v>
      </c>
      <c r="U14" s="1">
        <v>4.8760857582092303</v>
      </c>
      <c r="V14" s="1">
        <v>4.7778882980346697</v>
      </c>
      <c r="W14" s="12">
        <v>9.8197460174560505E-2</v>
      </c>
      <c r="X14" s="1">
        <v>0.56713390350341797</v>
      </c>
      <c r="Y14" s="1">
        <v>0.56713390350341797</v>
      </c>
      <c r="Z14" s="1">
        <v>0.7</v>
      </c>
      <c r="AA14" s="1">
        <v>1</v>
      </c>
      <c r="AB14" s="1">
        <v>0.58823529411764697</v>
      </c>
      <c r="AC14" s="1">
        <v>0.74074074074074103</v>
      </c>
      <c r="AD14" s="1">
        <v>0</v>
      </c>
      <c r="AE14" s="1">
        <v>0.3</v>
      </c>
    </row>
    <row r="15" spans="1:31" x14ac:dyDescent="0.15">
      <c r="A15" s="6">
        <v>424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9.0780410766601598</v>
      </c>
      <c r="L15" s="10">
        <v>0.80134582519531194</v>
      </c>
      <c r="M15">
        <v>0.30031967163085899</v>
      </c>
      <c r="N15">
        <v>7.8407230377197301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4.9747390747070304</v>
      </c>
      <c r="U15">
        <v>4.5059680938720703</v>
      </c>
      <c r="V15">
        <v>4.4059338569641104</v>
      </c>
      <c r="W15" s="17">
        <v>0.100034236907959</v>
      </c>
      <c r="X15">
        <v>0.56880521774292003</v>
      </c>
      <c r="Y15">
        <v>0.56880521774292003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279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12.5115242004394</v>
      </c>
      <c r="L16" s="10">
        <v>0.68904113769531194</v>
      </c>
      <c r="M16">
        <v>0.51513671875</v>
      </c>
      <c r="N16">
        <v>11.397050857544</v>
      </c>
      <c r="O16">
        <v>9</v>
      </c>
      <c r="P16">
        <v>9</v>
      </c>
      <c r="Q16">
        <v>19</v>
      </c>
      <c r="R16" s="16">
        <v>0.47370000000000001</v>
      </c>
      <c r="S16" s="16">
        <f t="shared" si="0"/>
        <v>0.9</v>
      </c>
      <c r="T16">
        <v>5.5754928588867196</v>
      </c>
      <c r="U16">
        <v>5.0785012245178196</v>
      </c>
      <c r="V16">
        <v>4.9705786705017099</v>
      </c>
      <c r="W16" s="17">
        <v>0.107922554016113</v>
      </c>
      <c r="X16">
        <v>0.60491418838500999</v>
      </c>
      <c r="Y16">
        <v>0.60491418838500999</v>
      </c>
      <c r="Z16">
        <v>0.9</v>
      </c>
      <c r="AA16">
        <v>1</v>
      </c>
      <c r="AB16">
        <v>0.52631578947368396</v>
      </c>
      <c r="AC16">
        <v>0.68965517241379304</v>
      </c>
      <c r="AD16">
        <v>0</v>
      </c>
      <c r="AE16">
        <v>0.1</v>
      </c>
    </row>
    <row r="17" spans="1:31" x14ac:dyDescent="0.15">
      <c r="A17" s="6">
        <v>748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11.8353080749512</v>
      </c>
      <c r="L17" s="10">
        <v>0.69150924682617199</v>
      </c>
      <c r="M17">
        <v>0.51949310302734397</v>
      </c>
      <c r="N17">
        <v>10.6618309020996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4.9045391082763699</v>
      </c>
      <c r="U17">
        <v>4.46850490570068</v>
      </c>
      <c r="V17">
        <v>4.3578910827636701</v>
      </c>
      <c r="W17" s="17">
        <v>0.110613822937012</v>
      </c>
      <c r="X17">
        <v>0.54664802551269498</v>
      </c>
      <c r="Y17">
        <v>0.54664802551269498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788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11.9521636962891</v>
      </c>
      <c r="L18" s="10">
        <v>0.60764694213867199</v>
      </c>
      <c r="M18">
        <v>0.41011428833007801</v>
      </c>
      <c r="N18">
        <v>10.629655838012701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5.0951061248779297</v>
      </c>
      <c r="U18">
        <v>4.6592922210693404</v>
      </c>
      <c r="V18">
        <v>4.5451555252075204</v>
      </c>
      <c r="W18" s="17">
        <v>0.114136695861816</v>
      </c>
      <c r="X18">
        <v>0.54995059967041005</v>
      </c>
      <c r="Y18">
        <v>0.54995059967041005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348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12.667484283447299</v>
      </c>
      <c r="L19" s="10">
        <v>0.58145904541015603</v>
      </c>
      <c r="M19">
        <v>0.38654327392578097</v>
      </c>
      <c r="N19">
        <v>11.4797058105469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5.5114040374755904</v>
      </c>
      <c r="U19">
        <v>5.0303702354431197</v>
      </c>
      <c r="V19">
        <v>4.9127755165100098</v>
      </c>
      <c r="W19" s="17">
        <v>0.117594718933105</v>
      </c>
      <c r="X19">
        <v>0.59862852096557595</v>
      </c>
      <c r="Y19">
        <v>0.59862852096557595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437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10.362770080566399</v>
      </c>
      <c r="L20" s="10">
        <v>0.80359649658203103</v>
      </c>
      <c r="M20">
        <v>0.199333190917969</v>
      </c>
      <c r="N20">
        <v>8.9276485443115199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5.5548152923584002</v>
      </c>
      <c r="U20">
        <v>5.0090694427490199</v>
      </c>
      <c r="V20">
        <v>4.8900384902954102</v>
      </c>
      <c r="W20" s="17">
        <v>0.119030952453613</v>
      </c>
      <c r="X20">
        <v>0.66477680206298795</v>
      </c>
      <c r="Y20">
        <v>0.66477680206298795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945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11.826662063598601</v>
      </c>
      <c r="L21" s="10">
        <v>0.83002471923828103</v>
      </c>
      <c r="M21">
        <v>0.65362167358398404</v>
      </c>
      <c r="N21">
        <v>10.4545288085937</v>
      </c>
      <c r="O21">
        <v>8</v>
      </c>
      <c r="P21">
        <v>8</v>
      </c>
      <c r="Q21">
        <v>17</v>
      </c>
      <c r="R21" s="16">
        <v>0.47060000000000002</v>
      </c>
      <c r="S21" s="16">
        <f t="shared" si="0"/>
        <v>0.8</v>
      </c>
      <c r="T21">
        <v>4.9697341918945304</v>
      </c>
      <c r="U21">
        <v>4.5560193061828604</v>
      </c>
      <c r="V21">
        <v>4.4299230575561497</v>
      </c>
      <c r="W21" s="17">
        <v>0.12609624862670901</v>
      </c>
      <c r="X21">
        <v>0.53981113433837902</v>
      </c>
      <c r="Y21">
        <v>0.53981113433837902</v>
      </c>
      <c r="Z21">
        <v>0.8</v>
      </c>
      <c r="AA21">
        <v>0.9</v>
      </c>
      <c r="AB21">
        <v>0.52941176470588203</v>
      </c>
      <c r="AC21">
        <v>0.66666666666666696</v>
      </c>
      <c r="AD21">
        <v>0.1</v>
      </c>
      <c r="AE21">
        <v>0.1</v>
      </c>
    </row>
    <row r="22" spans="1:31" x14ac:dyDescent="0.15">
      <c r="A22" s="6">
        <v>879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12.1690883636475</v>
      </c>
      <c r="L22" s="10">
        <v>0.76646423339843694</v>
      </c>
      <c r="M22">
        <v>0.56353759765625</v>
      </c>
      <c r="N22">
        <v>10.640342712402299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4.9484233856201199</v>
      </c>
      <c r="U22">
        <v>4.54335594177246</v>
      </c>
      <c r="V22">
        <v>4.4045906066894496</v>
      </c>
      <c r="W22" s="17">
        <v>0.13876533508300801</v>
      </c>
      <c r="X22">
        <v>0.54383277893066395</v>
      </c>
      <c r="Y22">
        <v>0.54383277893066395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959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12.677396774291999</v>
      </c>
      <c r="L23" s="10">
        <v>0.60663604736328103</v>
      </c>
      <c r="M23">
        <v>0.38630294799804699</v>
      </c>
      <c r="N23">
        <v>11.2085857391357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5.5991306304931596</v>
      </c>
      <c r="U23">
        <v>5.1041693687439</v>
      </c>
      <c r="V23">
        <v>4.9649362564086896</v>
      </c>
      <c r="W23" s="17">
        <v>0.13923311233520499</v>
      </c>
      <c r="X23">
        <v>0.63419437408447299</v>
      </c>
      <c r="Y23">
        <v>0.63419437408447299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165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12.1975288391113</v>
      </c>
      <c r="L24" s="10">
        <v>0.72703552246093694</v>
      </c>
      <c r="M24">
        <v>0.51640319824218694</v>
      </c>
      <c r="N24">
        <v>10.6387157440185</v>
      </c>
      <c r="O24">
        <v>7</v>
      </c>
      <c r="P24">
        <v>7</v>
      </c>
      <c r="Q24">
        <v>17</v>
      </c>
      <c r="R24" s="16">
        <v>0.4118</v>
      </c>
      <c r="S24" s="16">
        <f t="shared" si="0"/>
        <v>0.7</v>
      </c>
      <c r="T24">
        <v>5.1443672180175799</v>
      </c>
      <c r="U24">
        <v>4.70526123046875</v>
      </c>
      <c r="V24">
        <v>4.5597567558288601</v>
      </c>
      <c r="W24" s="17">
        <v>0.14550447463989299</v>
      </c>
      <c r="X24">
        <v>0.58461046218872104</v>
      </c>
      <c r="Y24">
        <v>0.58461046218872104</v>
      </c>
      <c r="Z24">
        <v>0.7</v>
      </c>
      <c r="AA24">
        <v>1</v>
      </c>
      <c r="AB24">
        <v>0.58823529411764697</v>
      </c>
      <c r="AC24">
        <v>0.74074074074074103</v>
      </c>
      <c r="AD24">
        <v>0</v>
      </c>
      <c r="AE24">
        <v>0.3</v>
      </c>
    </row>
    <row r="25" spans="1:31" x14ac:dyDescent="0.15">
      <c r="A25" s="6">
        <v>503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12.247621536254901</v>
      </c>
      <c r="L25" s="10">
        <v>0.67316055297851596</v>
      </c>
      <c r="M25">
        <v>0.45738601684570301</v>
      </c>
      <c r="N25">
        <v>10.702716827392599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5.0876998901367196</v>
      </c>
      <c r="U25">
        <v>4.6474313735961896</v>
      </c>
      <c r="V25">
        <v>4.4998464584350604</v>
      </c>
      <c r="W25" s="17">
        <v>0.14758491516113301</v>
      </c>
      <c r="X25">
        <v>0.58785343170166005</v>
      </c>
      <c r="Y25">
        <v>0.58785343170166005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418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11.902868270874</v>
      </c>
      <c r="L26" s="10">
        <v>0.75605010986328103</v>
      </c>
      <c r="M26">
        <v>0.54892730712890603</v>
      </c>
      <c r="N26">
        <v>10.314151763916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5.3042507171630904</v>
      </c>
      <c r="U26">
        <v>4.87205266952515</v>
      </c>
      <c r="V26">
        <v>4.7202200889587402</v>
      </c>
      <c r="W26" s="17">
        <v>0.151832580566406</v>
      </c>
      <c r="X26">
        <v>0.58403062820434604</v>
      </c>
      <c r="Y26">
        <v>0.58403062820434604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29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12.5931129455566</v>
      </c>
      <c r="L27" s="10">
        <v>0.74336242675781194</v>
      </c>
      <c r="M27">
        <v>0.52129745483398404</v>
      </c>
      <c r="N27">
        <v>10.9457340240478</v>
      </c>
      <c r="O27">
        <v>8</v>
      </c>
      <c r="P27">
        <v>8</v>
      </c>
      <c r="Q27">
        <v>18</v>
      </c>
      <c r="R27" s="16">
        <v>0.44440000000000002</v>
      </c>
      <c r="S27" s="16">
        <f t="shared" si="0"/>
        <v>0.8</v>
      </c>
      <c r="T27">
        <v>5.3586044311523402</v>
      </c>
      <c r="U27">
        <v>4.8966689109802202</v>
      </c>
      <c r="V27">
        <v>4.73803806304932</v>
      </c>
      <c r="W27" s="17">
        <v>0.15863084793090801</v>
      </c>
      <c r="X27">
        <v>0.62056636810302701</v>
      </c>
      <c r="Y27">
        <v>0.62056636810302701</v>
      </c>
      <c r="Z27">
        <v>0.8</v>
      </c>
      <c r="AA27">
        <v>1</v>
      </c>
      <c r="AB27">
        <v>0.55555555555555602</v>
      </c>
      <c r="AC27">
        <v>0.71428571428571397</v>
      </c>
      <c r="AD27">
        <v>0</v>
      </c>
      <c r="AE27">
        <v>0.2</v>
      </c>
    </row>
    <row r="28" spans="1:31" x14ac:dyDescent="0.15">
      <c r="A28" s="6">
        <v>354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11.8744087219238</v>
      </c>
      <c r="L28" s="10">
        <v>0.70819473266601596</v>
      </c>
      <c r="M28">
        <v>0.483871459960937</v>
      </c>
      <c r="N28">
        <v>10.163694381713899</v>
      </c>
      <c r="O28">
        <v>8</v>
      </c>
      <c r="P28">
        <v>8</v>
      </c>
      <c r="Q28">
        <v>18</v>
      </c>
      <c r="R28" s="16">
        <v>0.44440000000000002</v>
      </c>
      <c r="S28" s="16">
        <f t="shared" si="0"/>
        <v>0.8</v>
      </c>
      <c r="T28">
        <v>5.0078620910644496</v>
      </c>
      <c r="U28">
        <v>4.6017813682556197</v>
      </c>
      <c r="V28">
        <v>4.4419045448303196</v>
      </c>
      <c r="W28" s="17">
        <v>0.159876823425293</v>
      </c>
      <c r="X28">
        <v>0.56595754623413097</v>
      </c>
      <c r="Y28">
        <v>0.56595754623413097</v>
      </c>
      <c r="Z28">
        <v>0.8</v>
      </c>
      <c r="AA28">
        <v>1</v>
      </c>
      <c r="AB28">
        <v>0.55555555555555602</v>
      </c>
      <c r="AC28">
        <v>0.71428571428571397</v>
      </c>
      <c r="AD28">
        <v>0</v>
      </c>
      <c r="AE28">
        <v>0.2</v>
      </c>
    </row>
    <row r="29" spans="1:31" s="2" customFormat="1" x14ac:dyDescent="0.15">
      <c r="A29" s="7">
        <v>423</v>
      </c>
      <c r="B29" s="2">
        <v>19</v>
      </c>
      <c r="C29" s="2">
        <v>1</v>
      </c>
      <c r="D29" s="2">
        <v>10</v>
      </c>
      <c r="E29" s="2">
        <v>10</v>
      </c>
      <c r="F29" s="2">
        <v>10</v>
      </c>
      <c r="G29" s="2">
        <v>0</v>
      </c>
      <c r="H29" s="2">
        <v>9</v>
      </c>
      <c r="I29" s="2">
        <v>1</v>
      </c>
      <c r="J29" s="2">
        <v>0.95</v>
      </c>
      <c r="K29" s="11">
        <v>12.7167263031006</v>
      </c>
      <c r="L29" s="11">
        <v>0.750457763671875</v>
      </c>
      <c r="M29" s="2">
        <v>0.52469635009765603</v>
      </c>
      <c r="N29" s="2">
        <v>11.038276672363301</v>
      </c>
      <c r="O29" s="2">
        <v>8</v>
      </c>
      <c r="P29" s="2">
        <v>8</v>
      </c>
      <c r="Q29" s="2">
        <v>18</v>
      </c>
      <c r="R29" s="18">
        <v>0.44440000000000002</v>
      </c>
      <c r="S29" s="18">
        <f t="shared" si="0"/>
        <v>0.8</v>
      </c>
      <c r="T29" s="2">
        <v>5.4363975524902299</v>
      </c>
      <c r="U29" s="2">
        <v>4.9653482437133798</v>
      </c>
      <c r="V29" s="2">
        <v>4.8048963546752903</v>
      </c>
      <c r="W29" s="11">
        <v>0.16045188903808599</v>
      </c>
      <c r="X29" s="2">
        <v>0.63150119781494096</v>
      </c>
      <c r="Y29" s="2">
        <v>0.63150119781494096</v>
      </c>
      <c r="Z29" s="2">
        <v>0.8</v>
      </c>
      <c r="AA29" s="2">
        <v>1</v>
      </c>
      <c r="AB29" s="2">
        <v>0.55555555555555602</v>
      </c>
      <c r="AC29" s="2">
        <v>0.71428571428571397</v>
      </c>
      <c r="AD29" s="2">
        <v>0</v>
      </c>
      <c r="AE29" s="2">
        <v>0.2</v>
      </c>
    </row>
    <row r="30" spans="1:31" x14ac:dyDescent="0.15">
      <c r="A30" s="6">
        <v>675</v>
      </c>
      <c r="B30">
        <v>15</v>
      </c>
      <c r="C30">
        <v>5</v>
      </c>
      <c r="D30">
        <v>10</v>
      </c>
      <c r="E30">
        <v>10</v>
      </c>
      <c r="F30">
        <v>9</v>
      </c>
      <c r="G30">
        <v>1</v>
      </c>
      <c r="H30">
        <v>6</v>
      </c>
      <c r="I30">
        <v>4</v>
      </c>
      <c r="J30">
        <v>0.75</v>
      </c>
      <c r="K30" s="3">
        <v>8.2255935668945295</v>
      </c>
      <c r="L30" s="10">
        <v>4.04166603088379</v>
      </c>
      <c r="M30">
        <v>2.92131423950195</v>
      </c>
      <c r="N30">
        <v>4.1723251342773402</v>
      </c>
      <c r="O30">
        <v>2</v>
      </c>
      <c r="P30">
        <v>2</v>
      </c>
      <c r="Q30">
        <v>11</v>
      </c>
      <c r="R30" s="16">
        <v>0.18179999999999999</v>
      </c>
      <c r="S30" s="16">
        <f t="shared" si="0"/>
        <v>0.2</v>
      </c>
      <c r="T30">
        <v>2.9559211730957</v>
      </c>
      <c r="U30">
        <v>2.7484648227691602</v>
      </c>
      <c r="V30">
        <v>2.5043489933013898</v>
      </c>
      <c r="W30" s="17">
        <v>0.24411582946777299</v>
      </c>
      <c r="X30">
        <v>0.45157217979431202</v>
      </c>
      <c r="Y30">
        <v>0.45157217979431202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x14ac:dyDescent="0.15">
      <c r="A31" s="6">
        <v>738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10.526350021362299</v>
      </c>
      <c r="L31" s="10">
        <v>4.0360393524169904</v>
      </c>
      <c r="M31">
        <v>3.4618988037109402</v>
      </c>
      <c r="N31">
        <v>5.2421836853027299</v>
      </c>
      <c r="O31">
        <v>2</v>
      </c>
      <c r="P31">
        <v>2</v>
      </c>
      <c r="Q31">
        <v>12</v>
      </c>
      <c r="R31" s="16">
        <v>0.16669999999999999</v>
      </c>
      <c r="S31" s="16">
        <f t="shared" si="0"/>
        <v>0.2</v>
      </c>
      <c r="T31">
        <v>4.0297908782959002</v>
      </c>
      <c r="U31">
        <v>3.87283563613892</v>
      </c>
      <c r="V31">
        <v>3.4242961406707799</v>
      </c>
      <c r="W31" s="17">
        <v>0.44853949546813998</v>
      </c>
      <c r="X31">
        <v>0.60549473762512196</v>
      </c>
      <c r="Y31">
        <v>0.60549473762512196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6">
        <v>325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 s="3">
        <v>7.8486690521240199</v>
      </c>
      <c r="L32" s="10">
        <v>4.0500717163085902</v>
      </c>
      <c r="M32">
        <v>3.0804080963134801</v>
      </c>
      <c r="N32">
        <v>3.9068298339843701</v>
      </c>
      <c r="O32">
        <v>2</v>
      </c>
      <c r="P32">
        <v>2</v>
      </c>
      <c r="Q32">
        <v>11</v>
      </c>
      <c r="R32" s="16">
        <v>0.18179999999999999</v>
      </c>
      <c r="S32" s="16">
        <f t="shared" si="0"/>
        <v>0.2</v>
      </c>
      <c r="T32">
        <v>3.2830562591552699</v>
      </c>
      <c r="U32">
        <v>3.1005103588104199</v>
      </c>
      <c r="V32">
        <v>2.78123211860657</v>
      </c>
      <c r="W32" s="17">
        <v>0.31927824020385698</v>
      </c>
      <c r="X32">
        <v>0.50182414054870605</v>
      </c>
      <c r="Y32">
        <v>0.50182414054870605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6">
        <v>536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8.4814891815185494</v>
      </c>
      <c r="L33" s="10">
        <v>4.2169094085693404</v>
      </c>
      <c r="M33">
        <v>2.74720954895019</v>
      </c>
      <c r="N33">
        <v>5.5897750854492196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3.4804096221923801</v>
      </c>
      <c r="U33">
        <v>3.1805896759033199</v>
      </c>
      <c r="V33">
        <v>2.9126815795898402</v>
      </c>
      <c r="W33" s="17">
        <v>0.26790809631347701</v>
      </c>
      <c r="X33">
        <v>0.56772804260253895</v>
      </c>
      <c r="Y33">
        <v>0.56772804260253895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s="1" customFormat="1" x14ac:dyDescent="0.15">
      <c r="A34" s="8">
        <v>552</v>
      </c>
      <c r="B34" s="1">
        <v>16</v>
      </c>
      <c r="C34" s="1">
        <v>4</v>
      </c>
      <c r="D34" s="1">
        <v>10</v>
      </c>
      <c r="E34" s="1">
        <v>10</v>
      </c>
      <c r="F34" s="1">
        <v>10</v>
      </c>
      <c r="G34" s="1">
        <v>0</v>
      </c>
      <c r="H34" s="1">
        <v>6</v>
      </c>
      <c r="I34" s="1">
        <v>4</v>
      </c>
      <c r="J34" s="1">
        <v>0.8</v>
      </c>
      <c r="K34" s="12">
        <v>9.2559547424316406</v>
      </c>
      <c r="L34" s="12">
        <v>4.1378879547119096</v>
      </c>
      <c r="M34" s="1">
        <v>2.82206153869629</v>
      </c>
      <c r="N34" s="1">
        <v>5.2405490875244096</v>
      </c>
      <c r="O34" s="1">
        <v>3</v>
      </c>
      <c r="P34" s="1">
        <v>3</v>
      </c>
      <c r="Q34" s="1">
        <v>13</v>
      </c>
      <c r="R34" s="19">
        <v>0.23080000000000001</v>
      </c>
      <c r="S34" s="19">
        <f t="shared" si="0"/>
        <v>0.3</v>
      </c>
      <c r="T34" s="1">
        <v>3.5596675872802699</v>
      </c>
      <c r="U34" s="1">
        <v>3.3212480545043901</v>
      </c>
      <c r="V34" s="1">
        <v>2.9677696228027299</v>
      </c>
      <c r="W34" s="12">
        <v>0.35347843170165999</v>
      </c>
      <c r="X34" s="1">
        <v>0.59189796447753895</v>
      </c>
      <c r="Y34" s="1">
        <v>0.59189796447753895</v>
      </c>
      <c r="Z34" s="1">
        <v>0.3</v>
      </c>
      <c r="AA34" s="1">
        <v>1</v>
      </c>
      <c r="AB34" s="1">
        <v>0.76923076923076905</v>
      </c>
      <c r="AC34" s="1">
        <v>0.86956521739130399</v>
      </c>
      <c r="AD34" s="1">
        <v>0</v>
      </c>
      <c r="AE34" s="1">
        <v>0.7</v>
      </c>
    </row>
    <row r="35" spans="1:31" x14ac:dyDescent="0.15">
      <c r="A35" s="6">
        <v>335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8.1520690917968697</v>
      </c>
      <c r="L35" s="10">
        <v>4.1897354125976598</v>
      </c>
      <c r="M35">
        <v>2.4435253143310498</v>
      </c>
      <c r="N35">
        <v>4.4322452545165998</v>
      </c>
      <c r="O35">
        <v>2</v>
      </c>
      <c r="P35">
        <v>2</v>
      </c>
      <c r="Q35">
        <v>12</v>
      </c>
      <c r="R35" s="16">
        <v>0.16669999999999999</v>
      </c>
      <c r="S35" s="16">
        <f t="shared" si="0"/>
        <v>0.2</v>
      </c>
      <c r="T35">
        <v>2.8813018798828098</v>
      </c>
      <c r="U35">
        <v>2.6755440235137899</v>
      </c>
      <c r="V35">
        <v>2.3734037876129102</v>
      </c>
      <c r="W35" s="17">
        <v>0.30214023590087902</v>
      </c>
      <c r="X35">
        <v>0.50789809226989702</v>
      </c>
      <c r="Y35">
        <v>0.50789809226989702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527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7.5849647521972701</v>
      </c>
      <c r="L36" s="10">
        <v>4.2265453338623002</v>
      </c>
      <c r="M36">
        <v>2.8944072723388699</v>
      </c>
      <c r="N36">
        <v>4.05257225036621</v>
      </c>
      <c r="O36">
        <v>2</v>
      </c>
      <c r="P36">
        <v>2</v>
      </c>
      <c r="Q36">
        <v>12</v>
      </c>
      <c r="R36" s="16">
        <v>0.16669999999999999</v>
      </c>
      <c r="S36" s="16">
        <f t="shared" si="0"/>
        <v>0.2</v>
      </c>
      <c r="T36">
        <v>2.9290847778320299</v>
      </c>
      <c r="U36">
        <v>2.7376651763915998</v>
      </c>
      <c r="V36">
        <v>2.4389052391052202</v>
      </c>
      <c r="W36" s="17">
        <v>0.29875993728637701</v>
      </c>
      <c r="X36">
        <v>0.49017953872680697</v>
      </c>
      <c r="Y36">
        <v>0.49017953872680697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12</v>
      </c>
      <c r="B37">
        <v>17</v>
      </c>
      <c r="C37">
        <v>3</v>
      </c>
      <c r="D37">
        <v>10</v>
      </c>
      <c r="E37">
        <v>10</v>
      </c>
      <c r="F37">
        <v>9</v>
      </c>
      <c r="G37">
        <v>1</v>
      </c>
      <c r="H37">
        <v>8</v>
      </c>
      <c r="I37">
        <v>2</v>
      </c>
      <c r="J37">
        <v>0.85</v>
      </c>
      <c r="K37" s="3">
        <v>10.4470520019531</v>
      </c>
      <c r="L37" s="10">
        <v>4.0611419677734402</v>
      </c>
      <c r="M37">
        <v>3.76419258117676</v>
      </c>
      <c r="N37">
        <v>6.4976348876953098</v>
      </c>
      <c r="O37">
        <v>5</v>
      </c>
      <c r="P37">
        <v>5</v>
      </c>
      <c r="Q37">
        <v>14</v>
      </c>
      <c r="R37" s="16">
        <v>0.35709999999999997</v>
      </c>
      <c r="S37" s="16">
        <f t="shared" si="0"/>
        <v>0.5</v>
      </c>
      <c r="T37">
        <v>3.5423564910888699</v>
      </c>
      <c r="U37">
        <v>3.3094801902771001</v>
      </c>
      <c r="V37">
        <v>3.0622403621673602</v>
      </c>
      <c r="W37" s="17">
        <v>0.24723982810974099</v>
      </c>
      <c r="X37">
        <v>0.48011612892150901</v>
      </c>
      <c r="Y37">
        <v>0.48011612892150901</v>
      </c>
      <c r="Z37">
        <v>0.5</v>
      </c>
      <c r="AA37">
        <v>0.9</v>
      </c>
      <c r="AB37">
        <v>0.64285714285714302</v>
      </c>
      <c r="AC37">
        <v>0.75</v>
      </c>
      <c r="AD37">
        <v>0.1</v>
      </c>
      <c r="AE37">
        <v>0.4</v>
      </c>
    </row>
    <row r="38" spans="1:31" x14ac:dyDescent="0.15">
      <c r="A38" s="6">
        <v>733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11.8653621673584</v>
      </c>
      <c r="L38" s="10">
        <v>1.68826484680176</v>
      </c>
      <c r="M38">
        <v>1.46877670288086</v>
      </c>
      <c r="N38">
        <v>9.1130142211914098</v>
      </c>
      <c r="O38">
        <v>6</v>
      </c>
      <c r="P38">
        <v>6</v>
      </c>
      <c r="Q38">
        <v>16</v>
      </c>
      <c r="R38" s="16">
        <v>0.375</v>
      </c>
      <c r="S38" s="16">
        <f t="shared" si="0"/>
        <v>0.6</v>
      </c>
      <c r="T38">
        <v>4.6890087127685502</v>
      </c>
      <c r="U38">
        <v>4.3773121833801296</v>
      </c>
      <c r="V38">
        <v>4.1230134963989302</v>
      </c>
      <c r="W38" s="17">
        <v>0.25429868698120101</v>
      </c>
      <c r="X38">
        <v>0.56599521636962902</v>
      </c>
      <c r="Y38">
        <v>0.56599521636962902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229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10.3217124938965</v>
      </c>
      <c r="L39" s="10">
        <v>1.7060852050781199</v>
      </c>
      <c r="M39">
        <v>1.0290412902832</v>
      </c>
      <c r="N39">
        <v>7.3843078613281197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4.8080120086669904</v>
      </c>
      <c r="U39">
        <v>4.4200329780578604</v>
      </c>
      <c r="V39">
        <v>4.1532464027404803</v>
      </c>
      <c r="W39" s="17">
        <v>0.26678657531738298</v>
      </c>
      <c r="X39">
        <v>0.654765605926514</v>
      </c>
      <c r="Y39">
        <v>0.654765605926514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398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8.1381702423095703</v>
      </c>
      <c r="L40" s="10">
        <v>4.1253604888915998</v>
      </c>
      <c r="M40">
        <v>2.6507339477539098</v>
      </c>
      <c r="N40">
        <v>5.0763721466064498</v>
      </c>
      <c r="O40">
        <v>2</v>
      </c>
      <c r="P40">
        <v>2</v>
      </c>
      <c r="Q40">
        <v>12</v>
      </c>
      <c r="R40" s="16">
        <v>0.16669999999999999</v>
      </c>
      <c r="S40" s="16">
        <f t="shared" si="0"/>
        <v>0.2</v>
      </c>
      <c r="T40">
        <v>3.2886447906494101</v>
      </c>
      <c r="U40">
        <v>3.0384707450866699</v>
      </c>
      <c r="V40">
        <v>2.7574930191039999</v>
      </c>
      <c r="W40" s="17">
        <v>0.28097772598266602</v>
      </c>
      <c r="X40">
        <v>0.53115177154541005</v>
      </c>
      <c r="Y40">
        <v>0.53115177154541005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6">
        <v>680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12.677793502807599</v>
      </c>
      <c r="L41" s="10">
        <v>1.7241325378418</v>
      </c>
      <c r="M41">
        <v>1.41609954833984</v>
      </c>
      <c r="N41">
        <v>9.0904026031494105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5.0513935089111301</v>
      </c>
      <c r="U41">
        <v>4.7370834350585902</v>
      </c>
      <c r="V41">
        <v>4.409912109375</v>
      </c>
      <c r="W41" s="17">
        <v>0.32717132568359403</v>
      </c>
      <c r="X41">
        <v>0.64148139953613303</v>
      </c>
      <c r="Y41">
        <v>0.64148139953613303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864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9.7117614746093697</v>
      </c>
      <c r="L42" s="10">
        <v>1.73189353942871</v>
      </c>
      <c r="M42">
        <v>1.1190643310546899</v>
      </c>
      <c r="N42">
        <v>6.9107093811035201</v>
      </c>
      <c r="O42">
        <v>6</v>
      </c>
      <c r="P42">
        <v>6</v>
      </c>
      <c r="Q42">
        <v>16</v>
      </c>
      <c r="R42" s="16">
        <v>0.375</v>
      </c>
      <c r="S42" s="16">
        <f t="shared" si="0"/>
        <v>0.6</v>
      </c>
      <c r="T42">
        <v>4.5033893585205096</v>
      </c>
      <c r="U42">
        <v>4.1522464752197301</v>
      </c>
      <c r="V42">
        <v>3.9079174995422399</v>
      </c>
      <c r="W42" s="17">
        <v>0.24432897567749001</v>
      </c>
      <c r="X42">
        <v>0.59547185897827104</v>
      </c>
      <c r="Y42">
        <v>0.59547185897827104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x14ac:dyDescent="0.15">
      <c r="A43" s="6">
        <v>144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12.2588920593262</v>
      </c>
      <c r="L43" s="10">
        <v>1.6552867889404299</v>
      </c>
      <c r="M43">
        <v>1.37172698974609</v>
      </c>
      <c r="N43">
        <v>8.9462089538574201</v>
      </c>
      <c r="O43">
        <v>7</v>
      </c>
      <c r="P43">
        <v>7</v>
      </c>
      <c r="Q43">
        <v>17</v>
      </c>
      <c r="R43" s="16">
        <v>0.4118</v>
      </c>
      <c r="S43" s="16">
        <f t="shared" si="0"/>
        <v>0.7</v>
      </c>
      <c r="T43">
        <v>4.8854942321777299</v>
      </c>
      <c r="U43">
        <v>4.5660943984985396</v>
      </c>
      <c r="V43">
        <v>4.2890815734863299</v>
      </c>
      <c r="W43" s="17">
        <v>0.27701282501220698</v>
      </c>
      <c r="X43">
        <v>0.59641265869140603</v>
      </c>
      <c r="Y43">
        <v>0.59641265869140603</v>
      </c>
      <c r="Z43">
        <v>0.7</v>
      </c>
      <c r="AA43">
        <v>1</v>
      </c>
      <c r="AB43">
        <v>0.58823529411764697</v>
      </c>
      <c r="AC43">
        <v>0.74074074074074103</v>
      </c>
      <c r="AD43">
        <v>0</v>
      </c>
      <c r="AE43">
        <v>0.3</v>
      </c>
    </row>
    <row r="44" spans="1:31" x14ac:dyDescent="0.15">
      <c r="A44" s="6">
        <v>471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9.5644092559814506</v>
      </c>
      <c r="L44" s="10">
        <v>1.7996177673339799</v>
      </c>
      <c r="M44">
        <v>1.2210121154785201</v>
      </c>
      <c r="N44">
        <v>6.8129844665527299</v>
      </c>
      <c r="O44">
        <v>6</v>
      </c>
      <c r="P44">
        <v>6</v>
      </c>
      <c r="Q44">
        <v>16</v>
      </c>
      <c r="R44" s="16">
        <v>0.375</v>
      </c>
      <c r="S44" s="16">
        <f t="shared" si="0"/>
        <v>0.6</v>
      </c>
      <c r="T44">
        <v>4.6843013763427699</v>
      </c>
      <c r="U44">
        <v>4.3179864883422896</v>
      </c>
      <c r="V44">
        <v>4.0765180587768501</v>
      </c>
      <c r="W44" s="17">
        <v>0.24146842956542999</v>
      </c>
      <c r="X44">
        <v>0.60778331756591797</v>
      </c>
      <c r="Y44">
        <v>0.60778331756591797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461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9.2616291046142596</v>
      </c>
      <c r="L45" s="10">
        <v>4.6226501464843697</v>
      </c>
      <c r="M45">
        <v>2.5670814514160201</v>
      </c>
      <c r="N45">
        <v>5.1668167114257804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3.24592208862305</v>
      </c>
      <c r="U45">
        <v>2.9968285560607901</v>
      </c>
      <c r="V45">
        <v>2.6563353538513201</v>
      </c>
      <c r="W45" s="17">
        <v>0.34049320220947299</v>
      </c>
      <c r="X45">
        <v>0.58958673477172896</v>
      </c>
      <c r="Y45">
        <v>0.58958673477172896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628</v>
      </c>
      <c r="B46">
        <v>15</v>
      </c>
      <c r="C46">
        <v>5</v>
      </c>
      <c r="D46">
        <v>10</v>
      </c>
      <c r="E46">
        <v>10</v>
      </c>
      <c r="F46">
        <v>9</v>
      </c>
      <c r="G46">
        <v>1</v>
      </c>
      <c r="H46">
        <v>6</v>
      </c>
      <c r="I46">
        <v>4</v>
      </c>
      <c r="J46">
        <v>0.75</v>
      </c>
      <c r="K46" s="3">
        <v>9.0153293609619105</v>
      </c>
      <c r="L46" s="10">
        <v>4.6390075683593697</v>
      </c>
      <c r="M46">
        <v>3.6120967864990199</v>
      </c>
      <c r="N46">
        <v>4.7265911102294904</v>
      </c>
      <c r="O46">
        <v>1</v>
      </c>
      <c r="P46">
        <v>1</v>
      </c>
      <c r="Q46">
        <v>10</v>
      </c>
      <c r="R46" s="16">
        <v>0.1</v>
      </c>
      <c r="S46" s="16">
        <f t="shared" si="0"/>
        <v>0.1</v>
      </c>
      <c r="T46">
        <v>2.7710952758789098</v>
      </c>
      <c r="U46">
        <v>2.5856094360351598</v>
      </c>
      <c r="V46">
        <v>2.3143668174743599</v>
      </c>
      <c r="W46" s="17">
        <v>0.27124261856079102</v>
      </c>
      <c r="X46">
        <v>0.45672845840454102</v>
      </c>
      <c r="Y46">
        <v>0.45672845840454102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6">
        <v>600</v>
      </c>
      <c r="B47">
        <v>20</v>
      </c>
      <c r="C47">
        <v>0</v>
      </c>
      <c r="D47">
        <v>10</v>
      </c>
      <c r="E47">
        <v>10</v>
      </c>
      <c r="F47">
        <v>10</v>
      </c>
      <c r="G47">
        <v>0</v>
      </c>
      <c r="H47">
        <v>10</v>
      </c>
      <c r="I47">
        <v>0</v>
      </c>
      <c r="J47">
        <v>1</v>
      </c>
      <c r="K47" s="3">
        <v>9999</v>
      </c>
      <c r="L47" s="10">
        <v>1.60916519165039</v>
      </c>
      <c r="M47">
        <v>9999</v>
      </c>
      <c r="N47">
        <v>9999</v>
      </c>
      <c r="O47">
        <v>6</v>
      </c>
      <c r="P47">
        <v>6</v>
      </c>
      <c r="Q47">
        <v>16</v>
      </c>
      <c r="R47" s="16">
        <v>0.375</v>
      </c>
      <c r="S47" s="16">
        <f t="shared" si="0"/>
        <v>0.6</v>
      </c>
      <c r="T47">
        <v>5.15582275390625</v>
      </c>
      <c r="U47">
        <v>4.8863143920898402</v>
      </c>
      <c r="V47">
        <v>4.5162019729614302</v>
      </c>
      <c r="W47" s="17">
        <v>0.37011241912841802</v>
      </c>
      <c r="X47">
        <v>0.639620780944824</v>
      </c>
      <c r="Y47">
        <v>0.639620780944824</v>
      </c>
      <c r="Z47">
        <v>0.6</v>
      </c>
      <c r="AA47">
        <v>1</v>
      </c>
      <c r="AB47">
        <v>0.625</v>
      </c>
      <c r="AC47">
        <v>0.76923076923076905</v>
      </c>
      <c r="AD47">
        <v>0</v>
      </c>
      <c r="AE47">
        <v>0.4</v>
      </c>
    </row>
    <row r="48" spans="1:31" x14ac:dyDescent="0.15">
      <c r="A48" s="6">
        <v>385</v>
      </c>
      <c r="B48">
        <v>20</v>
      </c>
      <c r="C48">
        <v>0</v>
      </c>
      <c r="D48">
        <v>10</v>
      </c>
      <c r="E48">
        <v>10</v>
      </c>
      <c r="F48">
        <v>10</v>
      </c>
      <c r="G48">
        <v>0</v>
      </c>
      <c r="H48">
        <v>10</v>
      </c>
      <c r="I48">
        <v>0</v>
      </c>
      <c r="J48">
        <v>1</v>
      </c>
      <c r="K48" s="3">
        <v>9999</v>
      </c>
      <c r="L48" s="10">
        <v>1.57627105712891</v>
      </c>
      <c r="M48">
        <v>9999</v>
      </c>
      <c r="N48">
        <v>9999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5.2552146911621103</v>
      </c>
      <c r="U48">
        <v>4.9526901245117196</v>
      </c>
      <c r="V48">
        <v>4.6283712387084996</v>
      </c>
      <c r="W48" s="17">
        <v>0.32431888580322299</v>
      </c>
      <c r="X48">
        <v>0.62684345245361295</v>
      </c>
      <c r="Y48">
        <v>0.62684345245361295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211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11.7629699707031</v>
      </c>
      <c r="L49" s="10">
        <v>1.5643234252929701</v>
      </c>
      <c r="M49">
        <v>1.3343925476074201</v>
      </c>
      <c r="N49">
        <v>9.032470703125</v>
      </c>
      <c r="O49">
        <v>5</v>
      </c>
      <c r="P49">
        <v>5</v>
      </c>
      <c r="Q49">
        <v>15</v>
      </c>
      <c r="R49" s="16">
        <v>0.33329999999999999</v>
      </c>
      <c r="S49" s="16">
        <f t="shared" si="0"/>
        <v>0.5</v>
      </c>
      <c r="T49">
        <v>4.2648220062255904</v>
      </c>
      <c r="U49">
        <v>3.9909417629241899</v>
      </c>
      <c r="V49">
        <v>3.7358856201171902</v>
      </c>
      <c r="W49" s="17">
        <v>0.255056142807007</v>
      </c>
      <c r="X49">
        <v>0.52893638610839799</v>
      </c>
      <c r="Y49">
        <v>0.52893638610839799</v>
      </c>
      <c r="Z49">
        <v>0.5</v>
      </c>
      <c r="AA49">
        <v>1</v>
      </c>
      <c r="AB49">
        <v>0.66666666666666696</v>
      </c>
      <c r="AC49">
        <v>0.8</v>
      </c>
      <c r="AD49">
        <v>0</v>
      </c>
      <c r="AE49">
        <v>0.5</v>
      </c>
    </row>
    <row r="50" spans="1:31" x14ac:dyDescent="0.15">
      <c r="A50" s="6">
        <v>158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7.9831905364990199</v>
      </c>
      <c r="L50" s="10">
        <v>4.2839298248290998</v>
      </c>
      <c r="M50">
        <v>2.99527931213379</v>
      </c>
      <c r="N50">
        <v>4.8212127685546902</v>
      </c>
      <c r="O50">
        <v>1</v>
      </c>
      <c r="P50">
        <v>1</v>
      </c>
      <c r="Q50">
        <v>11</v>
      </c>
      <c r="R50" s="16">
        <v>9.0899999999999995E-2</v>
      </c>
      <c r="S50" s="16">
        <f t="shared" si="0"/>
        <v>0.1</v>
      </c>
      <c r="T50">
        <v>3.1968898773193399</v>
      </c>
      <c r="U50">
        <v>2.9954133033752401</v>
      </c>
      <c r="V50">
        <v>2.71425461769104</v>
      </c>
      <c r="W50" s="17">
        <v>0.28115868568420399</v>
      </c>
      <c r="X50">
        <v>0.48263525962829601</v>
      </c>
      <c r="Y50">
        <v>0.48263525962829601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6">
        <v>772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10.1784763336182</v>
      </c>
      <c r="L51" s="10">
        <v>1.5869178771972701</v>
      </c>
      <c r="M51">
        <v>0.96760177612304699</v>
      </c>
      <c r="N51">
        <v>7.6428642272949201</v>
      </c>
      <c r="O51">
        <v>7</v>
      </c>
      <c r="P51">
        <v>7</v>
      </c>
      <c r="Q51">
        <v>17</v>
      </c>
      <c r="R51" s="16">
        <v>0.4118</v>
      </c>
      <c r="S51" s="16">
        <f t="shared" si="0"/>
        <v>0.7</v>
      </c>
      <c r="T51">
        <v>5.0832271575927699</v>
      </c>
      <c r="U51">
        <v>4.6600112915039098</v>
      </c>
      <c r="V51">
        <v>4.4258260726928702</v>
      </c>
      <c r="W51" s="17">
        <v>0.23418521881103499</v>
      </c>
      <c r="X51">
        <v>0.65740108489990201</v>
      </c>
      <c r="Y51">
        <v>0.65740108489990201</v>
      </c>
      <c r="Z51">
        <v>0.7</v>
      </c>
      <c r="AA51">
        <v>1</v>
      </c>
      <c r="AB51">
        <v>0.58823529411764697</v>
      </c>
      <c r="AC51">
        <v>0.74074074074074103</v>
      </c>
      <c r="AD51">
        <v>0</v>
      </c>
      <c r="AE51">
        <v>0.3</v>
      </c>
    </row>
    <row r="52" spans="1:31" s="1" customFormat="1" x14ac:dyDescent="0.15">
      <c r="A52" s="8">
        <v>314</v>
      </c>
      <c r="B52" s="1">
        <v>18</v>
      </c>
      <c r="C52" s="1">
        <v>2</v>
      </c>
      <c r="D52" s="1">
        <v>10</v>
      </c>
      <c r="E52" s="1">
        <v>10</v>
      </c>
      <c r="F52" s="1">
        <v>10</v>
      </c>
      <c r="G52" s="1">
        <v>0</v>
      </c>
      <c r="H52" s="1">
        <v>8</v>
      </c>
      <c r="I52" s="1">
        <v>2</v>
      </c>
      <c r="J52" s="1">
        <v>0.9</v>
      </c>
      <c r="K52" s="12">
        <v>10.4085178375244</v>
      </c>
      <c r="L52" s="12">
        <v>1.61114501953125</v>
      </c>
      <c r="M52" s="1">
        <v>0.98415756225585904</v>
      </c>
      <c r="N52" s="1">
        <v>7.8618087768554696</v>
      </c>
      <c r="O52" s="1">
        <v>7</v>
      </c>
      <c r="P52" s="1">
        <v>7</v>
      </c>
      <c r="Q52" s="1">
        <v>17</v>
      </c>
      <c r="R52" s="19">
        <v>0.4118</v>
      </c>
      <c r="S52" s="19">
        <f t="shared" si="0"/>
        <v>0.7</v>
      </c>
      <c r="T52" s="1">
        <v>5.1923751831054696</v>
      </c>
      <c r="U52" s="1">
        <v>4.7734522819518999</v>
      </c>
      <c r="V52" s="1">
        <v>4.5407943725585902</v>
      </c>
      <c r="W52" s="12">
        <v>0.23265790939330999</v>
      </c>
      <c r="X52" s="1">
        <v>0.651580810546875</v>
      </c>
      <c r="Y52" s="1">
        <v>0.651580810546875</v>
      </c>
      <c r="Z52" s="1">
        <v>0.7</v>
      </c>
      <c r="AA52" s="1">
        <v>1</v>
      </c>
      <c r="AB52" s="1">
        <v>0.58823529411764697</v>
      </c>
      <c r="AC52" s="1">
        <v>0.74074074074074103</v>
      </c>
      <c r="AD52" s="1">
        <v>0</v>
      </c>
      <c r="AE52" s="1">
        <v>0.3</v>
      </c>
    </row>
    <row r="53" spans="1:31" x14ac:dyDescent="0.15">
      <c r="A53" s="6">
        <v>619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12.819276809692401</v>
      </c>
      <c r="L53" s="10">
        <v>1.61916351318359</v>
      </c>
      <c r="M53">
        <v>0.90814590454101596</v>
      </c>
      <c r="N53">
        <v>10.445060729980501</v>
      </c>
      <c r="O53">
        <v>5</v>
      </c>
      <c r="P53">
        <v>5</v>
      </c>
      <c r="Q53">
        <v>15</v>
      </c>
      <c r="R53" s="16">
        <v>0.33329999999999999</v>
      </c>
      <c r="S53" s="16">
        <f t="shared" si="0"/>
        <v>0.5</v>
      </c>
      <c r="T53">
        <v>4.5958900451660201</v>
      </c>
      <c r="U53">
        <v>4.1914644241332999</v>
      </c>
      <c r="V53">
        <v>3.9670157432556099</v>
      </c>
      <c r="W53" s="17">
        <v>0.22444868087768499</v>
      </c>
      <c r="X53">
        <v>0.62887430191039995</v>
      </c>
      <c r="Y53">
        <v>0.62887430191039995</v>
      </c>
      <c r="Z53">
        <v>0.5</v>
      </c>
      <c r="AA53">
        <v>1</v>
      </c>
      <c r="AB53">
        <v>0.66666666666666696</v>
      </c>
      <c r="AC53">
        <v>0.8</v>
      </c>
      <c r="AD53">
        <v>0</v>
      </c>
      <c r="AE53">
        <v>0.5</v>
      </c>
    </row>
    <row r="54" spans="1:31" x14ac:dyDescent="0.15">
      <c r="A54" s="6">
        <v>482</v>
      </c>
      <c r="B54">
        <v>19</v>
      </c>
      <c r="C54">
        <v>1</v>
      </c>
      <c r="D54">
        <v>10</v>
      </c>
      <c r="E54">
        <v>10</v>
      </c>
      <c r="F54">
        <v>10</v>
      </c>
      <c r="G54">
        <v>0</v>
      </c>
      <c r="H54">
        <v>9</v>
      </c>
      <c r="I54">
        <v>1</v>
      </c>
      <c r="J54">
        <v>0.95</v>
      </c>
      <c r="K54" s="3">
        <v>11.742067337036101</v>
      </c>
      <c r="L54" s="10">
        <v>1.63059234619141</v>
      </c>
      <c r="M54">
        <v>1.34928131103516</v>
      </c>
      <c r="N54">
        <v>8.4218254089355504</v>
      </c>
      <c r="O54">
        <v>5</v>
      </c>
      <c r="P54">
        <v>5</v>
      </c>
      <c r="Q54">
        <v>15</v>
      </c>
      <c r="R54" s="16">
        <v>0.33329999999999999</v>
      </c>
      <c r="S54" s="16">
        <f t="shared" si="0"/>
        <v>0.5</v>
      </c>
      <c r="T54">
        <v>4.3882617950439498</v>
      </c>
      <c r="U54">
        <v>4.1215224266052202</v>
      </c>
      <c r="V54">
        <v>3.8507843017578098</v>
      </c>
      <c r="W54" s="17">
        <v>0.270738124847412</v>
      </c>
      <c r="X54">
        <v>0.53747749328613303</v>
      </c>
      <c r="Y54">
        <v>0.53747749328613303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753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8.7162609100341797</v>
      </c>
      <c r="L55" s="10">
        <v>1.7887706756591799</v>
      </c>
      <c r="M55">
        <v>0.74873352050781194</v>
      </c>
      <c r="N55">
        <v>6.4296302795410201</v>
      </c>
      <c r="O55">
        <v>5</v>
      </c>
      <c r="P55">
        <v>5</v>
      </c>
      <c r="Q55">
        <v>15</v>
      </c>
      <c r="R55" s="16">
        <v>0.33329999999999999</v>
      </c>
      <c r="S55" s="16">
        <f t="shared" ref="S55:S81" si="1">O55/E55</f>
        <v>0.5</v>
      </c>
      <c r="T55">
        <v>4.3663463592529297</v>
      </c>
      <c r="U55">
        <v>3.9760718345642099</v>
      </c>
      <c r="V55">
        <v>3.7783355712890598</v>
      </c>
      <c r="W55" s="17">
        <v>0.19773626327514701</v>
      </c>
      <c r="X55">
        <v>0.58801078796386697</v>
      </c>
      <c r="Y55">
        <v>0.58801078796386697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0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10.8487205505371</v>
      </c>
      <c r="L56" s="10">
        <v>2.2319488525390598</v>
      </c>
      <c r="M56">
        <v>1.5590057373046899</v>
      </c>
      <c r="N56">
        <v>7.4062690734863299</v>
      </c>
      <c r="O56">
        <v>4</v>
      </c>
      <c r="P56">
        <v>4</v>
      </c>
      <c r="Q56">
        <v>14</v>
      </c>
      <c r="R56" s="16">
        <v>0.28570000000000001</v>
      </c>
      <c r="S56" s="16">
        <f t="shared" si="1"/>
        <v>0.4</v>
      </c>
      <c r="T56">
        <v>4.5414714813232404</v>
      </c>
      <c r="U56">
        <v>4.2360644340515101</v>
      </c>
      <c r="V56">
        <v>3.9238123893737802</v>
      </c>
      <c r="W56" s="17">
        <v>0.31225204467773399</v>
      </c>
      <c r="X56">
        <v>0.617659091949463</v>
      </c>
      <c r="Y56">
        <v>0.617659091949463</v>
      </c>
      <c r="Z56">
        <v>0.4</v>
      </c>
      <c r="AA56">
        <v>1</v>
      </c>
      <c r="AB56">
        <v>0.71428571428571397</v>
      </c>
      <c r="AC56">
        <v>0.83333333333333304</v>
      </c>
      <c r="AD56">
        <v>0</v>
      </c>
      <c r="AE56">
        <v>0.6</v>
      </c>
    </row>
    <row r="57" spans="1:31" x14ac:dyDescent="0.15">
      <c r="A57" s="6">
        <v>471</v>
      </c>
      <c r="B57">
        <v>18</v>
      </c>
      <c r="C57">
        <v>2</v>
      </c>
      <c r="D57">
        <v>10</v>
      </c>
      <c r="E57">
        <v>10</v>
      </c>
      <c r="F57">
        <v>10</v>
      </c>
      <c r="G57">
        <v>0</v>
      </c>
      <c r="H57">
        <v>8</v>
      </c>
      <c r="I57">
        <v>2</v>
      </c>
      <c r="J57">
        <v>0.9</v>
      </c>
      <c r="K57" s="3">
        <v>9.5644092559814506</v>
      </c>
      <c r="L57" s="10">
        <v>1.7996177673339799</v>
      </c>
      <c r="M57">
        <v>1.2210121154785201</v>
      </c>
      <c r="N57">
        <v>6.8129844665527299</v>
      </c>
      <c r="O57">
        <v>6</v>
      </c>
      <c r="P57">
        <v>6</v>
      </c>
      <c r="Q57">
        <v>16</v>
      </c>
      <c r="R57" s="16">
        <v>0.375</v>
      </c>
      <c r="S57" s="16">
        <f t="shared" si="1"/>
        <v>0.6</v>
      </c>
      <c r="T57">
        <v>4.6843013763427699</v>
      </c>
      <c r="U57">
        <v>4.3179864883422896</v>
      </c>
      <c r="V57">
        <v>4.0765180587768501</v>
      </c>
      <c r="W57" s="17">
        <v>0.24146842956542999</v>
      </c>
      <c r="X57">
        <v>0.60778331756591797</v>
      </c>
      <c r="Y57">
        <v>0.60778331756591797</v>
      </c>
      <c r="Z57">
        <v>0.6</v>
      </c>
      <c r="AA57">
        <v>1</v>
      </c>
      <c r="AB57">
        <v>0.625</v>
      </c>
      <c r="AC57">
        <v>0.76923076923076905</v>
      </c>
      <c r="AD57">
        <v>0</v>
      </c>
      <c r="AE57">
        <v>0.4</v>
      </c>
    </row>
    <row r="58" spans="1:31" x14ac:dyDescent="0.15">
      <c r="A58" s="6">
        <v>416</v>
      </c>
      <c r="B58">
        <v>19</v>
      </c>
      <c r="C58">
        <v>1</v>
      </c>
      <c r="D58">
        <v>10</v>
      </c>
      <c r="E58">
        <v>10</v>
      </c>
      <c r="F58">
        <v>10</v>
      </c>
      <c r="G58">
        <v>0</v>
      </c>
      <c r="H58">
        <v>9</v>
      </c>
      <c r="I58">
        <v>1</v>
      </c>
      <c r="J58">
        <v>0.95</v>
      </c>
      <c r="K58" s="3">
        <v>12.912279129028301</v>
      </c>
      <c r="L58" s="10">
        <v>1.8050498962402299</v>
      </c>
      <c r="M58">
        <v>1.61069488525391</v>
      </c>
      <c r="N58">
        <v>10.397825241088899</v>
      </c>
      <c r="O58">
        <v>8</v>
      </c>
      <c r="P58">
        <v>8</v>
      </c>
      <c r="Q58">
        <v>18</v>
      </c>
      <c r="R58" s="16">
        <v>0.44440000000000002</v>
      </c>
      <c r="S58" s="16">
        <f t="shared" si="1"/>
        <v>0.8</v>
      </c>
      <c r="T58">
        <v>5.0610771179199201</v>
      </c>
      <c r="U58">
        <v>4.6764202117919904</v>
      </c>
      <c r="V58">
        <v>4.4359002113342303</v>
      </c>
      <c r="W58" s="17">
        <v>0.240520000457764</v>
      </c>
      <c r="X58">
        <v>0.62517690658569303</v>
      </c>
      <c r="Y58">
        <v>0.62517690658569303</v>
      </c>
      <c r="Z58">
        <v>0.8</v>
      </c>
      <c r="AA58">
        <v>1</v>
      </c>
      <c r="AB58">
        <v>0.55555555555555602</v>
      </c>
      <c r="AC58">
        <v>0.71428571428571397</v>
      </c>
      <c r="AD58">
        <v>0</v>
      </c>
      <c r="AE58">
        <v>0.2</v>
      </c>
    </row>
    <row r="59" spans="1:31" x14ac:dyDescent="0.15">
      <c r="A59" s="6">
        <v>702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 s="3">
        <v>13.035551071166999</v>
      </c>
      <c r="L59" s="10">
        <v>1.8518524169921899</v>
      </c>
      <c r="M59">
        <v>1.5735511779785201</v>
      </c>
      <c r="N59">
        <v>9.6432857513427699</v>
      </c>
      <c r="O59">
        <v>6</v>
      </c>
      <c r="P59">
        <v>6</v>
      </c>
      <c r="Q59">
        <v>16</v>
      </c>
      <c r="R59" s="16">
        <v>0.375</v>
      </c>
      <c r="S59" s="16">
        <f t="shared" si="1"/>
        <v>0.6</v>
      </c>
      <c r="T59">
        <v>5.0322628021240199</v>
      </c>
      <c r="U59">
        <v>4.7077298164367702</v>
      </c>
      <c r="V59">
        <v>4.3833518028259304</v>
      </c>
      <c r="W59" s="17">
        <v>0.32437801361084001</v>
      </c>
      <c r="X59">
        <v>0.64891099929809604</v>
      </c>
      <c r="Y59">
        <v>0.64891099929809604</v>
      </c>
      <c r="Z59">
        <v>0.6</v>
      </c>
      <c r="AA59">
        <v>1</v>
      </c>
      <c r="AB59">
        <v>0.625</v>
      </c>
      <c r="AC59">
        <v>0.76923076923076905</v>
      </c>
      <c r="AD59">
        <v>0</v>
      </c>
      <c r="AE59">
        <v>0.4</v>
      </c>
    </row>
    <row r="60" spans="1:31" x14ac:dyDescent="0.15">
      <c r="A60" s="6">
        <v>363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 s="3">
        <v>8.4232196807861293</v>
      </c>
      <c r="L60" s="10">
        <v>4.5388679504394496</v>
      </c>
      <c r="M60">
        <v>2.7661094665527299</v>
      </c>
      <c r="N60">
        <v>6.7562885284423801</v>
      </c>
      <c r="O60">
        <v>3</v>
      </c>
      <c r="P60">
        <v>3</v>
      </c>
      <c r="Q60">
        <v>13</v>
      </c>
      <c r="R60" s="16">
        <v>0.23080000000000001</v>
      </c>
      <c r="S60" s="16">
        <f t="shared" si="1"/>
        <v>0.3</v>
      </c>
      <c r="T60">
        <v>2.6287136077880899</v>
      </c>
      <c r="U60">
        <v>2.3235220909118599</v>
      </c>
      <c r="V60">
        <v>2.1354405879974401</v>
      </c>
      <c r="W60" s="17">
        <v>0.18808150291442899</v>
      </c>
      <c r="X60">
        <v>0.49327301979064903</v>
      </c>
      <c r="Y60">
        <v>0.49327301979064903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372</v>
      </c>
      <c r="B61">
        <v>18</v>
      </c>
      <c r="C61">
        <v>2</v>
      </c>
      <c r="D61">
        <v>10</v>
      </c>
      <c r="E61">
        <v>10</v>
      </c>
      <c r="F61">
        <v>10</v>
      </c>
      <c r="G61">
        <v>0</v>
      </c>
      <c r="H61">
        <v>8</v>
      </c>
      <c r="I61">
        <v>2</v>
      </c>
      <c r="J61">
        <v>0.9</v>
      </c>
      <c r="K61" s="3">
        <v>9.7259521484375</v>
      </c>
      <c r="L61" s="10">
        <v>1.8701305389404299</v>
      </c>
      <c r="M61">
        <v>1.30063629150391</v>
      </c>
      <c r="N61">
        <v>6.9722824096679696</v>
      </c>
      <c r="O61">
        <v>7</v>
      </c>
      <c r="P61">
        <v>7</v>
      </c>
      <c r="Q61">
        <v>17</v>
      </c>
      <c r="R61" s="16">
        <v>0.4118</v>
      </c>
      <c r="S61" s="16">
        <f t="shared" si="1"/>
        <v>0.7</v>
      </c>
      <c r="T61">
        <v>4.3793849945068404</v>
      </c>
      <c r="U61">
        <v>4.0353412628173801</v>
      </c>
      <c r="V61">
        <v>3.7894587516784699</v>
      </c>
      <c r="W61" s="17">
        <v>0.24588251113891599</v>
      </c>
      <c r="X61">
        <v>0.58992624282836903</v>
      </c>
      <c r="Y61">
        <v>0.58992624282836903</v>
      </c>
      <c r="Z61">
        <v>0.7</v>
      </c>
      <c r="AA61">
        <v>1</v>
      </c>
      <c r="AB61">
        <v>0.58823529411764697</v>
      </c>
      <c r="AC61">
        <v>0.74074074074074103</v>
      </c>
      <c r="AD61">
        <v>0</v>
      </c>
      <c r="AE61">
        <v>0.3</v>
      </c>
    </row>
    <row r="62" spans="1:31" x14ac:dyDescent="0.15">
      <c r="A62" s="6">
        <v>533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12.4168815612793</v>
      </c>
      <c r="L62" s="10">
        <v>1.8768482208252</v>
      </c>
      <c r="M62">
        <v>1.6374874114990201</v>
      </c>
      <c r="N62">
        <v>9.3175468444824201</v>
      </c>
      <c r="O62">
        <v>5</v>
      </c>
      <c r="P62">
        <v>5</v>
      </c>
      <c r="Q62">
        <v>15</v>
      </c>
      <c r="R62" s="16">
        <v>0.33329999999999999</v>
      </c>
      <c r="S62" s="16">
        <f t="shared" si="1"/>
        <v>0.5</v>
      </c>
      <c r="T62">
        <v>4.5146732330322301</v>
      </c>
      <c r="U62">
        <v>4.2346105575561497</v>
      </c>
      <c r="V62">
        <v>3.9387907981872599</v>
      </c>
      <c r="W62" s="17">
        <v>0.29581975936889598</v>
      </c>
      <c r="X62">
        <v>0.57588243484497104</v>
      </c>
      <c r="Y62">
        <v>0.57588243484497104</v>
      </c>
      <c r="Z62">
        <v>0.5</v>
      </c>
      <c r="AA62">
        <v>1</v>
      </c>
      <c r="AB62">
        <v>0.66666666666666696</v>
      </c>
      <c r="AC62">
        <v>0.8</v>
      </c>
      <c r="AD62">
        <v>0</v>
      </c>
      <c r="AE62">
        <v>0.5</v>
      </c>
    </row>
    <row r="63" spans="1:31" x14ac:dyDescent="0.15">
      <c r="A63" s="6">
        <v>996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 s="3">
        <v>8.4121742248535192</v>
      </c>
      <c r="L63" s="10">
        <v>4.3311004638671902</v>
      </c>
      <c r="M63">
        <v>1.6194534301757799</v>
      </c>
      <c r="N63">
        <v>5.6832752227783203</v>
      </c>
      <c r="O63">
        <v>2</v>
      </c>
      <c r="P63">
        <v>2</v>
      </c>
      <c r="Q63">
        <v>12</v>
      </c>
      <c r="R63" s="16">
        <v>0.16669999999999999</v>
      </c>
      <c r="S63" s="16">
        <f t="shared" si="1"/>
        <v>0.2</v>
      </c>
      <c r="T63">
        <v>2.6802177429199201</v>
      </c>
      <c r="U63">
        <v>2.3968577384948699</v>
      </c>
      <c r="V63">
        <v>2.1700892448425302</v>
      </c>
      <c r="W63" s="17">
        <v>0.226768493652344</v>
      </c>
      <c r="X63">
        <v>0.51012849807739302</v>
      </c>
      <c r="Y63">
        <v>0.51012849807739302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6">
        <v>737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 s="3">
        <v>8.6100807189941406</v>
      </c>
      <c r="L64" s="10">
        <v>4.4069919586181596</v>
      </c>
      <c r="M64">
        <v>2.1795730590820299</v>
      </c>
      <c r="N64">
        <v>6.7953548431396502</v>
      </c>
      <c r="O64">
        <v>4</v>
      </c>
      <c r="P64">
        <v>4</v>
      </c>
      <c r="Q64">
        <v>14</v>
      </c>
      <c r="R64" s="16">
        <v>0.28570000000000001</v>
      </c>
      <c r="S64" s="16">
        <f t="shared" si="1"/>
        <v>0.4</v>
      </c>
      <c r="T64">
        <v>3.45321464538574</v>
      </c>
      <c r="U64">
        <v>3.05386114120483</v>
      </c>
      <c r="V64">
        <v>2.8686435222625701</v>
      </c>
      <c r="W64" s="17">
        <v>0.18521761894226099</v>
      </c>
      <c r="X64">
        <v>0.58457112312316895</v>
      </c>
      <c r="Y64">
        <v>0.58457112312316895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642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 s="3">
        <v>8.2491436004638707</v>
      </c>
      <c r="L65" s="10">
        <v>4.6044292449951199</v>
      </c>
      <c r="M65">
        <v>2.0677585601806601</v>
      </c>
      <c r="N65">
        <v>4.8840045928955096</v>
      </c>
      <c r="O65">
        <v>2</v>
      </c>
      <c r="P65">
        <v>2</v>
      </c>
      <c r="Q65">
        <v>12</v>
      </c>
      <c r="R65" s="16">
        <v>0.16669999999999999</v>
      </c>
      <c r="S65" s="16">
        <f t="shared" si="1"/>
        <v>0.2</v>
      </c>
      <c r="T65">
        <v>2.98447608947754</v>
      </c>
      <c r="U65">
        <v>2.7169127464294398</v>
      </c>
      <c r="V65">
        <v>2.4534752368927002</v>
      </c>
      <c r="W65" s="17">
        <v>0.263437509536743</v>
      </c>
      <c r="X65">
        <v>0.53100085258483898</v>
      </c>
      <c r="Y65">
        <v>0.53100085258483898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252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 s="3">
        <v>8.7380867004394496</v>
      </c>
      <c r="L66" s="10">
        <v>4.4457092285156197</v>
      </c>
      <c r="M66">
        <v>1.58784103393555</v>
      </c>
      <c r="N66">
        <v>5.9678459167480504</v>
      </c>
      <c r="O66">
        <v>3</v>
      </c>
      <c r="P66">
        <v>3</v>
      </c>
      <c r="Q66">
        <v>13</v>
      </c>
      <c r="R66" s="16">
        <v>0.23080000000000001</v>
      </c>
      <c r="S66" s="16">
        <f t="shared" si="1"/>
        <v>0.3</v>
      </c>
      <c r="T66">
        <v>3.3211708068847701</v>
      </c>
      <c r="U66">
        <v>2.9828233718872101</v>
      </c>
      <c r="V66">
        <v>2.75333952903748</v>
      </c>
      <c r="W66" s="17">
        <v>0.229483842849731</v>
      </c>
      <c r="X66">
        <v>0.56783127784729004</v>
      </c>
      <c r="Y66">
        <v>0.56783127784729004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177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8.6291904449462908</v>
      </c>
      <c r="L67" s="10">
        <v>4.4894237518310502</v>
      </c>
      <c r="M67">
        <v>3.3369007110595699</v>
      </c>
      <c r="N67">
        <v>5.9744815826415998</v>
      </c>
      <c r="O67">
        <v>3</v>
      </c>
      <c r="P67">
        <v>3</v>
      </c>
      <c r="Q67">
        <v>13</v>
      </c>
      <c r="R67" s="16">
        <v>0.23080000000000001</v>
      </c>
      <c r="S67" s="16">
        <f t="shared" si="1"/>
        <v>0.3</v>
      </c>
      <c r="T67">
        <v>3.1199245452880899</v>
      </c>
      <c r="U67">
        <v>2.8528888225555402</v>
      </c>
      <c r="V67">
        <v>2.5727081298828098</v>
      </c>
      <c r="W67" s="17">
        <v>0.28018069267272899</v>
      </c>
      <c r="X67">
        <v>0.54721641540527299</v>
      </c>
      <c r="Y67">
        <v>0.54721641540527299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6">
        <v>284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 s="3">
        <v>8.4035091400146502</v>
      </c>
      <c r="L68" s="10">
        <v>4.52109718322754</v>
      </c>
      <c r="M68">
        <v>3.25227546691894</v>
      </c>
      <c r="N68">
        <v>5.2271785736084002</v>
      </c>
      <c r="O68">
        <v>2</v>
      </c>
      <c r="P68">
        <v>2</v>
      </c>
      <c r="Q68">
        <v>12</v>
      </c>
      <c r="R68" s="16">
        <v>0.16669999999999999</v>
      </c>
      <c r="S68" s="16">
        <f t="shared" si="1"/>
        <v>0.2</v>
      </c>
      <c r="T68">
        <v>2.8538036346435498</v>
      </c>
      <c r="U68">
        <v>2.6473078727722199</v>
      </c>
      <c r="V68">
        <v>2.3487524986267099</v>
      </c>
      <c r="W68" s="17">
        <v>0.29855537414550798</v>
      </c>
      <c r="X68">
        <v>0.50505113601684604</v>
      </c>
      <c r="Y68">
        <v>0.50505113601684604</v>
      </c>
      <c r="Z68">
        <v>0.2</v>
      </c>
      <c r="AA68">
        <v>1</v>
      </c>
      <c r="AB68">
        <v>0.83333333333333304</v>
      </c>
      <c r="AC68">
        <v>0.90909090909090895</v>
      </c>
      <c r="AD68">
        <v>0</v>
      </c>
      <c r="AE68">
        <v>0.8</v>
      </c>
    </row>
    <row r="69" spans="1:31" x14ac:dyDescent="0.15">
      <c r="A69" s="6">
        <v>88</v>
      </c>
      <c r="B69">
        <v>14</v>
      </c>
      <c r="C69">
        <v>6</v>
      </c>
      <c r="D69">
        <v>10</v>
      </c>
      <c r="E69">
        <v>10</v>
      </c>
      <c r="F69">
        <v>10</v>
      </c>
      <c r="G69">
        <v>0</v>
      </c>
      <c r="H69">
        <v>4</v>
      </c>
      <c r="I69">
        <v>6</v>
      </c>
      <c r="J69">
        <v>0.7</v>
      </c>
      <c r="K69" s="3">
        <v>9.6956272125244105</v>
      </c>
      <c r="L69" s="10">
        <v>4.5290679931640598</v>
      </c>
      <c r="M69">
        <v>1.565185546875</v>
      </c>
      <c r="N69">
        <v>7.9766082763671902</v>
      </c>
      <c r="O69">
        <v>4</v>
      </c>
      <c r="P69">
        <v>4</v>
      </c>
      <c r="Q69">
        <v>14</v>
      </c>
      <c r="R69" s="16">
        <v>0.28570000000000001</v>
      </c>
      <c r="S69" s="16">
        <f t="shared" si="1"/>
        <v>0.4</v>
      </c>
      <c r="T69">
        <v>3.0759716033935498</v>
      </c>
      <c r="U69">
        <v>2.6498761177063002</v>
      </c>
      <c r="V69">
        <v>2.48664426803589</v>
      </c>
      <c r="W69" s="17">
        <v>0.16323184967040999</v>
      </c>
      <c r="X69">
        <v>0.58932733535766602</v>
      </c>
      <c r="Y69">
        <v>0.58932733535766602</v>
      </c>
      <c r="Z69">
        <v>0.4</v>
      </c>
      <c r="AA69">
        <v>1</v>
      </c>
      <c r="AB69">
        <v>0.71428571428571397</v>
      </c>
      <c r="AC69">
        <v>0.83333333333333304</v>
      </c>
      <c r="AD69">
        <v>0</v>
      </c>
      <c r="AE69">
        <v>0.6</v>
      </c>
    </row>
    <row r="70" spans="1:31" x14ac:dyDescent="0.15">
      <c r="A70" s="6">
        <v>910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 s="3">
        <v>8.2262592315673793</v>
      </c>
      <c r="L70" s="10">
        <v>1.8410511016845701</v>
      </c>
      <c r="M70">
        <v>0.51385498046875</v>
      </c>
      <c r="N70">
        <v>7.3240203857421902</v>
      </c>
      <c r="O70">
        <v>6</v>
      </c>
      <c r="P70">
        <v>6</v>
      </c>
      <c r="Q70">
        <v>16</v>
      </c>
      <c r="R70" s="16">
        <v>0.375</v>
      </c>
      <c r="S70" s="16">
        <f t="shared" si="1"/>
        <v>0.6</v>
      </c>
      <c r="T70">
        <v>4.0906486511230504</v>
      </c>
      <c r="U70">
        <v>3.5950996875762899</v>
      </c>
      <c r="V70">
        <v>3.5154266357421902</v>
      </c>
      <c r="W70" s="17">
        <v>7.9673051834106404E-2</v>
      </c>
      <c r="X70">
        <v>0.57522201538085904</v>
      </c>
      <c r="Y70">
        <v>0.57522201538085904</v>
      </c>
      <c r="Z70">
        <v>0.6</v>
      </c>
      <c r="AA70">
        <v>1</v>
      </c>
      <c r="AB70">
        <v>0.625</v>
      </c>
      <c r="AC70">
        <v>0.76923076923076905</v>
      </c>
      <c r="AD70">
        <v>0</v>
      </c>
      <c r="AE70">
        <v>0.4</v>
      </c>
    </row>
    <row r="71" spans="1:31" x14ac:dyDescent="0.15">
      <c r="A71" s="6">
        <v>88</v>
      </c>
      <c r="B71">
        <v>14</v>
      </c>
      <c r="C71">
        <v>6</v>
      </c>
      <c r="D71">
        <v>10</v>
      </c>
      <c r="E71">
        <v>10</v>
      </c>
      <c r="F71">
        <v>10</v>
      </c>
      <c r="G71">
        <v>0</v>
      </c>
      <c r="H71">
        <v>4</v>
      </c>
      <c r="I71">
        <v>6</v>
      </c>
      <c r="J71">
        <v>0.7</v>
      </c>
      <c r="K71" s="3">
        <v>9.6956272125244105</v>
      </c>
      <c r="L71" s="10">
        <v>4.5290679931640598</v>
      </c>
      <c r="M71">
        <v>1.565185546875</v>
      </c>
      <c r="N71">
        <v>7.9766082763671902</v>
      </c>
      <c r="O71">
        <v>4</v>
      </c>
      <c r="P71">
        <v>4</v>
      </c>
      <c r="Q71">
        <v>14</v>
      </c>
      <c r="R71" s="16">
        <v>0.28570000000000001</v>
      </c>
      <c r="S71" s="16">
        <f t="shared" si="1"/>
        <v>0.4</v>
      </c>
      <c r="T71">
        <v>3.0759716033935498</v>
      </c>
      <c r="U71">
        <v>2.6498761177063002</v>
      </c>
      <c r="V71">
        <v>2.48664426803589</v>
      </c>
      <c r="W71" s="17">
        <v>0.16323184967040999</v>
      </c>
      <c r="X71">
        <v>0.58932733535766602</v>
      </c>
      <c r="Y71">
        <v>0.58932733535766602</v>
      </c>
      <c r="Z71">
        <v>0.4</v>
      </c>
      <c r="AA71">
        <v>1</v>
      </c>
      <c r="AB71">
        <v>0.71428571428571397</v>
      </c>
      <c r="AC71">
        <v>0.83333333333333304</v>
      </c>
      <c r="AD71">
        <v>0</v>
      </c>
      <c r="AE71">
        <v>0.6</v>
      </c>
    </row>
    <row r="72" spans="1:31" x14ac:dyDescent="0.15">
      <c r="A72" s="6">
        <v>809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 s="3">
        <v>8.2403850555419904</v>
      </c>
      <c r="L72" s="10">
        <v>4.6117877960205096</v>
      </c>
      <c r="M72">
        <v>1.9810218811035201</v>
      </c>
      <c r="N72">
        <v>4.6868820190429696</v>
      </c>
      <c r="O72">
        <v>3</v>
      </c>
      <c r="P72">
        <v>3</v>
      </c>
      <c r="Q72">
        <v>13</v>
      </c>
      <c r="R72" s="16">
        <v>0.23080000000000001</v>
      </c>
      <c r="S72" s="16">
        <f t="shared" si="1"/>
        <v>0.3</v>
      </c>
      <c r="T72">
        <v>3.2591457366943399</v>
      </c>
      <c r="U72">
        <v>2.9558663368225102</v>
      </c>
      <c r="V72">
        <v>2.6988549232482901</v>
      </c>
      <c r="W72" s="17">
        <v>0.25701141357421903</v>
      </c>
      <c r="X72">
        <v>0.56029081344604503</v>
      </c>
      <c r="Y72">
        <v>0.56029081344604503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320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 s="3">
        <v>7.5951519012451199</v>
      </c>
      <c r="L73" s="10">
        <v>4.5661144256591797</v>
      </c>
      <c r="M73">
        <v>1.33332443237305</v>
      </c>
      <c r="N73">
        <v>5.4785079956054696</v>
      </c>
      <c r="O73">
        <v>2</v>
      </c>
      <c r="P73">
        <v>2</v>
      </c>
      <c r="Q73">
        <v>11</v>
      </c>
      <c r="R73" s="16">
        <v>0.18179999999999999</v>
      </c>
      <c r="S73" s="16">
        <f t="shared" si="1"/>
        <v>0.2</v>
      </c>
      <c r="T73">
        <v>2.4018306732177699</v>
      </c>
      <c r="U73">
        <v>2.10686182975769</v>
      </c>
      <c r="V73">
        <v>1.9451868534088099</v>
      </c>
      <c r="W73" s="17">
        <v>0.16167497634887701</v>
      </c>
      <c r="X73">
        <v>0.45664381980896002</v>
      </c>
      <c r="Y73">
        <v>0.45664381980896002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s="1" customFormat="1" x14ac:dyDescent="0.15">
      <c r="A74" s="8">
        <v>944</v>
      </c>
      <c r="B74" s="1">
        <v>13</v>
      </c>
      <c r="C74" s="1">
        <v>7</v>
      </c>
      <c r="D74" s="1">
        <v>10</v>
      </c>
      <c r="E74" s="1">
        <v>10</v>
      </c>
      <c r="F74" s="1">
        <v>10</v>
      </c>
      <c r="G74" s="1">
        <v>0</v>
      </c>
      <c r="H74" s="1">
        <v>3</v>
      </c>
      <c r="I74" s="1">
        <v>7</v>
      </c>
      <c r="J74" s="1">
        <v>0.65</v>
      </c>
      <c r="K74" s="12">
        <v>8.2326736450195295</v>
      </c>
      <c r="L74" s="12">
        <v>4.9250335693359402</v>
      </c>
      <c r="M74" s="1">
        <v>1.24188232421875</v>
      </c>
      <c r="N74" s="1">
        <v>5.7638072967529297</v>
      </c>
      <c r="O74" s="1">
        <v>2</v>
      </c>
      <c r="P74" s="1">
        <v>2</v>
      </c>
      <c r="Q74" s="1">
        <v>12</v>
      </c>
      <c r="R74" s="19">
        <v>0.16669999999999999</v>
      </c>
      <c r="S74" s="19">
        <f t="shared" si="1"/>
        <v>0.2</v>
      </c>
      <c r="T74" s="1">
        <v>2.97713279724121</v>
      </c>
      <c r="U74" s="1">
        <v>2.6054446697235099</v>
      </c>
      <c r="V74" s="1">
        <v>2.4249529838561998</v>
      </c>
      <c r="W74" s="12">
        <v>0.18049168586730999</v>
      </c>
      <c r="X74" s="1">
        <v>0.55217981338500999</v>
      </c>
      <c r="Y74" s="1">
        <v>0.55217981338500999</v>
      </c>
      <c r="Z74" s="1">
        <v>0.2</v>
      </c>
      <c r="AA74" s="1">
        <v>1</v>
      </c>
      <c r="AB74" s="1">
        <v>0.83333333333333304</v>
      </c>
      <c r="AC74" s="1">
        <v>0.90909090909090895</v>
      </c>
      <c r="AD74" s="1">
        <v>0</v>
      </c>
      <c r="AE74" s="1">
        <v>0.8</v>
      </c>
    </row>
    <row r="75" spans="1:31" x14ac:dyDescent="0.15">
      <c r="A75" s="6">
        <v>150</v>
      </c>
      <c r="B75">
        <v>13</v>
      </c>
      <c r="C75">
        <v>7</v>
      </c>
      <c r="D75">
        <v>10</v>
      </c>
      <c r="E75">
        <v>10</v>
      </c>
      <c r="F75">
        <v>10</v>
      </c>
      <c r="G75">
        <v>0</v>
      </c>
      <c r="H75">
        <v>3</v>
      </c>
      <c r="I75">
        <v>7</v>
      </c>
      <c r="J75">
        <v>0.65</v>
      </c>
      <c r="K75" s="3">
        <v>8.5033740997314506</v>
      </c>
      <c r="L75" s="10">
        <v>4.7760276794433603</v>
      </c>
      <c r="M75">
        <v>1.00246429443359</v>
      </c>
      <c r="N75">
        <v>7.03369140625</v>
      </c>
      <c r="O75">
        <v>3</v>
      </c>
      <c r="P75">
        <v>3</v>
      </c>
      <c r="Q75">
        <v>13</v>
      </c>
      <c r="R75" s="16">
        <v>0.23080000000000001</v>
      </c>
      <c r="S75" s="16">
        <f t="shared" si="1"/>
        <v>0.3</v>
      </c>
      <c r="T75">
        <v>3.2062320709228498</v>
      </c>
      <c r="U75">
        <v>2.7533073425293</v>
      </c>
      <c r="V75">
        <v>2.6248252391815199</v>
      </c>
      <c r="W75" s="17">
        <v>0.12848210334777799</v>
      </c>
      <c r="X75">
        <v>0.58140683174133301</v>
      </c>
      <c r="Y75">
        <v>0.58140683174133301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77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8.6666221618652308</v>
      </c>
      <c r="L76" s="10">
        <v>5.86057472229004</v>
      </c>
      <c r="M76">
        <v>2.9895076751709002</v>
      </c>
      <c r="N76">
        <v>5.2519721984863299</v>
      </c>
      <c r="O76">
        <v>1</v>
      </c>
      <c r="P76">
        <v>1</v>
      </c>
      <c r="Q76">
        <v>10</v>
      </c>
      <c r="R76" s="16">
        <v>0.1</v>
      </c>
      <c r="S76" s="16">
        <f t="shared" si="1"/>
        <v>0.1</v>
      </c>
      <c r="T76">
        <v>2.2257652282714799</v>
      </c>
      <c r="U76">
        <v>2.0427062511444101</v>
      </c>
      <c r="V76">
        <v>1.73527932167053</v>
      </c>
      <c r="W76" s="17">
        <v>0.30742692947387701</v>
      </c>
      <c r="X76">
        <v>0.49048590660095198</v>
      </c>
      <c r="Y76">
        <v>0.49048590660095198</v>
      </c>
      <c r="Z76">
        <v>0.1</v>
      </c>
      <c r="AA76">
        <v>0.9</v>
      </c>
      <c r="AB76">
        <v>0.9</v>
      </c>
      <c r="AC76">
        <v>0.9</v>
      </c>
      <c r="AD76">
        <v>0.1</v>
      </c>
      <c r="AE76">
        <v>0.8</v>
      </c>
    </row>
    <row r="77" spans="1:31" x14ac:dyDescent="0.15">
      <c r="A77" s="6">
        <v>606</v>
      </c>
      <c r="B77">
        <v>13</v>
      </c>
      <c r="C77">
        <v>7</v>
      </c>
      <c r="D77">
        <v>10</v>
      </c>
      <c r="E77">
        <v>10</v>
      </c>
      <c r="F77">
        <v>10</v>
      </c>
      <c r="G77">
        <v>0</v>
      </c>
      <c r="H77">
        <v>3</v>
      </c>
      <c r="I77">
        <v>7</v>
      </c>
      <c r="J77">
        <v>0.65</v>
      </c>
      <c r="K77" s="3">
        <v>8.4685020446777308</v>
      </c>
      <c r="L77" s="10">
        <v>5.9465026855468697</v>
      </c>
      <c r="M77">
        <v>3.25703048706055</v>
      </c>
      <c r="N77">
        <v>4.5645465850830096</v>
      </c>
      <c r="O77">
        <v>1</v>
      </c>
      <c r="P77">
        <v>1</v>
      </c>
      <c r="Q77">
        <v>11</v>
      </c>
      <c r="R77" s="16">
        <v>9.0899999999999995E-2</v>
      </c>
      <c r="S77" s="16">
        <f t="shared" si="1"/>
        <v>0.1</v>
      </c>
      <c r="T77">
        <v>2.76801681518555</v>
      </c>
      <c r="U77">
        <v>2.5805613994598402</v>
      </c>
      <c r="V77">
        <v>2.2478957176208501</v>
      </c>
      <c r="W77" s="17">
        <v>0.33266568183898898</v>
      </c>
      <c r="X77">
        <v>0.52012109756469704</v>
      </c>
      <c r="Y77">
        <v>0.52012109756469704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x14ac:dyDescent="0.15">
      <c r="A78" s="6">
        <v>43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9.2298812866210902</v>
      </c>
      <c r="L78" s="10">
        <v>6.3182888031005904</v>
      </c>
      <c r="M78">
        <v>6.0869979858398402</v>
      </c>
      <c r="N78">
        <v>4.2744293212890598</v>
      </c>
      <c r="O78">
        <v>0</v>
      </c>
      <c r="P78">
        <v>0</v>
      </c>
      <c r="Q78">
        <v>10</v>
      </c>
      <c r="R78" s="16">
        <v>0</v>
      </c>
      <c r="S78" s="16">
        <f t="shared" si="1"/>
        <v>0</v>
      </c>
      <c r="T78">
        <v>2.9062728881835902</v>
      </c>
      <c r="U78">
        <v>2.8424408435821502</v>
      </c>
      <c r="V78">
        <v>2.3762557506561302</v>
      </c>
      <c r="W78" s="17">
        <v>0.466185092926025</v>
      </c>
      <c r="X78">
        <v>0.53001713752746604</v>
      </c>
      <c r="Y78">
        <v>0.53001713752746604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</row>
    <row r="79" spans="1:31" s="1" customFormat="1" x14ac:dyDescent="0.15">
      <c r="A79" s="8">
        <v>616</v>
      </c>
      <c r="B79" s="1">
        <v>14</v>
      </c>
      <c r="C79" s="1">
        <v>6</v>
      </c>
      <c r="D79" s="1">
        <v>10</v>
      </c>
      <c r="E79" s="1">
        <v>10</v>
      </c>
      <c r="F79" s="1">
        <v>10</v>
      </c>
      <c r="G79" s="1">
        <v>0</v>
      </c>
      <c r="H79" s="1">
        <v>4</v>
      </c>
      <c r="I79" s="1">
        <v>6</v>
      </c>
      <c r="J79" s="1">
        <v>0.7</v>
      </c>
      <c r="K79" s="12">
        <v>8.7890281677246094</v>
      </c>
      <c r="L79" s="12">
        <v>6.4778995513915998</v>
      </c>
      <c r="M79" s="1">
        <v>5.6865520477294904</v>
      </c>
      <c r="N79" s="1">
        <v>4.4588947296142596</v>
      </c>
      <c r="O79" s="1">
        <v>0</v>
      </c>
      <c r="P79" s="1">
        <v>0</v>
      </c>
      <c r="Q79" s="1">
        <v>10</v>
      </c>
      <c r="R79" s="19">
        <v>0</v>
      </c>
      <c r="S79" s="19">
        <f t="shared" si="1"/>
        <v>0</v>
      </c>
      <c r="T79" s="1">
        <v>2.5340843200683598</v>
      </c>
      <c r="U79" s="1">
        <v>2.4535269737243599</v>
      </c>
      <c r="V79" s="1">
        <v>2.0244913101196298</v>
      </c>
      <c r="W79" s="12">
        <v>0.429035663604736</v>
      </c>
      <c r="X79" s="1">
        <v>0.50959300994873002</v>
      </c>
      <c r="Y79" s="1">
        <v>0.50959300994873002</v>
      </c>
      <c r="Z79" s="1">
        <v>0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</row>
    <row r="80" spans="1:31" s="1" customFormat="1" x14ac:dyDescent="0.15">
      <c r="A80" s="8">
        <v>708</v>
      </c>
      <c r="B80" s="1">
        <v>15</v>
      </c>
      <c r="C80" s="1">
        <v>5</v>
      </c>
      <c r="D80" s="1">
        <v>10</v>
      </c>
      <c r="E80" s="1">
        <v>10</v>
      </c>
      <c r="F80" s="1">
        <v>10</v>
      </c>
      <c r="G80" s="1">
        <v>0</v>
      </c>
      <c r="H80" s="1">
        <v>5</v>
      </c>
      <c r="I80" s="1">
        <v>5</v>
      </c>
      <c r="J80" s="1">
        <v>0.75</v>
      </c>
      <c r="K80" s="12">
        <v>8.7745628356933594</v>
      </c>
      <c r="L80" s="12">
        <v>5.1227645874023402</v>
      </c>
      <c r="M80" s="1">
        <v>3.5468273162841801</v>
      </c>
      <c r="N80" s="1">
        <v>4.1517295837402299</v>
      </c>
      <c r="O80" s="1">
        <v>2</v>
      </c>
      <c r="P80" s="1">
        <v>2</v>
      </c>
      <c r="Q80" s="1">
        <v>12</v>
      </c>
      <c r="R80" s="19">
        <v>0.16669999999999999</v>
      </c>
      <c r="S80" s="19">
        <f t="shared" si="1"/>
        <v>0.2</v>
      </c>
      <c r="T80" s="1">
        <v>2.9684677124023402</v>
      </c>
      <c r="U80" s="1">
        <v>2.8054153919220002</v>
      </c>
      <c r="V80" s="1">
        <v>2.4249863624572701</v>
      </c>
      <c r="W80" s="12">
        <v>0.38042902946472201</v>
      </c>
      <c r="X80" s="1">
        <v>0.54348134994506803</v>
      </c>
      <c r="Y80" s="1">
        <v>0.54348134994506803</v>
      </c>
      <c r="Z80" s="1">
        <v>0.2</v>
      </c>
      <c r="AA80" s="1">
        <v>1</v>
      </c>
      <c r="AB80" s="1">
        <v>0.83333333333333304</v>
      </c>
      <c r="AC80" s="1">
        <v>0.90909090909090895</v>
      </c>
      <c r="AD80" s="1">
        <v>0</v>
      </c>
      <c r="AE80" s="1">
        <v>0.8</v>
      </c>
    </row>
    <row r="81" spans="1:31" x14ac:dyDescent="0.15">
      <c r="A81" s="6">
        <v>479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8.4685764312744105</v>
      </c>
      <c r="L81" s="10">
        <v>5.1287879943847701</v>
      </c>
      <c r="M81">
        <v>3.6624755859375</v>
      </c>
      <c r="N81">
        <v>3.7469463348388699</v>
      </c>
      <c r="O81">
        <v>2</v>
      </c>
      <c r="P81">
        <v>2</v>
      </c>
      <c r="Q81">
        <v>12</v>
      </c>
      <c r="R81" s="16">
        <v>0.16669999999999999</v>
      </c>
      <c r="S81" s="16">
        <f t="shared" si="1"/>
        <v>0.2</v>
      </c>
      <c r="T81">
        <v>3.0307636260986301</v>
      </c>
      <c r="U81">
        <v>2.8745484352111799</v>
      </c>
      <c r="V81">
        <v>2.4898514747619598</v>
      </c>
      <c r="W81" s="17">
        <v>0.38469696044921903</v>
      </c>
      <c r="X81">
        <v>0.54091215133667003</v>
      </c>
      <c r="Y81">
        <v>0.54091215133667003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s="3" customFormat="1" x14ac:dyDescent="0.15">
      <c r="K82" s="13" t="s">
        <v>29</v>
      </c>
      <c r="L82" s="10">
        <f>AVERAGE(L2:L81)</f>
        <v>2.5060507774353025</v>
      </c>
      <c r="W82" s="17">
        <f t="shared" ref="W82:AE82" si="2">AVERAGE(W2:W81)</f>
        <v>0.21144872903823853</v>
      </c>
      <c r="Z82" s="3">
        <f t="shared" si="2"/>
        <v>0.50250000000000017</v>
      </c>
      <c r="AA82" s="3">
        <f t="shared" si="2"/>
        <v>0.98249999999999993</v>
      </c>
      <c r="AB82" s="3">
        <f t="shared" si="2"/>
        <v>0.68128557652357946</v>
      </c>
      <c r="AC82" s="3">
        <f t="shared" si="2"/>
        <v>0.79838048722475208</v>
      </c>
      <c r="AD82" s="3">
        <f t="shared" si="2"/>
        <v>1.7500000000000002E-2</v>
      </c>
      <c r="AE82" s="3">
        <f t="shared" si="2"/>
        <v>0.47999999999999987</v>
      </c>
    </row>
    <row r="83" spans="1:31" s="3" customFormat="1" x14ac:dyDescent="0.15">
      <c r="K83" s="14" t="s">
        <v>30</v>
      </c>
      <c r="L83" s="10">
        <f>MAX(L2:L81)</f>
        <v>6.4778995513915998</v>
      </c>
      <c r="W83" s="17">
        <f t="shared" ref="W83:AE83" si="3">MAX(W2:W81)</f>
        <v>0.466185092926025</v>
      </c>
      <c r="Z83" s="3">
        <f t="shared" si="3"/>
        <v>0.9</v>
      </c>
      <c r="AA83" s="3">
        <f t="shared" si="3"/>
        <v>1</v>
      </c>
      <c r="AB83" s="3">
        <f t="shared" si="3"/>
        <v>1</v>
      </c>
      <c r="AC83" s="3">
        <f t="shared" si="3"/>
        <v>1</v>
      </c>
      <c r="AD83" s="3">
        <f t="shared" si="3"/>
        <v>0.1</v>
      </c>
      <c r="AE83" s="3">
        <f t="shared" si="3"/>
        <v>1</v>
      </c>
    </row>
    <row r="84" spans="1:31" s="3" customFormat="1" x14ac:dyDescent="0.15">
      <c r="L84" s="10">
        <f>MIN(L2:L81)</f>
        <v>0.44884490966796903</v>
      </c>
      <c r="W84" s="17">
        <f t="shared" ref="W84:AE84" si="4">MIN(W2:W81)</f>
        <v>1.21464729309082E-2</v>
      </c>
      <c r="Z84" s="3">
        <f t="shared" si="4"/>
        <v>0</v>
      </c>
      <c r="AA84" s="3">
        <f t="shared" si="4"/>
        <v>0.9</v>
      </c>
      <c r="AB84" s="3">
        <f t="shared" si="4"/>
        <v>0.52631578947368396</v>
      </c>
      <c r="AC84" s="3">
        <f t="shared" si="4"/>
        <v>0.66666666666666696</v>
      </c>
      <c r="AD84" s="3">
        <f t="shared" si="4"/>
        <v>0</v>
      </c>
      <c r="AE84" s="3">
        <f t="shared" si="4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165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11</v>
      </c>
      <c r="M93">
        <v>30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s="26" customFormat="1" x14ac:dyDescent="0.15">
      <c r="K94" s="27" t="s">
        <v>66</v>
      </c>
      <c r="L94" s="27">
        <f>COUNTIF(L2:L81,"&lt;0.838")-COUNTIF(L2:L81,"&lt;0.643")</f>
        <v>17</v>
      </c>
      <c r="P94" s="3">
        <v>0.45</v>
      </c>
      <c r="Q94" s="3">
        <v>-900</v>
      </c>
      <c r="R94" s="3">
        <v>1100</v>
      </c>
      <c r="S94" s="3">
        <v>55</v>
      </c>
      <c r="W94" s="27"/>
    </row>
    <row r="95" spans="1:31" x14ac:dyDescent="0.15">
      <c r="K95" s="3" t="s">
        <v>67</v>
      </c>
      <c r="L95" s="3">
        <f>COUNTIF(L2:L81,"&lt;1.033")-COUNTIF(L2:L81,"&lt;0.838")</f>
        <v>0</v>
      </c>
      <c r="M95">
        <v>70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x14ac:dyDescent="0.15">
      <c r="K98" s="3" t="s">
        <v>70</v>
      </c>
      <c r="L98" s="3">
        <f>COUNTIF(L2:L81,"&lt;1.618")-COUNTIF(L2:L81,"&lt;1.423")</f>
        <v>5</v>
      </c>
      <c r="M98" s="3">
        <v>3</v>
      </c>
      <c r="W98" s="3"/>
    </row>
    <row r="99" spans="11:23" x14ac:dyDescent="0.15">
      <c r="K99" s="3" t="s">
        <v>71</v>
      </c>
      <c r="L99" s="3">
        <f>COUNTIF(L2:L81,"&lt;1.813")-COUNTIF(L2:L81,"&lt;1.618")</f>
        <v>11</v>
      </c>
      <c r="M99" s="3">
        <v>6</v>
      </c>
      <c r="W99" s="3"/>
    </row>
    <row r="100" spans="11:23" x14ac:dyDescent="0.15">
      <c r="K100" s="3" t="s">
        <v>72</v>
      </c>
      <c r="L100" s="3">
        <f>COUNTIF(L2:L81,"&lt;2.008")-COUNTIF(L2:L81,"&lt;1.813")</f>
        <v>4</v>
      </c>
      <c r="M100" s="3">
        <v>8</v>
      </c>
      <c r="W100" s="3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1</v>
      </c>
      <c r="M102" s="3">
        <v>14</v>
      </c>
      <c r="W102" s="3"/>
    </row>
    <row r="103" spans="11:23" x14ac:dyDescent="0.15">
      <c r="K103" s="3" t="s">
        <v>75</v>
      </c>
      <c r="L103" s="3">
        <f>COUNTIF(L2:L81,"&lt;2.593")-COUNTIF(L2:L81,"&lt;2.398")</f>
        <v>0</v>
      </c>
      <c r="M103" s="3">
        <v>16</v>
      </c>
      <c r="W103" s="3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3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3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3"/>
    </row>
    <row r="107" spans="11:23" x14ac:dyDescent="0.15">
      <c r="K107" s="3" t="s">
        <v>79</v>
      </c>
      <c r="L107" s="3">
        <f>COUNTIF(L2:L81,"&lt;3.373")-COUNTIF(L2:L81,"&lt;3.178")</f>
        <v>0</v>
      </c>
      <c r="M107" s="3">
        <v>6</v>
      </c>
      <c r="W107" s="3"/>
    </row>
    <row r="108" spans="11:23" x14ac:dyDescent="0.15">
      <c r="K108" s="3" t="s">
        <v>80</v>
      </c>
      <c r="L108" s="3">
        <f>COUNTIF(L2:L81,"&lt;3.568")-COUNTIF(L2:L81,"&lt;3.373")</f>
        <v>0</v>
      </c>
      <c r="M108" s="3">
        <v>3</v>
      </c>
      <c r="W108" s="3"/>
    </row>
    <row r="109" spans="11:23" x14ac:dyDescent="0.15">
      <c r="K109" s="3" t="s">
        <v>81</v>
      </c>
      <c r="L109" s="3">
        <f>COUNTIF(L2:L81,"&lt;3.763")-COUNTIF(L2:L81,"&lt;3.568")</f>
        <v>0</v>
      </c>
      <c r="W109" s="3"/>
    </row>
    <row r="110" spans="11:23" x14ac:dyDescent="0.15">
      <c r="K110" s="3" t="s">
        <v>82</v>
      </c>
      <c r="L110" s="3">
        <f>COUNTIF(L2:L81,"&lt;3.958")-COUNTIF(L2:L81,"&lt;3.763")</f>
        <v>0</v>
      </c>
      <c r="W110" s="17"/>
    </row>
    <row r="111" spans="11:23" x14ac:dyDescent="0.15">
      <c r="K111" s="3" t="s">
        <v>83</v>
      </c>
      <c r="L111" s="3">
        <f>COUNTIF(L2:L81,"&lt;4.153")-COUNTIF(L2:L81,"&lt;3.958")</f>
        <v>6</v>
      </c>
      <c r="W111" s="3"/>
    </row>
    <row r="112" spans="11:23" x14ac:dyDescent="0.15">
      <c r="K112" s="3" t="s">
        <v>84</v>
      </c>
      <c r="L112" s="3">
        <f>COUNTIF(L2:L81,"&lt;4.348")-COUNTIF(L2:L81,"&lt;4.153")</f>
        <v>5</v>
      </c>
      <c r="W112" s="17"/>
    </row>
    <row r="113" spans="11:23" x14ac:dyDescent="0.15">
      <c r="K113" s="3" t="s">
        <v>85</v>
      </c>
      <c r="L113" s="3">
        <f>COUNTIF(L2:L81,"&lt;4.543")-COUNTIF(L2:L81,"&lt;4.348")</f>
        <v>7</v>
      </c>
      <c r="N113" s="3">
        <v>1.9079999999999999</v>
      </c>
      <c r="O113" s="3">
        <v>0.155</v>
      </c>
      <c r="W113" s="17"/>
    </row>
    <row r="114" spans="11:23" x14ac:dyDescent="0.15">
      <c r="K114" s="3" t="s">
        <v>86</v>
      </c>
      <c r="L114" s="3">
        <f>COUNTIF(L2:L81,"&lt;4.738")-COUNTIF(L2:L81,"&lt;4.543")</f>
        <v>5</v>
      </c>
      <c r="N114" s="3">
        <v>2.5009999999999999</v>
      </c>
      <c r="O114" s="3">
        <v>0.21299999999999999</v>
      </c>
      <c r="W114" s="17"/>
    </row>
    <row r="115" spans="11:23" x14ac:dyDescent="0.15">
      <c r="K115" s="3" t="s">
        <v>87</v>
      </c>
      <c r="L115" s="3">
        <f>COUNTIF(L2:L81,"&lt;4.933")-COUNTIF(L2:L81,"&lt;4.738")</f>
        <v>2</v>
      </c>
      <c r="N115" s="3">
        <v>3.472</v>
      </c>
      <c r="O115" s="3">
        <v>0.29099999999999998</v>
      </c>
      <c r="W115" s="17"/>
    </row>
    <row r="116" spans="11:23" x14ac:dyDescent="0.15">
      <c r="K116" s="3" t="s">
        <v>88</v>
      </c>
      <c r="L116" s="3">
        <f>COUNTIF(L2:L81,"&lt;5.128")-COUNTIF(L2:L81,"&lt;4.933")</f>
        <v>1</v>
      </c>
      <c r="W116" s="17"/>
    </row>
    <row r="117" spans="11:23" x14ac:dyDescent="0.15">
      <c r="K117" s="3" t="s">
        <v>89</v>
      </c>
      <c r="L117" s="3">
        <f>COUNTIF(L2:L81,"&lt;5.323")-COUNTIF(L2:L81,"&lt;5.128")</f>
        <v>1</v>
      </c>
      <c r="W117" s="17"/>
    </row>
    <row r="118" spans="11:23" x14ac:dyDescent="0.15">
      <c r="K118" s="3" t="s">
        <v>90</v>
      </c>
      <c r="L118" s="3">
        <f>COUNTIF(L2:L81,"&lt;5.518")-COUNTIF(L2:L81,"&lt;5.323")</f>
        <v>0</v>
      </c>
      <c r="W118" s="17"/>
    </row>
    <row r="119" spans="11:23" x14ac:dyDescent="0.15">
      <c r="K119" s="3" t="s">
        <v>91</v>
      </c>
      <c r="L119" s="3">
        <f>COUNTIF(L2:L81,"&lt;5.713")-COUNTIF(L2:L81,"&lt;5.518")</f>
        <v>0</v>
      </c>
      <c r="W119" s="17"/>
    </row>
    <row r="120" spans="11:23" x14ac:dyDescent="0.15">
      <c r="K120" s="3" t="s">
        <v>92</v>
      </c>
      <c r="L120" s="3">
        <f>COUNTIF(L2:L81,"&lt;5.908")-COUNTIF(L2:L81,"&lt;5.713")</f>
        <v>1</v>
      </c>
      <c r="W120" s="17"/>
    </row>
    <row r="121" spans="11:23" x14ac:dyDescent="0.15">
      <c r="K121" s="3" t="s">
        <v>93</v>
      </c>
      <c r="L121" s="3">
        <f>COUNTIF(L2:L81,"&lt;6.103")-COUNTIF(L2:L81,"&lt;5.908")</f>
        <v>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2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E105"/>
  <sheetViews>
    <sheetView topLeftCell="I55" workbookViewId="0">
      <selection activeCell="I1" sqref="A1:XFD105"/>
    </sheetView>
  </sheetViews>
  <sheetFormatPr defaultColWidth="8.875" defaultRowHeight="13.5" x14ac:dyDescent="0.15"/>
  <cols>
    <col min="11" max="12" width="21.375" customWidth="1"/>
    <col min="13" max="14" width="12.875"/>
    <col min="20" max="22" width="12.875"/>
    <col min="23" max="23" width="21.6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436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8.8853950500488299</v>
      </c>
      <c r="L2" s="10">
        <v>0.52662277221679699</v>
      </c>
      <c r="M2">
        <v>0.25329208374023399</v>
      </c>
      <c r="N2">
        <v>9.0817947387695295</v>
      </c>
      <c r="O2">
        <v>8</v>
      </c>
      <c r="P2">
        <v>8</v>
      </c>
      <c r="Q2">
        <v>18</v>
      </c>
      <c r="R2" s="16">
        <v>0.44440000000000002</v>
      </c>
      <c r="S2" s="16">
        <f t="shared" ref="S2:S37" si="0">O2/E2</f>
        <v>0.8</v>
      </c>
      <c r="T2">
        <v>4.9948596954345703</v>
      </c>
      <c r="U2">
        <v>4.4540305137634304</v>
      </c>
      <c r="V2">
        <v>4.46761226654053</v>
      </c>
      <c r="W2" s="17">
        <v>1.3581752777099601E-2</v>
      </c>
      <c r="X2">
        <v>0.52724742889404297</v>
      </c>
      <c r="Y2">
        <v>0.52724742889404297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218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8.7807083129882795</v>
      </c>
      <c r="L3" s="10">
        <v>0.60701751708984397</v>
      </c>
      <c r="M3">
        <v>0.29935455322265597</v>
      </c>
      <c r="N3">
        <v>8.6788063049316406</v>
      </c>
      <c r="O3">
        <v>7</v>
      </c>
      <c r="P3">
        <v>7</v>
      </c>
      <c r="Q3">
        <v>16</v>
      </c>
      <c r="R3" s="16">
        <v>0.4375</v>
      </c>
      <c r="S3" s="16">
        <f t="shared" si="0"/>
        <v>0.7</v>
      </c>
      <c r="T3">
        <v>5.196044921875</v>
      </c>
      <c r="U3">
        <v>4.6498551368713397</v>
      </c>
      <c r="V3">
        <v>4.6321134567260698</v>
      </c>
      <c r="W3" s="17">
        <v>1.77416801452637E-2</v>
      </c>
      <c r="X3">
        <v>0.563931465148926</v>
      </c>
      <c r="Y3">
        <v>0.563931465148926</v>
      </c>
      <c r="Z3">
        <v>0.7</v>
      </c>
      <c r="AA3">
        <v>0.9</v>
      </c>
      <c r="AB3">
        <v>0.5625</v>
      </c>
      <c r="AC3">
        <v>0.69230769230769196</v>
      </c>
      <c r="AD3">
        <v>0.1</v>
      </c>
      <c r="AE3">
        <v>0.2</v>
      </c>
    </row>
    <row r="4" spans="1:31" x14ac:dyDescent="0.15">
      <c r="A4" s="6">
        <v>752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8.5604171752929705</v>
      </c>
      <c r="L4" s="10">
        <v>0.62664794921875</v>
      </c>
      <c r="M4">
        <v>0.28777694702148399</v>
      </c>
      <c r="N4">
        <v>8.2228584289550799</v>
      </c>
      <c r="O4">
        <v>7</v>
      </c>
      <c r="P4">
        <v>7</v>
      </c>
      <c r="Q4">
        <v>16</v>
      </c>
      <c r="R4" s="16">
        <v>0.4375</v>
      </c>
      <c r="S4" s="16">
        <f t="shared" si="0"/>
        <v>0.7</v>
      </c>
      <c r="T4">
        <v>4.6150760650634801</v>
      </c>
      <c r="U4">
        <v>4.1222424507141104</v>
      </c>
      <c r="V4">
        <v>4.0913901329040501</v>
      </c>
      <c r="W4" s="17">
        <v>3.0852317810058601E-2</v>
      </c>
      <c r="X4">
        <v>0.52368593215942405</v>
      </c>
      <c r="Y4">
        <v>0.52368593215942405</v>
      </c>
      <c r="Z4">
        <v>0.7</v>
      </c>
      <c r="AA4">
        <v>0.9</v>
      </c>
      <c r="AB4">
        <v>0.5625</v>
      </c>
      <c r="AC4">
        <v>0.69230769230769196</v>
      </c>
      <c r="AD4">
        <v>0.1</v>
      </c>
      <c r="AE4">
        <v>0.2</v>
      </c>
    </row>
    <row r="5" spans="1:31" x14ac:dyDescent="0.15">
      <c r="A5" s="6">
        <v>324</v>
      </c>
      <c r="B5">
        <v>18</v>
      </c>
      <c r="C5">
        <v>2</v>
      </c>
      <c r="D5">
        <v>10</v>
      </c>
      <c r="E5">
        <v>10</v>
      </c>
      <c r="F5">
        <v>10</v>
      </c>
      <c r="G5">
        <v>0</v>
      </c>
      <c r="H5">
        <v>8</v>
      </c>
      <c r="I5">
        <v>2</v>
      </c>
      <c r="J5">
        <v>0.9</v>
      </c>
      <c r="K5" s="3">
        <v>9.3619117736816406</v>
      </c>
      <c r="L5" s="10">
        <v>0.60002517700195301</v>
      </c>
      <c r="M5">
        <v>0.2237548828125</v>
      </c>
      <c r="N5">
        <v>9.0710334777831996</v>
      </c>
      <c r="O5">
        <v>7</v>
      </c>
      <c r="P5">
        <v>7</v>
      </c>
      <c r="Q5">
        <v>16</v>
      </c>
      <c r="R5" s="16">
        <v>0.4375</v>
      </c>
      <c r="S5" s="16">
        <f t="shared" si="0"/>
        <v>0.7</v>
      </c>
      <c r="T5">
        <v>5.0930080413818404</v>
      </c>
      <c r="U5">
        <v>4.5752286911010698</v>
      </c>
      <c r="V5">
        <v>4.5420556068420401</v>
      </c>
      <c r="W5" s="17">
        <v>3.3173084259033203E-2</v>
      </c>
      <c r="X5">
        <v>0.55095243453979503</v>
      </c>
      <c r="Y5">
        <v>0.55095243453979503</v>
      </c>
      <c r="Z5">
        <v>0.7</v>
      </c>
      <c r="AA5">
        <v>0.9</v>
      </c>
      <c r="AB5">
        <v>0.5625</v>
      </c>
      <c r="AC5">
        <v>0.69230769230769196</v>
      </c>
      <c r="AD5">
        <v>0.1</v>
      </c>
      <c r="AE5">
        <v>0.2</v>
      </c>
    </row>
    <row r="6" spans="1:31" x14ac:dyDescent="0.15">
      <c r="A6" s="6">
        <v>3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9.7364711761474592</v>
      </c>
      <c r="L6" s="10">
        <v>0.60982894897460904</v>
      </c>
      <c r="M6">
        <v>0.140121459960937</v>
      </c>
      <c r="N6">
        <v>9.05975341796875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5.6730518341064498</v>
      </c>
      <c r="U6">
        <v>5.0912809371948198</v>
      </c>
      <c r="V6">
        <v>5.02921390533447</v>
      </c>
      <c r="W6" s="17">
        <v>6.2067031860351597E-2</v>
      </c>
      <c r="X6">
        <v>0.64383792877197299</v>
      </c>
      <c r="Y6">
        <v>0.64383792877197299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491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11.8796939849853</v>
      </c>
      <c r="L7" s="10">
        <v>0.44884490966796903</v>
      </c>
      <c r="M7">
        <v>0.28238677978515597</v>
      </c>
      <c r="N7">
        <v>11.0363273620606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5.2113609313964799</v>
      </c>
      <c r="U7">
        <v>4.7402420043945304</v>
      </c>
      <c r="V7">
        <v>4.6642556190490696</v>
      </c>
      <c r="W7" s="17">
        <v>7.5986385345458998E-2</v>
      </c>
      <c r="X7">
        <v>0.547105312347412</v>
      </c>
      <c r="Y7">
        <v>0.547105312347412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662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9.0630798339843697</v>
      </c>
      <c r="L8" s="10">
        <v>0.69129943847656194</v>
      </c>
      <c r="M8">
        <v>0.214241027832031</v>
      </c>
      <c r="N8">
        <v>8.0794696807861293</v>
      </c>
      <c r="O8">
        <v>7</v>
      </c>
      <c r="P8">
        <v>7</v>
      </c>
      <c r="Q8">
        <v>17</v>
      </c>
      <c r="R8" s="16">
        <v>0.4118</v>
      </c>
      <c r="S8" s="16">
        <f t="shared" si="0"/>
        <v>0.7</v>
      </c>
      <c r="T8">
        <v>4.9468879699706996</v>
      </c>
      <c r="U8">
        <v>4.4549541473388699</v>
      </c>
      <c r="V8">
        <v>4.3756690025329599</v>
      </c>
      <c r="W8" s="17">
        <v>7.9285144805908203E-2</v>
      </c>
      <c r="X8">
        <v>0.57121896743774403</v>
      </c>
      <c r="Y8">
        <v>0.57121896743774403</v>
      </c>
      <c r="Z8">
        <v>0.7</v>
      </c>
      <c r="AA8">
        <v>1</v>
      </c>
      <c r="AB8">
        <v>0.58823529411764697</v>
      </c>
      <c r="AC8">
        <v>0.74074074074074103</v>
      </c>
      <c r="AD8">
        <v>0</v>
      </c>
      <c r="AE8">
        <v>0.3</v>
      </c>
    </row>
    <row r="9" spans="1:31" x14ac:dyDescent="0.15">
      <c r="A9" s="6">
        <v>394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8.6461200714111293</v>
      </c>
      <c r="L9" s="10">
        <v>0.75197601318359397</v>
      </c>
      <c r="M9">
        <v>0.34392166137695301</v>
      </c>
      <c r="N9">
        <v>7.8274116516113299</v>
      </c>
      <c r="O9">
        <v>7</v>
      </c>
      <c r="P9">
        <v>7</v>
      </c>
      <c r="Q9">
        <v>16</v>
      </c>
      <c r="R9" s="16">
        <v>0.4375</v>
      </c>
      <c r="S9" s="16">
        <f t="shared" si="0"/>
        <v>0.7</v>
      </c>
      <c r="T9">
        <v>4.8341197967529297</v>
      </c>
      <c r="U9">
        <v>4.3734588623046902</v>
      </c>
      <c r="V9">
        <v>4.2902665138244602</v>
      </c>
      <c r="W9" s="17">
        <v>8.3192348480224595E-2</v>
      </c>
      <c r="X9">
        <v>0.54385328292846702</v>
      </c>
      <c r="Y9">
        <v>0.54385328292846702</v>
      </c>
      <c r="Z9">
        <v>0.7</v>
      </c>
      <c r="AA9">
        <v>0.9</v>
      </c>
      <c r="AB9">
        <v>0.5625</v>
      </c>
      <c r="AC9">
        <v>0.69230769230769196</v>
      </c>
      <c r="AD9">
        <v>0.1</v>
      </c>
      <c r="AE9">
        <v>0.2</v>
      </c>
    </row>
    <row r="10" spans="1:31" x14ac:dyDescent="0.15">
      <c r="A10" s="6">
        <v>730</v>
      </c>
      <c r="B10">
        <v>18</v>
      </c>
      <c r="C10">
        <v>2</v>
      </c>
      <c r="D10">
        <v>10</v>
      </c>
      <c r="E10">
        <v>10</v>
      </c>
      <c r="F10">
        <v>10</v>
      </c>
      <c r="G10">
        <v>0</v>
      </c>
      <c r="H10">
        <v>8</v>
      </c>
      <c r="I10">
        <v>2</v>
      </c>
      <c r="J10">
        <v>0.9</v>
      </c>
      <c r="K10" s="3">
        <v>9.22979736328125</v>
      </c>
      <c r="L10" s="10">
        <v>0.79234123229980502</v>
      </c>
      <c r="M10">
        <v>0.33351898193359403</v>
      </c>
      <c r="N10">
        <v>8.2526779174804705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4.6311798095703098</v>
      </c>
      <c r="U10">
        <v>4.1882486343383798</v>
      </c>
      <c r="V10">
        <v>4.1018190383911097</v>
      </c>
      <c r="W10" s="17">
        <v>8.6429595947265597E-2</v>
      </c>
      <c r="X10">
        <v>0.529360771179199</v>
      </c>
      <c r="Y10">
        <v>0.529360771179199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s="1" customFormat="1" x14ac:dyDescent="0.15">
      <c r="A11" s="6">
        <v>337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9.7676258087158203</v>
      </c>
      <c r="L11" s="10">
        <v>0.74655914306640603</v>
      </c>
      <c r="M11">
        <v>0.241783142089844</v>
      </c>
      <c r="N11">
        <v>8.7524642944335902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5.3478622436523402</v>
      </c>
      <c r="U11">
        <v>4.8198900222778303</v>
      </c>
      <c r="V11">
        <v>4.7304625511169398</v>
      </c>
      <c r="W11" s="17">
        <v>8.94274711608887E-2</v>
      </c>
      <c r="X11">
        <v>0.61739969253539995</v>
      </c>
      <c r="Y11">
        <v>0.61739969253539995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8">
        <v>915</v>
      </c>
      <c r="B12" s="1">
        <v>19</v>
      </c>
      <c r="C12" s="1">
        <v>1</v>
      </c>
      <c r="D12" s="1">
        <v>10</v>
      </c>
      <c r="E12" s="1">
        <v>10</v>
      </c>
      <c r="F12" s="1">
        <v>10</v>
      </c>
      <c r="G12" s="1">
        <v>0</v>
      </c>
      <c r="H12" s="1">
        <v>9</v>
      </c>
      <c r="I12" s="1">
        <v>1</v>
      </c>
      <c r="J12" s="1">
        <v>0.95</v>
      </c>
      <c r="K12" s="12">
        <v>11.6143226623535</v>
      </c>
      <c r="L12" s="12">
        <v>0.63996124267578103</v>
      </c>
      <c r="M12" s="1">
        <v>0.46014785766601601</v>
      </c>
      <c r="N12" s="1">
        <v>10.395582199096699</v>
      </c>
      <c r="O12" s="1">
        <v>7</v>
      </c>
      <c r="P12" s="1">
        <v>7</v>
      </c>
      <c r="Q12" s="1">
        <v>17</v>
      </c>
      <c r="R12" s="19">
        <v>0.4118</v>
      </c>
      <c r="S12" s="19">
        <f t="shared" si="0"/>
        <v>0.7</v>
      </c>
      <c r="T12" s="1">
        <v>5.3450222015380904</v>
      </c>
      <c r="U12" s="1">
        <v>4.8760857582092303</v>
      </c>
      <c r="V12" s="1">
        <v>4.7778882980346697</v>
      </c>
      <c r="W12" s="12">
        <v>9.8197460174560505E-2</v>
      </c>
      <c r="X12" s="1">
        <v>0.56713390350341797</v>
      </c>
      <c r="Y12" s="1">
        <v>0.56713390350341797</v>
      </c>
      <c r="Z12" s="1">
        <v>0.7</v>
      </c>
      <c r="AA12" s="1">
        <v>1</v>
      </c>
      <c r="AB12" s="1">
        <v>0.58823529411764697</v>
      </c>
      <c r="AC12" s="1">
        <v>0.74074074074074103</v>
      </c>
      <c r="AD12" s="1">
        <v>0</v>
      </c>
      <c r="AE12" s="1">
        <v>0.3</v>
      </c>
    </row>
    <row r="13" spans="1:31" x14ac:dyDescent="0.15">
      <c r="A13" s="6">
        <v>424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9.0780410766601598</v>
      </c>
      <c r="L13" s="10">
        <v>0.80134582519531194</v>
      </c>
      <c r="M13">
        <v>0.30031967163085899</v>
      </c>
      <c r="N13">
        <v>7.8407230377197301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4.9747390747070304</v>
      </c>
      <c r="U13">
        <v>4.5059680938720703</v>
      </c>
      <c r="V13">
        <v>4.4059338569641104</v>
      </c>
      <c r="W13" s="17">
        <v>0.100034236907959</v>
      </c>
      <c r="X13">
        <v>0.56880521774292003</v>
      </c>
      <c r="Y13">
        <v>0.56880521774292003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279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12.5115242004394</v>
      </c>
      <c r="L14" s="10">
        <v>0.68904113769531194</v>
      </c>
      <c r="M14">
        <v>0.51513671875</v>
      </c>
      <c r="N14">
        <v>11.397050857544</v>
      </c>
      <c r="O14">
        <v>9</v>
      </c>
      <c r="P14">
        <v>9</v>
      </c>
      <c r="Q14">
        <v>19</v>
      </c>
      <c r="R14" s="16">
        <v>0.47370000000000001</v>
      </c>
      <c r="S14" s="16">
        <f t="shared" si="0"/>
        <v>0.9</v>
      </c>
      <c r="T14">
        <v>5.5754928588867196</v>
      </c>
      <c r="U14">
        <v>5.0785012245178196</v>
      </c>
      <c r="V14">
        <v>4.9705786705017099</v>
      </c>
      <c r="W14" s="17">
        <v>0.107922554016113</v>
      </c>
      <c r="X14">
        <v>0.60491418838500999</v>
      </c>
      <c r="Y14">
        <v>0.60491418838500999</v>
      </c>
      <c r="Z14">
        <v>0.9</v>
      </c>
      <c r="AA14">
        <v>1</v>
      </c>
      <c r="AB14">
        <v>0.52631578947368396</v>
      </c>
      <c r="AC14">
        <v>0.68965517241379304</v>
      </c>
      <c r="AD14">
        <v>0</v>
      </c>
      <c r="AE14">
        <v>0.1</v>
      </c>
    </row>
    <row r="15" spans="1:31" x14ac:dyDescent="0.15">
      <c r="A15" s="6">
        <v>748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11.8353080749512</v>
      </c>
      <c r="L15" s="10">
        <v>0.69150924682617199</v>
      </c>
      <c r="M15">
        <v>0.51949310302734397</v>
      </c>
      <c r="N15">
        <v>10.6618309020996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4.9045391082763699</v>
      </c>
      <c r="U15">
        <v>4.46850490570068</v>
      </c>
      <c r="V15">
        <v>4.3578910827636701</v>
      </c>
      <c r="W15" s="17">
        <v>0.110613822937012</v>
      </c>
      <c r="X15">
        <v>0.54664802551269498</v>
      </c>
      <c r="Y15">
        <v>0.54664802551269498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788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11.9521636962891</v>
      </c>
      <c r="L16" s="10">
        <v>0.60764694213867199</v>
      </c>
      <c r="M16">
        <v>0.41011428833007801</v>
      </c>
      <c r="N16">
        <v>10.629655838012701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5.0951061248779297</v>
      </c>
      <c r="U16">
        <v>4.6592922210693404</v>
      </c>
      <c r="V16">
        <v>4.5451555252075204</v>
      </c>
      <c r="W16" s="17">
        <v>0.114136695861816</v>
      </c>
      <c r="X16">
        <v>0.54995059967041005</v>
      </c>
      <c r="Y16">
        <v>0.54995059967041005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348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12.667484283447299</v>
      </c>
      <c r="L17" s="10">
        <v>0.58145904541015603</v>
      </c>
      <c r="M17">
        <v>0.38654327392578097</v>
      </c>
      <c r="N17">
        <v>11.4797058105469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5.5114040374755904</v>
      </c>
      <c r="U17">
        <v>5.0303702354431197</v>
      </c>
      <c r="V17">
        <v>4.9127755165100098</v>
      </c>
      <c r="W17" s="17">
        <v>0.117594718933105</v>
      </c>
      <c r="X17">
        <v>0.59862852096557595</v>
      </c>
      <c r="Y17">
        <v>0.59862852096557595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437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10.362770080566399</v>
      </c>
      <c r="L18" s="10">
        <v>0.80359649658203103</v>
      </c>
      <c r="M18">
        <v>0.199333190917969</v>
      </c>
      <c r="N18">
        <v>8.9276485443115199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5.5548152923584002</v>
      </c>
      <c r="U18">
        <v>5.0090694427490199</v>
      </c>
      <c r="V18">
        <v>4.8900384902954102</v>
      </c>
      <c r="W18" s="17">
        <v>0.119030952453613</v>
      </c>
      <c r="X18">
        <v>0.66477680206298795</v>
      </c>
      <c r="Y18">
        <v>0.66477680206298795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879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12.1690883636475</v>
      </c>
      <c r="L19" s="10">
        <v>0.76646423339843694</v>
      </c>
      <c r="M19">
        <v>0.56353759765625</v>
      </c>
      <c r="N19">
        <v>10.640342712402299</v>
      </c>
      <c r="O19">
        <v>6</v>
      </c>
      <c r="P19">
        <v>6</v>
      </c>
      <c r="Q19">
        <v>15</v>
      </c>
      <c r="R19" s="16">
        <v>0.4</v>
      </c>
      <c r="S19" s="16">
        <f t="shared" si="0"/>
        <v>0.6</v>
      </c>
      <c r="T19">
        <v>4.9484233856201199</v>
      </c>
      <c r="U19">
        <v>4.54335594177246</v>
      </c>
      <c r="V19">
        <v>4.4045906066894496</v>
      </c>
      <c r="W19" s="17">
        <v>0.13876533508300801</v>
      </c>
      <c r="X19">
        <v>0.54383277893066395</v>
      </c>
      <c r="Y19">
        <v>0.54383277893066395</v>
      </c>
      <c r="Z19">
        <v>0.6</v>
      </c>
      <c r="AA19">
        <v>0.9</v>
      </c>
      <c r="AB19">
        <v>0.6</v>
      </c>
      <c r="AC19">
        <v>0.72</v>
      </c>
      <c r="AD19">
        <v>0.1</v>
      </c>
      <c r="AE19">
        <v>0.3</v>
      </c>
    </row>
    <row r="20" spans="1:31" x14ac:dyDescent="0.15">
      <c r="A20" s="6">
        <v>959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12.677396774291999</v>
      </c>
      <c r="L20" s="10">
        <v>0.60663604736328103</v>
      </c>
      <c r="M20">
        <v>0.38630294799804699</v>
      </c>
      <c r="N20">
        <v>11.2085857391357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5.5991306304931596</v>
      </c>
      <c r="U20">
        <v>5.1041693687439</v>
      </c>
      <c r="V20">
        <v>4.9649362564086896</v>
      </c>
      <c r="W20" s="17">
        <v>0.13923311233520499</v>
      </c>
      <c r="X20">
        <v>0.63419437408447299</v>
      </c>
      <c r="Y20">
        <v>0.63419437408447299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165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12.1975288391113</v>
      </c>
      <c r="L21" s="10">
        <v>0.72703552246093694</v>
      </c>
      <c r="M21">
        <v>0.51640319824218694</v>
      </c>
      <c r="N21">
        <v>10.6387157440185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5.1443672180175799</v>
      </c>
      <c r="U21">
        <v>4.70526123046875</v>
      </c>
      <c r="V21">
        <v>4.5597567558288601</v>
      </c>
      <c r="W21" s="17">
        <v>0.14550447463989299</v>
      </c>
      <c r="X21">
        <v>0.58461046218872104</v>
      </c>
      <c r="Y21">
        <v>0.58461046218872104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503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12.247621536254901</v>
      </c>
      <c r="L22" s="10">
        <v>0.67316055297851596</v>
      </c>
      <c r="M22">
        <v>0.45738601684570301</v>
      </c>
      <c r="N22">
        <v>10.702716827392599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5.0876998901367196</v>
      </c>
      <c r="U22">
        <v>4.6474313735961896</v>
      </c>
      <c r="V22">
        <v>4.4998464584350604</v>
      </c>
      <c r="W22" s="17">
        <v>0.14758491516113301</v>
      </c>
      <c r="X22">
        <v>0.58785343170166005</v>
      </c>
      <c r="Y22">
        <v>0.58785343170166005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418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11.902868270874</v>
      </c>
      <c r="L23" s="10">
        <v>0.75605010986328103</v>
      </c>
      <c r="M23">
        <v>0.54892730712890603</v>
      </c>
      <c r="N23">
        <v>10.314151763916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5.3042507171630904</v>
      </c>
      <c r="U23">
        <v>4.87205266952515</v>
      </c>
      <c r="V23">
        <v>4.7202200889587402</v>
      </c>
      <c r="W23" s="17">
        <v>0.151832580566406</v>
      </c>
      <c r="X23">
        <v>0.58403062820434604</v>
      </c>
      <c r="Y23">
        <v>0.58403062820434604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x14ac:dyDescent="0.15">
      <c r="A24" s="6">
        <v>29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12.5931129455566</v>
      </c>
      <c r="L24" s="10">
        <v>0.74336242675781194</v>
      </c>
      <c r="M24">
        <v>0.52129745483398404</v>
      </c>
      <c r="N24">
        <v>10.9457340240478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5.3586044311523402</v>
      </c>
      <c r="U24">
        <v>4.8966689109802202</v>
      </c>
      <c r="V24">
        <v>4.73803806304932</v>
      </c>
      <c r="W24" s="17">
        <v>0.15863084793090801</v>
      </c>
      <c r="X24">
        <v>0.62056636810302701</v>
      </c>
      <c r="Y24">
        <v>0.62056636810302701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354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11.8744087219238</v>
      </c>
      <c r="L25" s="10">
        <v>0.70819473266601596</v>
      </c>
      <c r="M25">
        <v>0.483871459960937</v>
      </c>
      <c r="N25">
        <v>10.163694381713899</v>
      </c>
      <c r="O25">
        <v>8</v>
      </c>
      <c r="P25">
        <v>8</v>
      </c>
      <c r="Q25">
        <v>18</v>
      </c>
      <c r="R25" s="16">
        <v>0.44440000000000002</v>
      </c>
      <c r="S25" s="16">
        <f t="shared" si="0"/>
        <v>0.8</v>
      </c>
      <c r="T25">
        <v>5.0078620910644496</v>
      </c>
      <c r="U25">
        <v>4.6017813682556197</v>
      </c>
      <c r="V25">
        <v>4.4419045448303196</v>
      </c>
      <c r="W25" s="17">
        <v>0.159876823425293</v>
      </c>
      <c r="X25">
        <v>0.56595754623413097</v>
      </c>
      <c r="Y25">
        <v>0.56595754623413097</v>
      </c>
      <c r="Z25">
        <v>0.8</v>
      </c>
      <c r="AA25">
        <v>1</v>
      </c>
      <c r="AB25">
        <v>0.55555555555555602</v>
      </c>
      <c r="AC25">
        <v>0.71428571428571397</v>
      </c>
      <c r="AD25">
        <v>0</v>
      </c>
      <c r="AE25">
        <v>0.2</v>
      </c>
    </row>
    <row r="26" spans="1:31" s="2" customFormat="1" x14ac:dyDescent="0.15">
      <c r="A26" s="7">
        <v>423</v>
      </c>
      <c r="B26" s="2">
        <v>19</v>
      </c>
      <c r="C26" s="2">
        <v>1</v>
      </c>
      <c r="D26" s="2">
        <v>10</v>
      </c>
      <c r="E26" s="2">
        <v>10</v>
      </c>
      <c r="F26" s="2">
        <v>10</v>
      </c>
      <c r="G26" s="2">
        <v>0</v>
      </c>
      <c r="H26" s="2">
        <v>9</v>
      </c>
      <c r="I26" s="2">
        <v>1</v>
      </c>
      <c r="J26" s="2">
        <v>0.95</v>
      </c>
      <c r="K26" s="11">
        <v>12.7167263031006</v>
      </c>
      <c r="L26" s="11">
        <v>0.750457763671875</v>
      </c>
      <c r="M26" s="2">
        <v>0.52469635009765603</v>
      </c>
      <c r="N26" s="2">
        <v>11.038276672363301</v>
      </c>
      <c r="O26" s="2">
        <v>8</v>
      </c>
      <c r="P26" s="2">
        <v>8</v>
      </c>
      <c r="Q26" s="2">
        <v>18</v>
      </c>
      <c r="R26" s="18">
        <v>0.44440000000000002</v>
      </c>
      <c r="S26" s="18">
        <f t="shared" si="0"/>
        <v>0.8</v>
      </c>
      <c r="T26" s="2">
        <v>5.4363975524902299</v>
      </c>
      <c r="U26" s="2">
        <v>4.9653482437133798</v>
      </c>
      <c r="V26" s="2">
        <v>4.8048963546752903</v>
      </c>
      <c r="W26" s="11">
        <v>0.16045188903808599</v>
      </c>
      <c r="X26" s="2">
        <v>0.63150119781494096</v>
      </c>
      <c r="Y26" s="2">
        <v>0.63150119781494096</v>
      </c>
      <c r="Z26" s="2">
        <v>0.8</v>
      </c>
      <c r="AA26" s="2">
        <v>1</v>
      </c>
      <c r="AB26" s="2">
        <v>0.55555555555555602</v>
      </c>
      <c r="AC26" s="2">
        <v>0.71428571428571397</v>
      </c>
      <c r="AD26" s="2">
        <v>0</v>
      </c>
      <c r="AE26" s="2">
        <v>0.2</v>
      </c>
    </row>
    <row r="27" spans="1:31" x14ac:dyDescent="0.15">
      <c r="A27" s="6">
        <v>675</v>
      </c>
      <c r="B27">
        <v>15</v>
      </c>
      <c r="C27">
        <v>5</v>
      </c>
      <c r="D27">
        <v>10</v>
      </c>
      <c r="E27">
        <v>10</v>
      </c>
      <c r="F27">
        <v>9</v>
      </c>
      <c r="G27">
        <v>1</v>
      </c>
      <c r="H27">
        <v>6</v>
      </c>
      <c r="I27">
        <v>4</v>
      </c>
      <c r="J27">
        <v>0.75</v>
      </c>
      <c r="K27" s="3">
        <v>8.2255935668945295</v>
      </c>
      <c r="L27" s="10">
        <v>4.04166603088379</v>
      </c>
      <c r="M27">
        <v>2.92131423950195</v>
      </c>
      <c r="N27">
        <v>4.1723251342773402</v>
      </c>
      <c r="O27">
        <v>2</v>
      </c>
      <c r="P27">
        <v>2</v>
      </c>
      <c r="Q27">
        <v>11</v>
      </c>
      <c r="R27" s="16">
        <v>0.18179999999999999</v>
      </c>
      <c r="S27" s="16">
        <f t="shared" si="0"/>
        <v>0.2</v>
      </c>
      <c r="T27">
        <v>2.9559211730957</v>
      </c>
      <c r="U27">
        <v>2.7484648227691602</v>
      </c>
      <c r="V27">
        <v>2.5043489933013898</v>
      </c>
      <c r="W27" s="17">
        <v>0.24411582946777299</v>
      </c>
      <c r="X27">
        <v>0.45157217979431202</v>
      </c>
      <c r="Y27">
        <v>0.45157217979431202</v>
      </c>
      <c r="Z27">
        <v>0.2</v>
      </c>
      <c r="AA27">
        <v>0.9</v>
      </c>
      <c r="AB27">
        <v>0.81818181818181801</v>
      </c>
      <c r="AC27">
        <v>0.85714285714285698</v>
      </c>
      <c r="AD27">
        <v>0.1</v>
      </c>
      <c r="AE27">
        <v>0.7</v>
      </c>
    </row>
    <row r="28" spans="1:31" x14ac:dyDescent="0.15">
      <c r="A28" s="6">
        <v>738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10.526350021362299</v>
      </c>
      <c r="L28" s="10">
        <v>4.0360393524169904</v>
      </c>
      <c r="M28">
        <v>3.4618988037109402</v>
      </c>
      <c r="N28">
        <v>5.2421836853027299</v>
      </c>
      <c r="O28">
        <v>2</v>
      </c>
      <c r="P28">
        <v>2</v>
      </c>
      <c r="Q28">
        <v>12</v>
      </c>
      <c r="R28" s="16">
        <v>0.16669999999999999</v>
      </c>
      <c r="S28" s="16">
        <f t="shared" si="0"/>
        <v>0.2</v>
      </c>
      <c r="T28">
        <v>4.0297908782959002</v>
      </c>
      <c r="U28">
        <v>3.87283563613892</v>
      </c>
      <c r="V28">
        <v>3.4242961406707799</v>
      </c>
      <c r="W28" s="17">
        <v>0.44853949546813998</v>
      </c>
      <c r="X28">
        <v>0.60549473762512196</v>
      </c>
      <c r="Y28">
        <v>0.60549473762512196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325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 s="3">
        <v>7.8486690521240199</v>
      </c>
      <c r="L29" s="10">
        <v>4.0500717163085902</v>
      </c>
      <c r="M29">
        <v>3.0804080963134801</v>
      </c>
      <c r="N29">
        <v>3.9068298339843701</v>
      </c>
      <c r="O29">
        <v>2</v>
      </c>
      <c r="P29">
        <v>2</v>
      </c>
      <c r="Q29">
        <v>11</v>
      </c>
      <c r="R29" s="16">
        <v>0.18179999999999999</v>
      </c>
      <c r="S29" s="16">
        <f t="shared" si="0"/>
        <v>0.2</v>
      </c>
      <c r="T29">
        <v>3.2830562591552699</v>
      </c>
      <c r="U29">
        <v>3.1005103588104199</v>
      </c>
      <c r="V29">
        <v>2.78123211860657</v>
      </c>
      <c r="W29" s="17">
        <v>0.31927824020385698</v>
      </c>
      <c r="X29">
        <v>0.50182414054870605</v>
      </c>
      <c r="Y29">
        <v>0.50182414054870605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s="1" customFormat="1" x14ac:dyDescent="0.15">
      <c r="A30" s="8">
        <v>552</v>
      </c>
      <c r="B30" s="1">
        <v>16</v>
      </c>
      <c r="C30" s="1">
        <v>4</v>
      </c>
      <c r="D30" s="1">
        <v>10</v>
      </c>
      <c r="E30" s="1">
        <v>10</v>
      </c>
      <c r="F30" s="1">
        <v>10</v>
      </c>
      <c r="G30" s="1">
        <v>0</v>
      </c>
      <c r="H30" s="1">
        <v>6</v>
      </c>
      <c r="I30" s="1">
        <v>4</v>
      </c>
      <c r="J30" s="1">
        <v>0.8</v>
      </c>
      <c r="K30" s="12">
        <v>9.2559547424316406</v>
      </c>
      <c r="L30" s="12">
        <v>4.1378879547119096</v>
      </c>
      <c r="M30" s="1">
        <v>2.82206153869629</v>
      </c>
      <c r="N30" s="1">
        <v>5.2405490875244096</v>
      </c>
      <c r="O30" s="1">
        <v>3</v>
      </c>
      <c r="P30" s="1">
        <v>3</v>
      </c>
      <c r="Q30" s="1">
        <v>13</v>
      </c>
      <c r="R30" s="19">
        <v>0.23080000000000001</v>
      </c>
      <c r="S30" s="19">
        <f t="shared" si="0"/>
        <v>0.3</v>
      </c>
      <c r="T30" s="1">
        <v>3.5596675872802699</v>
      </c>
      <c r="U30" s="1">
        <v>3.3212480545043901</v>
      </c>
      <c r="V30" s="1">
        <v>2.9677696228027299</v>
      </c>
      <c r="W30" s="12">
        <v>0.35347843170165999</v>
      </c>
      <c r="X30" s="1">
        <v>0.59189796447753895</v>
      </c>
      <c r="Y30" s="1">
        <v>0.59189796447753895</v>
      </c>
      <c r="Z30" s="1">
        <v>0.3</v>
      </c>
      <c r="AA30" s="1">
        <v>1</v>
      </c>
      <c r="AB30" s="1">
        <v>0.76923076923076905</v>
      </c>
      <c r="AC30" s="1">
        <v>0.86956521739130399</v>
      </c>
      <c r="AD30" s="1">
        <v>0</v>
      </c>
      <c r="AE30" s="1">
        <v>0.7</v>
      </c>
    </row>
    <row r="31" spans="1:31" x14ac:dyDescent="0.15">
      <c r="A31" s="6">
        <v>335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8.1520690917968697</v>
      </c>
      <c r="L31" s="10">
        <v>4.1897354125976598</v>
      </c>
      <c r="M31">
        <v>2.4435253143310498</v>
      </c>
      <c r="N31">
        <v>4.4322452545165998</v>
      </c>
      <c r="O31">
        <v>2</v>
      </c>
      <c r="P31">
        <v>2</v>
      </c>
      <c r="Q31">
        <v>12</v>
      </c>
      <c r="R31" s="16">
        <v>0.16669999999999999</v>
      </c>
      <c r="S31" s="16">
        <f t="shared" si="0"/>
        <v>0.2</v>
      </c>
      <c r="T31">
        <v>2.8813018798828098</v>
      </c>
      <c r="U31">
        <v>2.6755440235137899</v>
      </c>
      <c r="V31">
        <v>2.3734037876129102</v>
      </c>
      <c r="W31" s="17">
        <v>0.30214023590087902</v>
      </c>
      <c r="X31">
        <v>0.50789809226989702</v>
      </c>
      <c r="Y31">
        <v>0.50789809226989702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6">
        <v>527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7.5849647521972701</v>
      </c>
      <c r="L32" s="10">
        <v>4.2265453338623002</v>
      </c>
      <c r="M32">
        <v>2.8944072723388699</v>
      </c>
      <c r="N32">
        <v>4.05257225036621</v>
      </c>
      <c r="O32">
        <v>2</v>
      </c>
      <c r="P32">
        <v>2</v>
      </c>
      <c r="Q32">
        <v>12</v>
      </c>
      <c r="R32" s="16">
        <v>0.16669999999999999</v>
      </c>
      <c r="S32" s="16">
        <f t="shared" si="0"/>
        <v>0.2</v>
      </c>
      <c r="T32">
        <v>2.9290847778320299</v>
      </c>
      <c r="U32">
        <v>2.7376651763915998</v>
      </c>
      <c r="V32">
        <v>2.4389052391052202</v>
      </c>
      <c r="W32" s="17">
        <v>0.29875993728637701</v>
      </c>
      <c r="X32">
        <v>0.49017953872680697</v>
      </c>
      <c r="Y32">
        <v>0.49017953872680697</v>
      </c>
      <c r="Z32">
        <v>0.2</v>
      </c>
      <c r="AA32">
        <v>1</v>
      </c>
      <c r="AB32">
        <v>0.83333333333333304</v>
      </c>
      <c r="AC32">
        <v>0.90909090909090895</v>
      </c>
      <c r="AD32">
        <v>0</v>
      </c>
      <c r="AE32">
        <v>0.8</v>
      </c>
    </row>
    <row r="33" spans="1:31" x14ac:dyDescent="0.15">
      <c r="A33" s="6">
        <v>680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12.677793502807599</v>
      </c>
      <c r="L33" s="10">
        <v>1.7241325378418</v>
      </c>
      <c r="M33">
        <v>1.41609954833984</v>
      </c>
      <c r="N33">
        <v>9.0904026031494105</v>
      </c>
      <c r="O33">
        <v>5</v>
      </c>
      <c r="P33">
        <v>5</v>
      </c>
      <c r="Q33">
        <v>15</v>
      </c>
      <c r="R33" s="16">
        <v>0.33329999999999999</v>
      </c>
      <c r="S33" s="16">
        <f t="shared" si="0"/>
        <v>0.5</v>
      </c>
      <c r="T33">
        <v>5.0513935089111301</v>
      </c>
      <c r="U33">
        <v>4.7370834350585902</v>
      </c>
      <c r="V33">
        <v>4.409912109375</v>
      </c>
      <c r="W33" s="17">
        <v>0.32717132568359403</v>
      </c>
      <c r="X33">
        <v>0.64148139953613303</v>
      </c>
      <c r="Y33">
        <v>0.64148139953613303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461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 s="3">
        <v>9.2616291046142596</v>
      </c>
      <c r="L34" s="10">
        <v>4.6226501464843697</v>
      </c>
      <c r="M34">
        <v>2.5670814514160201</v>
      </c>
      <c r="N34">
        <v>5.1668167114257804</v>
      </c>
      <c r="O34">
        <v>3</v>
      </c>
      <c r="P34">
        <v>3</v>
      </c>
      <c r="Q34">
        <v>13</v>
      </c>
      <c r="R34" s="16">
        <v>0.23080000000000001</v>
      </c>
      <c r="S34" s="16">
        <f t="shared" si="0"/>
        <v>0.3</v>
      </c>
      <c r="T34">
        <v>3.24592208862305</v>
      </c>
      <c r="U34">
        <v>2.9968285560607901</v>
      </c>
      <c r="V34">
        <v>2.6563353538513201</v>
      </c>
      <c r="W34" s="17">
        <v>0.34049320220947299</v>
      </c>
      <c r="X34">
        <v>0.58958673477172896</v>
      </c>
      <c r="Y34">
        <v>0.58958673477172896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628</v>
      </c>
      <c r="B35">
        <v>15</v>
      </c>
      <c r="C35">
        <v>5</v>
      </c>
      <c r="D35">
        <v>10</v>
      </c>
      <c r="E35">
        <v>10</v>
      </c>
      <c r="F35">
        <v>9</v>
      </c>
      <c r="G35">
        <v>1</v>
      </c>
      <c r="H35">
        <v>6</v>
      </c>
      <c r="I35">
        <v>4</v>
      </c>
      <c r="J35">
        <v>0.75</v>
      </c>
      <c r="K35" s="3">
        <v>9.0153293609619105</v>
      </c>
      <c r="L35" s="10">
        <v>4.6390075683593697</v>
      </c>
      <c r="M35">
        <v>3.6120967864990199</v>
      </c>
      <c r="N35">
        <v>4.7265911102294904</v>
      </c>
      <c r="O35">
        <v>1</v>
      </c>
      <c r="P35">
        <v>1</v>
      </c>
      <c r="Q35">
        <v>10</v>
      </c>
      <c r="R35" s="16">
        <v>0.1</v>
      </c>
      <c r="S35" s="16">
        <f t="shared" si="0"/>
        <v>0.1</v>
      </c>
      <c r="T35">
        <v>2.7710952758789098</v>
      </c>
      <c r="U35">
        <v>2.5856094360351598</v>
      </c>
      <c r="V35">
        <v>2.3143668174743599</v>
      </c>
      <c r="W35" s="17">
        <v>0.27124261856079102</v>
      </c>
      <c r="X35">
        <v>0.45672845840454102</v>
      </c>
      <c r="Y35">
        <v>0.45672845840454102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6">
        <v>600</v>
      </c>
      <c r="B36">
        <v>20</v>
      </c>
      <c r="C36">
        <v>0</v>
      </c>
      <c r="D36">
        <v>10</v>
      </c>
      <c r="E36">
        <v>10</v>
      </c>
      <c r="F36">
        <v>10</v>
      </c>
      <c r="G36">
        <v>0</v>
      </c>
      <c r="H36">
        <v>10</v>
      </c>
      <c r="I36">
        <v>0</v>
      </c>
      <c r="J36">
        <v>1</v>
      </c>
      <c r="K36" s="3">
        <v>9999</v>
      </c>
      <c r="L36" s="10">
        <v>1.60916519165039</v>
      </c>
      <c r="M36">
        <v>9999</v>
      </c>
      <c r="N36">
        <v>9999</v>
      </c>
      <c r="O36">
        <v>6</v>
      </c>
      <c r="P36">
        <v>6</v>
      </c>
      <c r="Q36">
        <v>16</v>
      </c>
      <c r="R36" s="16">
        <v>0.375</v>
      </c>
      <c r="S36" s="16">
        <f t="shared" si="0"/>
        <v>0.6</v>
      </c>
      <c r="T36">
        <v>5.15582275390625</v>
      </c>
      <c r="U36">
        <v>4.8863143920898402</v>
      </c>
      <c r="V36">
        <v>4.5162019729614302</v>
      </c>
      <c r="W36" s="17">
        <v>0.37011241912841802</v>
      </c>
      <c r="X36">
        <v>0.639620780944824</v>
      </c>
      <c r="Y36">
        <v>0.639620780944824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385</v>
      </c>
      <c r="B37">
        <v>20</v>
      </c>
      <c r="C37">
        <v>0</v>
      </c>
      <c r="D37">
        <v>10</v>
      </c>
      <c r="E37">
        <v>10</v>
      </c>
      <c r="F37">
        <v>10</v>
      </c>
      <c r="G37">
        <v>0</v>
      </c>
      <c r="H37">
        <v>10</v>
      </c>
      <c r="I37">
        <v>0</v>
      </c>
      <c r="J37">
        <v>1</v>
      </c>
      <c r="K37" s="3">
        <v>9999</v>
      </c>
      <c r="L37" s="10">
        <v>1.57627105712891</v>
      </c>
      <c r="M37">
        <v>9999</v>
      </c>
      <c r="N37">
        <v>9999</v>
      </c>
      <c r="O37">
        <v>6</v>
      </c>
      <c r="P37">
        <v>6</v>
      </c>
      <c r="Q37">
        <v>16</v>
      </c>
      <c r="R37" s="16">
        <v>0.375</v>
      </c>
      <c r="S37" s="16">
        <f t="shared" si="0"/>
        <v>0.6</v>
      </c>
      <c r="T37">
        <v>5.2552146911621103</v>
      </c>
      <c r="U37">
        <v>4.9526901245117196</v>
      </c>
      <c r="V37">
        <v>4.6283712387084996</v>
      </c>
      <c r="W37" s="17">
        <v>0.32431888580322299</v>
      </c>
      <c r="X37">
        <v>0.62684345245361295</v>
      </c>
      <c r="Y37">
        <v>0.62684345245361295</v>
      </c>
      <c r="Z37">
        <v>0.6</v>
      </c>
      <c r="AA37">
        <v>1</v>
      </c>
      <c r="AB37">
        <v>0.625</v>
      </c>
      <c r="AC37">
        <v>0.76923076923076905</v>
      </c>
      <c r="AD37">
        <v>0</v>
      </c>
      <c r="AE37">
        <v>0.4</v>
      </c>
    </row>
    <row r="38" spans="1:31" x14ac:dyDescent="0.15">
      <c r="A38" s="6">
        <v>619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12.819276809692401</v>
      </c>
      <c r="L38" s="10">
        <v>1.61916351318359</v>
      </c>
      <c r="M38">
        <v>0.90814590454101596</v>
      </c>
      <c r="N38">
        <v>10.445060729980501</v>
      </c>
      <c r="O38">
        <v>5</v>
      </c>
      <c r="P38">
        <v>5</v>
      </c>
      <c r="Q38">
        <v>15</v>
      </c>
      <c r="R38" s="16">
        <v>0.33329999999999999</v>
      </c>
      <c r="S38" s="16">
        <f t="shared" ref="S38:S51" si="1">O38/E38</f>
        <v>0.5</v>
      </c>
      <c r="T38">
        <v>4.5958900451660201</v>
      </c>
      <c r="U38">
        <v>4.1914644241332999</v>
      </c>
      <c r="V38">
        <v>3.9670157432556099</v>
      </c>
      <c r="W38" s="17">
        <v>0.22444868087768499</v>
      </c>
      <c r="X38">
        <v>0.62887430191039995</v>
      </c>
      <c r="Y38">
        <v>0.62887430191039995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482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11.742067337036101</v>
      </c>
      <c r="L39" s="10">
        <v>1.63059234619141</v>
      </c>
      <c r="M39">
        <v>1.34928131103516</v>
      </c>
      <c r="N39">
        <v>8.4218254089355504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4.3882617950439498</v>
      </c>
      <c r="U39">
        <v>4.1215224266052202</v>
      </c>
      <c r="V39">
        <v>3.8507843017578098</v>
      </c>
      <c r="W39" s="17">
        <v>0.270738124847412</v>
      </c>
      <c r="X39">
        <v>0.53747749328613303</v>
      </c>
      <c r="Y39">
        <v>0.53747749328613303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753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8.7162609100341797</v>
      </c>
      <c r="L40" s="10">
        <v>1.7887706756591799</v>
      </c>
      <c r="M40">
        <v>0.74873352050781194</v>
      </c>
      <c r="N40">
        <v>6.4296302795410201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4.3663463592529297</v>
      </c>
      <c r="U40">
        <v>3.9760718345642099</v>
      </c>
      <c r="V40">
        <v>3.7783355712890598</v>
      </c>
      <c r="W40" s="17">
        <v>0.19773626327514701</v>
      </c>
      <c r="X40">
        <v>0.58801078796386697</v>
      </c>
      <c r="Y40">
        <v>0.58801078796386697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0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10.8487205505371</v>
      </c>
      <c r="L41" s="10">
        <v>2.2319488525390598</v>
      </c>
      <c r="M41">
        <v>1.5590057373046899</v>
      </c>
      <c r="N41">
        <v>7.4062690734863299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4.5414714813232404</v>
      </c>
      <c r="U41">
        <v>4.2360644340515101</v>
      </c>
      <c r="V41">
        <v>3.9238123893737802</v>
      </c>
      <c r="W41" s="17">
        <v>0.31225204467773399</v>
      </c>
      <c r="X41">
        <v>0.617659091949463</v>
      </c>
      <c r="Y41">
        <v>0.617659091949463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471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9.5644092559814506</v>
      </c>
      <c r="L42" s="10">
        <v>1.7996177673339799</v>
      </c>
      <c r="M42">
        <v>1.2210121154785201</v>
      </c>
      <c r="N42">
        <v>6.8129844665527299</v>
      </c>
      <c r="O42">
        <v>6</v>
      </c>
      <c r="P42">
        <v>6</v>
      </c>
      <c r="Q42">
        <v>16</v>
      </c>
      <c r="R42" s="16">
        <v>0.375</v>
      </c>
      <c r="S42" s="16">
        <f t="shared" si="1"/>
        <v>0.6</v>
      </c>
      <c r="T42">
        <v>4.6843013763427699</v>
      </c>
      <c r="U42">
        <v>4.3179864883422896</v>
      </c>
      <c r="V42">
        <v>4.0765180587768501</v>
      </c>
      <c r="W42" s="17">
        <v>0.24146842956542999</v>
      </c>
      <c r="X42">
        <v>0.60778331756591797</v>
      </c>
      <c r="Y42">
        <v>0.60778331756591797</v>
      </c>
      <c r="Z42">
        <v>0.6</v>
      </c>
      <c r="AA42">
        <v>1</v>
      </c>
      <c r="AB42">
        <v>0.625</v>
      </c>
      <c r="AC42">
        <v>0.76923076923076905</v>
      </c>
      <c r="AD42">
        <v>0</v>
      </c>
      <c r="AE42">
        <v>0.4</v>
      </c>
    </row>
    <row r="43" spans="1:31" x14ac:dyDescent="0.15">
      <c r="A43" s="6">
        <v>416</v>
      </c>
      <c r="B43">
        <v>19</v>
      </c>
      <c r="C43">
        <v>1</v>
      </c>
      <c r="D43">
        <v>10</v>
      </c>
      <c r="E43">
        <v>10</v>
      </c>
      <c r="F43">
        <v>10</v>
      </c>
      <c r="G43">
        <v>0</v>
      </c>
      <c r="H43">
        <v>9</v>
      </c>
      <c r="I43">
        <v>1</v>
      </c>
      <c r="J43">
        <v>0.95</v>
      </c>
      <c r="K43" s="3">
        <v>12.912279129028301</v>
      </c>
      <c r="L43" s="10">
        <v>1.8050498962402299</v>
      </c>
      <c r="M43">
        <v>1.61069488525391</v>
      </c>
      <c r="N43">
        <v>10.397825241088899</v>
      </c>
      <c r="O43">
        <v>8</v>
      </c>
      <c r="P43">
        <v>8</v>
      </c>
      <c r="Q43">
        <v>18</v>
      </c>
      <c r="R43" s="16">
        <v>0.44440000000000002</v>
      </c>
      <c r="S43" s="16">
        <f t="shared" si="1"/>
        <v>0.8</v>
      </c>
      <c r="T43">
        <v>5.0610771179199201</v>
      </c>
      <c r="U43">
        <v>4.6764202117919904</v>
      </c>
      <c r="V43">
        <v>4.4359002113342303</v>
      </c>
      <c r="W43" s="17">
        <v>0.240520000457764</v>
      </c>
      <c r="X43">
        <v>0.62517690658569303</v>
      </c>
      <c r="Y43">
        <v>0.62517690658569303</v>
      </c>
      <c r="Z43">
        <v>0.8</v>
      </c>
      <c r="AA43">
        <v>1</v>
      </c>
      <c r="AB43">
        <v>0.55555555555555602</v>
      </c>
      <c r="AC43">
        <v>0.71428571428571397</v>
      </c>
      <c r="AD43">
        <v>0</v>
      </c>
      <c r="AE43">
        <v>0.2</v>
      </c>
    </row>
    <row r="44" spans="1:31" x14ac:dyDescent="0.15">
      <c r="A44" s="6">
        <v>702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13.035551071166999</v>
      </c>
      <c r="L44" s="10">
        <v>1.8518524169921899</v>
      </c>
      <c r="M44">
        <v>1.5735511779785201</v>
      </c>
      <c r="N44">
        <v>9.6432857513427699</v>
      </c>
      <c r="O44">
        <v>6</v>
      </c>
      <c r="P44">
        <v>6</v>
      </c>
      <c r="Q44">
        <v>16</v>
      </c>
      <c r="R44" s="16">
        <v>0.375</v>
      </c>
      <c r="S44" s="16">
        <f t="shared" si="1"/>
        <v>0.6</v>
      </c>
      <c r="T44">
        <v>5.0322628021240199</v>
      </c>
      <c r="U44">
        <v>4.7077298164367702</v>
      </c>
      <c r="V44">
        <v>4.3833518028259304</v>
      </c>
      <c r="W44" s="17">
        <v>0.32437801361084001</v>
      </c>
      <c r="X44">
        <v>0.64891099929809604</v>
      </c>
      <c r="Y44">
        <v>0.64891099929809604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372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9.7259521484375</v>
      </c>
      <c r="L45" s="10">
        <v>1.8701305389404299</v>
      </c>
      <c r="M45">
        <v>1.30063629150391</v>
      </c>
      <c r="N45">
        <v>6.9722824096679696</v>
      </c>
      <c r="O45">
        <v>7</v>
      </c>
      <c r="P45">
        <v>7</v>
      </c>
      <c r="Q45">
        <v>17</v>
      </c>
      <c r="R45" s="16">
        <v>0.4118</v>
      </c>
      <c r="S45" s="16">
        <f t="shared" si="1"/>
        <v>0.7</v>
      </c>
      <c r="T45">
        <v>4.3793849945068404</v>
      </c>
      <c r="U45">
        <v>4.0353412628173801</v>
      </c>
      <c r="V45">
        <v>3.7894587516784699</v>
      </c>
      <c r="W45" s="17">
        <v>0.24588251113891599</v>
      </c>
      <c r="X45">
        <v>0.58992624282836903</v>
      </c>
      <c r="Y45">
        <v>0.58992624282836903</v>
      </c>
      <c r="Z45">
        <v>0.7</v>
      </c>
      <c r="AA45">
        <v>1</v>
      </c>
      <c r="AB45">
        <v>0.58823529411764697</v>
      </c>
      <c r="AC45">
        <v>0.74074074074074103</v>
      </c>
      <c r="AD45">
        <v>0</v>
      </c>
      <c r="AE45">
        <v>0.3</v>
      </c>
    </row>
    <row r="46" spans="1:31" x14ac:dyDescent="0.15">
      <c r="A46" s="6">
        <v>533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12.4168815612793</v>
      </c>
      <c r="L46" s="10">
        <v>1.8768482208252</v>
      </c>
      <c r="M46">
        <v>1.6374874114990201</v>
      </c>
      <c r="N46">
        <v>9.3175468444824201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4.5146732330322301</v>
      </c>
      <c r="U46">
        <v>4.2346105575561497</v>
      </c>
      <c r="V46">
        <v>3.9387907981872599</v>
      </c>
      <c r="W46" s="17">
        <v>0.29581975936889598</v>
      </c>
      <c r="X46">
        <v>0.57588243484497104</v>
      </c>
      <c r="Y46">
        <v>0.57588243484497104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996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8.4121742248535192</v>
      </c>
      <c r="L47" s="10">
        <v>4.3311004638671902</v>
      </c>
      <c r="M47">
        <v>1.6194534301757799</v>
      </c>
      <c r="N47">
        <v>5.6832752227783203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2.6802177429199201</v>
      </c>
      <c r="U47">
        <v>2.3968577384948699</v>
      </c>
      <c r="V47">
        <v>2.1700892448425302</v>
      </c>
      <c r="W47" s="17">
        <v>0.226768493652344</v>
      </c>
      <c r="X47">
        <v>0.51012849807739302</v>
      </c>
      <c r="Y47">
        <v>0.51012849807739302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642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8.2491436004638707</v>
      </c>
      <c r="L48" s="10">
        <v>4.6044292449951199</v>
      </c>
      <c r="M48">
        <v>2.0677585601806601</v>
      </c>
      <c r="N48">
        <v>4.8840045928955096</v>
      </c>
      <c r="O48">
        <v>2</v>
      </c>
      <c r="P48">
        <v>2</v>
      </c>
      <c r="Q48">
        <v>12</v>
      </c>
      <c r="R48" s="16">
        <v>0.16669999999999999</v>
      </c>
      <c r="S48" s="16">
        <f t="shared" si="1"/>
        <v>0.2</v>
      </c>
      <c r="T48">
        <v>2.98447608947754</v>
      </c>
      <c r="U48">
        <v>2.7169127464294398</v>
      </c>
      <c r="V48">
        <v>2.4534752368927002</v>
      </c>
      <c r="W48" s="17">
        <v>0.263437509536743</v>
      </c>
      <c r="X48">
        <v>0.53100085258483898</v>
      </c>
      <c r="Y48">
        <v>0.53100085258483898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252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8.7380867004394496</v>
      </c>
      <c r="L49" s="10">
        <v>4.4457092285156197</v>
      </c>
      <c r="M49">
        <v>1.58784103393555</v>
      </c>
      <c r="N49">
        <v>5.9678459167480504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3.3211708068847701</v>
      </c>
      <c r="U49">
        <v>2.9828233718872101</v>
      </c>
      <c r="V49">
        <v>2.75333952903748</v>
      </c>
      <c r="W49" s="17">
        <v>0.229483842849731</v>
      </c>
      <c r="X49">
        <v>0.56783127784729004</v>
      </c>
      <c r="Y49">
        <v>0.56783127784729004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177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8.6291904449462908</v>
      </c>
      <c r="L50" s="10">
        <v>4.4894237518310502</v>
      </c>
      <c r="M50">
        <v>3.3369007110595699</v>
      </c>
      <c r="N50">
        <v>5.9744815826415998</v>
      </c>
      <c r="O50">
        <v>3</v>
      </c>
      <c r="P50">
        <v>3</v>
      </c>
      <c r="Q50">
        <v>13</v>
      </c>
      <c r="R50" s="16">
        <v>0.23080000000000001</v>
      </c>
      <c r="S50" s="16">
        <f t="shared" si="1"/>
        <v>0.3</v>
      </c>
      <c r="T50">
        <v>3.1199245452880899</v>
      </c>
      <c r="U50">
        <v>2.8528888225555402</v>
      </c>
      <c r="V50">
        <v>2.5727081298828098</v>
      </c>
      <c r="W50" s="17">
        <v>0.28018069267272899</v>
      </c>
      <c r="X50">
        <v>0.54721641540527299</v>
      </c>
      <c r="Y50">
        <v>0.54721641540527299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6">
        <v>284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8.4035091400146502</v>
      </c>
      <c r="L51" s="10">
        <v>4.52109718322754</v>
      </c>
      <c r="M51">
        <v>3.25227546691894</v>
      </c>
      <c r="N51">
        <v>5.2271785736084002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2.8538036346435498</v>
      </c>
      <c r="U51">
        <v>2.6473078727722199</v>
      </c>
      <c r="V51">
        <v>2.3487524986267099</v>
      </c>
      <c r="W51" s="17">
        <v>0.29855537414550798</v>
      </c>
      <c r="X51">
        <v>0.50505113601684604</v>
      </c>
      <c r="Y51">
        <v>0.50505113601684604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88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9.6956272125244105</v>
      </c>
      <c r="L52" s="10">
        <v>4.5290679931640598</v>
      </c>
      <c r="M52">
        <v>1.565185546875</v>
      </c>
      <c r="N52">
        <v>7.9766082763671902</v>
      </c>
      <c r="O52">
        <v>4</v>
      </c>
      <c r="P52">
        <v>4</v>
      </c>
      <c r="Q52">
        <v>14</v>
      </c>
      <c r="R52" s="16">
        <v>0.28570000000000001</v>
      </c>
      <c r="S52" s="16">
        <f t="shared" ref="S52:S62" si="2">O52/E52</f>
        <v>0.4</v>
      </c>
      <c r="T52">
        <v>3.0759716033935498</v>
      </c>
      <c r="U52">
        <v>2.6498761177063002</v>
      </c>
      <c r="V52">
        <v>2.48664426803589</v>
      </c>
      <c r="W52" s="17">
        <v>0.16323184967040999</v>
      </c>
      <c r="X52">
        <v>0.58932733535766602</v>
      </c>
      <c r="Y52">
        <v>0.58932733535766602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809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8.2403850555419904</v>
      </c>
      <c r="L53" s="10">
        <v>4.6117877960205096</v>
      </c>
      <c r="M53">
        <v>1.9810218811035201</v>
      </c>
      <c r="N53">
        <v>4.6868820190429696</v>
      </c>
      <c r="O53">
        <v>3</v>
      </c>
      <c r="P53">
        <v>3</v>
      </c>
      <c r="Q53">
        <v>13</v>
      </c>
      <c r="R53" s="16">
        <v>0.23080000000000001</v>
      </c>
      <c r="S53" s="16">
        <f t="shared" si="2"/>
        <v>0.3</v>
      </c>
      <c r="T53">
        <v>3.2591457366943399</v>
      </c>
      <c r="U53">
        <v>2.9558663368225102</v>
      </c>
      <c r="V53">
        <v>2.6988549232482901</v>
      </c>
      <c r="W53" s="17">
        <v>0.25701141357421903</v>
      </c>
      <c r="X53">
        <v>0.56029081344604503</v>
      </c>
      <c r="Y53">
        <v>0.56029081344604503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320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7.5951519012451199</v>
      </c>
      <c r="L54" s="10">
        <v>4.5661144256591797</v>
      </c>
      <c r="M54">
        <v>1.33332443237305</v>
      </c>
      <c r="N54">
        <v>5.4785079956054696</v>
      </c>
      <c r="O54">
        <v>2</v>
      </c>
      <c r="P54">
        <v>2</v>
      </c>
      <c r="Q54">
        <v>11</v>
      </c>
      <c r="R54" s="16">
        <v>0.18179999999999999</v>
      </c>
      <c r="S54" s="16">
        <f t="shared" si="2"/>
        <v>0.2</v>
      </c>
      <c r="T54">
        <v>2.4018306732177699</v>
      </c>
      <c r="U54">
        <v>2.10686182975769</v>
      </c>
      <c r="V54">
        <v>1.9451868534088099</v>
      </c>
      <c r="W54" s="17">
        <v>0.16167497634887701</v>
      </c>
      <c r="X54">
        <v>0.45664381980896002</v>
      </c>
      <c r="Y54">
        <v>0.45664381980896002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s="1" customFormat="1" x14ac:dyDescent="0.15">
      <c r="A55" s="8">
        <v>944</v>
      </c>
      <c r="B55" s="1">
        <v>13</v>
      </c>
      <c r="C55" s="1">
        <v>7</v>
      </c>
      <c r="D55" s="1">
        <v>10</v>
      </c>
      <c r="E55" s="1">
        <v>10</v>
      </c>
      <c r="F55" s="1">
        <v>10</v>
      </c>
      <c r="G55" s="1">
        <v>0</v>
      </c>
      <c r="H55" s="1">
        <v>3</v>
      </c>
      <c r="I55" s="1">
        <v>7</v>
      </c>
      <c r="J55" s="1">
        <v>0.65</v>
      </c>
      <c r="K55" s="12">
        <v>8.2326736450195295</v>
      </c>
      <c r="L55" s="12">
        <v>4.9250335693359402</v>
      </c>
      <c r="M55" s="1">
        <v>1.24188232421875</v>
      </c>
      <c r="N55" s="1">
        <v>5.7638072967529297</v>
      </c>
      <c r="O55" s="1">
        <v>2</v>
      </c>
      <c r="P55" s="1">
        <v>2</v>
      </c>
      <c r="Q55" s="1">
        <v>12</v>
      </c>
      <c r="R55" s="19">
        <v>0.16669999999999999</v>
      </c>
      <c r="S55" s="19">
        <f t="shared" si="2"/>
        <v>0.2</v>
      </c>
      <c r="T55" s="1">
        <v>2.97713279724121</v>
      </c>
      <c r="U55" s="1">
        <v>2.6054446697235099</v>
      </c>
      <c r="V55" s="1">
        <v>2.4249529838561998</v>
      </c>
      <c r="W55" s="12">
        <v>0.18049168586730999</v>
      </c>
      <c r="X55" s="1">
        <v>0.55217981338500999</v>
      </c>
      <c r="Y55" s="1">
        <v>0.55217981338500999</v>
      </c>
      <c r="Z55" s="1">
        <v>0.2</v>
      </c>
      <c r="AA55" s="1">
        <v>1</v>
      </c>
      <c r="AB55" s="1">
        <v>0.83333333333333304</v>
      </c>
      <c r="AC55" s="1">
        <v>0.90909090909090895</v>
      </c>
      <c r="AD55" s="1">
        <v>0</v>
      </c>
      <c r="AE55" s="1">
        <v>0.8</v>
      </c>
    </row>
    <row r="56" spans="1:31" x14ac:dyDescent="0.15">
      <c r="A56" s="6">
        <v>150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 s="3">
        <v>8.5033740997314506</v>
      </c>
      <c r="L56" s="10">
        <v>4.7760276794433603</v>
      </c>
      <c r="M56">
        <v>1.00246429443359</v>
      </c>
      <c r="N56">
        <v>7.03369140625</v>
      </c>
      <c r="O56">
        <v>3</v>
      </c>
      <c r="P56">
        <v>3</v>
      </c>
      <c r="Q56">
        <v>13</v>
      </c>
      <c r="R56" s="16">
        <v>0.23080000000000001</v>
      </c>
      <c r="S56" s="16">
        <f t="shared" si="2"/>
        <v>0.3</v>
      </c>
      <c r="T56">
        <v>3.2062320709228498</v>
      </c>
      <c r="U56">
        <v>2.7533073425293</v>
      </c>
      <c r="V56">
        <v>2.6248252391815199</v>
      </c>
      <c r="W56" s="17">
        <v>0.12848210334777799</v>
      </c>
      <c r="X56">
        <v>0.58140683174133301</v>
      </c>
      <c r="Y56">
        <v>0.58140683174133301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77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 s="3">
        <v>8.6666221618652308</v>
      </c>
      <c r="L57" s="10">
        <v>5.86057472229004</v>
      </c>
      <c r="M57">
        <v>2.9895076751709002</v>
      </c>
      <c r="N57">
        <v>5.2519721984863299</v>
      </c>
      <c r="O57">
        <v>1</v>
      </c>
      <c r="P57">
        <v>1</v>
      </c>
      <c r="Q57">
        <v>10</v>
      </c>
      <c r="R57" s="16">
        <v>0.1</v>
      </c>
      <c r="S57" s="16">
        <f t="shared" si="2"/>
        <v>0.1</v>
      </c>
      <c r="T57">
        <v>2.2257652282714799</v>
      </c>
      <c r="U57">
        <v>2.0427062511444101</v>
      </c>
      <c r="V57">
        <v>1.73527932167053</v>
      </c>
      <c r="W57" s="17">
        <v>0.30742692947387701</v>
      </c>
      <c r="X57">
        <v>0.49048590660095198</v>
      </c>
      <c r="Y57">
        <v>0.49048590660095198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6">
        <v>606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 s="3">
        <v>8.4685020446777308</v>
      </c>
      <c r="L58" s="10">
        <v>5.9465026855468697</v>
      </c>
      <c r="M58">
        <v>3.25703048706055</v>
      </c>
      <c r="N58">
        <v>4.5645465850830096</v>
      </c>
      <c r="O58">
        <v>1</v>
      </c>
      <c r="P58">
        <v>1</v>
      </c>
      <c r="Q58">
        <v>11</v>
      </c>
      <c r="R58" s="16">
        <v>9.0899999999999995E-2</v>
      </c>
      <c r="S58" s="16">
        <f t="shared" si="2"/>
        <v>0.1</v>
      </c>
      <c r="T58">
        <v>2.76801681518555</v>
      </c>
      <c r="U58">
        <v>2.5805613994598402</v>
      </c>
      <c r="V58">
        <v>2.2478957176208501</v>
      </c>
      <c r="W58" s="17">
        <v>0.33266568183898898</v>
      </c>
      <c r="X58">
        <v>0.52012109756469704</v>
      </c>
      <c r="Y58">
        <v>0.52012109756469704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6">
        <v>43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9.2298812866210902</v>
      </c>
      <c r="L59" s="10">
        <v>6.3182888031005904</v>
      </c>
      <c r="M59">
        <v>6.0869979858398402</v>
      </c>
      <c r="N59">
        <v>4.2744293212890598</v>
      </c>
      <c r="O59">
        <v>0</v>
      </c>
      <c r="P59">
        <v>0</v>
      </c>
      <c r="Q59">
        <v>10</v>
      </c>
      <c r="R59" s="16">
        <v>0</v>
      </c>
      <c r="S59" s="16">
        <f t="shared" si="2"/>
        <v>0</v>
      </c>
      <c r="T59">
        <v>2.9062728881835902</v>
      </c>
      <c r="U59">
        <v>2.8424408435821502</v>
      </c>
      <c r="V59">
        <v>2.3762557506561302</v>
      </c>
      <c r="W59" s="17">
        <v>0.466185092926025</v>
      </c>
      <c r="X59">
        <v>0.53001713752746604</v>
      </c>
      <c r="Y59">
        <v>0.53001713752746604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</row>
    <row r="60" spans="1:31" s="1" customFormat="1" x14ac:dyDescent="0.15">
      <c r="A60" s="8">
        <v>616</v>
      </c>
      <c r="B60" s="1">
        <v>14</v>
      </c>
      <c r="C60" s="1">
        <v>6</v>
      </c>
      <c r="D60" s="1">
        <v>10</v>
      </c>
      <c r="E60" s="1">
        <v>10</v>
      </c>
      <c r="F60" s="1">
        <v>10</v>
      </c>
      <c r="G60" s="1">
        <v>0</v>
      </c>
      <c r="H60" s="1">
        <v>4</v>
      </c>
      <c r="I60" s="1">
        <v>6</v>
      </c>
      <c r="J60" s="1">
        <v>0.7</v>
      </c>
      <c r="K60" s="12">
        <v>8.7890281677246094</v>
      </c>
      <c r="L60" s="12">
        <v>6.4778995513915998</v>
      </c>
      <c r="M60" s="1">
        <v>5.6865520477294904</v>
      </c>
      <c r="N60" s="1">
        <v>4.4588947296142596</v>
      </c>
      <c r="O60" s="1">
        <v>0</v>
      </c>
      <c r="P60" s="1">
        <v>0</v>
      </c>
      <c r="Q60" s="1">
        <v>10</v>
      </c>
      <c r="R60" s="19">
        <v>0</v>
      </c>
      <c r="S60" s="19">
        <f t="shared" si="2"/>
        <v>0</v>
      </c>
      <c r="T60" s="1">
        <v>2.5340843200683598</v>
      </c>
      <c r="U60" s="1">
        <v>2.4535269737243599</v>
      </c>
      <c r="V60" s="1">
        <v>2.0244913101196298</v>
      </c>
      <c r="W60" s="12">
        <v>0.429035663604736</v>
      </c>
      <c r="X60" s="1">
        <v>0.50959300994873002</v>
      </c>
      <c r="Y60" s="1">
        <v>0.50959300994873002</v>
      </c>
      <c r="Z60" s="1">
        <v>0</v>
      </c>
      <c r="AA60" s="1">
        <v>1</v>
      </c>
      <c r="AB60" s="1">
        <v>1</v>
      </c>
      <c r="AC60" s="1">
        <v>1</v>
      </c>
      <c r="AD60" s="1">
        <v>0</v>
      </c>
      <c r="AE60" s="1">
        <v>1</v>
      </c>
    </row>
    <row r="61" spans="1:31" s="1" customFormat="1" x14ac:dyDescent="0.15">
      <c r="A61" s="8">
        <v>708</v>
      </c>
      <c r="B61" s="1">
        <v>15</v>
      </c>
      <c r="C61" s="1">
        <v>5</v>
      </c>
      <c r="D61" s="1">
        <v>10</v>
      </c>
      <c r="E61" s="1">
        <v>10</v>
      </c>
      <c r="F61" s="1">
        <v>10</v>
      </c>
      <c r="G61" s="1">
        <v>0</v>
      </c>
      <c r="H61" s="1">
        <v>5</v>
      </c>
      <c r="I61" s="1">
        <v>5</v>
      </c>
      <c r="J61" s="1">
        <v>0.75</v>
      </c>
      <c r="K61" s="12">
        <v>8.7745628356933594</v>
      </c>
      <c r="L61" s="12">
        <v>5.1227645874023402</v>
      </c>
      <c r="M61" s="1">
        <v>3.5468273162841801</v>
      </c>
      <c r="N61" s="1">
        <v>4.1517295837402299</v>
      </c>
      <c r="O61" s="1">
        <v>2</v>
      </c>
      <c r="P61" s="1">
        <v>2</v>
      </c>
      <c r="Q61" s="1">
        <v>12</v>
      </c>
      <c r="R61" s="19">
        <v>0.16669999999999999</v>
      </c>
      <c r="S61" s="19">
        <f t="shared" si="2"/>
        <v>0.2</v>
      </c>
      <c r="T61" s="1">
        <v>2.9684677124023402</v>
      </c>
      <c r="U61" s="1">
        <v>2.8054153919220002</v>
      </c>
      <c r="V61" s="1">
        <v>2.4249863624572701</v>
      </c>
      <c r="W61" s="12">
        <v>0.38042902946472201</v>
      </c>
      <c r="X61" s="1">
        <v>0.54348134994506803</v>
      </c>
      <c r="Y61" s="1">
        <v>0.54348134994506803</v>
      </c>
      <c r="Z61" s="1">
        <v>0.2</v>
      </c>
      <c r="AA61" s="1">
        <v>1</v>
      </c>
      <c r="AB61" s="1">
        <v>0.83333333333333304</v>
      </c>
      <c r="AC61" s="1">
        <v>0.90909090909090895</v>
      </c>
      <c r="AD61" s="1">
        <v>0</v>
      </c>
      <c r="AE61" s="1">
        <v>0.8</v>
      </c>
    </row>
    <row r="62" spans="1:31" x14ac:dyDescent="0.15">
      <c r="A62" s="6">
        <v>479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 s="3">
        <v>8.4685764312744105</v>
      </c>
      <c r="L62" s="10">
        <v>5.1287879943847701</v>
      </c>
      <c r="M62">
        <v>3.6624755859375</v>
      </c>
      <c r="N62">
        <v>3.7469463348388699</v>
      </c>
      <c r="O62">
        <v>2</v>
      </c>
      <c r="P62">
        <v>2</v>
      </c>
      <c r="Q62">
        <v>12</v>
      </c>
      <c r="R62" s="16">
        <v>0.16669999999999999</v>
      </c>
      <c r="S62" s="16">
        <f t="shared" si="2"/>
        <v>0.2</v>
      </c>
      <c r="T62">
        <v>3.0307636260986301</v>
      </c>
      <c r="U62">
        <v>2.8745484352111799</v>
      </c>
      <c r="V62">
        <v>2.4898514747619598</v>
      </c>
      <c r="W62" s="17">
        <v>0.38469696044921903</v>
      </c>
      <c r="X62">
        <v>0.54091215133667003</v>
      </c>
      <c r="Y62">
        <v>0.54091215133667003</v>
      </c>
      <c r="Z62">
        <v>0.2</v>
      </c>
      <c r="AA62">
        <v>1</v>
      </c>
      <c r="AB62">
        <v>0.83333333333333304</v>
      </c>
      <c r="AC62">
        <v>0.90909090909090895</v>
      </c>
      <c r="AD62">
        <v>0</v>
      </c>
      <c r="AE62">
        <v>0.8</v>
      </c>
    </row>
    <row r="63" spans="1:31" s="3" customFormat="1" x14ac:dyDescent="0.15">
      <c r="K63" s="13" t="s">
        <v>29</v>
      </c>
      <c r="L63" s="10">
        <f>AVERAGE(L2:L62)</f>
        <v>2.5070301743804428</v>
      </c>
      <c r="W63" s="17">
        <f t="shared" ref="W63:AE63" si="3">AVERAGE(W2:W62)</f>
        <v>0.21284916361824407</v>
      </c>
      <c r="Z63" s="3">
        <f t="shared" si="3"/>
        <v>0.49508196721311487</v>
      </c>
      <c r="AA63" s="3">
        <f t="shared" si="3"/>
        <v>0.98196721311475399</v>
      </c>
      <c r="AB63" s="3">
        <f t="shared" si="3"/>
        <v>0.68725361128802231</v>
      </c>
      <c r="AC63" s="3">
        <f t="shared" si="3"/>
        <v>0.80146400359048109</v>
      </c>
      <c r="AD63" s="3">
        <f t="shared" si="3"/>
        <v>1.8032786885245899E-2</v>
      </c>
      <c r="AE63" s="3">
        <f t="shared" si="3"/>
        <v>0.4868852459016394</v>
      </c>
    </row>
    <row r="64" spans="1:31" s="3" customFormat="1" x14ac:dyDescent="0.15">
      <c r="K64" s="14" t="s">
        <v>30</v>
      </c>
      <c r="L64" s="10">
        <f>MAX(L2:L62)</f>
        <v>6.4778995513915998</v>
      </c>
      <c r="W64" s="17">
        <f t="shared" ref="W64:AE64" si="4">MAX(W2:W62)</f>
        <v>0.466185092926025</v>
      </c>
      <c r="Z64" s="3">
        <f t="shared" si="4"/>
        <v>0.9</v>
      </c>
      <c r="AA64" s="3">
        <f t="shared" si="4"/>
        <v>1</v>
      </c>
      <c r="AB64" s="3">
        <f t="shared" si="4"/>
        <v>1</v>
      </c>
      <c r="AC64" s="3">
        <f t="shared" si="4"/>
        <v>1</v>
      </c>
      <c r="AD64" s="3">
        <f t="shared" si="4"/>
        <v>0.1</v>
      </c>
      <c r="AE64" s="3">
        <f t="shared" si="4"/>
        <v>1</v>
      </c>
    </row>
    <row r="65" spans="11:31" s="3" customFormat="1" x14ac:dyDescent="0.15">
      <c r="L65" s="10">
        <f>MIN(L2:L62)</f>
        <v>0.44884490966796903</v>
      </c>
      <c r="W65" s="17">
        <f t="shared" ref="W65:AE65" si="5">MIN(W2:W62)</f>
        <v>1.3581752777099601E-2</v>
      </c>
      <c r="Z65" s="3">
        <f t="shared" si="5"/>
        <v>0</v>
      </c>
      <c r="AA65" s="3">
        <f t="shared" si="5"/>
        <v>0.9</v>
      </c>
      <c r="AB65" s="3">
        <f t="shared" si="5"/>
        <v>0.52631578947368396</v>
      </c>
      <c r="AC65" s="3">
        <f t="shared" si="5"/>
        <v>0.68965517241379304</v>
      </c>
      <c r="AD65" s="3">
        <f t="shared" si="5"/>
        <v>0</v>
      </c>
      <c r="AE65" s="3">
        <f t="shared" si="5"/>
        <v>0.1</v>
      </c>
    </row>
    <row r="66" spans="11:31" x14ac:dyDescent="0.15">
      <c r="K66" s="3"/>
      <c r="L66" s="10"/>
      <c r="W66" s="17"/>
    </row>
    <row r="67" spans="11:31" x14ac:dyDescent="0.15">
      <c r="K67" s="3"/>
      <c r="L67" s="10"/>
      <c r="W67" s="17"/>
    </row>
    <row r="68" spans="11:31" x14ac:dyDescent="0.15">
      <c r="K68" s="3">
        <v>6.0579999999999998</v>
      </c>
      <c r="L68" s="10"/>
      <c r="W68" s="17"/>
    </row>
    <row r="69" spans="11:31" x14ac:dyDescent="0.15">
      <c r="K69" s="3">
        <v>31</v>
      </c>
      <c r="L69" s="10"/>
      <c r="W69" s="17"/>
    </row>
    <row r="70" spans="11:31" x14ac:dyDescent="0.15">
      <c r="K70" s="3">
        <v>0.19500000000000001</v>
      </c>
      <c r="L70" s="10"/>
      <c r="W70" s="17"/>
    </row>
    <row r="71" spans="11:31" x14ac:dyDescent="0.15">
      <c r="K71" s="3"/>
      <c r="L71" s="10"/>
      <c r="W71" s="17"/>
    </row>
    <row r="72" spans="11:31" x14ac:dyDescent="0.15">
      <c r="K72" s="3" t="s">
        <v>31</v>
      </c>
      <c r="L72" s="3" t="s">
        <v>32</v>
      </c>
      <c r="M72" s="3" t="s">
        <v>164</v>
      </c>
      <c r="N72" s="3" t="s">
        <v>165</v>
      </c>
      <c r="P72" s="3" t="s">
        <v>97</v>
      </c>
      <c r="Q72" s="3"/>
      <c r="R72" s="3"/>
      <c r="S72" s="3"/>
      <c r="W72" s="17"/>
    </row>
    <row r="73" spans="11:31" x14ac:dyDescent="0.15">
      <c r="K73" s="3"/>
      <c r="L73" s="3"/>
      <c r="P73" s="3">
        <v>0.2</v>
      </c>
      <c r="Q73" s="3">
        <v>-400</v>
      </c>
      <c r="R73" s="3">
        <v>1600</v>
      </c>
      <c r="S73" s="3">
        <v>80</v>
      </c>
      <c r="W73" s="17"/>
    </row>
    <row r="74" spans="11:31" x14ac:dyDescent="0.15">
      <c r="K74" s="3" t="s">
        <v>65</v>
      </c>
      <c r="L74" s="3">
        <f>COUNTIF(L2:L62,"&lt;0.643")-COUNTIF(L2:L62,"&lt;0.448")</f>
        <v>10</v>
      </c>
      <c r="M74">
        <v>30</v>
      </c>
      <c r="P74" s="3">
        <v>0.4</v>
      </c>
      <c r="Q74" s="3">
        <v>-800</v>
      </c>
      <c r="R74" s="3">
        <v>1200</v>
      </c>
      <c r="S74" s="3">
        <v>60</v>
      </c>
      <c r="W74" s="17"/>
    </row>
    <row r="75" spans="11:31" s="26" customFormat="1" x14ac:dyDescent="0.15">
      <c r="K75" s="27" t="s">
        <v>66</v>
      </c>
      <c r="L75" s="27">
        <f>COUNTIF(L2:L62,"&lt;0.838")-COUNTIF(L2:L62,"&lt;0.643")</f>
        <v>15</v>
      </c>
      <c r="P75" s="3">
        <v>0.45</v>
      </c>
      <c r="Q75" s="3">
        <v>-900</v>
      </c>
      <c r="R75" s="3">
        <v>1100</v>
      </c>
      <c r="S75" s="3">
        <v>55</v>
      </c>
      <c r="W75" s="27"/>
    </row>
    <row r="76" spans="11:31" x14ac:dyDescent="0.15">
      <c r="K76" s="3" t="s">
        <v>67</v>
      </c>
      <c r="L76" s="3">
        <f>COUNTIF(L2:L62,"&lt;1.033")-COUNTIF(L2:L62,"&lt;0.838")</f>
        <v>0</v>
      </c>
      <c r="M76">
        <v>70</v>
      </c>
      <c r="P76" s="3">
        <v>0.49</v>
      </c>
      <c r="Q76" s="3">
        <v>-980</v>
      </c>
      <c r="R76" s="3">
        <v>1020</v>
      </c>
      <c r="S76" s="3">
        <v>51</v>
      </c>
      <c r="W76" s="17"/>
    </row>
    <row r="77" spans="11:31" x14ac:dyDescent="0.15">
      <c r="K77" s="3" t="s">
        <v>68</v>
      </c>
      <c r="L77" s="3">
        <f>COUNTIF(L2:L62,"&lt;1.228")-COUNTIF(L2:L62,"&lt;1.033")</f>
        <v>0</v>
      </c>
      <c r="W77" s="17"/>
    </row>
    <row r="78" spans="11:31" x14ac:dyDescent="0.15">
      <c r="K78" s="3" t="s">
        <v>69</v>
      </c>
      <c r="L78" s="3">
        <f>COUNTIF(L2:L62,"&lt;1.423")-COUNTIF(L2:L62,"&lt;1.228")</f>
        <v>0</v>
      </c>
      <c r="W78" s="17"/>
    </row>
    <row r="79" spans="11:31" x14ac:dyDescent="0.15">
      <c r="K79" s="3" t="s">
        <v>70</v>
      </c>
      <c r="L79" s="3">
        <f>COUNTIF(L2:L62,"&lt;1.618")-COUNTIF(L2:L62,"&lt;1.423")</f>
        <v>2</v>
      </c>
      <c r="M79" s="3">
        <v>3</v>
      </c>
      <c r="W79" s="3"/>
    </row>
    <row r="80" spans="11:31" x14ac:dyDescent="0.15">
      <c r="K80" s="3" t="s">
        <v>71</v>
      </c>
      <c r="L80" s="3">
        <f>COUNTIF(L2:L62,"&lt;1.813")-COUNTIF(L2:L62,"&lt;1.618")</f>
        <v>6</v>
      </c>
      <c r="M80" s="3">
        <v>6</v>
      </c>
      <c r="W80" s="3"/>
    </row>
    <row r="81" spans="11:23" x14ac:dyDescent="0.15">
      <c r="K81" s="3" t="s">
        <v>72</v>
      </c>
      <c r="L81" s="3">
        <f>COUNTIF(L2:L62,"&lt;2.008")-COUNTIF(L2:L62,"&lt;1.813")</f>
        <v>3</v>
      </c>
      <c r="M81" s="3">
        <v>8</v>
      </c>
      <c r="W81" s="3"/>
    </row>
    <row r="82" spans="11:23" x14ac:dyDescent="0.15">
      <c r="K82" s="3" t="s">
        <v>73</v>
      </c>
      <c r="L82" s="3">
        <f>COUNTIF(L2:L62,"&lt;2.203")-COUNTIF(L2:L62,"&lt;2.008")</f>
        <v>0</v>
      </c>
      <c r="M82" s="3">
        <v>11</v>
      </c>
      <c r="W82" s="3"/>
    </row>
    <row r="83" spans="11:23" x14ac:dyDescent="0.15">
      <c r="K83" s="3" t="s">
        <v>74</v>
      </c>
      <c r="L83" s="3">
        <f>COUNTIF(L2:L62,"&lt;2.398")-COUNTIF(L2:L62,"&lt;2.203")</f>
        <v>1</v>
      </c>
      <c r="M83" s="3">
        <v>14</v>
      </c>
      <c r="W83" s="3"/>
    </row>
    <row r="84" spans="11:23" x14ac:dyDescent="0.15">
      <c r="K84" s="3" t="s">
        <v>75</v>
      </c>
      <c r="L84" s="3">
        <f>COUNTIF(L2:L62,"&lt;2.593")-COUNTIF(L2:L62,"&lt;2.398")</f>
        <v>0</v>
      </c>
      <c r="M84" s="3">
        <v>16</v>
      </c>
      <c r="W84" s="3"/>
    </row>
    <row r="85" spans="11:23" x14ac:dyDescent="0.15">
      <c r="K85" s="3" t="s">
        <v>76</v>
      </c>
      <c r="L85" s="3">
        <f>COUNTIF(L2:L62,"&lt;2.788")-COUNTIF(L2:L62,"&lt;2.593")</f>
        <v>0</v>
      </c>
      <c r="M85" s="3">
        <v>14</v>
      </c>
      <c r="W85" s="3"/>
    </row>
    <row r="86" spans="11:23" x14ac:dyDescent="0.15">
      <c r="K86" s="3" t="s">
        <v>77</v>
      </c>
      <c r="L86" s="3">
        <f>COUNTIF(L2:L62,"&lt;2.983")-COUNTIF(L2:L62,"&lt;2.788")</f>
        <v>0</v>
      </c>
      <c r="M86" s="3">
        <v>11</v>
      </c>
      <c r="W86" s="3"/>
    </row>
    <row r="87" spans="11:23" x14ac:dyDescent="0.15">
      <c r="K87" s="3" t="s">
        <v>78</v>
      </c>
      <c r="L87" s="3">
        <f>COUNTIF(L2:L62,"&lt;3.178")-COUNTIF(L2:L62,"&lt;2.983")</f>
        <v>0</v>
      </c>
      <c r="M87" s="3">
        <v>8</v>
      </c>
      <c r="W87" s="3"/>
    </row>
    <row r="88" spans="11:23" x14ac:dyDescent="0.15">
      <c r="K88" s="3" t="s">
        <v>79</v>
      </c>
      <c r="L88" s="3">
        <f>COUNTIF(L2:L62,"&lt;3.373")-COUNTIF(L2:L62,"&lt;3.178")</f>
        <v>0</v>
      </c>
      <c r="M88" s="3">
        <v>6</v>
      </c>
      <c r="W88" s="3"/>
    </row>
    <row r="89" spans="11:23" x14ac:dyDescent="0.15">
      <c r="K89" s="3" t="s">
        <v>80</v>
      </c>
      <c r="L89" s="3">
        <f>COUNTIF(L2:L62,"&lt;3.568")-COUNTIF(L2:L62,"&lt;3.373")</f>
        <v>0</v>
      </c>
      <c r="M89" s="3">
        <v>3</v>
      </c>
      <c r="W89" s="3"/>
    </row>
    <row r="90" spans="11:23" x14ac:dyDescent="0.15">
      <c r="K90" s="3" t="s">
        <v>81</v>
      </c>
      <c r="L90" s="3">
        <f>COUNTIF(L2:L62,"&lt;3.763")-COUNTIF(L2:L62,"&lt;3.568")</f>
        <v>0</v>
      </c>
      <c r="W90" s="3"/>
    </row>
    <row r="91" spans="11:23" x14ac:dyDescent="0.15">
      <c r="K91" s="3" t="s">
        <v>82</v>
      </c>
      <c r="L91" s="3">
        <f>COUNTIF(L2:L62,"&lt;3.958")-COUNTIF(L2:L62,"&lt;3.763")</f>
        <v>0</v>
      </c>
      <c r="W91" s="17"/>
    </row>
    <row r="92" spans="11:23" x14ac:dyDescent="0.15">
      <c r="K92" s="3" t="s">
        <v>83</v>
      </c>
      <c r="L92" s="3">
        <f>COUNTIF(L2:L62,"&lt;4.153")-COUNTIF(L2:L62,"&lt;3.958")</f>
        <v>4</v>
      </c>
      <c r="W92" s="3"/>
    </row>
    <row r="93" spans="11:23" x14ac:dyDescent="0.15">
      <c r="K93" s="3" t="s">
        <v>84</v>
      </c>
      <c r="L93" s="3">
        <f>COUNTIF(L2:L62,"&lt;4.348")-COUNTIF(L2:L62,"&lt;4.153")</f>
        <v>3</v>
      </c>
      <c r="W93" s="17"/>
    </row>
    <row r="94" spans="11:23" x14ac:dyDescent="0.15">
      <c r="K94" s="3" t="s">
        <v>85</v>
      </c>
      <c r="L94" s="3">
        <f>COUNTIF(L2:L62,"&lt;4.543")-COUNTIF(L2:L62,"&lt;4.348")</f>
        <v>4</v>
      </c>
      <c r="N94" s="3">
        <v>1.9079999999999999</v>
      </c>
      <c r="O94" s="3">
        <v>0.155</v>
      </c>
      <c r="W94" s="17"/>
    </row>
    <row r="95" spans="11:23" x14ac:dyDescent="0.15">
      <c r="K95" s="3" t="s">
        <v>86</v>
      </c>
      <c r="L95" s="3">
        <f>COUNTIF(L2:L62,"&lt;4.738")-COUNTIF(L2:L62,"&lt;4.543")</f>
        <v>5</v>
      </c>
      <c r="N95" s="3">
        <v>2.5009999999999999</v>
      </c>
      <c r="O95" s="3">
        <v>0.21299999999999999</v>
      </c>
      <c r="W95" s="17"/>
    </row>
    <row r="96" spans="11:23" x14ac:dyDescent="0.15">
      <c r="K96" s="3" t="s">
        <v>87</v>
      </c>
      <c r="L96" s="3">
        <f>COUNTIF(L2:L62,"&lt;4.933")-COUNTIF(L2:L62,"&lt;4.738")</f>
        <v>2</v>
      </c>
      <c r="N96" s="3">
        <v>3.472</v>
      </c>
      <c r="O96" s="3">
        <v>0.29099999999999998</v>
      </c>
      <c r="W96" s="17"/>
    </row>
    <row r="97" spans="11:23" x14ac:dyDescent="0.15">
      <c r="K97" s="3" t="s">
        <v>88</v>
      </c>
      <c r="L97" s="3">
        <f>COUNTIF(L2:L62,"&lt;5.128")-COUNTIF(L2:L62,"&lt;4.933")</f>
        <v>1</v>
      </c>
      <c r="W97" s="17"/>
    </row>
    <row r="98" spans="11:23" x14ac:dyDescent="0.15">
      <c r="K98" s="3" t="s">
        <v>89</v>
      </c>
      <c r="L98" s="3">
        <f>COUNTIF(L2:L62,"&lt;5.323")-COUNTIF(L2:L62,"&lt;5.128")</f>
        <v>1</v>
      </c>
      <c r="W98" s="17"/>
    </row>
    <row r="99" spans="11:23" x14ac:dyDescent="0.15">
      <c r="K99" s="3" t="s">
        <v>90</v>
      </c>
      <c r="L99" s="3">
        <f>COUNTIF(L2:L62,"&lt;5.518")-COUNTIF(L2:L62,"&lt;5.323")</f>
        <v>0</v>
      </c>
      <c r="W99" s="17"/>
    </row>
    <row r="100" spans="11:23" x14ac:dyDescent="0.15">
      <c r="K100" s="3" t="s">
        <v>91</v>
      </c>
      <c r="L100" s="3">
        <f>COUNTIF(L2:L62,"&lt;5.713")-COUNTIF(L2:L62,"&lt;5.518")</f>
        <v>0</v>
      </c>
      <c r="W100" s="17"/>
    </row>
    <row r="101" spans="11:23" x14ac:dyDescent="0.15">
      <c r="K101" s="3" t="s">
        <v>92</v>
      </c>
      <c r="L101" s="3">
        <f>COUNTIF(L2:L62,"&lt;5.908")-COUNTIF(L2:L62,"&lt;5.713")</f>
        <v>1</v>
      </c>
      <c r="W101" s="17"/>
    </row>
    <row r="102" spans="11:23" x14ac:dyDescent="0.15">
      <c r="K102" s="3" t="s">
        <v>93</v>
      </c>
      <c r="L102" s="3">
        <f>COUNTIF(L2:L62,"&lt;6.103")-COUNTIF(L2:L62,"&lt;5.908")</f>
        <v>1</v>
      </c>
      <c r="W102" s="17"/>
    </row>
    <row r="103" spans="11:23" x14ac:dyDescent="0.15">
      <c r="K103" s="3" t="s">
        <v>94</v>
      </c>
      <c r="L103" s="3">
        <f>COUNTIF(L2:L62,"&lt;6.298")-COUNTIF(L2:L62,"&lt;6.103")</f>
        <v>0</v>
      </c>
      <c r="W103" s="17"/>
    </row>
    <row r="104" spans="11:23" x14ac:dyDescent="0.15">
      <c r="K104" s="3" t="s">
        <v>95</v>
      </c>
      <c r="L104" s="3">
        <f>COUNTIF(L2:L62,"&lt;6.493")-COUNTIF(L2:L62,"&lt;6.298")</f>
        <v>2</v>
      </c>
      <c r="W104" s="17"/>
    </row>
    <row r="105" spans="11:23" x14ac:dyDescent="0.15">
      <c r="K105" s="3" t="s">
        <v>96</v>
      </c>
      <c r="L105" s="3">
        <f>COUNTIF(L2:L62,"&lt;6.688")-COUNTIF(L2:L62,"&lt;6.493")</f>
        <v>0</v>
      </c>
      <c r="W105" s="17"/>
    </row>
  </sheetData>
  <phoneticPr fontId="5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E99"/>
  <sheetViews>
    <sheetView topLeftCell="G37" workbookViewId="0">
      <selection activeCell="G2" sqref="A2:XFD56"/>
    </sheetView>
  </sheetViews>
  <sheetFormatPr defaultColWidth="8.875" defaultRowHeight="13.5" x14ac:dyDescent="0.15"/>
  <cols>
    <col min="11" max="12" width="20" customWidth="1"/>
    <col min="13" max="14" width="12.875"/>
    <col min="20" max="22" width="12.875"/>
    <col min="23" max="23" width="19.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752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8.5604171752929705</v>
      </c>
      <c r="L2" s="10">
        <v>0.62664794921875</v>
      </c>
      <c r="M2">
        <v>0.28777694702148399</v>
      </c>
      <c r="N2">
        <v>8.2228584289550799</v>
      </c>
      <c r="O2">
        <v>7</v>
      </c>
      <c r="P2">
        <v>7</v>
      </c>
      <c r="Q2">
        <v>16</v>
      </c>
      <c r="R2" s="16">
        <v>0.4375</v>
      </c>
      <c r="S2" s="16">
        <f t="shared" ref="S2:S24" si="0">O2/E2</f>
        <v>0.7</v>
      </c>
      <c r="T2">
        <v>4.6150760650634801</v>
      </c>
      <c r="U2">
        <v>4.1222424507141104</v>
      </c>
      <c r="V2">
        <v>4.0913901329040501</v>
      </c>
      <c r="W2" s="17">
        <v>3.0852317810058601E-2</v>
      </c>
      <c r="X2">
        <v>0.52368593215942405</v>
      </c>
      <c r="Y2">
        <v>0.52368593215942405</v>
      </c>
      <c r="Z2">
        <v>0.7</v>
      </c>
      <c r="AA2">
        <v>0.9</v>
      </c>
      <c r="AB2">
        <v>0.5625</v>
      </c>
      <c r="AC2">
        <v>0.69230769230769196</v>
      </c>
      <c r="AD2">
        <v>0.1</v>
      </c>
      <c r="AE2">
        <v>0.2</v>
      </c>
    </row>
    <row r="3" spans="1:31" x14ac:dyDescent="0.15">
      <c r="A3" s="6">
        <v>324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9.3619117736816406</v>
      </c>
      <c r="L3" s="10">
        <v>0.60002517700195301</v>
      </c>
      <c r="M3">
        <v>0.2237548828125</v>
      </c>
      <c r="N3">
        <v>9.0710334777831996</v>
      </c>
      <c r="O3">
        <v>7</v>
      </c>
      <c r="P3">
        <v>7</v>
      </c>
      <c r="Q3">
        <v>16</v>
      </c>
      <c r="R3" s="16">
        <v>0.4375</v>
      </c>
      <c r="S3" s="16">
        <f t="shared" si="0"/>
        <v>0.7</v>
      </c>
      <c r="T3">
        <v>5.0930080413818404</v>
      </c>
      <c r="U3">
        <v>4.5752286911010698</v>
      </c>
      <c r="V3">
        <v>4.5420556068420401</v>
      </c>
      <c r="W3" s="17">
        <v>3.3173084259033203E-2</v>
      </c>
      <c r="X3">
        <v>0.55095243453979503</v>
      </c>
      <c r="Y3">
        <v>0.55095243453979503</v>
      </c>
      <c r="Z3">
        <v>0.7</v>
      </c>
      <c r="AA3">
        <v>0.9</v>
      </c>
      <c r="AB3">
        <v>0.5625</v>
      </c>
      <c r="AC3">
        <v>0.69230769230769196</v>
      </c>
      <c r="AD3">
        <v>0.1</v>
      </c>
      <c r="AE3">
        <v>0.2</v>
      </c>
    </row>
    <row r="4" spans="1:31" x14ac:dyDescent="0.15">
      <c r="A4" s="6">
        <v>3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9.7364711761474592</v>
      </c>
      <c r="L4" s="10">
        <v>0.60982894897460904</v>
      </c>
      <c r="M4">
        <v>0.140121459960937</v>
      </c>
      <c r="N4">
        <v>9.05975341796875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5.6730518341064498</v>
      </c>
      <c r="U4">
        <v>5.0912809371948198</v>
      </c>
      <c r="V4">
        <v>5.02921390533447</v>
      </c>
      <c r="W4" s="17">
        <v>6.2067031860351597E-2</v>
      </c>
      <c r="X4">
        <v>0.64383792877197299</v>
      </c>
      <c r="Y4">
        <v>0.64383792877197299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491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11.8796939849853</v>
      </c>
      <c r="L5" s="10">
        <v>0.44884490966796903</v>
      </c>
      <c r="M5">
        <v>0.28238677978515597</v>
      </c>
      <c r="N5">
        <v>11.0363273620606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5.2113609313964799</v>
      </c>
      <c r="U5">
        <v>4.7402420043945304</v>
      </c>
      <c r="V5">
        <v>4.6642556190490696</v>
      </c>
      <c r="W5" s="17">
        <v>7.5986385345458998E-2</v>
      </c>
      <c r="X5">
        <v>0.547105312347412</v>
      </c>
      <c r="Y5">
        <v>0.547105312347412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662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9.0630798339843697</v>
      </c>
      <c r="L6" s="10">
        <v>0.69129943847656194</v>
      </c>
      <c r="M6">
        <v>0.214241027832031</v>
      </c>
      <c r="N6">
        <v>8.0794696807861293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4.9468879699706996</v>
      </c>
      <c r="U6">
        <v>4.4549541473388699</v>
      </c>
      <c r="V6">
        <v>4.3756690025329599</v>
      </c>
      <c r="W6" s="17">
        <v>7.9285144805908203E-2</v>
      </c>
      <c r="X6">
        <v>0.57121896743774403</v>
      </c>
      <c r="Y6">
        <v>0.57121896743774403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394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8.6461200714111293</v>
      </c>
      <c r="L7" s="10">
        <v>0.75197601318359397</v>
      </c>
      <c r="M7">
        <v>0.34392166137695301</v>
      </c>
      <c r="N7">
        <v>7.8274116516113299</v>
      </c>
      <c r="O7">
        <v>7</v>
      </c>
      <c r="P7">
        <v>7</v>
      </c>
      <c r="Q7">
        <v>16</v>
      </c>
      <c r="R7" s="16">
        <v>0.4375</v>
      </c>
      <c r="S7" s="16">
        <f t="shared" si="0"/>
        <v>0.7</v>
      </c>
      <c r="T7">
        <v>4.8341197967529297</v>
      </c>
      <c r="U7">
        <v>4.3734588623046902</v>
      </c>
      <c r="V7">
        <v>4.2902665138244602</v>
      </c>
      <c r="W7" s="17">
        <v>8.3192348480224595E-2</v>
      </c>
      <c r="X7">
        <v>0.54385328292846702</v>
      </c>
      <c r="Y7">
        <v>0.54385328292846702</v>
      </c>
      <c r="Z7">
        <v>0.7</v>
      </c>
      <c r="AA7">
        <v>0.9</v>
      </c>
      <c r="AB7">
        <v>0.5625</v>
      </c>
      <c r="AC7">
        <v>0.69230769230769196</v>
      </c>
      <c r="AD7">
        <v>0.1</v>
      </c>
      <c r="AE7">
        <v>0.2</v>
      </c>
    </row>
    <row r="8" spans="1:31" x14ac:dyDescent="0.15">
      <c r="A8" s="6">
        <v>730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9.22979736328125</v>
      </c>
      <c r="L8" s="10">
        <v>0.79234123229980502</v>
      </c>
      <c r="M8">
        <v>0.33351898193359403</v>
      </c>
      <c r="N8">
        <v>8.2526779174804705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4.6311798095703098</v>
      </c>
      <c r="U8">
        <v>4.1882486343383798</v>
      </c>
      <c r="V8">
        <v>4.1018190383911097</v>
      </c>
      <c r="W8" s="17">
        <v>8.6429595947265597E-2</v>
      </c>
      <c r="X8">
        <v>0.529360771179199</v>
      </c>
      <c r="Y8">
        <v>0.529360771179199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s="1" customFormat="1" x14ac:dyDescent="0.15">
      <c r="A9" s="6">
        <v>337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9.7676258087158203</v>
      </c>
      <c r="L9" s="10">
        <v>0.74655914306640603</v>
      </c>
      <c r="M9">
        <v>0.241783142089844</v>
      </c>
      <c r="N9">
        <v>8.7524642944335902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5.3478622436523402</v>
      </c>
      <c r="U9">
        <v>4.8198900222778303</v>
      </c>
      <c r="V9">
        <v>4.7304625511169398</v>
      </c>
      <c r="W9" s="17">
        <v>8.94274711608887E-2</v>
      </c>
      <c r="X9">
        <v>0.61739969253539995</v>
      </c>
      <c r="Y9">
        <v>0.61739969253539995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8">
        <v>915</v>
      </c>
      <c r="B10" s="1">
        <v>19</v>
      </c>
      <c r="C10" s="1">
        <v>1</v>
      </c>
      <c r="D10" s="1">
        <v>10</v>
      </c>
      <c r="E10" s="1">
        <v>10</v>
      </c>
      <c r="F10" s="1">
        <v>10</v>
      </c>
      <c r="G10" s="1">
        <v>0</v>
      </c>
      <c r="H10" s="1">
        <v>9</v>
      </c>
      <c r="I10" s="1">
        <v>1</v>
      </c>
      <c r="J10" s="1">
        <v>0.95</v>
      </c>
      <c r="K10" s="12">
        <v>11.6143226623535</v>
      </c>
      <c r="L10" s="12">
        <v>0.63996124267578103</v>
      </c>
      <c r="M10" s="1">
        <v>0.46014785766601601</v>
      </c>
      <c r="N10" s="1">
        <v>10.395582199096699</v>
      </c>
      <c r="O10" s="1">
        <v>7</v>
      </c>
      <c r="P10" s="1">
        <v>7</v>
      </c>
      <c r="Q10" s="1">
        <v>17</v>
      </c>
      <c r="R10" s="19">
        <v>0.4118</v>
      </c>
      <c r="S10" s="19">
        <f t="shared" si="0"/>
        <v>0.7</v>
      </c>
      <c r="T10" s="1">
        <v>5.3450222015380904</v>
      </c>
      <c r="U10" s="1">
        <v>4.8760857582092303</v>
      </c>
      <c r="V10" s="1">
        <v>4.7778882980346697</v>
      </c>
      <c r="W10" s="12">
        <v>9.8197460174560505E-2</v>
      </c>
      <c r="X10" s="1">
        <v>0.56713390350341797</v>
      </c>
      <c r="Y10" s="1">
        <v>0.56713390350341797</v>
      </c>
      <c r="Z10" s="1">
        <v>0.7</v>
      </c>
      <c r="AA10" s="1">
        <v>1</v>
      </c>
      <c r="AB10" s="1">
        <v>0.58823529411764697</v>
      </c>
      <c r="AC10" s="1">
        <v>0.74074074074074103</v>
      </c>
      <c r="AD10" s="1">
        <v>0</v>
      </c>
      <c r="AE10" s="1">
        <v>0.3</v>
      </c>
    </row>
    <row r="11" spans="1:31" x14ac:dyDescent="0.15">
      <c r="A11" s="6">
        <v>424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9.0780410766601598</v>
      </c>
      <c r="L11" s="10">
        <v>0.80134582519531194</v>
      </c>
      <c r="M11">
        <v>0.30031967163085899</v>
      </c>
      <c r="N11">
        <v>7.8407230377197301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4.9747390747070304</v>
      </c>
      <c r="U11">
        <v>4.5059680938720703</v>
      </c>
      <c r="V11">
        <v>4.4059338569641104</v>
      </c>
      <c r="W11" s="17">
        <v>0.100034236907959</v>
      </c>
      <c r="X11">
        <v>0.56880521774292003</v>
      </c>
      <c r="Y11">
        <v>0.56880521774292003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279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12.5115242004394</v>
      </c>
      <c r="L12" s="10">
        <v>0.68904113769531194</v>
      </c>
      <c r="M12">
        <v>0.51513671875</v>
      </c>
      <c r="N12">
        <v>11.397050857544</v>
      </c>
      <c r="O12">
        <v>9</v>
      </c>
      <c r="P12">
        <v>9</v>
      </c>
      <c r="Q12">
        <v>19</v>
      </c>
      <c r="R12" s="16">
        <v>0.47370000000000001</v>
      </c>
      <c r="S12" s="16">
        <f t="shared" si="0"/>
        <v>0.9</v>
      </c>
      <c r="T12">
        <v>5.5754928588867196</v>
      </c>
      <c r="U12">
        <v>5.0785012245178196</v>
      </c>
      <c r="V12">
        <v>4.9705786705017099</v>
      </c>
      <c r="W12" s="17">
        <v>0.107922554016113</v>
      </c>
      <c r="X12">
        <v>0.60491418838500999</v>
      </c>
      <c r="Y12">
        <v>0.60491418838500999</v>
      </c>
      <c r="Z12">
        <v>0.9</v>
      </c>
      <c r="AA12">
        <v>1</v>
      </c>
      <c r="AB12">
        <v>0.52631578947368396</v>
      </c>
      <c r="AC12">
        <v>0.68965517241379304</v>
      </c>
      <c r="AD12">
        <v>0</v>
      </c>
      <c r="AE12">
        <v>0.1</v>
      </c>
    </row>
    <row r="13" spans="1:31" x14ac:dyDescent="0.15">
      <c r="A13" s="6">
        <v>748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11.8353080749512</v>
      </c>
      <c r="L13" s="10">
        <v>0.69150924682617199</v>
      </c>
      <c r="M13">
        <v>0.51949310302734397</v>
      </c>
      <c r="N13">
        <v>10.6618309020996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4.9045391082763699</v>
      </c>
      <c r="U13">
        <v>4.46850490570068</v>
      </c>
      <c r="V13">
        <v>4.3578910827636701</v>
      </c>
      <c r="W13" s="17">
        <v>0.110613822937012</v>
      </c>
      <c r="X13">
        <v>0.54664802551269498</v>
      </c>
      <c r="Y13">
        <v>0.54664802551269498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788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11.9521636962891</v>
      </c>
      <c r="L14" s="10">
        <v>0.60764694213867199</v>
      </c>
      <c r="M14">
        <v>0.41011428833007801</v>
      </c>
      <c r="N14">
        <v>10.629655838012701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5.0951061248779297</v>
      </c>
      <c r="U14">
        <v>4.6592922210693404</v>
      </c>
      <c r="V14">
        <v>4.5451555252075204</v>
      </c>
      <c r="W14" s="17">
        <v>0.114136695861816</v>
      </c>
      <c r="X14">
        <v>0.54995059967041005</v>
      </c>
      <c r="Y14">
        <v>0.54995059967041005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348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12.667484283447299</v>
      </c>
      <c r="L15" s="10">
        <v>0.58145904541015603</v>
      </c>
      <c r="M15">
        <v>0.38654327392578097</v>
      </c>
      <c r="N15">
        <v>11.4797058105469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5.5114040374755904</v>
      </c>
      <c r="U15">
        <v>5.0303702354431197</v>
      </c>
      <c r="V15">
        <v>4.9127755165100098</v>
      </c>
      <c r="W15" s="17">
        <v>0.117594718933105</v>
      </c>
      <c r="X15">
        <v>0.59862852096557595</v>
      </c>
      <c r="Y15">
        <v>0.59862852096557595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437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10.362770080566399</v>
      </c>
      <c r="L16" s="10">
        <v>0.80359649658203103</v>
      </c>
      <c r="M16">
        <v>0.199333190917969</v>
      </c>
      <c r="N16">
        <v>8.9276485443115199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5.5548152923584002</v>
      </c>
      <c r="U16">
        <v>5.0090694427490199</v>
      </c>
      <c r="V16">
        <v>4.8900384902954102</v>
      </c>
      <c r="W16" s="17">
        <v>0.119030952453613</v>
      </c>
      <c r="X16">
        <v>0.66477680206298795</v>
      </c>
      <c r="Y16">
        <v>0.66477680206298795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879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12.1690883636475</v>
      </c>
      <c r="L17" s="10">
        <v>0.76646423339843694</v>
      </c>
      <c r="M17">
        <v>0.56353759765625</v>
      </c>
      <c r="N17">
        <v>10.640342712402299</v>
      </c>
      <c r="O17">
        <v>6</v>
      </c>
      <c r="P17">
        <v>6</v>
      </c>
      <c r="Q17">
        <v>15</v>
      </c>
      <c r="R17" s="16">
        <v>0.4</v>
      </c>
      <c r="S17" s="16">
        <f t="shared" si="0"/>
        <v>0.6</v>
      </c>
      <c r="T17">
        <v>4.9484233856201199</v>
      </c>
      <c r="U17">
        <v>4.54335594177246</v>
      </c>
      <c r="V17">
        <v>4.4045906066894496</v>
      </c>
      <c r="W17" s="17">
        <v>0.13876533508300801</v>
      </c>
      <c r="X17">
        <v>0.54383277893066395</v>
      </c>
      <c r="Y17">
        <v>0.54383277893066395</v>
      </c>
      <c r="Z17">
        <v>0.6</v>
      </c>
      <c r="AA17">
        <v>0.9</v>
      </c>
      <c r="AB17">
        <v>0.6</v>
      </c>
      <c r="AC17">
        <v>0.72</v>
      </c>
      <c r="AD17">
        <v>0.1</v>
      </c>
      <c r="AE17">
        <v>0.3</v>
      </c>
    </row>
    <row r="18" spans="1:31" x14ac:dyDescent="0.15">
      <c r="A18" s="6">
        <v>959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12.677396774291999</v>
      </c>
      <c r="L18" s="10">
        <v>0.60663604736328103</v>
      </c>
      <c r="M18">
        <v>0.38630294799804699</v>
      </c>
      <c r="N18">
        <v>11.2085857391357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5.5991306304931596</v>
      </c>
      <c r="U18">
        <v>5.1041693687439</v>
      </c>
      <c r="V18">
        <v>4.9649362564086896</v>
      </c>
      <c r="W18" s="17">
        <v>0.13923311233520499</v>
      </c>
      <c r="X18">
        <v>0.63419437408447299</v>
      </c>
      <c r="Y18">
        <v>0.63419437408447299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165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12.1975288391113</v>
      </c>
      <c r="L19" s="10">
        <v>0.72703552246093694</v>
      </c>
      <c r="M19">
        <v>0.51640319824218694</v>
      </c>
      <c r="N19">
        <v>10.6387157440185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5.1443672180175799</v>
      </c>
      <c r="U19">
        <v>4.70526123046875</v>
      </c>
      <c r="V19">
        <v>4.5597567558288601</v>
      </c>
      <c r="W19" s="17">
        <v>0.14550447463989299</v>
      </c>
      <c r="X19">
        <v>0.58461046218872104</v>
      </c>
      <c r="Y19">
        <v>0.58461046218872104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503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12.247621536254901</v>
      </c>
      <c r="L20" s="10">
        <v>0.67316055297851596</v>
      </c>
      <c r="M20">
        <v>0.45738601684570301</v>
      </c>
      <c r="N20">
        <v>10.702716827392599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5.0876998901367196</v>
      </c>
      <c r="U20">
        <v>4.6474313735961896</v>
      </c>
      <c r="V20">
        <v>4.4998464584350604</v>
      </c>
      <c r="W20" s="17">
        <v>0.14758491516113301</v>
      </c>
      <c r="X20">
        <v>0.58785343170166005</v>
      </c>
      <c r="Y20">
        <v>0.58785343170166005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418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11.902868270874</v>
      </c>
      <c r="L21" s="10">
        <v>0.75605010986328103</v>
      </c>
      <c r="M21">
        <v>0.54892730712890603</v>
      </c>
      <c r="N21">
        <v>10.314151763916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5.3042507171630904</v>
      </c>
      <c r="U21">
        <v>4.87205266952515</v>
      </c>
      <c r="V21">
        <v>4.7202200889587402</v>
      </c>
      <c r="W21" s="17">
        <v>0.151832580566406</v>
      </c>
      <c r="X21">
        <v>0.58403062820434604</v>
      </c>
      <c r="Y21">
        <v>0.58403062820434604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29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12.5931129455566</v>
      </c>
      <c r="L22" s="10">
        <v>0.74336242675781194</v>
      </c>
      <c r="M22">
        <v>0.52129745483398404</v>
      </c>
      <c r="N22">
        <v>10.9457340240478</v>
      </c>
      <c r="O22">
        <v>8</v>
      </c>
      <c r="P22">
        <v>8</v>
      </c>
      <c r="Q22">
        <v>18</v>
      </c>
      <c r="R22" s="16">
        <v>0.44440000000000002</v>
      </c>
      <c r="S22" s="16">
        <f t="shared" si="0"/>
        <v>0.8</v>
      </c>
      <c r="T22">
        <v>5.3586044311523402</v>
      </c>
      <c r="U22">
        <v>4.8966689109802202</v>
      </c>
      <c r="V22">
        <v>4.73803806304932</v>
      </c>
      <c r="W22" s="17">
        <v>0.15863084793090801</v>
      </c>
      <c r="X22">
        <v>0.62056636810302701</v>
      </c>
      <c r="Y22">
        <v>0.62056636810302701</v>
      </c>
      <c r="Z22">
        <v>0.8</v>
      </c>
      <c r="AA22">
        <v>1</v>
      </c>
      <c r="AB22">
        <v>0.55555555555555602</v>
      </c>
      <c r="AC22">
        <v>0.71428571428571397</v>
      </c>
      <c r="AD22">
        <v>0</v>
      </c>
      <c r="AE22">
        <v>0.2</v>
      </c>
    </row>
    <row r="23" spans="1:31" x14ac:dyDescent="0.15">
      <c r="A23" s="6">
        <v>354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11.8744087219238</v>
      </c>
      <c r="L23" s="10">
        <v>0.70819473266601596</v>
      </c>
      <c r="M23">
        <v>0.483871459960937</v>
      </c>
      <c r="N23">
        <v>10.163694381713899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5.0078620910644496</v>
      </c>
      <c r="U23">
        <v>4.6017813682556197</v>
      </c>
      <c r="V23">
        <v>4.4419045448303196</v>
      </c>
      <c r="W23" s="17">
        <v>0.159876823425293</v>
      </c>
      <c r="X23">
        <v>0.56595754623413097</v>
      </c>
      <c r="Y23">
        <v>0.56595754623413097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s="2" customFormat="1" x14ac:dyDescent="0.15">
      <c r="A24" s="7">
        <v>423</v>
      </c>
      <c r="B24" s="2">
        <v>19</v>
      </c>
      <c r="C24" s="2">
        <v>1</v>
      </c>
      <c r="D24" s="2">
        <v>10</v>
      </c>
      <c r="E24" s="2">
        <v>10</v>
      </c>
      <c r="F24" s="2">
        <v>10</v>
      </c>
      <c r="G24" s="2">
        <v>0</v>
      </c>
      <c r="H24" s="2">
        <v>9</v>
      </c>
      <c r="I24" s="2">
        <v>1</v>
      </c>
      <c r="J24" s="2">
        <v>0.95</v>
      </c>
      <c r="K24" s="11">
        <v>12.7167263031006</v>
      </c>
      <c r="L24" s="11">
        <v>0.750457763671875</v>
      </c>
      <c r="M24" s="2">
        <v>0.52469635009765603</v>
      </c>
      <c r="N24" s="2">
        <v>11.038276672363301</v>
      </c>
      <c r="O24" s="2">
        <v>8</v>
      </c>
      <c r="P24" s="2">
        <v>8</v>
      </c>
      <c r="Q24" s="2">
        <v>18</v>
      </c>
      <c r="R24" s="18">
        <v>0.44440000000000002</v>
      </c>
      <c r="S24" s="18">
        <f t="shared" si="0"/>
        <v>0.8</v>
      </c>
      <c r="T24" s="2">
        <v>5.4363975524902299</v>
      </c>
      <c r="U24" s="2">
        <v>4.9653482437133798</v>
      </c>
      <c r="V24" s="2">
        <v>4.8048963546752903</v>
      </c>
      <c r="W24" s="11">
        <v>0.16045188903808599</v>
      </c>
      <c r="X24" s="2">
        <v>0.63150119781494096</v>
      </c>
      <c r="Y24" s="2">
        <v>0.63150119781494096</v>
      </c>
      <c r="Z24" s="2">
        <v>0.8</v>
      </c>
      <c r="AA24" s="2">
        <v>1</v>
      </c>
      <c r="AB24" s="2">
        <v>0.55555555555555602</v>
      </c>
      <c r="AC24" s="2">
        <v>0.71428571428571397</v>
      </c>
      <c r="AD24" s="2">
        <v>0</v>
      </c>
      <c r="AE24" s="2">
        <v>0.2</v>
      </c>
    </row>
    <row r="25" spans="1:31" x14ac:dyDescent="0.15">
      <c r="A25" s="6">
        <v>738</v>
      </c>
      <c r="B25">
        <v>18</v>
      </c>
      <c r="C25">
        <v>2</v>
      </c>
      <c r="D25">
        <v>10</v>
      </c>
      <c r="E25">
        <v>10</v>
      </c>
      <c r="F25">
        <v>10</v>
      </c>
      <c r="G25">
        <v>0</v>
      </c>
      <c r="H25">
        <v>8</v>
      </c>
      <c r="I25">
        <v>2</v>
      </c>
      <c r="J25">
        <v>0.9</v>
      </c>
      <c r="K25" s="3">
        <v>10.526350021362299</v>
      </c>
      <c r="L25" s="10">
        <v>4.0360393524169904</v>
      </c>
      <c r="M25">
        <v>3.4618988037109402</v>
      </c>
      <c r="N25">
        <v>5.2421836853027299</v>
      </c>
      <c r="O25">
        <v>2</v>
      </c>
      <c r="P25">
        <v>2</v>
      </c>
      <c r="Q25">
        <v>12</v>
      </c>
      <c r="R25" s="16">
        <v>0.16669999999999999</v>
      </c>
      <c r="S25" s="16">
        <f t="shared" ref="S25:S56" si="1">O25/E25</f>
        <v>0.2</v>
      </c>
      <c r="T25">
        <v>4.0297908782959002</v>
      </c>
      <c r="U25">
        <v>3.87283563613892</v>
      </c>
      <c r="V25">
        <v>3.4242961406707799</v>
      </c>
      <c r="W25" s="17">
        <v>0.44853949546813998</v>
      </c>
      <c r="X25">
        <v>0.60549473762512196</v>
      </c>
      <c r="Y25">
        <v>0.60549473762512196</v>
      </c>
      <c r="Z25">
        <v>0.2</v>
      </c>
      <c r="AA25">
        <v>1</v>
      </c>
      <c r="AB25">
        <v>0.83333333333333304</v>
      </c>
      <c r="AC25">
        <v>0.90909090909090895</v>
      </c>
      <c r="AD25">
        <v>0</v>
      </c>
      <c r="AE25">
        <v>0.8</v>
      </c>
    </row>
    <row r="26" spans="1:31" x14ac:dyDescent="0.15">
      <c r="A26" s="6">
        <v>325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7.8486690521240199</v>
      </c>
      <c r="L26" s="10">
        <v>4.0500717163085902</v>
      </c>
      <c r="M26">
        <v>3.0804080963134801</v>
      </c>
      <c r="N26">
        <v>3.9068298339843701</v>
      </c>
      <c r="O26">
        <v>2</v>
      </c>
      <c r="P26">
        <v>2</v>
      </c>
      <c r="Q26">
        <v>11</v>
      </c>
      <c r="R26" s="16">
        <v>0.18179999999999999</v>
      </c>
      <c r="S26" s="16">
        <f t="shared" si="1"/>
        <v>0.2</v>
      </c>
      <c r="T26">
        <v>3.2830562591552699</v>
      </c>
      <c r="U26">
        <v>3.1005103588104199</v>
      </c>
      <c r="V26">
        <v>2.78123211860657</v>
      </c>
      <c r="W26" s="17">
        <v>0.31927824020385698</v>
      </c>
      <c r="X26">
        <v>0.50182414054870605</v>
      </c>
      <c r="Y26">
        <v>0.50182414054870605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s="1" customFormat="1" x14ac:dyDescent="0.15">
      <c r="A27" s="8">
        <v>552</v>
      </c>
      <c r="B27" s="1">
        <v>16</v>
      </c>
      <c r="C27" s="1">
        <v>4</v>
      </c>
      <c r="D27" s="1">
        <v>10</v>
      </c>
      <c r="E27" s="1">
        <v>10</v>
      </c>
      <c r="F27" s="1">
        <v>10</v>
      </c>
      <c r="G27" s="1">
        <v>0</v>
      </c>
      <c r="H27" s="1">
        <v>6</v>
      </c>
      <c r="I27" s="1">
        <v>4</v>
      </c>
      <c r="J27" s="1">
        <v>0.8</v>
      </c>
      <c r="K27" s="12">
        <v>9.2559547424316406</v>
      </c>
      <c r="L27" s="12">
        <v>4.1378879547119096</v>
      </c>
      <c r="M27" s="1">
        <v>2.82206153869629</v>
      </c>
      <c r="N27" s="1">
        <v>5.2405490875244096</v>
      </c>
      <c r="O27" s="1">
        <v>3</v>
      </c>
      <c r="P27" s="1">
        <v>3</v>
      </c>
      <c r="Q27" s="1">
        <v>13</v>
      </c>
      <c r="R27" s="19">
        <v>0.23080000000000001</v>
      </c>
      <c r="S27" s="19">
        <f t="shared" si="1"/>
        <v>0.3</v>
      </c>
      <c r="T27" s="1">
        <v>3.5596675872802699</v>
      </c>
      <c r="U27" s="1">
        <v>3.3212480545043901</v>
      </c>
      <c r="V27" s="1">
        <v>2.9677696228027299</v>
      </c>
      <c r="W27" s="12">
        <v>0.35347843170165999</v>
      </c>
      <c r="X27" s="1">
        <v>0.59189796447753895</v>
      </c>
      <c r="Y27" s="1">
        <v>0.59189796447753895</v>
      </c>
      <c r="Z27" s="1">
        <v>0.3</v>
      </c>
      <c r="AA27" s="1">
        <v>1</v>
      </c>
      <c r="AB27" s="1">
        <v>0.76923076923076905</v>
      </c>
      <c r="AC27" s="1">
        <v>0.86956521739130399</v>
      </c>
      <c r="AD27" s="1">
        <v>0</v>
      </c>
      <c r="AE27" s="1">
        <v>0.7</v>
      </c>
    </row>
    <row r="28" spans="1:31" x14ac:dyDescent="0.15">
      <c r="A28" s="6">
        <v>461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9.2616291046142596</v>
      </c>
      <c r="L28" s="10">
        <v>4.6226501464843697</v>
      </c>
      <c r="M28">
        <v>2.5670814514160201</v>
      </c>
      <c r="N28">
        <v>5.1668167114257804</v>
      </c>
      <c r="O28">
        <v>3</v>
      </c>
      <c r="P28">
        <v>3</v>
      </c>
      <c r="Q28">
        <v>13</v>
      </c>
      <c r="R28" s="16">
        <v>0.23080000000000001</v>
      </c>
      <c r="S28" s="16">
        <f t="shared" si="1"/>
        <v>0.3</v>
      </c>
      <c r="T28">
        <v>3.24592208862305</v>
      </c>
      <c r="U28">
        <v>2.9968285560607901</v>
      </c>
      <c r="V28">
        <v>2.6563353538513201</v>
      </c>
      <c r="W28" s="17">
        <v>0.34049320220947299</v>
      </c>
      <c r="X28">
        <v>0.58958673477172896</v>
      </c>
      <c r="Y28">
        <v>0.58958673477172896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628</v>
      </c>
      <c r="B29">
        <v>15</v>
      </c>
      <c r="C29">
        <v>5</v>
      </c>
      <c r="D29">
        <v>10</v>
      </c>
      <c r="E29">
        <v>10</v>
      </c>
      <c r="F29">
        <v>9</v>
      </c>
      <c r="G29">
        <v>1</v>
      </c>
      <c r="H29">
        <v>6</v>
      </c>
      <c r="I29">
        <v>4</v>
      </c>
      <c r="J29">
        <v>0.75</v>
      </c>
      <c r="K29" s="3">
        <v>9.0153293609619105</v>
      </c>
      <c r="L29" s="10">
        <v>4.6390075683593697</v>
      </c>
      <c r="M29">
        <v>3.6120967864990199</v>
      </c>
      <c r="N29">
        <v>4.7265911102294904</v>
      </c>
      <c r="O29">
        <v>1</v>
      </c>
      <c r="P29">
        <v>1</v>
      </c>
      <c r="Q29">
        <v>10</v>
      </c>
      <c r="R29" s="16">
        <v>0.1</v>
      </c>
      <c r="S29" s="16">
        <f t="shared" si="1"/>
        <v>0.1</v>
      </c>
      <c r="T29">
        <v>2.7710952758789098</v>
      </c>
      <c r="U29">
        <v>2.5856094360351598</v>
      </c>
      <c r="V29">
        <v>2.3143668174743599</v>
      </c>
      <c r="W29" s="17">
        <v>0.27124261856079102</v>
      </c>
      <c r="X29">
        <v>0.45672845840454102</v>
      </c>
      <c r="Y29">
        <v>0.45672845840454102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6">
        <v>600</v>
      </c>
      <c r="B30">
        <v>20</v>
      </c>
      <c r="C30">
        <v>0</v>
      </c>
      <c r="D30">
        <v>10</v>
      </c>
      <c r="E30">
        <v>10</v>
      </c>
      <c r="F30">
        <v>10</v>
      </c>
      <c r="G30">
        <v>0</v>
      </c>
      <c r="H30">
        <v>10</v>
      </c>
      <c r="I30">
        <v>0</v>
      </c>
      <c r="J30">
        <v>1</v>
      </c>
      <c r="K30" s="3">
        <v>9999</v>
      </c>
      <c r="L30" s="10">
        <v>1.60916519165039</v>
      </c>
      <c r="M30">
        <v>9999</v>
      </c>
      <c r="N30">
        <v>9999</v>
      </c>
      <c r="O30">
        <v>6</v>
      </c>
      <c r="P30">
        <v>6</v>
      </c>
      <c r="Q30">
        <v>16</v>
      </c>
      <c r="R30" s="16">
        <v>0.375</v>
      </c>
      <c r="S30" s="16">
        <f t="shared" si="1"/>
        <v>0.6</v>
      </c>
      <c r="T30">
        <v>5.15582275390625</v>
      </c>
      <c r="U30">
        <v>4.8863143920898402</v>
      </c>
      <c r="V30">
        <v>4.5162019729614302</v>
      </c>
      <c r="W30" s="17">
        <v>0.37011241912841802</v>
      </c>
      <c r="X30">
        <v>0.639620780944824</v>
      </c>
      <c r="Y30">
        <v>0.639620780944824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385</v>
      </c>
      <c r="B31">
        <v>20</v>
      </c>
      <c r="C31">
        <v>0</v>
      </c>
      <c r="D31">
        <v>10</v>
      </c>
      <c r="E31">
        <v>10</v>
      </c>
      <c r="F31">
        <v>10</v>
      </c>
      <c r="G31">
        <v>0</v>
      </c>
      <c r="H31">
        <v>10</v>
      </c>
      <c r="I31">
        <v>0</v>
      </c>
      <c r="J31">
        <v>1</v>
      </c>
      <c r="K31" s="3">
        <v>9999</v>
      </c>
      <c r="L31" s="10">
        <v>1.57627105712891</v>
      </c>
      <c r="M31">
        <v>9999</v>
      </c>
      <c r="N31">
        <v>9999</v>
      </c>
      <c r="O31">
        <v>6</v>
      </c>
      <c r="P31">
        <v>6</v>
      </c>
      <c r="Q31">
        <v>16</v>
      </c>
      <c r="R31" s="16">
        <v>0.375</v>
      </c>
      <c r="S31" s="16">
        <f t="shared" si="1"/>
        <v>0.6</v>
      </c>
      <c r="T31">
        <v>5.2552146911621103</v>
      </c>
      <c r="U31">
        <v>4.9526901245117196</v>
      </c>
      <c r="V31">
        <v>4.6283712387084996</v>
      </c>
      <c r="W31" s="17">
        <v>0.32431888580322299</v>
      </c>
      <c r="X31">
        <v>0.62684345245361295</v>
      </c>
      <c r="Y31">
        <v>0.62684345245361295</v>
      </c>
      <c r="Z31">
        <v>0.6</v>
      </c>
      <c r="AA31">
        <v>1</v>
      </c>
      <c r="AB31">
        <v>0.625</v>
      </c>
      <c r="AC31">
        <v>0.76923076923076905</v>
      </c>
      <c r="AD31">
        <v>0</v>
      </c>
      <c r="AE31">
        <v>0.4</v>
      </c>
    </row>
    <row r="32" spans="1:31" x14ac:dyDescent="0.15">
      <c r="A32" s="6">
        <v>619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12.819276809692401</v>
      </c>
      <c r="L32" s="10">
        <v>1.61916351318359</v>
      </c>
      <c r="M32">
        <v>0.90814590454101596</v>
      </c>
      <c r="N32">
        <v>10.445060729980501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4.5958900451660201</v>
      </c>
      <c r="U32">
        <v>4.1914644241332999</v>
      </c>
      <c r="V32">
        <v>3.9670157432556099</v>
      </c>
      <c r="W32" s="17">
        <v>0.22444868087768499</v>
      </c>
      <c r="X32">
        <v>0.62887430191039995</v>
      </c>
      <c r="Y32">
        <v>0.62887430191039995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482</v>
      </c>
      <c r="B33">
        <v>19</v>
      </c>
      <c r="C33">
        <v>1</v>
      </c>
      <c r="D33">
        <v>10</v>
      </c>
      <c r="E33">
        <v>10</v>
      </c>
      <c r="F33">
        <v>10</v>
      </c>
      <c r="G33">
        <v>0</v>
      </c>
      <c r="H33">
        <v>9</v>
      </c>
      <c r="I33">
        <v>1</v>
      </c>
      <c r="J33">
        <v>0.95</v>
      </c>
      <c r="K33" s="3">
        <v>11.742067337036101</v>
      </c>
      <c r="L33" s="10">
        <v>1.63059234619141</v>
      </c>
      <c r="M33">
        <v>1.34928131103516</v>
      </c>
      <c r="N33">
        <v>8.4218254089355504</v>
      </c>
      <c r="O33">
        <v>5</v>
      </c>
      <c r="P33">
        <v>5</v>
      </c>
      <c r="Q33">
        <v>15</v>
      </c>
      <c r="R33" s="16">
        <v>0.33329999999999999</v>
      </c>
      <c r="S33" s="16">
        <f t="shared" si="1"/>
        <v>0.5</v>
      </c>
      <c r="T33">
        <v>4.3882617950439498</v>
      </c>
      <c r="U33">
        <v>4.1215224266052202</v>
      </c>
      <c r="V33">
        <v>3.8507843017578098</v>
      </c>
      <c r="W33" s="17">
        <v>0.270738124847412</v>
      </c>
      <c r="X33">
        <v>0.53747749328613303</v>
      </c>
      <c r="Y33">
        <v>0.53747749328613303</v>
      </c>
      <c r="Z33">
        <v>0.5</v>
      </c>
      <c r="AA33">
        <v>1</v>
      </c>
      <c r="AB33">
        <v>0.66666666666666696</v>
      </c>
      <c r="AC33">
        <v>0.8</v>
      </c>
      <c r="AD33">
        <v>0</v>
      </c>
      <c r="AE33">
        <v>0.5</v>
      </c>
    </row>
    <row r="34" spans="1:31" x14ac:dyDescent="0.15">
      <c r="A34" s="6">
        <v>753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 s="3">
        <v>8.7162609100341797</v>
      </c>
      <c r="L34" s="10">
        <v>1.7887706756591799</v>
      </c>
      <c r="M34">
        <v>0.74873352050781194</v>
      </c>
      <c r="N34">
        <v>6.4296302795410201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4.3663463592529297</v>
      </c>
      <c r="U34">
        <v>3.9760718345642099</v>
      </c>
      <c r="V34">
        <v>3.7783355712890598</v>
      </c>
      <c r="W34" s="17">
        <v>0.19773626327514701</v>
      </c>
      <c r="X34">
        <v>0.58801078796386697</v>
      </c>
      <c r="Y34">
        <v>0.58801078796386697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6">
        <v>0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10.8487205505371</v>
      </c>
      <c r="L35" s="10">
        <v>2.2319488525390598</v>
      </c>
      <c r="M35">
        <v>1.5590057373046899</v>
      </c>
      <c r="N35">
        <v>7.4062690734863299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4.5414714813232404</v>
      </c>
      <c r="U35">
        <v>4.2360644340515101</v>
      </c>
      <c r="V35">
        <v>3.9238123893737802</v>
      </c>
      <c r="W35" s="17">
        <v>0.31225204467773399</v>
      </c>
      <c r="X35">
        <v>0.617659091949463</v>
      </c>
      <c r="Y35">
        <v>0.617659091949463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471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9.5644092559814506</v>
      </c>
      <c r="L36" s="10">
        <v>1.7996177673339799</v>
      </c>
      <c r="M36">
        <v>1.2210121154785201</v>
      </c>
      <c r="N36">
        <v>6.8129844665527299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4.6843013763427699</v>
      </c>
      <c r="U36">
        <v>4.3179864883422896</v>
      </c>
      <c r="V36">
        <v>4.0765180587768501</v>
      </c>
      <c r="W36" s="17">
        <v>0.24146842956542999</v>
      </c>
      <c r="X36">
        <v>0.60778331756591797</v>
      </c>
      <c r="Y36">
        <v>0.60778331756591797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416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12.912279129028301</v>
      </c>
      <c r="L37" s="10">
        <v>1.8050498962402299</v>
      </c>
      <c r="M37">
        <v>1.61069488525391</v>
      </c>
      <c r="N37">
        <v>10.397825241088899</v>
      </c>
      <c r="O37">
        <v>8</v>
      </c>
      <c r="P37">
        <v>8</v>
      </c>
      <c r="Q37">
        <v>18</v>
      </c>
      <c r="R37" s="16">
        <v>0.44440000000000002</v>
      </c>
      <c r="S37" s="16">
        <f t="shared" si="1"/>
        <v>0.8</v>
      </c>
      <c r="T37">
        <v>5.0610771179199201</v>
      </c>
      <c r="U37">
        <v>4.6764202117919904</v>
      </c>
      <c r="V37">
        <v>4.4359002113342303</v>
      </c>
      <c r="W37" s="17">
        <v>0.240520000457764</v>
      </c>
      <c r="X37">
        <v>0.62517690658569303</v>
      </c>
      <c r="Y37">
        <v>0.62517690658569303</v>
      </c>
      <c r="Z37">
        <v>0.8</v>
      </c>
      <c r="AA37">
        <v>1</v>
      </c>
      <c r="AB37">
        <v>0.55555555555555602</v>
      </c>
      <c r="AC37">
        <v>0.71428571428571397</v>
      </c>
      <c r="AD37">
        <v>0</v>
      </c>
      <c r="AE37">
        <v>0.2</v>
      </c>
    </row>
    <row r="38" spans="1:31" x14ac:dyDescent="0.15">
      <c r="A38" s="6">
        <v>702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13.035551071166999</v>
      </c>
      <c r="L38" s="10">
        <v>1.8518524169921899</v>
      </c>
      <c r="M38">
        <v>1.5735511779785201</v>
      </c>
      <c r="N38">
        <v>9.6432857513427699</v>
      </c>
      <c r="O38">
        <v>6</v>
      </c>
      <c r="P38">
        <v>6</v>
      </c>
      <c r="Q38">
        <v>16</v>
      </c>
      <c r="R38" s="16">
        <v>0.375</v>
      </c>
      <c r="S38" s="16">
        <f t="shared" si="1"/>
        <v>0.6</v>
      </c>
      <c r="T38">
        <v>5.0322628021240199</v>
      </c>
      <c r="U38">
        <v>4.7077298164367702</v>
      </c>
      <c r="V38">
        <v>4.3833518028259304</v>
      </c>
      <c r="W38" s="17">
        <v>0.32437801361084001</v>
      </c>
      <c r="X38">
        <v>0.64891099929809604</v>
      </c>
      <c r="Y38">
        <v>0.64891099929809604</v>
      </c>
      <c r="Z38">
        <v>0.6</v>
      </c>
      <c r="AA38">
        <v>1</v>
      </c>
      <c r="AB38">
        <v>0.625</v>
      </c>
      <c r="AC38">
        <v>0.76923076923076905</v>
      </c>
      <c r="AD38">
        <v>0</v>
      </c>
      <c r="AE38">
        <v>0.4</v>
      </c>
    </row>
    <row r="39" spans="1:31" x14ac:dyDescent="0.15">
      <c r="A39" s="6">
        <v>372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9.7259521484375</v>
      </c>
      <c r="L39" s="10">
        <v>1.8701305389404299</v>
      </c>
      <c r="M39">
        <v>1.30063629150391</v>
      </c>
      <c r="N39">
        <v>6.9722824096679696</v>
      </c>
      <c r="O39">
        <v>7</v>
      </c>
      <c r="P39">
        <v>7</v>
      </c>
      <c r="Q39">
        <v>17</v>
      </c>
      <c r="R39" s="16">
        <v>0.4118</v>
      </c>
      <c r="S39" s="16">
        <f t="shared" si="1"/>
        <v>0.7</v>
      </c>
      <c r="T39">
        <v>4.3793849945068404</v>
      </c>
      <c r="U39">
        <v>4.0353412628173801</v>
      </c>
      <c r="V39">
        <v>3.7894587516784699</v>
      </c>
      <c r="W39" s="17">
        <v>0.24588251113891599</v>
      </c>
      <c r="X39">
        <v>0.58992624282836903</v>
      </c>
      <c r="Y39">
        <v>0.58992624282836903</v>
      </c>
      <c r="Z39">
        <v>0.7</v>
      </c>
      <c r="AA39">
        <v>1</v>
      </c>
      <c r="AB39">
        <v>0.58823529411764697</v>
      </c>
      <c r="AC39">
        <v>0.74074074074074103</v>
      </c>
      <c r="AD39">
        <v>0</v>
      </c>
      <c r="AE39">
        <v>0.3</v>
      </c>
    </row>
    <row r="40" spans="1:31" x14ac:dyDescent="0.15">
      <c r="A40" s="6">
        <v>533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12.4168815612793</v>
      </c>
      <c r="L40" s="10">
        <v>1.8768482208252</v>
      </c>
      <c r="M40">
        <v>1.6374874114990201</v>
      </c>
      <c r="N40">
        <v>9.3175468444824201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4.5146732330322301</v>
      </c>
      <c r="U40">
        <v>4.2346105575561497</v>
      </c>
      <c r="V40">
        <v>3.9387907981872599</v>
      </c>
      <c r="W40" s="17">
        <v>0.29581975936889598</v>
      </c>
      <c r="X40">
        <v>0.57588243484497104</v>
      </c>
      <c r="Y40">
        <v>0.57588243484497104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996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8.4121742248535192</v>
      </c>
      <c r="L41" s="10">
        <v>4.3311004638671902</v>
      </c>
      <c r="M41">
        <v>1.6194534301757799</v>
      </c>
      <c r="N41">
        <v>5.6832752227783203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2.6802177429199201</v>
      </c>
      <c r="U41">
        <v>2.3968577384948699</v>
      </c>
      <c r="V41">
        <v>2.1700892448425302</v>
      </c>
      <c r="W41" s="17">
        <v>0.226768493652344</v>
      </c>
      <c r="X41">
        <v>0.51012849807739302</v>
      </c>
      <c r="Y41">
        <v>0.51012849807739302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642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8.2491436004638707</v>
      </c>
      <c r="L42" s="10">
        <v>4.6044292449951199</v>
      </c>
      <c r="M42">
        <v>2.0677585601806601</v>
      </c>
      <c r="N42">
        <v>4.8840045928955096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2.98447608947754</v>
      </c>
      <c r="U42">
        <v>2.7169127464294398</v>
      </c>
      <c r="V42">
        <v>2.4534752368927002</v>
      </c>
      <c r="W42" s="17">
        <v>0.263437509536743</v>
      </c>
      <c r="X42">
        <v>0.53100085258483898</v>
      </c>
      <c r="Y42">
        <v>0.53100085258483898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252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8.7380867004394496</v>
      </c>
      <c r="L43" s="10">
        <v>4.4457092285156197</v>
      </c>
      <c r="M43">
        <v>1.58784103393555</v>
      </c>
      <c r="N43">
        <v>5.9678459167480504</v>
      </c>
      <c r="O43">
        <v>3</v>
      </c>
      <c r="P43">
        <v>3</v>
      </c>
      <c r="Q43">
        <v>13</v>
      </c>
      <c r="R43" s="16">
        <v>0.23080000000000001</v>
      </c>
      <c r="S43" s="16">
        <f t="shared" si="1"/>
        <v>0.3</v>
      </c>
      <c r="T43">
        <v>3.3211708068847701</v>
      </c>
      <c r="U43">
        <v>2.9828233718872101</v>
      </c>
      <c r="V43">
        <v>2.75333952903748</v>
      </c>
      <c r="W43" s="17">
        <v>0.229483842849731</v>
      </c>
      <c r="X43">
        <v>0.56783127784729004</v>
      </c>
      <c r="Y43">
        <v>0.56783127784729004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177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8.6291904449462908</v>
      </c>
      <c r="L44" s="10">
        <v>4.4894237518310502</v>
      </c>
      <c r="M44">
        <v>3.3369007110595699</v>
      </c>
      <c r="N44">
        <v>5.9744815826415998</v>
      </c>
      <c r="O44">
        <v>3</v>
      </c>
      <c r="P44">
        <v>3</v>
      </c>
      <c r="Q44">
        <v>13</v>
      </c>
      <c r="R44" s="16">
        <v>0.23080000000000001</v>
      </c>
      <c r="S44" s="16">
        <f t="shared" si="1"/>
        <v>0.3</v>
      </c>
      <c r="T44">
        <v>3.1199245452880899</v>
      </c>
      <c r="U44">
        <v>2.8528888225555402</v>
      </c>
      <c r="V44">
        <v>2.5727081298828098</v>
      </c>
      <c r="W44" s="17">
        <v>0.28018069267272899</v>
      </c>
      <c r="X44">
        <v>0.54721641540527299</v>
      </c>
      <c r="Y44">
        <v>0.54721641540527299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6">
        <v>284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8.4035091400146502</v>
      </c>
      <c r="L45" s="10">
        <v>4.52109718322754</v>
      </c>
      <c r="M45">
        <v>3.25227546691894</v>
      </c>
      <c r="N45">
        <v>5.2271785736084002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2.8538036346435498</v>
      </c>
      <c r="U45">
        <v>2.6473078727722199</v>
      </c>
      <c r="V45">
        <v>2.3487524986267099</v>
      </c>
      <c r="W45" s="17">
        <v>0.29855537414550798</v>
      </c>
      <c r="X45">
        <v>0.50505113601684604</v>
      </c>
      <c r="Y45">
        <v>0.50505113601684604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88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9.6956272125244105</v>
      </c>
      <c r="L46" s="10">
        <v>4.5290679931640598</v>
      </c>
      <c r="M46">
        <v>1.565185546875</v>
      </c>
      <c r="N46">
        <v>7.9766082763671902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3.0759716033935498</v>
      </c>
      <c r="U46">
        <v>2.6498761177063002</v>
      </c>
      <c r="V46">
        <v>2.48664426803589</v>
      </c>
      <c r="W46" s="17">
        <v>0.16323184967040999</v>
      </c>
      <c r="X46">
        <v>0.58932733535766602</v>
      </c>
      <c r="Y46">
        <v>0.58932733535766602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809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8.2403850555419904</v>
      </c>
      <c r="L47" s="10">
        <v>4.6117877960205096</v>
      </c>
      <c r="M47">
        <v>1.9810218811035201</v>
      </c>
      <c r="N47">
        <v>4.6868820190429696</v>
      </c>
      <c r="O47">
        <v>3</v>
      </c>
      <c r="P47">
        <v>3</v>
      </c>
      <c r="Q47">
        <v>13</v>
      </c>
      <c r="R47" s="16">
        <v>0.23080000000000001</v>
      </c>
      <c r="S47" s="16">
        <f t="shared" si="1"/>
        <v>0.3</v>
      </c>
      <c r="T47">
        <v>3.2591457366943399</v>
      </c>
      <c r="U47">
        <v>2.9558663368225102</v>
      </c>
      <c r="V47">
        <v>2.6988549232482901</v>
      </c>
      <c r="W47" s="17">
        <v>0.25701141357421903</v>
      </c>
      <c r="X47">
        <v>0.56029081344604503</v>
      </c>
      <c r="Y47">
        <v>0.56029081344604503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320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 s="3">
        <v>7.5951519012451199</v>
      </c>
      <c r="L48" s="10">
        <v>4.5661144256591797</v>
      </c>
      <c r="M48">
        <v>1.33332443237305</v>
      </c>
      <c r="N48">
        <v>5.4785079956054696</v>
      </c>
      <c r="O48">
        <v>2</v>
      </c>
      <c r="P48">
        <v>2</v>
      </c>
      <c r="Q48">
        <v>11</v>
      </c>
      <c r="R48" s="16">
        <v>0.18179999999999999</v>
      </c>
      <c r="S48" s="16">
        <f t="shared" si="1"/>
        <v>0.2</v>
      </c>
      <c r="T48">
        <v>2.4018306732177699</v>
      </c>
      <c r="U48">
        <v>2.10686182975769</v>
      </c>
      <c r="V48">
        <v>1.9451868534088099</v>
      </c>
      <c r="W48" s="17">
        <v>0.16167497634887701</v>
      </c>
      <c r="X48">
        <v>0.45664381980896002</v>
      </c>
      <c r="Y48">
        <v>0.45664381980896002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s="1" customFormat="1" x14ac:dyDescent="0.15">
      <c r="A49" s="8">
        <v>944</v>
      </c>
      <c r="B49" s="1">
        <v>13</v>
      </c>
      <c r="C49" s="1">
        <v>7</v>
      </c>
      <c r="D49" s="1">
        <v>10</v>
      </c>
      <c r="E49" s="1">
        <v>10</v>
      </c>
      <c r="F49" s="1">
        <v>10</v>
      </c>
      <c r="G49" s="1">
        <v>0</v>
      </c>
      <c r="H49" s="1">
        <v>3</v>
      </c>
      <c r="I49" s="1">
        <v>7</v>
      </c>
      <c r="J49" s="1">
        <v>0.65</v>
      </c>
      <c r="K49" s="12">
        <v>8.2326736450195295</v>
      </c>
      <c r="L49" s="12">
        <v>4.9250335693359402</v>
      </c>
      <c r="M49" s="1">
        <v>1.24188232421875</v>
      </c>
      <c r="N49" s="1">
        <v>5.7638072967529297</v>
      </c>
      <c r="O49" s="1">
        <v>2</v>
      </c>
      <c r="P49" s="1">
        <v>2</v>
      </c>
      <c r="Q49" s="1">
        <v>12</v>
      </c>
      <c r="R49" s="19">
        <v>0.16669999999999999</v>
      </c>
      <c r="S49" s="19">
        <f t="shared" si="1"/>
        <v>0.2</v>
      </c>
      <c r="T49" s="1">
        <v>2.97713279724121</v>
      </c>
      <c r="U49" s="1">
        <v>2.6054446697235099</v>
      </c>
      <c r="V49" s="1">
        <v>2.4249529838561998</v>
      </c>
      <c r="W49" s="12">
        <v>0.18049168586730999</v>
      </c>
      <c r="X49" s="1">
        <v>0.55217981338500999</v>
      </c>
      <c r="Y49" s="1">
        <v>0.55217981338500999</v>
      </c>
      <c r="Z49" s="1">
        <v>0.2</v>
      </c>
      <c r="AA49" s="1">
        <v>1</v>
      </c>
      <c r="AB49" s="1">
        <v>0.83333333333333304</v>
      </c>
      <c r="AC49" s="1">
        <v>0.90909090909090895</v>
      </c>
      <c r="AD49" s="1">
        <v>0</v>
      </c>
      <c r="AE49" s="1">
        <v>0.8</v>
      </c>
    </row>
    <row r="50" spans="1:31" x14ac:dyDescent="0.15">
      <c r="A50" s="6">
        <v>150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 s="3">
        <v>8.5033740997314506</v>
      </c>
      <c r="L50" s="10">
        <v>4.7760276794433603</v>
      </c>
      <c r="M50">
        <v>1.00246429443359</v>
      </c>
      <c r="N50">
        <v>7.03369140625</v>
      </c>
      <c r="O50">
        <v>3</v>
      </c>
      <c r="P50">
        <v>3</v>
      </c>
      <c r="Q50">
        <v>13</v>
      </c>
      <c r="R50" s="16">
        <v>0.23080000000000001</v>
      </c>
      <c r="S50" s="16">
        <f t="shared" si="1"/>
        <v>0.3</v>
      </c>
      <c r="T50">
        <v>3.2062320709228498</v>
      </c>
      <c r="U50">
        <v>2.7533073425293</v>
      </c>
      <c r="V50">
        <v>2.6248252391815199</v>
      </c>
      <c r="W50" s="17">
        <v>0.12848210334777799</v>
      </c>
      <c r="X50">
        <v>0.58140683174133301</v>
      </c>
      <c r="Y50">
        <v>0.58140683174133301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6">
        <v>77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 s="3">
        <v>8.6666221618652308</v>
      </c>
      <c r="L51" s="10">
        <v>5.86057472229004</v>
      </c>
      <c r="M51">
        <v>2.9895076751709002</v>
      </c>
      <c r="N51">
        <v>5.2519721984863299</v>
      </c>
      <c r="O51">
        <v>1</v>
      </c>
      <c r="P51">
        <v>1</v>
      </c>
      <c r="Q51">
        <v>10</v>
      </c>
      <c r="R51" s="16">
        <v>0.1</v>
      </c>
      <c r="S51" s="16">
        <f t="shared" si="1"/>
        <v>0.1</v>
      </c>
      <c r="T51">
        <v>2.2257652282714799</v>
      </c>
      <c r="U51">
        <v>2.0427062511444101</v>
      </c>
      <c r="V51">
        <v>1.73527932167053</v>
      </c>
      <c r="W51" s="17">
        <v>0.30742692947387701</v>
      </c>
      <c r="X51">
        <v>0.49048590660095198</v>
      </c>
      <c r="Y51">
        <v>0.49048590660095198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6">
        <v>606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 s="3">
        <v>8.4685020446777308</v>
      </c>
      <c r="L52" s="10">
        <v>5.9465026855468697</v>
      </c>
      <c r="M52">
        <v>3.25703048706055</v>
      </c>
      <c r="N52">
        <v>4.5645465850830096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2.76801681518555</v>
      </c>
      <c r="U52">
        <v>2.5805613994598402</v>
      </c>
      <c r="V52">
        <v>2.2478957176208501</v>
      </c>
      <c r="W52" s="17">
        <v>0.33266568183898898</v>
      </c>
      <c r="X52">
        <v>0.52012109756469704</v>
      </c>
      <c r="Y52">
        <v>0.52012109756469704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6">
        <v>43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9.2298812866210902</v>
      </c>
      <c r="L53" s="10">
        <v>6.3182888031005904</v>
      </c>
      <c r="M53">
        <v>6.0869979858398402</v>
      </c>
      <c r="N53">
        <v>4.2744293212890598</v>
      </c>
      <c r="O53">
        <v>0</v>
      </c>
      <c r="P53">
        <v>0</v>
      </c>
      <c r="Q53">
        <v>10</v>
      </c>
      <c r="R53" s="16">
        <v>0</v>
      </c>
      <c r="S53" s="16">
        <f t="shared" si="1"/>
        <v>0</v>
      </c>
      <c r="T53">
        <v>2.9062728881835902</v>
      </c>
      <c r="U53">
        <v>2.8424408435821502</v>
      </c>
      <c r="V53">
        <v>2.3762557506561302</v>
      </c>
      <c r="W53" s="17">
        <v>0.466185092926025</v>
      </c>
      <c r="X53">
        <v>0.53001713752746604</v>
      </c>
      <c r="Y53">
        <v>0.53001713752746604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</row>
    <row r="54" spans="1:31" s="1" customFormat="1" x14ac:dyDescent="0.15">
      <c r="A54" s="8">
        <v>616</v>
      </c>
      <c r="B54" s="1">
        <v>14</v>
      </c>
      <c r="C54" s="1">
        <v>6</v>
      </c>
      <c r="D54" s="1">
        <v>10</v>
      </c>
      <c r="E54" s="1">
        <v>10</v>
      </c>
      <c r="F54" s="1">
        <v>10</v>
      </c>
      <c r="G54" s="1">
        <v>0</v>
      </c>
      <c r="H54" s="1">
        <v>4</v>
      </c>
      <c r="I54" s="1">
        <v>6</v>
      </c>
      <c r="J54" s="1">
        <v>0.7</v>
      </c>
      <c r="K54" s="12">
        <v>8.7890281677246094</v>
      </c>
      <c r="L54" s="12">
        <v>6.4778995513915998</v>
      </c>
      <c r="M54" s="1">
        <v>5.6865520477294904</v>
      </c>
      <c r="N54" s="1">
        <v>4.4588947296142596</v>
      </c>
      <c r="O54" s="1">
        <v>0</v>
      </c>
      <c r="P54" s="1">
        <v>0</v>
      </c>
      <c r="Q54" s="1">
        <v>10</v>
      </c>
      <c r="R54" s="19">
        <v>0</v>
      </c>
      <c r="S54" s="19">
        <f t="shared" si="1"/>
        <v>0</v>
      </c>
      <c r="T54" s="1">
        <v>2.5340843200683598</v>
      </c>
      <c r="U54" s="1">
        <v>2.4535269737243599</v>
      </c>
      <c r="V54" s="1">
        <v>2.0244913101196298</v>
      </c>
      <c r="W54" s="12">
        <v>0.429035663604736</v>
      </c>
      <c r="X54" s="1">
        <v>0.50959300994873002</v>
      </c>
      <c r="Y54" s="1">
        <v>0.50959300994873002</v>
      </c>
      <c r="Z54" s="1">
        <v>0</v>
      </c>
      <c r="AA54" s="1">
        <v>1</v>
      </c>
      <c r="AB54" s="1">
        <v>1</v>
      </c>
      <c r="AC54" s="1">
        <v>1</v>
      </c>
      <c r="AD54" s="1">
        <v>0</v>
      </c>
      <c r="AE54" s="1">
        <v>1</v>
      </c>
    </row>
    <row r="55" spans="1:31" s="1" customFormat="1" x14ac:dyDescent="0.15">
      <c r="A55" s="8">
        <v>708</v>
      </c>
      <c r="B55" s="1">
        <v>15</v>
      </c>
      <c r="C55" s="1">
        <v>5</v>
      </c>
      <c r="D55" s="1">
        <v>10</v>
      </c>
      <c r="E55" s="1">
        <v>10</v>
      </c>
      <c r="F55" s="1">
        <v>10</v>
      </c>
      <c r="G55" s="1">
        <v>0</v>
      </c>
      <c r="H55" s="1">
        <v>5</v>
      </c>
      <c r="I55" s="1">
        <v>5</v>
      </c>
      <c r="J55" s="1">
        <v>0.75</v>
      </c>
      <c r="K55" s="12">
        <v>8.7745628356933594</v>
      </c>
      <c r="L55" s="12">
        <v>5.1227645874023402</v>
      </c>
      <c r="M55" s="1">
        <v>3.5468273162841801</v>
      </c>
      <c r="N55" s="1">
        <v>4.1517295837402299</v>
      </c>
      <c r="O55" s="1">
        <v>2</v>
      </c>
      <c r="P55" s="1">
        <v>2</v>
      </c>
      <c r="Q55" s="1">
        <v>12</v>
      </c>
      <c r="R55" s="19">
        <v>0.16669999999999999</v>
      </c>
      <c r="S55" s="19">
        <f t="shared" si="1"/>
        <v>0.2</v>
      </c>
      <c r="T55" s="1">
        <v>2.9684677124023402</v>
      </c>
      <c r="U55" s="1">
        <v>2.8054153919220002</v>
      </c>
      <c r="V55" s="1">
        <v>2.4249863624572701</v>
      </c>
      <c r="W55" s="12">
        <v>0.38042902946472201</v>
      </c>
      <c r="X55" s="1">
        <v>0.54348134994506803</v>
      </c>
      <c r="Y55" s="1">
        <v>0.54348134994506803</v>
      </c>
      <c r="Z55" s="1">
        <v>0.2</v>
      </c>
      <c r="AA55" s="1">
        <v>1</v>
      </c>
      <c r="AB55" s="1">
        <v>0.83333333333333304</v>
      </c>
      <c r="AC55" s="1">
        <v>0.90909090909090895</v>
      </c>
      <c r="AD55" s="1">
        <v>0</v>
      </c>
      <c r="AE55" s="1">
        <v>0.8</v>
      </c>
    </row>
    <row r="56" spans="1:31" x14ac:dyDescent="0.15">
      <c r="A56" s="6">
        <v>479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8.4685764312744105</v>
      </c>
      <c r="L56" s="10">
        <v>5.1287879943847701</v>
      </c>
      <c r="M56">
        <v>3.6624755859375</v>
      </c>
      <c r="N56">
        <v>3.7469463348388699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3.0307636260986301</v>
      </c>
      <c r="U56">
        <v>2.8745484352111799</v>
      </c>
      <c r="V56">
        <v>2.4898514747619598</v>
      </c>
      <c r="W56" s="17">
        <v>0.38469696044921903</v>
      </c>
      <c r="X56">
        <v>0.54091215133667003</v>
      </c>
      <c r="Y56">
        <v>0.54091215133667003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2.5020567460493601</v>
      </c>
      <c r="W57" s="17">
        <f t="shared" ref="W57:AE57" si="2">AVERAGE(W2:W56)</f>
        <v>0.21418705853548914</v>
      </c>
      <c r="Z57" s="3">
        <f t="shared" si="2"/>
        <v>0.50181818181818194</v>
      </c>
      <c r="AA57" s="3">
        <f t="shared" si="2"/>
        <v>0.98363636363636353</v>
      </c>
      <c r="AB57" s="3">
        <f t="shared" si="2"/>
        <v>0.68459817420906655</v>
      </c>
      <c r="AC57" s="3">
        <f t="shared" si="2"/>
        <v>0.80013429340184117</v>
      </c>
      <c r="AD57" s="3">
        <f t="shared" si="2"/>
        <v>1.6363636363636361E-2</v>
      </c>
      <c r="AE57" s="3">
        <f t="shared" si="2"/>
        <v>0.48181818181818187</v>
      </c>
    </row>
    <row r="58" spans="1:31" s="3" customFormat="1" x14ac:dyDescent="0.15">
      <c r="K58" s="14" t="s">
        <v>30</v>
      </c>
      <c r="L58" s="10">
        <f>MAX(L2:L56)</f>
        <v>6.4778995513915998</v>
      </c>
      <c r="W58" s="17">
        <f t="shared" ref="W58:AE58" si="3">MAX(W2:W56)</f>
        <v>0.466185092926025</v>
      </c>
      <c r="Z58" s="3">
        <f t="shared" si="3"/>
        <v>0.9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0.1</v>
      </c>
      <c r="AE58" s="3">
        <f t="shared" si="3"/>
        <v>1</v>
      </c>
    </row>
    <row r="59" spans="1:31" s="3" customFormat="1" x14ac:dyDescent="0.15">
      <c r="L59" s="10">
        <f>MIN(L2:L56)</f>
        <v>0.44884490966796903</v>
      </c>
      <c r="W59" s="17">
        <f t="shared" ref="W59:AE59" si="4">MIN(W2:W56)</f>
        <v>3.0852317810058601E-2</v>
      </c>
      <c r="Z59" s="3">
        <f t="shared" si="4"/>
        <v>0</v>
      </c>
      <c r="AA59" s="3">
        <f t="shared" si="4"/>
        <v>0.9</v>
      </c>
      <c r="AB59" s="3">
        <f t="shared" si="4"/>
        <v>0.52631578947368396</v>
      </c>
      <c r="AC59" s="3">
        <f t="shared" si="4"/>
        <v>0.68965517241379304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165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8</v>
      </c>
      <c r="M68">
        <v>30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s="26" customFormat="1" x14ac:dyDescent="0.15">
      <c r="K69" s="27" t="s">
        <v>66</v>
      </c>
      <c r="L69" s="27">
        <f>COUNTIF(L2:L56,"&lt;0.838")-COUNTIF(L2:L56,"&lt;0.643")</f>
        <v>15</v>
      </c>
      <c r="P69" s="3">
        <v>0.45</v>
      </c>
      <c r="Q69" s="3">
        <v>-900</v>
      </c>
      <c r="R69" s="3">
        <v>1100</v>
      </c>
      <c r="S69" s="3">
        <v>55</v>
      </c>
      <c r="W69" s="27"/>
    </row>
    <row r="70" spans="11:23" x14ac:dyDescent="0.15">
      <c r="K70" s="3" t="s">
        <v>67</v>
      </c>
      <c r="L70" s="3">
        <f>COUNTIF(L2:L56,"&lt;1.033")-COUNTIF(L2:L56,"&lt;0.838")</f>
        <v>0</v>
      </c>
      <c r="M70">
        <v>70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x14ac:dyDescent="0.15">
      <c r="K73" s="3" t="s">
        <v>70</v>
      </c>
      <c r="L73" s="3">
        <f>COUNTIF(L2:L56,"&lt;1.618")-COUNTIF(L2:L56,"&lt;1.423")</f>
        <v>2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5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3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1</v>
      </c>
      <c r="M77" s="3">
        <v>14</v>
      </c>
      <c r="W77" s="3"/>
    </row>
    <row r="78" spans="11:23" x14ac:dyDescent="0.15">
      <c r="K78" s="3" t="s">
        <v>75</v>
      </c>
      <c r="L78" s="3">
        <f>COUNTIF(L2:L56,"&lt;2.593")-COUNTIF(L2:L56,"&lt;2.398")</f>
        <v>0</v>
      </c>
      <c r="M78" s="3">
        <v>16</v>
      </c>
      <c r="W78" s="3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3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3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3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3"/>
    </row>
    <row r="83" spans="11:23" x14ac:dyDescent="0.15">
      <c r="K83" s="3" t="s">
        <v>80</v>
      </c>
      <c r="L83" s="3">
        <f>COUNTIF(L2:L56,"&lt;3.568")-COUNTIF(L2:L56,"&lt;3.373")</f>
        <v>0</v>
      </c>
      <c r="M83" s="3">
        <v>3</v>
      </c>
      <c r="W83" s="3"/>
    </row>
    <row r="84" spans="11:23" x14ac:dyDescent="0.15">
      <c r="K84" s="3" t="s">
        <v>81</v>
      </c>
      <c r="L84" s="3">
        <f>COUNTIF(L2:L56,"&lt;3.763")-COUNTIF(L2:L56,"&lt;3.568")</f>
        <v>0</v>
      </c>
      <c r="W84" s="3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3</v>
      </c>
      <c r="W86" s="3"/>
    </row>
    <row r="87" spans="11:23" x14ac:dyDescent="0.15">
      <c r="K87" s="3" t="s">
        <v>84</v>
      </c>
      <c r="L87" s="3">
        <f>COUNTIF(L2:L56,"&lt;4.348")-COUNTIF(L2:L56,"&lt;4.153")</f>
        <v>1</v>
      </c>
      <c r="W87" s="17"/>
    </row>
    <row r="88" spans="11:23" x14ac:dyDescent="0.15">
      <c r="K88" s="3" t="s">
        <v>85</v>
      </c>
      <c r="L88" s="3">
        <f>COUNTIF(L2:L56,"&lt;4.543")-COUNTIF(L2:L56,"&lt;4.348")</f>
        <v>4</v>
      </c>
      <c r="N88" s="3">
        <v>1.9079999999999999</v>
      </c>
      <c r="O88" s="3">
        <v>0.155</v>
      </c>
      <c r="W88" s="17"/>
    </row>
    <row r="89" spans="11:23" x14ac:dyDescent="0.15">
      <c r="K89" s="3" t="s">
        <v>86</v>
      </c>
      <c r="L89" s="3">
        <f>COUNTIF(L2:L56,"&lt;4.738")-COUNTIF(L2:L56,"&lt;4.543")</f>
        <v>5</v>
      </c>
      <c r="N89" s="3">
        <v>2.5009999999999999</v>
      </c>
      <c r="O89" s="3">
        <v>0.21299999999999999</v>
      </c>
      <c r="W89" s="17"/>
    </row>
    <row r="90" spans="11:23" x14ac:dyDescent="0.15">
      <c r="K90" s="3" t="s">
        <v>87</v>
      </c>
      <c r="L90" s="3">
        <f>COUNTIF(L2:L56,"&lt;4.933")-COUNTIF(L2:L56,"&lt;4.738")</f>
        <v>2</v>
      </c>
      <c r="N90" s="3">
        <v>3.472</v>
      </c>
      <c r="O90" s="3">
        <v>0.29099999999999998</v>
      </c>
      <c r="W90" s="17"/>
    </row>
    <row r="91" spans="11:23" x14ac:dyDescent="0.15">
      <c r="K91" s="3" t="s">
        <v>88</v>
      </c>
      <c r="L91" s="3">
        <f>COUNTIF(L2:L56,"&lt;5.128")-COUNTIF(L2:L56,"&lt;4.933")</f>
        <v>1</v>
      </c>
      <c r="W91" s="17"/>
    </row>
    <row r="92" spans="11:23" x14ac:dyDescent="0.15">
      <c r="K92" s="3" t="s">
        <v>89</v>
      </c>
      <c r="L92" s="3">
        <f>COUNTIF(L2:L56,"&lt;5.323")-COUNTIF(L2:L56,"&lt;5.128")</f>
        <v>1</v>
      </c>
      <c r="W92" s="17"/>
    </row>
    <row r="93" spans="11:23" x14ac:dyDescent="0.15">
      <c r="K93" s="3" t="s">
        <v>90</v>
      </c>
      <c r="L93" s="3">
        <f>COUNTIF(L2:L56,"&lt;5.518")-COUNTIF(L2:L56,"&lt;5.323")</f>
        <v>0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1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2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E94"/>
  <sheetViews>
    <sheetView topLeftCell="H40" workbookViewId="0">
      <selection activeCell="P61" sqref="P61:S65"/>
    </sheetView>
  </sheetViews>
  <sheetFormatPr defaultColWidth="8.875" defaultRowHeight="13.5" x14ac:dyDescent="0.15"/>
  <cols>
    <col min="11" max="12" width="17.625" customWidth="1"/>
    <col min="13" max="14" width="12.875"/>
    <col min="20" max="22" width="12.875"/>
    <col min="23" max="23" width="18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436</v>
      </c>
      <c r="B2">
        <v>18</v>
      </c>
      <c r="C2">
        <v>2</v>
      </c>
      <c r="D2">
        <v>10</v>
      </c>
      <c r="E2">
        <v>10</v>
      </c>
      <c r="F2">
        <v>10</v>
      </c>
      <c r="G2">
        <v>0</v>
      </c>
      <c r="H2">
        <v>8</v>
      </c>
      <c r="I2">
        <v>2</v>
      </c>
      <c r="J2">
        <v>0.9</v>
      </c>
      <c r="K2" s="3">
        <v>8.8853950500488299</v>
      </c>
      <c r="L2" s="10">
        <v>0.52662277221679699</v>
      </c>
      <c r="M2">
        <v>0.25329208374023399</v>
      </c>
      <c r="N2">
        <v>9.0817947387695295</v>
      </c>
      <c r="O2">
        <v>8</v>
      </c>
      <c r="P2">
        <v>8</v>
      </c>
      <c r="Q2">
        <v>18</v>
      </c>
      <c r="R2" s="16">
        <v>0.44440000000000002</v>
      </c>
      <c r="S2" s="16">
        <f t="shared" ref="S2:S23" si="0">O2/E2</f>
        <v>0.8</v>
      </c>
      <c r="T2">
        <v>4.9948596954345703</v>
      </c>
      <c r="U2">
        <v>4.4540305137634304</v>
      </c>
      <c r="V2">
        <v>4.46761226654053</v>
      </c>
      <c r="W2" s="17">
        <v>1.3581752777099601E-2</v>
      </c>
      <c r="X2">
        <v>0.52724742889404297</v>
      </c>
      <c r="Y2">
        <v>0.52724742889404297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752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8.5604171752929705</v>
      </c>
      <c r="L3" s="10">
        <v>0.62664794921875</v>
      </c>
      <c r="M3">
        <v>0.28777694702148399</v>
      </c>
      <c r="N3">
        <v>8.2228584289550799</v>
      </c>
      <c r="O3">
        <v>7</v>
      </c>
      <c r="P3">
        <v>7</v>
      </c>
      <c r="Q3">
        <v>16</v>
      </c>
      <c r="R3" s="16">
        <v>0.4375</v>
      </c>
      <c r="S3" s="16">
        <f t="shared" si="0"/>
        <v>0.7</v>
      </c>
      <c r="T3">
        <v>4.6150760650634801</v>
      </c>
      <c r="U3">
        <v>4.1222424507141104</v>
      </c>
      <c r="V3">
        <v>4.0913901329040501</v>
      </c>
      <c r="W3" s="17">
        <v>3.0852317810058601E-2</v>
      </c>
      <c r="X3">
        <v>0.52368593215942405</v>
      </c>
      <c r="Y3">
        <v>0.52368593215942405</v>
      </c>
      <c r="Z3">
        <v>0.7</v>
      </c>
      <c r="AA3">
        <v>0.9</v>
      </c>
      <c r="AB3">
        <v>0.5625</v>
      </c>
      <c r="AC3">
        <v>0.69230769230769196</v>
      </c>
      <c r="AD3">
        <v>0.1</v>
      </c>
      <c r="AE3">
        <v>0.2</v>
      </c>
    </row>
    <row r="4" spans="1:31" x14ac:dyDescent="0.15">
      <c r="A4" s="6">
        <v>3</v>
      </c>
      <c r="B4">
        <v>18</v>
      </c>
      <c r="C4">
        <v>2</v>
      </c>
      <c r="D4">
        <v>10</v>
      </c>
      <c r="E4">
        <v>10</v>
      </c>
      <c r="F4">
        <v>10</v>
      </c>
      <c r="G4">
        <v>0</v>
      </c>
      <c r="H4">
        <v>8</v>
      </c>
      <c r="I4">
        <v>2</v>
      </c>
      <c r="J4">
        <v>0.9</v>
      </c>
      <c r="K4" s="3">
        <v>9.7364711761474592</v>
      </c>
      <c r="L4" s="10">
        <v>0.60982894897460904</v>
      </c>
      <c r="M4">
        <v>0.140121459960937</v>
      </c>
      <c r="N4">
        <v>9.05975341796875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5.6730518341064498</v>
      </c>
      <c r="U4">
        <v>5.0912809371948198</v>
      </c>
      <c r="V4">
        <v>5.02921390533447</v>
      </c>
      <c r="W4" s="17">
        <v>6.2067031860351597E-2</v>
      </c>
      <c r="X4">
        <v>0.64383792877197299</v>
      </c>
      <c r="Y4">
        <v>0.64383792877197299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491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11.8796939849853</v>
      </c>
      <c r="L5" s="10">
        <v>0.44884490966796903</v>
      </c>
      <c r="M5">
        <v>0.28238677978515597</v>
      </c>
      <c r="N5">
        <v>11.0363273620606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5.2113609313964799</v>
      </c>
      <c r="U5">
        <v>4.7402420043945304</v>
      </c>
      <c r="V5">
        <v>4.6642556190490696</v>
      </c>
      <c r="W5" s="17">
        <v>7.5986385345458998E-2</v>
      </c>
      <c r="X5">
        <v>0.547105312347412</v>
      </c>
      <c r="Y5">
        <v>0.547105312347412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662</v>
      </c>
      <c r="B6">
        <v>18</v>
      </c>
      <c r="C6">
        <v>2</v>
      </c>
      <c r="D6">
        <v>10</v>
      </c>
      <c r="E6">
        <v>10</v>
      </c>
      <c r="F6">
        <v>10</v>
      </c>
      <c r="G6">
        <v>0</v>
      </c>
      <c r="H6">
        <v>8</v>
      </c>
      <c r="I6">
        <v>2</v>
      </c>
      <c r="J6">
        <v>0.9</v>
      </c>
      <c r="K6" s="3">
        <v>9.0630798339843697</v>
      </c>
      <c r="L6" s="10">
        <v>0.69129943847656194</v>
      </c>
      <c r="M6">
        <v>0.214241027832031</v>
      </c>
      <c r="N6">
        <v>8.0794696807861293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4.9468879699706996</v>
      </c>
      <c r="U6">
        <v>4.4549541473388699</v>
      </c>
      <c r="V6">
        <v>4.3756690025329599</v>
      </c>
      <c r="W6" s="17">
        <v>7.9285144805908203E-2</v>
      </c>
      <c r="X6">
        <v>0.57121896743774403</v>
      </c>
      <c r="Y6">
        <v>0.57121896743774403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394</v>
      </c>
      <c r="B7">
        <v>18</v>
      </c>
      <c r="C7">
        <v>2</v>
      </c>
      <c r="D7">
        <v>10</v>
      </c>
      <c r="E7">
        <v>10</v>
      </c>
      <c r="F7">
        <v>10</v>
      </c>
      <c r="G7">
        <v>0</v>
      </c>
      <c r="H7">
        <v>8</v>
      </c>
      <c r="I7">
        <v>2</v>
      </c>
      <c r="J7">
        <v>0.9</v>
      </c>
      <c r="K7" s="3">
        <v>8.6461200714111293</v>
      </c>
      <c r="L7" s="10">
        <v>0.75197601318359397</v>
      </c>
      <c r="M7">
        <v>0.34392166137695301</v>
      </c>
      <c r="N7">
        <v>7.8274116516113299</v>
      </c>
      <c r="O7">
        <v>7</v>
      </c>
      <c r="P7">
        <v>7</v>
      </c>
      <c r="Q7">
        <v>16</v>
      </c>
      <c r="R7" s="16">
        <v>0.4375</v>
      </c>
      <c r="S7" s="16">
        <f t="shared" si="0"/>
        <v>0.7</v>
      </c>
      <c r="T7">
        <v>4.8341197967529297</v>
      </c>
      <c r="U7">
        <v>4.3734588623046902</v>
      </c>
      <c r="V7">
        <v>4.2902665138244602</v>
      </c>
      <c r="W7" s="17">
        <v>8.3192348480224595E-2</v>
      </c>
      <c r="X7">
        <v>0.54385328292846702</v>
      </c>
      <c r="Y7">
        <v>0.54385328292846702</v>
      </c>
      <c r="Z7">
        <v>0.7</v>
      </c>
      <c r="AA7">
        <v>0.9</v>
      </c>
      <c r="AB7">
        <v>0.5625</v>
      </c>
      <c r="AC7">
        <v>0.69230769230769196</v>
      </c>
      <c r="AD7">
        <v>0.1</v>
      </c>
      <c r="AE7">
        <v>0.2</v>
      </c>
    </row>
    <row r="8" spans="1:31" x14ac:dyDescent="0.15">
      <c r="A8" s="6">
        <v>730</v>
      </c>
      <c r="B8">
        <v>18</v>
      </c>
      <c r="C8">
        <v>2</v>
      </c>
      <c r="D8">
        <v>10</v>
      </c>
      <c r="E8">
        <v>10</v>
      </c>
      <c r="F8">
        <v>10</v>
      </c>
      <c r="G8">
        <v>0</v>
      </c>
      <c r="H8">
        <v>8</v>
      </c>
      <c r="I8">
        <v>2</v>
      </c>
      <c r="J8">
        <v>0.9</v>
      </c>
      <c r="K8" s="3">
        <v>9.22979736328125</v>
      </c>
      <c r="L8" s="10">
        <v>0.79234123229980502</v>
      </c>
      <c r="M8">
        <v>0.33351898193359403</v>
      </c>
      <c r="N8">
        <v>8.2526779174804705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4.6311798095703098</v>
      </c>
      <c r="U8">
        <v>4.1882486343383798</v>
      </c>
      <c r="V8">
        <v>4.1018190383911097</v>
      </c>
      <c r="W8" s="17">
        <v>8.6429595947265597E-2</v>
      </c>
      <c r="X8">
        <v>0.529360771179199</v>
      </c>
      <c r="Y8">
        <v>0.529360771179199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s="1" customFormat="1" x14ac:dyDescent="0.15">
      <c r="A9" s="6">
        <v>337</v>
      </c>
      <c r="B9">
        <v>18</v>
      </c>
      <c r="C9">
        <v>2</v>
      </c>
      <c r="D9">
        <v>10</v>
      </c>
      <c r="E9">
        <v>10</v>
      </c>
      <c r="F9">
        <v>10</v>
      </c>
      <c r="G9">
        <v>0</v>
      </c>
      <c r="H9">
        <v>8</v>
      </c>
      <c r="I9">
        <v>2</v>
      </c>
      <c r="J9">
        <v>0.9</v>
      </c>
      <c r="K9" s="3">
        <v>9.7676258087158203</v>
      </c>
      <c r="L9" s="10">
        <v>0.74655914306640603</v>
      </c>
      <c r="M9">
        <v>0.241783142089844</v>
      </c>
      <c r="N9">
        <v>8.7524642944335902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5.3478622436523402</v>
      </c>
      <c r="U9">
        <v>4.8198900222778303</v>
      </c>
      <c r="V9">
        <v>4.7304625511169398</v>
      </c>
      <c r="W9" s="17">
        <v>8.94274711608887E-2</v>
      </c>
      <c r="X9">
        <v>0.61739969253539995</v>
      </c>
      <c r="Y9">
        <v>0.61739969253539995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8">
        <v>915</v>
      </c>
      <c r="B10" s="1">
        <v>19</v>
      </c>
      <c r="C10" s="1">
        <v>1</v>
      </c>
      <c r="D10" s="1">
        <v>10</v>
      </c>
      <c r="E10" s="1">
        <v>10</v>
      </c>
      <c r="F10" s="1">
        <v>10</v>
      </c>
      <c r="G10" s="1">
        <v>0</v>
      </c>
      <c r="H10" s="1">
        <v>9</v>
      </c>
      <c r="I10" s="1">
        <v>1</v>
      </c>
      <c r="J10" s="1">
        <v>0.95</v>
      </c>
      <c r="K10" s="12">
        <v>11.6143226623535</v>
      </c>
      <c r="L10" s="12">
        <v>0.63996124267578103</v>
      </c>
      <c r="M10" s="1">
        <v>0.46014785766601601</v>
      </c>
      <c r="N10" s="1">
        <v>10.395582199096699</v>
      </c>
      <c r="O10" s="1">
        <v>7</v>
      </c>
      <c r="P10" s="1">
        <v>7</v>
      </c>
      <c r="Q10" s="1">
        <v>17</v>
      </c>
      <c r="R10" s="19">
        <v>0.4118</v>
      </c>
      <c r="S10" s="19">
        <f t="shared" si="0"/>
        <v>0.7</v>
      </c>
      <c r="T10" s="1">
        <v>5.3450222015380904</v>
      </c>
      <c r="U10" s="1">
        <v>4.8760857582092303</v>
      </c>
      <c r="V10" s="1">
        <v>4.7778882980346697</v>
      </c>
      <c r="W10" s="12">
        <v>9.8197460174560505E-2</v>
      </c>
      <c r="X10" s="1">
        <v>0.56713390350341797</v>
      </c>
      <c r="Y10" s="1">
        <v>0.56713390350341797</v>
      </c>
      <c r="Z10" s="1">
        <v>0.7</v>
      </c>
      <c r="AA10" s="1">
        <v>1</v>
      </c>
      <c r="AB10" s="1">
        <v>0.58823529411764697</v>
      </c>
      <c r="AC10" s="1">
        <v>0.74074074074074103</v>
      </c>
      <c r="AD10" s="1">
        <v>0</v>
      </c>
      <c r="AE10" s="1">
        <v>0.3</v>
      </c>
    </row>
    <row r="11" spans="1:31" x14ac:dyDescent="0.15">
      <c r="A11" s="6">
        <v>424</v>
      </c>
      <c r="B11">
        <v>18</v>
      </c>
      <c r="C11">
        <v>2</v>
      </c>
      <c r="D11">
        <v>10</v>
      </c>
      <c r="E11">
        <v>10</v>
      </c>
      <c r="F11">
        <v>10</v>
      </c>
      <c r="G11">
        <v>0</v>
      </c>
      <c r="H11">
        <v>8</v>
      </c>
      <c r="I11">
        <v>2</v>
      </c>
      <c r="J11">
        <v>0.9</v>
      </c>
      <c r="K11" s="3">
        <v>9.0780410766601598</v>
      </c>
      <c r="L11" s="10">
        <v>0.80134582519531194</v>
      </c>
      <c r="M11">
        <v>0.30031967163085899</v>
      </c>
      <c r="N11">
        <v>7.8407230377197301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4.9747390747070304</v>
      </c>
      <c r="U11">
        <v>4.5059680938720703</v>
      </c>
      <c r="V11">
        <v>4.4059338569641104</v>
      </c>
      <c r="W11" s="17">
        <v>0.100034236907959</v>
      </c>
      <c r="X11">
        <v>0.56880521774292003</v>
      </c>
      <c r="Y11">
        <v>0.56880521774292003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279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12.5115242004394</v>
      </c>
      <c r="L12" s="10">
        <v>0.68904113769531194</v>
      </c>
      <c r="M12">
        <v>0.51513671875</v>
      </c>
      <c r="N12">
        <v>11.397050857544</v>
      </c>
      <c r="O12">
        <v>9</v>
      </c>
      <c r="P12">
        <v>9</v>
      </c>
      <c r="Q12">
        <v>19</v>
      </c>
      <c r="R12" s="16">
        <v>0.47370000000000001</v>
      </c>
      <c r="S12" s="16">
        <f t="shared" si="0"/>
        <v>0.9</v>
      </c>
      <c r="T12">
        <v>5.5754928588867196</v>
      </c>
      <c r="U12">
        <v>5.0785012245178196</v>
      </c>
      <c r="V12">
        <v>4.9705786705017099</v>
      </c>
      <c r="W12" s="17">
        <v>0.107922554016113</v>
      </c>
      <c r="X12">
        <v>0.60491418838500999</v>
      </c>
      <c r="Y12">
        <v>0.60491418838500999</v>
      </c>
      <c r="Z12">
        <v>0.9</v>
      </c>
      <c r="AA12">
        <v>1</v>
      </c>
      <c r="AB12">
        <v>0.52631578947368396</v>
      </c>
      <c r="AC12">
        <v>0.68965517241379304</v>
      </c>
      <c r="AD12">
        <v>0</v>
      </c>
      <c r="AE12">
        <v>0.1</v>
      </c>
    </row>
    <row r="13" spans="1:31" x14ac:dyDescent="0.15">
      <c r="A13" s="6">
        <v>748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11.8353080749512</v>
      </c>
      <c r="L13" s="10">
        <v>0.69150924682617199</v>
      </c>
      <c r="M13">
        <v>0.51949310302734397</v>
      </c>
      <c r="N13">
        <v>10.6618309020996</v>
      </c>
      <c r="O13">
        <v>8</v>
      </c>
      <c r="P13">
        <v>8</v>
      </c>
      <c r="Q13">
        <v>18</v>
      </c>
      <c r="R13" s="16">
        <v>0.44440000000000002</v>
      </c>
      <c r="S13" s="16">
        <f t="shared" si="0"/>
        <v>0.8</v>
      </c>
      <c r="T13">
        <v>4.9045391082763699</v>
      </c>
      <c r="U13">
        <v>4.46850490570068</v>
      </c>
      <c r="V13">
        <v>4.3578910827636701</v>
      </c>
      <c r="W13" s="17">
        <v>0.110613822937012</v>
      </c>
      <c r="X13">
        <v>0.54664802551269498</v>
      </c>
      <c r="Y13">
        <v>0.54664802551269498</v>
      </c>
      <c r="Z13">
        <v>0.8</v>
      </c>
      <c r="AA13">
        <v>1</v>
      </c>
      <c r="AB13">
        <v>0.55555555555555602</v>
      </c>
      <c r="AC13">
        <v>0.71428571428571397</v>
      </c>
      <c r="AD13">
        <v>0</v>
      </c>
      <c r="AE13">
        <v>0.2</v>
      </c>
    </row>
    <row r="14" spans="1:31" x14ac:dyDescent="0.15">
      <c r="A14" s="6">
        <v>788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11.9521636962891</v>
      </c>
      <c r="L14" s="10">
        <v>0.60764694213867199</v>
      </c>
      <c r="M14">
        <v>0.41011428833007801</v>
      </c>
      <c r="N14">
        <v>10.629655838012701</v>
      </c>
      <c r="O14">
        <v>8</v>
      </c>
      <c r="P14">
        <v>8</v>
      </c>
      <c r="Q14">
        <v>18</v>
      </c>
      <c r="R14" s="16">
        <v>0.44440000000000002</v>
      </c>
      <c r="S14" s="16">
        <f t="shared" si="0"/>
        <v>0.8</v>
      </c>
      <c r="T14">
        <v>5.0951061248779297</v>
      </c>
      <c r="U14">
        <v>4.6592922210693404</v>
      </c>
      <c r="V14">
        <v>4.5451555252075204</v>
      </c>
      <c r="W14" s="17">
        <v>0.114136695861816</v>
      </c>
      <c r="X14">
        <v>0.54995059967041005</v>
      </c>
      <c r="Y14">
        <v>0.54995059967041005</v>
      </c>
      <c r="Z14">
        <v>0.8</v>
      </c>
      <c r="AA14">
        <v>1</v>
      </c>
      <c r="AB14">
        <v>0.55555555555555602</v>
      </c>
      <c r="AC14">
        <v>0.71428571428571397</v>
      </c>
      <c r="AD14">
        <v>0</v>
      </c>
      <c r="AE14">
        <v>0.2</v>
      </c>
    </row>
    <row r="15" spans="1:31" x14ac:dyDescent="0.15">
      <c r="A15" s="6">
        <v>348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12.667484283447299</v>
      </c>
      <c r="L15" s="10">
        <v>0.58145904541015603</v>
      </c>
      <c r="M15">
        <v>0.38654327392578097</v>
      </c>
      <c r="N15">
        <v>11.4797058105469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5.5114040374755904</v>
      </c>
      <c r="U15">
        <v>5.0303702354431197</v>
      </c>
      <c r="V15">
        <v>4.9127755165100098</v>
      </c>
      <c r="W15" s="17">
        <v>0.117594718933105</v>
      </c>
      <c r="X15">
        <v>0.59862852096557595</v>
      </c>
      <c r="Y15">
        <v>0.59862852096557595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437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10.362770080566399</v>
      </c>
      <c r="L16" s="10">
        <v>0.80359649658203103</v>
      </c>
      <c r="M16">
        <v>0.199333190917969</v>
      </c>
      <c r="N16">
        <v>8.9276485443115199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5.5548152923584002</v>
      </c>
      <c r="U16">
        <v>5.0090694427490199</v>
      </c>
      <c r="V16">
        <v>4.8900384902954102</v>
      </c>
      <c r="W16" s="17">
        <v>0.119030952453613</v>
      </c>
      <c r="X16">
        <v>0.66477680206298795</v>
      </c>
      <c r="Y16">
        <v>0.66477680206298795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879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12.1690883636475</v>
      </c>
      <c r="L17" s="10">
        <v>0.76646423339843694</v>
      </c>
      <c r="M17">
        <v>0.56353759765625</v>
      </c>
      <c r="N17">
        <v>10.640342712402299</v>
      </c>
      <c r="O17">
        <v>6</v>
      </c>
      <c r="P17">
        <v>6</v>
      </c>
      <c r="Q17">
        <v>15</v>
      </c>
      <c r="R17" s="16">
        <v>0.4</v>
      </c>
      <c r="S17" s="16">
        <f t="shared" si="0"/>
        <v>0.6</v>
      </c>
      <c r="T17">
        <v>4.9484233856201199</v>
      </c>
      <c r="U17">
        <v>4.54335594177246</v>
      </c>
      <c r="V17">
        <v>4.4045906066894496</v>
      </c>
      <c r="W17" s="17">
        <v>0.13876533508300801</v>
      </c>
      <c r="X17">
        <v>0.54383277893066395</v>
      </c>
      <c r="Y17">
        <v>0.54383277893066395</v>
      </c>
      <c r="Z17">
        <v>0.6</v>
      </c>
      <c r="AA17">
        <v>0.9</v>
      </c>
      <c r="AB17">
        <v>0.6</v>
      </c>
      <c r="AC17">
        <v>0.72</v>
      </c>
      <c r="AD17">
        <v>0.1</v>
      </c>
      <c r="AE17">
        <v>0.3</v>
      </c>
    </row>
    <row r="18" spans="1:31" x14ac:dyDescent="0.15">
      <c r="A18" s="6">
        <v>165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12.1975288391113</v>
      </c>
      <c r="L18" s="10">
        <v>0.72703552246093694</v>
      </c>
      <c r="M18">
        <v>0.51640319824218694</v>
      </c>
      <c r="N18">
        <v>10.6387157440185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5.1443672180175799</v>
      </c>
      <c r="U18">
        <v>4.70526123046875</v>
      </c>
      <c r="V18">
        <v>4.5597567558288601</v>
      </c>
      <c r="W18" s="17">
        <v>0.14550447463989299</v>
      </c>
      <c r="X18">
        <v>0.58461046218872104</v>
      </c>
      <c r="Y18">
        <v>0.58461046218872104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x14ac:dyDescent="0.15">
      <c r="A19" s="6">
        <v>503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12.247621536254901</v>
      </c>
      <c r="L19" s="10">
        <v>0.67316055297851596</v>
      </c>
      <c r="M19">
        <v>0.45738601684570301</v>
      </c>
      <c r="N19">
        <v>10.702716827392599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5.0876998901367196</v>
      </c>
      <c r="U19">
        <v>4.6474313735961896</v>
      </c>
      <c r="V19">
        <v>4.4998464584350604</v>
      </c>
      <c r="W19" s="17">
        <v>0.14758491516113301</v>
      </c>
      <c r="X19">
        <v>0.58785343170166005</v>
      </c>
      <c r="Y19">
        <v>0.58785343170166005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418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11.902868270874</v>
      </c>
      <c r="L20" s="10">
        <v>0.75605010986328103</v>
      </c>
      <c r="M20">
        <v>0.54892730712890603</v>
      </c>
      <c r="N20">
        <v>10.314151763916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5.3042507171630904</v>
      </c>
      <c r="U20">
        <v>4.87205266952515</v>
      </c>
      <c r="V20">
        <v>4.7202200889587402</v>
      </c>
      <c r="W20" s="17">
        <v>0.151832580566406</v>
      </c>
      <c r="X20">
        <v>0.58403062820434604</v>
      </c>
      <c r="Y20">
        <v>0.58403062820434604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354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11.8744087219238</v>
      </c>
      <c r="L21" s="10">
        <v>0.70819473266601596</v>
      </c>
      <c r="M21">
        <v>0.483871459960937</v>
      </c>
      <c r="N21">
        <v>10.163694381713899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5.0078620910644496</v>
      </c>
      <c r="U21">
        <v>4.6017813682556197</v>
      </c>
      <c r="V21">
        <v>4.4419045448303196</v>
      </c>
      <c r="W21" s="17">
        <v>0.159876823425293</v>
      </c>
      <c r="X21">
        <v>0.56595754623413097</v>
      </c>
      <c r="Y21">
        <v>0.56595754623413097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s="2" customFormat="1" x14ac:dyDescent="0.15">
      <c r="A22" s="7">
        <v>423</v>
      </c>
      <c r="B22" s="2">
        <v>19</v>
      </c>
      <c r="C22" s="2">
        <v>1</v>
      </c>
      <c r="D22" s="2">
        <v>10</v>
      </c>
      <c r="E22" s="2">
        <v>10</v>
      </c>
      <c r="F22" s="2">
        <v>10</v>
      </c>
      <c r="G22" s="2">
        <v>0</v>
      </c>
      <c r="H22" s="2">
        <v>9</v>
      </c>
      <c r="I22" s="2">
        <v>1</v>
      </c>
      <c r="J22" s="2">
        <v>0.95</v>
      </c>
      <c r="K22" s="11">
        <v>12.7167263031006</v>
      </c>
      <c r="L22" s="11">
        <v>0.750457763671875</v>
      </c>
      <c r="M22" s="2">
        <v>0.52469635009765603</v>
      </c>
      <c r="N22" s="2">
        <v>11.038276672363301</v>
      </c>
      <c r="O22" s="2">
        <v>8</v>
      </c>
      <c r="P22" s="2">
        <v>8</v>
      </c>
      <c r="Q22" s="2">
        <v>18</v>
      </c>
      <c r="R22" s="18">
        <v>0.44440000000000002</v>
      </c>
      <c r="S22" s="18">
        <f t="shared" si="0"/>
        <v>0.8</v>
      </c>
      <c r="T22" s="2">
        <v>5.4363975524902299</v>
      </c>
      <c r="U22" s="2">
        <v>4.9653482437133798</v>
      </c>
      <c r="V22" s="2">
        <v>4.8048963546752903</v>
      </c>
      <c r="W22" s="11">
        <v>0.16045188903808599</v>
      </c>
      <c r="X22" s="2">
        <v>0.63150119781494096</v>
      </c>
      <c r="Y22" s="2">
        <v>0.63150119781494096</v>
      </c>
      <c r="Z22" s="2">
        <v>0.8</v>
      </c>
      <c r="AA22" s="2">
        <v>1</v>
      </c>
      <c r="AB22" s="2">
        <v>0.55555555555555602</v>
      </c>
      <c r="AC22" s="2">
        <v>0.71428571428571397</v>
      </c>
      <c r="AD22" s="2">
        <v>0</v>
      </c>
      <c r="AE22" s="2">
        <v>0.2</v>
      </c>
    </row>
    <row r="23" spans="1:31" x14ac:dyDescent="0.15">
      <c r="A23" s="6">
        <v>675</v>
      </c>
      <c r="B23">
        <v>15</v>
      </c>
      <c r="C23">
        <v>5</v>
      </c>
      <c r="D23">
        <v>10</v>
      </c>
      <c r="E23">
        <v>10</v>
      </c>
      <c r="F23">
        <v>9</v>
      </c>
      <c r="G23">
        <v>1</v>
      </c>
      <c r="H23">
        <v>6</v>
      </c>
      <c r="I23">
        <v>4</v>
      </c>
      <c r="J23">
        <v>0.75</v>
      </c>
      <c r="K23" s="3">
        <v>8.2255935668945295</v>
      </c>
      <c r="L23" s="10">
        <v>4.04166603088379</v>
      </c>
      <c r="M23">
        <v>2.92131423950195</v>
      </c>
      <c r="N23">
        <v>4.1723251342773402</v>
      </c>
      <c r="O23">
        <v>2</v>
      </c>
      <c r="P23">
        <v>2</v>
      </c>
      <c r="Q23">
        <v>11</v>
      </c>
      <c r="R23" s="16">
        <v>0.18179999999999999</v>
      </c>
      <c r="S23" s="16">
        <f t="shared" si="0"/>
        <v>0.2</v>
      </c>
      <c r="T23">
        <v>2.9559211730957</v>
      </c>
      <c r="U23">
        <v>2.7484648227691602</v>
      </c>
      <c r="V23">
        <v>2.5043489933013898</v>
      </c>
      <c r="W23" s="17">
        <v>0.24411582946777299</v>
      </c>
      <c r="X23">
        <v>0.45157217979431202</v>
      </c>
      <c r="Y23">
        <v>0.45157217979431202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6">
        <v>325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7.8486690521240199</v>
      </c>
      <c r="L24" s="10">
        <v>4.0500717163085902</v>
      </c>
      <c r="M24">
        <v>3.0804080963134801</v>
      </c>
      <c r="N24">
        <v>3.9068298339843701</v>
      </c>
      <c r="O24">
        <v>2</v>
      </c>
      <c r="P24">
        <v>2</v>
      </c>
      <c r="Q24">
        <v>11</v>
      </c>
      <c r="R24" s="16">
        <v>0.18179999999999999</v>
      </c>
      <c r="S24" s="16">
        <f t="shared" ref="S24:S51" si="1">O24/E24</f>
        <v>0.2</v>
      </c>
      <c r="T24">
        <v>3.2830562591552699</v>
      </c>
      <c r="U24">
        <v>3.1005103588104199</v>
      </c>
      <c r="V24">
        <v>2.78123211860657</v>
      </c>
      <c r="W24" s="17">
        <v>0.31927824020385698</v>
      </c>
      <c r="X24">
        <v>0.50182414054870605</v>
      </c>
      <c r="Y24">
        <v>0.50182414054870605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s="1" customFormat="1" x14ac:dyDescent="0.15">
      <c r="A25" s="8">
        <v>552</v>
      </c>
      <c r="B25" s="1">
        <v>16</v>
      </c>
      <c r="C25" s="1">
        <v>4</v>
      </c>
      <c r="D25" s="1">
        <v>10</v>
      </c>
      <c r="E25" s="1">
        <v>10</v>
      </c>
      <c r="F25" s="1">
        <v>10</v>
      </c>
      <c r="G25" s="1">
        <v>0</v>
      </c>
      <c r="H25" s="1">
        <v>6</v>
      </c>
      <c r="I25" s="1">
        <v>4</v>
      </c>
      <c r="J25" s="1">
        <v>0.8</v>
      </c>
      <c r="K25" s="12">
        <v>9.2559547424316406</v>
      </c>
      <c r="L25" s="12">
        <v>4.1378879547119096</v>
      </c>
      <c r="M25" s="1">
        <v>2.82206153869629</v>
      </c>
      <c r="N25" s="1">
        <v>5.2405490875244096</v>
      </c>
      <c r="O25" s="1">
        <v>3</v>
      </c>
      <c r="P25" s="1">
        <v>3</v>
      </c>
      <c r="Q25" s="1">
        <v>13</v>
      </c>
      <c r="R25" s="19">
        <v>0.23080000000000001</v>
      </c>
      <c r="S25" s="19">
        <f t="shared" si="1"/>
        <v>0.3</v>
      </c>
      <c r="T25" s="1">
        <v>3.5596675872802699</v>
      </c>
      <c r="U25" s="1">
        <v>3.3212480545043901</v>
      </c>
      <c r="V25" s="1">
        <v>2.9677696228027299</v>
      </c>
      <c r="W25" s="12">
        <v>0.35347843170165999</v>
      </c>
      <c r="X25" s="1">
        <v>0.59189796447753895</v>
      </c>
      <c r="Y25" s="1">
        <v>0.59189796447753895</v>
      </c>
      <c r="Z25" s="1">
        <v>0.3</v>
      </c>
      <c r="AA25" s="1">
        <v>1</v>
      </c>
      <c r="AB25" s="1">
        <v>0.76923076923076905</v>
      </c>
      <c r="AC25" s="1">
        <v>0.86956521739130399</v>
      </c>
      <c r="AD25" s="1">
        <v>0</v>
      </c>
      <c r="AE25" s="1">
        <v>0.7</v>
      </c>
    </row>
    <row r="26" spans="1:31" x14ac:dyDescent="0.15">
      <c r="A26" s="6">
        <v>335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8.1520690917968697</v>
      </c>
      <c r="L26" s="10">
        <v>4.1897354125976598</v>
      </c>
      <c r="M26">
        <v>2.4435253143310498</v>
      </c>
      <c r="N26">
        <v>4.4322452545165998</v>
      </c>
      <c r="O26">
        <v>2</v>
      </c>
      <c r="P26">
        <v>2</v>
      </c>
      <c r="Q26">
        <v>12</v>
      </c>
      <c r="R26" s="16">
        <v>0.16669999999999999</v>
      </c>
      <c r="S26" s="16">
        <f t="shared" si="1"/>
        <v>0.2</v>
      </c>
      <c r="T26">
        <v>2.8813018798828098</v>
      </c>
      <c r="U26">
        <v>2.6755440235137899</v>
      </c>
      <c r="V26">
        <v>2.3734037876129102</v>
      </c>
      <c r="W26" s="17">
        <v>0.30214023590087902</v>
      </c>
      <c r="X26">
        <v>0.50789809226989702</v>
      </c>
      <c r="Y26">
        <v>0.50789809226989702</v>
      </c>
      <c r="Z26">
        <v>0.2</v>
      </c>
      <c r="AA26">
        <v>1</v>
      </c>
      <c r="AB26">
        <v>0.83333333333333304</v>
      </c>
      <c r="AC26">
        <v>0.90909090909090895</v>
      </c>
      <c r="AD26">
        <v>0</v>
      </c>
      <c r="AE26">
        <v>0.8</v>
      </c>
    </row>
    <row r="27" spans="1:31" x14ac:dyDescent="0.15">
      <c r="A27" s="6">
        <v>527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7.5849647521972701</v>
      </c>
      <c r="L27" s="10">
        <v>4.2265453338623002</v>
      </c>
      <c r="M27">
        <v>2.8944072723388699</v>
      </c>
      <c r="N27">
        <v>4.05257225036621</v>
      </c>
      <c r="O27">
        <v>2</v>
      </c>
      <c r="P27">
        <v>2</v>
      </c>
      <c r="Q27">
        <v>12</v>
      </c>
      <c r="R27" s="16">
        <v>0.16669999999999999</v>
      </c>
      <c r="S27" s="16">
        <f t="shared" si="1"/>
        <v>0.2</v>
      </c>
      <c r="T27">
        <v>2.9290847778320299</v>
      </c>
      <c r="U27">
        <v>2.7376651763915998</v>
      </c>
      <c r="V27">
        <v>2.4389052391052202</v>
      </c>
      <c r="W27" s="17">
        <v>0.29875993728637701</v>
      </c>
      <c r="X27">
        <v>0.49017953872680697</v>
      </c>
      <c r="Y27">
        <v>0.49017953872680697</v>
      </c>
      <c r="Z27">
        <v>0.2</v>
      </c>
      <c r="AA27">
        <v>1</v>
      </c>
      <c r="AB27">
        <v>0.83333333333333304</v>
      </c>
      <c r="AC27">
        <v>0.90909090909090895</v>
      </c>
      <c r="AD27">
        <v>0</v>
      </c>
      <c r="AE27">
        <v>0.8</v>
      </c>
    </row>
    <row r="28" spans="1:31" x14ac:dyDescent="0.15">
      <c r="A28" s="6">
        <v>680</v>
      </c>
      <c r="B28">
        <v>19</v>
      </c>
      <c r="C28">
        <v>1</v>
      </c>
      <c r="D28">
        <v>10</v>
      </c>
      <c r="E28">
        <v>10</v>
      </c>
      <c r="F28">
        <v>10</v>
      </c>
      <c r="G28">
        <v>0</v>
      </c>
      <c r="H28">
        <v>9</v>
      </c>
      <c r="I28">
        <v>1</v>
      </c>
      <c r="J28">
        <v>0.95</v>
      </c>
      <c r="K28" s="3">
        <v>12.677793502807599</v>
      </c>
      <c r="L28" s="10">
        <v>1.7241325378418</v>
      </c>
      <c r="M28">
        <v>1.41609954833984</v>
      </c>
      <c r="N28">
        <v>9.0904026031494105</v>
      </c>
      <c r="O28">
        <v>5</v>
      </c>
      <c r="P28">
        <v>5</v>
      </c>
      <c r="Q28">
        <v>15</v>
      </c>
      <c r="R28" s="16">
        <v>0.33329999999999999</v>
      </c>
      <c r="S28" s="16">
        <f t="shared" si="1"/>
        <v>0.5</v>
      </c>
      <c r="T28">
        <v>5.0513935089111301</v>
      </c>
      <c r="U28">
        <v>4.7370834350585902</v>
      </c>
      <c r="V28">
        <v>4.409912109375</v>
      </c>
      <c r="W28" s="17">
        <v>0.32717132568359403</v>
      </c>
      <c r="X28">
        <v>0.64148139953613303</v>
      </c>
      <c r="Y28">
        <v>0.64148139953613303</v>
      </c>
      <c r="Z28">
        <v>0.5</v>
      </c>
      <c r="AA28">
        <v>1</v>
      </c>
      <c r="AB28">
        <v>0.66666666666666696</v>
      </c>
      <c r="AC28">
        <v>0.8</v>
      </c>
      <c r="AD28">
        <v>0</v>
      </c>
      <c r="AE28">
        <v>0.5</v>
      </c>
    </row>
    <row r="29" spans="1:31" x14ac:dyDescent="0.15">
      <c r="A29" s="6">
        <v>461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9.2616291046142596</v>
      </c>
      <c r="L29" s="10">
        <v>4.6226501464843697</v>
      </c>
      <c r="M29">
        <v>2.5670814514160201</v>
      </c>
      <c r="N29">
        <v>5.1668167114257804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3.24592208862305</v>
      </c>
      <c r="U29">
        <v>2.9968285560607901</v>
      </c>
      <c r="V29">
        <v>2.6563353538513201</v>
      </c>
      <c r="W29" s="17">
        <v>0.34049320220947299</v>
      </c>
      <c r="X29">
        <v>0.58958673477172896</v>
      </c>
      <c r="Y29">
        <v>0.58958673477172896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385</v>
      </c>
      <c r="B30">
        <v>20</v>
      </c>
      <c r="C30">
        <v>0</v>
      </c>
      <c r="D30">
        <v>10</v>
      </c>
      <c r="E30">
        <v>10</v>
      </c>
      <c r="F30">
        <v>10</v>
      </c>
      <c r="G30">
        <v>0</v>
      </c>
      <c r="H30">
        <v>10</v>
      </c>
      <c r="I30">
        <v>0</v>
      </c>
      <c r="J30">
        <v>1</v>
      </c>
      <c r="K30" s="3">
        <v>9999</v>
      </c>
      <c r="L30" s="10">
        <v>1.57627105712891</v>
      </c>
      <c r="M30">
        <v>9999</v>
      </c>
      <c r="N30">
        <v>9999</v>
      </c>
      <c r="O30">
        <v>6</v>
      </c>
      <c r="P30">
        <v>6</v>
      </c>
      <c r="Q30">
        <v>16</v>
      </c>
      <c r="R30" s="16">
        <v>0.375</v>
      </c>
      <c r="S30" s="16">
        <f t="shared" si="1"/>
        <v>0.6</v>
      </c>
      <c r="T30">
        <v>5.2552146911621103</v>
      </c>
      <c r="U30">
        <v>4.9526901245117196</v>
      </c>
      <c r="V30">
        <v>4.6283712387084996</v>
      </c>
      <c r="W30" s="17">
        <v>0.32431888580322299</v>
      </c>
      <c r="X30">
        <v>0.62684345245361295</v>
      </c>
      <c r="Y30">
        <v>0.62684345245361295</v>
      </c>
      <c r="Z30">
        <v>0.6</v>
      </c>
      <c r="AA30">
        <v>1</v>
      </c>
      <c r="AB30">
        <v>0.625</v>
      </c>
      <c r="AC30">
        <v>0.76923076923076905</v>
      </c>
      <c r="AD30">
        <v>0</v>
      </c>
      <c r="AE30">
        <v>0.4</v>
      </c>
    </row>
    <row r="31" spans="1:31" x14ac:dyDescent="0.15">
      <c r="A31" s="6">
        <v>482</v>
      </c>
      <c r="B31">
        <v>19</v>
      </c>
      <c r="C31">
        <v>1</v>
      </c>
      <c r="D31">
        <v>10</v>
      </c>
      <c r="E31">
        <v>10</v>
      </c>
      <c r="F31">
        <v>10</v>
      </c>
      <c r="G31">
        <v>0</v>
      </c>
      <c r="H31">
        <v>9</v>
      </c>
      <c r="I31">
        <v>1</v>
      </c>
      <c r="J31">
        <v>0.95</v>
      </c>
      <c r="K31" s="3">
        <v>11.742067337036101</v>
      </c>
      <c r="L31" s="10">
        <v>1.63059234619141</v>
      </c>
      <c r="M31">
        <v>1.34928131103516</v>
      </c>
      <c r="N31">
        <v>8.4218254089355504</v>
      </c>
      <c r="O31">
        <v>5</v>
      </c>
      <c r="P31">
        <v>5</v>
      </c>
      <c r="Q31">
        <v>15</v>
      </c>
      <c r="R31" s="16">
        <v>0.33329999999999999</v>
      </c>
      <c r="S31" s="16">
        <f t="shared" si="1"/>
        <v>0.5</v>
      </c>
      <c r="T31">
        <v>4.3882617950439498</v>
      </c>
      <c r="U31">
        <v>4.1215224266052202</v>
      </c>
      <c r="V31">
        <v>3.8507843017578098</v>
      </c>
      <c r="W31" s="17">
        <v>0.270738124847412</v>
      </c>
      <c r="X31">
        <v>0.53747749328613303</v>
      </c>
      <c r="Y31">
        <v>0.53747749328613303</v>
      </c>
      <c r="Z31">
        <v>0.5</v>
      </c>
      <c r="AA31">
        <v>1</v>
      </c>
      <c r="AB31">
        <v>0.66666666666666696</v>
      </c>
      <c r="AC31">
        <v>0.8</v>
      </c>
      <c r="AD31">
        <v>0</v>
      </c>
      <c r="AE31">
        <v>0.5</v>
      </c>
    </row>
    <row r="32" spans="1:31" x14ac:dyDescent="0.15">
      <c r="A32" s="6">
        <v>753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 s="3">
        <v>8.7162609100341797</v>
      </c>
      <c r="L32" s="10">
        <v>1.7887706756591799</v>
      </c>
      <c r="M32">
        <v>0.74873352050781194</v>
      </c>
      <c r="N32">
        <v>6.4296302795410201</v>
      </c>
      <c r="O32">
        <v>5</v>
      </c>
      <c r="P32">
        <v>5</v>
      </c>
      <c r="Q32">
        <v>15</v>
      </c>
      <c r="R32" s="16">
        <v>0.33329999999999999</v>
      </c>
      <c r="S32" s="16">
        <f t="shared" si="1"/>
        <v>0.5</v>
      </c>
      <c r="T32">
        <v>4.3663463592529297</v>
      </c>
      <c r="U32">
        <v>3.9760718345642099</v>
      </c>
      <c r="V32">
        <v>3.7783355712890598</v>
      </c>
      <c r="W32" s="17">
        <v>0.19773626327514701</v>
      </c>
      <c r="X32">
        <v>0.58801078796386697</v>
      </c>
      <c r="Y32">
        <v>0.58801078796386697</v>
      </c>
      <c r="Z32">
        <v>0.5</v>
      </c>
      <c r="AA32">
        <v>1</v>
      </c>
      <c r="AB32">
        <v>0.66666666666666696</v>
      </c>
      <c r="AC32">
        <v>0.8</v>
      </c>
      <c r="AD32">
        <v>0</v>
      </c>
      <c r="AE32">
        <v>0.5</v>
      </c>
    </row>
    <row r="33" spans="1:31" x14ac:dyDescent="0.15">
      <c r="A33" s="6">
        <v>0</v>
      </c>
      <c r="B33">
        <v>18</v>
      </c>
      <c r="C33">
        <v>2</v>
      </c>
      <c r="D33">
        <v>10</v>
      </c>
      <c r="E33">
        <v>10</v>
      </c>
      <c r="F33">
        <v>10</v>
      </c>
      <c r="G33">
        <v>0</v>
      </c>
      <c r="H33">
        <v>8</v>
      </c>
      <c r="I33">
        <v>2</v>
      </c>
      <c r="J33">
        <v>0.9</v>
      </c>
      <c r="K33" s="3">
        <v>10.8487205505371</v>
      </c>
      <c r="L33" s="10">
        <v>2.2319488525390598</v>
      </c>
      <c r="M33">
        <v>1.5590057373046899</v>
      </c>
      <c r="N33">
        <v>7.4062690734863299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4.5414714813232404</v>
      </c>
      <c r="U33">
        <v>4.2360644340515101</v>
      </c>
      <c r="V33">
        <v>3.9238123893737802</v>
      </c>
      <c r="W33" s="17">
        <v>0.31225204467773399</v>
      </c>
      <c r="X33">
        <v>0.617659091949463</v>
      </c>
      <c r="Y33">
        <v>0.617659091949463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471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9.5644092559814506</v>
      </c>
      <c r="L34" s="10">
        <v>1.7996177673339799</v>
      </c>
      <c r="M34">
        <v>1.2210121154785201</v>
      </c>
      <c r="N34">
        <v>6.8129844665527299</v>
      </c>
      <c r="O34">
        <v>6</v>
      </c>
      <c r="P34">
        <v>6</v>
      </c>
      <c r="Q34">
        <v>16</v>
      </c>
      <c r="R34" s="16">
        <v>0.375</v>
      </c>
      <c r="S34" s="16">
        <f t="shared" si="1"/>
        <v>0.6</v>
      </c>
      <c r="T34">
        <v>4.6843013763427699</v>
      </c>
      <c r="U34">
        <v>4.3179864883422896</v>
      </c>
      <c r="V34">
        <v>4.0765180587768501</v>
      </c>
      <c r="W34" s="17">
        <v>0.24146842956542999</v>
      </c>
      <c r="X34">
        <v>0.60778331756591797</v>
      </c>
      <c r="Y34">
        <v>0.60778331756591797</v>
      </c>
      <c r="Z34">
        <v>0.6</v>
      </c>
      <c r="AA34">
        <v>1</v>
      </c>
      <c r="AB34">
        <v>0.625</v>
      </c>
      <c r="AC34">
        <v>0.76923076923076905</v>
      </c>
      <c r="AD34">
        <v>0</v>
      </c>
      <c r="AE34">
        <v>0.4</v>
      </c>
    </row>
    <row r="35" spans="1:31" x14ac:dyDescent="0.15">
      <c r="A35" s="6">
        <v>416</v>
      </c>
      <c r="B35">
        <v>19</v>
      </c>
      <c r="C35">
        <v>1</v>
      </c>
      <c r="D35">
        <v>10</v>
      </c>
      <c r="E35">
        <v>10</v>
      </c>
      <c r="F35">
        <v>10</v>
      </c>
      <c r="G35">
        <v>0</v>
      </c>
      <c r="H35">
        <v>9</v>
      </c>
      <c r="I35">
        <v>1</v>
      </c>
      <c r="J35">
        <v>0.95</v>
      </c>
      <c r="K35" s="3">
        <v>12.912279129028301</v>
      </c>
      <c r="L35" s="10">
        <v>1.8050498962402299</v>
      </c>
      <c r="M35">
        <v>1.61069488525391</v>
      </c>
      <c r="N35">
        <v>10.397825241088899</v>
      </c>
      <c r="O35">
        <v>8</v>
      </c>
      <c r="P35">
        <v>8</v>
      </c>
      <c r="Q35">
        <v>18</v>
      </c>
      <c r="R35" s="16">
        <v>0.44440000000000002</v>
      </c>
      <c r="S35" s="16">
        <f t="shared" si="1"/>
        <v>0.8</v>
      </c>
      <c r="T35">
        <v>5.0610771179199201</v>
      </c>
      <c r="U35">
        <v>4.6764202117919904</v>
      </c>
      <c r="V35">
        <v>4.4359002113342303</v>
      </c>
      <c r="W35" s="17">
        <v>0.240520000457764</v>
      </c>
      <c r="X35">
        <v>0.62517690658569303</v>
      </c>
      <c r="Y35">
        <v>0.62517690658569303</v>
      </c>
      <c r="Z35">
        <v>0.8</v>
      </c>
      <c r="AA35">
        <v>1</v>
      </c>
      <c r="AB35">
        <v>0.55555555555555602</v>
      </c>
      <c r="AC35">
        <v>0.71428571428571397</v>
      </c>
      <c r="AD35">
        <v>0</v>
      </c>
      <c r="AE35">
        <v>0.2</v>
      </c>
    </row>
    <row r="36" spans="1:31" x14ac:dyDescent="0.15">
      <c r="A36" s="6">
        <v>702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13.035551071166999</v>
      </c>
      <c r="L36" s="10">
        <v>1.8518524169921899</v>
      </c>
      <c r="M36">
        <v>1.5735511779785201</v>
      </c>
      <c r="N36">
        <v>9.6432857513427699</v>
      </c>
      <c r="O36">
        <v>6</v>
      </c>
      <c r="P36">
        <v>6</v>
      </c>
      <c r="Q36">
        <v>16</v>
      </c>
      <c r="R36" s="16">
        <v>0.375</v>
      </c>
      <c r="S36" s="16">
        <f t="shared" si="1"/>
        <v>0.6</v>
      </c>
      <c r="T36">
        <v>5.0322628021240199</v>
      </c>
      <c r="U36">
        <v>4.7077298164367702</v>
      </c>
      <c r="V36">
        <v>4.3833518028259304</v>
      </c>
      <c r="W36" s="17">
        <v>0.32437801361084001</v>
      </c>
      <c r="X36">
        <v>0.64891099929809604</v>
      </c>
      <c r="Y36">
        <v>0.64891099929809604</v>
      </c>
      <c r="Z36">
        <v>0.6</v>
      </c>
      <c r="AA36">
        <v>1</v>
      </c>
      <c r="AB36">
        <v>0.625</v>
      </c>
      <c r="AC36">
        <v>0.76923076923076905</v>
      </c>
      <c r="AD36">
        <v>0</v>
      </c>
      <c r="AE36">
        <v>0.4</v>
      </c>
    </row>
    <row r="37" spans="1:31" x14ac:dyDescent="0.15">
      <c r="A37" s="6">
        <v>372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9.7259521484375</v>
      </c>
      <c r="L37" s="10">
        <v>1.8701305389404299</v>
      </c>
      <c r="M37">
        <v>1.30063629150391</v>
      </c>
      <c r="N37">
        <v>6.9722824096679696</v>
      </c>
      <c r="O37">
        <v>7</v>
      </c>
      <c r="P37">
        <v>7</v>
      </c>
      <c r="Q37">
        <v>17</v>
      </c>
      <c r="R37" s="16">
        <v>0.4118</v>
      </c>
      <c r="S37" s="16">
        <f t="shared" si="1"/>
        <v>0.7</v>
      </c>
      <c r="T37">
        <v>4.3793849945068404</v>
      </c>
      <c r="U37">
        <v>4.0353412628173801</v>
      </c>
      <c r="V37">
        <v>3.7894587516784699</v>
      </c>
      <c r="W37" s="17">
        <v>0.24588251113891599</v>
      </c>
      <c r="X37">
        <v>0.58992624282836903</v>
      </c>
      <c r="Y37">
        <v>0.58992624282836903</v>
      </c>
      <c r="Z37">
        <v>0.7</v>
      </c>
      <c r="AA37">
        <v>1</v>
      </c>
      <c r="AB37">
        <v>0.58823529411764697</v>
      </c>
      <c r="AC37">
        <v>0.74074074074074103</v>
      </c>
      <c r="AD37">
        <v>0</v>
      </c>
      <c r="AE37">
        <v>0.3</v>
      </c>
    </row>
    <row r="38" spans="1:31" x14ac:dyDescent="0.15">
      <c r="A38" s="6">
        <v>533</v>
      </c>
      <c r="B38">
        <v>19</v>
      </c>
      <c r="C38">
        <v>1</v>
      </c>
      <c r="D38">
        <v>10</v>
      </c>
      <c r="E38">
        <v>10</v>
      </c>
      <c r="F38">
        <v>10</v>
      </c>
      <c r="G38">
        <v>0</v>
      </c>
      <c r="H38">
        <v>9</v>
      </c>
      <c r="I38">
        <v>1</v>
      </c>
      <c r="J38">
        <v>0.95</v>
      </c>
      <c r="K38" s="3">
        <v>12.4168815612793</v>
      </c>
      <c r="L38" s="10">
        <v>1.8768482208252</v>
      </c>
      <c r="M38">
        <v>1.6374874114990201</v>
      </c>
      <c r="N38">
        <v>9.3175468444824201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4.5146732330322301</v>
      </c>
      <c r="U38">
        <v>4.2346105575561497</v>
      </c>
      <c r="V38">
        <v>3.9387907981872599</v>
      </c>
      <c r="W38" s="17">
        <v>0.29581975936889598</v>
      </c>
      <c r="X38">
        <v>0.57588243484497104</v>
      </c>
      <c r="Y38">
        <v>0.57588243484497104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642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8.2491436004638707</v>
      </c>
      <c r="L39" s="10">
        <v>4.6044292449951199</v>
      </c>
      <c r="M39">
        <v>2.0677585601806601</v>
      </c>
      <c r="N39">
        <v>4.8840045928955096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2.98447608947754</v>
      </c>
      <c r="U39">
        <v>2.7169127464294398</v>
      </c>
      <c r="V39">
        <v>2.4534752368927002</v>
      </c>
      <c r="W39" s="17">
        <v>0.263437509536743</v>
      </c>
      <c r="X39">
        <v>0.53100085258483898</v>
      </c>
      <c r="Y39">
        <v>0.53100085258483898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252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8.7380867004394496</v>
      </c>
      <c r="L40" s="10">
        <v>4.4457092285156197</v>
      </c>
      <c r="M40">
        <v>1.58784103393555</v>
      </c>
      <c r="N40">
        <v>5.9678459167480504</v>
      </c>
      <c r="O40">
        <v>3</v>
      </c>
      <c r="P40">
        <v>3</v>
      </c>
      <c r="Q40">
        <v>13</v>
      </c>
      <c r="R40" s="16">
        <v>0.23080000000000001</v>
      </c>
      <c r="S40" s="16">
        <f t="shared" si="1"/>
        <v>0.3</v>
      </c>
      <c r="T40">
        <v>3.3211708068847701</v>
      </c>
      <c r="U40">
        <v>2.9828233718872101</v>
      </c>
      <c r="V40">
        <v>2.75333952903748</v>
      </c>
      <c r="W40" s="17">
        <v>0.229483842849731</v>
      </c>
      <c r="X40">
        <v>0.56783127784729004</v>
      </c>
      <c r="Y40">
        <v>0.56783127784729004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177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8.6291904449462908</v>
      </c>
      <c r="L41" s="10">
        <v>4.4894237518310502</v>
      </c>
      <c r="M41">
        <v>3.3369007110595699</v>
      </c>
      <c r="N41">
        <v>5.9744815826415998</v>
      </c>
      <c r="O41">
        <v>3</v>
      </c>
      <c r="P41">
        <v>3</v>
      </c>
      <c r="Q41">
        <v>13</v>
      </c>
      <c r="R41" s="16">
        <v>0.23080000000000001</v>
      </c>
      <c r="S41" s="16">
        <f t="shared" si="1"/>
        <v>0.3</v>
      </c>
      <c r="T41">
        <v>3.1199245452880899</v>
      </c>
      <c r="U41">
        <v>2.8528888225555402</v>
      </c>
      <c r="V41">
        <v>2.5727081298828098</v>
      </c>
      <c r="W41" s="17">
        <v>0.28018069267272899</v>
      </c>
      <c r="X41">
        <v>0.54721641540527299</v>
      </c>
      <c r="Y41">
        <v>0.54721641540527299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284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8.4035091400146502</v>
      </c>
      <c r="L42" s="10">
        <v>4.52109718322754</v>
      </c>
      <c r="M42">
        <v>3.25227546691894</v>
      </c>
      <c r="N42">
        <v>5.2271785736084002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2.8538036346435498</v>
      </c>
      <c r="U42">
        <v>2.6473078727722199</v>
      </c>
      <c r="V42">
        <v>2.3487524986267099</v>
      </c>
      <c r="W42" s="17">
        <v>0.29855537414550798</v>
      </c>
      <c r="X42">
        <v>0.50505113601684604</v>
      </c>
      <c r="Y42">
        <v>0.50505113601684604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809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8.2403850555419904</v>
      </c>
      <c r="L43" s="10">
        <v>4.6117877960205096</v>
      </c>
      <c r="M43">
        <v>1.9810218811035201</v>
      </c>
      <c r="N43">
        <v>4.6868820190429696</v>
      </c>
      <c r="O43">
        <v>3</v>
      </c>
      <c r="P43">
        <v>3</v>
      </c>
      <c r="Q43">
        <v>13</v>
      </c>
      <c r="R43" s="16">
        <v>0.23080000000000001</v>
      </c>
      <c r="S43" s="16">
        <f t="shared" si="1"/>
        <v>0.3</v>
      </c>
      <c r="T43">
        <v>3.2591457366943399</v>
      </c>
      <c r="U43">
        <v>2.9558663368225102</v>
      </c>
      <c r="V43">
        <v>2.6988549232482901</v>
      </c>
      <c r="W43" s="17">
        <v>0.25701141357421903</v>
      </c>
      <c r="X43">
        <v>0.56029081344604503</v>
      </c>
      <c r="Y43">
        <v>0.56029081344604503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s="1" customFormat="1" x14ac:dyDescent="0.15">
      <c r="A44" s="8">
        <v>944</v>
      </c>
      <c r="B44" s="1">
        <v>13</v>
      </c>
      <c r="C44" s="1">
        <v>7</v>
      </c>
      <c r="D44" s="1">
        <v>10</v>
      </c>
      <c r="E44" s="1">
        <v>10</v>
      </c>
      <c r="F44" s="1">
        <v>10</v>
      </c>
      <c r="G44" s="1">
        <v>0</v>
      </c>
      <c r="H44" s="1">
        <v>3</v>
      </c>
      <c r="I44" s="1">
        <v>7</v>
      </c>
      <c r="J44" s="1">
        <v>0.65</v>
      </c>
      <c r="K44" s="12">
        <v>8.2326736450195295</v>
      </c>
      <c r="L44" s="12">
        <v>4.9250335693359402</v>
      </c>
      <c r="M44" s="1">
        <v>1.24188232421875</v>
      </c>
      <c r="N44" s="1">
        <v>5.7638072967529297</v>
      </c>
      <c r="O44" s="1">
        <v>2</v>
      </c>
      <c r="P44" s="1">
        <v>2</v>
      </c>
      <c r="Q44" s="1">
        <v>12</v>
      </c>
      <c r="R44" s="19">
        <v>0.16669999999999999</v>
      </c>
      <c r="S44" s="19">
        <f t="shared" si="1"/>
        <v>0.2</v>
      </c>
      <c r="T44" s="1">
        <v>2.97713279724121</v>
      </c>
      <c r="U44" s="1">
        <v>2.6054446697235099</v>
      </c>
      <c r="V44" s="1">
        <v>2.4249529838561998</v>
      </c>
      <c r="W44" s="12">
        <v>0.18049168586730999</v>
      </c>
      <c r="X44" s="1">
        <v>0.55217981338500999</v>
      </c>
      <c r="Y44" s="1">
        <v>0.55217981338500999</v>
      </c>
      <c r="Z44" s="1">
        <v>0.2</v>
      </c>
      <c r="AA44" s="1">
        <v>1</v>
      </c>
      <c r="AB44" s="1">
        <v>0.83333333333333304</v>
      </c>
      <c r="AC44" s="1">
        <v>0.90909090909090895</v>
      </c>
      <c r="AD44" s="1">
        <v>0</v>
      </c>
      <c r="AE44" s="1">
        <v>0.8</v>
      </c>
    </row>
    <row r="45" spans="1:31" x14ac:dyDescent="0.15">
      <c r="A45" s="6">
        <v>150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 s="3">
        <v>8.5033740997314506</v>
      </c>
      <c r="L45" s="10">
        <v>4.7760276794433603</v>
      </c>
      <c r="M45">
        <v>1.00246429443359</v>
      </c>
      <c r="N45">
        <v>7.03369140625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3.2062320709228498</v>
      </c>
      <c r="U45">
        <v>2.7533073425293</v>
      </c>
      <c r="V45">
        <v>2.6248252391815199</v>
      </c>
      <c r="W45" s="17">
        <v>0.12848210334777799</v>
      </c>
      <c r="X45">
        <v>0.58140683174133301</v>
      </c>
      <c r="Y45">
        <v>0.58140683174133301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77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 s="3">
        <v>8.6666221618652308</v>
      </c>
      <c r="L46" s="10">
        <v>5.86057472229004</v>
      </c>
      <c r="M46">
        <v>2.9895076751709002</v>
      </c>
      <c r="N46">
        <v>5.2519721984863299</v>
      </c>
      <c r="O46">
        <v>1</v>
      </c>
      <c r="P46">
        <v>1</v>
      </c>
      <c r="Q46">
        <v>10</v>
      </c>
      <c r="R46" s="16">
        <v>0.1</v>
      </c>
      <c r="S46" s="16">
        <f t="shared" si="1"/>
        <v>0.1</v>
      </c>
      <c r="T46">
        <v>2.2257652282714799</v>
      </c>
      <c r="U46">
        <v>2.0427062511444101</v>
      </c>
      <c r="V46">
        <v>1.73527932167053</v>
      </c>
      <c r="W46" s="17">
        <v>0.30742692947387701</v>
      </c>
      <c r="X46">
        <v>0.49048590660095198</v>
      </c>
      <c r="Y46">
        <v>0.49048590660095198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6">
        <v>606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 s="3">
        <v>8.4685020446777308</v>
      </c>
      <c r="L47" s="10">
        <v>5.9465026855468697</v>
      </c>
      <c r="M47">
        <v>3.25703048706055</v>
      </c>
      <c r="N47">
        <v>4.5645465850830096</v>
      </c>
      <c r="O47">
        <v>1</v>
      </c>
      <c r="P47">
        <v>1</v>
      </c>
      <c r="Q47">
        <v>11</v>
      </c>
      <c r="R47" s="16">
        <v>9.0899999999999995E-2</v>
      </c>
      <c r="S47" s="16">
        <f t="shared" si="1"/>
        <v>0.1</v>
      </c>
      <c r="T47">
        <v>2.76801681518555</v>
      </c>
      <c r="U47">
        <v>2.5805613994598402</v>
      </c>
      <c r="V47">
        <v>2.2478957176208501</v>
      </c>
      <c r="W47" s="17">
        <v>0.33266568183898898</v>
      </c>
      <c r="X47">
        <v>0.52012109756469704</v>
      </c>
      <c r="Y47">
        <v>0.52012109756469704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43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9.2298812866210902</v>
      </c>
      <c r="L48" s="10">
        <v>6.3182888031005904</v>
      </c>
      <c r="M48">
        <v>6.0869979858398402</v>
      </c>
      <c r="N48">
        <v>4.2744293212890598</v>
      </c>
      <c r="O48">
        <v>0</v>
      </c>
      <c r="P48">
        <v>0</v>
      </c>
      <c r="Q48">
        <v>10</v>
      </c>
      <c r="R48" s="16">
        <v>0</v>
      </c>
      <c r="S48" s="16">
        <f t="shared" si="1"/>
        <v>0</v>
      </c>
      <c r="T48">
        <v>2.9062728881835902</v>
      </c>
      <c r="U48">
        <v>2.8424408435821502</v>
      </c>
      <c r="V48">
        <v>2.3762557506561302</v>
      </c>
      <c r="W48" s="17">
        <v>0.466185092926025</v>
      </c>
      <c r="X48">
        <v>0.53001713752746604</v>
      </c>
      <c r="Y48">
        <v>0.53001713752746604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</row>
    <row r="49" spans="1:31" s="1" customFormat="1" x14ac:dyDescent="0.15">
      <c r="A49" s="8">
        <v>616</v>
      </c>
      <c r="B49" s="1">
        <v>14</v>
      </c>
      <c r="C49" s="1">
        <v>6</v>
      </c>
      <c r="D49" s="1">
        <v>10</v>
      </c>
      <c r="E49" s="1">
        <v>10</v>
      </c>
      <c r="F49" s="1">
        <v>10</v>
      </c>
      <c r="G49" s="1">
        <v>0</v>
      </c>
      <c r="H49" s="1">
        <v>4</v>
      </c>
      <c r="I49" s="1">
        <v>6</v>
      </c>
      <c r="J49" s="1">
        <v>0.7</v>
      </c>
      <c r="K49" s="12">
        <v>8.7890281677246094</v>
      </c>
      <c r="L49" s="12">
        <v>6.4778995513915998</v>
      </c>
      <c r="M49" s="1">
        <v>5.6865520477294904</v>
      </c>
      <c r="N49" s="1">
        <v>4.4588947296142596</v>
      </c>
      <c r="O49" s="1">
        <v>0</v>
      </c>
      <c r="P49" s="1">
        <v>0</v>
      </c>
      <c r="Q49" s="1">
        <v>10</v>
      </c>
      <c r="R49" s="19">
        <v>0</v>
      </c>
      <c r="S49" s="19">
        <f t="shared" si="1"/>
        <v>0</v>
      </c>
      <c r="T49" s="1">
        <v>2.5340843200683598</v>
      </c>
      <c r="U49" s="1">
        <v>2.4535269737243599</v>
      </c>
      <c r="V49" s="1">
        <v>2.0244913101196298</v>
      </c>
      <c r="W49" s="12">
        <v>0.429035663604736</v>
      </c>
      <c r="X49" s="1">
        <v>0.50959300994873002</v>
      </c>
      <c r="Y49" s="1">
        <v>0.50959300994873002</v>
      </c>
      <c r="Z49" s="1">
        <v>0</v>
      </c>
      <c r="AA49" s="1">
        <v>1</v>
      </c>
      <c r="AB49" s="1">
        <v>1</v>
      </c>
      <c r="AC49" s="1">
        <v>1</v>
      </c>
      <c r="AD49" s="1">
        <v>0</v>
      </c>
      <c r="AE49" s="1">
        <v>1</v>
      </c>
    </row>
    <row r="50" spans="1:31" s="1" customFormat="1" x14ac:dyDescent="0.15">
      <c r="A50" s="8">
        <v>708</v>
      </c>
      <c r="B50" s="1">
        <v>15</v>
      </c>
      <c r="C50" s="1">
        <v>5</v>
      </c>
      <c r="D50" s="1">
        <v>10</v>
      </c>
      <c r="E50" s="1">
        <v>10</v>
      </c>
      <c r="F50" s="1">
        <v>10</v>
      </c>
      <c r="G50" s="1">
        <v>0</v>
      </c>
      <c r="H50" s="1">
        <v>5</v>
      </c>
      <c r="I50" s="1">
        <v>5</v>
      </c>
      <c r="J50" s="1">
        <v>0.75</v>
      </c>
      <c r="K50" s="12">
        <v>8.7745628356933594</v>
      </c>
      <c r="L50" s="12">
        <v>5.1227645874023402</v>
      </c>
      <c r="M50" s="1">
        <v>3.5468273162841801</v>
      </c>
      <c r="N50" s="1">
        <v>4.1517295837402299</v>
      </c>
      <c r="O50" s="1">
        <v>2</v>
      </c>
      <c r="P50" s="1">
        <v>2</v>
      </c>
      <c r="Q50" s="1">
        <v>12</v>
      </c>
      <c r="R50" s="19">
        <v>0.16669999999999999</v>
      </c>
      <c r="S50" s="19">
        <f t="shared" si="1"/>
        <v>0.2</v>
      </c>
      <c r="T50" s="1">
        <v>2.9684677124023402</v>
      </c>
      <c r="U50" s="1">
        <v>2.8054153919220002</v>
      </c>
      <c r="V50" s="1">
        <v>2.4249863624572701</v>
      </c>
      <c r="W50" s="12">
        <v>0.38042902946472201</v>
      </c>
      <c r="X50" s="1">
        <v>0.54348134994506803</v>
      </c>
      <c r="Y50" s="1">
        <v>0.54348134994506803</v>
      </c>
      <c r="Z50" s="1">
        <v>0.2</v>
      </c>
      <c r="AA50" s="1">
        <v>1</v>
      </c>
      <c r="AB50" s="1">
        <v>0.83333333333333304</v>
      </c>
      <c r="AC50" s="1">
        <v>0.90909090909090895</v>
      </c>
      <c r="AD50" s="1">
        <v>0</v>
      </c>
      <c r="AE50" s="1">
        <v>0.8</v>
      </c>
    </row>
    <row r="51" spans="1:31" x14ac:dyDescent="0.15">
      <c r="A51" s="6">
        <v>479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8.4685764312744105</v>
      </c>
      <c r="L51" s="10">
        <v>5.1287879943847701</v>
      </c>
      <c r="M51">
        <v>3.6624755859375</v>
      </c>
      <c r="N51">
        <v>3.7469463348388699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3.0307636260986301</v>
      </c>
      <c r="U51">
        <v>2.8745484352111799</v>
      </c>
      <c r="V51">
        <v>2.4898514747619598</v>
      </c>
      <c r="W51" s="17">
        <v>0.38469696044921903</v>
      </c>
      <c r="X51">
        <v>0.54091215133667003</v>
      </c>
      <c r="Y51">
        <v>0.54091215133667003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s="3" customFormat="1" x14ac:dyDescent="0.15">
      <c r="K52" s="13" t="s">
        <v>29</v>
      </c>
      <c r="L52" s="10">
        <f>AVERAGE(L2:L51)</f>
        <v>2.500842819213867</v>
      </c>
      <c r="W52" s="17">
        <f t="shared" ref="W52:AE52" si="2">AVERAGE(W2:W51)</f>
        <v>0.21538003444671627</v>
      </c>
      <c r="Z52" s="3">
        <f t="shared" si="2"/>
        <v>0.50000000000000011</v>
      </c>
      <c r="AA52" s="3">
        <f t="shared" si="2"/>
        <v>0.98599999999999999</v>
      </c>
      <c r="AB52" s="3">
        <f t="shared" si="2"/>
        <v>0.68591116623314785</v>
      </c>
      <c r="AC52" s="3">
        <f t="shared" si="2"/>
        <v>0.80196457255887521</v>
      </c>
      <c r="AD52" s="3">
        <f t="shared" si="2"/>
        <v>1.3999999999999999E-2</v>
      </c>
      <c r="AE52" s="3">
        <f t="shared" si="2"/>
        <v>0.4860000000000001</v>
      </c>
    </row>
    <row r="53" spans="1:31" s="3" customFormat="1" x14ac:dyDescent="0.15">
      <c r="K53" s="14" t="s">
        <v>30</v>
      </c>
      <c r="L53" s="10">
        <f>MAX(L2:L51)</f>
        <v>6.4778995513915998</v>
      </c>
      <c r="W53" s="17">
        <f t="shared" ref="W53:AE53" si="3">MAX(W2:W51)</f>
        <v>0.466185092926025</v>
      </c>
      <c r="Z53" s="3">
        <f t="shared" si="3"/>
        <v>0.9</v>
      </c>
      <c r="AA53" s="3">
        <f t="shared" si="3"/>
        <v>1</v>
      </c>
      <c r="AB53" s="3">
        <f t="shared" si="3"/>
        <v>1</v>
      </c>
      <c r="AC53" s="3">
        <f t="shared" si="3"/>
        <v>1</v>
      </c>
      <c r="AD53" s="3">
        <f t="shared" si="3"/>
        <v>0.1</v>
      </c>
      <c r="AE53" s="3">
        <f t="shared" si="3"/>
        <v>1</v>
      </c>
    </row>
    <row r="54" spans="1:31" s="3" customFormat="1" x14ac:dyDescent="0.15">
      <c r="L54" s="10">
        <f>MIN(L2:L51)</f>
        <v>0.44884490966796903</v>
      </c>
      <c r="W54" s="17">
        <f t="shared" ref="W54:AE54" si="4">MIN(W2:W51)</f>
        <v>1.3581752777099601E-2</v>
      </c>
      <c r="Z54" s="3">
        <f t="shared" si="4"/>
        <v>0</v>
      </c>
      <c r="AA54" s="3">
        <f t="shared" si="4"/>
        <v>0.9</v>
      </c>
      <c r="AB54" s="3">
        <f t="shared" si="4"/>
        <v>0.52631578947368396</v>
      </c>
      <c r="AC54" s="3">
        <f t="shared" si="4"/>
        <v>0.68965517241379304</v>
      </c>
      <c r="AD54" s="3">
        <f t="shared" si="4"/>
        <v>0</v>
      </c>
      <c r="AE54" s="3">
        <f t="shared" si="4"/>
        <v>0.1</v>
      </c>
    </row>
    <row r="55" spans="1:31" x14ac:dyDescent="0.15">
      <c r="K55" s="3"/>
      <c r="L55" s="10"/>
      <c r="W55" s="17"/>
    </row>
    <row r="56" spans="1:31" x14ac:dyDescent="0.15">
      <c r="K56" s="3"/>
      <c r="L56" s="10"/>
      <c r="W56" s="17"/>
    </row>
    <row r="57" spans="1:31" x14ac:dyDescent="0.15">
      <c r="K57" s="3">
        <v>6.0579999999999998</v>
      </c>
      <c r="L57" s="10"/>
      <c r="W57" s="17"/>
    </row>
    <row r="58" spans="1:31" x14ac:dyDescent="0.15">
      <c r="K58" s="3">
        <v>31</v>
      </c>
      <c r="L58" s="10"/>
      <c r="W58" s="17"/>
    </row>
    <row r="59" spans="1:31" x14ac:dyDescent="0.15">
      <c r="K59" s="3">
        <v>0.19500000000000001</v>
      </c>
      <c r="L59" s="10"/>
      <c r="W59" s="17"/>
    </row>
    <row r="60" spans="1:31" x14ac:dyDescent="0.15">
      <c r="K60" s="3"/>
      <c r="L60" s="10"/>
      <c r="W60" s="17"/>
    </row>
    <row r="61" spans="1:31" x14ac:dyDescent="0.15">
      <c r="K61" s="3" t="s">
        <v>31</v>
      </c>
      <c r="L61" s="3" t="s">
        <v>32</v>
      </c>
      <c r="M61" s="3" t="s">
        <v>164</v>
      </c>
      <c r="N61" s="3" t="s">
        <v>165</v>
      </c>
      <c r="P61" s="3" t="s">
        <v>97</v>
      </c>
      <c r="Q61" s="3"/>
      <c r="R61" s="3"/>
      <c r="S61" s="3"/>
      <c r="W61" s="17"/>
    </row>
    <row r="62" spans="1:31" x14ac:dyDescent="0.15">
      <c r="K62" s="3"/>
      <c r="L62" s="3"/>
      <c r="P62" s="3">
        <v>0.2</v>
      </c>
      <c r="Q62" s="3">
        <v>-400</v>
      </c>
      <c r="R62" s="3">
        <v>1600</v>
      </c>
      <c r="S62" s="3">
        <v>80</v>
      </c>
      <c r="W62" s="17"/>
    </row>
    <row r="63" spans="1:31" x14ac:dyDescent="0.15">
      <c r="K63" s="3" t="s">
        <v>65</v>
      </c>
      <c r="L63" s="3">
        <f>COUNTIF(L2:L51,"&lt;0.643")-COUNTIF(L2:L51,"&lt;0.448")</f>
        <v>7</v>
      </c>
      <c r="M63">
        <v>30</v>
      </c>
      <c r="P63" s="3">
        <v>0.4</v>
      </c>
      <c r="Q63" s="3">
        <v>-800</v>
      </c>
      <c r="R63" s="3">
        <v>1200</v>
      </c>
      <c r="S63" s="3">
        <v>60</v>
      </c>
      <c r="W63" s="17"/>
    </row>
    <row r="64" spans="1:31" s="26" customFormat="1" x14ac:dyDescent="0.15">
      <c r="K64" s="27" t="s">
        <v>66</v>
      </c>
      <c r="L64" s="27">
        <f>COUNTIF(L2:L51,"&lt;0.838")-COUNTIF(L2:L51,"&lt;0.643")</f>
        <v>14</v>
      </c>
      <c r="P64" s="3">
        <v>0.45</v>
      </c>
      <c r="Q64" s="3">
        <v>-900</v>
      </c>
      <c r="R64" s="3">
        <v>1100</v>
      </c>
      <c r="S64" s="3">
        <v>55</v>
      </c>
      <c r="W64" s="27"/>
    </row>
    <row r="65" spans="11:23" x14ac:dyDescent="0.15">
      <c r="K65" s="3" t="s">
        <v>67</v>
      </c>
      <c r="L65" s="3">
        <f>COUNTIF(L2:L51,"&lt;1.033")-COUNTIF(L2:L51,"&lt;0.838")</f>
        <v>0</v>
      </c>
      <c r="M65">
        <v>70</v>
      </c>
      <c r="P65" s="3">
        <v>0.49</v>
      </c>
      <c r="Q65" s="3">
        <v>-980</v>
      </c>
      <c r="R65" s="3">
        <v>1020</v>
      </c>
      <c r="S65" s="3">
        <v>51</v>
      </c>
      <c r="W65" s="17"/>
    </row>
    <row r="66" spans="11:23" x14ac:dyDescent="0.15">
      <c r="K66" s="3" t="s">
        <v>68</v>
      </c>
      <c r="L66" s="3">
        <f>COUNTIF(L2:L51,"&lt;1.228")-COUNTIF(L2:L51,"&lt;1.033")</f>
        <v>0</v>
      </c>
      <c r="W66" s="17"/>
    </row>
    <row r="67" spans="11:23" x14ac:dyDescent="0.15">
      <c r="K67" s="3" t="s">
        <v>69</v>
      </c>
      <c r="L67" s="3">
        <f>COUNTIF(L2:L51,"&lt;1.423")-COUNTIF(L2:L51,"&lt;1.228")</f>
        <v>0</v>
      </c>
      <c r="W67" s="17"/>
    </row>
    <row r="68" spans="11:23" x14ac:dyDescent="0.15">
      <c r="K68" s="3" t="s">
        <v>70</v>
      </c>
      <c r="L68" s="3">
        <f>COUNTIF(L2:L51,"&lt;1.618")-COUNTIF(L2:L51,"&lt;1.423")</f>
        <v>1</v>
      </c>
      <c r="M68" s="3">
        <v>3</v>
      </c>
      <c r="W68" s="3"/>
    </row>
    <row r="69" spans="11:23" x14ac:dyDescent="0.15">
      <c r="K69" s="3" t="s">
        <v>71</v>
      </c>
      <c r="L69" s="3">
        <f>COUNTIF(L2:L51,"&lt;1.813")-COUNTIF(L2:L51,"&lt;1.618")</f>
        <v>5</v>
      </c>
      <c r="M69" s="3">
        <v>6</v>
      </c>
      <c r="W69" s="3"/>
    </row>
    <row r="70" spans="11:23" x14ac:dyDescent="0.15">
      <c r="K70" s="3" t="s">
        <v>72</v>
      </c>
      <c r="L70" s="3">
        <f>COUNTIF(L2:L51,"&lt;2.008")-COUNTIF(L2:L51,"&lt;1.813")</f>
        <v>3</v>
      </c>
      <c r="M70" s="3">
        <v>8</v>
      </c>
      <c r="W70" s="3"/>
    </row>
    <row r="71" spans="11:23" x14ac:dyDescent="0.15">
      <c r="K71" s="3" t="s">
        <v>73</v>
      </c>
      <c r="L71" s="3">
        <f>COUNTIF(L2:L51,"&lt;2.203")-COUNTIF(L2:L51,"&lt;2.008")</f>
        <v>0</v>
      </c>
      <c r="M71" s="3">
        <v>11</v>
      </c>
      <c r="W71" s="3"/>
    </row>
    <row r="72" spans="11:23" x14ac:dyDescent="0.15">
      <c r="K72" s="3" t="s">
        <v>74</v>
      </c>
      <c r="L72" s="3">
        <f>COUNTIF(L2:L51,"&lt;2.398")-COUNTIF(L2:L51,"&lt;2.203")</f>
        <v>1</v>
      </c>
      <c r="M72" s="3">
        <v>14</v>
      </c>
      <c r="W72" s="3"/>
    </row>
    <row r="73" spans="11:23" x14ac:dyDescent="0.15">
      <c r="K73" s="3" t="s">
        <v>75</v>
      </c>
      <c r="L73" s="3">
        <f>COUNTIF(L2:L51,"&lt;2.593")-COUNTIF(L2:L51,"&lt;2.398")</f>
        <v>0</v>
      </c>
      <c r="M73" s="3">
        <v>16</v>
      </c>
      <c r="W73" s="3"/>
    </row>
    <row r="74" spans="11:23" x14ac:dyDescent="0.15">
      <c r="K74" s="3" t="s">
        <v>76</v>
      </c>
      <c r="L74" s="3">
        <f>COUNTIF(L2:L51,"&lt;2.788")-COUNTIF(L2:L51,"&lt;2.593")</f>
        <v>0</v>
      </c>
      <c r="M74" s="3">
        <v>14</v>
      </c>
      <c r="W74" s="3"/>
    </row>
    <row r="75" spans="11:23" x14ac:dyDescent="0.15">
      <c r="K75" s="3" t="s">
        <v>77</v>
      </c>
      <c r="L75" s="3">
        <f>COUNTIF(L2:L51,"&lt;2.983")-COUNTIF(L2:L51,"&lt;2.788")</f>
        <v>0</v>
      </c>
      <c r="M75" s="3">
        <v>11</v>
      </c>
      <c r="W75" s="3"/>
    </row>
    <row r="76" spans="11:23" x14ac:dyDescent="0.15">
      <c r="K76" s="3" t="s">
        <v>78</v>
      </c>
      <c r="L76" s="3">
        <f>COUNTIF(L2:L51,"&lt;3.178")-COUNTIF(L2:L51,"&lt;2.983")</f>
        <v>0</v>
      </c>
      <c r="M76" s="3">
        <v>8</v>
      </c>
      <c r="W76" s="3"/>
    </row>
    <row r="77" spans="11:23" x14ac:dyDescent="0.15">
      <c r="K77" s="3" t="s">
        <v>79</v>
      </c>
      <c r="L77" s="3">
        <f>COUNTIF(L2:L51,"&lt;3.373")-COUNTIF(L2:L51,"&lt;3.178")</f>
        <v>0</v>
      </c>
      <c r="M77" s="3">
        <v>6</v>
      </c>
      <c r="W77" s="3"/>
    </row>
    <row r="78" spans="11:23" x14ac:dyDescent="0.15">
      <c r="K78" s="3" t="s">
        <v>80</v>
      </c>
      <c r="L78" s="3">
        <f>COUNTIF(L2:L51,"&lt;3.568")-COUNTIF(L2:L51,"&lt;3.373")</f>
        <v>0</v>
      </c>
      <c r="M78" s="3">
        <v>3</v>
      </c>
      <c r="W78" s="3"/>
    </row>
    <row r="79" spans="11:23" x14ac:dyDescent="0.15">
      <c r="K79" s="3" t="s">
        <v>81</v>
      </c>
      <c r="L79" s="3">
        <f>COUNTIF(L2:L51,"&lt;3.763")-COUNTIF(L2:L51,"&lt;3.568")</f>
        <v>0</v>
      </c>
      <c r="W79" s="3"/>
    </row>
    <row r="80" spans="11:23" x14ac:dyDescent="0.15">
      <c r="K80" s="3" t="s">
        <v>82</v>
      </c>
      <c r="L80" s="3">
        <f>COUNTIF(L2:L51,"&lt;3.958")-COUNTIF(L2:L51,"&lt;3.763")</f>
        <v>0</v>
      </c>
      <c r="W80" s="17"/>
    </row>
    <row r="81" spans="11:23" x14ac:dyDescent="0.15">
      <c r="K81" s="3" t="s">
        <v>83</v>
      </c>
      <c r="L81" s="3">
        <f>COUNTIF(L2:L51,"&lt;4.153")-COUNTIF(L2:L51,"&lt;3.958")</f>
        <v>3</v>
      </c>
      <c r="W81" s="3"/>
    </row>
    <row r="82" spans="11:23" x14ac:dyDescent="0.15">
      <c r="K82" s="3" t="s">
        <v>84</v>
      </c>
      <c r="L82" s="3">
        <f>COUNTIF(L2:L51,"&lt;4.348")-COUNTIF(L2:L51,"&lt;4.153")</f>
        <v>2</v>
      </c>
      <c r="W82" s="17"/>
    </row>
    <row r="83" spans="11:23" x14ac:dyDescent="0.15">
      <c r="K83" s="3" t="s">
        <v>85</v>
      </c>
      <c r="L83" s="3">
        <f>COUNTIF(L2:L51,"&lt;4.543")-COUNTIF(L2:L51,"&lt;4.348")</f>
        <v>3</v>
      </c>
      <c r="N83" s="3">
        <v>1.9079999999999999</v>
      </c>
      <c r="O83" s="3">
        <v>0.155</v>
      </c>
      <c r="W83" s="17"/>
    </row>
    <row r="84" spans="11:23" x14ac:dyDescent="0.15">
      <c r="K84" s="3" t="s">
        <v>86</v>
      </c>
      <c r="L84" s="3">
        <f>COUNTIF(L2:L51,"&lt;4.738")-COUNTIF(L2:L51,"&lt;4.543")</f>
        <v>3</v>
      </c>
      <c r="N84" s="3">
        <v>2.5009999999999999</v>
      </c>
      <c r="O84" s="3">
        <v>0.21299999999999999</v>
      </c>
      <c r="W84" s="17"/>
    </row>
    <row r="85" spans="11:23" x14ac:dyDescent="0.15">
      <c r="K85" s="3" t="s">
        <v>87</v>
      </c>
      <c r="L85" s="3">
        <f>COUNTIF(L2:L51,"&lt;4.933")-COUNTIF(L2:L51,"&lt;4.738")</f>
        <v>2</v>
      </c>
      <c r="N85" s="3">
        <v>3.472</v>
      </c>
      <c r="O85" s="3">
        <v>0.29099999999999998</v>
      </c>
      <c r="W85" s="17"/>
    </row>
    <row r="86" spans="11:23" x14ac:dyDescent="0.15">
      <c r="K86" s="3" t="s">
        <v>88</v>
      </c>
      <c r="L86" s="3">
        <f>COUNTIF(L2:L51,"&lt;5.128")-COUNTIF(L2:L51,"&lt;4.933")</f>
        <v>1</v>
      </c>
      <c r="W86" s="17"/>
    </row>
    <row r="87" spans="11:23" x14ac:dyDescent="0.15">
      <c r="K87" s="3" t="s">
        <v>89</v>
      </c>
      <c r="L87" s="3">
        <f>COUNTIF(L2:L51,"&lt;5.323")-COUNTIF(L2:L51,"&lt;5.128")</f>
        <v>1</v>
      </c>
      <c r="W87" s="17"/>
    </row>
    <row r="88" spans="11:23" x14ac:dyDescent="0.15">
      <c r="K88" s="3" t="s">
        <v>90</v>
      </c>
      <c r="L88" s="3">
        <f>COUNTIF(L2:L51,"&lt;5.518")-COUNTIF(L2:L51,"&lt;5.323")</f>
        <v>0</v>
      </c>
      <c r="W88" s="17"/>
    </row>
    <row r="89" spans="11:23" x14ac:dyDescent="0.15">
      <c r="K89" s="3" t="s">
        <v>91</v>
      </c>
      <c r="L89" s="3">
        <f>COUNTIF(L2:L51,"&lt;5.713")-COUNTIF(L2:L51,"&lt;5.518")</f>
        <v>0</v>
      </c>
      <c r="W89" s="17"/>
    </row>
    <row r="90" spans="11:23" x14ac:dyDescent="0.15">
      <c r="K90" s="3" t="s">
        <v>92</v>
      </c>
      <c r="L90" s="3">
        <f>COUNTIF(L2:L51,"&lt;5.908")-COUNTIF(L2:L51,"&lt;5.713")</f>
        <v>1</v>
      </c>
      <c r="W90" s="17"/>
    </row>
    <row r="91" spans="11:23" x14ac:dyDescent="0.15">
      <c r="K91" s="3" t="s">
        <v>93</v>
      </c>
      <c r="L91" s="3">
        <f>COUNTIF(L2:L51,"&lt;6.103")-COUNTIF(L2:L51,"&lt;5.908")</f>
        <v>1</v>
      </c>
      <c r="W91" s="17"/>
    </row>
    <row r="92" spans="11:23" x14ac:dyDescent="0.15">
      <c r="K92" s="3" t="s">
        <v>94</v>
      </c>
      <c r="L92" s="3">
        <f>COUNTIF(L2:L51,"&lt;6.298")-COUNTIF(L2:L51,"&lt;6.103")</f>
        <v>0</v>
      </c>
      <c r="W92" s="17"/>
    </row>
    <row r="93" spans="11:23" x14ac:dyDescent="0.15">
      <c r="K93" s="3" t="s">
        <v>95</v>
      </c>
      <c r="L93" s="3">
        <f>COUNTIF(L2:L51,"&lt;6.493")-COUNTIF(L2:L51,"&lt;6.298")</f>
        <v>2</v>
      </c>
      <c r="W93" s="17"/>
    </row>
    <row r="94" spans="11:23" x14ac:dyDescent="0.15">
      <c r="K94" s="3" t="s">
        <v>96</v>
      </c>
      <c r="L94" s="3">
        <f>COUNTIF(L2:L51,"&lt;6.688")-COUNTIF(L2:L51,"&lt;6.493")</f>
        <v>0</v>
      </c>
      <c r="W94" s="17"/>
    </row>
  </sheetData>
  <phoneticPr fontId="5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E124"/>
  <sheetViews>
    <sheetView topLeftCell="J115" workbookViewId="0">
      <selection activeCell="J1" sqref="A1:XFD136"/>
    </sheetView>
  </sheetViews>
  <sheetFormatPr defaultColWidth="8.875" defaultRowHeight="13.5" x14ac:dyDescent="0.15"/>
  <cols>
    <col min="11" max="12" width="19.5" customWidth="1"/>
    <col min="13" max="13" width="12.875"/>
    <col min="14" max="14" width="13.25" customWidth="1"/>
    <col min="20" max="22" width="12.875"/>
    <col min="23" max="23" width="19.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29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719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12.4679870605469</v>
      </c>
      <c r="L4" s="10">
        <v>0.9932861328125</v>
      </c>
      <c r="M4">
        <v>0.73222351074218694</v>
      </c>
      <c r="N4">
        <v>10.1390686035156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5.5025005340576199</v>
      </c>
      <c r="U4">
        <v>5.0746541023254403</v>
      </c>
      <c r="V4">
        <v>4.8636293411254901</v>
      </c>
      <c r="W4" s="17">
        <v>0.21102476119995101</v>
      </c>
      <c r="X4">
        <v>0.63887119293212902</v>
      </c>
      <c r="Y4">
        <v>0.63887119293212902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54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12.1930656433106</v>
      </c>
      <c r="L5" s="10">
        <v>0.93176651000976596</v>
      </c>
      <c r="M5">
        <v>0.68011474609375</v>
      </c>
      <c r="N5">
        <v>9.9960212707519496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4.7625770568847701</v>
      </c>
      <c r="U5">
        <v>4.3940777778625497</v>
      </c>
      <c r="V5">
        <v>4.1864080429077104</v>
      </c>
      <c r="W5" s="17">
        <v>0.20766973495483401</v>
      </c>
      <c r="X5">
        <v>0.576169013977051</v>
      </c>
      <c r="Y5">
        <v>0.576169013977051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356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13.0337867736816</v>
      </c>
      <c r="L6" s="10">
        <v>0.97521209716796897</v>
      </c>
      <c r="M6">
        <v>0.72060394287109397</v>
      </c>
      <c r="N6">
        <v>10.8522796630859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5.5735645294189498</v>
      </c>
      <c r="U6">
        <v>5.1238565444946298</v>
      </c>
      <c r="V6">
        <v>4.9203748703002903</v>
      </c>
      <c r="W6" s="17">
        <v>0.20348167419433599</v>
      </c>
      <c r="X6">
        <v>0.65318965911865201</v>
      </c>
      <c r="Y6">
        <v>0.65318965911865201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62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11.756799697876</v>
      </c>
      <c r="L7" s="10">
        <v>0.95130538940429699</v>
      </c>
      <c r="M7">
        <v>0.69935607910156194</v>
      </c>
      <c r="N7">
        <v>9.4865608215331996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5.0025730133056596</v>
      </c>
      <c r="U7">
        <v>4.6297860145568803</v>
      </c>
      <c r="V7">
        <v>4.4298167228698704</v>
      </c>
      <c r="W7" s="17">
        <v>0.199969291687012</v>
      </c>
      <c r="X7">
        <v>0.57275629043579102</v>
      </c>
      <c r="Y7">
        <v>0.57275629043579102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13.4509773254394</v>
      </c>
      <c r="L8" s="10">
        <v>0.988525390625</v>
      </c>
      <c r="M8">
        <v>0.75197601318359397</v>
      </c>
      <c r="N8">
        <v>11.4816646575928</v>
      </c>
      <c r="O8">
        <v>9</v>
      </c>
      <c r="P8">
        <v>9</v>
      </c>
      <c r="Q8">
        <v>19</v>
      </c>
      <c r="R8" s="16">
        <v>0.47370000000000001</v>
      </c>
      <c r="S8" s="16">
        <f t="shared" si="0"/>
        <v>0.9</v>
      </c>
      <c r="T8">
        <v>5.8592815399169904</v>
      </c>
      <c r="U8">
        <v>5.3764190673828098</v>
      </c>
      <c r="V8">
        <v>5.1852965354919398</v>
      </c>
      <c r="W8" s="17">
        <v>0.191122531890869</v>
      </c>
      <c r="X8">
        <v>0.67398500442504905</v>
      </c>
      <c r="Y8">
        <v>0.67398500442504905</v>
      </c>
      <c r="Z8">
        <v>0.9</v>
      </c>
      <c r="AA8">
        <v>1</v>
      </c>
      <c r="AB8">
        <v>0.52631578947368396</v>
      </c>
      <c r="AC8">
        <v>0.68965517241379304</v>
      </c>
      <c r="AD8">
        <v>0</v>
      </c>
      <c r="AE8">
        <v>0.1</v>
      </c>
    </row>
    <row r="9" spans="1:31" x14ac:dyDescent="0.15">
      <c r="A9" s="6">
        <v>883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13.1649417877197</v>
      </c>
      <c r="L9" s="10">
        <v>0.86118316650390603</v>
      </c>
      <c r="M9">
        <v>0.61101913452148404</v>
      </c>
      <c r="N9">
        <v>11.1692409515381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5.68410301208496</v>
      </c>
      <c r="U9">
        <v>5.2268161773681596</v>
      </c>
      <c r="V9">
        <v>5.0366511344909703</v>
      </c>
      <c r="W9" s="17">
        <v>0.19016504287719699</v>
      </c>
      <c r="X9">
        <v>0.64745187759399403</v>
      </c>
      <c r="Y9">
        <v>0.64745187759399403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451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12.190019607544</v>
      </c>
      <c r="L10" s="10">
        <v>0.95082855224609397</v>
      </c>
      <c r="M10">
        <v>0.73009872436523404</v>
      </c>
      <c r="N10">
        <v>10.2806720733643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4.8340969085693404</v>
      </c>
      <c r="U10">
        <v>4.4434790611267099</v>
      </c>
      <c r="V10">
        <v>4.2598333358764604</v>
      </c>
      <c r="W10" s="17">
        <v>0.183645725250244</v>
      </c>
      <c r="X10">
        <v>0.57426357269287098</v>
      </c>
      <c r="Y10">
        <v>0.57426357269287098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765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12.22727394104</v>
      </c>
      <c r="L11" s="10">
        <v>0.80151748657226596</v>
      </c>
      <c r="M11">
        <v>0.55924224853515603</v>
      </c>
      <c r="N11">
        <v>10.2725009918213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4.8915824890136701</v>
      </c>
      <c r="U11">
        <v>4.49367332458496</v>
      </c>
      <c r="V11">
        <v>4.3103799819946298</v>
      </c>
      <c r="W11" s="17">
        <v>0.183293342590332</v>
      </c>
      <c r="X11">
        <v>0.58120250701904297</v>
      </c>
      <c r="Y11">
        <v>0.58120250701904297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912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12.213865280151399</v>
      </c>
      <c r="L12" s="10">
        <v>0.92794418334960904</v>
      </c>
      <c r="M12">
        <v>0.70276641845703103</v>
      </c>
      <c r="N12">
        <v>10.2881412506103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4.9862308502197301</v>
      </c>
      <c r="U12">
        <v>4.5925183296203604</v>
      </c>
      <c r="V12">
        <v>4.4097390174865696</v>
      </c>
      <c r="W12" s="17">
        <v>0.18277931213378901</v>
      </c>
      <c r="X12">
        <v>0.57649183273315396</v>
      </c>
      <c r="Y12">
        <v>0.57649183273315396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572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12.7640056610107</v>
      </c>
      <c r="L13" s="10">
        <v>0.73766708374023404</v>
      </c>
      <c r="M13">
        <v>0.48704910278320301</v>
      </c>
      <c r="N13">
        <v>10.8563938140869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5.5027923583984402</v>
      </c>
      <c r="U13">
        <v>5.0524420738220197</v>
      </c>
      <c r="V13">
        <v>4.8725714683532697</v>
      </c>
      <c r="W13" s="17">
        <v>0.17987060546875</v>
      </c>
      <c r="X13">
        <v>0.63022089004516602</v>
      </c>
      <c r="Y13">
        <v>0.63022089004516602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288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12.45729637146</v>
      </c>
      <c r="L14" s="10">
        <v>0.75566482543945301</v>
      </c>
      <c r="M14">
        <v>0.504425048828125</v>
      </c>
      <c r="N14">
        <v>10.4894351959228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5.4596500396728498</v>
      </c>
      <c r="U14">
        <v>5.01595163345337</v>
      </c>
      <c r="V14">
        <v>4.8361463546752903</v>
      </c>
      <c r="W14" s="17">
        <v>0.17980527877807601</v>
      </c>
      <c r="X14">
        <v>0.62350368499755904</v>
      </c>
      <c r="Y14">
        <v>0.62350368499755904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732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11.7474555969238</v>
      </c>
      <c r="L15" s="10">
        <v>0.843597412109375</v>
      </c>
      <c r="M15">
        <v>0.61731719970703103</v>
      </c>
      <c r="N15">
        <v>9.8525810241699201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4.9229850769043004</v>
      </c>
      <c r="U15">
        <v>4.5402994155883798</v>
      </c>
      <c r="V15">
        <v>4.3609862327575701</v>
      </c>
      <c r="W15" s="17">
        <v>0.17931318283080999</v>
      </c>
      <c r="X15">
        <v>0.56199884414672896</v>
      </c>
      <c r="Y15">
        <v>0.56199884414672896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457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12.789482116699199</v>
      </c>
      <c r="L16" s="10">
        <v>0.89412307739257801</v>
      </c>
      <c r="M16">
        <v>0.66656494140625</v>
      </c>
      <c r="N16">
        <v>10.9414978027344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5.3102855682373002</v>
      </c>
      <c r="U16">
        <v>4.8847026824951199</v>
      </c>
      <c r="V16">
        <v>4.7091102600097701</v>
      </c>
      <c r="W16" s="17">
        <v>0.17559242248535201</v>
      </c>
      <c r="X16">
        <v>0.60117530822753895</v>
      </c>
      <c r="Y16">
        <v>0.60117530822753895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957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12.638593673706</v>
      </c>
      <c r="L17" s="10">
        <v>0.7596435546875</v>
      </c>
      <c r="M17">
        <v>0.51848602294921897</v>
      </c>
      <c r="N17">
        <v>10.7872982025147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5.7189655303955096</v>
      </c>
      <c r="U17">
        <v>5.2433700561523402</v>
      </c>
      <c r="V17">
        <v>5.0678124427795401</v>
      </c>
      <c r="W17" s="17">
        <v>0.17555761337280301</v>
      </c>
      <c r="X17">
        <v>0.65115308761596702</v>
      </c>
      <c r="Y17">
        <v>0.65115308761596702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136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12.755500793456999</v>
      </c>
      <c r="L18" s="10">
        <v>0.80908584594726596</v>
      </c>
      <c r="M18">
        <v>0.56964111328125</v>
      </c>
      <c r="N18">
        <v>10.879371643066399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5.5790176391601598</v>
      </c>
      <c r="U18">
        <v>5.1174554824829102</v>
      </c>
      <c r="V18">
        <v>4.9434552192687997</v>
      </c>
      <c r="W18" s="17">
        <v>0.174000263214111</v>
      </c>
      <c r="X18">
        <v>0.63556241989135698</v>
      </c>
      <c r="Y18">
        <v>0.63556241989135698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825</v>
      </c>
      <c r="B19">
        <v>20</v>
      </c>
      <c r="C19">
        <v>0</v>
      </c>
      <c r="D19">
        <v>10</v>
      </c>
      <c r="E19">
        <v>10</v>
      </c>
      <c r="F19">
        <v>10</v>
      </c>
      <c r="G19">
        <v>0</v>
      </c>
      <c r="H19">
        <v>10</v>
      </c>
      <c r="I19">
        <v>0</v>
      </c>
      <c r="J19">
        <v>1</v>
      </c>
      <c r="K19" s="3">
        <v>9999</v>
      </c>
      <c r="L19" s="10">
        <v>0.65795135498046897</v>
      </c>
      <c r="M19">
        <v>9999</v>
      </c>
      <c r="N19">
        <v>9999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4.9412174224853498</v>
      </c>
      <c r="U19">
        <v>4.5952787399292001</v>
      </c>
      <c r="V19">
        <v>4.42324018478394</v>
      </c>
      <c r="W19" s="17">
        <v>0.172038555145264</v>
      </c>
      <c r="X19">
        <v>0.51797723770141602</v>
      </c>
      <c r="Y19">
        <v>0.51797723770141602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96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12.2015647888184</v>
      </c>
      <c r="L20" s="10">
        <v>0.72637939453125</v>
      </c>
      <c r="M20">
        <v>0.482009887695312</v>
      </c>
      <c r="N20">
        <v>10.3064689636231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5.3776931762695304</v>
      </c>
      <c r="U20">
        <v>4.94168996810913</v>
      </c>
      <c r="V20">
        <v>4.77380275726318</v>
      </c>
      <c r="W20" s="17">
        <v>0.16788721084594699</v>
      </c>
      <c r="X20">
        <v>0.60389041900634799</v>
      </c>
      <c r="Y20">
        <v>0.60389041900634799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352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11.84055519104</v>
      </c>
      <c r="L21" s="10">
        <v>0.95348548889160201</v>
      </c>
      <c r="M21">
        <v>0.72431373596191395</v>
      </c>
      <c r="N21">
        <v>9.8050613403320295</v>
      </c>
      <c r="O21">
        <v>6</v>
      </c>
      <c r="P21">
        <v>6</v>
      </c>
      <c r="Q21">
        <v>15</v>
      </c>
      <c r="R21" s="16">
        <v>0.4</v>
      </c>
      <c r="S21" s="16">
        <f t="shared" si="0"/>
        <v>0.6</v>
      </c>
      <c r="T21">
        <v>4.44258689880371</v>
      </c>
      <c r="U21">
        <v>4.1120023727417001</v>
      </c>
      <c r="V21">
        <v>3.9460647106170601</v>
      </c>
      <c r="W21" s="17">
        <v>0.16593766212463401</v>
      </c>
      <c r="X21">
        <v>0.49652218818664601</v>
      </c>
      <c r="Y21">
        <v>0.49652218818664601</v>
      </c>
      <c r="Z21">
        <v>0.6</v>
      </c>
      <c r="AA21">
        <v>0.9</v>
      </c>
      <c r="AB21">
        <v>0.6</v>
      </c>
      <c r="AC21">
        <v>0.72</v>
      </c>
      <c r="AD21">
        <v>0.1</v>
      </c>
      <c r="AE21">
        <v>0.3</v>
      </c>
    </row>
    <row r="22" spans="1:31" x14ac:dyDescent="0.15">
      <c r="A22" s="6">
        <v>423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12.7167263031006</v>
      </c>
      <c r="L22" s="10">
        <v>0.750457763671875</v>
      </c>
      <c r="M22">
        <v>0.52469635009765603</v>
      </c>
      <c r="N22">
        <v>11.038276672363301</v>
      </c>
      <c r="O22">
        <v>8</v>
      </c>
      <c r="P22">
        <v>8</v>
      </c>
      <c r="Q22">
        <v>18</v>
      </c>
      <c r="R22" s="16">
        <v>0.44440000000000002</v>
      </c>
      <c r="S22" s="16">
        <f t="shared" si="0"/>
        <v>0.8</v>
      </c>
      <c r="T22">
        <v>5.4363975524902299</v>
      </c>
      <c r="U22">
        <v>4.9653482437133798</v>
      </c>
      <c r="V22">
        <v>4.8048963546752903</v>
      </c>
      <c r="W22" s="17">
        <v>0.16045188903808599</v>
      </c>
      <c r="X22">
        <v>0.63150119781494096</v>
      </c>
      <c r="Y22">
        <v>0.63150119781494096</v>
      </c>
      <c r="Z22">
        <v>0.8</v>
      </c>
      <c r="AA22">
        <v>1</v>
      </c>
      <c r="AB22">
        <v>0.55555555555555602</v>
      </c>
      <c r="AC22">
        <v>0.71428571428571397</v>
      </c>
      <c r="AD22">
        <v>0</v>
      </c>
      <c r="AE22">
        <v>0.2</v>
      </c>
    </row>
    <row r="23" spans="1:31" x14ac:dyDescent="0.15">
      <c r="A23" s="6">
        <v>354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11.8744087219238</v>
      </c>
      <c r="L23" s="10">
        <v>0.70819473266601596</v>
      </c>
      <c r="M23">
        <v>0.483871459960937</v>
      </c>
      <c r="N23">
        <v>10.163694381713899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5.0078620910644496</v>
      </c>
      <c r="U23">
        <v>4.6017813682556197</v>
      </c>
      <c r="V23">
        <v>4.4419045448303196</v>
      </c>
      <c r="W23" s="17">
        <v>0.159876823425293</v>
      </c>
      <c r="X23">
        <v>0.56595754623413097</v>
      </c>
      <c r="Y23">
        <v>0.56595754623413097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29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12.5931129455566</v>
      </c>
      <c r="L24" s="10">
        <v>0.74336242675781194</v>
      </c>
      <c r="M24">
        <v>0.52129745483398404</v>
      </c>
      <c r="N24">
        <v>10.9457340240478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5.3586044311523402</v>
      </c>
      <c r="U24">
        <v>4.8966689109802202</v>
      </c>
      <c r="V24">
        <v>4.73803806304932</v>
      </c>
      <c r="W24" s="17">
        <v>0.15863084793090801</v>
      </c>
      <c r="X24">
        <v>0.62056636810302701</v>
      </c>
      <c r="Y24">
        <v>0.62056636810302701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418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11.902868270874</v>
      </c>
      <c r="L25" s="10">
        <v>0.75605010986328103</v>
      </c>
      <c r="M25">
        <v>0.54892730712890603</v>
      </c>
      <c r="N25">
        <v>10.314151763916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5.3042507171630904</v>
      </c>
      <c r="U25">
        <v>4.87205266952515</v>
      </c>
      <c r="V25">
        <v>4.7202200889587402</v>
      </c>
      <c r="W25" s="17">
        <v>0.151832580566406</v>
      </c>
      <c r="X25">
        <v>0.58403062820434604</v>
      </c>
      <c r="Y25">
        <v>0.58403062820434604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503</v>
      </c>
      <c r="B26">
        <v>19</v>
      </c>
      <c r="C26">
        <v>1</v>
      </c>
      <c r="D26">
        <v>10</v>
      </c>
      <c r="E26">
        <v>10</v>
      </c>
      <c r="F26">
        <v>10</v>
      </c>
      <c r="G26">
        <v>0</v>
      </c>
      <c r="H26">
        <v>9</v>
      </c>
      <c r="I26">
        <v>1</v>
      </c>
      <c r="J26">
        <v>0.95</v>
      </c>
      <c r="K26" s="3">
        <v>12.247621536254901</v>
      </c>
      <c r="L26" s="10">
        <v>0.67316055297851596</v>
      </c>
      <c r="M26">
        <v>0.45738601684570301</v>
      </c>
      <c r="N26">
        <v>10.702716827392599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5.0876998901367196</v>
      </c>
      <c r="U26">
        <v>4.6474313735961896</v>
      </c>
      <c r="V26">
        <v>4.4998464584350604</v>
      </c>
      <c r="W26" s="17">
        <v>0.14758491516113301</v>
      </c>
      <c r="X26">
        <v>0.58785343170166005</v>
      </c>
      <c r="Y26">
        <v>0.58785343170166005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x14ac:dyDescent="0.15">
      <c r="A27" s="6">
        <v>165</v>
      </c>
      <c r="B27">
        <v>19</v>
      </c>
      <c r="C27">
        <v>1</v>
      </c>
      <c r="D27">
        <v>10</v>
      </c>
      <c r="E27">
        <v>10</v>
      </c>
      <c r="F27">
        <v>10</v>
      </c>
      <c r="G27">
        <v>0</v>
      </c>
      <c r="H27">
        <v>9</v>
      </c>
      <c r="I27">
        <v>1</v>
      </c>
      <c r="J27">
        <v>0.95</v>
      </c>
      <c r="K27" s="3">
        <v>12.1975288391113</v>
      </c>
      <c r="L27" s="10">
        <v>0.72703552246093694</v>
      </c>
      <c r="M27">
        <v>0.51640319824218694</v>
      </c>
      <c r="N27">
        <v>10.6387157440185</v>
      </c>
      <c r="O27">
        <v>7</v>
      </c>
      <c r="P27">
        <v>7</v>
      </c>
      <c r="Q27">
        <v>17</v>
      </c>
      <c r="R27" s="16">
        <v>0.4118</v>
      </c>
      <c r="S27" s="16">
        <f t="shared" si="0"/>
        <v>0.7</v>
      </c>
      <c r="T27">
        <v>5.1443672180175799</v>
      </c>
      <c r="U27">
        <v>4.70526123046875</v>
      </c>
      <c r="V27">
        <v>4.5597567558288601</v>
      </c>
      <c r="W27" s="17">
        <v>0.14550447463989299</v>
      </c>
      <c r="X27">
        <v>0.58461046218872104</v>
      </c>
      <c r="Y27">
        <v>0.58461046218872104</v>
      </c>
      <c r="Z27">
        <v>0.7</v>
      </c>
      <c r="AA27">
        <v>1</v>
      </c>
      <c r="AB27">
        <v>0.58823529411764697</v>
      </c>
      <c r="AC27">
        <v>0.74074074074074103</v>
      </c>
      <c r="AD27">
        <v>0</v>
      </c>
      <c r="AE27">
        <v>0.3</v>
      </c>
    </row>
    <row r="28" spans="1:31" x14ac:dyDescent="0.15">
      <c r="A28" s="6">
        <v>166</v>
      </c>
      <c r="B28">
        <v>18</v>
      </c>
      <c r="C28">
        <v>2</v>
      </c>
      <c r="D28">
        <v>10</v>
      </c>
      <c r="E28">
        <v>10</v>
      </c>
      <c r="F28">
        <v>10</v>
      </c>
      <c r="G28">
        <v>0</v>
      </c>
      <c r="H28">
        <v>8</v>
      </c>
      <c r="I28">
        <v>2</v>
      </c>
      <c r="J28">
        <v>0.9</v>
      </c>
      <c r="K28" s="3">
        <v>10.8035163879394</v>
      </c>
      <c r="L28" s="10">
        <v>0.93937683105468694</v>
      </c>
      <c r="M28">
        <v>0.31304931640625</v>
      </c>
      <c r="N28">
        <v>9.1985492706298793</v>
      </c>
      <c r="O28">
        <v>7</v>
      </c>
      <c r="P28">
        <v>7</v>
      </c>
      <c r="Q28">
        <v>17</v>
      </c>
      <c r="R28" s="16">
        <v>0.4118</v>
      </c>
      <c r="S28" s="16">
        <f t="shared" si="0"/>
        <v>0.7</v>
      </c>
      <c r="T28">
        <v>5.2203483581543004</v>
      </c>
      <c r="U28">
        <v>4.7243938446044904</v>
      </c>
      <c r="V28">
        <v>4.5814142227172896</v>
      </c>
      <c r="W28" s="17">
        <v>0.142979621887207</v>
      </c>
      <c r="X28">
        <v>0.63893413543701205</v>
      </c>
      <c r="Y28">
        <v>0.63893413543701205</v>
      </c>
      <c r="Z28">
        <v>0.7</v>
      </c>
      <c r="AA28">
        <v>1</v>
      </c>
      <c r="AB28">
        <v>0.58823529411764697</v>
      </c>
      <c r="AC28">
        <v>0.74074074074074103</v>
      </c>
      <c r="AD28">
        <v>0</v>
      </c>
      <c r="AE28">
        <v>0.3</v>
      </c>
    </row>
    <row r="29" spans="1:31" s="2" customFormat="1" x14ac:dyDescent="0.15">
      <c r="A29" s="7">
        <v>485</v>
      </c>
      <c r="B29" s="2">
        <v>18</v>
      </c>
      <c r="C29" s="2">
        <v>2</v>
      </c>
      <c r="D29" s="2">
        <v>10</v>
      </c>
      <c r="E29" s="2">
        <v>10</v>
      </c>
      <c r="F29" s="2">
        <v>10</v>
      </c>
      <c r="G29" s="2">
        <v>0</v>
      </c>
      <c r="H29" s="2">
        <v>8</v>
      </c>
      <c r="I29" s="2">
        <v>2</v>
      </c>
      <c r="J29" s="2">
        <v>0.9</v>
      </c>
      <c r="K29" s="11">
        <v>10.011619567871101</v>
      </c>
      <c r="L29" s="11">
        <v>0.92147445678710904</v>
      </c>
      <c r="M29" s="2">
        <v>0.29915618896484403</v>
      </c>
      <c r="N29" s="2">
        <v>8.2511005401611293</v>
      </c>
      <c r="O29" s="2">
        <v>7</v>
      </c>
      <c r="P29" s="2">
        <v>7</v>
      </c>
      <c r="Q29" s="2">
        <v>17</v>
      </c>
      <c r="R29" s="18">
        <v>0.4118</v>
      </c>
      <c r="S29" s="18">
        <f t="shared" si="0"/>
        <v>0.7</v>
      </c>
      <c r="T29" s="2">
        <v>5.3663597106933603</v>
      </c>
      <c r="U29" s="2">
        <v>4.8711075782775897</v>
      </c>
      <c r="V29" s="2">
        <v>4.7304716110229501</v>
      </c>
      <c r="W29" s="11">
        <v>0.140635967254639</v>
      </c>
      <c r="X29" s="2">
        <v>0.63588809967041005</v>
      </c>
      <c r="Y29" s="2">
        <v>0.63588809967041005</v>
      </c>
      <c r="Z29" s="2">
        <v>0.7</v>
      </c>
      <c r="AA29" s="2">
        <v>1</v>
      </c>
      <c r="AB29" s="2">
        <v>0.58823529411764697</v>
      </c>
      <c r="AC29" s="2">
        <v>0.74074074074074103</v>
      </c>
      <c r="AD29" s="2">
        <v>0</v>
      </c>
      <c r="AE29" s="2">
        <v>0.3</v>
      </c>
    </row>
    <row r="30" spans="1:31" x14ac:dyDescent="0.15">
      <c r="A30" s="6">
        <v>43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9.2298812866210902</v>
      </c>
      <c r="L30" s="10">
        <v>6.3182888031005904</v>
      </c>
      <c r="M30">
        <v>6.0869979858398402</v>
      </c>
      <c r="N30">
        <v>4.2744293212890598</v>
      </c>
      <c r="O30">
        <v>0</v>
      </c>
      <c r="P30">
        <v>0</v>
      </c>
      <c r="Q30">
        <v>10</v>
      </c>
      <c r="R30" s="16">
        <v>0</v>
      </c>
      <c r="S30" s="16">
        <f t="shared" ref="S30:S60" si="1">O30/E30</f>
        <v>0</v>
      </c>
      <c r="T30">
        <v>2.9062728881835902</v>
      </c>
      <c r="U30">
        <v>2.8424408435821502</v>
      </c>
      <c r="V30">
        <v>2.3762557506561302</v>
      </c>
      <c r="W30" s="17">
        <v>0.466185092926025</v>
      </c>
      <c r="X30">
        <v>0.53001713752746604</v>
      </c>
      <c r="Y30">
        <v>0.53001713752746604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</row>
    <row r="31" spans="1:31" x14ac:dyDescent="0.15">
      <c r="A31" s="6">
        <v>738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10.526350021362299</v>
      </c>
      <c r="L31" s="10">
        <v>4.0360393524169904</v>
      </c>
      <c r="M31">
        <v>3.4618988037109402</v>
      </c>
      <c r="N31">
        <v>5.2421836853027299</v>
      </c>
      <c r="O31">
        <v>2</v>
      </c>
      <c r="P31">
        <v>2</v>
      </c>
      <c r="Q31">
        <v>12</v>
      </c>
      <c r="R31" s="16">
        <v>0.16669999999999999</v>
      </c>
      <c r="S31" s="16">
        <f t="shared" si="1"/>
        <v>0.2</v>
      </c>
      <c r="T31">
        <v>4.0297908782959002</v>
      </c>
      <c r="U31">
        <v>3.87283563613892</v>
      </c>
      <c r="V31">
        <v>3.4242961406707799</v>
      </c>
      <c r="W31" s="17">
        <v>0.44853949546813998</v>
      </c>
      <c r="X31">
        <v>0.60549473762512196</v>
      </c>
      <c r="Y31">
        <v>0.60549473762512196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6">
        <v>782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 s="3">
        <v>8.8956718444824201</v>
      </c>
      <c r="L32" s="10">
        <v>7.2895488739013699</v>
      </c>
      <c r="M32">
        <v>7.1729927062988299</v>
      </c>
      <c r="N32">
        <v>5.1872310638427699</v>
      </c>
      <c r="O32">
        <v>0</v>
      </c>
      <c r="P32">
        <v>0</v>
      </c>
      <c r="Q32">
        <v>10</v>
      </c>
      <c r="R32" s="16">
        <v>0</v>
      </c>
      <c r="S32" s="16">
        <f t="shared" si="1"/>
        <v>0</v>
      </c>
      <c r="T32">
        <v>2.13729667663574</v>
      </c>
      <c r="U32">
        <v>2.0931930541992201</v>
      </c>
      <c r="V32">
        <v>1.6500647068023699</v>
      </c>
      <c r="W32" s="17">
        <v>0.44312834739685097</v>
      </c>
      <c r="X32">
        <v>0.48723196983337402</v>
      </c>
      <c r="Y32">
        <v>0.48723196983337402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</row>
    <row r="33" spans="1:31" x14ac:dyDescent="0.15">
      <c r="A33" s="6">
        <v>865</v>
      </c>
      <c r="B33">
        <v>17</v>
      </c>
      <c r="C33">
        <v>3</v>
      </c>
      <c r="D33">
        <v>10</v>
      </c>
      <c r="E33">
        <v>10</v>
      </c>
      <c r="F33">
        <v>10</v>
      </c>
      <c r="G33">
        <v>0</v>
      </c>
      <c r="H33">
        <v>7</v>
      </c>
      <c r="I33">
        <v>3</v>
      </c>
      <c r="J33">
        <v>0.85</v>
      </c>
      <c r="K33" s="3">
        <v>9.0171470642089808</v>
      </c>
      <c r="L33" s="10">
        <v>5.33384132385254</v>
      </c>
      <c r="M33">
        <v>4.8636455535888699</v>
      </c>
      <c r="N33">
        <v>3.6945285797119101</v>
      </c>
      <c r="O33">
        <v>2</v>
      </c>
      <c r="P33">
        <v>2</v>
      </c>
      <c r="Q33">
        <v>12</v>
      </c>
      <c r="R33" s="16">
        <v>0.16669999999999999</v>
      </c>
      <c r="S33" s="16">
        <f t="shared" si="1"/>
        <v>0.2</v>
      </c>
      <c r="T33">
        <v>3.4510459899902299</v>
      </c>
      <c r="U33">
        <v>3.33181548118591</v>
      </c>
      <c r="V33">
        <v>2.8907239437103298</v>
      </c>
      <c r="W33" s="17">
        <v>0.44109153747558599</v>
      </c>
      <c r="X33">
        <v>0.560322046279907</v>
      </c>
      <c r="Y33">
        <v>0.560322046279907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859</v>
      </c>
      <c r="B34">
        <v>19</v>
      </c>
      <c r="C34">
        <v>1</v>
      </c>
      <c r="D34">
        <v>10</v>
      </c>
      <c r="E34">
        <v>10</v>
      </c>
      <c r="F34">
        <v>10</v>
      </c>
      <c r="G34">
        <v>0</v>
      </c>
      <c r="H34">
        <v>9</v>
      </c>
      <c r="I34">
        <v>1</v>
      </c>
      <c r="J34">
        <v>0.95</v>
      </c>
      <c r="K34" s="3">
        <v>12.9443016052246</v>
      </c>
      <c r="L34" s="10">
        <v>3.5138587951660201</v>
      </c>
      <c r="M34">
        <v>3.2864398956298801</v>
      </c>
      <c r="N34">
        <v>8.2041206359863299</v>
      </c>
      <c r="O34">
        <v>5</v>
      </c>
      <c r="P34">
        <v>5</v>
      </c>
      <c r="Q34">
        <v>15</v>
      </c>
      <c r="R34" s="16">
        <v>0.33329999999999999</v>
      </c>
      <c r="S34" s="16">
        <f t="shared" si="1"/>
        <v>0.5</v>
      </c>
      <c r="T34">
        <v>4.3319129943847701</v>
      </c>
      <c r="U34">
        <v>4.1549859046936</v>
      </c>
      <c r="V34">
        <v>3.71590304374695</v>
      </c>
      <c r="W34" s="17">
        <v>0.439082860946655</v>
      </c>
      <c r="X34">
        <v>0.61600995063781705</v>
      </c>
      <c r="Y34">
        <v>0.61600995063781705</v>
      </c>
      <c r="Z34">
        <v>0.5</v>
      </c>
      <c r="AA34">
        <v>1</v>
      </c>
      <c r="AB34">
        <v>0.66666666666666696</v>
      </c>
      <c r="AC34">
        <v>0.8</v>
      </c>
      <c r="AD34">
        <v>0</v>
      </c>
      <c r="AE34">
        <v>0.5</v>
      </c>
    </row>
    <row r="35" spans="1:31" x14ac:dyDescent="0.15">
      <c r="A35" s="8">
        <v>616</v>
      </c>
      <c r="B35" s="1">
        <v>14</v>
      </c>
      <c r="C35" s="1">
        <v>6</v>
      </c>
      <c r="D35" s="1">
        <v>10</v>
      </c>
      <c r="E35" s="1">
        <v>10</v>
      </c>
      <c r="F35" s="1">
        <v>10</v>
      </c>
      <c r="G35" s="1">
        <v>0</v>
      </c>
      <c r="H35" s="1">
        <v>4</v>
      </c>
      <c r="I35" s="1">
        <v>6</v>
      </c>
      <c r="J35" s="1">
        <v>0.7</v>
      </c>
      <c r="K35" s="12">
        <v>8.7890281677246094</v>
      </c>
      <c r="L35" s="12">
        <v>6.4778995513915998</v>
      </c>
      <c r="M35" s="1">
        <v>5.6865520477294904</v>
      </c>
      <c r="N35" s="1">
        <v>4.4588947296142596</v>
      </c>
      <c r="O35" s="1">
        <v>0</v>
      </c>
      <c r="P35" s="1">
        <v>0</v>
      </c>
      <c r="Q35" s="1">
        <v>10</v>
      </c>
      <c r="R35" s="19">
        <v>0</v>
      </c>
      <c r="S35" s="19">
        <f t="shared" si="1"/>
        <v>0</v>
      </c>
      <c r="T35" s="1">
        <v>2.5340843200683598</v>
      </c>
      <c r="U35" s="1">
        <v>2.4535269737243599</v>
      </c>
      <c r="V35" s="1">
        <v>2.0244913101196298</v>
      </c>
      <c r="W35" s="12">
        <v>0.429035663604736</v>
      </c>
      <c r="X35" s="1">
        <v>0.50959300994873002</v>
      </c>
      <c r="Y35" s="1">
        <v>0.50959300994873002</v>
      </c>
      <c r="Z35" s="1">
        <v>0</v>
      </c>
      <c r="AA35" s="1">
        <v>1</v>
      </c>
      <c r="AB35" s="1">
        <v>1</v>
      </c>
      <c r="AC35" s="1">
        <v>1</v>
      </c>
      <c r="AD35" s="1">
        <v>0</v>
      </c>
      <c r="AE35" s="1">
        <v>1</v>
      </c>
    </row>
    <row r="36" spans="1:31" x14ac:dyDescent="0.15">
      <c r="A36" s="6">
        <v>830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 s="3">
        <v>8.7719039916992205</v>
      </c>
      <c r="L36" s="10">
        <v>7.6750564575195304</v>
      </c>
      <c r="M36">
        <v>8.4773979187011701</v>
      </c>
      <c r="N36">
        <v>6.4871406555175799</v>
      </c>
      <c r="O36">
        <v>0</v>
      </c>
      <c r="P36">
        <v>0</v>
      </c>
      <c r="Q36">
        <v>10</v>
      </c>
      <c r="R36" s="16">
        <v>0</v>
      </c>
      <c r="S36" s="16">
        <f t="shared" si="1"/>
        <v>0</v>
      </c>
      <c r="T36">
        <v>2.1371917724609402</v>
      </c>
      <c r="U36">
        <v>2.08469486236572</v>
      </c>
      <c r="V36">
        <v>1.65712606906891</v>
      </c>
      <c r="W36" s="17">
        <v>0.42756879329681402</v>
      </c>
      <c r="X36">
        <v>0.48006570339202898</v>
      </c>
      <c r="Y36">
        <v>0.48006570339202898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</row>
    <row r="37" spans="1:31" x14ac:dyDescent="0.15">
      <c r="A37" s="6">
        <v>930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9.0334587097168004</v>
      </c>
      <c r="L37" s="10">
        <v>5.8283729553222701</v>
      </c>
      <c r="M37">
        <v>4.8437232971191397</v>
      </c>
      <c r="N37">
        <v>4.4408721923828098</v>
      </c>
      <c r="O37">
        <v>1</v>
      </c>
      <c r="P37">
        <v>1</v>
      </c>
      <c r="Q37">
        <v>11</v>
      </c>
      <c r="R37" s="16">
        <v>9.0899999999999995E-2</v>
      </c>
      <c r="S37" s="16">
        <f t="shared" si="1"/>
        <v>0.1</v>
      </c>
      <c r="T37">
        <v>2.7082576751709002</v>
      </c>
      <c r="U37">
        <v>2.61170506477356</v>
      </c>
      <c r="V37">
        <v>2.18743848800659</v>
      </c>
      <c r="W37" s="17">
        <v>0.424266576766968</v>
      </c>
      <c r="X37">
        <v>0.52081918716430697</v>
      </c>
      <c r="Y37">
        <v>0.52081918716430697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6">
        <v>613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8.9966316223144496</v>
      </c>
      <c r="L38" s="10">
        <v>5.2555179595947301</v>
      </c>
      <c r="M38">
        <v>4.5550270080566397</v>
      </c>
      <c r="N38">
        <v>4.4839649200439498</v>
      </c>
      <c r="O38">
        <v>3</v>
      </c>
      <c r="P38">
        <v>3</v>
      </c>
      <c r="Q38">
        <v>13</v>
      </c>
      <c r="R38" s="16">
        <v>0.23080000000000001</v>
      </c>
      <c r="S38" s="16">
        <f t="shared" si="1"/>
        <v>0.3</v>
      </c>
      <c r="T38">
        <v>3.2579421997070299</v>
      </c>
      <c r="U38">
        <v>3.11495757102966</v>
      </c>
      <c r="V38">
        <v>2.7076179981231698</v>
      </c>
      <c r="W38" s="17">
        <v>0.40733957290649397</v>
      </c>
      <c r="X38">
        <v>0.55032420158386197</v>
      </c>
      <c r="Y38">
        <v>0.55032420158386197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977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10.467790603637701</v>
      </c>
      <c r="L39" s="10">
        <v>3.95425605773926</v>
      </c>
      <c r="M39">
        <v>3.54449462890625</v>
      </c>
      <c r="N39">
        <v>6.0931262969970703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4.0049190521240199</v>
      </c>
      <c r="U39">
        <v>3.8048429489135702</v>
      </c>
      <c r="V39">
        <v>3.3979873657226598</v>
      </c>
      <c r="W39" s="17">
        <v>0.40685558319091802</v>
      </c>
      <c r="X39">
        <v>0.60693168640136697</v>
      </c>
      <c r="Y39">
        <v>0.60693168640136697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406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12.6988468170166</v>
      </c>
      <c r="L40" s="10">
        <v>3.6778545379638699</v>
      </c>
      <c r="M40">
        <v>3.4816932678222701</v>
      </c>
      <c r="N40">
        <v>8.0616893768310494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4.37786865234375</v>
      </c>
      <c r="U40">
        <v>4.1841707229614302</v>
      </c>
      <c r="V40">
        <v>3.7781066894531201</v>
      </c>
      <c r="W40" s="17">
        <v>0.406064033508301</v>
      </c>
      <c r="X40">
        <v>0.599761962890625</v>
      </c>
      <c r="Y40">
        <v>0.599761962890625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178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8.3459815979003906</v>
      </c>
      <c r="L41" s="10">
        <v>5.3242092132568404</v>
      </c>
      <c r="M41">
        <v>4.0853462219238299</v>
      </c>
      <c r="N41">
        <v>3.56581687927246</v>
      </c>
      <c r="O41">
        <v>1</v>
      </c>
      <c r="P41">
        <v>1</v>
      </c>
      <c r="Q41">
        <v>11</v>
      </c>
      <c r="R41" s="16">
        <v>9.0899999999999995E-2</v>
      </c>
      <c r="S41" s="16">
        <f t="shared" si="1"/>
        <v>0.1</v>
      </c>
      <c r="T41">
        <v>2.8318958282470699</v>
      </c>
      <c r="U41">
        <v>2.7203555107116699</v>
      </c>
      <c r="V41">
        <v>2.3155884742736799</v>
      </c>
      <c r="W41" s="17">
        <v>0.404767036437988</v>
      </c>
      <c r="X41">
        <v>0.516307353973389</v>
      </c>
      <c r="Y41">
        <v>0.516307353973389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6">
        <v>215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 s="3">
        <v>8.4589786529540998</v>
      </c>
      <c r="L42" s="10">
        <v>5.7066879272460902</v>
      </c>
      <c r="M42">
        <v>5.0379467010498002</v>
      </c>
      <c r="N42">
        <v>4.1670913696289098</v>
      </c>
      <c r="O42">
        <v>0</v>
      </c>
      <c r="P42">
        <v>0</v>
      </c>
      <c r="Q42">
        <v>10</v>
      </c>
      <c r="R42" s="16">
        <v>0</v>
      </c>
      <c r="S42" s="16">
        <f t="shared" si="1"/>
        <v>0</v>
      </c>
      <c r="T42">
        <v>2.9849777221679701</v>
      </c>
      <c r="U42">
        <v>2.8662428855896001</v>
      </c>
      <c r="V42">
        <v>2.4659724235534699</v>
      </c>
      <c r="W42" s="17">
        <v>0.40027046203613298</v>
      </c>
      <c r="X42">
        <v>0.51900529861450195</v>
      </c>
      <c r="Y42">
        <v>0.51900529861450195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</row>
    <row r="43" spans="1:31" x14ac:dyDescent="0.15">
      <c r="A43" s="6">
        <v>570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10.107200622558601</v>
      </c>
      <c r="L43" s="10">
        <v>2.6826114654540998</v>
      </c>
      <c r="M43">
        <v>2.0718727111816402</v>
      </c>
      <c r="N43">
        <v>6.2270374298095703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4.0491065979003897</v>
      </c>
      <c r="U43">
        <v>3.80079221725464</v>
      </c>
      <c r="V43">
        <v>3.4570014476776101</v>
      </c>
      <c r="W43" s="17">
        <v>0.34379076957702598</v>
      </c>
      <c r="X43">
        <v>0.59210515022277799</v>
      </c>
      <c r="Y43">
        <v>0.59210515022277799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s="22" customFormat="1" x14ac:dyDescent="0.15">
      <c r="A44" s="23">
        <v>269</v>
      </c>
      <c r="B44" s="22">
        <v>18</v>
      </c>
      <c r="C44" s="22">
        <v>2</v>
      </c>
      <c r="D44" s="22">
        <v>10</v>
      </c>
      <c r="E44" s="22">
        <v>10</v>
      </c>
      <c r="F44" s="22">
        <v>10</v>
      </c>
      <c r="G44" s="22">
        <v>0</v>
      </c>
      <c r="H44" s="22">
        <v>8</v>
      </c>
      <c r="I44" s="22">
        <v>2</v>
      </c>
      <c r="J44" s="22">
        <v>0.9</v>
      </c>
      <c r="K44" s="24">
        <v>12.125684738159199</v>
      </c>
      <c r="L44" s="24">
        <v>2.8903121948242201</v>
      </c>
      <c r="M44" s="22">
        <v>2.1766777038574201</v>
      </c>
      <c r="N44" s="22">
        <v>7.9760437011718697</v>
      </c>
      <c r="O44" s="22">
        <v>4</v>
      </c>
      <c r="P44" s="22">
        <v>4</v>
      </c>
      <c r="Q44" s="22">
        <v>14</v>
      </c>
      <c r="R44" s="25">
        <v>0.28570000000000001</v>
      </c>
      <c r="S44" s="25">
        <f t="shared" si="1"/>
        <v>0.4</v>
      </c>
      <c r="T44" s="22">
        <v>4.1562347412109402</v>
      </c>
      <c r="U44" s="22">
        <v>3.9122827053070099</v>
      </c>
      <c r="V44" s="22">
        <v>3.52935862541199</v>
      </c>
      <c r="W44" s="24">
        <v>0.38292407989501898</v>
      </c>
      <c r="X44" s="22">
        <v>0.62687611579894997</v>
      </c>
      <c r="Y44" s="22">
        <v>0.62687611579894997</v>
      </c>
      <c r="Z44" s="22">
        <v>0.4</v>
      </c>
      <c r="AA44" s="22">
        <v>1</v>
      </c>
      <c r="AB44" s="22">
        <v>0.71428571428571397</v>
      </c>
      <c r="AC44" s="22">
        <v>0.83333333333333304</v>
      </c>
      <c r="AD44" s="22">
        <v>0</v>
      </c>
      <c r="AE44" s="22">
        <v>0.6</v>
      </c>
    </row>
    <row r="45" spans="1:31" x14ac:dyDescent="0.15">
      <c r="A45" s="6">
        <v>120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9.5853919982910192</v>
      </c>
      <c r="L45" s="10">
        <v>3.02151679992676</v>
      </c>
      <c r="M45">
        <v>1.9201812744140601</v>
      </c>
      <c r="N45">
        <v>5.7058448791503897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3.9613189697265598</v>
      </c>
      <c r="U45">
        <v>3.6854782104492201</v>
      </c>
      <c r="V45">
        <v>3.3423583507537802</v>
      </c>
      <c r="W45" s="17">
        <v>0.34311985969543501</v>
      </c>
      <c r="X45">
        <v>0.61896061897277799</v>
      </c>
      <c r="Y45">
        <v>0.61896061897277799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350</v>
      </c>
      <c r="B46">
        <v>17</v>
      </c>
      <c r="C46">
        <v>3</v>
      </c>
      <c r="D46">
        <v>10</v>
      </c>
      <c r="E46">
        <v>10</v>
      </c>
      <c r="F46">
        <v>10</v>
      </c>
      <c r="G46">
        <v>0</v>
      </c>
      <c r="H46">
        <v>7</v>
      </c>
      <c r="I46">
        <v>3</v>
      </c>
      <c r="J46">
        <v>0.85</v>
      </c>
      <c r="K46" s="3">
        <v>9.1723499298095703</v>
      </c>
      <c r="L46" s="10">
        <v>3.2627544403076199</v>
      </c>
      <c r="M46">
        <v>2.29034423828125</v>
      </c>
      <c r="N46">
        <v>5.2009162902831996</v>
      </c>
      <c r="O46">
        <v>4</v>
      </c>
      <c r="P46">
        <v>4</v>
      </c>
      <c r="Q46">
        <v>14</v>
      </c>
      <c r="R46" s="16">
        <v>0.28570000000000001</v>
      </c>
      <c r="S46" s="16">
        <f t="shared" si="1"/>
        <v>0.4</v>
      </c>
      <c r="T46">
        <v>3.6893329620361301</v>
      </c>
      <c r="U46">
        <v>3.47076344490051</v>
      </c>
      <c r="V46">
        <v>3.1286025047302202</v>
      </c>
      <c r="W46" s="17">
        <v>0.34216094017028797</v>
      </c>
      <c r="X46">
        <v>0.56073045730590798</v>
      </c>
      <c r="Y46">
        <v>0.56073045730590798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195</v>
      </c>
      <c r="B47">
        <v>17</v>
      </c>
      <c r="C47">
        <v>3</v>
      </c>
      <c r="D47">
        <v>10</v>
      </c>
      <c r="E47">
        <v>10</v>
      </c>
      <c r="F47">
        <v>10</v>
      </c>
      <c r="G47">
        <v>0</v>
      </c>
      <c r="H47">
        <v>7</v>
      </c>
      <c r="I47">
        <v>3</v>
      </c>
      <c r="J47">
        <v>0.85</v>
      </c>
      <c r="K47" s="3">
        <v>9.5682582855224592</v>
      </c>
      <c r="L47" s="10">
        <v>2.8551826477050799</v>
      </c>
      <c r="M47">
        <v>1.73777008056641</v>
      </c>
      <c r="N47">
        <v>5.8653812408447301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4.23862648010254</v>
      </c>
      <c r="U47">
        <v>3.9338898658752401</v>
      </c>
      <c r="V47">
        <v>3.6075196266174299</v>
      </c>
      <c r="W47" s="17">
        <v>0.326370239257812</v>
      </c>
      <c r="X47">
        <v>0.63110685348510698</v>
      </c>
      <c r="Y47">
        <v>0.63110685348510698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369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9.1018295288085902</v>
      </c>
      <c r="L48" s="10">
        <v>2.9575881958007799</v>
      </c>
      <c r="M48">
        <v>1.8714790344238299</v>
      </c>
      <c r="N48">
        <v>5.1571083068847701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3.9591636657714799</v>
      </c>
      <c r="U48">
        <v>3.7008087635040301</v>
      </c>
      <c r="V48">
        <v>3.3626976013183598</v>
      </c>
      <c r="W48" s="17">
        <v>0.338111162185669</v>
      </c>
      <c r="X48">
        <v>0.596466064453125</v>
      </c>
      <c r="Y48">
        <v>0.596466064453125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351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11.1758708953857</v>
      </c>
      <c r="L49" s="10">
        <v>3.0190277099609402</v>
      </c>
      <c r="M49">
        <v>2.4869499206543</v>
      </c>
      <c r="N49">
        <v>7.5356292724609402</v>
      </c>
      <c r="O49">
        <v>6</v>
      </c>
      <c r="P49">
        <v>6</v>
      </c>
      <c r="Q49">
        <v>16</v>
      </c>
      <c r="R49" s="16">
        <v>0.375</v>
      </c>
      <c r="S49" s="16">
        <f t="shared" si="1"/>
        <v>0.6</v>
      </c>
      <c r="T49">
        <v>4.4574546813964799</v>
      </c>
      <c r="U49">
        <v>4.1711406707763699</v>
      </c>
      <c r="V49">
        <v>3.8332390785217298</v>
      </c>
      <c r="W49" s="17">
        <v>0.337901592254639</v>
      </c>
      <c r="X49">
        <v>0.62421560287475597</v>
      </c>
      <c r="Y49">
        <v>0.62421560287475597</v>
      </c>
      <c r="Z49">
        <v>0.6</v>
      </c>
      <c r="AA49">
        <v>1</v>
      </c>
      <c r="AB49">
        <v>0.625</v>
      </c>
      <c r="AC49">
        <v>0.76923076923076905</v>
      </c>
      <c r="AD49">
        <v>0</v>
      </c>
      <c r="AE49">
        <v>0.4</v>
      </c>
    </row>
    <row r="50" spans="1:31" x14ac:dyDescent="0.15">
      <c r="A50" s="6">
        <v>426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12.76491355896</v>
      </c>
      <c r="L50" s="10">
        <v>3.09232521057129</v>
      </c>
      <c r="M50">
        <v>2.9012107849121098</v>
      </c>
      <c r="N50">
        <v>8.8361930847168004</v>
      </c>
      <c r="O50">
        <v>4</v>
      </c>
      <c r="P50">
        <v>4</v>
      </c>
      <c r="Q50">
        <v>14</v>
      </c>
      <c r="R50" s="16">
        <v>0.28570000000000001</v>
      </c>
      <c r="S50" s="16">
        <f t="shared" si="1"/>
        <v>0.4</v>
      </c>
      <c r="T50">
        <v>4.0366325378418004</v>
      </c>
      <c r="U50">
        <v>3.8388867378234899</v>
      </c>
      <c r="V50">
        <v>3.4590210914611799</v>
      </c>
      <c r="W50" s="17">
        <v>0.37986564636230502</v>
      </c>
      <c r="X50">
        <v>0.57761144638061501</v>
      </c>
      <c r="Y50">
        <v>0.57761144638061501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668</v>
      </c>
      <c r="B51">
        <v>19</v>
      </c>
      <c r="C51">
        <v>1</v>
      </c>
      <c r="D51">
        <v>10</v>
      </c>
      <c r="E51">
        <v>10</v>
      </c>
      <c r="F51">
        <v>10</v>
      </c>
      <c r="G51">
        <v>0</v>
      </c>
      <c r="H51">
        <v>9</v>
      </c>
      <c r="I51">
        <v>1</v>
      </c>
      <c r="J51">
        <v>0.95</v>
      </c>
      <c r="K51" s="3">
        <v>12.4697608947754</v>
      </c>
      <c r="L51" s="10">
        <v>2.2100162506103498</v>
      </c>
      <c r="M51">
        <v>1.9326705932617201</v>
      </c>
      <c r="N51">
        <v>8.6262435913085902</v>
      </c>
      <c r="O51">
        <v>4</v>
      </c>
      <c r="P51">
        <v>4</v>
      </c>
      <c r="Q51">
        <v>14</v>
      </c>
      <c r="R51" s="16">
        <v>0.28570000000000001</v>
      </c>
      <c r="S51" s="16">
        <f t="shared" si="1"/>
        <v>0.4</v>
      </c>
      <c r="T51">
        <v>4.5913066864013699</v>
      </c>
      <c r="U51">
        <v>4.33756351470947</v>
      </c>
      <c r="V51">
        <v>3.9905815124511701</v>
      </c>
      <c r="W51" s="17">
        <v>0.346982002258301</v>
      </c>
      <c r="X51">
        <v>0.60072517395019498</v>
      </c>
      <c r="Y51">
        <v>0.60072517395019498</v>
      </c>
      <c r="Z51">
        <v>0.4</v>
      </c>
      <c r="AA51">
        <v>1</v>
      </c>
      <c r="AB51">
        <v>0.71428571428571397</v>
      </c>
      <c r="AC51">
        <v>0.83333333333333304</v>
      </c>
      <c r="AD51">
        <v>0</v>
      </c>
      <c r="AE51">
        <v>0.6</v>
      </c>
    </row>
    <row r="52" spans="1:31" x14ac:dyDescent="0.15">
      <c r="A52" s="6">
        <v>803</v>
      </c>
      <c r="B52">
        <v>19</v>
      </c>
      <c r="C52">
        <v>1</v>
      </c>
      <c r="D52">
        <v>10</v>
      </c>
      <c r="E52">
        <v>10</v>
      </c>
      <c r="F52">
        <v>10</v>
      </c>
      <c r="G52">
        <v>0</v>
      </c>
      <c r="H52">
        <v>9</v>
      </c>
      <c r="I52">
        <v>1</v>
      </c>
      <c r="J52">
        <v>0.95</v>
      </c>
      <c r="K52" s="3">
        <v>12.3123073577881</v>
      </c>
      <c r="L52" s="10">
        <v>2.4238433837890598</v>
      </c>
      <c r="M52">
        <v>2.1898860931396502</v>
      </c>
      <c r="N52">
        <v>8.6475849151611293</v>
      </c>
      <c r="O52">
        <v>4</v>
      </c>
      <c r="P52">
        <v>4</v>
      </c>
      <c r="Q52">
        <v>14</v>
      </c>
      <c r="R52" s="16">
        <v>0.28570000000000001</v>
      </c>
      <c r="S52" s="16">
        <f t="shared" si="1"/>
        <v>0.4</v>
      </c>
      <c r="T52">
        <v>3.9681911468505899</v>
      </c>
      <c r="U52">
        <v>3.7666637897491499</v>
      </c>
      <c r="V52">
        <v>3.41755175590515</v>
      </c>
      <c r="W52" s="17">
        <v>0.34911203384399397</v>
      </c>
      <c r="X52">
        <v>0.55063939094543501</v>
      </c>
      <c r="Y52">
        <v>0.55063939094543501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928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13.035099029541</v>
      </c>
      <c r="L53" s="10">
        <v>2.36561775207519</v>
      </c>
      <c r="M53">
        <v>2.0867767333984402</v>
      </c>
      <c r="N53">
        <v>9.0665988922119105</v>
      </c>
      <c r="O53">
        <v>4</v>
      </c>
      <c r="P53">
        <v>4</v>
      </c>
      <c r="Q53">
        <v>14</v>
      </c>
      <c r="R53" s="16">
        <v>0.28570000000000001</v>
      </c>
      <c r="S53" s="16">
        <f t="shared" si="1"/>
        <v>0.4</v>
      </c>
      <c r="T53">
        <v>4.4604320526123002</v>
      </c>
      <c r="U53">
        <v>4.2258830070495597</v>
      </c>
      <c r="V53">
        <v>3.8717770576477002</v>
      </c>
      <c r="W53" s="17">
        <v>0.35410594940185602</v>
      </c>
      <c r="X53">
        <v>0.58865499496460005</v>
      </c>
      <c r="Y53">
        <v>0.58865499496460005</v>
      </c>
      <c r="Z53">
        <v>0.4</v>
      </c>
      <c r="AA53">
        <v>1</v>
      </c>
      <c r="AB53">
        <v>0.71428571428571397</v>
      </c>
      <c r="AC53">
        <v>0.83333333333333304</v>
      </c>
      <c r="AD53">
        <v>0</v>
      </c>
      <c r="AE53">
        <v>0.6</v>
      </c>
    </row>
    <row r="54" spans="1:31" x14ac:dyDescent="0.15">
      <c r="A54" s="6">
        <v>949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11.0470275878906</v>
      </c>
      <c r="L54" s="10">
        <v>3.00836181640625</v>
      </c>
      <c r="M54">
        <v>2.4568119049072301</v>
      </c>
      <c r="N54">
        <v>7.29058837890625</v>
      </c>
      <c r="O54">
        <v>2</v>
      </c>
      <c r="P54">
        <v>2</v>
      </c>
      <c r="Q54">
        <v>11</v>
      </c>
      <c r="R54" s="16">
        <v>0.18179999999999999</v>
      </c>
      <c r="S54" s="16">
        <f t="shared" si="1"/>
        <v>0.2</v>
      </c>
      <c r="T54">
        <v>3.6874294281005899</v>
      </c>
      <c r="U54">
        <v>3.4886915683746298</v>
      </c>
      <c r="V54">
        <v>3.1422247886657702</v>
      </c>
      <c r="W54" s="17">
        <v>0.34646677970886203</v>
      </c>
      <c r="X54">
        <v>0.54520463943481401</v>
      </c>
      <c r="Y54">
        <v>0.54520463943481401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785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8.9654979705810494</v>
      </c>
      <c r="L55" s="10">
        <v>1.50032234191895</v>
      </c>
      <c r="M55">
        <v>0.95731735229492199</v>
      </c>
      <c r="N55">
        <v>6.6164245605468697</v>
      </c>
      <c r="O55">
        <v>6</v>
      </c>
      <c r="P55">
        <v>6</v>
      </c>
      <c r="Q55">
        <v>16</v>
      </c>
      <c r="R55" s="16">
        <v>0.375</v>
      </c>
      <c r="S55" s="16">
        <f t="shared" si="1"/>
        <v>0.6</v>
      </c>
      <c r="T55">
        <v>4.1508407592773402</v>
      </c>
      <c r="U55">
        <v>3.8159914016723602</v>
      </c>
      <c r="V55">
        <v>3.60931324958801</v>
      </c>
      <c r="W55" s="17">
        <v>0.206678152084351</v>
      </c>
      <c r="X55">
        <v>0.54152750968933105</v>
      </c>
      <c r="Y55">
        <v>0.54152750968933105</v>
      </c>
      <c r="Z55">
        <v>0.6</v>
      </c>
      <c r="AA55">
        <v>1</v>
      </c>
      <c r="AB55">
        <v>0.625</v>
      </c>
      <c r="AC55">
        <v>0.76923076923076905</v>
      </c>
      <c r="AD55">
        <v>0</v>
      </c>
      <c r="AE55">
        <v>0.4</v>
      </c>
    </row>
    <row r="56" spans="1:31" x14ac:dyDescent="0.15">
      <c r="A56" s="6">
        <v>610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8.8428153991699201</v>
      </c>
      <c r="L56" s="10">
        <v>1.7884502410888701</v>
      </c>
      <c r="M56">
        <v>0.71620941162109397</v>
      </c>
      <c r="N56">
        <v>6.5035285949706996</v>
      </c>
      <c r="O56">
        <v>5</v>
      </c>
      <c r="P56">
        <v>5</v>
      </c>
      <c r="Q56">
        <v>15</v>
      </c>
      <c r="R56" s="16">
        <v>0.33329999999999999</v>
      </c>
      <c r="S56" s="16">
        <f t="shared" si="1"/>
        <v>0.5</v>
      </c>
      <c r="T56">
        <v>4.2027168273925799</v>
      </c>
      <c r="U56">
        <v>3.81581330299377</v>
      </c>
      <c r="V56">
        <v>3.6104609966278098</v>
      </c>
      <c r="W56" s="17">
        <v>0.20535230636596699</v>
      </c>
      <c r="X56">
        <v>0.59225583076477095</v>
      </c>
      <c r="Y56">
        <v>0.59225583076477095</v>
      </c>
      <c r="Z56">
        <v>0.5</v>
      </c>
      <c r="AA56">
        <v>1</v>
      </c>
      <c r="AB56">
        <v>0.66666666666666696</v>
      </c>
      <c r="AC56">
        <v>0.8</v>
      </c>
      <c r="AD56">
        <v>0</v>
      </c>
      <c r="AE56">
        <v>0.5</v>
      </c>
    </row>
    <row r="57" spans="1:31" x14ac:dyDescent="0.15">
      <c r="A57" s="6">
        <v>528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9.1898670196533203</v>
      </c>
      <c r="L57" s="10">
        <v>1.82729339599609</v>
      </c>
      <c r="M57">
        <v>0.697998046875</v>
      </c>
      <c r="N57">
        <v>6.7536468505859402</v>
      </c>
      <c r="O57">
        <v>5</v>
      </c>
      <c r="P57">
        <v>5</v>
      </c>
      <c r="Q57">
        <v>15</v>
      </c>
      <c r="R57" s="16">
        <v>0.33329999999999999</v>
      </c>
      <c r="S57" s="16">
        <f t="shared" si="1"/>
        <v>0.5</v>
      </c>
      <c r="T57">
        <v>4.3052940368652299</v>
      </c>
      <c r="U57">
        <v>3.90358209609985</v>
      </c>
      <c r="V57">
        <v>3.6931998729705802</v>
      </c>
      <c r="W57" s="17">
        <v>0.21038222312927199</v>
      </c>
      <c r="X57">
        <v>0.61209416389465299</v>
      </c>
      <c r="Y57">
        <v>0.61209416389465299</v>
      </c>
      <c r="Z57">
        <v>0.5</v>
      </c>
      <c r="AA57">
        <v>1</v>
      </c>
      <c r="AB57">
        <v>0.66666666666666696</v>
      </c>
      <c r="AC57">
        <v>0.8</v>
      </c>
      <c r="AD57">
        <v>0</v>
      </c>
      <c r="AE57">
        <v>0.5</v>
      </c>
    </row>
    <row r="58" spans="1:31" x14ac:dyDescent="0.15">
      <c r="A58" s="6">
        <v>927</v>
      </c>
      <c r="B58">
        <v>18</v>
      </c>
      <c r="C58">
        <v>2</v>
      </c>
      <c r="D58">
        <v>10</v>
      </c>
      <c r="E58">
        <v>10</v>
      </c>
      <c r="F58">
        <v>10</v>
      </c>
      <c r="G58">
        <v>0</v>
      </c>
      <c r="H58">
        <v>8</v>
      </c>
      <c r="I58">
        <v>2</v>
      </c>
      <c r="J58">
        <v>0.9</v>
      </c>
      <c r="K58" s="3">
        <v>9.9736137390136701</v>
      </c>
      <c r="L58" s="10">
        <v>1.5282402038574201</v>
      </c>
      <c r="M58">
        <v>0.97539901733398404</v>
      </c>
      <c r="N58">
        <v>7.7925186157226598</v>
      </c>
      <c r="O58">
        <v>5</v>
      </c>
      <c r="P58">
        <v>5</v>
      </c>
      <c r="Q58">
        <v>15</v>
      </c>
      <c r="R58" s="16">
        <v>0.33329999999999999</v>
      </c>
      <c r="S58" s="16">
        <f t="shared" si="1"/>
        <v>0.5</v>
      </c>
      <c r="T58">
        <v>4.7810745239257804</v>
      </c>
      <c r="U58">
        <v>4.3747048377990696</v>
      </c>
      <c r="V58">
        <v>4.1658182144165004</v>
      </c>
      <c r="W58" s="17">
        <v>0.208886623382568</v>
      </c>
      <c r="X58">
        <v>0.61525630950927701</v>
      </c>
      <c r="Y58">
        <v>0.61525630950927701</v>
      </c>
      <c r="Z58">
        <v>0.5</v>
      </c>
      <c r="AA58">
        <v>1</v>
      </c>
      <c r="AB58">
        <v>0.66666666666666696</v>
      </c>
      <c r="AC58">
        <v>0.8</v>
      </c>
      <c r="AD58">
        <v>0</v>
      </c>
      <c r="AE58">
        <v>0.5</v>
      </c>
    </row>
    <row r="59" spans="1:31" x14ac:dyDescent="0.15">
      <c r="A59" s="6">
        <v>264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8.7027568817138707</v>
      </c>
      <c r="L59" s="10">
        <v>2.6739330291747998</v>
      </c>
      <c r="M59">
        <v>1.0338172912597701</v>
      </c>
      <c r="N59">
        <v>5.9477291107177699</v>
      </c>
      <c r="O59">
        <v>5</v>
      </c>
      <c r="P59">
        <v>5</v>
      </c>
      <c r="Q59">
        <v>15</v>
      </c>
      <c r="R59" s="16">
        <v>0.33329999999999999</v>
      </c>
      <c r="S59" s="16">
        <f t="shared" si="1"/>
        <v>0.5</v>
      </c>
      <c r="T59">
        <v>4.3563709259033203</v>
      </c>
      <c r="U59">
        <v>3.95168805122375</v>
      </c>
      <c r="V59">
        <v>3.7433953285217298</v>
      </c>
      <c r="W59" s="17">
        <v>0.20829272270202601</v>
      </c>
      <c r="X59">
        <v>0.61297559738159202</v>
      </c>
      <c r="Y59">
        <v>0.61297559738159202</v>
      </c>
      <c r="Z59">
        <v>0.5</v>
      </c>
      <c r="AA59">
        <v>1</v>
      </c>
      <c r="AB59">
        <v>0.66666666666666696</v>
      </c>
      <c r="AC59">
        <v>0.8</v>
      </c>
      <c r="AD59">
        <v>0</v>
      </c>
      <c r="AE59">
        <v>0.5</v>
      </c>
    </row>
    <row r="60" spans="1:31" x14ac:dyDescent="0.15">
      <c r="A60" s="6">
        <v>808</v>
      </c>
      <c r="B60">
        <v>17</v>
      </c>
      <c r="C60">
        <v>3</v>
      </c>
      <c r="D60">
        <v>10</v>
      </c>
      <c r="E60">
        <v>10</v>
      </c>
      <c r="F60">
        <v>10</v>
      </c>
      <c r="G60">
        <v>0</v>
      </c>
      <c r="H60">
        <v>7</v>
      </c>
      <c r="I60">
        <v>3</v>
      </c>
      <c r="J60">
        <v>0.85</v>
      </c>
      <c r="K60" s="3">
        <v>9.0055828094482404</v>
      </c>
      <c r="L60" s="10">
        <v>2.1560440063476598</v>
      </c>
      <c r="M60">
        <v>1.2384948730468699</v>
      </c>
      <c r="N60">
        <v>6.7265453338623002</v>
      </c>
      <c r="O60">
        <v>6</v>
      </c>
      <c r="P60">
        <v>6</v>
      </c>
      <c r="Q60">
        <v>16</v>
      </c>
      <c r="R60" s="16">
        <v>0.375</v>
      </c>
      <c r="S60" s="16">
        <f t="shared" si="1"/>
        <v>0.6</v>
      </c>
      <c r="T60">
        <v>4.66326904296875</v>
      </c>
      <c r="U60">
        <v>4.2403526306152299</v>
      </c>
      <c r="V60">
        <v>4.0327014923095703</v>
      </c>
      <c r="W60" s="17">
        <v>0.20765113830566401</v>
      </c>
      <c r="X60">
        <v>0.63056755065918002</v>
      </c>
      <c r="Y60">
        <v>0.63056755065918002</v>
      </c>
      <c r="Z60">
        <v>0.6</v>
      </c>
      <c r="AA60">
        <v>1</v>
      </c>
      <c r="AB60">
        <v>0.625</v>
      </c>
      <c r="AC60">
        <v>0.76923076923076905</v>
      </c>
      <c r="AD60">
        <v>0</v>
      </c>
      <c r="AE60">
        <v>0.4</v>
      </c>
    </row>
    <row r="61" spans="1:31" s="22" customFormat="1" x14ac:dyDescent="0.15">
      <c r="A61" s="23">
        <v>653</v>
      </c>
      <c r="B61" s="22">
        <v>15</v>
      </c>
      <c r="C61" s="22">
        <v>5</v>
      </c>
      <c r="D61" s="22">
        <v>10</v>
      </c>
      <c r="E61" s="22">
        <v>10</v>
      </c>
      <c r="F61" s="22">
        <v>10</v>
      </c>
      <c r="G61" s="22">
        <v>0</v>
      </c>
      <c r="H61" s="22">
        <v>5</v>
      </c>
      <c r="I61" s="22">
        <v>5</v>
      </c>
      <c r="J61" s="22">
        <v>0.75</v>
      </c>
      <c r="K61" s="24">
        <v>8.1527938842773402</v>
      </c>
      <c r="L61" s="24">
        <v>2.31557273864746</v>
      </c>
      <c r="M61" s="22">
        <v>0.247383117675781</v>
      </c>
      <c r="N61" s="22">
        <v>7.5380725860595703</v>
      </c>
      <c r="O61" s="22">
        <v>5</v>
      </c>
      <c r="P61" s="22">
        <v>5</v>
      </c>
      <c r="Q61" s="22">
        <v>15</v>
      </c>
      <c r="R61" s="25">
        <v>0.33329999999999999</v>
      </c>
      <c r="S61" s="25">
        <f t="shared" ref="S61:S81" si="2">O61/E61</f>
        <v>0.5</v>
      </c>
      <c r="T61" s="22">
        <v>4.1106548309326199</v>
      </c>
      <c r="U61" s="22">
        <v>3.5686156749725302</v>
      </c>
      <c r="V61" s="22">
        <v>3.5180110931396502</v>
      </c>
      <c r="W61" s="24">
        <v>5.0604581832885701E-2</v>
      </c>
      <c r="X61" s="22">
        <v>0.59264373779296897</v>
      </c>
      <c r="Y61" s="22">
        <v>0.59264373779296897</v>
      </c>
      <c r="Z61" s="22">
        <v>0.5</v>
      </c>
      <c r="AA61" s="22">
        <v>1</v>
      </c>
      <c r="AB61" s="22">
        <v>0.66666666666666696</v>
      </c>
      <c r="AC61" s="22">
        <v>0.8</v>
      </c>
      <c r="AD61" s="22">
        <v>0</v>
      </c>
      <c r="AE61" s="22">
        <v>0.5</v>
      </c>
    </row>
    <row r="62" spans="1:31" x14ac:dyDescent="0.15">
      <c r="A62" s="6">
        <v>426</v>
      </c>
      <c r="B62">
        <v>19</v>
      </c>
      <c r="C62">
        <v>1</v>
      </c>
      <c r="D62">
        <v>10</v>
      </c>
      <c r="E62">
        <v>10</v>
      </c>
      <c r="F62">
        <v>10</v>
      </c>
      <c r="G62">
        <v>0</v>
      </c>
      <c r="H62">
        <v>9</v>
      </c>
      <c r="I62">
        <v>1</v>
      </c>
      <c r="J62">
        <v>0.95</v>
      </c>
      <c r="K62" s="3">
        <v>12.76491355896</v>
      </c>
      <c r="L62" s="10">
        <v>3.09232521057129</v>
      </c>
      <c r="M62">
        <v>2.9012107849121098</v>
      </c>
      <c r="N62">
        <v>8.8361930847168004</v>
      </c>
      <c r="O62">
        <v>4</v>
      </c>
      <c r="P62">
        <v>4</v>
      </c>
      <c r="Q62">
        <v>14</v>
      </c>
      <c r="R62" s="16">
        <v>0.28570000000000001</v>
      </c>
      <c r="S62" s="16">
        <f t="shared" si="2"/>
        <v>0.4</v>
      </c>
      <c r="T62">
        <v>4.0366325378418004</v>
      </c>
      <c r="U62">
        <v>3.8388867378234899</v>
      </c>
      <c r="V62">
        <v>3.4590210914611799</v>
      </c>
      <c r="W62" s="17">
        <v>0.37986564636230502</v>
      </c>
      <c r="X62">
        <v>0.57761144638061501</v>
      </c>
      <c r="Y62">
        <v>0.57761144638061501</v>
      </c>
      <c r="Z62">
        <v>0.4</v>
      </c>
      <c r="AA62">
        <v>1</v>
      </c>
      <c r="AB62">
        <v>0.71428571428571397</v>
      </c>
      <c r="AC62">
        <v>0.83333333333333304</v>
      </c>
      <c r="AD62">
        <v>0</v>
      </c>
      <c r="AE62">
        <v>0.6</v>
      </c>
    </row>
    <row r="63" spans="1:31" x14ac:dyDescent="0.15">
      <c r="A63" s="6">
        <v>578</v>
      </c>
      <c r="B63">
        <v>20</v>
      </c>
      <c r="C63">
        <v>0</v>
      </c>
      <c r="D63">
        <v>10</v>
      </c>
      <c r="E63">
        <v>10</v>
      </c>
      <c r="F63">
        <v>10</v>
      </c>
      <c r="G63">
        <v>0</v>
      </c>
      <c r="H63">
        <v>10</v>
      </c>
      <c r="I63">
        <v>0</v>
      </c>
      <c r="J63">
        <v>1</v>
      </c>
      <c r="K63" s="3">
        <v>9999</v>
      </c>
      <c r="L63" s="10">
        <v>1.38002777099609</v>
      </c>
      <c r="M63">
        <v>9999</v>
      </c>
      <c r="N63">
        <v>9999</v>
      </c>
      <c r="O63">
        <v>7</v>
      </c>
      <c r="P63">
        <v>7</v>
      </c>
      <c r="Q63">
        <v>17</v>
      </c>
      <c r="R63" s="16">
        <v>0.4118</v>
      </c>
      <c r="S63" s="16">
        <f t="shared" si="2"/>
        <v>0.7</v>
      </c>
      <c r="T63">
        <v>5.3295555114746103</v>
      </c>
      <c r="U63">
        <v>5.0252656936645499</v>
      </c>
      <c r="V63">
        <v>4.6884260177612296</v>
      </c>
      <c r="W63" s="17">
        <v>0.33683967590331998</v>
      </c>
      <c r="X63">
        <v>0.64112949371337902</v>
      </c>
      <c r="Y63">
        <v>0.64112949371337902</v>
      </c>
      <c r="Z63">
        <v>0.7</v>
      </c>
      <c r="AA63">
        <v>1</v>
      </c>
      <c r="AB63">
        <v>0.58823529411764697</v>
      </c>
      <c r="AC63">
        <v>0.74074074074074103</v>
      </c>
      <c r="AD63">
        <v>0</v>
      </c>
      <c r="AE63">
        <v>0.3</v>
      </c>
    </row>
    <row r="64" spans="1:31" x14ac:dyDescent="0.15">
      <c r="A64" s="6">
        <v>235</v>
      </c>
      <c r="B64">
        <v>18</v>
      </c>
      <c r="C64">
        <v>2</v>
      </c>
      <c r="D64">
        <v>10</v>
      </c>
      <c r="E64">
        <v>10</v>
      </c>
      <c r="F64">
        <v>10</v>
      </c>
      <c r="G64">
        <v>0</v>
      </c>
      <c r="H64">
        <v>8</v>
      </c>
      <c r="I64">
        <v>2</v>
      </c>
      <c r="J64">
        <v>0.9</v>
      </c>
      <c r="K64" s="3">
        <v>11.3900394439697</v>
      </c>
      <c r="L64" s="10">
        <v>2.4912586212158199</v>
      </c>
      <c r="M64">
        <v>1.7519493103027299</v>
      </c>
      <c r="N64">
        <v>7.4269104003906197</v>
      </c>
      <c r="O64">
        <v>4</v>
      </c>
      <c r="P64">
        <v>4</v>
      </c>
      <c r="Q64">
        <v>14</v>
      </c>
      <c r="R64" s="16">
        <v>0.28570000000000001</v>
      </c>
      <c r="S64" s="16">
        <f t="shared" si="2"/>
        <v>0.4</v>
      </c>
      <c r="T64">
        <v>4.2479076385498002</v>
      </c>
      <c r="U64">
        <v>3.9892611503601101</v>
      </c>
      <c r="V64">
        <v>3.6309616565704301</v>
      </c>
      <c r="W64" s="17">
        <v>0.35829949378967302</v>
      </c>
      <c r="X64">
        <v>0.61694598197937001</v>
      </c>
      <c r="Y64">
        <v>0.61694598197937001</v>
      </c>
      <c r="Z64">
        <v>0.4</v>
      </c>
      <c r="AA64">
        <v>1</v>
      </c>
      <c r="AB64">
        <v>0.71428571428571397</v>
      </c>
      <c r="AC64">
        <v>0.83333333333333304</v>
      </c>
      <c r="AD64">
        <v>0</v>
      </c>
      <c r="AE64">
        <v>0.6</v>
      </c>
    </row>
    <row r="65" spans="1:31" x14ac:dyDescent="0.15">
      <c r="A65" s="6">
        <v>553</v>
      </c>
      <c r="B65">
        <v>17</v>
      </c>
      <c r="C65">
        <v>3</v>
      </c>
      <c r="D65">
        <v>10</v>
      </c>
      <c r="E65">
        <v>10</v>
      </c>
      <c r="F65">
        <v>10</v>
      </c>
      <c r="G65">
        <v>0</v>
      </c>
      <c r="H65">
        <v>7</v>
      </c>
      <c r="I65">
        <v>3</v>
      </c>
      <c r="J65">
        <v>0.85</v>
      </c>
      <c r="K65" s="3">
        <v>9.3506202697753906</v>
      </c>
      <c r="L65" s="10">
        <v>3.4300975799560498</v>
      </c>
      <c r="M65">
        <v>2.4258232116699201</v>
      </c>
      <c r="N65">
        <v>5.1102981567382804</v>
      </c>
      <c r="O65">
        <v>3</v>
      </c>
      <c r="P65">
        <v>3</v>
      </c>
      <c r="Q65">
        <v>13</v>
      </c>
      <c r="R65" s="16">
        <v>0.23080000000000001</v>
      </c>
      <c r="S65" s="16">
        <f t="shared" si="2"/>
        <v>0.3</v>
      </c>
      <c r="T65">
        <v>4.0341033935546902</v>
      </c>
      <c r="U65">
        <v>3.7965404987335201</v>
      </c>
      <c r="V65">
        <v>3.4373080730438201</v>
      </c>
      <c r="W65" s="17">
        <v>0.35923242568969699</v>
      </c>
      <c r="X65">
        <v>0.59679532051086404</v>
      </c>
      <c r="Y65">
        <v>0.59679532051086404</v>
      </c>
      <c r="Z65">
        <v>0.3</v>
      </c>
      <c r="AA65">
        <v>1</v>
      </c>
      <c r="AB65">
        <v>0.76923076923076905</v>
      </c>
      <c r="AC65">
        <v>0.86956521739130399</v>
      </c>
      <c r="AD65">
        <v>0</v>
      </c>
      <c r="AE65">
        <v>0.7</v>
      </c>
    </row>
    <row r="66" spans="1:31" x14ac:dyDescent="0.15">
      <c r="A66" s="6">
        <v>974</v>
      </c>
      <c r="B66">
        <v>19</v>
      </c>
      <c r="C66">
        <v>1</v>
      </c>
      <c r="D66">
        <v>10</v>
      </c>
      <c r="E66">
        <v>10</v>
      </c>
      <c r="F66">
        <v>10</v>
      </c>
      <c r="G66">
        <v>0</v>
      </c>
      <c r="H66">
        <v>9</v>
      </c>
      <c r="I66">
        <v>1</v>
      </c>
      <c r="J66">
        <v>0.95</v>
      </c>
      <c r="K66" s="3">
        <v>13.1687889099121</v>
      </c>
      <c r="L66" s="10">
        <v>2.9838104248046902</v>
      </c>
      <c r="M66">
        <v>2.7930278778076199</v>
      </c>
      <c r="N66">
        <v>9.4088058471679705</v>
      </c>
      <c r="O66">
        <v>5</v>
      </c>
      <c r="P66">
        <v>5</v>
      </c>
      <c r="Q66">
        <v>15</v>
      </c>
      <c r="R66" s="16">
        <v>0.33329999999999999</v>
      </c>
      <c r="S66" s="16">
        <f t="shared" si="2"/>
        <v>0.5</v>
      </c>
      <c r="T66">
        <v>4.5915431976318404</v>
      </c>
      <c r="U66">
        <v>4.33931541442871</v>
      </c>
      <c r="V66">
        <v>3.9836831092834499</v>
      </c>
      <c r="W66" s="17">
        <v>0.355632305145264</v>
      </c>
      <c r="X66">
        <v>0.607860088348389</v>
      </c>
      <c r="Y66">
        <v>0.607860088348389</v>
      </c>
      <c r="Z66">
        <v>0.5</v>
      </c>
      <c r="AA66">
        <v>1</v>
      </c>
      <c r="AB66">
        <v>0.66666666666666696</v>
      </c>
      <c r="AC66">
        <v>0.8</v>
      </c>
      <c r="AD66">
        <v>0</v>
      </c>
      <c r="AE66">
        <v>0.5</v>
      </c>
    </row>
    <row r="67" spans="1:31" x14ac:dyDescent="0.15">
      <c r="A67" s="6">
        <v>286</v>
      </c>
      <c r="B67">
        <v>19</v>
      </c>
      <c r="C67">
        <v>1</v>
      </c>
      <c r="D67">
        <v>10</v>
      </c>
      <c r="E67">
        <v>10</v>
      </c>
      <c r="F67">
        <v>10</v>
      </c>
      <c r="G67">
        <v>0</v>
      </c>
      <c r="H67">
        <v>9</v>
      </c>
      <c r="I67">
        <v>1</v>
      </c>
      <c r="J67">
        <v>0.95</v>
      </c>
      <c r="K67" s="3">
        <v>12.8378410339356</v>
      </c>
      <c r="L67" s="10">
        <v>2.9072399139404301</v>
      </c>
      <c r="M67">
        <v>2.6796112060546902</v>
      </c>
      <c r="N67">
        <v>8.7577018737793004</v>
      </c>
      <c r="O67">
        <v>4</v>
      </c>
      <c r="P67">
        <v>4</v>
      </c>
      <c r="Q67">
        <v>14</v>
      </c>
      <c r="R67" s="16">
        <v>0.28570000000000001</v>
      </c>
      <c r="S67" s="16">
        <f t="shared" si="2"/>
        <v>0.4</v>
      </c>
      <c r="T67">
        <v>4.4647865295410201</v>
      </c>
      <c r="U67">
        <v>4.2403440475463903</v>
      </c>
      <c r="V67">
        <v>3.8660018444061302</v>
      </c>
      <c r="W67" s="17">
        <v>0.37434220314025901</v>
      </c>
      <c r="X67">
        <v>0.59878468513488803</v>
      </c>
      <c r="Y67">
        <v>0.59878468513488803</v>
      </c>
      <c r="Z67">
        <v>0.4</v>
      </c>
      <c r="AA67">
        <v>1</v>
      </c>
      <c r="AB67">
        <v>0.71428571428571397</v>
      </c>
      <c r="AC67">
        <v>0.83333333333333304</v>
      </c>
      <c r="AD67">
        <v>0</v>
      </c>
      <c r="AE67">
        <v>0.6</v>
      </c>
    </row>
    <row r="68" spans="1:31" x14ac:dyDescent="0.15">
      <c r="A68" s="6">
        <v>560</v>
      </c>
      <c r="B68">
        <v>18</v>
      </c>
      <c r="C68">
        <v>2</v>
      </c>
      <c r="D68">
        <v>10</v>
      </c>
      <c r="E68">
        <v>10</v>
      </c>
      <c r="F68">
        <v>10</v>
      </c>
      <c r="G68">
        <v>0</v>
      </c>
      <c r="H68">
        <v>8</v>
      </c>
      <c r="I68">
        <v>2</v>
      </c>
      <c r="J68">
        <v>0.9</v>
      </c>
      <c r="K68" s="3">
        <v>10.261106491088899</v>
      </c>
      <c r="L68" s="10">
        <v>3.1597480773925799</v>
      </c>
      <c r="M68">
        <v>2.6344470977783199</v>
      </c>
      <c r="N68">
        <v>6.2502002716064498</v>
      </c>
      <c r="O68">
        <v>4</v>
      </c>
      <c r="P68">
        <v>4</v>
      </c>
      <c r="Q68">
        <v>14</v>
      </c>
      <c r="R68" s="16">
        <v>0.28570000000000001</v>
      </c>
      <c r="S68" s="16">
        <f t="shared" si="2"/>
        <v>0.4</v>
      </c>
      <c r="T68">
        <v>4.0092296600341797</v>
      </c>
      <c r="U68">
        <v>3.7924528121948202</v>
      </c>
      <c r="V68">
        <v>3.4356625080108598</v>
      </c>
      <c r="W68" s="17">
        <v>0.35679030418396002</v>
      </c>
      <c r="X68">
        <v>0.57356715202331499</v>
      </c>
      <c r="Y68">
        <v>0.57356715202331499</v>
      </c>
      <c r="Z68">
        <v>0.4</v>
      </c>
      <c r="AA68">
        <v>1</v>
      </c>
      <c r="AB68">
        <v>0.71428571428571397</v>
      </c>
      <c r="AC68">
        <v>0.83333333333333304</v>
      </c>
      <c r="AD68">
        <v>0</v>
      </c>
      <c r="AE68">
        <v>0.6</v>
      </c>
    </row>
    <row r="69" spans="1:31" x14ac:dyDescent="0.15">
      <c r="A69" s="6">
        <v>987</v>
      </c>
      <c r="B69">
        <v>19</v>
      </c>
      <c r="C69">
        <v>1</v>
      </c>
      <c r="D69">
        <v>10</v>
      </c>
      <c r="E69">
        <v>10</v>
      </c>
      <c r="F69">
        <v>10</v>
      </c>
      <c r="G69">
        <v>0</v>
      </c>
      <c r="H69">
        <v>9</v>
      </c>
      <c r="I69">
        <v>1</v>
      </c>
      <c r="J69">
        <v>0.95</v>
      </c>
      <c r="K69" s="3">
        <v>13.11452293396</v>
      </c>
      <c r="L69" s="10">
        <v>3.0455665588378902</v>
      </c>
      <c r="M69">
        <v>2.85603904724121</v>
      </c>
      <c r="N69">
        <v>9.2924613952636701</v>
      </c>
      <c r="O69">
        <v>7</v>
      </c>
      <c r="P69">
        <v>7</v>
      </c>
      <c r="Q69">
        <v>17</v>
      </c>
      <c r="R69" s="16">
        <v>0.4118</v>
      </c>
      <c r="S69" s="16">
        <f t="shared" si="2"/>
        <v>0.7</v>
      </c>
      <c r="T69">
        <v>4.5542678833007804</v>
      </c>
      <c r="U69">
        <v>4.3066840171814</v>
      </c>
      <c r="V69">
        <v>3.95100021362305</v>
      </c>
      <c r="W69" s="17">
        <v>0.35568380355835</v>
      </c>
      <c r="X69">
        <v>0.60326766967773404</v>
      </c>
      <c r="Y69">
        <v>0.60326766967773404</v>
      </c>
      <c r="Z69">
        <v>0.7</v>
      </c>
      <c r="AA69">
        <v>1</v>
      </c>
      <c r="AB69">
        <v>0.58823529411764697</v>
      </c>
      <c r="AC69">
        <v>0.74074074074074103</v>
      </c>
      <c r="AD69">
        <v>0</v>
      </c>
      <c r="AE69">
        <v>0.3</v>
      </c>
    </row>
    <row r="70" spans="1:31" x14ac:dyDescent="0.15">
      <c r="A70" s="8">
        <v>334</v>
      </c>
      <c r="B70" s="1">
        <v>18</v>
      </c>
      <c r="C70" s="1">
        <v>2</v>
      </c>
      <c r="D70" s="1">
        <v>10</v>
      </c>
      <c r="E70" s="1">
        <v>10</v>
      </c>
      <c r="F70" s="1">
        <v>10</v>
      </c>
      <c r="G70" s="1">
        <v>0</v>
      </c>
      <c r="H70" s="1">
        <v>8</v>
      </c>
      <c r="I70" s="1">
        <v>2</v>
      </c>
      <c r="J70" s="1">
        <v>0.9</v>
      </c>
      <c r="K70" s="12">
        <v>9.7976722717285192</v>
      </c>
      <c r="L70" s="12">
        <v>3.17732810974121</v>
      </c>
      <c r="M70" s="1">
        <v>2.6821994781494101</v>
      </c>
      <c r="N70" s="1">
        <v>5.7997856140136701</v>
      </c>
      <c r="O70" s="1">
        <v>3</v>
      </c>
      <c r="P70" s="1">
        <v>3</v>
      </c>
      <c r="Q70" s="1">
        <v>13</v>
      </c>
      <c r="R70" s="19">
        <v>0.23080000000000001</v>
      </c>
      <c r="S70" s="19">
        <f t="shared" si="2"/>
        <v>0.3</v>
      </c>
      <c r="T70" s="1">
        <v>3.8663578033447301</v>
      </c>
      <c r="U70" s="1">
        <v>3.6644842624664302</v>
      </c>
      <c r="V70" s="1">
        <v>3.3028609752654998</v>
      </c>
      <c r="W70" s="12">
        <v>0.36162328720092801</v>
      </c>
      <c r="X70" s="1">
        <v>0.56349682807922397</v>
      </c>
      <c r="Y70" s="1">
        <v>0.56349682807922397</v>
      </c>
      <c r="Z70" s="1">
        <v>0.3</v>
      </c>
      <c r="AA70" s="1">
        <v>1</v>
      </c>
      <c r="AB70" s="1">
        <v>0.76923076923076905</v>
      </c>
      <c r="AC70" s="1">
        <v>0.86956521739130399</v>
      </c>
      <c r="AD70" s="1">
        <v>0</v>
      </c>
      <c r="AE70" s="1">
        <v>0.7</v>
      </c>
    </row>
    <row r="71" spans="1:31" x14ac:dyDescent="0.15">
      <c r="A71" s="6">
        <v>600</v>
      </c>
      <c r="B71">
        <v>20</v>
      </c>
      <c r="C71">
        <v>0</v>
      </c>
      <c r="D71">
        <v>10</v>
      </c>
      <c r="E71">
        <v>10</v>
      </c>
      <c r="F71">
        <v>10</v>
      </c>
      <c r="G71">
        <v>0</v>
      </c>
      <c r="H71">
        <v>10</v>
      </c>
      <c r="I71">
        <v>0</v>
      </c>
      <c r="J71">
        <v>1</v>
      </c>
      <c r="K71" s="3">
        <v>9999</v>
      </c>
      <c r="L71" s="10">
        <v>1.60916519165039</v>
      </c>
      <c r="M71">
        <v>9999</v>
      </c>
      <c r="N71">
        <v>9999</v>
      </c>
      <c r="O71">
        <v>6</v>
      </c>
      <c r="P71">
        <v>6</v>
      </c>
      <c r="Q71">
        <v>16</v>
      </c>
      <c r="R71" s="16">
        <v>0.375</v>
      </c>
      <c r="S71" s="16">
        <f t="shared" si="2"/>
        <v>0.6</v>
      </c>
      <c r="T71">
        <v>5.15582275390625</v>
      </c>
      <c r="U71">
        <v>4.8863143920898402</v>
      </c>
      <c r="V71">
        <v>4.5162019729614302</v>
      </c>
      <c r="W71" s="17">
        <v>0.37011241912841802</v>
      </c>
      <c r="X71">
        <v>0.639620780944824</v>
      </c>
      <c r="Y71">
        <v>0.639620780944824</v>
      </c>
      <c r="Z71">
        <v>0.6</v>
      </c>
      <c r="AA71">
        <v>1</v>
      </c>
      <c r="AB71">
        <v>0.625</v>
      </c>
      <c r="AC71">
        <v>0.76923076923076905</v>
      </c>
      <c r="AD71">
        <v>0</v>
      </c>
      <c r="AE71">
        <v>0.4</v>
      </c>
    </row>
    <row r="72" spans="1:31" x14ac:dyDescent="0.15">
      <c r="A72" s="6">
        <v>99</v>
      </c>
      <c r="B72">
        <v>18</v>
      </c>
      <c r="C72">
        <v>2</v>
      </c>
      <c r="D72">
        <v>10</v>
      </c>
      <c r="E72">
        <v>10</v>
      </c>
      <c r="F72">
        <v>10</v>
      </c>
      <c r="G72">
        <v>0</v>
      </c>
      <c r="H72">
        <v>8</v>
      </c>
      <c r="I72">
        <v>2</v>
      </c>
      <c r="J72">
        <v>0.9</v>
      </c>
      <c r="K72" s="3">
        <v>10.4580535888672</v>
      </c>
      <c r="L72" s="10">
        <v>3.2479400634765598</v>
      </c>
      <c r="M72">
        <v>2.7112960815429701</v>
      </c>
      <c r="N72">
        <v>6.3294010162353498</v>
      </c>
      <c r="O72">
        <v>3</v>
      </c>
      <c r="P72">
        <v>3</v>
      </c>
      <c r="Q72">
        <v>13</v>
      </c>
      <c r="R72" s="16">
        <v>0.23080000000000001</v>
      </c>
      <c r="S72" s="16">
        <f t="shared" si="2"/>
        <v>0.3</v>
      </c>
      <c r="T72">
        <v>3.6910438537597701</v>
      </c>
      <c r="U72">
        <v>3.5275208950042698</v>
      </c>
      <c r="V72">
        <v>3.1580781936645499</v>
      </c>
      <c r="W72" s="17">
        <v>0.36944270133972201</v>
      </c>
      <c r="X72">
        <v>0.53296566009521495</v>
      </c>
      <c r="Y72">
        <v>0.53296566009521495</v>
      </c>
      <c r="Z72">
        <v>0.3</v>
      </c>
      <c r="AA72">
        <v>1</v>
      </c>
      <c r="AB72">
        <v>0.76923076923076905</v>
      </c>
      <c r="AC72">
        <v>0.86956521739130399</v>
      </c>
      <c r="AD72">
        <v>0</v>
      </c>
      <c r="AE72">
        <v>0.7</v>
      </c>
    </row>
    <row r="73" spans="1:31" x14ac:dyDescent="0.15">
      <c r="A73" s="6">
        <v>421</v>
      </c>
      <c r="B73">
        <v>18</v>
      </c>
      <c r="C73">
        <v>2</v>
      </c>
      <c r="D73">
        <v>10</v>
      </c>
      <c r="E73">
        <v>10</v>
      </c>
      <c r="F73">
        <v>10</v>
      </c>
      <c r="G73">
        <v>0</v>
      </c>
      <c r="H73">
        <v>8</v>
      </c>
      <c r="I73">
        <v>2</v>
      </c>
      <c r="J73">
        <v>0.9</v>
      </c>
      <c r="K73" s="3">
        <v>10.324913024902299</v>
      </c>
      <c r="L73" s="10">
        <v>3.7413082122802699</v>
      </c>
      <c r="M73">
        <v>3.3769016265869101</v>
      </c>
      <c r="N73">
        <v>6.4074726104736301</v>
      </c>
      <c r="O73">
        <v>6</v>
      </c>
      <c r="P73">
        <v>6</v>
      </c>
      <c r="Q73">
        <v>16</v>
      </c>
      <c r="R73" s="16">
        <v>0.375</v>
      </c>
      <c r="S73" s="16">
        <f t="shared" si="2"/>
        <v>0.6</v>
      </c>
      <c r="T73">
        <v>4.0800895690918004</v>
      </c>
      <c r="U73">
        <v>3.8440616130828902</v>
      </c>
      <c r="V73">
        <v>3.4748260974884002</v>
      </c>
      <c r="W73" s="17">
        <v>0.36923551559448198</v>
      </c>
      <c r="X73">
        <v>0.605263471603394</v>
      </c>
      <c r="Y73">
        <v>0.605263471603394</v>
      </c>
      <c r="Z73">
        <v>0.6</v>
      </c>
      <c r="AA73">
        <v>1</v>
      </c>
      <c r="AB73">
        <v>0.625</v>
      </c>
      <c r="AC73">
        <v>0.76923076923076905</v>
      </c>
      <c r="AD73">
        <v>0</v>
      </c>
      <c r="AE73">
        <v>0.4</v>
      </c>
    </row>
    <row r="74" spans="1:31" x14ac:dyDescent="0.15">
      <c r="A74" s="6">
        <v>160</v>
      </c>
      <c r="B74">
        <v>18</v>
      </c>
      <c r="C74">
        <v>2</v>
      </c>
      <c r="D74">
        <v>10</v>
      </c>
      <c r="E74">
        <v>10</v>
      </c>
      <c r="F74">
        <v>10</v>
      </c>
      <c r="G74">
        <v>0</v>
      </c>
      <c r="H74">
        <v>8</v>
      </c>
      <c r="I74">
        <v>2</v>
      </c>
      <c r="J74">
        <v>0.9</v>
      </c>
      <c r="K74" s="3">
        <v>9.7188396453857404</v>
      </c>
      <c r="L74" s="10">
        <v>3.1543941497802699</v>
      </c>
      <c r="M74">
        <v>2.6168231964111301</v>
      </c>
      <c r="N74">
        <v>5.5176906585693404</v>
      </c>
      <c r="O74">
        <v>3</v>
      </c>
      <c r="P74">
        <v>3</v>
      </c>
      <c r="Q74">
        <v>13</v>
      </c>
      <c r="R74" s="16">
        <v>0.23080000000000001</v>
      </c>
      <c r="S74" s="16">
        <f t="shared" si="2"/>
        <v>0.3</v>
      </c>
      <c r="T74">
        <v>4.13474464416504</v>
      </c>
      <c r="U74">
        <v>3.91542744636536</v>
      </c>
      <c r="V74">
        <v>3.5470154285430899</v>
      </c>
      <c r="W74" s="17">
        <v>0.36841201782226601</v>
      </c>
      <c r="X74">
        <v>0.58772921562194802</v>
      </c>
      <c r="Y74">
        <v>0.58772921562194802</v>
      </c>
      <c r="Z74">
        <v>0.3</v>
      </c>
      <c r="AA74">
        <v>1</v>
      </c>
      <c r="AB74">
        <v>0.76923076923076905</v>
      </c>
      <c r="AC74">
        <v>0.86956521739130399</v>
      </c>
      <c r="AD74">
        <v>0</v>
      </c>
      <c r="AE74">
        <v>0.7</v>
      </c>
    </row>
    <row r="75" spans="1:31" x14ac:dyDescent="0.15">
      <c r="A75" s="6">
        <v>804</v>
      </c>
      <c r="B75">
        <v>17</v>
      </c>
      <c r="C75">
        <v>3</v>
      </c>
      <c r="D75">
        <v>10</v>
      </c>
      <c r="E75">
        <v>10</v>
      </c>
      <c r="F75">
        <v>10</v>
      </c>
      <c r="G75">
        <v>0</v>
      </c>
      <c r="H75">
        <v>7</v>
      </c>
      <c r="I75">
        <v>3</v>
      </c>
      <c r="J75">
        <v>0.85</v>
      </c>
      <c r="K75" s="3">
        <v>9.2121372222900408</v>
      </c>
      <c r="L75" s="10">
        <v>3.6844596862793</v>
      </c>
      <c r="M75">
        <v>2.8261775970459002</v>
      </c>
      <c r="N75">
        <v>5.0357398986816397</v>
      </c>
      <c r="O75">
        <v>4</v>
      </c>
      <c r="P75">
        <v>4</v>
      </c>
      <c r="Q75">
        <v>14</v>
      </c>
      <c r="R75" s="16">
        <v>0.28570000000000001</v>
      </c>
      <c r="S75" s="16">
        <f t="shared" si="2"/>
        <v>0.4</v>
      </c>
      <c r="T75">
        <v>3.9346790313720699</v>
      </c>
      <c r="U75">
        <v>3.6910636425018302</v>
      </c>
      <c r="V75">
        <v>3.3227219581603999</v>
      </c>
      <c r="W75" s="17">
        <v>0.368341684341431</v>
      </c>
      <c r="X75">
        <v>0.61195707321167003</v>
      </c>
      <c r="Y75">
        <v>0.61195707321167003</v>
      </c>
      <c r="Z75">
        <v>0.4</v>
      </c>
      <c r="AA75">
        <v>1</v>
      </c>
      <c r="AB75">
        <v>0.71428571428571397</v>
      </c>
      <c r="AC75">
        <v>0.83333333333333304</v>
      </c>
      <c r="AD75">
        <v>0</v>
      </c>
      <c r="AE75">
        <v>0.6</v>
      </c>
    </row>
    <row r="76" spans="1:31" x14ac:dyDescent="0.15">
      <c r="A76" s="6">
        <v>529</v>
      </c>
      <c r="B76">
        <v>18</v>
      </c>
      <c r="C76">
        <v>2</v>
      </c>
      <c r="D76">
        <v>10</v>
      </c>
      <c r="E76">
        <v>10</v>
      </c>
      <c r="F76">
        <v>10</v>
      </c>
      <c r="G76">
        <v>0</v>
      </c>
      <c r="H76">
        <v>8</v>
      </c>
      <c r="I76">
        <v>2</v>
      </c>
      <c r="J76">
        <v>0.9</v>
      </c>
      <c r="K76" s="3">
        <v>11.5277290344238</v>
      </c>
      <c r="L76" s="10">
        <v>2.7787723541259801</v>
      </c>
      <c r="M76">
        <v>2.1110267639160201</v>
      </c>
      <c r="N76">
        <v>7.5974636077880904</v>
      </c>
      <c r="O76">
        <v>3</v>
      </c>
      <c r="P76">
        <v>3</v>
      </c>
      <c r="Q76">
        <v>13</v>
      </c>
      <c r="R76" s="16">
        <v>0.23080000000000001</v>
      </c>
      <c r="S76" s="16">
        <f t="shared" si="2"/>
        <v>0.3</v>
      </c>
      <c r="T76">
        <v>4.1621055603027299</v>
      </c>
      <c r="U76">
        <v>3.9118816852569598</v>
      </c>
      <c r="V76">
        <v>3.5439484119415301</v>
      </c>
      <c r="W76" s="17">
        <v>0.36793327331543002</v>
      </c>
      <c r="X76">
        <v>0.61815714836120605</v>
      </c>
      <c r="Y76">
        <v>0.61815714836120605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188</v>
      </c>
      <c r="B77">
        <v>17</v>
      </c>
      <c r="C77">
        <v>3</v>
      </c>
      <c r="D77">
        <v>10</v>
      </c>
      <c r="E77">
        <v>10</v>
      </c>
      <c r="F77">
        <v>10</v>
      </c>
      <c r="G77">
        <v>0</v>
      </c>
      <c r="H77">
        <v>7</v>
      </c>
      <c r="I77">
        <v>3</v>
      </c>
      <c r="J77">
        <v>0.85</v>
      </c>
      <c r="K77" s="3">
        <v>9.6096973419189506</v>
      </c>
      <c r="L77" s="10">
        <v>3.4760990142822301</v>
      </c>
      <c r="M77">
        <v>2.4838180541992201</v>
      </c>
      <c r="N77">
        <v>5.4546699523925799</v>
      </c>
      <c r="O77">
        <v>3</v>
      </c>
      <c r="P77">
        <v>3</v>
      </c>
      <c r="Q77">
        <v>13</v>
      </c>
      <c r="R77" s="16">
        <v>0.23080000000000001</v>
      </c>
      <c r="S77" s="16">
        <f t="shared" si="2"/>
        <v>0.3</v>
      </c>
      <c r="T77">
        <v>3.92158699035644</v>
      </c>
      <c r="U77">
        <v>3.67017674446106</v>
      </c>
      <c r="V77">
        <v>3.3030018806457502</v>
      </c>
      <c r="W77" s="17">
        <v>0.36717486381530801</v>
      </c>
      <c r="X77">
        <v>0.61858510971069303</v>
      </c>
      <c r="Y77">
        <v>0.61858510971069303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965</v>
      </c>
      <c r="B78">
        <v>19</v>
      </c>
      <c r="C78">
        <v>1</v>
      </c>
      <c r="D78">
        <v>10</v>
      </c>
      <c r="E78">
        <v>10</v>
      </c>
      <c r="F78">
        <v>10</v>
      </c>
      <c r="G78">
        <v>0</v>
      </c>
      <c r="H78">
        <v>9</v>
      </c>
      <c r="I78">
        <v>1</v>
      </c>
      <c r="J78">
        <v>0.95</v>
      </c>
      <c r="K78" s="3">
        <v>12.5211086273193</v>
      </c>
      <c r="L78" s="10">
        <v>2.5494575500488299</v>
      </c>
      <c r="M78">
        <v>2.31388664245606</v>
      </c>
      <c r="N78">
        <v>8.7239055633544904</v>
      </c>
      <c r="O78">
        <v>7</v>
      </c>
      <c r="P78">
        <v>7</v>
      </c>
      <c r="Q78">
        <v>17</v>
      </c>
      <c r="R78" s="16">
        <v>0.4118</v>
      </c>
      <c r="S78" s="16">
        <f t="shared" si="2"/>
        <v>0.7</v>
      </c>
      <c r="T78">
        <v>4.3991069793701199</v>
      </c>
      <c r="U78">
        <v>4.1645359992981001</v>
      </c>
      <c r="V78">
        <v>3.8337669372558598</v>
      </c>
      <c r="W78" s="17">
        <v>0.330769062042236</v>
      </c>
      <c r="X78">
        <v>0.56534004211425803</v>
      </c>
      <c r="Y78">
        <v>0.56534004211425803</v>
      </c>
      <c r="Z78">
        <v>0.7</v>
      </c>
      <c r="AA78">
        <v>1</v>
      </c>
      <c r="AB78">
        <v>0.58823529411764697</v>
      </c>
      <c r="AC78">
        <v>0.74074074074074103</v>
      </c>
      <c r="AD78">
        <v>0</v>
      </c>
      <c r="AE78">
        <v>0.3</v>
      </c>
    </row>
    <row r="79" spans="1:31" x14ac:dyDescent="0.15">
      <c r="A79" s="6">
        <v>167</v>
      </c>
      <c r="B79">
        <v>19</v>
      </c>
      <c r="C79">
        <v>1</v>
      </c>
      <c r="D79">
        <v>10</v>
      </c>
      <c r="E79">
        <v>10</v>
      </c>
      <c r="F79">
        <v>10</v>
      </c>
      <c r="G79">
        <v>0</v>
      </c>
      <c r="H79">
        <v>9</v>
      </c>
      <c r="I79">
        <v>1</v>
      </c>
      <c r="J79">
        <v>0.95</v>
      </c>
      <c r="K79" s="3">
        <v>12.971529006958001</v>
      </c>
      <c r="L79" s="10">
        <v>1.88516998291016</v>
      </c>
      <c r="M79">
        <v>1.59377288818359</v>
      </c>
      <c r="N79">
        <v>9.4041481018066406</v>
      </c>
      <c r="O79">
        <v>5</v>
      </c>
      <c r="P79">
        <v>5</v>
      </c>
      <c r="Q79">
        <v>15</v>
      </c>
      <c r="R79" s="16">
        <v>0.33329999999999999</v>
      </c>
      <c r="S79" s="16">
        <f t="shared" si="2"/>
        <v>0.5</v>
      </c>
      <c r="T79">
        <v>5.1941833496093697</v>
      </c>
      <c r="U79">
        <v>4.8667502403259304</v>
      </c>
      <c r="V79">
        <v>4.5372552871704102</v>
      </c>
      <c r="W79" s="17">
        <v>0.32949495315551802</v>
      </c>
      <c r="X79">
        <v>0.65692806243896495</v>
      </c>
      <c r="Y79">
        <v>0.65692806243896495</v>
      </c>
      <c r="Z79">
        <v>0.5</v>
      </c>
      <c r="AA79">
        <v>1</v>
      </c>
      <c r="AB79">
        <v>0.66666666666666696</v>
      </c>
      <c r="AC79">
        <v>0.8</v>
      </c>
      <c r="AD79">
        <v>0</v>
      </c>
      <c r="AE79">
        <v>0.5</v>
      </c>
    </row>
    <row r="80" spans="1:31" x14ac:dyDescent="0.15">
      <c r="A80" s="6">
        <v>602</v>
      </c>
      <c r="B80">
        <v>18</v>
      </c>
      <c r="C80">
        <v>2</v>
      </c>
      <c r="D80">
        <v>10</v>
      </c>
      <c r="E80">
        <v>10</v>
      </c>
      <c r="F80">
        <v>10</v>
      </c>
      <c r="G80">
        <v>0</v>
      </c>
      <c r="H80">
        <v>8</v>
      </c>
      <c r="I80">
        <v>2</v>
      </c>
      <c r="J80">
        <v>0.9</v>
      </c>
      <c r="K80" s="3">
        <v>10.192476272583001</v>
      </c>
      <c r="L80" s="10">
        <v>2.9104270935058598</v>
      </c>
      <c r="M80">
        <v>2.3252792358398402</v>
      </c>
      <c r="N80">
        <v>6.1768379211425799</v>
      </c>
      <c r="O80">
        <v>5</v>
      </c>
      <c r="P80">
        <v>5</v>
      </c>
      <c r="Q80">
        <v>15</v>
      </c>
      <c r="R80" s="16">
        <v>0.33329999999999999</v>
      </c>
      <c r="S80" s="16">
        <f t="shared" si="2"/>
        <v>0.5</v>
      </c>
      <c r="T80">
        <v>4.1273612976074201</v>
      </c>
      <c r="U80">
        <v>3.8802869319915798</v>
      </c>
      <c r="V80">
        <v>3.5175795555114702</v>
      </c>
      <c r="W80" s="17">
        <v>0.36270737648010198</v>
      </c>
      <c r="X80">
        <v>0.60978174209594704</v>
      </c>
      <c r="Y80">
        <v>0.60978174209594704</v>
      </c>
      <c r="Z80">
        <v>0.5</v>
      </c>
      <c r="AA80">
        <v>1</v>
      </c>
      <c r="AB80">
        <v>0.66666666666666696</v>
      </c>
      <c r="AC80">
        <v>0.8</v>
      </c>
      <c r="AD80">
        <v>0</v>
      </c>
      <c r="AE80">
        <v>0.5</v>
      </c>
    </row>
    <row r="81" spans="1:31" x14ac:dyDescent="0.15">
      <c r="A81" s="6">
        <v>814</v>
      </c>
      <c r="B81">
        <v>17</v>
      </c>
      <c r="C81">
        <v>3</v>
      </c>
      <c r="D81">
        <v>10</v>
      </c>
      <c r="E81">
        <v>10</v>
      </c>
      <c r="F81">
        <v>10</v>
      </c>
      <c r="G81">
        <v>0</v>
      </c>
      <c r="H81">
        <v>7</v>
      </c>
      <c r="I81">
        <v>3</v>
      </c>
      <c r="J81">
        <v>0.85</v>
      </c>
      <c r="K81" s="3">
        <v>8.7280445098877006</v>
      </c>
      <c r="L81" s="10">
        <v>3.9425106048584002</v>
      </c>
      <c r="M81">
        <v>3.1601314544677699</v>
      </c>
      <c r="N81">
        <v>4.2285442352294904</v>
      </c>
      <c r="O81">
        <v>2</v>
      </c>
      <c r="P81">
        <v>2</v>
      </c>
      <c r="Q81">
        <v>12</v>
      </c>
      <c r="R81" s="16">
        <v>0.16669999999999999</v>
      </c>
      <c r="S81" s="16">
        <f t="shared" si="2"/>
        <v>0.2</v>
      </c>
      <c r="T81">
        <v>3.6649322509765598</v>
      </c>
      <c r="U81">
        <v>3.4909923076629599</v>
      </c>
      <c r="V81">
        <v>3.1285991668701199</v>
      </c>
      <c r="W81" s="17">
        <v>0.36239314079284701</v>
      </c>
      <c r="X81">
        <v>0.53633308410644498</v>
      </c>
      <c r="Y81">
        <v>0.53633308410644498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s="3" customFormat="1" x14ac:dyDescent="0.15">
      <c r="K82" s="13" t="s">
        <v>29</v>
      </c>
      <c r="L82" s="10">
        <f>AVERAGE(L2:L81)</f>
        <v>2.4967763900756839</v>
      </c>
      <c r="W82" s="17">
        <f t="shared" ref="W82:AE82" si="3">AVERAGE(W2:W81)</f>
        <v>0.290400992333889</v>
      </c>
      <c r="Z82" s="3">
        <f t="shared" si="3"/>
        <v>0.49749999999999972</v>
      </c>
      <c r="AA82" s="3">
        <f t="shared" si="3"/>
        <v>0.99749999999999994</v>
      </c>
      <c r="AB82" s="3">
        <f t="shared" si="3"/>
        <v>0.685246790962735</v>
      </c>
      <c r="AC82" s="3">
        <f t="shared" si="3"/>
        <v>0.80675176791668535</v>
      </c>
      <c r="AD82" s="3">
        <f t="shared" si="3"/>
        <v>2.5000000000000001E-3</v>
      </c>
      <c r="AE82" s="3">
        <f t="shared" si="3"/>
        <v>0.50000000000000022</v>
      </c>
    </row>
    <row r="83" spans="1:31" s="3" customFormat="1" x14ac:dyDescent="0.15">
      <c r="K83" s="14" t="s">
        <v>30</v>
      </c>
      <c r="L83" s="10">
        <f>MAX(L2:L81)</f>
        <v>7.6750564575195304</v>
      </c>
      <c r="W83" s="17">
        <f t="shared" ref="W83:AE83" si="4">MAX(W2:W81)</f>
        <v>0.466185092926025</v>
      </c>
      <c r="Z83" s="3">
        <f t="shared" si="4"/>
        <v>0.9</v>
      </c>
      <c r="AA83" s="3">
        <f t="shared" si="4"/>
        <v>1</v>
      </c>
      <c r="AB83" s="3">
        <f t="shared" si="4"/>
        <v>1</v>
      </c>
      <c r="AC83" s="3">
        <f t="shared" si="4"/>
        <v>1</v>
      </c>
      <c r="AD83" s="3">
        <f t="shared" si="4"/>
        <v>0.1</v>
      </c>
      <c r="AE83" s="3">
        <f t="shared" si="4"/>
        <v>1</v>
      </c>
    </row>
    <row r="84" spans="1:31" s="3" customFormat="1" x14ac:dyDescent="0.15">
      <c r="L84" s="10">
        <f>MIN(L2:L81)</f>
        <v>0.62315750122070301</v>
      </c>
      <c r="W84" s="17">
        <f t="shared" ref="W84:AE84" si="5">MIN(W2:W81)</f>
        <v>5.0604581832885701E-2</v>
      </c>
      <c r="Z84" s="3">
        <f t="shared" si="5"/>
        <v>0</v>
      </c>
      <c r="AA84" s="3">
        <f t="shared" si="5"/>
        <v>0.9</v>
      </c>
      <c r="AB84" s="3">
        <f t="shared" si="5"/>
        <v>0.52631578947368396</v>
      </c>
      <c r="AC84" s="3">
        <f t="shared" si="5"/>
        <v>0.68965517241379304</v>
      </c>
      <c r="AD84" s="3">
        <f t="shared" si="5"/>
        <v>0</v>
      </c>
      <c r="AE84" s="3">
        <f t="shared" si="5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s="3" t="s">
        <v>164</v>
      </c>
      <c r="N91" s="3" t="s">
        <v>167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</v>
      </c>
      <c r="M93">
        <v>30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s="26" customFormat="1" x14ac:dyDescent="0.15">
      <c r="K94" s="27" t="s">
        <v>66</v>
      </c>
      <c r="L94" s="27">
        <f>COUNTIF(L2:L81,"&lt;0.838")-COUNTIF(L2:L81,"&lt;0.643")</f>
        <v>14</v>
      </c>
      <c r="P94" s="3">
        <v>0.45</v>
      </c>
      <c r="Q94" s="3">
        <v>-900</v>
      </c>
      <c r="R94" s="3">
        <v>1100</v>
      </c>
      <c r="S94" s="3">
        <v>55</v>
      </c>
      <c r="W94" s="27"/>
    </row>
    <row r="95" spans="1:31" x14ac:dyDescent="0.15">
      <c r="K95" s="3" t="s">
        <v>67</v>
      </c>
      <c r="L95" s="3">
        <f>COUNTIF(L2:L81,"&lt;1.033")-COUNTIF(L2:L81,"&lt;0.838")</f>
        <v>13</v>
      </c>
      <c r="M95">
        <v>70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1</v>
      </c>
      <c r="W97" s="17"/>
    </row>
    <row r="98" spans="11:23" x14ac:dyDescent="0.15">
      <c r="K98" s="3" t="s">
        <v>70</v>
      </c>
      <c r="L98" s="3">
        <f>COUNTIF(L2:L81,"&lt;1.618")-COUNTIF(L2:L81,"&lt;1.423")</f>
        <v>3</v>
      </c>
      <c r="M98" s="3">
        <v>3</v>
      </c>
      <c r="W98" s="3"/>
    </row>
    <row r="99" spans="11:23" x14ac:dyDescent="0.15">
      <c r="K99" s="3" t="s">
        <v>71</v>
      </c>
      <c r="L99" s="3">
        <f>COUNTIF(L2:L81,"&lt;1.813")-COUNTIF(L2:L81,"&lt;1.618")</f>
        <v>1</v>
      </c>
      <c r="M99" s="3">
        <v>6</v>
      </c>
      <c r="W99" s="3"/>
    </row>
    <row r="100" spans="11:23" x14ac:dyDescent="0.15">
      <c r="K100" s="3" t="s">
        <v>72</v>
      </c>
      <c r="L100" s="3">
        <f>COUNTIF(L2:L81,"&lt;2.008")-COUNTIF(L2:L81,"&lt;1.813")</f>
        <v>2</v>
      </c>
      <c r="M100" s="3">
        <v>8</v>
      </c>
      <c r="W100" s="3"/>
    </row>
    <row r="101" spans="11:23" x14ac:dyDescent="0.15">
      <c r="K101" s="3" t="s">
        <v>73</v>
      </c>
      <c r="L101" s="3">
        <f>COUNTIF(L2:L81,"&lt;2.203")-COUNTIF(L2:L81,"&lt;2.008")</f>
        <v>1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3</v>
      </c>
      <c r="M102" s="3">
        <v>14</v>
      </c>
      <c r="W102" s="3"/>
    </row>
    <row r="103" spans="11:23" x14ac:dyDescent="0.15">
      <c r="K103" s="3" t="s">
        <v>75</v>
      </c>
      <c r="L103" s="3">
        <f>COUNTIF(L2:L81,"&lt;2.593")-COUNTIF(L2:L81,"&lt;2.398")</f>
        <v>3</v>
      </c>
      <c r="M103" s="3">
        <v>16</v>
      </c>
      <c r="W103" s="3"/>
    </row>
    <row r="104" spans="11:23" x14ac:dyDescent="0.15">
      <c r="K104" s="3" t="s">
        <v>76</v>
      </c>
      <c r="L104" s="3">
        <f>COUNTIF(L2:L81,"&lt;2.788")-COUNTIF(L2:L81,"&lt;2.593")</f>
        <v>3</v>
      </c>
      <c r="M104" s="3">
        <v>14</v>
      </c>
      <c r="W104" s="3"/>
    </row>
    <row r="105" spans="11:23" x14ac:dyDescent="0.15">
      <c r="K105" s="3" t="s">
        <v>77</v>
      </c>
      <c r="L105" s="3">
        <f>COUNTIF(L2:L81,"&lt;2.983")-COUNTIF(L2:L81,"&lt;2.788")</f>
        <v>5</v>
      </c>
      <c r="M105" s="3">
        <v>11</v>
      </c>
      <c r="W105" s="3"/>
    </row>
    <row r="106" spans="11:23" x14ac:dyDescent="0.15">
      <c r="K106" s="3" t="s">
        <v>78</v>
      </c>
      <c r="L106" s="3">
        <f>COUNTIF(L2:L81,"&lt;3.178")-COUNTIF(L2:L81,"&lt;2.983")</f>
        <v>10</v>
      </c>
      <c r="M106" s="3">
        <v>8</v>
      </c>
      <c r="W106" s="3"/>
    </row>
    <row r="107" spans="11:23" x14ac:dyDescent="0.15">
      <c r="K107" s="3" t="s">
        <v>79</v>
      </c>
      <c r="L107" s="3">
        <f>COUNTIF(L2:L81,"&lt;3.373")-COUNTIF(L2:L81,"&lt;3.178")</f>
        <v>2</v>
      </c>
      <c r="M107" s="3">
        <v>6</v>
      </c>
      <c r="W107" s="3"/>
    </row>
    <row r="108" spans="11:23" x14ac:dyDescent="0.15">
      <c r="K108" s="3" t="s">
        <v>80</v>
      </c>
      <c r="L108" s="3">
        <f>COUNTIF(L2:L81,"&lt;3.568")-COUNTIF(L2:L81,"&lt;3.373")</f>
        <v>3</v>
      </c>
      <c r="M108" s="3">
        <v>3</v>
      </c>
      <c r="W108" s="3"/>
    </row>
    <row r="109" spans="11:23" x14ac:dyDescent="0.15">
      <c r="K109" s="3" t="s">
        <v>81</v>
      </c>
      <c r="L109" s="3">
        <f>COUNTIF(L2:L81,"&lt;3.763")-COUNTIF(L2:L81,"&lt;3.568")</f>
        <v>3</v>
      </c>
      <c r="W109" s="3"/>
    </row>
    <row r="110" spans="11:23" x14ac:dyDescent="0.15">
      <c r="K110" s="3" t="s">
        <v>82</v>
      </c>
      <c r="L110" s="3">
        <f>COUNTIF(L2:L81,"&lt;3.958")-COUNTIF(L2:L81,"&lt;3.763")</f>
        <v>2</v>
      </c>
      <c r="W110" s="17"/>
    </row>
    <row r="111" spans="11:23" x14ac:dyDescent="0.15">
      <c r="K111" s="3" t="s">
        <v>83</v>
      </c>
      <c r="L111" s="3">
        <f>COUNTIF(L2:L81,"&lt;4.153")-COUNTIF(L2:L81,"&lt;3.958")</f>
        <v>1</v>
      </c>
      <c r="W111" s="3"/>
    </row>
    <row r="112" spans="11:23" x14ac:dyDescent="0.15">
      <c r="K112" s="3" t="s">
        <v>84</v>
      </c>
      <c r="L112" s="3">
        <f>COUNTIF(L2:L81,"&lt;4.348")-COUNTIF(L2:L81,"&lt;4.153")</f>
        <v>0</v>
      </c>
      <c r="W112" s="17"/>
    </row>
    <row r="113" spans="11:23" x14ac:dyDescent="0.15">
      <c r="K113" s="3" t="s">
        <v>85</v>
      </c>
      <c r="L113" s="3">
        <f>COUNTIF(L2:L81,"&lt;4.543")-COUNTIF(L2:L81,"&lt;4.348")</f>
        <v>0</v>
      </c>
      <c r="N113" s="3">
        <v>1.9079999999999999</v>
      </c>
      <c r="O113" s="3">
        <v>0.155</v>
      </c>
      <c r="W113" s="17"/>
    </row>
    <row r="114" spans="11:23" x14ac:dyDescent="0.15">
      <c r="K114" s="3" t="s">
        <v>86</v>
      </c>
      <c r="L114" s="3">
        <f>COUNTIF(L2:L81,"&lt;4.738")-COUNTIF(L2:L81,"&lt;4.543")</f>
        <v>0</v>
      </c>
      <c r="N114" s="3">
        <v>2.5009999999999999</v>
      </c>
      <c r="O114" s="3">
        <v>0.21299999999999999</v>
      </c>
      <c r="W114" s="17"/>
    </row>
    <row r="115" spans="11:23" x14ac:dyDescent="0.15">
      <c r="K115" s="3" t="s">
        <v>87</v>
      </c>
      <c r="L115" s="3">
        <f>COUNTIF(L2:L81,"&lt;4.933")-COUNTIF(L2:L81,"&lt;4.738")</f>
        <v>0</v>
      </c>
      <c r="N115" s="3">
        <v>3.472</v>
      </c>
      <c r="O115" s="3">
        <v>0.29099999999999998</v>
      </c>
      <c r="W115" s="17"/>
    </row>
    <row r="116" spans="11:23" x14ac:dyDescent="0.15">
      <c r="K116" s="3" t="s">
        <v>88</v>
      </c>
      <c r="L116" s="3">
        <f>COUNTIF(L2:L81,"&lt;5.128")-COUNTIF(L2:L81,"&lt;4.933")</f>
        <v>0</v>
      </c>
      <c r="W116" s="17"/>
    </row>
    <row r="117" spans="11:23" x14ac:dyDescent="0.15">
      <c r="K117" s="3" t="s">
        <v>89</v>
      </c>
      <c r="L117" s="3">
        <f>COUNTIF(L2:L81,"&lt;5.323")-COUNTIF(L2:L81,"&lt;5.128")</f>
        <v>1</v>
      </c>
      <c r="W117" s="17"/>
    </row>
    <row r="118" spans="11:23" x14ac:dyDescent="0.15">
      <c r="K118" s="3" t="s">
        <v>90</v>
      </c>
      <c r="L118" s="3">
        <f>COUNTIF(L2:L81,"&lt;5.518")-COUNTIF(L2:L81,"&lt;5.323")</f>
        <v>2</v>
      </c>
      <c r="W118" s="17"/>
    </row>
    <row r="119" spans="11:23" x14ac:dyDescent="0.15">
      <c r="K119" s="3" t="s">
        <v>91</v>
      </c>
      <c r="L119" s="3">
        <f>COUNTIF(L2:L81,"&lt;5.713")-COUNTIF(L2:L81,"&lt;5.518")</f>
        <v>1</v>
      </c>
      <c r="W119" s="17"/>
    </row>
    <row r="120" spans="11:23" x14ac:dyDescent="0.15">
      <c r="K120" s="3" t="s">
        <v>92</v>
      </c>
      <c r="L120" s="3">
        <f>COUNTIF(L2:L81,"&lt;5.908")-COUNTIF(L2:L81,"&lt;5.713")</f>
        <v>1</v>
      </c>
      <c r="W120" s="17"/>
    </row>
    <row r="121" spans="11:23" x14ac:dyDescent="0.15">
      <c r="K121" s="3" t="s">
        <v>93</v>
      </c>
      <c r="L121" s="3">
        <f>COUNTIF(L2:L81,"&lt;6.103")-COUNTIF(L2:L81,"&lt;5.908")</f>
        <v>0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2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E104"/>
  <sheetViews>
    <sheetView topLeftCell="G52" workbookViewId="0">
      <selection activeCell="G1" sqref="A1:XFD106"/>
    </sheetView>
  </sheetViews>
  <sheetFormatPr defaultColWidth="8.875" defaultRowHeight="13.5" x14ac:dyDescent="0.15"/>
  <cols>
    <col min="11" max="12" width="23" customWidth="1"/>
    <col min="13" max="14" width="12.875"/>
    <col min="20" max="22" width="12.875"/>
    <col min="23" max="23" width="20.8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22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12.1930656433106</v>
      </c>
      <c r="L4" s="10">
        <v>0.93176651000976596</v>
      </c>
      <c r="M4">
        <v>0.68011474609375</v>
      </c>
      <c r="N4">
        <v>9.9960212707519496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4.7625770568847701</v>
      </c>
      <c r="U4">
        <v>4.3940777778625497</v>
      </c>
      <c r="V4">
        <v>4.1864080429077104</v>
      </c>
      <c r="W4" s="17">
        <v>0.20766973495483401</v>
      </c>
      <c r="X4">
        <v>0.576169013977051</v>
      </c>
      <c r="Y4">
        <v>0.576169013977051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356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13.0337867736816</v>
      </c>
      <c r="L5" s="10">
        <v>0.97521209716796897</v>
      </c>
      <c r="M5">
        <v>0.72060394287109397</v>
      </c>
      <c r="N5">
        <v>10.8522796630859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5.5735645294189498</v>
      </c>
      <c r="U5">
        <v>5.1238565444946298</v>
      </c>
      <c r="V5">
        <v>4.9203748703002903</v>
      </c>
      <c r="W5" s="17">
        <v>0.20348167419433599</v>
      </c>
      <c r="X5">
        <v>0.65318965911865201</v>
      </c>
      <c r="Y5">
        <v>0.65318965911865201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62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11.756799697876</v>
      </c>
      <c r="L6" s="10">
        <v>0.95130538940429699</v>
      </c>
      <c r="M6">
        <v>0.69935607910156194</v>
      </c>
      <c r="N6">
        <v>9.4865608215331996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5.0025730133056596</v>
      </c>
      <c r="U6">
        <v>4.6297860145568803</v>
      </c>
      <c r="V6">
        <v>4.4298167228698704</v>
      </c>
      <c r="W6" s="17">
        <v>0.199969291687012</v>
      </c>
      <c r="X6">
        <v>0.57275629043579102</v>
      </c>
      <c r="Y6">
        <v>0.57275629043579102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883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13.1649417877197</v>
      </c>
      <c r="L7" s="10">
        <v>0.86118316650390603</v>
      </c>
      <c r="M7">
        <v>0.61101913452148404</v>
      </c>
      <c r="N7">
        <v>11.1692409515381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5.68410301208496</v>
      </c>
      <c r="U7">
        <v>5.2268161773681596</v>
      </c>
      <c r="V7">
        <v>5.0366511344909703</v>
      </c>
      <c r="W7" s="17">
        <v>0.19016504287719699</v>
      </c>
      <c r="X7">
        <v>0.64745187759399403</v>
      </c>
      <c r="Y7">
        <v>0.64745187759399403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451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12.190019607544</v>
      </c>
      <c r="L8" s="10">
        <v>0.95082855224609397</v>
      </c>
      <c r="M8">
        <v>0.73009872436523404</v>
      </c>
      <c r="N8">
        <v>10.2806720733643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4.8340969085693404</v>
      </c>
      <c r="U8">
        <v>4.4434790611267099</v>
      </c>
      <c r="V8">
        <v>4.2598333358764604</v>
      </c>
      <c r="W8" s="17">
        <v>0.183645725250244</v>
      </c>
      <c r="X8">
        <v>0.57426357269287098</v>
      </c>
      <c r="Y8">
        <v>0.57426357269287098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765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12.22727394104</v>
      </c>
      <c r="L9" s="10">
        <v>0.80151748657226596</v>
      </c>
      <c r="M9">
        <v>0.55924224853515603</v>
      </c>
      <c r="N9">
        <v>10.2725009918213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4.8915824890136701</v>
      </c>
      <c r="U9">
        <v>4.49367332458496</v>
      </c>
      <c r="V9">
        <v>4.3103799819946298</v>
      </c>
      <c r="W9" s="17">
        <v>0.183293342590332</v>
      </c>
      <c r="X9">
        <v>0.58120250701904297</v>
      </c>
      <c r="Y9">
        <v>0.58120250701904297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912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12.213865280151399</v>
      </c>
      <c r="L10" s="10">
        <v>0.92794418334960904</v>
      </c>
      <c r="M10">
        <v>0.70276641845703103</v>
      </c>
      <c r="N10">
        <v>10.2881412506103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4.9862308502197301</v>
      </c>
      <c r="U10">
        <v>4.5925183296203604</v>
      </c>
      <c r="V10">
        <v>4.4097390174865696</v>
      </c>
      <c r="W10" s="17">
        <v>0.18277931213378901</v>
      </c>
      <c r="X10">
        <v>0.57649183273315396</v>
      </c>
      <c r="Y10">
        <v>0.57649183273315396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s="1" customFormat="1" x14ac:dyDescent="0.15">
      <c r="A11" s="6">
        <v>572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12.7640056610107</v>
      </c>
      <c r="L11" s="10">
        <v>0.73766708374023404</v>
      </c>
      <c r="M11">
        <v>0.48704910278320301</v>
      </c>
      <c r="N11">
        <v>10.8563938140869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5.5027923583984402</v>
      </c>
      <c r="U11">
        <v>5.0524420738220197</v>
      </c>
      <c r="V11">
        <v>4.8725714683532697</v>
      </c>
      <c r="W11" s="17">
        <v>0.17987060546875</v>
      </c>
      <c r="X11">
        <v>0.63022089004516602</v>
      </c>
      <c r="Y11">
        <v>0.63022089004516602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288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12.45729637146</v>
      </c>
      <c r="L12" s="10">
        <v>0.75566482543945301</v>
      </c>
      <c r="M12">
        <v>0.504425048828125</v>
      </c>
      <c r="N12">
        <v>10.4894351959228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5.4596500396728498</v>
      </c>
      <c r="U12">
        <v>5.01595163345337</v>
      </c>
      <c r="V12">
        <v>4.8361463546752903</v>
      </c>
      <c r="W12" s="17">
        <v>0.17980527877807601</v>
      </c>
      <c r="X12">
        <v>0.62350368499755904</v>
      </c>
      <c r="Y12">
        <v>0.62350368499755904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732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11.7474555969238</v>
      </c>
      <c r="L13" s="10">
        <v>0.843597412109375</v>
      </c>
      <c r="M13">
        <v>0.61731719970703103</v>
      </c>
      <c r="N13">
        <v>9.8525810241699201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4.9229850769043004</v>
      </c>
      <c r="U13">
        <v>4.5402994155883798</v>
      </c>
      <c r="V13">
        <v>4.3609862327575701</v>
      </c>
      <c r="W13" s="17">
        <v>0.17931318283080999</v>
      </c>
      <c r="X13">
        <v>0.56199884414672896</v>
      </c>
      <c r="Y13">
        <v>0.56199884414672896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457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12.789482116699199</v>
      </c>
      <c r="L14" s="10">
        <v>0.89412307739257801</v>
      </c>
      <c r="M14">
        <v>0.66656494140625</v>
      </c>
      <c r="N14">
        <v>10.9414978027344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5.3102855682373002</v>
      </c>
      <c r="U14">
        <v>4.8847026824951199</v>
      </c>
      <c r="V14">
        <v>4.7091102600097701</v>
      </c>
      <c r="W14" s="17">
        <v>0.17559242248535201</v>
      </c>
      <c r="X14">
        <v>0.60117530822753895</v>
      </c>
      <c r="Y14">
        <v>0.60117530822753895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957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12.638593673706</v>
      </c>
      <c r="L15" s="10">
        <v>0.7596435546875</v>
      </c>
      <c r="M15">
        <v>0.51848602294921897</v>
      </c>
      <c r="N15">
        <v>10.7872982025147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5.7189655303955096</v>
      </c>
      <c r="U15">
        <v>5.2433700561523402</v>
      </c>
      <c r="V15">
        <v>5.0678124427795401</v>
      </c>
      <c r="W15" s="17">
        <v>0.17555761337280301</v>
      </c>
      <c r="X15">
        <v>0.65115308761596702</v>
      </c>
      <c r="Y15">
        <v>0.65115308761596702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136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12.755500793456999</v>
      </c>
      <c r="L16" s="10">
        <v>0.80908584594726596</v>
      </c>
      <c r="M16">
        <v>0.56964111328125</v>
      </c>
      <c r="N16">
        <v>10.879371643066399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5.5790176391601598</v>
      </c>
      <c r="U16">
        <v>5.1174554824829102</v>
      </c>
      <c r="V16">
        <v>4.9434552192687997</v>
      </c>
      <c r="W16" s="17">
        <v>0.174000263214111</v>
      </c>
      <c r="X16">
        <v>0.63556241989135698</v>
      </c>
      <c r="Y16">
        <v>0.63556241989135698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96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12.2015647888184</v>
      </c>
      <c r="L17" s="10">
        <v>0.72637939453125</v>
      </c>
      <c r="M17">
        <v>0.482009887695312</v>
      </c>
      <c r="N17">
        <v>10.3064689636231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5.3776931762695304</v>
      </c>
      <c r="U17">
        <v>4.94168996810913</v>
      </c>
      <c r="V17">
        <v>4.77380275726318</v>
      </c>
      <c r="W17" s="17">
        <v>0.16788721084594699</v>
      </c>
      <c r="X17">
        <v>0.60389041900634799</v>
      </c>
      <c r="Y17">
        <v>0.60389041900634799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352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11.84055519104</v>
      </c>
      <c r="L18" s="10">
        <v>0.95348548889160201</v>
      </c>
      <c r="M18">
        <v>0.72431373596191395</v>
      </c>
      <c r="N18">
        <v>9.8050613403320295</v>
      </c>
      <c r="O18">
        <v>6</v>
      </c>
      <c r="P18">
        <v>6</v>
      </c>
      <c r="Q18">
        <v>15</v>
      </c>
      <c r="R18" s="16">
        <v>0.4</v>
      </c>
      <c r="S18" s="16">
        <f t="shared" si="0"/>
        <v>0.6</v>
      </c>
      <c r="T18">
        <v>4.44258689880371</v>
      </c>
      <c r="U18">
        <v>4.1120023727417001</v>
      </c>
      <c r="V18">
        <v>3.9460647106170601</v>
      </c>
      <c r="W18" s="17">
        <v>0.16593766212463401</v>
      </c>
      <c r="X18">
        <v>0.49652218818664601</v>
      </c>
      <c r="Y18">
        <v>0.49652218818664601</v>
      </c>
      <c r="Z18">
        <v>0.6</v>
      </c>
      <c r="AA18">
        <v>0.9</v>
      </c>
      <c r="AB18">
        <v>0.6</v>
      </c>
      <c r="AC18">
        <v>0.72</v>
      </c>
      <c r="AD18">
        <v>0.1</v>
      </c>
      <c r="AE18">
        <v>0.3</v>
      </c>
    </row>
    <row r="19" spans="1:31" x14ac:dyDescent="0.15">
      <c r="A19" s="6">
        <v>423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12.7167263031006</v>
      </c>
      <c r="L19" s="10">
        <v>0.750457763671875</v>
      </c>
      <c r="M19">
        <v>0.52469635009765603</v>
      </c>
      <c r="N19">
        <v>11.038276672363301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5.4363975524902299</v>
      </c>
      <c r="U19">
        <v>4.9653482437133798</v>
      </c>
      <c r="V19">
        <v>4.8048963546752903</v>
      </c>
      <c r="W19" s="17">
        <v>0.16045188903808599</v>
      </c>
      <c r="X19">
        <v>0.63150119781494096</v>
      </c>
      <c r="Y19">
        <v>0.63150119781494096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354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11.8744087219238</v>
      </c>
      <c r="L20" s="10">
        <v>0.70819473266601596</v>
      </c>
      <c r="M20">
        <v>0.483871459960937</v>
      </c>
      <c r="N20">
        <v>10.163694381713899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5.0078620910644496</v>
      </c>
      <c r="U20">
        <v>4.6017813682556197</v>
      </c>
      <c r="V20">
        <v>4.4419045448303196</v>
      </c>
      <c r="W20" s="17">
        <v>0.159876823425293</v>
      </c>
      <c r="X20">
        <v>0.56595754623413097</v>
      </c>
      <c r="Y20">
        <v>0.56595754623413097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29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12.5931129455566</v>
      </c>
      <c r="L21" s="10">
        <v>0.74336242675781194</v>
      </c>
      <c r="M21">
        <v>0.52129745483398404</v>
      </c>
      <c r="N21">
        <v>10.9457340240478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5.3586044311523402</v>
      </c>
      <c r="U21">
        <v>4.8966689109802202</v>
      </c>
      <c r="V21">
        <v>4.73803806304932</v>
      </c>
      <c r="W21" s="17">
        <v>0.15863084793090801</v>
      </c>
      <c r="X21">
        <v>0.62056636810302701</v>
      </c>
      <c r="Y21">
        <v>0.62056636810302701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418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11.902868270874</v>
      </c>
      <c r="L22" s="10">
        <v>0.75605010986328103</v>
      </c>
      <c r="M22">
        <v>0.54892730712890603</v>
      </c>
      <c r="N22">
        <v>10.314151763916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5.3042507171630904</v>
      </c>
      <c r="U22">
        <v>4.87205266952515</v>
      </c>
      <c r="V22">
        <v>4.7202200889587402</v>
      </c>
      <c r="W22" s="17">
        <v>0.151832580566406</v>
      </c>
      <c r="X22">
        <v>0.58403062820434604</v>
      </c>
      <c r="Y22">
        <v>0.58403062820434604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166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10.8035163879394</v>
      </c>
      <c r="L23" s="10">
        <v>0.93937683105468694</v>
      </c>
      <c r="M23">
        <v>0.31304931640625</v>
      </c>
      <c r="N23">
        <v>9.1985492706298793</v>
      </c>
      <c r="O23">
        <v>7</v>
      </c>
      <c r="P23">
        <v>7</v>
      </c>
      <c r="Q23">
        <v>17</v>
      </c>
      <c r="R23" s="16">
        <v>0.4118</v>
      </c>
      <c r="S23" s="16">
        <f t="shared" ref="S23:S45" si="1">O23/E23</f>
        <v>0.7</v>
      </c>
      <c r="T23">
        <v>5.2203483581543004</v>
      </c>
      <c r="U23">
        <v>4.7243938446044904</v>
      </c>
      <c r="V23">
        <v>4.5814142227172896</v>
      </c>
      <c r="W23" s="17">
        <v>0.142979621887207</v>
      </c>
      <c r="X23">
        <v>0.63893413543701205</v>
      </c>
      <c r="Y23">
        <v>0.63893413543701205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s="2" customFormat="1" x14ac:dyDescent="0.15">
      <c r="A24" s="7">
        <v>485</v>
      </c>
      <c r="B24" s="2">
        <v>18</v>
      </c>
      <c r="C24" s="2">
        <v>2</v>
      </c>
      <c r="D24" s="2">
        <v>10</v>
      </c>
      <c r="E24" s="2">
        <v>10</v>
      </c>
      <c r="F24" s="2">
        <v>10</v>
      </c>
      <c r="G24" s="2">
        <v>0</v>
      </c>
      <c r="H24" s="2">
        <v>8</v>
      </c>
      <c r="I24" s="2">
        <v>2</v>
      </c>
      <c r="J24" s="2">
        <v>0.9</v>
      </c>
      <c r="K24" s="11">
        <v>10.011619567871101</v>
      </c>
      <c r="L24" s="11">
        <v>0.92147445678710904</v>
      </c>
      <c r="M24" s="2">
        <v>0.29915618896484403</v>
      </c>
      <c r="N24" s="2">
        <v>8.2511005401611293</v>
      </c>
      <c r="O24" s="2">
        <v>7</v>
      </c>
      <c r="P24" s="2">
        <v>7</v>
      </c>
      <c r="Q24" s="2">
        <v>17</v>
      </c>
      <c r="R24" s="18">
        <v>0.4118</v>
      </c>
      <c r="S24" s="18">
        <f t="shared" si="1"/>
        <v>0.7</v>
      </c>
      <c r="T24" s="2">
        <v>5.3663597106933603</v>
      </c>
      <c r="U24" s="2">
        <v>4.8711075782775897</v>
      </c>
      <c r="V24" s="2">
        <v>4.7304716110229501</v>
      </c>
      <c r="W24" s="11">
        <v>0.140635967254639</v>
      </c>
      <c r="X24" s="2">
        <v>0.63588809967041005</v>
      </c>
      <c r="Y24" s="2">
        <v>0.63588809967041005</v>
      </c>
      <c r="Z24" s="2">
        <v>0.7</v>
      </c>
      <c r="AA24" s="2">
        <v>1</v>
      </c>
      <c r="AB24" s="2">
        <v>0.58823529411764697</v>
      </c>
      <c r="AC24" s="2">
        <v>0.74074074074074103</v>
      </c>
      <c r="AD24" s="2">
        <v>0</v>
      </c>
      <c r="AE24" s="2">
        <v>0.3</v>
      </c>
    </row>
    <row r="25" spans="1:31" x14ac:dyDescent="0.15">
      <c r="A25" s="6">
        <v>43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9.2298812866210902</v>
      </c>
      <c r="L25" s="10">
        <v>6.3182888031005904</v>
      </c>
      <c r="M25">
        <v>6.0869979858398402</v>
      </c>
      <c r="N25">
        <v>4.2744293212890598</v>
      </c>
      <c r="O25">
        <v>0</v>
      </c>
      <c r="P25">
        <v>0</v>
      </c>
      <c r="Q25">
        <v>10</v>
      </c>
      <c r="R25" s="16">
        <v>0</v>
      </c>
      <c r="S25" s="16">
        <f t="shared" si="1"/>
        <v>0</v>
      </c>
      <c r="T25">
        <v>2.9062728881835902</v>
      </c>
      <c r="U25">
        <v>2.8424408435821502</v>
      </c>
      <c r="V25">
        <v>2.3762557506561302</v>
      </c>
      <c r="W25" s="17">
        <v>0.466185092926025</v>
      </c>
      <c r="X25">
        <v>0.53001713752746604</v>
      </c>
      <c r="Y25">
        <v>0.53001713752746604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</row>
    <row r="26" spans="1:31" x14ac:dyDescent="0.15">
      <c r="A26" s="6">
        <v>738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10.526350021362299</v>
      </c>
      <c r="L26" s="10">
        <v>4.0360393524169904</v>
      </c>
      <c r="M26">
        <v>3.4618988037109402</v>
      </c>
      <c r="N26">
        <v>5.2421836853027299</v>
      </c>
      <c r="O26">
        <v>2</v>
      </c>
      <c r="P26">
        <v>2</v>
      </c>
      <c r="Q26">
        <v>12</v>
      </c>
      <c r="R26" s="16">
        <v>0.16669999999999999</v>
      </c>
      <c r="S26" s="16">
        <f t="shared" si="1"/>
        <v>0.2</v>
      </c>
      <c r="T26">
        <v>4.0297908782959002</v>
      </c>
      <c r="U26">
        <v>3.87283563613892</v>
      </c>
      <c r="V26">
        <v>3.4242961406707799</v>
      </c>
      <c r="W26" s="17">
        <v>0.44853949546813998</v>
      </c>
      <c r="X26">
        <v>0.60549473762512196</v>
      </c>
      <c r="Y26">
        <v>0.60549473762512196</v>
      </c>
      <c r="Z26">
        <v>0.2</v>
      </c>
      <c r="AA26">
        <v>1</v>
      </c>
      <c r="AB26">
        <v>0.83333333333333304</v>
      </c>
      <c r="AC26">
        <v>0.90909090909090895</v>
      </c>
      <c r="AD26">
        <v>0</v>
      </c>
      <c r="AE26">
        <v>0.8</v>
      </c>
    </row>
    <row r="27" spans="1:31" x14ac:dyDescent="0.15">
      <c r="A27" s="6">
        <v>782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8.8956718444824201</v>
      </c>
      <c r="L27" s="10">
        <v>7.2895488739013699</v>
      </c>
      <c r="M27">
        <v>7.1729927062988299</v>
      </c>
      <c r="N27">
        <v>5.1872310638427699</v>
      </c>
      <c r="O27">
        <v>0</v>
      </c>
      <c r="P27">
        <v>0</v>
      </c>
      <c r="Q27">
        <v>10</v>
      </c>
      <c r="R27" s="16">
        <v>0</v>
      </c>
      <c r="S27" s="16">
        <f t="shared" si="1"/>
        <v>0</v>
      </c>
      <c r="T27">
        <v>2.13729667663574</v>
      </c>
      <c r="U27">
        <v>2.0931930541992201</v>
      </c>
      <c r="V27">
        <v>1.6500647068023699</v>
      </c>
      <c r="W27" s="17">
        <v>0.44312834739685097</v>
      </c>
      <c r="X27">
        <v>0.48723196983337402</v>
      </c>
      <c r="Y27">
        <v>0.48723196983337402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</row>
    <row r="28" spans="1:31" x14ac:dyDescent="0.15">
      <c r="A28" s="6">
        <v>865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9.0171470642089808</v>
      </c>
      <c r="L28" s="10">
        <v>5.33384132385254</v>
      </c>
      <c r="M28">
        <v>4.8636455535888699</v>
      </c>
      <c r="N28">
        <v>3.6945285797119101</v>
      </c>
      <c r="O28">
        <v>2</v>
      </c>
      <c r="P28">
        <v>2</v>
      </c>
      <c r="Q28">
        <v>12</v>
      </c>
      <c r="R28" s="16">
        <v>0.16669999999999999</v>
      </c>
      <c r="S28" s="16">
        <f t="shared" si="1"/>
        <v>0.2</v>
      </c>
      <c r="T28">
        <v>3.4510459899902299</v>
      </c>
      <c r="U28">
        <v>3.33181548118591</v>
      </c>
      <c r="V28">
        <v>2.8907239437103298</v>
      </c>
      <c r="W28" s="17">
        <v>0.44109153747558599</v>
      </c>
      <c r="X28">
        <v>0.560322046279907</v>
      </c>
      <c r="Y28">
        <v>0.560322046279907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859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12.9443016052246</v>
      </c>
      <c r="L29" s="10">
        <v>3.5138587951660201</v>
      </c>
      <c r="M29">
        <v>3.2864398956298801</v>
      </c>
      <c r="N29">
        <v>8.2041206359863299</v>
      </c>
      <c r="O29">
        <v>5</v>
      </c>
      <c r="P29">
        <v>5</v>
      </c>
      <c r="Q29">
        <v>15</v>
      </c>
      <c r="R29" s="16">
        <v>0.33329999999999999</v>
      </c>
      <c r="S29" s="16">
        <f t="shared" si="1"/>
        <v>0.5</v>
      </c>
      <c r="T29">
        <v>4.3319129943847701</v>
      </c>
      <c r="U29">
        <v>4.1549859046936</v>
      </c>
      <c r="V29">
        <v>3.71590304374695</v>
      </c>
      <c r="W29" s="17">
        <v>0.439082860946655</v>
      </c>
      <c r="X29">
        <v>0.61600995063781705</v>
      </c>
      <c r="Y29">
        <v>0.61600995063781705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8">
        <v>616</v>
      </c>
      <c r="B30" s="1">
        <v>14</v>
      </c>
      <c r="C30" s="1">
        <v>6</v>
      </c>
      <c r="D30" s="1">
        <v>10</v>
      </c>
      <c r="E30" s="1">
        <v>10</v>
      </c>
      <c r="F30" s="1">
        <v>10</v>
      </c>
      <c r="G30" s="1">
        <v>0</v>
      </c>
      <c r="H30" s="1">
        <v>4</v>
      </c>
      <c r="I30" s="1">
        <v>6</v>
      </c>
      <c r="J30" s="1">
        <v>0.7</v>
      </c>
      <c r="K30" s="12">
        <v>8.7890281677246094</v>
      </c>
      <c r="L30" s="12">
        <v>6.4778995513915998</v>
      </c>
      <c r="M30" s="1">
        <v>5.6865520477294904</v>
      </c>
      <c r="N30" s="1">
        <v>4.4588947296142596</v>
      </c>
      <c r="O30" s="1">
        <v>0</v>
      </c>
      <c r="P30" s="1">
        <v>0</v>
      </c>
      <c r="Q30" s="1">
        <v>10</v>
      </c>
      <c r="R30" s="19">
        <v>0</v>
      </c>
      <c r="S30" s="19">
        <f t="shared" si="1"/>
        <v>0</v>
      </c>
      <c r="T30" s="1">
        <v>2.5340843200683598</v>
      </c>
      <c r="U30" s="1">
        <v>2.4535269737243599</v>
      </c>
      <c r="V30" s="1">
        <v>2.0244913101196298</v>
      </c>
      <c r="W30" s="12">
        <v>0.429035663604736</v>
      </c>
      <c r="X30" s="1">
        <v>0.50959300994873002</v>
      </c>
      <c r="Y30" s="1">
        <v>0.50959300994873002</v>
      </c>
      <c r="Z30" s="1">
        <v>0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</row>
    <row r="31" spans="1:31" x14ac:dyDescent="0.15">
      <c r="A31" s="6">
        <v>830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 s="3">
        <v>8.7719039916992205</v>
      </c>
      <c r="L31" s="10">
        <v>7.6750564575195304</v>
      </c>
      <c r="M31">
        <v>8.4773979187011701</v>
      </c>
      <c r="N31">
        <v>6.4871406555175799</v>
      </c>
      <c r="O31">
        <v>0</v>
      </c>
      <c r="P31">
        <v>0</v>
      </c>
      <c r="Q31">
        <v>10</v>
      </c>
      <c r="R31" s="16">
        <v>0</v>
      </c>
      <c r="S31" s="16">
        <f t="shared" si="1"/>
        <v>0</v>
      </c>
      <c r="T31">
        <v>2.1371917724609402</v>
      </c>
      <c r="U31">
        <v>2.08469486236572</v>
      </c>
      <c r="V31">
        <v>1.65712606906891</v>
      </c>
      <c r="W31" s="17">
        <v>0.42756879329681402</v>
      </c>
      <c r="X31">
        <v>0.48006570339202898</v>
      </c>
      <c r="Y31">
        <v>0.48006570339202898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</row>
    <row r="32" spans="1:31" x14ac:dyDescent="0.15">
      <c r="A32" s="6">
        <v>930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9.0334587097168004</v>
      </c>
      <c r="L32" s="10">
        <v>5.8283729553222701</v>
      </c>
      <c r="M32">
        <v>4.8437232971191397</v>
      </c>
      <c r="N32">
        <v>4.4408721923828098</v>
      </c>
      <c r="O32">
        <v>1</v>
      </c>
      <c r="P32">
        <v>1</v>
      </c>
      <c r="Q32">
        <v>11</v>
      </c>
      <c r="R32" s="16">
        <v>9.0899999999999995E-2</v>
      </c>
      <c r="S32" s="16">
        <f t="shared" si="1"/>
        <v>0.1</v>
      </c>
      <c r="T32">
        <v>2.7082576751709002</v>
      </c>
      <c r="U32">
        <v>2.61170506477356</v>
      </c>
      <c r="V32">
        <v>2.18743848800659</v>
      </c>
      <c r="W32" s="17">
        <v>0.424266576766968</v>
      </c>
      <c r="X32">
        <v>0.52081918716430697</v>
      </c>
      <c r="Y32">
        <v>0.52081918716430697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6">
        <v>613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8.9966316223144496</v>
      </c>
      <c r="L33" s="10">
        <v>5.2555179595947301</v>
      </c>
      <c r="M33">
        <v>4.5550270080566397</v>
      </c>
      <c r="N33">
        <v>4.4839649200439498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3.2579421997070299</v>
      </c>
      <c r="U33">
        <v>3.11495757102966</v>
      </c>
      <c r="V33">
        <v>2.7076179981231698</v>
      </c>
      <c r="W33" s="17">
        <v>0.40733957290649397</v>
      </c>
      <c r="X33">
        <v>0.55032420158386197</v>
      </c>
      <c r="Y33">
        <v>0.55032420158386197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977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10.467790603637701</v>
      </c>
      <c r="L34" s="10">
        <v>3.95425605773926</v>
      </c>
      <c r="M34">
        <v>3.54449462890625</v>
      </c>
      <c r="N34">
        <v>6.0931262969970703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4.0049190521240199</v>
      </c>
      <c r="U34">
        <v>3.8048429489135702</v>
      </c>
      <c r="V34">
        <v>3.3979873657226598</v>
      </c>
      <c r="W34" s="17">
        <v>0.40685558319091802</v>
      </c>
      <c r="X34">
        <v>0.60693168640136697</v>
      </c>
      <c r="Y34">
        <v>0.60693168640136697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195</v>
      </c>
      <c r="B35">
        <v>17</v>
      </c>
      <c r="C35">
        <v>3</v>
      </c>
      <c r="D35">
        <v>10</v>
      </c>
      <c r="E35">
        <v>10</v>
      </c>
      <c r="F35">
        <v>10</v>
      </c>
      <c r="G35">
        <v>0</v>
      </c>
      <c r="H35">
        <v>7</v>
      </c>
      <c r="I35">
        <v>3</v>
      </c>
      <c r="J35">
        <v>0.85</v>
      </c>
      <c r="K35" s="3">
        <v>9.5682582855224592</v>
      </c>
      <c r="L35" s="10">
        <v>2.8551826477050799</v>
      </c>
      <c r="M35">
        <v>1.73777008056641</v>
      </c>
      <c r="N35">
        <v>5.8653812408447301</v>
      </c>
      <c r="O35">
        <v>4</v>
      </c>
      <c r="P35">
        <v>4</v>
      </c>
      <c r="Q35">
        <v>14</v>
      </c>
      <c r="R35" s="16">
        <v>0.28570000000000001</v>
      </c>
      <c r="S35" s="16">
        <f t="shared" si="1"/>
        <v>0.4</v>
      </c>
      <c r="T35">
        <v>4.23862648010254</v>
      </c>
      <c r="U35">
        <v>3.9338898658752401</v>
      </c>
      <c r="V35">
        <v>3.6075196266174299</v>
      </c>
      <c r="W35" s="17">
        <v>0.326370239257812</v>
      </c>
      <c r="X35">
        <v>0.63110685348510698</v>
      </c>
      <c r="Y35">
        <v>0.63110685348510698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369</v>
      </c>
      <c r="B36">
        <v>17</v>
      </c>
      <c r="C36">
        <v>3</v>
      </c>
      <c r="D36">
        <v>10</v>
      </c>
      <c r="E36">
        <v>10</v>
      </c>
      <c r="F36">
        <v>10</v>
      </c>
      <c r="G36">
        <v>0</v>
      </c>
      <c r="H36">
        <v>7</v>
      </c>
      <c r="I36">
        <v>3</v>
      </c>
      <c r="J36">
        <v>0.85</v>
      </c>
      <c r="K36" s="3">
        <v>9.1018295288085902</v>
      </c>
      <c r="L36" s="10">
        <v>2.9575881958007799</v>
      </c>
      <c r="M36">
        <v>1.8714790344238299</v>
      </c>
      <c r="N36">
        <v>5.1571083068847701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3.9591636657714799</v>
      </c>
      <c r="U36">
        <v>3.7008087635040301</v>
      </c>
      <c r="V36">
        <v>3.3626976013183598</v>
      </c>
      <c r="W36" s="17">
        <v>0.338111162185669</v>
      </c>
      <c r="X36">
        <v>0.596466064453125</v>
      </c>
      <c r="Y36">
        <v>0.596466064453125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949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11.0470275878906</v>
      </c>
      <c r="L37" s="10">
        <v>3.00836181640625</v>
      </c>
      <c r="M37">
        <v>2.4568119049072301</v>
      </c>
      <c r="N37">
        <v>7.29058837890625</v>
      </c>
      <c r="O37">
        <v>2</v>
      </c>
      <c r="P37">
        <v>2</v>
      </c>
      <c r="Q37">
        <v>11</v>
      </c>
      <c r="R37" s="16">
        <v>0.18179999999999999</v>
      </c>
      <c r="S37" s="16">
        <f t="shared" si="1"/>
        <v>0.2</v>
      </c>
      <c r="T37">
        <v>3.6874294281005899</v>
      </c>
      <c r="U37">
        <v>3.4886915683746298</v>
      </c>
      <c r="V37">
        <v>3.1422247886657702</v>
      </c>
      <c r="W37" s="17">
        <v>0.34646677970886203</v>
      </c>
      <c r="X37">
        <v>0.54520463943481401</v>
      </c>
      <c r="Y37">
        <v>0.54520463943481401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6">
        <v>528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9.1898670196533203</v>
      </c>
      <c r="L38" s="10">
        <v>1.82729339599609</v>
      </c>
      <c r="M38">
        <v>0.697998046875</v>
      </c>
      <c r="N38">
        <v>6.7536468505859402</v>
      </c>
      <c r="O38">
        <v>5</v>
      </c>
      <c r="P38">
        <v>5</v>
      </c>
      <c r="Q38">
        <v>15</v>
      </c>
      <c r="R38" s="16">
        <v>0.33329999999999999</v>
      </c>
      <c r="S38" s="16">
        <f t="shared" si="1"/>
        <v>0.5</v>
      </c>
      <c r="T38">
        <v>4.3052940368652299</v>
      </c>
      <c r="U38">
        <v>3.90358209609985</v>
      </c>
      <c r="V38">
        <v>3.6931998729705802</v>
      </c>
      <c r="W38" s="17">
        <v>0.21038222312927199</v>
      </c>
      <c r="X38">
        <v>0.61209416389465299</v>
      </c>
      <c r="Y38">
        <v>0.61209416389465299</v>
      </c>
      <c r="Z38">
        <v>0.5</v>
      </c>
      <c r="AA38">
        <v>1</v>
      </c>
      <c r="AB38">
        <v>0.66666666666666696</v>
      </c>
      <c r="AC38">
        <v>0.8</v>
      </c>
      <c r="AD38">
        <v>0</v>
      </c>
      <c r="AE38">
        <v>0.5</v>
      </c>
    </row>
    <row r="39" spans="1:31" x14ac:dyDescent="0.15">
      <c r="A39" s="6">
        <v>927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9.9736137390136701</v>
      </c>
      <c r="L39" s="10">
        <v>1.5282402038574201</v>
      </c>
      <c r="M39">
        <v>0.97539901733398404</v>
      </c>
      <c r="N39">
        <v>7.7925186157226598</v>
      </c>
      <c r="O39">
        <v>5</v>
      </c>
      <c r="P39">
        <v>5</v>
      </c>
      <c r="Q39">
        <v>15</v>
      </c>
      <c r="R39" s="16">
        <v>0.33329999999999999</v>
      </c>
      <c r="S39" s="16">
        <f t="shared" si="1"/>
        <v>0.5</v>
      </c>
      <c r="T39">
        <v>4.7810745239257804</v>
      </c>
      <c r="U39">
        <v>4.3747048377990696</v>
      </c>
      <c r="V39">
        <v>4.1658182144165004</v>
      </c>
      <c r="W39" s="17">
        <v>0.208886623382568</v>
      </c>
      <c r="X39">
        <v>0.61525630950927701</v>
      </c>
      <c r="Y39">
        <v>0.61525630950927701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264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8.7027568817138707</v>
      </c>
      <c r="L40" s="10">
        <v>2.6739330291747998</v>
      </c>
      <c r="M40">
        <v>1.0338172912597701</v>
      </c>
      <c r="N40">
        <v>5.9477291107177699</v>
      </c>
      <c r="O40">
        <v>5</v>
      </c>
      <c r="P40">
        <v>5</v>
      </c>
      <c r="Q40">
        <v>15</v>
      </c>
      <c r="R40" s="16">
        <v>0.33329999999999999</v>
      </c>
      <c r="S40" s="16">
        <f t="shared" si="1"/>
        <v>0.5</v>
      </c>
      <c r="T40">
        <v>4.3563709259033203</v>
      </c>
      <c r="U40">
        <v>3.95168805122375</v>
      </c>
      <c r="V40">
        <v>3.7433953285217298</v>
      </c>
      <c r="W40" s="17">
        <v>0.20829272270202601</v>
      </c>
      <c r="X40">
        <v>0.61297559738159202</v>
      </c>
      <c r="Y40">
        <v>0.61297559738159202</v>
      </c>
      <c r="Z40">
        <v>0.5</v>
      </c>
      <c r="AA40">
        <v>1</v>
      </c>
      <c r="AB40">
        <v>0.66666666666666696</v>
      </c>
      <c r="AC40">
        <v>0.8</v>
      </c>
      <c r="AD40">
        <v>0</v>
      </c>
      <c r="AE40">
        <v>0.5</v>
      </c>
    </row>
    <row r="41" spans="1:31" x14ac:dyDescent="0.15">
      <c r="A41" s="6">
        <v>808</v>
      </c>
      <c r="B41">
        <v>17</v>
      </c>
      <c r="C41">
        <v>3</v>
      </c>
      <c r="D41">
        <v>10</v>
      </c>
      <c r="E41">
        <v>10</v>
      </c>
      <c r="F41">
        <v>10</v>
      </c>
      <c r="G41">
        <v>0</v>
      </c>
      <c r="H41">
        <v>7</v>
      </c>
      <c r="I41">
        <v>3</v>
      </c>
      <c r="J41">
        <v>0.85</v>
      </c>
      <c r="K41" s="3">
        <v>9.0055828094482404</v>
      </c>
      <c r="L41" s="10">
        <v>2.1560440063476598</v>
      </c>
      <c r="M41">
        <v>1.2384948730468699</v>
      </c>
      <c r="N41">
        <v>6.7265453338623002</v>
      </c>
      <c r="O41">
        <v>6</v>
      </c>
      <c r="P41">
        <v>6</v>
      </c>
      <c r="Q41">
        <v>16</v>
      </c>
      <c r="R41" s="16">
        <v>0.375</v>
      </c>
      <c r="S41" s="16">
        <f t="shared" si="1"/>
        <v>0.6</v>
      </c>
      <c r="T41">
        <v>4.66326904296875</v>
      </c>
      <c r="U41">
        <v>4.2403526306152299</v>
      </c>
      <c r="V41">
        <v>4.0327014923095703</v>
      </c>
      <c r="W41" s="17">
        <v>0.20765113830566401</v>
      </c>
      <c r="X41">
        <v>0.63056755065918002</v>
      </c>
      <c r="Y41">
        <v>0.63056755065918002</v>
      </c>
      <c r="Z41">
        <v>0.6</v>
      </c>
      <c r="AA41">
        <v>1</v>
      </c>
      <c r="AB41">
        <v>0.625</v>
      </c>
      <c r="AC41">
        <v>0.76923076923076905</v>
      </c>
      <c r="AD41">
        <v>0</v>
      </c>
      <c r="AE41">
        <v>0.4</v>
      </c>
    </row>
    <row r="42" spans="1:31" x14ac:dyDescent="0.15">
      <c r="A42" s="6">
        <v>426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12.76491355896</v>
      </c>
      <c r="L42" s="10">
        <v>3.09232521057129</v>
      </c>
      <c r="M42">
        <v>2.9012107849121098</v>
      </c>
      <c r="N42">
        <v>8.8361930847168004</v>
      </c>
      <c r="O42">
        <v>4</v>
      </c>
      <c r="P42">
        <v>4</v>
      </c>
      <c r="Q42">
        <v>14</v>
      </c>
      <c r="R42" s="16">
        <v>0.28570000000000001</v>
      </c>
      <c r="S42" s="16">
        <f t="shared" si="1"/>
        <v>0.4</v>
      </c>
      <c r="T42">
        <v>4.0366325378418004</v>
      </c>
      <c r="U42">
        <v>3.8388867378234899</v>
      </c>
      <c r="V42">
        <v>3.4590210914611799</v>
      </c>
      <c r="W42" s="17">
        <v>0.37986564636230502</v>
      </c>
      <c r="X42">
        <v>0.57761144638061501</v>
      </c>
      <c r="Y42">
        <v>0.57761144638061501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578</v>
      </c>
      <c r="B43">
        <v>20</v>
      </c>
      <c r="C43">
        <v>0</v>
      </c>
      <c r="D43">
        <v>10</v>
      </c>
      <c r="E43">
        <v>10</v>
      </c>
      <c r="F43">
        <v>10</v>
      </c>
      <c r="G43">
        <v>0</v>
      </c>
      <c r="H43">
        <v>10</v>
      </c>
      <c r="I43">
        <v>0</v>
      </c>
      <c r="J43">
        <v>1</v>
      </c>
      <c r="K43" s="3">
        <v>9999</v>
      </c>
      <c r="L43" s="10">
        <v>1.38002777099609</v>
      </c>
      <c r="M43">
        <v>9999</v>
      </c>
      <c r="N43">
        <v>9999</v>
      </c>
      <c r="O43">
        <v>7</v>
      </c>
      <c r="P43">
        <v>7</v>
      </c>
      <c r="Q43">
        <v>17</v>
      </c>
      <c r="R43" s="16">
        <v>0.4118</v>
      </c>
      <c r="S43" s="16">
        <f t="shared" si="1"/>
        <v>0.7</v>
      </c>
      <c r="T43">
        <v>5.3295555114746103</v>
      </c>
      <c r="U43">
        <v>5.0252656936645499</v>
      </c>
      <c r="V43">
        <v>4.6884260177612296</v>
      </c>
      <c r="W43" s="17">
        <v>0.33683967590331998</v>
      </c>
      <c r="X43">
        <v>0.64112949371337902</v>
      </c>
      <c r="Y43">
        <v>0.64112949371337902</v>
      </c>
      <c r="Z43">
        <v>0.7</v>
      </c>
      <c r="AA43">
        <v>1</v>
      </c>
      <c r="AB43">
        <v>0.58823529411764697</v>
      </c>
      <c r="AC43">
        <v>0.74074074074074103</v>
      </c>
      <c r="AD43">
        <v>0</v>
      </c>
      <c r="AE43">
        <v>0.3</v>
      </c>
    </row>
    <row r="44" spans="1:31" x14ac:dyDescent="0.15">
      <c r="A44" s="6">
        <v>235</v>
      </c>
      <c r="B44">
        <v>18</v>
      </c>
      <c r="C44">
        <v>2</v>
      </c>
      <c r="D44">
        <v>10</v>
      </c>
      <c r="E44">
        <v>10</v>
      </c>
      <c r="F44">
        <v>10</v>
      </c>
      <c r="G44">
        <v>0</v>
      </c>
      <c r="H44">
        <v>8</v>
      </c>
      <c r="I44">
        <v>2</v>
      </c>
      <c r="J44">
        <v>0.9</v>
      </c>
      <c r="K44" s="3">
        <v>11.3900394439697</v>
      </c>
      <c r="L44" s="10">
        <v>2.4912586212158199</v>
      </c>
      <c r="M44">
        <v>1.7519493103027299</v>
      </c>
      <c r="N44">
        <v>7.4269104003906197</v>
      </c>
      <c r="O44">
        <v>4</v>
      </c>
      <c r="P44">
        <v>4</v>
      </c>
      <c r="Q44">
        <v>14</v>
      </c>
      <c r="R44" s="16">
        <v>0.28570000000000001</v>
      </c>
      <c r="S44" s="16">
        <f t="shared" si="1"/>
        <v>0.4</v>
      </c>
      <c r="T44">
        <v>4.2479076385498002</v>
      </c>
      <c r="U44">
        <v>3.9892611503601101</v>
      </c>
      <c r="V44">
        <v>3.6309616565704301</v>
      </c>
      <c r="W44" s="17">
        <v>0.35829949378967302</v>
      </c>
      <c r="X44">
        <v>0.61694598197937001</v>
      </c>
      <c r="Y44">
        <v>0.61694598197937001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553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9.3506202697753906</v>
      </c>
      <c r="L45" s="10">
        <v>3.4300975799560498</v>
      </c>
      <c r="M45">
        <v>2.4258232116699201</v>
      </c>
      <c r="N45">
        <v>5.1102981567382804</v>
      </c>
      <c r="O45">
        <v>3</v>
      </c>
      <c r="P45">
        <v>3</v>
      </c>
      <c r="Q45">
        <v>13</v>
      </c>
      <c r="R45" s="16">
        <v>0.23080000000000001</v>
      </c>
      <c r="S45" s="16">
        <f t="shared" si="1"/>
        <v>0.3</v>
      </c>
      <c r="T45">
        <v>4.0341033935546902</v>
      </c>
      <c r="U45">
        <v>3.7965404987335201</v>
      </c>
      <c r="V45">
        <v>3.4373080730438201</v>
      </c>
      <c r="W45" s="17">
        <v>0.35923242568969699</v>
      </c>
      <c r="X45">
        <v>0.59679532051086404</v>
      </c>
      <c r="Y45">
        <v>0.59679532051086404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974</v>
      </c>
      <c r="B46">
        <v>19</v>
      </c>
      <c r="C46">
        <v>1</v>
      </c>
      <c r="D46">
        <v>10</v>
      </c>
      <c r="E46">
        <v>10</v>
      </c>
      <c r="F46">
        <v>10</v>
      </c>
      <c r="G46">
        <v>0</v>
      </c>
      <c r="H46">
        <v>9</v>
      </c>
      <c r="I46">
        <v>1</v>
      </c>
      <c r="J46">
        <v>0.95</v>
      </c>
      <c r="K46" s="3">
        <v>13.1687889099121</v>
      </c>
      <c r="L46" s="10">
        <v>2.9838104248046902</v>
      </c>
      <c r="M46">
        <v>2.7930278778076199</v>
      </c>
      <c r="N46">
        <v>9.4088058471679705</v>
      </c>
      <c r="O46">
        <v>5</v>
      </c>
      <c r="P46">
        <v>5</v>
      </c>
      <c r="Q46">
        <v>15</v>
      </c>
      <c r="R46" s="16">
        <v>0.33329999999999999</v>
      </c>
      <c r="S46" s="16">
        <f t="shared" ref="S46:S61" si="2">O46/E46</f>
        <v>0.5</v>
      </c>
      <c r="T46">
        <v>4.5915431976318404</v>
      </c>
      <c r="U46">
        <v>4.33931541442871</v>
      </c>
      <c r="V46">
        <v>3.9836831092834499</v>
      </c>
      <c r="W46" s="17">
        <v>0.355632305145264</v>
      </c>
      <c r="X46">
        <v>0.607860088348389</v>
      </c>
      <c r="Y46">
        <v>0.607860088348389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286</v>
      </c>
      <c r="B47">
        <v>19</v>
      </c>
      <c r="C47">
        <v>1</v>
      </c>
      <c r="D47">
        <v>10</v>
      </c>
      <c r="E47">
        <v>10</v>
      </c>
      <c r="F47">
        <v>10</v>
      </c>
      <c r="G47">
        <v>0</v>
      </c>
      <c r="H47">
        <v>9</v>
      </c>
      <c r="I47">
        <v>1</v>
      </c>
      <c r="J47">
        <v>0.95</v>
      </c>
      <c r="K47" s="3">
        <v>12.8378410339356</v>
      </c>
      <c r="L47" s="10">
        <v>2.9072399139404301</v>
      </c>
      <c r="M47">
        <v>2.6796112060546902</v>
      </c>
      <c r="N47">
        <v>8.7577018737793004</v>
      </c>
      <c r="O47">
        <v>4</v>
      </c>
      <c r="P47">
        <v>4</v>
      </c>
      <c r="Q47">
        <v>14</v>
      </c>
      <c r="R47" s="16">
        <v>0.28570000000000001</v>
      </c>
      <c r="S47" s="16">
        <f t="shared" si="2"/>
        <v>0.4</v>
      </c>
      <c r="T47">
        <v>4.4647865295410201</v>
      </c>
      <c r="U47">
        <v>4.2403440475463903</v>
      </c>
      <c r="V47">
        <v>3.8660018444061302</v>
      </c>
      <c r="W47" s="17">
        <v>0.37434220314025901</v>
      </c>
      <c r="X47">
        <v>0.59878468513488803</v>
      </c>
      <c r="Y47">
        <v>0.59878468513488803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6">
        <v>560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10.261106491088899</v>
      </c>
      <c r="L48" s="10">
        <v>3.1597480773925799</v>
      </c>
      <c r="M48">
        <v>2.6344470977783199</v>
      </c>
      <c r="N48">
        <v>6.2502002716064498</v>
      </c>
      <c r="O48">
        <v>4</v>
      </c>
      <c r="P48">
        <v>4</v>
      </c>
      <c r="Q48">
        <v>14</v>
      </c>
      <c r="R48" s="16">
        <v>0.28570000000000001</v>
      </c>
      <c r="S48" s="16">
        <f t="shared" si="2"/>
        <v>0.4</v>
      </c>
      <c r="T48">
        <v>4.0092296600341797</v>
      </c>
      <c r="U48">
        <v>3.7924528121948202</v>
      </c>
      <c r="V48">
        <v>3.4356625080108598</v>
      </c>
      <c r="W48" s="17">
        <v>0.35679030418396002</v>
      </c>
      <c r="X48">
        <v>0.57356715202331499</v>
      </c>
      <c r="Y48">
        <v>0.57356715202331499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987</v>
      </c>
      <c r="B49">
        <v>19</v>
      </c>
      <c r="C49">
        <v>1</v>
      </c>
      <c r="D49">
        <v>10</v>
      </c>
      <c r="E49">
        <v>10</v>
      </c>
      <c r="F49">
        <v>10</v>
      </c>
      <c r="G49">
        <v>0</v>
      </c>
      <c r="H49">
        <v>9</v>
      </c>
      <c r="I49">
        <v>1</v>
      </c>
      <c r="J49">
        <v>0.95</v>
      </c>
      <c r="K49" s="3">
        <v>13.11452293396</v>
      </c>
      <c r="L49" s="10">
        <v>3.0455665588378902</v>
      </c>
      <c r="M49">
        <v>2.85603904724121</v>
      </c>
      <c r="N49">
        <v>9.2924613952636701</v>
      </c>
      <c r="O49">
        <v>7</v>
      </c>
      <c r="P49">
        <v>7</v>
      </c>
      <c r="Q49">
        <v>17</v>
      </c>
      <c r="R49" s="16">
        <v>0.4118</v>
      </c>
      <c r="S49" s="16">
        <f t="shared" si="2"/>
        <v>0.7</v>
      </c>
      <c r="T49">
        <v>4.5542678833007804</v>
      </c>
      <c r="U49">
        <v>4.3066840171814</v>
      </c>
      <c r="V49">
        <v>3.95100021362305</v>
      </c>
      <c r="W49" s="17">
        <v>0.35568380355835</v>
      </c>
      <c r="X49">
        <v>0.60326766967773404</v>
      </c>
      <c r="Y49">
        <v>0.60326766967773404</v>
      </c>
      <c r="Z49">
        <v>0.7</v>
      </c>
      <c r="AA49">
        <v>1</v>
      </c>
      <c r="AB49">
        <v>0.58823529411764697</v>
      </c>
      <c r="AC49">
        <v>0.74074074074074103</v>
      </c>
      <c r="AD49">
        <v>0</v>
      </c>
      <c r="AE49">
        <v>0.3</v>
      </c>
    </row>
    <row r="50" spans="1:31" x14ac:dyDescent="0.15">
      <c r="A50" s="8">
        <v>334</v>
      </c>
      <c r="B50" s="1">
        <v>18</v>
      </c>
      <c r="C50" s="1">
        <v>2</v>
      </c>
      <c r="D50" s="1">
        <v>10</v>
      </c>
      <c r="E50" s="1">
        <v>10</v>
      </c>
      <c r="F50" s="1">
        <v>10</v>
      </c>
      <c r="G50" s="1">
        <v>0</v>
      </c>
      <c r="H50" s="1">
        <v>8</v>
      </c>
      <c r="I50" s="1">
        <v>2</v>
      </c>
      <c r="J50" s="1">
        <v>0.9</v>
      </c>
      <c r="K50" s="12">
        <v>9.7976722717285192</v>
      </c>
      <c r="L50" s="12">
        <v>3.17732810974121</v>
      </c>
      <c r="M50" s="1">
        <v>2.6821994781494101</v>
      </c>
      <c r="N50" s="1">
        <v>5.7997856140136701</v>
      </c>
      <c r="O50" s="1">
        <v>3</v>
      </c>
      <c r="P50" s="1">
        <v>3</v>
      </c>
      <c r="Q50" s="1">
        <v>13</v>
      </c>
      <c r="R50" s="19">
        <v>0.23080000000000001</v>
      </c>
      <c r="S50" s="19">
        <f t="shared" si="2"/>
        <v>0.3</v>
      </c>
      <c r="T50" s="1">
        <v>3.8663578033447301</v>
      </c>
      <c r="U50" s="1">
        <v>3.6644842624664302</v>
      </c>
      <c r="V50" s="1">
        <v>3.3028609752654998</v>
      </c>
      <c r="W50" s="12">
        <v>0.36162328720092801</v>
      </c>
      <c r="X50" s="1">
        <v>0.56349682807922397</v>
      </c>
      <c r="Y50" s="1">
        <v>0.56349682807922397</v>
      </c>
      <c r="Z50" s="1">
        <v>0.3</v>
      </c>
      <c r="AA50" s="1">
        <v>1</v>
      </c>
      <c r="AB50" s="1">
        <v>0.76923076923076905</v>
      </c>
      <c r="AC50" s="1">
        <v>0.86956521739130399</v>
      </c>
      <c r="AD50" s="1">
        <v>0</v>
      </c>
      <c r="AE50" s="1">
        <v>0.7</v>
      </c>
    </row>
    <row r="51" spans="1:31" x14ac:dyDescent="0.15">
      <c r="A51" s="6">
        <v>600</v>
      </c>
      <c r="B51">
        <v>20</v>
      </c>
      <c r="C51">
        <v>0</v>
      </c>
      <c r="D51">
        <v>10</v>
      </c>
      <c r="E51">
        <v>10</v>
      </c>
      <c r="F51">
        <v>10</v>
      </c>
      <c r="G51">
        <v>0</v>
      </c>
      <c r="H51">
        <v>10</v>
      </c>
      <c r="I51">
        <v>0</v>
      </c>
      <c r="J51">
        <v>1</v>
      </c>
      <c r="K51" s="3">
        <v>9999</v>
      </c>
      <c r="L51" s="10">
        <v>1.60916519165039</v>
      </c>
      <c r="M51">
        <v>9999</v>
      </c>
      <c r="N51">
        <v>9999</v>
      </c>
      <c r="O51">
        <v>6</v>
      </c>
      <c r="P51">
        <v>6</v>
      </c>
      <c r="Q51">
        <v>16</v>
      </c>
      <c r="R51" s="16">
        <v>0.375</v>
      </c>
      <c r="S51" s="16">
        <f t="shared" si="2"/>
        <v>0.6</v>
      </c>
      <c r="T51">
        <v>5.15582275390625</v>
      </c>
      <c r="U51">
        <v>4.8863143920898402</v>
      </c>
      <c r="V51">
        <v>4.5162019729614302</v>
      </c>
      <c r="W51" s="17">
        <v>0.37011241912841802</v>
      </c>
      <c r="X51">
        <v>0.639620780944824</v>
      </c>
      <c r="Y51">
        <v>0.639620780944824</v>
      </c>
      <c r="Z51">
        <v>0.6</v>
      </c>
      <c r="AA51">
        <v>1</v>
      </c>
      <c r="AB51">
        <v>0.625</v>
      </c>
      <c r="AC51">
        <v>0.76923076923076905</v>
      </c>
      <c r="AD51">
        <v>0</v>
      </c>
      <c r="AE51">
        <v>0.4</v>
      </c>
    </row>
    <row r="52" spans="1:31" x14ac:dyDescent="0.15">
      <c r="A52" s="6">
        <v>99</v>
      </c>
      <c r="B52">
        <v>18</v>
      </c>
      <c r="C52">
        <v>2</v>
      </c>
      <c r="D52">
        <v>10</v>
      </c>
      <c r="E52">
        <v>10</v>
      </c>
      <c r="F52">
        <v>10</v>
      </c>
      <c r="G52">
        <v>0</v>
      </c>
      <c r="H52">
        <v>8</v>
      </c>
      <c r="I52">
        <v>2</v>
      </c>
      <c r="J52">
        <v>0.9</v>
      </c>
      <c r="K52" s="3">
        <v>10.4580535888672</v>
      </c>
      <c r="L52" s="10">
        <v>3.2479400634765598</v>
      </c>
      <c r="M52">
        <v>2.7112960815429701</v>
      </c>
      <c r="N52">
        <v>6.3294010162353498</v>
      </c>
      <c r="O52">
        <v>3</v>
      </c>
      <c r="P52">
        <v>3</v>
      </c>
      <c r="Q52">
        <v>13</v>
      </c>
      <c r="R52" s="16">
        <v>0.23080000000000001</v>
      </c>
      <c r="S52" s="16">
        <f t="shared" si="2"/>
        <v>0.3</v>
      </c>
      <c r="T52">
        <v>3.6910438537597701</v>
      </c>
      <c r="U52">
        <v>3.5275208950042698</v>
      </c>
      <c r="V52">
        <v>3.1580781936645499</v>
      </c>
      <c r="W52" s="17">
        <v>0.36944270133972201</v>
      </c>
      <c r="X52">
        <v>0.53296566009521495</v>
      </c>
      <c r="Y52">
        <v>0.53296566009521495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421</v>
      </c>
      <c r="B53">
        <v>18</v>
      </c>
      <c r="C53">
        <v>2</v>
      </c>
      <c r="D53">
        <v>10</v>
      </c>
      <c r="E53">
        <v>10</v>
      </c>
      <c r="F53">
        <v>10</v>
      </c>
      <c r="G53">
        <v>0</v>
      </c>
      <c r="H53">
        <v>8</v>
      </c>
      <c r="I53">
        <v>2</v>
      </c>
      <c r="J53">
        <v>0.9</v>
      </c>
      <c r="K53" s="3">
        <v>10.324913024902299</v>
      </c>
      <c r="L53" s="10">
        <v>3.7413082122802699</v>
      </c>
      <c r="M53">
        <v>3.3769016265869101</v>
      </c>
      <c r="N53">
        <v>6.4074726104736301</v>
      </c>
      <c r="O53">
        <v>6</v>
      </c>
      <c r="P53">
        <v>6</v>
      </c>
      <c r="Q53">
        <v>16</v>
      </c>
      <c r="R53" s="16">
        <v>0.375</v>
      </c>
      <c r="S53" s="16">
        <f t="shared" si="2"/>
        <v>0.6</v>
      </c>
      <c r="T53">
        <v>4.0800895690918004</v>
      </c>
      <c r="U53">
        <v>3.8440616130828902</v>
      </c>
      <c r="V53">
        <v>3.4748260974884002</v>
      </c>
      <c r="W53" s="17">
        <v>0.36923551559448198</v>
      </c>
      <c r="X53">
        <v>0.605263471603394</v>
      </c>
      <c r="Y53">
        <v>0.605263471603394</v>
      </c>
      <c r="Z53">
        <v>0.6</v>
      </c>
      <c r="AA53">
        <v>1</v>
      </c>
      <c r="AB53">
        <v>0.625</v>
      </c>
      <c r="AC53">
        <v>0.76923076923076905</v>
      </c>
      <c r="AD53">
        <v>0</v>
      </c>
      <c r="AE53">
        <v>0.4</v>
      </c>
    </row>
    <row r="54" spans="1:31" x14ac:dyDescent="0.15">
      <c r="A54" s="6">
        <v>160</v>
      </c>
      <c r="B54">
        <v>18</v>
      </c>
      <c r="C54">
        <v>2</v>
      </c>
      <c r="D54">
        <v>10</v>
      </c>
      <c r="E54">
        <v>10</v>
      </c>
      <c r="F54">
        <v>10</v>
      </c>
      <c r="G54">
        <v>0</v>
      </c>
      <c r="H54">
        <v>8</v>
      </c>
      <c r="I54">
        <v>2</v>
      </c>
      <c r="J54">
        <v>0.9</v>
      </c>
      <c r="K54" s="3">
        <v>9.7188396453857404</v>
      </c>
      <c r="L54" s="10">
        <v>3.1543941497802699</v>
      </c>
      <c r="M54">
        <v>2.6168231964111301</v>
      </c>
      <c r="N54">
        <v>5.5176906585693404</v>
      </c>
      <c r="O54">
        <v>3</v>
      </c>
      <c r="P54">
        <v>3</v>
      </c>
      <c r="Q54">
        <v>13</v>
      </c>
      <c r="R54" s="16">
        <v>0.23080000000000001</v>
      </c>
      <c r="S54" s="16">
        <f t="shared" si="2"/>
        <v>0.3</v>
      </c>
      <c r="T54">
        <v>4.13474464416504</v>
      </c>
      <c r="U54">
        <v>3.91542744636536</v>
      </c>
      <c r="V54">
        <v>3.5470154285430899</v>
      </c>
      <c r="W54" s="17">
        <v>0.36841201782226601</v>
      </c>
      <c r="X54">
        <v>0.58772921562194802</v>
      </c>
      <c r="Y54">
        <v>0.58772921562194802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804</v>
      </c>
      <c r="B55">
        <v>17</v>
      </c>
      <c r="C55">
        <v>3</v>
      </c>
      <c r="D55">
        <v>10</v>
      </c>
      <c r="E55">
        <v>10</v>
      </c>
      <c r="F55">
        <v>10</v>
      </c>
      <c r="G55">
        <v>0</v>
      </c>
      <c r="H55">
        <v>7</v>
      </c>
      <c r="I55">
        <v>3</v>
      </c>
      <c r="J55">
        <v>0.85</v>
      </c>
      <c r="K55" s="3">
        <v>9.2121372222900408</v>
      </c>
      <c r="L55" s="10">
        <v>3.6844596862793</v>
      </c>
      <c r="M55">
        <v>2.8261775970459002</v>
      </c>
      <c r="N55">
        <v>5.0357398986816397</v>
      </c>
      <c r="O55">
        <v>4</v>
      </c>
      <c r="P55">
        <v>4</v>
      </c>
      <c r="Q55">
        <v>14</v>
      </c>
      <c r="R55" s="16">
        <v>0.28570000000000001</v>
      </c>
      <c r="S55" s="16">
        <f t="shared" si="2"/>
        <v>0.4</v>
      </c>
      <c r="T55">
        <v>3.9346790313720699</v>
      </c>
      <c r="U55">
        <v>3.6910636425018302</v>
      </c>
      <c r="V55">
        <v>3.3227219581603999</v>
      </c>
      <c r="W55" s="17">
        <v>0.368341684341431</v>
      </c>
      <c r="X55">
        <v>0.61195707321167003</v>
      </c>
      <c r="Y55">
        <v>0.61195707321167003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529</v>
      </c>
      <c r="B56">
        <v>18</v>
      </c>
      <c r="C56">
        <v>2</v>
      </c>
      <c r="D56">
        <v>10</v>
      </c>
      <c r="E56">
        <v>10</v>
      </c>
      <c r="F56">
        <v>10</v>
      </c>
      <c r="G56">
        <v>0</v>
      </c>
      <c r="H56">
        <v>8</v>
      </c>
      <c r="I56">
        <v>2</v>
      </c>
      <c r="J56">
        <v>0.9</v>
      </c>
      <c r="K56" s="3">
        <v>11.5277290344238</v>
      </c>
      <c r="L56" s="10">
        <v>2.7787723541259801</v>
      </c>
      <c r="M56">
        <v>2.1110267639160201</v>
      </c>
      <c r="N56">
        <v>7.5974636077880904</v>
      </c>
      <c r="O56">
        <v>3</v>
      </c>
      <c r="P56">
        <v>3</v>
      </c>
      <c r="Q56">
        <v>13</v>
      </c>
      <c r="R56" s="16">
        <v>0.23080000000000001</v>
      </c>
      <c r="S56" s="16">
        <f t="shared" si="2"/>
        <v>0.3</v>
      </c>
      <c r="T56">
        <v>4.1621055603027299</v>
      </c>
      <c r="U56">
        <v>3.9118816852569598</v>
      </c>
      <c r="V56">
        <v>3.5439484119415301</v>
      </c>
      <c r="W56" s="17">
        <v>0.36793327331543002</v>
      </c>
      <c r="X56">
        <v>0.61815714836120605</v>
      </c>
      <c r="Y56">
        <v>0.61815714836120605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6">
        <v>188</v>
      </c>
      <c r="B57">
        <v>17</v>
      </c>
      <c r="C57">
        <v>3</v>
      </c>
      <c r="D57">
        <v>10</v>
      </c>
      <c r="E57">
        <v>10</v>
      </c>
      <c r="F57">
        <v>10</v>
      </c>
      <c r="G57">
        <v>0</v>
      </c>
      <c r="H57">
        <v>7</v>
      </c>
      <c r="I57">
        <v>3</v>
      </c>
      <c r="J57">
        <v>0.85</v>
      </c>
      <c r="K57" s="3">
        <v>9.6096973419189506</v>
      </c>
      <c r="L57" s="10">
        <v>3.4760990142822301</v>
      </c>
      <c r="M57">
        <v>2.4838180541992201</v>
      </c>
      <c r="N57">
        <v>5.4546699523925799</v>
      </c>
      <c r="O57">
        <v>3</v>
      </c>
      <c r="P57">
        <v>3</v>
      </c>
      <c r="Q57">
        <v>13</v>
      </c>
      <c r="R57" s="16">
        <v>0.23080000000000001</v>
      </c>
      <c r="S57" s="16">
        <f t="shared" si="2"/>
        <v>0.3</v>
      </c>
      <c r="T57">
        <v>3.92158699035644</v>
      </c>
      <c r="U57">
        <v>3.67017674446106</v>
      </c>
      <c r="V57">
        <v>3.3030018806457502</v>
      </c>
      <c r="W57" s="17">
        <v>0.36717486381530801</v>
      </c>
      <c r="X57">
        <v>0.61858510971069303</v>
      </c>
      <c r="Y57">
        <v>0.61858510971069303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965</v>
      </c>
      <c r="B58">
        <v>19</v>
      </c>
      <c r="C58">
        <v>1</v>
      </c>
      <c r="D58">
        <v>10</v>
      </c>
      <c r="E58">
        <v>10</v>
      </c>
      <c r="F58">
        <v>10</v>
      </c>
      <c r="G58">
        <v>0</v>
      </c>
      <c r="H58">
        <v>9</v>
      </c>
      <c r="I58">
        <v>1</v>
      </c>
      <c r="J58">
        <v>0.95</v>
      </c>
      <c r="K58" s="3">
        <v>12.5211086273193</v>
      </c>
      <c r="L58" s="10">
        <v>2.5494575500488299</v>
      </c>
      <c r="M58">
        <v>2.31388664245606</v>
      </c>
      <c r="N58">
        <v>8.7239055633544904</v>
      </c>
      <c r="O58">
        <v>7</v>
      </c>
      <c r="P58">
        <v>7</v>
      </c>
      <c r="Q58">
        <v>17</v>
      </c>
      <c r="R58" s="16">
        <v>0.4118</v>
      </c>
      <c r="S58" s="16">
        <f t="shared" si="2"/>
        <v>0.7</v>
      </c>
      <c r="T58">
        <v>4.3991069793701199</v>
      </c>
      <c r="U58">
        <v>4.1645359992981001</v>
      </c>
      <c r="V58">
        <v>3.8337669372558598</v>
      </c>
      <c r="W58" s="17">
        <v>0.330769062042236</v>
      </c>
      <c r="X58">
        <v>0.56534004211425803</v>
      </c>
      <c r="Y58">
        <v>0.56534004211425803</v>
      </c>
      <c r="Z58">
        <v>0.7</v>
      </c>
      <c r="AA58">
        <v>1</v>
      </c>
      <c r="AB58">
        <v>0.58823529411764697</v>
      </c>
      <c r="AC58">
        <v>0.74074074074074103</v>
      </c>
      <c r="AD58">
        <v>0</v>
      </c>
      <c r="AE58">
        <v>0.3</v>
      </c>
    </row>
    <row r="59" spans="1:31" x14ac:dyDescent="0.15">
      <c r="A59" s="6">
        <v>167</v>
      </c>
      <c r="B59">
        <v>19</v>
      </c>
      <c r="C59">
        <v>1</v>
      </c>
      <c r="D59">
        <v>10</v>
      </c>
      <c r="E59">
        <v>10</v>
      </c>
      <c r="F59">
        <v>10</v>
      </c>
      <c r="G59">
        <v>0</v>
      </c>
      <c r="H59">
        <v>9</v>
      </c>
      <c r="I59">
        <v>1</v>
      </c>
      <c r="J59">
        <v>0.95</v>
      </c>
      <c r="K59" s="3">
        <v>12.971529006958001</v>
      </c>
      <c r="L59" s="10">
        <v>1.88516998291016</v>
      </c>
      <c r="M59">
        <v>1.59377288818359</v>
      </c>
      <c r="N59">
        <v>9.4041481018066406</v>
      </c>
      <c r="O59">
        <v>5</v>
      </c>
      <c r="P59">
        <v>5</v>
      </c>
      <c r="Q59">
        <v>15</v>
      </c>
      <c r="R59" s="16">
        <v>0.33329999999999999</v>
      </c>
      <c r="S59" s="16">
        <f t="shared" si="2"/>
        <v>0.5</v>
      </c>
      <c r="T59">
        <v>5.1941833496093697</v>
      </c>
      <c r="U59">
        <v>4.8667502403259304</v>
      </c>
      <c r="V59">
        <v>4.5372552871704102</v>
      </c>
      <c r="W59" s="17">
        <v>0.32949495315551802</v>
      </c>
      <c r="X59">
        <v>0.65692806243896495</v>
      </c>
      <c r="Y59">
        <v>0.65692806243896495</v>
      </c>
      <c r="Z59">
        <v>0.5</v>
      </c>
      <c r="AA59">
        <v>1</v>
      </c>
      <c r="AB59">
        <v>0.66666666666666696</v>
      </c>
      <c r="AC59">
        <v>0.8</v>
      </c>
      <c r="AD59">
        <v>0</v>
      </c>
      <c r="AE59">
        <v>0.5</v>
      </c>
    </row>
    <row r="60" spans="1:31" x14ac:dyDescent="0.15">
      <c r="A60" s="6">
        <v>602</v>
      </c>
      <c r="B60">
        <v>18</v>
      </c>
      <c r="C60">
        <v>2</v>
      </c>
      <c r="D60">
        <v>10</v>
      </c>
      <c r="E60">
        <v>10</v>
      </c>
      <c r="F60">
        <v>10</v>
      </c>
      <c r="G60">
        <v>0</v>
      </c>
      <c r="H60">
        <v>8</v>
      </c>
      <c r="I60">
        <v>2</v>
      </c>
      <c r="J60">
        <v>0.9</v>
      </c>
      <c r="K60" s="3">
        <v>10.192476272583001</v>
      </c>
      <c r="L60" s="10">
        <v>2.9104270935058598</v>
      </c>
      <c r="M60">
        <v>2.3252792358398402</v>
      </c>
      <c r="N60">
        <v>6.1768379211425799</v>
      </c>
      <c r="O60">
        <v>5</v>
      </c>
      <c r="P60">
        <v>5</v>
      </c>
      <c r="Q60">
        <v>15</v>
      </c>
      <c r="R60" s="16">
        <v>0.33329999999999999</v>
      </c>
      <c r="S60" s="16">
        <f t="shared" si="2"/>
        <v>0.5</v>
      </c>
      <c r="T60">
        <v>4.1273612976074201</v>
      </c>
      <c r="U60">
        <v>3.8802869319915798</v>
      </c>
      <c r="V60">
        <v>3.5175795555114702</v>
      </c>
      <c r="W60" s="17">
        <v>0.36270737648010198</v>
      </c>
      <c r="X60">
        <v>0.60978174209594704</v>
      </c>
      <c r="Y60">
        <v>0.60978174209594704</v>
      </c>
      <c r="Z60">
        <v>0.5</v>
      </c>
      <c r="AA60">
        <v>1</v>
      </c>
      <c r="AB60">
        <v>0.66666666666666696</v>
      </c>
      <c r="AC60">
        <v>0.8</v>
      </c>
      <c r="AD60">
        <v>0</v>
      </c>
      <c r="AE60">
        <v>0.5</v>
      </c>
    </row>
    <row r="61" spans="1:31" x14ac:dyDescent="0.15">
      <c r="A61" s="6">
        <v>814</v>
      </c>
      <c r="B61">
        <v>17</v>
      </c>
      <c r="C61">
        <v>3</v>
      </c>
      <c r="D61">
        <v>10</v>
      </c>
      <c r="E61">
        <v>10</v>
      </c>
      <c r="F61">
        <v>10</v>
      </c>
      <c r="G61">
        <v>0</v>
      </c>
      <c r="H61">
        <v>7</v>
      </c>
      <c r="I61">
        <v>3</v>
      </c>
      <c r="J61">
        <v>0.85</v>
      </c>
      <c r="K61" s="3">
        <v>8.7280445098877006</v>
      </c>
      <c r="L61" s="10">
        <v>3.9425106048584002</v>
      </c>
      <c r="M61">
        <v>3.1601314544677699</v>
      </c>
      <c r="N61">
        <v>4.2285442352294904</v>
      </c>
      <c r="O61">
        <v>2</v>
      </c>
      <c r="P61">
        <v>2</v>
      </c>
      <c r="Q61">
        <v>12</v>
      </c>
      <c r="R61" s="16">
        <v>0.16669999999999999</v>
      </c>
      <c r="S61" s="16">
        <f t="shared" si="2"/>
        <v>0.2</v>
      </c>
      <c r="T61">
        <v>3.6649322509765598</v>
      </c>
      <c r="U61">
        <v>3.4909923076629599</v>
      </c>
      <c r="V61">
        <v>3.1285991668701199</v>
      </c>
      <c r="W61" s="17">
        <v>0.36239314079284701</v>
      </c>
      <c r="X61">
        <v>0.53633308410644498</v>
      </c>
      <c r="Y61">
        <v>0.53633308410644498</v>
      </c>
      <c r="Z61">
        <v>0.2</v>
      </c>
      <c r="AA61">
        <v>1</v>
      </c>
      <c r="AB61">
        <v>0.83333333333333304</v>
      </c>
      <c r="AC61">
        <v>0.90909090909090895</v>
      </c>
      <c r="AD61">
        <v>0</v>
      </c>
      <c r="AE61">
        <v>0.8</v>
      </c>
    </row>
    <row r="62" spans="1:31" s="3" customFormat="1" x14ac:dyDescent="0.15">
      <c r="K62" s="13" t="s">
        <v>29</v>
      </c>
      <c r="L62" s="10">
        <f>AVERAGE(L2:L61)</f>
        <v>2.5070171674092609</v>
      </c>
      <c r="W62" s="17">
        <f t="shared" ref="W62:AE62" si="3">AVERAGE(W2:W61)</f>
        <v>0.29185174504915873</v>
      </c>
      <c r="Z62" s="3">
        <f t="shared" si="3"/>
        <v>0.49999999999999994</v>
      </c>
      <c r="AA62" s="3">
        <f t="shared" si="3"/>
        <v>0.99666666666666659</v>
      </c>
      <c r="AB62" s="3">
        <f t="shared" si="3"/>
        <v>0.68462540183128406</v>
      </c>
      <c r="AC62" s="3">
        <f t="shared" si="3"/>
        <v>0.80577820515501664</v>
      </c>
      <c r="AD62" s="3">
        <f t="shared" si="3"/>
        <v>3.3333333333333335E-3</v>
      </c>
      <c r="AE62" s="3">
        <f t="shared" si="3"/>
        <v>0.4966666666666667</v>
      </c>
    </row>
    <row r="63" spans="1:31" s="3" customFormat="1" x14ac:dyDescent="0.15">
      <c r="K63" s="14" t="s">
        <v>30</v>
      </c>
      <c r="L63" s="10">
        <f>MAX(L2:L61)</f>
        <v>7.6750564575195304</v>
      </c>
      <c r="W63" s="17">
        <f t="shared" ref="W63:AE63" si="4">MAX(W2:W61)</f>
        <v>0.466185092926025</v>
      </c>
      <c r="Z63" s="3">
        <f t="shared" si="4"/>
        <v>0.8</v>
      </c>
      <c r="AA63" s="3">
        <f t="shared" si="4"/>
        <v>1</v>
      </c>
      <c r="AB63" s="3">
        <f t="shared" si="4"/>
        <v>1</v>
      </c>
      <c r="AC63" s="3">
        <f t="shared" si="4"/>
        <v>1</v>
      </c>
      <c r="AD63" s="3">
        <f t="shared" si="4"/>
        <v>0.1</v>
      </c>
      <c r="AE63" s="3">
        <f t="shared" si="4"/>
        <v>1</v>
      </c>
    </row>
    <row r="64" spans="1:31" s="3" customFormat="1" x14ac:dyDescent="0.15">
      <c r="L64" s="10">
        <f>MIN(L2:L61)</f>
        <v>0.62315750122070301</v>
      </c>
      <c r="W64" s="17">
        <f t="shared" ref="W64:AE64" si="5">MIN(W2:W61)</f>
        <v>0.140635967254639</v>
      </c>
      <c r="Z64" s="3">
        <f t="shared" si="5"/>
        <v>0</v>
      </c>
      <c r="AA64" s="3">
        <f t="shared" si="5"/>
        <v>0.9</v>
      </c>
      <c r="AB64" s="3">
        <f t="shared" si="5"/>
        <v>0.55555555555555602</v>
      </c>
      <c r="AC64" s="3">
        <f t="shared" si="5"/>
        <v>0.71428571428571397</v>
      </c>
      <c r="AD64" s="3">
        <f t="shared" si="5"/>
        <v>0</v>
      </c>
      <c r="AE64" s="3">
        <f t="shared" si="5"/>
        <v>0.2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M71" s="3" t="s">
        <v>164</v>
      </c>
      <c r="N71" s="3" t="s">
        <v>167</v>
      </c>
      <c r="P71" s="3" t="s">
        <v>97</v>
      </c>
      <c r="Q71" s="3"/>
      <c r="R71" s="3"/>
      <c r="S71" s="3"/>
      <c r="W71" s="17"/>
    </row>
    <row r="72" spans="11:23" x14ac:dyDescent="0.15">
      <c r="K72" s="3"/>
      <c r="L72" s="3"/>
      <c r="P72" s="3">
        <v>0.2</v>
      </c>
      <c r="Q72" s="3">
        <v>-400</v>
      </c>
      <c r="R72" s="3">
        <v>1600</v>
      </c>
      <c r="S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1</v>
      </c>
      <c r="M73">
        <v>30</v>
      </c>
      <c r="P73" s="3">
        <v>0.4</v>
      </c>
      <c r="Q73" s="3">
        <v>-800</v>
      </c>
      <c r="R73" s="3">
        <v>1200</v>
      </c>
      <c r="S73" s="3">
        <v>60</v>
      </c>
      <c r="W73" s="17"/>
    </row>
    <row r="74" spans="11:23" s="26" customFormat="1" x14ac:dyDescent="0.15">
      <c r="K74" s="27" t="s">
        <v>66</v>
      </c>
      <c r="L74" s="27">
        <f>COUNTIF(L2:L61,"&lt;0.838")-COUNTIF(L2:L61,"&lt;0.643")</f>
        <v>11</v>
      </c>
      <c r="P74" s="3">
        <v>0.45</v>
      </c>
      <c r="Q74" s="3">
        <v>-900</v>
      </c>
      <c r="R74" s="3">
        <v>1100</v>
      </c>
      <c r="S74" s="3">
        <v>55</v>
      </c>
      <c r="W74" s="27"/>
    </row>
    <row r="75" spans="11:23" x14ac:dyDescent="0.15">
      <c r="K75" s="3" t="s">
        <v>67</v>
      </c>
      <c r="L75" s="3">
        <f>COUNTIF(L2:L61,"&lt;1.033")-COUNTIF(L2:L61,"&lt;0.838")</f>
        <v>11</v>
      </c>
      <c r="M75">
        <v>70</v>
      </c>
      <c r="P75" s="3">
        <v>0.49</v>
      </c>
      <c r="Q75" s="3">
        <v>-980</v>
      </c>
      <c r="R75" s="3">
        <v>1020</v>
      </c>
      <c r="S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1</v>
      </c>
      <c r="W77" s="17"/>
    </row>
    <row r="78" spans="11:23" x14ac:dyDescent="0.15">
      <c r="K78" s="3" t="s">
        <v>70</v>
      </c>
      <c r="L78" s="3">
        <f>COUNTIF(L2:L61,"&lt;1.618")-COUNTIF(L2:L61,"&lt;1.423")</f>
        <v>2</v>
      </c>
      <c r="M78" s="3">
        <v>3</v>
      </c>
      <c r="W78" s="3"/>
    </row>
    <row r="79" spans="11:23" x14ac:dyDescent="0.15">
      <c r="K79" s="3" t="s">
        <v>71</v>
      </c>
      <c r="L79" s="3">
        <f>COUNTIF(L2:L61,"&lt;1.813")-COUNTIF(L2:L61,"&lt;1.618")</f>
        <v>0</v>
      </c>
      <c r="M79" s="3">
        <v>6</v>
      </c>
      <c r="W79" s="3"/>
    </row>
    <row r="80" spans="11:23" x14ac:dyDescent="0.15">
      <c r="K80" s="3" t="s">
        <v>72</v>
      </c>
      <c r="L80" s="3">
        <f>COUNTIF(L2:L61,"&lt;2.008")-COUNTIF(L2:L61,"&lt;1.813")</f>
        <v>2</v>
      </c>
      <c r="M80" s="3">
        <v>8</v>
      </c>
      <c r="W80" s="3"/>
    </row>
    <row r="81" spans="11:23" x14ac:dyDescent="0.15">
      <c r="K81" s="3" t="s">
        <v>73</v>
      </c>
      <c r="L81" s="3">
        <f>COUNTIF(L2:L61,"&lt;2.203")-COUNTIF(L2:L61,"&lt;2.008")</f>
        <v>1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3"/>
    </row>
    <row r="83" spans="11:23" x14ac:dyDescent="0.15">
      <c r="K83" s="3" t="s">
        <v>75</v>
      </c>
      <c r="L83" s="3">
        <f>COUNTIF(L2:L61,"&lt;2.593")-COUNTIF(L2:L61,"&lt;2.398")</f>
        <v>2</v>
      </c>
      <c r="M83" s="3">
        <v>16</v>
      </c>
      <c r="W83" s="3"/>
    </row>
    <row r="84" spans="11:23" x14ac:dyDescent="0.15">
      <c r="K84" s="3" t="s">
        <v>76</v>
      </c>
      <c r="L84" s="3">
        <f>COUNTIF(L2:L61,"&lt;2.788")-COUNTIF(L2:L61,"&lt;2.593")</f>
        <v>2</v>
      </c>
      <c r="M84" s="3">
        <v>14</v>
      </c>
      <c r="W84" s="3"/>
    </row>
    <row r="85" spans="11:23" x14ac:dyDescent="0.15">
      <c r="K85" s="3" t="s">
        <v>77</v>
      </c>
      <c r="L85" s="3">
        <f>COUNTIF(L2:L61,"&lt;2.983")-COUNTIF(L2:L61,"&lt;2.788")</f>
        <v>4</v>
      </c>
      <c r="M85" s="3">
        <v>11</v>
      </c>
      <c r="W85" s="3"/>
    </row>
    <row r="86" spans="11:23" x14ac:dyDescent="0.15">
      <c r="K86" s="3" t="s">
        <v>78</v>
      </c>
      <c r="L86" s="3">
        <f>COUNTIF(L2:L61,"&lt;3.178")-COUNTIF(L2:L61,"&lt;2.983")</f>
        <v>7</v>
      </c>
      <c r="M86" s="3">
        <v>8</v>
      </c>
      <c r="W86" s="3"/>
    </row>
    <row r="87" spans="11:23" x14ac:dyDescent="0.15">
      <c r="K87" s="3" t="s">
        <v>79</v>
      </c>
      <c r="L87" s="3">
        <f>COUNTIF(L2:L61,"&lt;3.373")-COUNTIF(L2:L61,"&lt;3.178")</f>
        <v>1</v>
      </c>
      <c r="M87" s="3">
        <v>6</v>
      </c>
      <c r="W87" s="3"/>
    </row>
    <row r="88" spans="11:23" x14ac:dyDescent="0.15">
      <c r="K88" s="3" t="s">
        <v>80</v>
      </c>
      <c r="L88" s="3">
        <f>COUNTIF(L2:L61,"&lt;3.568")-COUNTIF(L2:L61,"&lt;3.373")</f>
        <v>3</v>
      </c>
      <c r="M88" s="3">
        <v>3</v>
      </c>
      <c r="W88" s="3"/>
    </row>
    <row r="89" spans="11:23" x14ac:dyDescent="0.15">
      <c r="K89" s="3" t="s">
        <v>81</v>
      </c>
      <c r="L89" s="3">
        <f>COUNTIF(L2:L61,"&lt;3.763")-COUNTIF(L2:L61,"&lt;3.568")</f>
        <v>2</v>
      </c>
      <c r="W89" s="3"/>
    </row>
    <row r="90" spans="11:23" x14ac:dyDescent="0.15">
      <c r="K90" s="3" t="s">
        <v>82</v>
      </c>
      <c r="L90" s="3">
        <f>COUNTIF(L2:L61,"&lt;3.958")-COUNTIF(L2:L61,"&lt;3.763")</f>
        <v>2</v>
      </c>
      <c r="W90" s="17"/>
    </row>
    <row r="91" spans="11:23" x14ac:dyDescent="0.15">
      <c r="K91" s="3" t="s">
        <v>83</v>
      </c>
      <c r="L91" s="3">
        <f>COUNTIF(L2:L61,"&lt;4.153")-COUNTIF(L2:L61,"&lt;3.958")</f>
        <v>1</v>
      </c>
      <c r="W91" s="3"/>
    </row>
    <row r="92" spans="11:23" x14ac:dyDescent="0.15">
      <c r="K92" s="3" t="s">
        <v>84</v>
      </c>
      <c r="L92" s="3">
        <f>COUNTIF(L2:L61,"&lt;4.348")-COUNTIF(L2:L61,"&lt;4.153")</f>
        <v>0</v>
      </c>
      <c r="W92" s="17"/>
    </row>
    <row r="93" spans="11:23" x14ac:dyDescent="0.15">
      <c r="K93" s="3" t="s">
        <v>85</v>
      </c>
      <c r="L93" s="3">
        <f>COUNTIF(L2:L61,"&lt;4.543")-COUNTIF(L2:L61,"&lt;4.348")</f>
        <v>0</v>
      </c>
      <c r="N93" s="3">
        <v>1.9079999999999999</v>
      </c>
      <c r="O93" s="3">
        <v>0.155</v>
      </c>
      <c r="W93" s="17"/>
    </row>
    <row r="94" spans="11:23" x14ac:dyDescent="0.15">
      <c r="K94" s="3" t="s">
        <v>86</v>
      </c>
      <c r="L94" s="3">
        <f>COUNTIF(L2:L61,"&lt;4.738")-COUNTIF(L2:L61,"&lt;4.543")</f>
        <v>0</v>
      </c>
      <c r="N94" s="3">
        <v>2.5009999999999999</v>
      </c>
      <c r="O94" s="3">
        <v>0.21299999999999999</v>
      </c>
      <c r="W94" s="17"/>
    </row>
    <row r="95" spans="11:23" x14ac:dyDescent="0.15">
      <c r="K95" s="3" t="s">
        <v>87</v>
      </c>
      <c r="L95" s="3">
        <f>COUNTIF(L2:L61,"&lt;4.933")-COUNTIF(L2:L61,"&lt;4.738")</f>
        <v>0</v>
      </c>
      <c r="N95" s="3">
        <v>3.472</v>
      </c>
      <c r="O95" s="3">
        <v>0.29099999999999998</v>
      </c>
      <c r="W95" s="17"/>
    </row>
    <row r="96" spans="11:23" x14ac:dyDescent="0.15">
      <c r="K96" s="3" t="s">
        <v>88</v>
      </c>
      <c r="L96" s="3">
        <f>COUNTIF(L2:L61,"&lt;5.128")-COUNTIF(L2:L61,"&lt;4.933")</f>
        <v>0</v>
      </c>
      <c r="W96" s="17"/>
    </row>
    <row r="97" spans="11:23" x14ac:dyDescent="0.15">
      <c r="K97" s="3" t="s">
        <v>89</v>
      </c>
      <c r="L97" s="3">
        <f>COUNTIF(L2:L61,"&lt;5.323")-COUNTIF(L2:L61,"&lt;5.128")</f>
        <v>1</v>
      </c>
      <c r="W97" s="17"/>
    </row>
    <row r="98" spans="11:23" x14ac:dyDescent="0.15">
      <c r="K98" s="3" t="s">
        <v>90</v>
      </c>
      <c r="L98" s="3">
        <f>COUNTIF(L2:L61,"&lt;5.518")-COUNTIF(L2:L61,"&lt;5.323")</f>
        <v>1</v>
      </c>
      <c r="W98" s="17"/>
    </row>
    <row r="99" spans="11:23" x14ac:dyDescent="0.15">
      <c r="K99" s="3" t="s">
        <v>91</v>
      </c>
      <c r="L99" s="3">
        <f>COUNTIF(L2:L61,"&lt;5.713")-COUNTIF(L2:L61,"&lt;5.518")</f>
        <v>0</v>
      </c>
      <c r="W99" s="17"/>
    </row>
    <row r="100" spans="11:23" x14ac:dyDescent="0.15">
      <c r="K100" s="3" t="s">
        <v>92</v>
      </c>
      <c r="L100" s="3">
        <f>COUNTIF(L2:L61,"&lt;5.908")-COUNTIF(L2:L61,"&lt;5.713")</f>
        <v>1</v>
      </c>
      <c r="W100" s="17"/>
    </row>
    <row r="101" spans="11:23" x14ac:dyDescent="0.15">
      <c r="K101" s="3" t="s">
        <v>93</v>
      </c>
      <c r="L101" s="3">
        <f>COUNTIF(L2:L61,"&lt;6.103")-COUNTIF(L2:L61,"&lt;5.908")</f>
        <v>0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2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E99"/>
  <sheetViews>
    <sheetView topLeftCell="J88" workbookViewId="0">
      <selection activeCell="J1" sqref="A1:XFD109"/>
    </sheetView>
  </sheetViews>
  <sheetFormatPr defaultColWidth="8.875" defaultRowHeight="13.5" x14ac:dyDescent="0.15"/>
  <cols>
    <col min="11" max="12" width="22.5" customWidth="1"/>
    <col min="13" max="14" width="12.875"/>
    <col min="20" max="22" width="12.875"/>
    <col min="23" max="23" width="18.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56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12.1930656433106</v>
      </c>
      <c r="L4" s="10">
        <v>0.93176651000976596</v>
      </c>
      <c r="M4">
        <v>0.68011474609375</v>
      </c>
      <c r="N4">
        <v>9.9960212707519496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4.7625770568847701</v>
      </c>
      <c r="U4">
        <v>4.3940777778625497</v>
      </c>
      <c r="V4">
        <v>4.1864080429077104</v>
      </c>
      <c r="W4" s="17">
        <v>0.20766973495483401</v>
      </c>
      <c r="X4">
        <v>0.576169013977051</v>
      </c>
      <c r="Y4">
        <v>0.576169013977051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356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13.0337867736816</v>
      </c>
      <c r="L5" s="10">
        <v>0.97521209716796897</v>
      </c>
      <c r="M5">
        <v>0.72060394287109397</v>
      </c>
      <c r="N5">
        <v>10.8522796630859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5.5735645294189498</v>
      </c>
      <c r="U5">
        <v>5.1238565444946298</v>
      </c>
      <c r="V5">
        <v>4.9203748703002903</v>
      </c>
      <c r="W5" s="17">
        <v>0.20348167419433599</v>
      </c>
      <c r="X5">
        <v>0.65318965911865201</v>
      </c>
      <c r="Y5">
        <v>0.65318965911865201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62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11.756799697876</v>
      </c>
      <c r="L6" s="10">
        <v>0.95130538940429699</v>
      </c>
      <c r="M6">
        <v>0.69935607910156194</v>
      </c>
      <c r="N6">
        <v>9.4865608215331996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5.0025730133056596</v>
      </c>
      <c r="U6">
        <v>4.6297860145568803</v>
      </c>
      <c r="V6">
        <v>4.4298167228698704</v>
      </c>
      <c r="W6" s="17">
        <v>0.199969291687012</v>
      </c>
      <c r="X6">
        <v>0.57275629043579102</v>
      </c>
      <c r="Y6">
        <v>0.57275629043579102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883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13.1649417877197</v>
      </c>
      <c r="L7" s="10">
        <v>0.86118316650390603</v>
      </c>
      <c r="M7">
        <v>0.61101913452148404</v>
      </c>
      <c r="N7">
        <v>11.1692409515381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5.68410301208496</v>
      </c>
      <c r="U7">
        <v>5.2268161773681596</v>
      </c>
      <c r="V7">
        <v>5.0366511344909703</v>
      </c>
      <c r="W7" s="17">
        <v>0.19016504287719699</v>
      </c>
      <c r="X7">
        <v>0.64745187759399403</v>
      </c>
      <c r="Y7">
        <v>0.64745187759399403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451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12.190019607544</v>
      </c>
      <c r="L8" s="10">
        <v>0.95082855224609397</v>
      </c>
      <c r="M8">
        <v>0.73009872436523404</v>
      </c>
      <c r="N8">
        <v>10.2806720733643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4.8340969085693404</v>
      </c>
      <c r="U8">
        <v>4.4434790611267099</v>
      </c>
      <c r="V8">
        <v>4.2598333358764604</v>
      </c>
      <c r="W8" s="17">
        <v>0.183645725250244</v>
      </c>
      <c r="X8">
        <v>0.57426357269287098</v>
      </c>
      <c r="Y8">
        <v>0.57426357269287098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765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12.22727394104</v>
      </c>
      <c r="L9" s="10">
        <v>0.80151748657226596</v>
      </c>
      <c r="M9">
        <v>0.55924224853515603</v>
      </c>
      <c r="N9">
        <v>10.2725009918213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4.8915824890136701</v>
      </c>
      <c r="U9">
        <v>4.49367332458496</v>
      </c>
      <c r="V9">
        <v>4.3103799819946298</v>
      </c>
      <c r="W9" s="17">
        <v>0.183293342590332</v>
      </c>
      <c r="X9">
        <v>0.58120250701904297</v>
      </c>
      <c r="Y9">
        <v>0.58120250701904297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912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12.213865280151399</v>
      </c>
      <c r="L10" s="10">
        <v>0.92794418334960904</v>
      </c>
      <c r="M10">
        <v>0.70276641845703103</v>
      </c>
      <c r="N10">
        <v>10.2881412506103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4.9862308502197301</v>
      </c>
      <c r="U10">
        <v>4.5925183296203604</v>
      </c>
      <c r="V10">
        <v>4.4097390174865696</v>
      </c>
      <c r="W10" s="17">
        <v>0.18277931213378901</v>
      </c>
      <c r="X10">
        <v>0.57649183273315396</v>
      </c>
      <c r="Y10">
        <v>0.57649183273315396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s="1" customFormat="1" x14ac:dyDescent="0.15">
      <c r="A11" s="6">
        <v>572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12.7640056610107</v>
      </c>
      <c r="L11" s="10">
        <v>0.73766708374023404</v>
      </c>
      <c r="M11">
        <v>0.48704910278320301</v>
      </c>
      <c r="N11">
        <v>10.8563938140869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5.5027923583984402</v>
      </c>
      <c r="U11">
        <v>5.0524420738220197</v>
      </c>
      <c r="V11">
        <v>4.8725714683532697</v>
      </c>
      <c r="W11" s="17">
        <v>0.17987060546875</v>
      </c>
      <c r="X11">
        <v>0.63022089004516602</v>
      </c>
      <c r="Y11">
        <v>0.63022089004516602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288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12.45729637146</v>
      </c>
      <c r="L12" s="10">
        <v>0.75566482543945301</v>
      </c>
      <c r="M12">
        <v>0.504425048828125</v>
      </c>
      <c r="N12">
        <v>10.4894351959228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5.4596500396728498</v>
      </c>
      <c r="U12">
        <v>5.01595163345337</v>
      </c>
      <c r="V12">
        <v>4.8361463546752903</v>
      </c>
      <c r="W12" s="17">
        <v>0.17980527877807601</v>
      </c>
      <c r="X12">
        <v>0.62350368499755904</v>
      </c>
      <c r="Y12">
        <v>0.62350368499755904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732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11.7474555969238</v>
      </c>
      <c r="L13" s="10">
        <v>0.843597412109375</v>
      </c>
      <c r="M13">
        <v>0.61731719970703103</v>
      </c>
      <c r="N13">
        <v>9.8525810241699201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4.9229850769043004</v>
      </c>
      <c r="U13">
        <v>4.5402994155883798</v>
      </c>
      <c r="V13">
        <v>4.3609862327575701</v>
      </c>
      <c r="W13" s="17">
        <v>0.17931318283080999</v>
      </c>
      <c r="X13">
        <v>0.56199884414672896</v>
      </c>
      <c r="Y13">
        <v>0.56199884414672896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457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12.789482116699199</v>
      </c>
      <c r="L14" s="10">
        <v>0.89412307739257801</v>
      </c>
      <c r="M14">
        <v>0.66656494140625</v>
      </c>
      <c r="N14">
        <v>10.9414978027344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5.3102855682373002</v>
      </c>
      <c r="U14">
        <v>4.8847026824951199</v>
      </c>
      <c r="V14">
        <v>4.7091102600097701</v>
      </c>
      <c r="W14" s="17">
        <v>0.17559242248535201</v>
      </c>
      <c r="X14">
        <v>0.60117530822753895</v>
      </c>
      <c r="Y14">
        <v>0.60117530822753895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957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12.638593673706</v>
      </c>
      <c r="L15" s="10">
        <v>0.7596435546875</v>
      </c>
      <c r="M15">
        <v>0.51848602294921897</v>
      </c>
      <c r="N15">
        <v>10.7872982025147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5.7189655303955096</v>
      </c>
      <c r="U15">
        <v>5.2433700561523402</v>
      </c>
      <c r="V15">
        <v>5.0678124427795401</v>
      </c>
      <c r="W15" s="17">
        <v>0.17555761337280301</v>
      </c>
      <c r="X15">
        <v>0.65115308761596702</v>
      </c>
      <c r="Y15">
        <v>0.65115308761596702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136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12.755500793456999</v>
      </c>
      <c r="L16" s="10">
        <v>0.80908584594726596</v>
      </c>
      <c r="M16">
        <v>0.56964111328125</v>
      </c>
      <c r="N16">
        <v>10.879371643066399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5.5790176391601598</v>
      </c>
      <c r="U16">
        <v>5.1174554824829102</v>
      </c>
      <c r="V16">
        <v>4.9434552192687997</v>
      </c>
      <c r="W16" s="17">
        <v>0.174000263214111</v>
      </c>
      <c r="X16">
        <v>0.63556241989135698</v>
      </c>
      <c r="Y16">
        <v>0.63556241989135698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96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12.2015647888184</v>
      </c>
      <c r="L17" s="10">
        <v>0.72637939453125</v>
      </c>
      <c r="M17">
        <v>0.482009887695312</v>
      </c>
      <c r="N17">
        <v>10.3064689636231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5.3776931762695304</v>
      </c>
      <c r="U17">
        <v>4.94168996810913</v>
      </c>
      <c r="V17">
        <v>4.77380275726318</v>
      </c>
      <c r="W17" s="17">
        <v>0.16788721084594699</v>
      </c>
      <c r="X17">
        <v>0.60389041900634799</v>
      </c>
      <c r="Y17">
        <v>0.60389041900634799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352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11.84055519104</v>
      </c>
      <c r="L18" s="10">
        <v>0.95348548889160201</v>
      </c>
      <c r="M18">
        <v>0.72431373596191395</v>
      </c>
      <c r="N18">
        <v>9.8050613403320295</v>
      </c>
      <c r="O18">
        <v>6</v>
      </c>
      <c r="P18">
        <v>6</v>
      </c>
      <c r="Q18">
        <v>15</v>
      </c>
      <c r="R18" s="16">
        <v>0.4</v>
      </c>
      <c r="S18" s="16">
        <f t="shared" si="0"/>
        <v>0.6</v>
      </c>
      <c r="T18">
        <v>4.44258689880371</v>
      </c>
      <c r="U18">
        <v>4.1120023727417001</v>
      </c>
      <c r="V18">
        <v>3.9460647106170601</v>
      </c>
      <c r="W18" s="17">
        <v>0.16593766212463401</v>
      </c>
      <c r="X18">
        <v>0.49652218818664601</v>
      </c>
      <c r="Y18">
        <v>0.49652218818664601</v>
      </c>
      <c r="Z18">
        <v>0.6</v>
      </c>
      <c r="AA18">
        <v>0.9</v>
      </c>
      <c r="AB18">
        <v>0.6</v>
      </c>
      <c r="AC18">
        <v>0.72</v>
      </c>
      <c r="AD18">
        <v>0.1</v>
      </c>
      <c r="AE18">
        <v>0.3</v>
      </c>
    </row>
    <row r="19" spans="1:31" x14ac:dyDescent="0.15">
      <c r="A19" s="6">
        <v>423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12.7167263031006</v>
      </c>
      <c r="L19" s="10">
        <v>0.750457763671875</v>
      </c>
      <c r="M19">
        <v>0.52469635009765603</v>
      </c>
      <c r="N19">
        <v>11.038276672363301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5.4363975524902299</v>
      </c>
      <c r="U19">
        <v>4.9653482437133798</v>
      </c>
      <c r="V19">
        <v>4.8048963546752903</v>
      </c>
      <c r="W19" s="17">
        <v>0.16045188903808599</v>
      </c>
      <c r="X19">
        <v>0.63150119781494096</v>
      </c>
      <c r="Y19">
        <v>0.63150119781494096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354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11.8744087219238</v>
      </c>
      <c r="L20" s="10">
        <v>0.70819473266601596</v>
      </c>
      <c r="M20">
        <v>0.483871459960937</v>
      </c>
      <c r="N20">
        <v>10.163694381713899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5.0078620910644496</v>
      </c>
      <c r="U20">
        <v>4.6017813682556197</v>
      </c>
      <c r="V20">
        <v>4.4419045448303196</v>
      </c>
      <c r="W20" s="17">
        <v>0.159876823425293</v>
      </c>
      <c r="X20">
        <v>0.56595754623413097</v>
      </c>
      <c r="Y20">
        <v>0.56595754623413097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29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12.5931129455566</v>
      </c>
      <c r="L21" s="10">
        <v>0.74336242675781194</v>
      </c>
      <c r="M21">
        <v>0.52129745483398404</v>
      </c>
      <c r="N21">
        <v>10.9457340240478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5.3586044311523402</v>
      </c>
      <c r="U21">
        <v>4.8966689109802202</v>
      </c>
      <c r="V21">
        <v>4.73803806304932</v>
      </c>
      <c r="W21" s="17">
        <v>0.15863084793090801</v>
      </c>
      <c r="X21">
        <v>0.62056636810302701</v>
      </c>
      <c r="Y21">
        <v>0.62056636810302701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418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11.902868270874</v>
      </c>
      <c r="L22" s="10">
        <v>0.75605010986328103</v>
      </c>
      <c r="M22">
        <v>0.54892730712890603</v>
      </c>
      <c r="N22">
        <v>10.314151763916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5.3042507171630904</v>
      </c>
      <c r="U22">
        <v>4.87205266952515</v>
      </c>
      <c r="V22">
        <v>4.7202200889587402</v>
      </c>
      <c r="W22" s="17">
        <v>0.151832580566406</v>
      </c>
      <c r="X22">
        <v>0.58403062820434604</v>
      </c>
      <c r="Y22">
        <v>0.58403062820434604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166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10.8035163879394</v>
      </c>
      <c r="L23" s="10">
        <v>0.93937683105468694</v>
      </c>
      <c r="M23">
        <v>0.31304931640625</v>
      </c>
      <c r="N23">
        <v>9.1985492706298793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5.2203483581543004</v>
      </c>
      <c r="U23">
        <v>4.7243938446044904</v>
      </c>
      <c r="V23">
        <v>4.5814142227172896</v>
      </c>
      <c r="W23" s="17">
        <v>0.142979621887207</v>
      </c>
      <c r="X23">
        <v>0.63893413543701205</v>
      </c>
      <c r="Y23">
        <v>0.63893413543701205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s="2" customFormat="1" x14ac:dyDescent="0.15">
      <c r="A24" s="7">
        <v>485</v>
      </c>
      <c r="B24" s="2">
        <v>18</v>
      </c>
      <c r="C24" s="2">
        <v>2</v>
      </c>
      <c r="D24" s="2">
        <v>10</v>
      </c>
      <c r="E24" s="2">
        <v>10</v>
      </c>
      <c r="F24" s="2">
        <v>10</v>
      </c>
      <c r="G24" s="2">
        <v>0</v>
      </c>
      <c r="H24" s="2">
        <v>8</v>
      </c>
      <c r="I24" s="2">
        <v>2</v>
      </c>
      <c r="J24" s="2">
        <v>0.9</v>
      </c>
      <c r="K24" s="11">
        <v>10.011619567871101</v>
      </c>
      <c r="L24" s="11">
        <v>0.92147445678710904</v>
      </c>
      <c r="M24" s="2">
        <v>0.29915618896484403</v>
      </c>
      <c r="N24" s="2">
        <v>8.2511005401611293</v>
      </c>
      <c r="O24" s="2">
        <v>7</v>
      </c>
      <c r="P24" s="2">
        <v>7</v>
      </c>
      <c r="Q24" s="2">
        <v>17</v>
      </c>
      <c r="R24" s="18">
        <v>0.4118</v>
      </c>
      <c r="S24" s="18">
        <f t="shared" si="0"/>
        <v>0.7</v>
      </c>
      <c r="T24" s="2">
        <v>5.3663597106933603</v>
      </c>
      <c r="U24" s="2">
        <v>4.8711075782775897</v>
      </c>
      <c r="V24" s="2">
        <v>4.7304716110229501</v>
      </c>
      <c r="W24" s="11">
        <v>0.140635967254639</v>
      </c>
      <c r="X24" s="2">
        <v>0.63588809967041005</v>
      </c>
      <c r="Y24" s="2">
        <v>0.63588809967041005</v>
      </c>
      <c r="Z24" s="2">
        <v>0.7</v>
      </c>
      <c r="AA24" s="2">
        <v>1</v>
      </c>
      <c r="AB24" s="2">
        <v>0.58823529411764697</v>
      </c>
      <c r="AC24" s="2">
        <v>0.74074074074074103</v>
      </c>
      <c r="AD24" s="2">
        <v>0</v>
      </c>
      <c r="AE24" s="2">
        <v>0.3</v>
      </c>
    </row>
    <row r="25" spans="1:31" x14ac:dyDescent="0.15">
      <c r="A25" s="6">
        <v>43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9.2298812866210902</v>
      </c>
      <c r="L25" s="10">
        <v>6.3182888031005904</v>
      </c>
      <c r="M25">
        <v>6.0869979858398402</v>
      </c>
      <c r="N25">
        <v>4.2744293212890598</v>
      </c>
      <c r="O25">
        <v>0</v>
      </c>
      <c r="P25">
        <v>0</v>
      </c>
      <c r="Q25">
        <v>10</v>
      </c>
      <c r="R25" s="16">
        <v>0</v>
      </c>
      <c r="S25" s="16">
        <f t="shared" si="0"/>
        <v>0</v>
      </c>
      <c r="T25">
        <v>2.9062728881835902</v>
      </c>
      <c r="U25">
        <v>2.8424408435821502</v>
      </c>
      <c r="V25">
        <v>2.3762557506561302</v>
      </c>
      <c r="W25" s="17">
        <v>0.466185092926025</v>
      </c>
      <c r="X25">
        <v>0.53001713752746604</v>
      </c>
      <c r="Y25">
        <v>0.53001713752746604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</row>
    <row r="26" spans="1:31" x14ac:dyDescent="0.15">
      <c r="A26" s="6">
        <v>738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10.526350021362299</v>
      </c>
      <c r="L26" s="10">
        <v>4.0360393524169904</v>
      </c>
      <c r="M26">
        <v>3.4618988037109402</v>
      </c>
      <c r="N26">
        <v>5.2421836853027299</v>
      </c>
      <c r="O26">
        <v>2</v>
      </c>
      <c r="P26">
        <v>2</v>
      </c>
      <c r="Q26">
        <v>12</v>
      </c>
      <c r="R26" s="16">
        <v>0.16669999999999999</v>
      </c>
      <c r="S26" s="16">
        <f t="shared" si="0"/>
        <v>0.2</v>
      </c>
      <c r="T26">
        <v>4.0297908782959002</v>
      </c>
      <c r="U26">
        <v>3.87283563613892</v>
      </c>
      <c r="V26">
        <v>3.4242961406707799</v>
      </c>
      <c r="W26" s="17">
        <v>0.44853949546813998</v>
      </c>
      <c r="X26">
        <v>0.60549473762512196</v>
      </c>
      <c r="Y26">
        <v>0.60549473762512196</v>
      </c>
      <c r="Z26">
        <v>0.2</v>
      </c>
      <c r="AA26">
        <v>1</v>
      </c>
      <c r="AB26">
        <v>0.83333333333333304</v>
      </c>
      <c r="AC26">
        <v>0.90909090909090895</v>
      </c>
      <c r="AD26">
        <v>0</v>
      </c>
      <c r="AE26">
        <v>0.8</v>
      </c>
    </row>
    <row r="27" spans="1:31" x14ac:dyDescent="0.15">
      <c r="A27" s="6">
        <v>782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8.8956718444824201</v>
      </c>
      <c r="L27" s="10">
        <v>7.2895488739013699</v>
      </c>
      <c r="M27">
        <v>7.1729927062988299</v>
      </c>
      <c r="N27">
        <v>5.1872310638427699</v>
      </c>
      <c r="O27">
        <v>0</v>
      </c>
      <c r="P27">
        <v>0</v>
      </c>
      <c r="Q27">
        <v>10</v>
      </c>
      <c r="R27" s="16">
        <v>0</v>
      </c>
      <c r="S27" s="16">
        <f t="shared" si="0"/>
        <v>0</v>
      </c>
      <c r="T27">
        <v>2.13729667663574</v>
      </c>
      <c r="U27">
        <v>2.0931930541992201</v>
      </c>
      <c r="V27">
        <v>1.6500647068023699</v>
      </c>
      <c r="W27" s="17">
        <v>0.44312834739685097</v>
      </c>
      <c r="X27">
        <v>0.48723196983337402</v>
      </c>
      <c r="Y27">
        <v>0.48723196983337402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</row>
    <row r="28" spans="1:31" x14ac:dyDescent="0.15">
      <c r="A28" s="6">
        <v>865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9.0171470642089808</v>
      </c>
      <c r="L28" s="10">
        <v>5.33384132385254</v>
      </c>
      <c r="M28">
        <v>4.8636455535888699</v>
      </c>
      <c r="N28">
        <v>3.6945285797119101</v>
      </c>
      <c r="O28">
        <v>2</v>
      </c>
      <c r="P28">
        <v>2</v>
      </c>
      <c r="Q28">
        <v>12</v>
      </c>
      <c r="R28" s="16">
        <v>0.16669999999999999</v>
      </c>
      <c r="S28" s="16">
        <f t="shared" si="0"/>
        <v>0.2</v>
      </c>
      <c r="T28">
        <v>3.4510459899902299</v>
      </c>
      <c r="U28">
        <v>3.33181548118591</v>
      </c>
      <c r="V28">
        <v>2.8907239437103298</v>
      </c>
      <c r="W28" s="17">
        <v>0.44109153747558599</v>
      </c>
      <c r="X28">
        <v>0.560322046279907</v>
      </c>
      <c r="Y28">
        <v>0.560322046279907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859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12.9443016052246</v>
      </c>
      <c r="L29" s="10">
        <v>3.5138587951660201</v>
      </c>
      <c r="M29">
        <v>3.2864398956298801</v>
      </c>
      <c r="N29">
        <v>8.2041206359863299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4.3319129943847701</v>
      </c>
      <c r="U29">
        <v>4.1549859046936</v>
      </c>
      <c r="V29">
        <v>3.71590304374695</v>
      </c>
      <c r="W29" s="17">
        <v>0.439082860946655</v>
      </c>
      <c r="X29">
        <v>0.61600995063781705</v>
      </c>
      <c r="Y29">
        <v>0.61600995063781705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8">
        <v>616</v>
      </c>
      <c r="B30" s="1">
        <v>14</v>
      </c>
      <c r="C30" s="1">
        <v>6</v>
      </c>
      <c r="D30" s="1">
        <v>10</v>
      </c>
      <c r="E30" s="1">
        <v>10</v>
      </c>
      <c r="F30" s="1">
        <v>10</v>
      </c>
      <c r="G30" s="1">
        <v>0</v>
      </c>
      <c r="H30" s="1">
        <v>4</v>
      </c>
      <c r="I30" s="1">
        <v>6</v>
      </c>
      <c r="J30" s="1">
        <v>0.7</v>
      </c>
      <c r="K30" s="12">
        <v>8.7890281677246094</v>
      </c>
      <c r="L30" s="12">
        <v>6.4778995513915998</v>
      </c>
      <c r="M30" s="1">
        <v>5.6865520477294904</v>
      </c>
      <c r="N30" s="1">
        <v>4.4588947296142596</v>
      </c>
      <c r="O30" s="1">
        <v>0</v>
      </c>
      <c r="P30" s="1">
        <v>0</v>
      </c>
      <c r="Q30" s="1">
        <v>10</v>
      </c>
      <c r="R30" s="19">
        <v>0</v>
      </c>
      <c r="S30" s="19">
        <f t="shared" si="0"/>
        <v>0</v>
      </c>
      <c r="T30" s="1">
        <v>2.5340843200683598</v>
      </c>
      <c r="U30" s="1">
        <v>2.4535269737243599</v>
      </c>
      <c r="V30" s="1">
        <v>2.0244913101196298</v>
      </c>
      <c r="W30" s="12">
        <v>0.429035663604736</v>
      </c>
      <c r="X30" s="1">
        <v>0.50959300994873002</v>
      </c>
      <c r="Y30" s="1">
        <v>0.50959300994873002</v>
      </c>
      <c r="Z30" s="1">
        <v>0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</row>
    <row r="31" spans="1:31" x14ac:dyDescent="0.15">
      <c r="A31" s="6">
        <v>830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 s="3">
        <v>8.7719039916992205</v>
      </c>
      <c r="L31" s="10">
        <v>7.6750564575195304</v>
      </c>
      <c r="M31">
        <v>8.4773979187011701</v>
      </c>
      <c r="N31">
        <v>6.4871406555175799</v>
      </c>
      <c r="O31">
        <v>0</v>
      </c>
      <c r="P31">
        <v>0</v>
      </c>
      <c r="Q31">
        <v>10</v>
      </c>
      <c r="R31" s="16">
        <v>0</v>
      </c>
      <c r="S31" s="16">
        <f t="shared" si="0"/>
        <v>0</v>
      </c>
      <c r="T31">
        <v>2.1371917724609402</v>
      </c>
      <c r="U31">
        <v>2.08469486236572</v>
      </c>
      <c r="V31">
        <v>1.65712606906891</v>
      </c>
      <c r="W31" s="17">
        <v>0.42756879329681402</v>
      </c>
      <c r="X31">
        <v>0.48006570339202898</v>
      </c>
      <c r="Y31">
        <v>0.48006570339202898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</row>
    <row r="32" spans="1:31" x14ac:dyDescent="0.15">
      <c r="A32" s="6">
        <v>930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9.0334587097168004</v>
      </c>
      <c r="L32" s="10">
        <v>5.8283729553222701</v>
      </c>
      <c r="M32">
        <v>4.8437232971191397</v>
      </c>
      <c r="N32">
        <v>4.4408721923828098</v>
      </c>
      <c r="O32">
        <v>1</v>
      </c>
      <c r="P32">
        <v>1</v>
      </c>
      <c r="Q32">
        <v>11</v>
      </c>
      <c r="R32" s="16">
        <v>9.0899999999999995E-2</v>
      </c>
      <c r="S32" s="16">
        <f t="shared" si="0"/>
        <v>0.1</v>
      </c>
      <c r="T32">
        <v>2.7082576751709002</v>
      </c>
      <c r="U32">
        <v>2.61170506477356</v>
      </c>
      <c r="V32">
        <v>2.18743848800659</v>
      </c>
      <c r="W32" s="17">
        <v>0.424266576766968</v>
      </c>
      <c r="X32">
        <v>0.52081918716430697</v>
      </c>
      <c r="Y32">
        <v>0.52081918716430697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6">
        <v>613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8.9966316223144496</v>
      </c>
      <c r="L33" s="10">
        <v>5.2555179595947301</v>
      </c>
      <c r="M33">
        <v>4.5550270080566397</v>
      </c>
      <c r="N33">
        <v>4.4839649200439498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3.2579421997070299</v>
      </c>
      <c r="U33">
        <v>3.11495757102966</v>
      </c>
      <c r="V33">
        <v>2.7076179981231698</v>
      </c>
      <c r="W33" s="17">
        <v>0.40733957290649397</v>
      </c>
      <c r="X33">
        <v>0.55032420158386197</v>
      </c>
      <c r="Y33">
        <v>0.55032420158386197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977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10.467790603637701</v>
      </c>
      <c r="L34" s="10">
        <v>3.95425605773926</v>
      </c>
      <c r="M34">
        <v>3.54449462890625</v>
      </c>
      <c r="N34">
        <v>6.0931262969970703</v>
      </c>
      <c r="O34">
        <v>3</v>
      </c>
      <c r="P34">
        <v>3</v>
      </c>
      <c r="Q34">
        <v>13</v>
      </c>
      <c r="R34" s="16">
        <v>0.23080000000000001</v>
      </c>
      <c r="S34" s="16">
        <f t="shared" si="0"/>
        <v>0.3</v>
      </c>
      <c r="T34">
        <v>4.0049190521240199</v>
      </c>
      <c r="U34">
        <v>3.8048429489135702</v>
      </c>
      <c r="V34">
        <v>3.3979873657226598</v>
      </c>
      <c r="W34" s="17">
        <v>0.40685558319091802</v>
      </c>
      <c r="X34">
        <v>0.60693168640136697</v>
      </c>
      <c r="Y34">
        <v>0.60693168640136697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927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9.9736137390136701</v>
      </c>
      <c r="L35" s="10">
        <v>1.5282402038574201</v>
      </c>
      <c r="M35">
        <v>0.97539901733398404</v>
      </c>
      <c r="N35">
        <v>7.7925186157226598</v>
      </c>
      <c r="O35">
        <v>5</v>
      </c>
      <c r="P35">
        <v>5</v>
      </c>
      <c r="Q35">
        <v>15</v>
      </c>
      <c r="R35" s="16">
        <v>0.33329999999999999</v>
      </c>
      <c r="S35" s="16">
        <f t="shared" si="0"/>
        <v>0.5</v>
      </c>
      <c r="T35">
        <v>4.7810745239257804</v>
      </c>
      <c r="U35">
        <v>4.3747048377990696</v>
      </c>
      <c r="V35">
        <v>4.1658182144165004</v>
      </c>
      <c r="W35" s="17">
        <v>0.208886623382568</v>
      </c>
      <c r="X35">
        <v>0.61525630950927701</v>
      </c>
      <c r="Y35">
        <v>0.61525630950927701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264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 s="3">
        <v>8.7027568817138707</v>
      </c>
      <c r="L36" s="10">
        <v>2.6739330291747998</v>
      </c>
      <c r="M36">
        <v>1.0338172912597701</v>
      </c>
      <c r="N36">
        <v>5.9477291107177699</v>
      </c>
      <c r="O36">
        <v>5</v>
      </c>
      <c r="P36">
        <v>5</v>
      </c>
      <c r="Q36">
        <v>15</v>
      </c>
      <c r="R36" s="16">
        <v>0.33329999999999999</v>
      </c>
      <c r="S36" s="16">
        <f t="shared" si="0"/>
        <v>0.5</v>
      </c>
      <c r="T36">
        <v>4.3563709259033203</v>
      </c>
      <c r="U36">
        <v>3.95168805122375</v>
      </c>
      <c r="V36">
        <v>3.7433953285217298</v>
      </c>
      <c r="W36" s="17">
        <v>0.20829272270202601</v>
      </c>
      <c r="X36">
        <v>0.61297559738159202</v>
      </c>
      <c r="Y36">
        <v>0.61297559738159202</v>
      </c>
      <c r="Z36">
        <v>0.5</v>
      </c>
      <c r="AA36">
        <v>1</v>
      </c>
      <c r="AB36">
        <v>0.66666666666666696</v>
      </c>
      <c r="AC36">
        <v>0.8</v>
      </c>
      <c r="AD36">
        <v>0</v>
      </c>
      <c r="AE36">
        <v>0.5</v>
      </c>
    </row>
    <row r="37" spans="1:31" x14ac:dyDescent="0.15">
      <c r="A37" s="6">
        <v>426</v>
      </c>
      <c r="B37">
        <v>19</v>
      </c>
      <c r="C37">
        <v>1</v>
      </c>
      <c r="D37">
        <v>10</v>
      </c>
      <c r="E37">
        <v>10</v>
      </c>
      <c r="F37">
        <v>10</v>
      </c>
      <c r="G37">
        <v>0</v>
      </c>
      <c r="H37">
        <v>9</v>
      </c>
      <c r="I37">
        <v>1</v>
      </c>
      <c r="J37">
        <v>0.95</v>
      </c>
      <c r="K37" s="3">
        <v>12.76491355896</v>
      </c>
      <c r="L37" s="10">
        <v>3.09232521057129</v>
      </c>
      <c r="M37">
        <v>2.9012107849121098</v>
      </c>
      <c r="N37">
        <v>8.8361930847168004</v>
      </c>
      <c r="O37">
        <v>4</v>
      </c>
      <c r="P37">
        <v>4</v>
      </c>
      <c r="Q37">
        <v>14</v>
      </c>
      <c r="R37" s="16">
        <v>0.28570000000000001</v>
      </c>
      <c r="S37" s="16">
        <f t="shared" si="0"/>
        <v>0.4</v>
      </c>
      <c r="T37">
        <v>4.0366325378418004</v>
      </c>
      <c r="U37">
        <v>3.8388867378234899</v>
      </c>
      <c r="V37">
        <v>3.4590210914611799</v>
      </c>
      <c r="W37" s="17">
        <v>0.37986564636230502</v>
      </c>
      <c r="X37">
        <v>0.57761144638061501</v>
      </c>
      <c r="Y37">
        <v>0.57761144638061501</v>
      </c>
      <c r="Z37">
        <v>0.4</v>
      </c>
      <c r="AA37">
        <v>1</v>
      </c>
      <c r="AB37">
        <v>0.71428571428571397</v>
      </c>
      <c r="AC37">
        <v>0.83333333333333304</v>
      </c>
      <c r="AD37">
        <v>0</v>
      </c>
      <c r="AE37">
        <v>0.6</v>
      </c>
    </row>
    <row r="38" spans="1:31" x14ac:dyDescent="0.15">
      <c r="A38" s="6">
        <v>578</v>
      </c>
      <c r="B38">
        <v>20</v>
      </c>
      <c r="C38">
        <v>0</v>
      </c>
      <c r="D38">
        <v>10</v>
      </c>
      <c r="E38">
        <v>10</v>
      </c>
      <c r="F38">
        <v>10</v>
      </c>
      <c r="G38">
        <v>0</v>
      </c>
      <c r="H38">
        <v>10</v>
      </c>
      <c r="I38">
        <v>0</v>
      </c>
      <c r="J38">
        <v>1</v>
      </c>
      <c r="K38" s="3">
        <v>9999</v>
      </c>
      <c r="L38" s="10">
        <v>1.38002777099609</v>
      </c>
      <c r="M38">
        <v>9999</v>
      </c>
      <c r="N38">
        <v>9999</v>
      </c>
      <c r="O38">
        <v>7</v>
      </c>
      <c r="P38">
        <v>7</v>
      </c>
      <c r="Q38">
        <v>17</v>
      </c>
      <c r="R38" s="16">
        <v>0.4118</v>
      </c>
      <c r="S38" s="16">
        <f t="shared" si="0"/>
        <v>0.7</v>
      </c>
      <c r="T38">
        <v>5.3295555114746103</v>
      </c>
      <c r="U38">
        <v>5.0252656936645499</v>
      </c>
      <c r="V38">
        <v>4.6884260177612296</v>
      </c>
      <c r="W38" s="17">
        <v>0.33683967590331998</v>
      </c>
      <c r="X38">
        <v>0.64112949371337902</v>
      </c>
      <c r="Y38">
        <v>0.64112949371337902</v>
      </c>
      <c r="Z38">
        <v>0.7</v>
      </c>
      <c r="AA38">
        <v>1</v>
      </c>
      <c r="AB38">
        <v>0.58823529411764697</v>
      </c>
      <c r="AC38">
        <v>0.74074074074074103</v>
      </c>
      <c r="AD38">
        <v>0</v>
      </c>
      <c r="AE38">
        <v>0.3</v>
      </c>
    </row>
    <row r="39" spans="1:31" x14ac:dyDescent="0.15">
      <c r="A39" s="6">
        <v>235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11.3900394439697</v>
      </c>
      <c r="L39" s="10">
        <v>2.4912586212158199</v>
      </c>
      <c r="M39">
        <v>1.7519493103027299</v>
      </c>
      <c r="N39">
        <v>7.4269104003906197</v>
      </c>
      <c r="O39">
        <v>4</v>
      </c>
      <c r="P39">
        <v>4</v>
      </c>
      <c r="Q39">
        <v>14</v>
      </c>
      <c r="R39" s="16">
        <v>0.28570000000000001</v>
      </c>
      <c r="S39" s="16">
        <f t="shared" si="0"/>
        <v>0.4</v>
      </c>
      <c r="T39">
        <v>4.2479076385498002</v>
      </c>
      <c r="U39">
        <v>3.9892611503601101</v>
      </c>
      <c r="V39">
        <v>3.6309616565704301</v>
      </c>
      <c r="W39" s="17">
        <v>0.35829949378967302</v>
      </c>
      <c r="X39">
        <v>0.61694598197937001</v>
      </c>
      <c r="Y39">
        <v>0.61694598197937001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553</v>
      </c>
      <c r="B40">
        <v>17</v>
      </c>
      <c r="C40">
        <v>3</v>
      </c>
      <c r="D40">
        <v>10</v>
      </c>
      <c r="E40">
        <v>10</v>
      </c>
      <c r="F40">
        <v>10</v>
      </c>
      <c r="G40">
        <v>0</v>
      </c>
      <c r="H40">
        <v>7</v>
      </c>
      <c r="I40">
        <v>3</v>
      </c>
      <c r="J40">
        <v>0.85</v>
      </c>
      <c r="K40" s="3">
        <v>9.3506202697753906</v>
      </c>
      <c r="L40" s="10">
        <v>3.4300975799560498</v>
      </c>
      <c r="M40">
        <v>2.4258232116699201</v>
      </c>
      <c r="N40">
        <v>5.1102981567382804</v>
      </c>
      <c r="O40">
        <v>3</v>
      </c>
      <c r="P40">
        <v>3</v>
      </c>
      <c r="Q40">
        <v>13</v>
      </c>
      <c r="R40" s="16">
        <v>0.23080000000000001</v>
      </c>
      <c r="S40" s="16">
        <f t="shared" si="0"/>
        <v>0.3</v>
      </c>
      <c r="T40">
        <v>4.0341033935546902</v>
      </c>
      <c r="U40">
        <v>3.7965404987335201</v>
      </c>
      <c r="V40">
        <v>3.4373080730438201</v>
      </c>
      <c r="W40" s="17">
        <v>0.35923242568969699</v>
      </c>
      <c r="X40">
        <v>0.59679532051086404</v>
      </c>
      <c r="Y40">
        <v>0.59679532051086404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974</v>
      </c>
      <c r="B41">
        <v>19</v>
      </c>
      <c r="C41">
        <v>1</v>
      </c>
      <c r="D41">
        <v>10</v>
      </c>
      <c r="E41">
        <v>10</v>
      </c>
      <c r="F41">
        <v>10</v>
      </c>
      <c r="G41">
        <v>0</v>
      </c>
      <c r="H41">
        <v>9</v>
      </c>
      <c r="I41">
        <v>1</v>
      </c>
      <c r="J41">
        <v>0.95</v>
      </c>
      <c r="K41" s="3">
        <v>13.1687889099121</v>
      </c>
      <c r="L41" s="10">
        <v>2.9838104248046902</v>
      </c>
      <c r="M41">
        <v>2.7930278778076199</v>
      </c>
      <c r="N41">
        <v>9.4088058471679705</v>
      </c>
      <c r="O41">
        <v>5</v>
      </c>
      <c r="P41">
        <v>5</v>
      </c>
      <c r="Q41">
        <v>15</v>
      </c>
      <c r="R41" s="16">
        <v>0.33329999999999999</v>
      </c>
      <c r="S41" s="16">
        <f t="shared" si="0"/>
        <v>0.5</v>
      </c>
      <c r="T41">
        <v>4.5915431976318404</v>
      </c>
      <c r="U41">
        <v>4.33931541442871</v>
      </c>
      <c r="V41">
        <v>3.9836831092834499</v>
      </c>
      <c r="W41" s="17">
        <v>0.355632305145264</v>
      </c>
      <c r="X41">
        <v>0.607860088348389</v>
      </c>
      <c r="Y41">
        <v>0.607860088348389</v>
      </c>
      <c r="Z41">
        <v>0.5</v>
      </c>
      <c r="AA41">
        <v>1</v>
      </c>
      <c r="AB41">
        <v>0.66666666666666696</v>
      </c>
      <c r="AC41">
        <v>0.8</v>
      </c>
      <c r="AD41">
        <v>0</v>
      </c>
      <c r="AE41">
        <v>0.5</v>
      </c>
    </row>
    <row r="42" spans="1:31" x14ac:dyDescent="0.15">
      <c r="A42" s="6">
        <v>286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12.8378410339356</v>
      </c>
      <c r="L42" s="10">
        <v>2.9072399139404301</v>
      </c>
      <c r="M42">
        <v>2.6796112060546902</v>
      </c>
      <c r="N42">
        <v>8.7577018737793004</v>
      </c>
      <c r="O42">
        <v>4</v>
      </c>
      <c r="P42">
        <v>4</v>
      </c>
      <c r="Q42">
        <v>14</v>
      </c>
      <c r="R42" s="16">
        <v>0.28570000000000001</v>
      </c>
      <c r="S42" s="16">
        <f t="shared" si="0"/>
        <v>0.4</v>
      </c>
      <c r="T42">
        <v>4.4647865295410201</v>
      </c>
      <c r="U42">
        <v>4.2403440475463903</v>
      </c>
      <c r="V42">
        <v>3.8660018444061302</v>
      </c>
      <c r="W42" s="17">
        <v>0.37434220314025901</v>
      </c>
      <c r="X42">
        <v>0.59878468513488803</v>
      </c>
      <c r="Y42">
        <v>0.59878468513488803</v>
      </c>
      <c r="Z42">
        <v>0.4</v>
      </c>
      <c r="AA42">
        <v>1</v>
      </c>
      <c r="AB42">
        <v>0.71428571428571397</v>
      </c>
      <c r="AC42">
        <v>0.83333333333333304</v>
      </c>
      <c r="AD42">
        <v>0</v>
      </c>
      <c r="AE42">
        <v>0.6</v>
      </c>
    </row>
    <row r="43" spans="1:31" x14ac:dyDescent="0.15">
      <c r="A43" s="6">
        <v>560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10.261106491088899</v>
      </c>
      <c r="L43" s="10">
        <v>3.1597480773925799</v>
      </c>
      <c r="M43">
        <v>2.6344470977783199</v>
      </c>
      <c r="N43">
        <v>6.2502002716064498</v>
      </c>
      <c r="O43">
        <v>4</v>
      </c>
      <c r="P43">
        <v>4</v>
      </c>
      <c r="Q43">
        <v>14</v>
      </c>
      <c r="R43" s="16">
        <v>0.28570000000000001</v>
      </c>
      <c r="S43" s="16">
        <f t="shared" si="0"/>
        <v>0.4</v>
      </c>
      <c r="T43">
        <v>4.0092296600341797</v>
      </c>
      <c r="U43">
        <v>3.7924528121948202</v>
      </c>
      <c r="V43">
        <v>3.4356625080108598</v>
      </c>
      <c r="W43" s="17">
        <v>0.35679030418396002</v>
      </c>
      <c r="X43">
        <v>0.57356715202331499</v>
      </c>
      <c r="Y43">
        <v>0.57356715202331499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987</v>
      </c>
      <c r="B44">
        <v>19</v>
      </c>
      <c r="C44">
        <v>1</v>
      </c>
      <c r="D44">
        <v>10</v>
      </c>
      <c r="E44">
        <v>10</v>
      </c>
      <c r="F44">
        <v>10</v>
      </c>
      <c r="G44">
        <v>0</v>
      </c>
      <c r="H44">
        <v>9</v>
      </c>
      <c r="I44">
        <v>1</v>
      </c>
      <c r="J44">
        <v>0.95</v>
      </c>
      <c r="K44" s="3">
        <v>13.11452293396</v>
      </c>
      <c r="L44" s="10">
        <v>3.0455665588378902</v>
      </c>
      <c r="M44">
        <v>2.85603904724121</v>
      </c>
      <c r="N44">
        <v>9.2924613952636701</v>
      </c>
      <c r="O44">
        <v>7</v>
      </c>
      <c r="P44">
        <v>7</v>
      </c>
      <c r="Q44">
        <v>17</v>
      </c>
      <c r="R44" s="16">
        <v>0.4118</v>
      </c>
      <c r="S44" s="16">
        <f t="shared" si="0"/>
        <v>0.7</v>
      </c>
      <c r="T44">
        <v>4.5542678833007804</v>
      </c>
      <c r="U44">
        <v>4.3066840171814</v>
      </c>
      <c r="V44">
        <v>3.95100021362305</v>
      </c>
      <c r="W44" s="17">
        <v>0.35568380355835</v>
      </c>
      <c r="X44">
        <v>0.60326766967773404</v>
      </c>
      <c r="Y44">
        <v>0.60326766967773404</v>
      </c>
      <c r="Z44">
        <v>0.7</v>
      </c>
      <c r="AA44">
        <v>1</v>
      </c>
      <c r="AB44">
        <v>0.58823529411764697</v>
      </c>
      <c r="AC44">
        <v>0.74074074074074103</v>
      </c>
      <c r="AD44">
        <v>0</v>
      </c>
      <c r="AE44">
        <v>0.3</v>
      </c>
    </row>
    <row r="45" spans="1:31" x14ac:dyDescent="0.15">
      <c r="A45" s="8">
        <v>334</v>
      </c>
      <c r="B45" s="1">
        <v>18</v>
      </c>
      <c r="C45" s="1">
        <v>2</v>
      </c>
      <c r="D45" s="1">
        <v>10</v>
      </c>
      <c r="E45" s="1">
        <v>10</v>
      </c>
      <c r="F45" s="1">
        <v>10</v>
      </c>
      <c r="G45" s="1">
        <v>0</v>
      </c>
      <c r="H45" s="1">
        <v>8</v>
      </c>
      <c r="I45" s="1">
        <v>2</v>
      </c>
      <c r="J45" s="1">
        <v>0.9</v>
      </c>
      <c r="K45" s="12">
        <v>9.7976722717285192</v>
      </c>
      <c r="L45" s="12">
        <v>3.17732810974121</v>
      </c>
      <c r="M45" s="1">
        <v>2.6821994781494101</v>
      </c>
      <c r="N45" s="1">
        <v>5.7997856140136701</v>
      </c>
      <c r="O45" s="1">
        <v>3</v>
      </c>
      <c r="P45" s="1">
        <v>3</v>
      </c>
      <c r="Q45" s="1">
        <v>13</v>
      </c>
      <c r="R45" s="19">
        <v>0.23080000000000001</v>
      </c>
      <c r="S45" s="19">
        <f t="shared" si="0"/>
        <v>0.3</v>
      </c>
      <c r="T45" s="1">
        <v>3.8663578033447301</v>
      </c>
      <c r="U45" s="1">
        <v>3.6644842624664302</v>
      </c>
      <c r="V45" s="1">
        <v>3.3028609752654998</v>
      </c>
      <c r="W45" s="12">
        <v>0.36162328720092801</v>
      </c>
      <c r="X45" s="1">
        <v>0.56349682807922397</v>
      </c>
      <c r="Y45" s="1">
        <v>0.56349682807922397</v>
      </c>
      <c r="Z45" s="1">
        <v>0.3</v>
      </c>
      <c r="AA45" s="1">
        <v>1</v>
      </c>
      <c r="AB45" s="1">
        <v>0.76923076923076905</v>
      </c>
      <c r="AC45" s="1">
        <v>0.86956521739130399</v>
      </c>
      <c r="AD45" s="1">
        <v>0</v>
      </c>
      <c r="AE45" s="1">
        <v>0.7</v>
      </c>
    </row>
    <row r="46" spans="1:31" x14ac:dyDescent="0.15">
      <c r="A46" s="6">
        <v>600</v>
      </c>
      <c r="B46">
        <v>20</v>
      </c>
      <c r="C46">
        <v>0</v>
      </c>
      <c r="D46">
        <v>10</v>
      </c>
      <c r="E46">
        <v>10</v>
      </c>
      <c r="F46">
        <v>10</v>
      </c>
      <c r="G46">
        <v>0</v>
      </c>
      <c r="H46">
        <v>10</v>
      </c>
      <c r="I46">
        <v>0</v>
      </c>
      <c r="J46">
        <v>1</v>
      </c>
      <c r="K46" s="3">
        <v>9999</v>
      </c>
      <c r="L46" s="10">
        <v>1.60916519165039</v>
      </c>
      <c r="M46">
        <v>9999</v>
      </c>
      <c r="N46">
        <v>9999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5.15582275390625</v>
      </c>
      <c r="U46">
        <v>4.8863143920898402</v>
      </c>
      <c r="V46">
        <v>4.5162019729614302</v>
      </c>
      <c r="W46" s="17">
        <v>0.37011241912841802</v>
      </c>
      <c r="X46">
        <v>0.639620780944824</v>
      </c>
      <c r="Y46">
        <v>0.639620780944824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99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10.4580535888672</v>
      </c>
      <c r="L47" s="10">
        <v>3.2479400634765598</v>
      </c>
      <c r="M47">
        <v>2.7112960815429701</v>
      </c>
      <c r="N47">
        <v>6.3294010162353498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3.6910438537597701</v>
      </c>
      <c r="U47">
        <v>3.5275208950042698</v>
      </c>
      <c r="V47">
        <v>3.1580781936645499</v>
      </c>
      <c r="W47" s="17">
        <v>0.36944270133972201</v>
      </c>
      <c r="X47">
        <v>0.53296566009521495</v>
      </c>
      <c r="Y47">
        <v>0.53296566009521495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421</v>
      </c>
      <c r="B48">
        <v>18</v>
      </c>
      <c r="C48">
        <v>2</v>
      </c>
      <c r="D48">
        <v>10</v>
      </c>
      <c r="E48">
        <v>10</v>
      </c>
      <c r="F48">
        <v>10</v>
      </c>
      <c r="G48">
        <v>0</v>
      </c>
      <c r="H48">
        <v>8</v>
      </c>
      <c r="I48">
        <v>2</v>
      </c>
      <c r="J48">
        <v>0.9</v>
      </c>
      <c r="K48" s="3">
        <v>10.324913024902299</v>
      </c>
      <c r="L48" s="10">
        <v>3.7413082122802699</v>
      </c>
      <c r="M48">
        <v>3.3769016265869101</v>
      </c>
      <c r="N48">
        <v>6.4074726104736301</v>
      </c>
      <c r="O48">
        <v>6</v>
      </c>
      <c r="P48">
        <v>6</v>
      </c>
      <c r="Q48">
        <v>16</v>
      </c>
      <c r="R48" s="16">
        <v>0.375</v>
      </c>
      <c r="S48" s="16">
        <f t="shared" si="0"/>
        <v>0.6</v>
      </c>
      <c r="T48">
        <v>4.0800895690918004</v>
      </c>
      <c r="U48">
        <v>3.8440616130828902</v>
      </c>
      <c r="V48">
        <v>3.4748260974884002</v>
      </c>
      <c r="W48" s="17">
        <v>0.36923551559448198</v>
      </c>
      <c r="X48">
        <v>0.605263471603394</v>
      </c>
      <c r="Y48">
        <v>0.605263471603394</v>
      </c>
      <c r="Z48">
        <v>0.6</v>
      </c>
      <c r="AA48">
        <v>1</v>
      </c>
      <c r="AB48">
        <v>0.625</v>
      </c>
      <c r="AC48">
        <v>0.76923076923076905</v>
      </c>
      <c r="AD48">
        <v>0</v>
      </c>
      <c r="AE48">
        <v>0.4</v>
      </c>
    </row>
    <row r="49" spans="1:31" x14ac:dyDescent="0.15">
      <c r="A49" s="6">
        <v>160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9.7188396453857404</v>
      </c>
      <c r="L49" s="10">
        <v>3.1543941497802699</v>
      </c>
      <c r="M49">
        <v>2.6168231964111301</v>
      </c>
      <c r="N49">
        <v>5.5176906585693404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4.13474464416504</v>
      </c>
      <c r="U49">
        <v>3.91542744636536</v>
      </c>
      <c r="V49">
        <v>3.5470154285430899</v>
      </c>
      <c r="W49" s="17">
        <v>0.36841201782226601</v>
      </c>
      <c r="X49">
        <v>0.58772921562194802</v>
      </c>
      <c r="Y49">
        <v>0.58772921562194802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804</v>
      </c>
      <c r="B50">
        <v>17</v>
      </c>
      <c r="C50">
        <v>3</v>
      </c>
      <c r="D50">
        <v>10</v>
      </c>
      <c r="E50">
        <v>10</v>
      </c>
      <c r="F50">
        <v>10</v>
      </c>
      <c r="G50">
        <v>0</v>
      </c>
      <c r="H50">
        <v>7</v>
      </c>
      <c r="I50">
        <v>3</v>
      </c>
      <c r="J50">
        <v>0.85</v>
      </c>
      <c r="K50" s="3">
        <v>9.2121372222900408</v>
      </c>
      <c r="L50" s="10">
        <v>3.6844596862793</v>
      </c>
      <c r="M50">
        <v>2.8261775970459002</v>
      </c>
      <c r="N50">
        <v>5.0357398986816397</v>
      </c>
      <c r="O50">
        <v>4</v>
      </c>
      <c r="P50">
        <v>4</v>
      </c>
      <c r="Q50">
        <v>14</v>
      </c>
      <c r="R50" s="16">
        <v>0.28570000000000001</v>
      </c>
      <c r="S50" s="16">
        <f t="shared" si="0"/>
        <v>0.4</v>
      </c>
      <c r="T50">
        <v>3.9346790313720699</v>
      </c>
      <c r="U50">
        <v>3.6910636425018302</v>
      </c>
      <c r="V50">
        <v>3.3227219581603999</v>
      </c>
      <c r="W50" s="17">
        <v>0.368341684341431</v>
      </c>
      <c r="X50">
        <v>0.61195707321167003</v>
      </c>
      <c r="Y50">
        <v>0.61195707321167003</v>
      </c>
      <c r="Z50">
        <v>0.4</v>
      </c>
      <c r="AA50">
        <v>1</v>
      </c>
      <c r="AB50">
        <v>0.71428571428571397</v>
      </c>
      <c r="AC50">
        <v>0.83333333333333304</v>
      </c>
      <c r="AD50">
        <v>0</v>
      </c>
      <c r="AE50">
        <v>0.6</v>
      </c>
    </row>
    <row r="51" spans="1:31" x14ac:dyDescent="0.15">
      <c r="A51" s="6">
        <v>529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11.5277290344238</v>
      </c>
      <c r="L51" s="10">
        <v>2.7787723541259801</v>
      </c>
      <c r="M51">
        <v>2.1110267639160201</v>
      </c>
      <c r="N51">
        <v>7.5974636077880904</v>
      </c>
      <c r="O51">
        <v>3</v>
      </c>
      <c r="P51">
        <v>3</v>
      </c>
      <c r="Q51">
        <v>13</v>
      </c>
      <c r="R51" s="16">
        <v>0.23080000000000001</v>
      </c>
      <c r="S51" s="16">
        <f t="shared" si="0"/>
        <v>0.3</v>
      </c>
      <c r="T51">
        <v>4.1621055603027299</v>
      </c>
      <c r="U51">
        <v>3.9118816852569598</v>
      </c>
      <c r="V51">
        <v>3.5439484119415301</v>
      </c>
      <c r="W51" s="17">
        <v>0.36793327331543002</v>
      </c>
      <c r="X51">
        <v>0.61815714836120605</v>
      </c>
      <c r="Y51">
        <v>0.61815714836120605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188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9.6096973419189506</v>
      </c>
      <c r="L52" s="10">
        <v>3.4760990142822301</v>
      </c>
      <c r="M52">
        <v>2.4838180541992201</v>
      </c>
      <c r="N52">
        <v>5.4546699523925799</v>
      </c>
      <c r="O52">
        <v>3</v>
      </c>
      <c r="P52">
        <v>3</v>
      </c>
      <c r="Q52">
        <v>13</v>
      </c>
      <c r="R52" s="16">
        <v>0.23080000000000001</v>
      </c>
      <c r="S52" s="16">
        <f t="shared" si="0"/>
        <v>0.3</v>
      </c>
      <c r="T52">
        <v>3.92158699035644</v>
      </c>
      <c r="U52">
        <v>3.67017674446106</v>
      </c>
      <c r="V52">
        <v>3.3030018806457502</v>
      </c>
      <c r="W52" s="17">
        <v>0.36717486381530801</v>
      </c>
      <c r="X52">
        <v>0.61858510971069303</v>
      </c>
      <c r="Y52">
        <v>0.61858510971069303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965</v>
      </c>
      <c r="B53">
        <v>19</v>
      </c>
      <c r="C53">
        <v>1</v>
      </c>
      <c r="D53">
        <v>10</v>
      </c>
      <c r="E53">
        <v>10</v>
      </c>
      <c r="F53">
        <v>10</v>
      </c>
      <c r="G53">
        <v>0</v>
      </c>
      <c r="H53">
        <v>9</v>
      </c>
      <c r="I53">
        <v>1</v>
      </c>
      <c r="J53">
        <v>0.95</v>
      </c>
      <c r="K53" s="3">
        <v>12.5211086273193</v>
      </c>
      <c r="L53" s="10">
        <v>2.5494575500488299</v>
      </c>
      <c r="M53">
        <v>2.31388664245606</v>
      </c>
      <c r="N53">
        <v>8.7239055633544904</v>
      </c>
      <c r="O53">
        <v>7</v>
      </c>
      <c r="P53">
        <v>7</v>
      </c>
      <c r="Q53">
        <v>17</v>
      </c>
      <c r="R53" s="16">
        <v>0.4118</v>
      </c>
      <c r="S53" s="16">
        <f t="shared" si="0"/>
        <v>0.7</v>
      </c>
      <c r="T53">
        <v>4.3991069793701199</v>
      </c>
      <c r="U53">
        <v>4.1645359992981001</v>
      </c>
      <c r="V53">
        <v>3.8337669372558598</v>
      </c>
      <c r="W53" s="17">
        <v>0.330769062042236</v>
      </c>
      <c r="X53">
        <v>0.56534004211425803</v>
      </c>
      <c r="Y53">
        <v>0.56534004211425803</v>
      </c>
      <c r="Z53">
        <v>0.7</v>
      </c>
      <c r="AA53">
        <v>1</v>
      </c>
      <c r="AB53">
        <v>0.58823529411764697</v>
      </c>
      <c r="AC53">
        <v>0.74074074074074103</v>
      </c>
      <c r="AD53">
        <v>0</v>
      </c>
      <c r="AE53">
        <v>0.3</v>
      </c>
    </row>
    <row r="54" spans="1:31" x14ac:dyDescent="0.15">
      <c r="A54" s="6">
        <v>167</v>
      </c>
      <c r="B54">
        <v>19</v>
      </c>
      <c r="C54">
        <v>1</v>
      </c>
      <c r="D54">
        <v>10</v>
      </c>
      <c r="E54">
        <v>10</v>
      </c>
      <c r="F54">
        <v>10</v>
      </c>
      <c r="G54">
        <v>0</v>
      </c>
      <c r="H54">
        <v>9</v>
      </c>
      <c r="I54">
        <v>1</v>
      </c>
      <c r="J54">
        <v>0.95</v>
      </c>
      <c r="K54" s="3">
        <v>12.971529006958001</v>
      </c>
      <c r="L54" s="10">
        <v>1.88516998291016</v>
      </c>
      <c r="M54">
        <v>1.59377288818359</v>
      </c>
      <c r="N54">
        <v>9.4041481018066406</v>
      </c>
      <c r="O54">
        <v>5</v>
      </c>
      <c r="P54">
        <v>5</v>
      </c>
      <c r="Q54">
        <v>15</v>
      </c>
      <c r="R54" s="16">
        <v>0.33329999999999999</v>
      </c>
      <c r="S54" s="16">
        <f t="shared" si="0"/>
        <v>0.5</v>
      </c>
      <c r="T54">
        <v>5.1941833496093697</v>
      </c>
      <c r="U54">
        <v>4.8667502403259304</v>
      </c>
      <c r="V54">
        <v>4.5372552871704102</v>
      </c>
      <c r="W54" s="17">
        <v>0.32949495315551802</v>
      </c>
      <c r="X54">
        <v>0.65692806243896495</v>
      </c>
      <c r="Y54">
        <v>0.65692806243896495</v>
      </c>
      <c r="Z54">
        <v>0.5</v>
      </c>
      <c r="AA54">
        <v>1</v>
      </c>
      <c r="AB54">
        <v>0.66666666666666696</v>
      </c>
      <c r="AC54">
        <v>0.8</v>
      </c>
      <c r="AD54">
        <v>0</v>
      </c>
      <c r="AE54">
        <v>0.5</v>
      </c>
    </row>
    <row r="55" spans="1:31" x14ac:dyDescent="0.15">
      <c r="A55" s="6">
        <v>602</v>
      </c>
      <c r="B55">
        <v>18</v>
      </c>
      <c r="C55">
        <v>2</v>
      </c>
      <c r="D55">
        <v>10</v>
      </c>
      <c r="E55">
        <v>10</v>
      </c>
      <c r="F55">
        <v>10</v>
      </c>
      <c r="G55">
        <v>0</v>
      </c>
      <c r="H55">
        <v>8</v>
      </c>
      <c r="I55">
        <v>2</v>
      </c>
      <c r="J55">
        <v>0.9</v>
      </c>
      <c r="K55" s="3">
        <v>10.192476272583001</v>
      </c>
      <c r="L55" s="10">
        <v>2.9104270935058598</v>
      </c>
      <c r="M55">
        <v>2.3252792358398402</v>
      </c>
      <c r="N55">
        <v>6.1768379211425799</v>
      </c>
      <c r="O55">
        <v>5</v>
      </c>
      <c r="P55">
        <v>5</v>
      </c>
      <c r="Q55">
        <v>15</v>
      </c>
      <c r="R55" s="16">
        <v>0.33329999999999999</v>
      </c>
      <c r="S55" s="16">
        <f t="shared" si="0"/>
        <v>0.5</v>
      </c>
      <c r="T55">
        <v>4.1273612976074201</v>
      </c>
      <c r="U55">
        <v>3.8802869319915798</v>
      </c>
      <c r="V55">
        <v>3.5175795555114702</v>
      </c>
      <c r="W55" s="17">
        <v>0.36270737648010198</v>
      </c>
      <c r="X55">
        <v>0.60978174209594704</v>
      </c>
      <c r="Y55">
        <v>0.60978174209594704</v>
      </c>
      <c r="Z55">
        <v>0.5</v>
      </c>
      <c r="AA55">
        <v>1</v>
      </c>
      <c r="AB55">
        <v>0.66666666666666696</v>
      </c>
      <c r="AC55">
        <v>0.8</v>
      </c>
      <c r="AD55">
        <v>0</v>
      </c>
      <c r="AE55">
        <v>0.5</v>
      </c>
    </row>
    <row r="56" spans="1:31" x14ac:dyDescent="0.15">
      <c r="A56" s="6">
        <v>814</v>
      </c>
      <c r="B56">
        <v>17</v>
      </c>
      <c r="C56">
        <v>3</v>
      </c>
      <c r="D56">
        <v>10</v>
      </c>
      <c r="E56">
        <v>10</v>
      </c>
      <c r="F56">
        <v>10</v>
      </c>
      <c r="G56">
        <v>0</v>
      </c>
      <c r="H56">
        <v>7</v>
      </c>
      <c r="I56">
        <v>3</v>
      </c>
      <c r="J56">
        <v>0.85</v>
      </c>
      <c r="K56" s="3">
        <v>8.7280445098877006</v>
      </c>
      <c r="L56" s="10">
        <v>3.9425106048584002</v>
      </c>
      <c r="M56">
        <v>3.1601314544677699</v>
      </c>
      <c r="N56">
        <v>4.2285442352294904</v>
      </c>
      <c r="O56">
        <v>2</v>
      </c>
      <c r="P56">
        <v>2</v>
      </c>
      <c r="Q56">
        <v>12</v>
      </c>
      <c r="R56" s="16">
        <v>0.16669999999999999</v>
      </c>
      <c r="S56" s="16">
        <f t="shared" si="0"/>
        <v>0.2</v>
      </c>
      <c r="T56">
        <v>3.6649322509765598</v>
      </c>
      <c r="U56">
        <v>3.4909923076629599</v>
      </c>
      <c r="V56">
        <v>3.1285991668701199</v>
      </c>
      <c r="W56" s="17">
        <v>0.36239314079284701</v>
      </c>
      <c r="X56">
        <v>0.53633308410644498</v>
      </c>
      <c r="Y56">
        <v>0.53633308410644498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s="3" customFormat="1" x14ac:dyDescent="0.15">
      <c r="K57" s="13" t="s">
        <v>29</v>
      </c>
      <c r="L57" s="10">
        <f>AVERAGE(L2:L56)</f>
        <v>2.5021192724054515</v>
      </c>
      <c r="W57" s="17">
        <f t="shared" ref="W57:AE57" si="1">AVERAGE(W2:W56)</f>
        <v>0.29240223927931352</v>
      </c>
      <c r="Z57" s="3">
        <f t="shared" si="1"/>
        <v>0.50727272727272721</v>
      </c>
      <c r="AA57" s="3">
        <f t="shared" si="1"/>
        <v>0.99818181818181817</v>
      </c>
      <c r="AB57" s="3">
        <f t="shared" si="1"/>
        <v>0.68252916720831158</v>
      </c>
      <c r="AC57" s="3">
        <f t="shared" si="1"/>
        <v>0.80461185484110365</v>
      </c>
      <c r="AD57" s="3">
        <f t="shared" si="1"/>
        <v>1.8181818181818182E-3</v>
      </c>
      <c r="AE57" s="3">
        <f t="shared" si="1"/>
        <v>0.49090909090909091</v>
      </c>
    </row>
    <row r="58" spans="1:31" s="3" customFormat="1" x14ac:dyDescent="0.15">
      <c r="K58" s="14" t="s">
        <v>30</v>
      </c>
      <c r="L58" s="10">
        <f>MAX(L2:L56)</f>
        <v>7.6750564575195304</v>
      </c>
      <c r="W58" s="17">
        <f t="shared" ref="W58:AE58" si="2">MAX(W2:W56)</f>
        <v>0.466185092926025</v>
      </c>
      <c r="Z58" s="3">
        <f t="shared" si="2"/>
        <v>0.8</v>
      </c>
      <c r="AA58" s="3">
        <f t="shared" si="2"/>
        <v>1</v>
      </c>
      <c r="AB58" s="3">
        <f t="shared" si="2"/>
        <v>1</v>
      </c>
      <c r="AC58" s="3">
        <f t="shared" si="2"/>
        <v>1</v>
      </c>
      <c r="AD58" s="3">
        <f t="shared" si="2"/>
        <v>0.1</v>
      </c>
      <c r="AE58" s="3">
        <f t="shared" si="2"/>
        <v>1</v>
      </c>
    </row>
    <row r="59" spans="1:31" s="3" customFormat="1" x14ac:dyDescent="0.15">
      <c r="L59" s="10">
        <f>MIN(L2:L56)</f>
        <v>0.62315750122070301</v>
      </c>
      <c r="W59" s="17">
        <f t="shared" ref="W59:AE59" si="3">MIN(W2:W56)</f>
        <v>0.140635967254639</v>
      </c>
      <c r="Z59" s="3">
        <f t="shared" si="3"/>
        <v>0</v>
      </c>
      <c r="AA59" s="3">
        <f t="shared" si="3"/>
        <v>0.9</v>
      </c>
      <c r="AB59" s="3">
        <f t="shared" si="3"/>
        <v>0.55555555555555602</v>
      </c>
      <c r="AC59" s="3">
        <f t="shared" si="3"/>
        <v>0.71428571428571397</v>
      </c>
      <c r="AD59" s="3">
        <f t="shared" si="3"/>
        <v>0</v>
      </c>
      <c r="AE59" s="3">
        <f t="shared" si="3"/>
        <v>0.2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s="3" t="s">
        <v>164</v>
      </c>
      <c r="N66" s="3" t="s">
        <v>167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1</v>
      </c>
      <c r="M68">
        <v>30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s="26" customFormat="1" x14ac:dyDescent="0.15">
      <c r="K69" s="27" t="s">
        <v>66</v>
      </c>
      <c r="L69" s="27">
        <f>COUNTIF(L2:L56,"&lt;0.838")-COUNTIF(L2:L56,"&lt;0.643")</f>
        <v>11</v>
      </c>
      <c r="P69" s="3">
        <v>0.45</v>
      </c>
      <c r="Q69" s="3">
        <v>-900</v>
      </c>
      <c r="R69" s="3">
        <v>1100</v>
      </c>
      <c r="S69" s="3">
        <v>55</v>
      </c>
      <c r="W69" s="27"/>
    </row>
    <row r="70" spans="11:23" x14ac:dyDescent="0.15">
      <c r="K70" s="3" t="s">
        <v>67</v>
      </c>
      <c r="L70" s="3">
        <f>COUNTIF(L2:L56,"&lt;1.033")-COUNTIF(L2:L56,"&lt;0.838")</f>
        <v>11</v>
      </c>
      <c r="M70">
        <v>70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1</v>
      </c>
      <c r="W72" s="17"/>
    </row>
    <row r="73" spans="11:23" x14ac:dyDescent="0.15">
      <c r="K73" s="3" t="s">
        <v>70</v>
      </c>
      <c r="L73" s="3">
        <f>COUNTIF(L2:L56,"&lt;1.618")-COUNTIF(L2:L56,"&lt;1.423")</f>
        <v>2</v>
      </c>
      <c r="M73" s="3">
        <v>3</v>
      </c>
      <c r="W73" s="3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3"/>
    </row>
    <row r="75" spans="11:23" x14ac:dyDescent="0.15">
      <c r="K75" s="3" t="s">
        <v>72</v>
      </c>
      <c r="L75" s="3">
        <f>COUNTIF(L2:L56,"&lt;2.008")-COUNTIF(L2:L56,"&lt;1.813")</f>
        <v>1</v>
      </c>
      <c r="M75" s="3">
        <v>8</v>
      </c>
      <c r="W75" s="3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3"/>
    </row>
    <row r="78" spans="11:23" x14ac:dyDescent="0.15">
      <c r="K78" s="3" t="s">
        <v>75</v>
      </c>
      <c r="L78" s="3">
        <f>COUNTIF(L2:L56,"&lt;2.593")-COUNTIF(L2:L56,"&lt;2.398")</f>
        <v>2</v>
      </c>
      <c r="M78" s="3">
        <v>16</v>
      </c>
      <c r="W78" s="3"/>
    </row>
    <row r="79" spans="11:23" x14ac:dyDescent="0.15">
      <c r="K79" s="3" t="s">
        <v>76</v>
      </c>
      <c r="L79" s="3">
        <f>COUNTIF(L2:L56,"&lt;2.788")-COUNTIF(L2:L56,"&lt;2.593")</f>
        <v>2</v>
      </c>
      <c r="M79" s="3">
        <v>14</v>
      </c>
      <c r="W79" s="3"/>
    </row>
    <row r="80" spans="11:23" x14ac:dyDescent="0.15">
      <c r="K80" s="3" t="s">
        <v>77</v>
      </c>
      <c r="L80" s="3">
        <f>COUNTIF(L2:L56,"&lt;2.983")-COUNTIF(L2:L56,"&lt;2.788")</f>
        <v>2</v>
      </c>
      <c r="M80" s="3">
        <v>11</v>
      </c>
      <c r="W80" s="3"/>
    </row>
    <row r="81" spans="11:23" x14ac:dyDescent="0.15">
      <c r="K81" s="3" t="s">
        <v>78</v>
      </c>
      <c r="L81" s="3">
        <f>COUNTIF(L2:L56,"&lt;3.178")-COUNTIF(L2:L56,"&lt;2.983")</f>
        <v>6</v>
      </c>
      <c r="M81" s="3">
        <v>8</v>
      </c>
      <c r="W81" s="3"/>
    </row>
    <row r="82" spans="11:23" x14ac:dyDescent="0.15">
      <c r="K82" s="3" t="s">
        <v>79</v>
      </c>
      <c r="L82" s="3">
        <f>COUNTIF(L2:L56,"&lt;3.373")-COUNTIF(L2:L56,"&lt;3.178")</f>
        <v>1</v>
      </c>
      <c r="M82" s="3">
        <v>6</v>
      </c>
      <c r="W82" s="3"/>
    </row>
    <row r="83" spans="11:23" x14ac:dyDescent="0.15">
      <c r="K83" s="3" t="s">
        <v>80</v>
      </c>
      <c r="L83" s="3">
        <f>COUNTIF(L2:L56,"&lt;3.568")-COUNTIF(L2:L56,"&lt;3.373")</f>
        <v>3</v>
      </c>
      <c r="M83" s="3">
        <v>3</v>
      </c>
      <c r="W83" s="3"/>
    </row>
    <row r="84" spans="11:23" x14ac:dyDescent="0.15">
      <c r="K84" s="3" t="s">
        <v>81</v>
      </c>
      <c r="L84" s="3">
        <f>COUNTIF(L2:L56,"&lt;3.763")-COUNTIF(L2:L56,"&lt;3.568")</f>
        <v>2</v>
      </c>
      <c r="W84" s="3"/>
    </row>
    <row r="85" spans="11:23" x14ac:dyDescent="0.15">
      <c r="K85" s="3" t="s">
        <v>82</v>
      </c>
      <c r="L85" s="3">
        <f>COUNTIF(L2:L56,"&lt;3.958")-COUNTIF(L2:L56,"&lt;3.763")</f>
        <v>2</v>
      </c>
      <c r="W85" s="17"/>
    </row>
    <row r="86" spans="11:23" x14ac:dyDescent="0.15">
      <c r="K86" s="3" t="s">
        <v>83</v>
      </c>
      <c r="L86" s="3">
        <f>COUNTIF(L2:L56,"&lt;4.153")-COUNTIF(L2:L56,"&lt;3.958")</f>
        <v>1</v>
      </c>
      <c r="W86" s="3"/>
    </row>
    <row r="87" spans="11:23" x14ac:dyDescent="0.15">
      <c r="K87" s="3" t="s">
        <v>84</v>
      </c>
      <c r="L87" s="3">
        <f>COUNTIF(L2:L56,"&lt;4.348")-COUNTIF(L2:L56,"&lt;4.153")</f>
        <v>0</v>
      </c>
      <c r="W87" s="17"/>
    </row>
    <row r="88" spans="11:23" x14ac:dyDescent="0.15">
      <c r="K88" s="3" t="s">
        <v>85</v>
      </c>
      <c r="L88" s="3">
        <f>COUNTIF(L2:L56,"&lt;4.543")-COUNTIF(L2:L56,"&lt;4.348")</f>
        <v>0</v>
      </c>
      <c r="N88" s="3">
        <v>1.9079999999999999</v>
      </c>
      <c r="O88" s="3">
        <v>0.155</v>
      </c>
      <c r="W88" s="17"/>
    </row>
    <row r="89" spans="11:23" x14ac:dyDescent="0.15">
      <c r="K89" s="3" t="s">
        <v>86</v>
      </c>
      <c r="L89" s="3">
        <f>COUNTIF(L2:L56,"&lt;4.738")-COUNTIF(L2:L56,"&lt;4.543")</f>
        <v>0</v>
      </c>
      <c r="N89" s="3">
        <v>2.5009999999999999</v>
      </c>
      <c r="O89" s="3">
        <v>0.21299999999999999</v>
      </c>
      <c r="W89" s="17"/>
    </row>
    <row r="90" spans="11:23" x14ac:dyDescent="0.15">
      <c r="K90" s="3" t="s">
        <v>87</v>
      </c>
      <c r="L90" s="3">
        <f>COUNTIF(L2:L56,"&lt;4.933")-COUNTIF(L2:L56,"&lt;4.738")</f>
        <v>0</v>
      </c>
      <c r="N90" s="3">
        <v>3.472</v>
      </c>
      <c r="O90" s="3">
        <v>0.29099999999999998</v>
      </c>
      <c r="W90" s="17"/>
    </row>
    <row r="91" spans="11:23" x14ac:dyDescent="0.15">
      <c r="K91" s="3" t="s">
        <v>88</v>
      </c>
      <c r="L91" s="3">
        <f>COUNTIF(L2:L56,"&lt;5.128")-COUNTIF(L2:L56,"&lt;4.933")</f>
        <v>0</v>
      </c>
      <c r="W91" s="17"/>
    </row>
    <row r="92" spans="11:23" x14ac:dyDescent="0.15">
      <c r="K92" s="3" t="s">
        <v>89</v>
      </c>
      <c r="L92" s="3">
        <f>COUNTIF(L2:L56,"&lt;5.323")-COUNTIF(L2:L56,"&lt;5.128")</f>
        <v>1</v>
      </c>
      <c r="W92" s="17"/>
    </row>
    <row r="93" spans="11:23" x14ac:dyDescent="0.15">
      <c r="K93" s="3" t="s">
        <v>90</v>
      </c>
      <c r="L93" s="3">
        <f>COUNTIF(L2:L56,"&lt;5.518")-COUNTIF(L2:L56,"&lt;5.323")</f>
        <v>1</v>
      </c>
      <c r="W93" s="17"/>
    </row>
    <row r="94" spans="11:23" x14ac:dyDescent="0.15">
      <c r="K94" s="3" t="s">
        <v>91</v>
      </c>
      <c r="L94" s="3">
        <f>COUNTIF(L2:L56,"&lt;5.713")-COUNTIF(L2:L56,"&lt;5.518")</f>
        <v>0</v>
      </c>
      <c r="W94" s="17"/>
    </row>
    <row r="95" spans="11:23" x14ac:dyDescent="0.15">
      <c r="K95" s="3" t="s">
        <v>92</v>
      </c>
      <c r="L95" s="3">
        <f>COUNTIF(L2:L56,"&lt;5.908")-COUNTIF(L2:L56,"&lt;5.713")</f>
        <v>1</v>
      </c>
      <c r="W95" s="17"/>
    </row>
    <row r="96" spans="11:23" x14ac:dyDescent="0.15">
      <c r="K96" s="3" t="s">
        <v>93</v>
      </c>
      <c r="L96" s="3">
        <f>COUNTIF(L2:L56,"&lt;6.103")-COUNTIF(L2:L56,"&lt;5.908")</f>
        <v>0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2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E95"/>
  <sheetViews>
    <sheetView topLeftCell="G36" workbookViewId="0">
      <selection activeCell="P62" sqref="P62:S66"/>
    </sheetView>
  </sheetViews>
  <sheetFormatPr defaultColWidth="8.875" defaultRowHeight="13.5" x14ac:dyDescent="0.15"/>
  <cols>
    <col min="11" max="12" width="21.375" customWidth="1"/>
    <col min="13" max="14" width="12.875"/>
    <col min="20" max="22" width="12.875"/>
    <col min="23" max="23" width="23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52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12.1930656433106</v>
      </c>
      <c r="L4" s="10">
        <v>0.93176651000976596</v>
      </c>
      <c r="M4">
        <v>0.68011474609375</v>
      </c>
      <c r="N4">
        <v>9.9960212707519496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4.7625770568847701</v>
      </c>
      <c r="U4">
        <v>4.3940777778625497</v>
      </c>
      <c r="V4">
        <v>4.1864080429077104</v>
      </c>
      <c r="W4" s="17">
        <v>0.20766973495483401</v>
      </c>
      <c r="X4">
        <v>0.576169013977051</v>
      </c>
      <c r="Y4">
        <v>0.576169013977051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356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13.0337867736816</v>
      </c>
      <c r="L5" s="10">
        <v>0.97521209716796897</v>
      </c>
      <c r="M5">
        <v>0.72060394287109397</v>
      </c>
      <c r="N5">
        <v>10.8522796630859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5.5735645294189498</v>
      </c>
      <c r="U5">
        <v>5.1238565444946298</v>
      </c>
      <c r="V5">
        <v>4.9203748703002903</v>
      </c>
      <c r="W5" s="17">
        <v>0.20348167419433599</v>
      </c>
      <c r="X5">
        <v>0.65318965911865201</v>
      </c>
      <c r="Y5">
        <v>0.65318965911865201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62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11.756799697876</v>
      </c>
      <c r="L6" s="10">
        <v>0.95130538940429699</v>
      </c>
      <c r="M6">
        <v>0.69935607910156194</v>
      </c>
      <c r="N6">
        <v>9.4865608215331996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5.0025730133056596</v>
      </c>
      <c r="U6">
        <v>4.6297860145568803</v>
      </c>
      <c r="V6">
        <v>4.4298167228698704</v>
      </c>
      <c r="W6" s="17">
        <v>0.199969291687012</v>
      </c>
      <c r="X6">
        <v>0.57275629043579102</v>
      </c>
      <c r="Y6">
        <v>0.57275629043579102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883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13.1649417877197</v>
      </c>
      <c r="L7" s="10">
        <v>0.86118316650390603</v>
      </c>
      <c r="M7">
        <v>0.61101913452148404</v>
      </c>
      <c r="N7">
        <v>11.1692409515381</v>
      </c>
      <c r="O7">
        <v>8</v>
      </c>
      <c r="P7">
        <v>8</v>
      </c>
      <c r="Q7">
        <v>18</v>
      </c>
      <c r="R7" s="16">
        <v>0.44440000000000002</v>
      </c>
      <c r="S7" s="16">
        <f t="shared" si="0"/>
        <v>0.8</v>
      </c>
      <c r="T7">
        <v>5.68410301208496</v>
      </c>
      <c r="U7">
        <v>5.2268161773681596</v>
      </c>
      <c r="V7">
        <v>5.0366511344909703</v>
      </c>
      <c r="W7" s="17">
        <v>0.19016504287719699</v>
      </c>
      <c r="X7">
        <v>0.64745187759399403</v>
      </c>
      <c r="Y7">
        <v>0.64745187759399403</v>
      </c>
      <c r="Z7">
        <v>0.8</v>
      </c>
      <c r="AA7">
        <v>1</v>
      </c>
      <c r="AB7">
        <v>0.55555555555555602</v>
      </c>
      <c r="AC7">
        <v>0.71428571428571397</v>
      </c>
      <c r="AD7">
        <v>0</v>
      </c>
      <c r="AE7">
        <v>0.2</v>
      </c>
    </row>
    <row r="8" spans="1:31" x14ac:dyDescent="0.15">
      <c r="A8" s="6">
        <v>451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12.190019607544</v>
      </c>
      <c r="L8" s="10">
        <v>0.95082855224609397</v>
      </c>
      <c r="M8">
        <v>0.73009872436523404</v>
      </c>
      <c r="N8">
        <v>10.2806720733643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4.8340969085693404</v>
      </c>
      <c r="U8">
        <v>4.4434790611267099</v>
      </c>
      <c r="V8">
        <v>4.2598333358764604</v>
      </c>
      <c r="W8" s="17">
        <v>0.183645725250244</v>
      </c>
      <c r="X8">
        <v>0.57426357269287098</v>
      </c>
      <c r="Y8">
        <v>0.57426357269287098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765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12.22727394104</v>
      </c>
      <c r="L9" s="10">
        <v>0.80151748657226596</v>
      </c>
      <c r="M9">
        <v>0.55924224853515603</v>
      </c>
      <c r="N9">
        <v>10.2725009918213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4.8915824890136701</v>
      </c>
      <c r="U9">
        <v>4.49367332458496</v>
      </c>
      <c r="V9">
        <v>4.3103799819946298</v>
      </c>
      <c r="W9" s="17">
        <v>0.183293342590332</v>
      </c>
      <c r="X9">
        <v>0.58120250701904297</v>
      </c>
      <c r="Y9">
        <v>0.58120250701904297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912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12.213865280151399</v>
      </c>
      <c r="L10" s="10">
        <v>0.92794418334960904</v>
      </c>
      <c r="M10">
        <v>0.70276641845703103</v>
      </c>
      <c r="N10">
        <v>10.2881412506103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4.9862308502197301</v>
      </c>
      <c r="U10">
        <v>4.5925183296203604</v>
      </c>
      <c r="V10">
        <v>4.4097390174865696</v>
      </c>
      <c r="W10" s="17">
        <v>0.18277931213378901</v>
      </c>
      <c r="X10">
        <v>0.57649183273315396</v>
      </c>
      <c r="Y10">
        <v>0.57649183273315396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s="1" customFormat="1" x14ac:dyDescent="0.15">
      <c r="A11" s="6">
        <v>572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12.7640056610107</v>
      </c>
      <c r="L11" s="10">
        <v>0.73766708374023404</v>
      </c>
      <c r="M11">
        <v>0.48704910278320301</v>
      </c>
      <c r="N11">
        <v>10.8563938140869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5.5027923583984402</v>
      </c>
      <c r="U11">
        <v>5.0524420738220197</v>
      </c>
      <c r="V11">
        <v>4.8725714683532697</v>
      </c>
      <c r="W11" s="17">
        <v>0.17987060546875</v>
      </c>
      <c r="X11">
        <v>0.63022089004516602</v>
      </c>
      <c r="Y11">
        <v>0.63022089004516602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288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12.45729637146</v>
      </c>
      <c r="L12" s="10">
        <v>0.75566482543945301</v>
      </c>
      <c r="M12">
        <v>0.504425048828125</v>
      </c>
      <c r="N12">
        <v>10.4894351959228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5.4596500396728498</v>
      </c>
      <c r="U12">
        <v>5.01595163345337</v>
      </c>
      <c r="V12">
        <v>4.8361463546752903</v>
      </c>
      <c r="W12" s="17">
        <v>0.17980527877807601</v>
      </c>
      <c r="X12">
        <v>0.62350368499755904</v>
      </c>
      <c r="Y12">
        <v>0.62350368499755904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732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11.7474555969238</v>
      </c>
      <c r="L13" s="10">
        <v>0.843597412109375</v>
      </c>
      <c r="M13">
        <v>0.61731719970703103</v>
      </c>
      <c r="N13">
        <v>9.8525810241699201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4.9229850769043004</v>
      </c>
      <c r="U13">
        <v>4.5402994155883798</v>
      </c>
      <c r="V13">
        <v>4.3609862327575701</v>
      </c>
      <c r="W13" s="17">
        <v>0.17931318283080999</v>
      </c>
      <c r="X13">
        <v>0.56199884414672896</v>
      </c>
      <c r="Y13">
        <v>0.56199884414672896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457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12.789482116699199</v>
      </c>
      <c r="L14" s="10">
        <v>0.89412307739257801</v>
      </c>
      <c r="M14">
        <v>0.66656494140625</v>
      </c>
      <c r="N14">
        <v>10.9414978027344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5.3102855682373002</v>
      </c>
      <c r="U14">
        <v>4.8847026824951199</v>
      </c>
      <c r="V14">
        <v>4.7091102600097701</v>
      </c>
      <c r="W14" s="17">
        <v>0.17559242248535201</v>
      </c>
      <c r="X14">
        <v>0.60117530822753895</v>
      </c>
      <c r="Y14">
        <v>0.60117530822753895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957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12.638593673706</v>
      </c>
      <c r="L15" s="10">
        <v>0.7596435546875</v>
      </c>
      <c r="M15">
        <v>0.51848602294921897</v>
      </c>
      <c r="N15">
        <v>10.7872982025147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5.7189655303955096</v>
      </c>
      <c r="U15">
        <v>5.2433700561523402</v>
      </c>
      <c r="V15">
        <v>5.0678124427795401</v>
      </c>
      <c r="W15" s="17">
        <v>0.17555761337280301</v>
      </c>
      <c r="X15">
        <v>0.65115308761596702</v>
      </c>
      <c r="Y15">
        <v>0.65115308761596702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136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12.755500793456999</v>
      </c>
      <c r="L16" s="10">
        <v>0.80908584594726596</v>
      </c>
      <c r="M16">
        <v>0.56964111328125</v>
      </c>
      <c r="N16">
        <v>10.879371643066399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5.5790176391601598</v>
      </c>
      <c r="U16">
        <v>5.1174554824829102</v>
      </c>
      <c r="V16">
        <v>4.9434552192687997</v>
      </c>
      <c r="W16" s="17">
        <v>0.174000263214111</v>
      </c>
      <c r="X16">
        <v>0.63556241989135698</v>
      </c>
      <c r="Y16">
        <v>0.63556241989135698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96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12.2015647888184</v>
      </c>
      <c r="L17" s="10">
        <v>0.72637939453125</v>
      </c>
      <c r="M17">
        <v>0.482009887695312</v>
      </c>
      <c r="N17">
        <v>10.3064689636231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5.3776931762695304</v>
      </c>
      <c r="U17">
        <v>4.94168996810913</v>
      </c>
      <c r="V17">
        <v>4.77380275726318</v>
      </c>
      <c r="W17" s="17">
        <v>0.16788721084594699</v>
      </c>
      <c r="X17">
        <v>0.60389041900634799</v>
      </c>
      <c r="Y17">
        <v>0.60389041900634799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352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11.84055519104</v>
      </c>
      <c r="L18" s="10">
        <v>0.95348548889160201</v>
      </c>
      <c r="M18">
        <v>0.72431373596191395</v>
      </c>
      <c r="N18">
        <v>9.8050613403320295</v>
      </c>
      <c r="O18">
        <v>6</v>
      </c>
      <c r="P18">
        <v>6</v>
      </c>
      <c r="Q18">
        <v>15</v>
      </c>
      <c r="R18" s="16">
        <v>0.4</v>
      </c>
      <c r="S18" s="16">
        <f t="shared" si="0"/>
        <v>0.6</v>
      </c>
      <c r="T18">
        <v>4.44258689880371</v>
      </c>
      <c r="U18">
        <v>4.1120023727417001</v>
      </c>
      <c r="V18">
        <v>3.9460647106170601</v>
      </c>
      <c r="W18" s="17">
        <v>0.16593766212463401</v>
      </c>
      <c r="X18">
        <v>0.49652218818664601</v>
      </c>
      <c r="Y18">
        <v>0.49652218818664601</v>
      </c>
      <c r="Z18">
        <v>0.6</v>
      </c>
      <c r="AA18">
        <v>0.9</v>
      </c>
      <c r="AB18">
        <v>0.6</v>
      </c>
      <c r="AC18">
        <v>0.72</v>
      </c>
      <c r="AD18">
        <v>0.1</v>
      </c>
      <c r="AE18">
        <v>0.3</v>
      </c>
    </row>
    <row r="19" spans="1:31" x14ac:dyDescent="0.15">
      <c r="A19" s="6">
        <v>423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12.7167263031006</v>
      </c>
      <c r="L19" s="10">
        <v>0.750457763671875</v>
      </c>
      <c r="M19">
        <v>0.52469635009765603</v>
      </c>
      <c r="N19">
        <v>11.038276672363301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5.4363975524902299</v>
      </c>
      <c r="U19">
        <v>4.9653482437133798</v>
      </c>
      <c r="V19">
        <v>4.8048963546752903</v>
      </c>
      <c r="W19" s="17">
        <v>0.16045188903808599</v>
      </c>
      <c r="X19">
        <v>0.63150119781494096</v>
      </c>
      <c r="Y19">
        <v>0.63150119781494096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354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11.8744087219238</v>
      </c>
      <c r="L20" s="10">
        <v>0.70819473266601596</v>
      </c>
      <c r="M20">
        <v>0.483871459960937</v>
      </c>
      <c r="N20">
        <v>10.163694381713899</v>
      </c>
      <c r="O20">
        <v>8</v>
      </c>
      <c r="P20">
        <v>8</v>
      </c>
      <c r="Q20">
        <v>18</v>
      </c>
      <c r="R20" s="16">
        <v>0.44440000000000002</v>
      </c>
      <c r="S20" s="16">
        <f t="shared" si="0"/>
        <v>0.8</v>
      </c>
      <c r="T20">
        <v>5.0078620910644496</v>
      </c>
      <c r="U20">
        <v>4.6017813682556197</v>
      </c>
      <c r="V20">
        <v>4.4419045448303196</v>
      </c>
      <c r="W20" s="17">
        <v>0.159876823425293</v>
      </c>
      <c r="X20">
        <v>0.56595754623413097</v>
      </c>
      <c r="Y20">
        <v>0.56595754623413097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x14ac:dyDescent="0.15">
      <c r="A21" s="6">
        <v>29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12.5931129455566</v>
      </c>
      <c r="L21" s="10">
        <v>0.74336242675781194</v>
      </c>
      <c r="M21">
        <v>0.52129745483398404</v>
      </c>
      <c r="N21">
        <v>10.9457340240478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5.3586044311523402</v>
      </c>
      <c r="U21">
        <v>4.8966689109802202</v>
      </c>
      <c r="V21">
        <v>4.73803806304932</v>
      </c>
      <c r="W21" s="17">
        <v>0.15863084793090801</v>
      </c>
      <c r="X21">
        <v>0.62056636810302701</v>
      </c>
      <c r="Y21">
        <v>0.62056636810302701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x14ac:dyDescent="0.15">
      <c r="A22" s="6">
        <v>418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11.902868270874</v>
      </c>
      <c r="L22" s="10">
        <v>0.75605010986328103</v>
      </c>
      <c r="M22">
        <v>0.54892730712890603</v>
      </c>
      <c r="N22">
        <v>10.314151763916</v>
      </c>
      <c r="O22">
        <v>7</v>
      </c>
      <c r="P22">
        <v>7</v>
      </c>
      <c r="Q22">
        <v>17</v>
      </c>
      <c r="R22" s="16">
        <v>0.4118</v>
      </c>
      <c r="S22" s="16">
        <f t="shared" si="0"/>
        <v>0.7</v>
      </c>
      <c r="T22">
        <v>5.3042507171630904</v>
      </c>
      <c r="U22">
        <v>4.87205266952515</v>
      </c>
      <c r="V22">
        <v>4.7202200889587402</v>
      </c>
      <c r="W22" s="17">
        <v>0.151832580566406</v>
      </c>
      <c r="X22">
        <v>0.58403062820434604</v>
      </c>
      <c r="Y22">
        <v>0.58403062820434604</v>
      </c>
      <c r="Z22">
        <v>0.7</v>
      </c>
      <c r="AA22">
        <v>1</v>
      </c>
      <c r="AB22">
        <v>0.58823529411764697</v>
      </c>
      <c r="AC22">
        <v>0.74074074074074103</v>
      </c>
      <c r="AD22">
        <v>0</v>
      </c>
      <c r="AE22">
        <v>0.3</v>
      </c>
    </row>
    <row r="23" spans="1:31" x14ac:dyDescent="0.15">
      <c r="A23" s="6">
        <v>166</v>
      </c>
      <c r="B23">
        <v>18</v>
      </c>
      <c r="C23">
        <v>2</v>
      </c>
      <c r="D23">
        <v>10</v>
      </c>
      <c r="E23">
        <v>10</v>
      </c>
      <c r="F23">
        <v>10</v>
      </c>
      <c r="G23">
        <v>0</v>
      </c>
      <c r="H23">
        <v>8</v>
      </c>
      <c r="I23">
        <v>2</v>
      </c>
      <c r="J23">
        <v>0.9</v>
      </c>
      <c r="K23" s="3">
        <v>10.8035163879394</v>
      </c>
      <c r="L23" s="10">
        <v>0.93937683105468694</v>
      </c>
      <c r="M23">
        <v>0.31304931640625</v>
      </c>
      <c r="N23">
        <v>9.1985492706298793</v>
      </c>
      <c r="O23">
        <v>7</v>
      </c>
      <c r="P23">
        <v>7</v>
      </c>
      <c r="Q23">
        <v>17</v>
      </c>
      <c r="R23" s="16">
        <v>0.4118</v>
      </c>
      <c r="S23" s="16">
        <f t="shared" si="0"/>
        <v>0.7</v>
      </c>
      <c r="T23">
        <v>5.2203483581543004</v>
      </c>
      <c r="U23">
        <v>4.7243938446044904</v>
      </c>
      <c r="V23">
        <v>4.5814142227172896</v>
      </c>
      <c r="W23" s="17">
        <v>0.142979621887207</v>
      </c>
      <c r="X23">
        <v>0.63893413543701205</v>
      </c>
      <c r="Y23">
        <v>0.63893413543701205</v>
      </c>
      <c r="Z23">
        <v>0.7</v>
      </c>
      <c r="AA23">
        <v>1</v>
      </c>
      <c r="AB23">
        <v>0.58823529411764697</v>
      </c>
      <c r="AC23">
        <v>0.74074074074074103</v>
      </c>
      <c r="AD23">
        <v>0</v>
      </c>
      <c r="AE23">
        <v>0.3</v>
      </c>
    </row>
    <row r="24" spans="1:31" s="2" customFormat="1" x14ac:dyDescent="0.15">
      <c r="A24" s="7">
        <v>485</v>
      </c>
      <c r="B24" s="2">
        <v>18</v>
      </c>
      <c r="C24" s="2">
        <v>2</v>
      </c>
      <c r="D24" s="2">
        <v>10</v>
      </c>
      <c r="E24" s="2">
        <v>10</v>
      </c>
      <c r="F24" s="2">
        <v>10</v>
      </c>
      <c r="G24" s="2">
        <v>0</v>
      </c>
      <c r="H24" s="2">
        <v>8</v>
      </c>
      <c r="I24" s="2">
        <v>2</v>
      </c>
      <c r="J24" s="2">
        <v>0.9</v>
      </c>
      <c r="K24" s="11">
        <v>10.011619567871101</v>
      </c>
      <c r="L24" s="11">
        <v>0.92147445678710904</v>
      </c>
      <c r="M24" s="2">
        <v>0.29915618896484403</v>
      </c>
      <c r="N24" s="2">
        <v>8.2511005401611293</v>
      </c>
      <c r="O24" s="2">
        <v>7</v>
      </c>
      <c r="P24" s="2">
        <v>7</v>
      </c>
      <c r="Q24" s="2">
        <v>17</v>
      </c>
      <c r="R24" s="18">
        <v>0.4118</v>
      </c>
      <c r="S24" s="18">
        <f t="shared" si="0"/>
        <v>0.7</v>
      </c>
      <c r="T24" s="2">
        <v>5.3663597106933603</v>
      </c>
      <c r="U24" s="2">
        <v>4.8711075782775897</v>
      </c>
      <c r="V24" s="2">
        <v>4.7304716110229501</v>
      </c>
      <c r="W24" s="11">
        <v>0.140635967254639</v>
      </c>
      <c r="X24" s="2">
        <v>0.63588809967041005</v>
      </c>
      <c r="Y24" s="2">
        <v>0.63588809967041005</v>
      </c>
      <c r="Z24" s="2">
        <v>0.7</v>
      </c>
      <c r="AA24" s="2">
        <v>1</v>
      </c>
      <c r="AB24" s="2">
        <v>0.58823529411764697</v>
      </c>
      <c r="AC24" s="2">
        <v>0.74074074074074103</v>
      </c>
      <c r="AD24" s="2">
        <v>0</v>
      </c>
      <c r="AE24" s="2">
        <v>0.3</v>
      </c>
    </row>
    <row r="25" spans="1:31" x14ac:dyDescent="0.15">
      <c r="A25" s="6">
        <v>43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9.2298812866210902</v>
      </c>
      <c r="L25" s="10">
        <v>6.3182888031005904</v>
      </c>
      <c r="M25">
        <v>6.0869979858398402</v>
      </c>
      <c r="N25">
        <v>4.2744293212890598</v>
      </c>
      <c r="O25">
        <v>0</v>
      </c>
      <c r="P25">
        <v>0</v>
      </c>
      <c r="Q25">
        <v>10</v>
      </c>
      <c r="R25" s="16">
        <v>0</v>
      </c>
      <c r="S25" s="16">
        <f t="shared" si="0"/>
        <v>0</v>
      </c>
      <c r="T25">
        <v>2.9062728881835902</v>
      </c>
      <c r="U25">
        <v>2.8424408435821502</v>
      </c>
      <c r="V25">
        <v>2.3762557506561302</v>
      </c>
      <c r="W25" s="17">
        <v>0.466185092926025</v>
      </c>
      <c r="X25">
        <v>0.53001713752746604</v>
      </c>
      <c r="Y25">
        <v>0.53001713752746604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</row>
    <row r="26" spans="1:31" x14ac:dyDescent="0.15">
      <c r="A26" s="6">
        <v>738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10.526350021362299</v>
      </c>
      <c r="L26" s="10">
        <v>4.0360393524169904</v>
      </c>
      <c r="M26">
        <v>3.4618988037109402</v>
      </c>
      <c r="N26">
        <v>5.2421836853027299</v>
      </c>
      <c r="O26">
        <v>2</v>
      </c>
      <c r="P26">
        <v>2</v>
      </c>
      <c r="Q26">
        <v>12</v>
      </c>
      <c r="R26" s="16">
        <v>0.16669999999999999</v>
      </c>
      <c r="S26" s="16">
        <f t="shared" si="0"/>
        <v>0.2</v>
      </c>
      <c r="T26">
        <v>4.0297908782959002</v>
      </c>
      <c r="U26">
        <v>3.87283563613892</v>
      </c>
      <c r="V26">
        <v>3.4242961406707799</v>
      </c>
      <c r="W26" s="17">
        <v>0.44853949546813998</v>
      </c>
      <c r="X26">
        <v>0.60549473762512196</v>
      </c>
      <c r="Y26">
        <v>0.60549473762512196</v>
      </c>
      <c r="Z26">
        <v>0.2</v>
      </c>
      <c r="AA26">
        <v>1</v>
      </c>
      <c r="AB26">
        <v>0.83333333333333304</v>
      </c>
      <c r="AC26">
        <v>0.90909090909090895</v>
      </c>
      <c r="AD26">
        <v>0</v>
      </c>
      <c r="AE26">
        <v>0.8</v>
      </c>
    </row>
    <row r="27" spans="1:31" x14ac:dyDescent="0.15">
      <c r="A27" s="6">
        <v>782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8.8956718444824201</v>
      </c>
      <c r="L27" s="10">
        <v>7.2895488739013699</v>
      </c>
      <c r="M27">
        <v>7.1729927062988299</v>
      </c>
      <c r="N27">
        <v>5.1872310638427699</v>
      </c>
      <c r="O27">
        <v>0</v>
      </c>
      <c r="P27">
        <v>0</v>
      </c>
      <c r="Q27">
        <v>10</v>
      </c>
      <c r="R27" s="16">
        <v>0</v>
      </c>
      <c r="S27" s="16">
        <f t="shared" si="0"/>
        <v>0</v>
      </c>
      <c r="T27">
        <v>2.13729667663574</v>
      </c>
      <c r="U27">
        <v>2.0931930541992201</v>
      </c>
      <c r="V27">
        <v>1.6500647068023699</v>
      </c>
      <c r="W27" s="17">
        <v>0.44312834739685097</v>
      </c>
      <c r="X27">
        <v>0.48723196983337402</v>
      </c>
      <c r="Y27">
        <v>0.48723196983337402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</row>
    <row r="28" spans="1:31" x14ac:dyDescent="0.15">
      <c r="A28" s="6">
        <v>865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 s="3">
        <v>9.0171470642089808</v>
      </c>
      <c r="L28" s="10">
        <v>5.33384132385254</v>
      </c>
      <c r="M28">
        <v>4.8636455535888699</v>
      </c>
      <c r="N28">
        <v>3.6945285797119101</v>
      </c>
      <c r="O28">
        <v>2</v>
      </c>
      <c r="P28">
        <v>2</v>
      </c>
      <c r="Q28">
        <v>12</v>
      </c>
      <c r="R28" s="16">
        <v>0.16669999999999999</v>
      </c>
      <c r="S28" s="16">
        <f t="shared" si="0"/>
        <v>0.2</v>
      </c>
      <c r="T28">
        <v>3.4510459899902299</v>
      </c>
      <c r="U28">
        <v>3.33181548118591</v>
      </c>
      <c r="V28">
        <v>2.8907239437103298</v>
      </c>
      <c r="W28" s="17">
        <v>0.44109153747558599</v>
      </c>
      <c r="X28">
        <v>0.560322046279907</v>
      </c>
      <c r="Y28">
        <v>0.560322046279907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6">
        <v>859</v>
      </c>
      <c r="B29">
        <v>19</v>
      </c>
      <c r="C29">
        <v>1</v>
      </c>
      <c r="D29">
        <v>10</v>
      </c>
      <c r="E29">
        <v>10</v>
      </c>
      <c r="F29">
        <v>10</v>
      </c>
      <c r="G29">
        <v>0</v>
      </c>
      <c r="H29">
        <v>9</v>
      </c>
      <c r="I29">
        <v>1</v>
      </c>
      <c r="J29">
        <v>0.95</v>
      </c>
      <c r="K29" s="3">
        <v>12.9443016052246</v>
      </c>
      <c r="L29" s="10">
        <v>3.5138587951660201</v>
      </c>
      <c r="M29">
        <v>3.2864398956298801</v>
      </c>
      <c r="N29">
        <v>8.2041206359863299</v>
      </c>
      <c r="O29">
        <v>5</v>
      </c>
      <c r="P29">
        <v>5</v>
      </c>
      <c r="Q29">
        <v>15</v>
      </c>
      <c r="R29" s="16">
        <v>0.33329999999999999</v>
      </c>
      <c r="S29" s="16">
        <f t="shared" si="0"/>
        <v>0.5</v>
      </c>
      <c r="T29">
        <v>4.3319129943847701</v>
      </c>
      <c r="U29">
        <v>4.1549859046936</v>
      </c>
      <c r="V29">
        <v>3.71590304374695</v>
      </c>
      <c r="W29" s="17">
        <v>0.439082860946655</v>
      </c>
      <c r="X29">
        <v>0.61600995063781705</v>
      </c>
      <c r="Y29">
        <v>0.61600995063781705</v>
      </c>
      <c r="Z29">
        <v>0.5</v>
      </c>
      <c r="AA29">
        <v>1</v>
      </c>
      <c r="AB29">
        <v>0.66666666666666696</v>
      </c>
      <c r="AC29">
        <v>0.8</v>
      </c>
      <c r="AD29">
        <v>0</v>
      </c>
      <c r="AE29">
        <v>0.5</v>
      </c>
    </row>
    <row r="30" spans="1:31" x14ac:dyDescent="0.15">
      <c r="A30" s="8">
        <v>616</v>
      </c>
      <c r="B30" s="1">
        <v>14</v>
      </c>
      <c r="C30" s="1">
        <v>6</v>
      </c>
      <c r="D30" s="1">
        <v>10</v>
      </c>
      <c r="E30" s="1">
        <v>10</v>
      </c>
      <c r="F30" s="1">
        <v>10</v>
      </c>
      <c r="G30" s="1">
        <v>0</v>
      </c>
      <c r="H30" s="1">
        <v>4</v>
      </c>
      <c r="I30" s="1">
        <v>6</v>
      </c>
      <c r="J30" s="1">
        <v>0.7</v>
      </c>
      <c r="K30" s="12">
        <v>8.7890281677246094</v>
      </c>
      <c r="L30" s="12">
        <v>6.4778995513915998</v>
      </c>
      <c r="M30" s="1">
        <v>5.6865520477294904</v>
      </c>
      <c r="N30" s="1">
        <v>4.4588947296142596</v>
      </c>
      <c r="O30" s="1">
        <v>0</v>
      </c>
      <c r="P30" s="1">
        <v>0</v>
      </c>
      <c r="Q30" s="1">
        <v>10</v>
      </c>
      <c r="R30" s="19">
        <v>0</v>
      </c>
      <c r="S30" s="19">
        <f t="shared" si="0"/>
        <v>0</v>
      </c>
      <c r="T30" s="1">
        <v>2.5340843200683598</v>
      </c>
      <c r="U30" s="1">
        <v>2.4535269737243599</v>
      </c>
      <c r="V30" s="1">
        <v>2.0244913101196298</v>
      </c>
      <c r="W30" s="12">
        <v>0.429035663604736</v>
      </c>
      <c r="X30" s="1">
        <v>0.50959300994873002</v>
      </c>
      <c r="Y30" s="1">
        <v>0.50959300994873002</v>
      </c>
      <c r="Z30" s="1">
        <v>0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</row>
    <row r="31" spans="1:31" x14ac:dyDescent="0.15">
      <c r="A31" s="6">
        <v>830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 s="3">
        <v>8.7719039916992205</v>
      </c>
      <c r="L31" s="10">
        <v>7.6750564575195304</v>
      </c>
      <c r="M31">
        <v>8.4773979187011701</v>
      </c>
      <c r="N31">
        <v>6.4871406555175799</v>
      </c>
      <c r="O31">
        <v>0</v>
      </c>
      <c r="P31">
        <v>0</v>
      </c>
      <c r="Q31">
        <v>10</v>
      </c>
      <c r="R31" s="16">
        <v>0</v>
      </c>
      <c r="S31" s="16">
        <f t="shared" si="0"/>
        <v>0</v>
      </c>
      <c r="T31">
        <v>2.1371917724609402</v>
      </c>
      <c r="U31">
        <v>2.08469486236572</v>
      </c>
      <c r="V31">
        <v>1.65712606906891</v>
      </c>
      <c r="W31" s="17">
        <v>0.42756879329681402</v>
      </c>
      <c r="X31">
        <v>0.48006570339202898</v>
      </c>
      <c r="Y31">
        <v>0.48006570339202898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</row>
    <row r="32" spans="1:31" x14ac:dyDescent="0.15">
      <c r="A32" s="6">
        <v>930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9.0334587097168004</v>
      </c>
      <c r="L32" s="10">
        <v>5.8283729553222701</v>
      </c>
      <c r="M32">
        <v>4.8437232971191397</v>
      </c>
      <c r="N32">
        <v>4.4408721923828098</v>
      </c>
      <c r="O32">
        <v>1</v>
      </c>
      <c r="P32">
        <v>1</v>
      </c>
      <c r="Q32">
        <v>11</v>
      </c>
      <c r="R32" s="16">
        <v>9.0899999999999995E-2</v>
      </c>
      <c r="S32" s="16">
        <f t="shared" si="0"/>
        <v>0.1</v>
      </c>
      <c r="T32">
        <v>2.7082576751709002</v>
      </c>
      <c r="U32">
        <v>2.61170506477356</v>
      </c>
      <c r="V32">
        <v>2.18743848800659</v>
      </c>
      <c r="W32" s="17">
        <v>0.424266576766968</v>
      </c>
      <c r="X32">
        <v>0.52081918716430697</v>
      </c>
      <c r="Y32">
        <v>0.52081918716430697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6">
        <v>613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8.9966316223144496</v>
      </c>
      <c r="L33" s="10">
        <v>5.2555179595947301</v>
      </c>
      <c r="M33">
        <v>4.5550270080566397</v>
      </c>
      <c r="N33">
        <v>4.4839649200439498</v>
      </c>
      <c r="O33">
        <v>3</v>
      </c>
      <c r="P33">
        <v>3</v>
      </c>
      <c r="Q33">
        <v>13</v>
      </c>
      <c r="R33" s="16">
        <v>0.23080000000000001</v>
      </c>
      <c r="S33" s="16">
        <f t="shared" si="0"/>
        <v>0.3</v>
      </c>
      <c r="T33">
        <v>3.2579421997070299</v>
      </c>
      <c r="U33">
        <v>3.11495757102966</v>
      </c>
      <c r="V33">
        <v>2.7076179981231698</v>
      </c>
      <c r="W33" s="17">
        <v>0.40733957290649397</v>
      </c>
      <c r="X33">
        <v>0.55032420158386197</v>
      </c>
      <c r="Y33">
        <v>0.55032420158386197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977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10.467790603637701</v>
      </c>
      <c r="L34" s="10">
        <v>3.95425605773926</v>
      </c>
      <c r="M34">
        <v>3.54449462890625</v>
      </c>
      <c r="N34">
        <v>6.0931262969970703</v>
      </c>
      <c r="O34">
        <v>3</v>
      </c>
      <c r="P34">
        <v>3</v>
      </c>
      <c r="Q34">
        <v>13</v>
      </c>
      <c r="R34" s="16">
        <v>0.23080000000000001</v>
      </c>
      <c r="S34" s="16">
        <f t="shared" si="0"/>
        <v>0.3</v>
      </c>
      <c r="T34">
        <v>4.0049190521240199</v>
      </c>
      <c r="U34">
        <v>3.8048429489135702</v>
      </c>
      <c r="V34">
        <v>3.3979873657226598</v>
      </c>
      <c r="W34" s="17">
        <v>0.40685558319091802</v>
      </c>
      <c r="X34">
        <v>0.60693168640136697</v>
      </c>
      <c r="Y34">
        <v>0.60693168640136697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927</v>
      </c>
      <c r="B35">
        <v>18</v>
      </c>
      <c r="C35">
        <v>2</v>
      </c>
      <c r="D35">
        <v>10</v>
      </c>
      <c r="E35">
        <v>10</v>
      </c>
      <c r="F35">
        <v>10</v>
      </c>
      <c r="G35">
        <v>0</v>
      </c>
      <c r="H35">
        <v>8</v>
      </c>
      <c r="I35">
        <v>2</v>
      </c>
      <c r="J35">
        <v>0.9</v>
      </c>
      <c r="K35" s="3">
        <v>9.9736137390136701</v>
      </c>
      <c r="L35" s="10">
        <v>1.5282402038574201</v>
      </c>
      <c r="M35">
        <v>0.97539901733398404</v>
      </c>
      <c r="N35">
        <v>7.7925186157226598</v>
      </c>
      <c r="O35">
        <v>5</v>
      </c>
      <c r="P35">
        <v>5</v>
      </c>
      <c r="Q35">
        <v>15</v>
      </c>
      <c r="R35" s="16">
        <v>0.33329999999999999</v>
      </c>
      <c r="S35" s="16">
        <f t="shared" si="0"/>
        <v>0.5</v>
      </c>
      <c r="T35">
        <v>4.7810745239257804</v>
      </c>
      <c r="U35">
        <v>4.3747048377990696</v>
      </c>
      <c r="V35">
        <v>4.1658182144165004</v>
      </c>
      <c r="W35" s="17">
        <v>0.208886623382568</v>
      </c>
      <c r="X35">
        <v>0.61525630950927701</v>
      </c>
      <c r="Y35">
        <v>0.61525630950927701</v>
      </c>
      <c r="Z35">
        <v>0.5</v>
      </c>
      <c r="AA35">
        <v>1</v>
      </c>
      <c r="AB35">
        <v>0.66666666666666696</v>
      </c>
      <c r="AC35">
        <v>0.8</v>
      </c>
      <c r="AD35">
        <v>0</v>
      </c>
      <c r="AE35">
        <v>0.5</v>
      </c>
    </row>
    <row r="36" spans="1:31" x14ac:dyDescent="0.15">
      <c r="A36" s="6">
        <v>426</v>
      </c>
      <c r="B36">
        <v>19</v>
      </c>
      <c r="C36">
        <v>1</v>
      </c>
      <c r="D36">
        <v>10</v>
      </c>
      <c r="E36">
        <v>10</v>
      </c>
      <c r="F36">
        <v>10</v>
      </c>
      <c r="G36">
        <v>0</v>
      </c>
      <c r="H36">
        <v>9</v>
      </c>
      <c r="I36">
        <v>1</v>
      </c>
      <c r="J36">
        <v>0.95</v>
      </c>
      <c r="K36" s="3">
        <v>12.76491355896</v>
      </c>
      <c r="L36" s="10">
        <v>3.09232521057129</v>
      </c>
      <c r="M36">
        <v>2.9012107849121098</v>
      </c>
      <c r="N36">
        <v>8.8361930847168004</v>
      </c>
      <c r="O36">
        <v>4</v>
      </c>
      <c r="P36">
        <v>4</v>
      </c>
      <c r="Q36">
        <v>14</v>
      </c>
      <c r="R36" s="16">
        <v>0.28570000000000001</v>
      </c>
      <c r="S36" s="16">
        <f t="shared" si="0"/>
        <v>0.4</v>
      </c>
      <c r="T36">
        <v>4.0366325378418004</v>
      </c>
      <c r="U36">
        <v>3.8388867378234899</v>
      </c>
      <c r="V36">
        <v>3.4590210914611799</v>
      </c>
      <c r="W36" s="17">
        <v>0.37986564636230502</v>
      </c>
      <c r="X36">
        <v>0.57761144638061501</v>
      </c>
      <c r="Y36">
        <v>0.57761144638061501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578</v>
      </c>
      <c r="B37">
        <v>20</v>
      </c>
      <c r="C37">
        <v>0</v>
      </c>
      <c r="D37">
        <v>10</v>
      </c>
      <c r="E37">
        <v>10</v>
      </c>
      <c r="F37">
        <v>10</v>
      </c>
      <c r="G37">
        <v>0</v>
      </c>
      <c r="H37">
        <v>10</v>
      </c>
      <c r="I37">
        <v>0</v>
      </c>
      <c r="J37">
        <v>1</v>
      </c>
      <c r="K37" s="3">
        <v>9999</v>
      </c>
      <c r="L37" s="10">
        <v>1.38002777099609</v>
      </c>
      <c r="M37">
        <v>9999</v>
      </c>
      <c r="N37">
        <v>9999</v>
      </c>
      <c r="O37">
        <v>7</v>
      </c>
      <c r="P37">
        <v>7</v>
      </c>
      <c r="Q37">
        <v>17</v>
      </c>
      <c r="R37" s="16">
        <v>0.4118</v>
      </c>
      <c r="S37" s="16">
        <f t="shared" si="0"/>
        <v>0.7</v>
      </c>
      <c r="T37">
        <v>5.3295555114746103</v>
      </c>
      <c r="U37">
        <v>5.0252656936645499</v>
      </c>
      <c r="V37">
        <v>4.6884260177612296</v>
      </c>
      <c r="W37" s="17">
        <v>0.33683967590331998</v>
      </c>
      <c r="X37">
        <v>0.64112949371337902</v>
      </c>
      <c r="Y37">
        <v>0.64112949371337902</v>
      </c>
      <c r="Z37">
        <v>0.7</v>
      </c>
      <c r="AA37">
        <v>1</v>
      </c>
      <c r="AB37">
        <v>0.58823529411764697</v>
      </c>
      <c r="AC37">
        <v>0.74074074074074103</v>
      </c>
      <c r="AD37">
        <v>0</v>
      </c>
      <c r="AE37">
        <v>0.3</v>
      </c>
    </row>
    <row r="38" spans="1:31" x14ac:dyDescent="0.15">
      <c r="A38" s="6">
        <v>553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9.3506202697753906</v>
      </c>
      <c r="L38" s="10">
        <v>3.4300975799560498</v>
      </c>
      <c r="M38">
        <v>2.4258232116699201</v>
      </c>
      <c r="N38">
        <v>5.1102981567382804</v>
      </c>
      <c r="O38">
        <v>3</v>
      </c>
      <c r="P38">
        <v>3</v>
      </c>
      <c r="Q38">
        <v>13</v>
      </c>
      <c r="R38" s="16">
        <v>0.23080000000000001</v>
      </c>
      <c r="S38" s="16">
        <f t="shared" si="0"/>
        <v>0.3</v>
      </c>
      <c r="T38">
        <v>4.0341033935546902</v>
      </c>
      <c r="U38">
        <v>3.7965404987335201</v>
      </c>
      <c r="V38">
        <v>3.4373080730438201</v>
      </c>
      <c r="W38" s="17">
        <v>0.35923242568969699</v>
      </c>
      <c r="X38">
        <v>0.59679532051086404</v>
      </c>
      <c r="Y38">
        <v>0.59679532051086404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6">
        <v>974</v>
      </c>
      <c r="B39">
        <v>19</v>
      </c>
      <c r="C39">
        <v>1</v>
      </c>
      <c r="D39">
        <v>10</v>
      </c>
      <c r="E39">
        <v>10</v>
      </c>
      <c r="F39">
        <v>10</v>
      </c>
      <c r="G39">
        <v>0</v>
      </c>
      <c r="H39">
        <v>9</v>
      </c>
      <c r="I39">
        <v>1</v>
      </c>
      <c r="J39">
        <v>0.95</v>
      </c>
      <c r="K39" s="3">
        <v>13.1687889099121</v>
      </c>
      <c r="L39" s="10">
        <v>2.9838104248046902</v>
      </c>
      <c r="M39">
        <v>2.7930278778076199</v>
      </c>
      <c r="N39">
        <v>9.4088058471679705</v>
      </c>
      <c r="O39">
        <v>5</v>
      </c>
      <c r="P39">
        <v>5</v>
      </c>
      <c r="Q39">
        <v>15</v>
      </c>
      <c r="R39" s="16">
        <v>0.33329999999999999</v>
      </c>
      <c r="S39" s="16">
        <f t="shared" si="0"/>
        <v>0.5</v>
      </c>
      <c r="T39">
        <v>4.5915431976318404</v>
      </c>
      <c r="U39">
        <v>4.33931541442871</v>
      </c>
      <c r="V39">
        <v>3.9836831092834499</v>
      </c>
      <c r="W39" s="17">
        <v>0.355632305145264</v>
      </c>
      <c r="X39">
        <v>0.607860088348389</v>
      </c>
      <c r="Y39">
        <v>0.607860088348389</v>
      </c>
      <c r="Z39">
        <v>0.5</v>
      </c>
      <c r="AA39">
        <v>1</v>
      </c>
      <c r="AB39">
        <v>0.66666666666666696</v>
      </c>
      <c r="AC39">
        <v>0.8</v>
      </c>
      <c r="AD39">
        <v>0</v>
      </c>
      <c r="AE39">
        <v>0.5</v>
      </c>
    </row>
    <row r="40" spans="1:31" x14ac:dyDescent="0.15">
      <c r="A40" s="6">
        <v>286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12.8378410339356</v>
      </c>
      <c r="L40" s="10">
        <v>2.9072399139404301</v>
      </c>
      <c r="M40">
        <v>2.6796112060546902</v>
      </c>
      <c r="N40">
        <v>8.7577018737793004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4.4647865295410201</v>
      </c>
      <c r="U40">
        <v>4.2403440475463903</v>
      </c>
      <c r="V40">
        <v>3.8660018444061302</v>
      </c>
      <c r="W40" s="17">
        <v>0.37434220314025901</v>
      </c>
      <c r="X40">
        <v>0.59878468513488803</v>
      </c>
      <c r="Y40">
        <v>0.59878468513488803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560</v>
      </c>
      <c r="B41">
        <v>18</v>
      </c>
      <c r="C41">
        <v>2</v>
      </c>
      <c r="D41">
        <v>10</v>
      </c>
      <c r="E41">
        <v>10</v>
      </c>
      <c r="F41">
        <v>10</v>
      </c>
      <c r="G41">
        <v>0</v>
      </c>
      <c r="H41">
        <v>8</v>
      </c>
      <c r="I41">
        <v>2</v>
      </c>
      <c r="J41">
        <v>0.9</v>
      </c>
      <c r="K41" s="3">
        <v>10.261106491088899</v>
      </c>
      <c r="L41" s="10">
        <v>3.1597480773925799</v>
      </c>
      <c r="M41">
        <v>2.6344470977783199</v>
      </c>
      <c r="N41">
        <v>6.2502002716064498</v>
      </c>
      <c r="O41">
        <v>4</v>
      </c>
      <c r="P41">
        <v>4</v>
      </c>
      <c r="Q41">
        <v>14</v>
      </c>
      <c r="R41" s="16">
        <v>0.28570000000000001</v>
      </c>
      <c r="S41" s="16">
        <f t="shared" si="0"/>
        <v>0.4</v>
      </c>
      <c r="T41">
        <v>4.0092296600341797</v>
      </c>
      <c r="U41">
        <v>3.7924528121948202</v>
      </c>
      <c r="V41">
        <v>3.4356625080108598</v>
      </c>
      <c r="W41" s="17">
        <v>0.35679030418396002</v>
      </c>
      <c r="X41">
        <v>0.57356715202331499</v>
      </c>
      <c r="Y41">
        <v>0.57356715202331499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987</v>
      </c>
      <c r="B42">
        <v>19</v>
      </c>
      <c r="C42">
        <v>1</v>
      </c>
      <c r="D42">
        <v>10</v>
      </c>
      <c r="E42">
        <v>10</v>
      </c>
      <c r="F42">
        <v>10</v>
      </c>
      <c r="G42">
        <v>0</v>
      </c>
      <c r="H42">
        <v>9</v>
      </c>
      <c r="I42">
        <v>1</v>
      </c>
      <c r="J42">
        <v>0.95</v>
      </c>
      <c r="K42" s="3">
        <v>13.11452293396</v>
      </c>
      <c r="L42" s="10">
        <v>3.0455665588378902</v>
      </c>
      <c r="M42">
        <v>2.85603904724121</v>
      </c>
      <c r="N42">
        <v>9.2924613952636701</v>
      </c>
      <c r="O42">
        <v>7</v>
      </c>
      <c r="P42">
        <v>7</v>
      </c>
      <c r="Q42">
        <v>17</v>
      </c>
      <c r="R42" s="16">
        <v>0.4118</v>
      </c>
      <c r="S42" s="16">
        <f t="shared" si="0"/>
        <v>0.7</v>
      </c>
      <c r="T42">
        <v>4.5542678833007804</v>
      </c>
      <c r="U42">
        <v>4.3066840171814</v>
      </c>
      <c r="V42">
        <v>3.95100021362305</v>
      </c>
      <c r="W42" s="17">
        <v>0.35568380355835</v>
      </c>
      <c r="X42">
        <v>0.60326766967773404</v>
      </c>
      <c r="Y42">
        <v>0.60326766967773404</v>
      </c>
      <c r="Z42">
        <v>0.7</v>
      </c>
      <c r="AA42">
        <v>1</v>
      </c>
      <c r="AB42">
        <v>0.58823529411764697</v>
      </c>
      <c r="AC42">
        <v>0.74074074074074103</v>
      </c>
      <c r="AD42">
        <v>0</v>
      </c>
      <c r="AE42">
        <v>0.3</v>
      </c>
    </row>
    <row r="43" spans="1:31" x14ac:dyDescent="0.15">
      <c r="A43" s="8">
        <v>334</v>
      </c>
      <c r="B43" s="1">
        <v>18</v>
      </c>
      <c r="C43" s="1">
        <v>2</v>
      </c>
      <c r="D43" s="1">
        <v>10</v>
      </c>
      <c r="E43" s="1">
        <v>10</v>
      </c>
      <c r="F43" s="1">
        <v>10</v>
      </c>
      <c r="G43" s="1">
        <v>0</v>
      </c>
      <c r="H43" s="1">
        <v>8</v>
      </c>
      <c r="I43" s="1">
        <v>2</v>
      </c>
      <c r="J43" s="1">
        <v>0.9</v>
      </c>
      <c r="K43" s="12">
        <v>9.7976722717285192</v>
      </c>
      <c r="L43" s="12">
        <v>3.17732810974121</v>
      </c>
      <c r="M43" s="1">
        <v>2.6821994781494101</v>
      </c>
      <c r="N43" s="1">
        <v>5.7997856140136701</v>
      </c>
      <c r="O43" s="1">
        <v>3</v>
      </c>
      <c r="P43" s="1">
        <v>3</v>
      </c>
      <c r="Q43" s="1">
        <v>13</v>
      </c>
      <c r="R43" s="19">
        <v>0.23080000000000001</v>
      </c>
      <c r="S43" s="19">
        <f t="shared" si="0"/>
        <v>0.3</v>
      </c>
      <c r="T43" s="1">
        <v>3.8663578033447301</v>
      </c>
      <c r="U43" s="1">
        <v>3.6644842624664302</v>
      </c>
      <c r="V43" s="1">
        <v>3.3028609752654998</v>
      </c>
      <c r="W43" s="12">
        <v>0.36162328720092801</v>
      </c>
      <c r="X43" s="1">
        <v>0.56349682807922397</v>
      </c>
      <c r="Y43" s="1">
        <v>0.56349682807922397</v>
      </c>
      <c r="Z43" s="1">
        <v>0.3</v>
      </c>
      <c r="AA43" s="1">
        <v>1</v>
      </c>
      <c r="AB43" s="1">
        <v>0.76923076923076905</v>
      </c>
      <c r="AC43" s="1">
        <v>0.86956521739130399</v>
      </c>
      <c r="AD43" s="1">
        <v>0</v>
      </c>
      <c r="AE43" s="1">
        <v>0.7</v>
      </c>
    </row>
    <row r="44" spans="1:31" x14ac:dyDescent="0.15">
      <c r="A44" s="6">
        <v>600</v>
      </c>
      <c r="B44">
        <v>20</v>
      </c>
      <c r="C44">
        <v>0</v>
      </c>
      <c r="D44">
        <v>10</v>
      </c>
      <c r="E44">
        <v>10</v>
      </c>
      <c r="F44">
        <v>10</v>
      </c>
      <c r="G44">
        <v>0</v>
      </c>
      <c r="H44">
        <v>10</v>
      </c>
      <c r="I44">
        <v>0</v>
      </c>
      <c r="J44">
        <v>1</v>
      </c>
      <c r="K44" s="3">
        <v>9999</v>
      </c>
      <c r="L44" s="10">
        <v>1.60916519165039</v>
      </c>
      <c r="M44">
        <v>9999</v>
      </c>
      <c r="N44">
        <v>9999</v>
      </c>
      <c r="O44">
        <v>6</v>
      </c>
      <c r="P44">
        <v>6</v>
      </c>
      <c r="Q44">
        <v>16</v>
      </c>
      <c r="R44" s="16">
        <v>0.375</v>
      </c>
      <c r="S44" s="16">
        <f t="shared" si="0"/>
        <v>0.6</v>
      </c>
      <c r="T44">
        <v>5.15582275390625</v>
      </c>
      <c r="U44">
        <v>4.8863143920898402</v>
      </c>
      <c r="V44">
        <v>4.5162019729614302</v>
      </c>
      <c r="W44" s="17">
        <v>0.37011241912841802</v>
      </c>
      <c r="X44">
        <v>0.639620780944824</v>
      </c>
      <c r="Y44">
        <v>0.639620780944824</v>
      </c>
      <c r="Z44">
        <v>0.6</v>
      </c>
      <c r="AA44">
        <v>1</v>
      </c>
      <c r="AB44">
        <v>0.625</v>
      </c>
      <c r="AC44">
        <v>0.76923076923076905</v>
      </c>
      <c r="AD44">
        <v>0</v>
      </c>
      <c r="AE44">
        <v>0.4</v>
      </c>
    </row>
    <row r="45" spans="1:31" x14ac:dyDescent="0.15">
      <c r="A45" s="6">
        <v>99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10.4580535888672</v>
      </c>
      <c r="L45" s="10">
        <v>3.2479400634765598</v>
      </c>
      <c r="M45">
        <v>2.7112960815429701</v>
      </c>
      <c r="N45">
        <v>6.3294010162353498</v>
      </c>
      <c r="O45">
        <v>3</v>
      </c>
      <c r="P45">
        <v>3</v>
      </c>
      <c r="Q45">
        <v>13</v>
      </c>
      <c r="R45" s="16">
        <v>0.23080000000000001</v>
      </c>
      <c r="S45" s="16">
        <f t="shared" si="0"/>
        <v>0.3</v>
      </c>
      <c r="T45">
        <v>3.6910438537597701</v>
      </c>
      <c r="U45">
        <v>3.5275208950042698</v>
      </c>
      <c r="V45">
        <v>3.1580781936645499</v>
      </c>
      <c r="W45" s="17">
        <v>0.36944270133972201</v>
      </c>
      <c r="X45">
        <v>0.53296566009521495</v>
      </c>
      <c r="Y45">
        <v>0.53296566009521495</v>
      </c>
      <c r="Z45">
        <v>0.3</v>
      </c>
      <c r="AA45">
        <v>1</v>
      </c>
      <c r="AB45">
        <v>0.76923076923076905</v>
      </c>
      <c r="AC45">
        <v>0.86956521739130399</v>
      </c>
      <c r="AD45">
        <v>0</v>
      </c>
      <c r="AE45">
        <v>0.7</v>
      </c>
    </row>
    <row r="46" spans="1:31" x14ac:dyDescent="0.15">
      <c r="A46" s="6">
        <v>421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10.324913024902299</v>
      </c>
      <c r="L46" s="10">
        <v>3.7413082122802699</v>
      </c>
      <c r="M46">
        <v>3.3769016265869101</v>
      </c>
      <c r="N46">
        <v>6.4074726104736301</v>
      </c>
      <c r="O46">
        <v>6</v>
      </c>
      <c r="P46">
        <v>6</v>
      </c>
      <c r="Q46">
        <v>16</v>
      </c>
      <c r="R46" s="16">
        <v>0.375</v>
      </c>
      <c r="S46" s="16">
        <f t="shared" si="0"/>
        <v>0.6</v>
      </c>
      <c r="T46">
        <v>4.0800895690918004</v>
      </c>
      <c r="U46">
        <v>3.8440616130828902</v>
      </c>
      <c r="V46">
        <v>3.4748260974884002</v>
      </c>
      <c r="W46" s="17">
        <v>0.36923551559448198</v>
      </c>
      <c r="X46">
        <v>0.605263471603394</v>
      </c>
      <c r="Y46">
        <v>0.605263471603394</v>
      </c>
      <c r="Z46">
        <v>0.6</v>
      </c>
      <c r="AA46">
        <v>1</v>
      </c>
      <c r="AB46">
        <v>0.625</v>
      </c>
      <c r="AC46">
        <v>0.76923076923076905</v>
      </c>
      <c r="AD46">
        <v>0</v>
      </c>
      <c r="AE46">
        <v>0.4</v>
      </c>
    </row>
    <row r="47" spans="1:31" x14ac:dyDescent="0.15">
      <c r="A47" s="6">
        <v>160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9.7188396453857404</v>
      </c>
      <c r="L47" s="10">
        <v>3.1543941497802699</v>
      </c>
      <c r="M47">
        <v>2.6168231964111301</v>
      </c>
      <c r="N47">
        <v>5.5176906585693404</v>
      </c>
      <c r="O47">
        <v>3</v>
      </c>
      <c r="P47">
        <v>3</v>
      </c>
      <c r="Q47">
        <v>13</v>
      </c>
      <c r="R47" s="16">
        <v>0.23080000000000001</v>
      </c>
      <c r="S47" s="16">
        <f t="shared" si="0"/>
        <v>0.3</v>
      </c>
      <c r="T47">
        <v>4.13474464416504</v>
      </c>
      <c r="U47">
        <v>3.91542744636536</v>
      </c>
      <c r="V47">
        <v>3.5470154285430899</v>
      </c>
      <c r="W47" s="17">
        <v>0.36841201782226601</v>
      </c>
      <c r="X47">
        <v>0.58772921562194802</v>
      </c>
      <c r="Y47">
        <v>0.58772921562194802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804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9.2121372222900408</v>
      </c>
      <c r="L48" s="10">
        <v>3.6844596862793</v>
      </c>
      <c r="M48">
        <v>2.8261775970459002</v>
      </c>
      <c r="N48">
        <v>5.0357398986816397</v>
      </c>
      <c r="O48">
        <v>4</v>
      </c>
      <c r="P48">
        <v>4</v>
      </c>
      <c r="Q48">
        <v>14</v>
      </c>
      <c r="R48" s="16">
        <v>0.28570000000000001</v>
      </c>
      <c r="S48" s="16">
        <f t="shared" si="0"/>
        <v>0.4</v>
      </c>
      <c r="T48">
        <v>3.9346790313720699</v>
      </c>
      <c r="U48">
        <v>3.6910636425018302</v>
      </c>
      <c r="V48">
        <v>3.3227219581603999</v>
      </c>
      <c r="W48" s="17">
        <v>0.368341684341431</v>
      </c>
      <c r="X48">
        <v>0.61195707321167003</v>
      </c>
      <c r="Y48">
        <v>0.61195707321167003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188</v>
      </c>
      <c r="B49">
        <v>17</v>
      </c>
      <c r="C49">
        <v>3</v>
      </c>
      <c r="D49">
        <v>10</v>
      </c>
      <c r="E49">
        <v>10</v>
      </c>
      <c r="F49">
        <v>10</v>
      </c>
      <c r="G49">
        <v>0</v>
      </c>
      <c r="H49">
        <v>7</v>
      </c>
      <c r="I49">
        <v>3</v>
      </c>
      <c r="J49">
        <v>0.85</v>
      </c>
      <c r="K49" s="3">
        <v>9.6096973419189506</v>
      </c>
      <c r="L49" s="10">
        <v>3.4760990142822301</v>
      </c>
      <c r="M49">
        <v>2.4838180541992201</v>
      </c>
      <c r="N49">
        <v>5.4546699523925799</v>
      </c>
      <c r="O49">
        <v>3</v>
      </c>
      <c r="P49">
        <v>3</v>
      </c>
      <c r="Q49">
        <v>13</v>
      </c>
      <c r="R49" s="16">
        <v>0.23080000000000001</v>
      </c>
      <c r="S49" s="16">
        <f t="shared" si="0"/>
        <v>0.3</v>
      </c>
      <c r="T49">
        <v>3.92158699035644</v>
      </c>
      <c r="U49">
        <v>3.67017674446106</v>
      </c>
      <c r="V49">
        <v>3.3030018806457502</v>
      </c>
      <c r="W49" s="17">
        <v>0.36717486381530801</v>
      </c>
      <c r="X49">
        <v>0.61858510971069303</v>
      </c>
      <c r="Y49">
        <v>0.61858510971069303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965</v>
      </c>
      <c r="B50">
        <v>19</v>
      </c>
      <c r="C50">
        <v>1</v>
      </c>
      <c r="D50">
        <v>10</v>
      </c>
      <c r="E50">
        <v>10</v>
      </c>
      <c r="F50">
        <v>10</v>
      </c>
      <c r="G50">
        <v>0</v>
      </c>
      <c r="H50">
        <v>9</v>
      </c>
      <c r="I50">
        <v>1</v>
      </c>
      <c r="J50">
        <v>0.95</v>
      </c>
      <c r="K50" s="3">
        <v>12.5211086273193</v>
      </c>
      <c r="L50" s="10">
        <v>2.5494575500488299</v>
      </c>
      <c r="M50">
        <v>2.31388664245606</v>
      </c>
      <c r="N50">
        <v>8.7239055633544904</v>
      </c>
      <c r="O50">
        <v>7</v>
      </c>
      <c r="P50">
        <v>7</v>
      </c>
      <c r="Q50">
        <v>17</v>
      </c>
      <c r="R50" s="16">
        <v>0.4118</v>
      </c>
      <c r="S50" s="16">
        <f t="shared" si="0"/>
        <v>0.7</v>
      </c>
      <c r="T50">
        <v>4.3991069793701199</v>
      </c>
      <c r="U50">
        <v>4.1645359992981001</v>
      </c>
      <c r="V50">
        <v>3.8337669372558598</v>
      </c>
      <c r="W50" s="17">
        <v>0.330769062042236</v>
      </c>
      <c r="X50">
        <v>0.56534004211425803</v>
      </c>
      <c r="Y50">
        <v>0.56534004211425803</v>
      </c>
      <c r="Z50">
        <v>0.7</v>
      </c>
      <c r="AA50">
        <v>1</v>
      </c>
      <c r="AB50">
        <v>0.58823529411764697</v>
      </c>
      <c r="AC50">
        <v>0.74074074074074103</v>
      </c>
      <c r="AD50">
        <v>0</v>
      </c>
      <c r="AE50">
        <v>0.3</v>
      </c>
    </row>
    <row r="51" spans="1:31" x14ac:dyDescent="0.15">
      <c r="A51" s="6">
        <v>602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10.192476272583001</v>
      </c>
      <c r="L51" s="10">
        <v>2.9104270935058598</v>
      </c>
      <c r="M51">
        <v>2.3252792358398402</v>
      </c>
      <c r="N51">
        <v>6.1768379211425799</v>
      </c>
      <c r="O51">
        <v>5</v>
      </c>
      <c r="P51">
        <v>5</v>
      </c>
      <c r="Q51">
        <v>15</v>
      </c>
      <c r="R51" s="16">
        <v>0.33329999999999999</v>
      </c>
      <c r="S51" s="16">
        <f t="shared" si="0"/>
        <v>0.5</v>
      </c>
      <c r="T51">
        <v>4.1273612976074201</v>
      </c>
      <c r="U51">
        <v>3.8802869319915798</v>
      </c>
      <c r="V51">
        <v>3.5175795555114702</v>
      </c>
      <c r="W51" s="17">
        <v>0.36270737648010198</v>
      </c>
      <c r="X51">
        <v>0.60978174209594704</v>
      </c>
      <c r="Y51">
        <v>0.60978174209594704</v>
      </c>
      <c r="Z51">
        <v>0.5</v>
      </c>
      <c r="AA51">
        <v>1</v>
      </c>
      <c r="AB51">
        <v>0.66666666666666696</v>
      </c>
      <c r="AC51">
        <v>0.8</v>
      </c>
      <c r="AD51">
        <v>0</v>
      </c>
      <c r="AE51">
        <v>0.5</v>
      </c>
    </row>
    <row r="52" spans="1:31" x14ac:dyDescent="0.15">
      <c r="A52" s="6">
        <v>814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 s="3">
        <v>8.7280445098877006</v>
      </c>
      <c r="L52" s="10">
        <v>3.9425106048584002</v>
      </c>
      <c r="M52">
        <v>3.1601314544677699</v>
      </c>
      <c r="N52">
        <v>4.2285442352294904</v>
      </c>
      <c r="O52">
        <v>2</v>
      </c>
      <c r="P52">
        <v>2</v>
      </c>
      <c r="Q52">
        <v>12</v>
      </c>
      <c r="R52" s="16">
        <v>0.16669999999999999</v>
      </c>
      <c r="S52" s="16">
        <f t="shared" si="0"/>
        <v>0.2</v>
      </c>
      <c r="T52">
        <v>3.6649322509765598</v>
      </c>
      <c r="U52">
        <v>3.4909923076629599</v>
      </c>
      <c r="V52">
        <v>3.1285991668701199</v>
      </c>
      <c r="W52" s="17">
        <v>0.36239314079284701</v>
      </c>
      <c r="X52">
        <v>0.53633308410644498</v>
      </c>
      <c r="Y52">
        <v>0.53633308410644498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s="3" customFormat="1" x14ac:dyDescent="0.15">
      <c r="K53" s="13" t="s">
        <v>29</v>
      </c>
      <c r="L53" s="10">
        <f>AVERAGE(L2:L52)</f>
        <v>2.5056358038210402</v>
      </c>
      <c r="W53" s="17">
        <f t="shared" ref="W53:AE53" si="1">AVERAGE(W2:W52)</f>
        <v>0.29055103367450191</v>
      </c>
      <c r="Z53" s="3">
        <f t="shared" si="1"/>
        <v>0.51372549019607838</v>
      </c>
      <c r="AA53" s="3">
        <f t="shared" si="1"/>
        <v>0.99803921568627452</v>
      </c>
      <c r="AB53" s="3">
        <f t="shared" si="1"/>
        <v>0.6808285172472025</v>
      </c>
      <c r="AC53" s="3">
        <f t="shared" si="1"/>
        <v>0.80295595030462874</v>
      </c>
      <c r="AD53" s="3">
        <f t="shared" si="1"/>
        <v>1.9607843137254902E-3</v>
      </c>
      <c r="AE53" s="3">
        <f t="shared" si="1"/>
        <v>0.48431372549019608</v>
      </c>
    </row>
    <row r="54" spans="1:31" s="3" customFormat="1" x14ac:dyDescent="0.15">
      <c r="K54" s="14" t="s">
        <v>30</v>
      </c>
      <c r="L54" s="10">
        <f>MAX(L2:L52)</f>
        <v>7.6750564575195304</v>
      </c>
      <c r="W54" s="17">
        <f t="shared" ref="W54:AE54" si="2">MAX(W2:W52)</f>
        <v>0.466185092926025</v>
      </c>
      <c r="Z54" s="3">
        <f t="shared" si="2"/>
        <v>0.8</v>
      </c>
      <c r="AA54" s="3">
        <f t="shared" si="2"/>
        <v>1</v>
      </c>
      <c r="AB54" s="3">
        <f t="shared" si="2"/>
        <v>1</v>
      </c>
      <c r="AC54" s="3">
        <f t="shared" si="2"/>
        <v>1</v>
      </c>
      <c r="AD54" s="3">
        <f t="shared" si="2"/>
        <v>0.1</v>
      </c>
      <c r="AE54" s="3">
        <f t="shared" si="2"/>
        <v>1</v>
      </c>
    </row>
    <row r="55" spans="1:31" s="3" customFormat="1" x14ac:dyDescent="0.15">
      <c r="L55" s="10">
        <f>MIN(L2:L52)</f>
        <v>0.62315750122070301</v>
      </c>
      <c r="W55" s="17">
        <f t="shared" ref="W55:AE55" si="3">MIN(W2:W52)</f>
        <v>0.140635967254639</v>
      </c>
      <c r="Z55" s="3">
        <f t="shared" si="3"/>
        <v>0</v>
      </c>
      <c r="AA55" s="3">
        <f t="shared" si="3"/>
        <v>0.9</v>
      </c>
      <c r="AB55" s="3">
        <f t="shared" si="3"/>
        <v>0.55555555555555602</v>
      </c>
      <c r="AC55" s="3">
        <f t="shared" si="3"/>
        <v>0.71428571428571397</v>
      </c>
      <c r="AD55" s="3">
        <f t="shared" si="3"/>
        <v>0</v>
      </c>
      <c r="AE55" s="3">
        <f t="shared" si="3"/>
        <v>0.2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s="3" t="s">
        <v>164</v>
      </c>
      <c r="N62" s="3" t="s">
        <v>167</v>
      </c>
      <c r="P62" s="3" t="s">
        <v>97</v>
      </c>
      <c r="Q62" s="3"/>
      <c r="R62" s="3"/>
      <c r="S62" s="3"/>
      <c r="W62" s="17"/>
    </row>
    <row r="63" spans="1:31" x14ac:dyDescent="0.15">
      <c r="K63" s="3"/>
      <c r="L63" s="3"/>
      <c r="P63" s="3">
        <v>0.2</v>
      </c>
      <c r="Q63" s="3">
        <v>-400</v>
      </c>
      <c r="R63" s="3">
        <v>1600</v>
      </c>
      <c r="S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1</v>
      </c>
      <c r="M64">
        <v>30</v>
      </c>
      <c r="P64" s="3">
        <v>0.4</v>
      </c>
      <c r="Q64" s="3">
        <v>-800</v>
      </c>
      <c r="R64" s="3">
        <v>1200</v>
      </c>
      <c r="S64" s="3">
        <v>60</v>
      </c>
      <c r="W64" s="17"/>
    </row>
    <row r="65" spans="11:23" s="26" customFormat="1" x14ac:dyDescent="0.15">
      <c r="K65" s="27" t="s">
        <v>66</v>
      </c>
      <c r="L65" s="27">
        <f>COUNTIF(L2:L52,"&lt;0.838")-COUNTIF(L2:L52,"&lt;0.643")</f>
        <v>11</v>
      </c>
      <c r="P65" s="3">
        <v>0.45</v>
      </c>
      <c r="Q65" s="3">
        <v>-900</v>
      </c>
      <c r="R65" s="3">
        <v>1100</v>
      </c>
      <c r="S65" s="3">
        <v>55</v>
      </c>
      <c r="W65" s="27"/>
    </row>
    <row r="66" spans="11:23" x14ac:dyDescent="0.15">
      <c r="K66" s="3" t="s">
        <v>67</v>
      </c>
      <c r="L66" s="3">
        <f>COUNTIF(L2:L52,"&lt;1.033")-COUNTIF(L2:L52,"&lt;0.838")</f>
        <v>11</v>
      </c>
      <c r="M66">
        <v>70</v>
      </c>
      <c r="P66" s="3">
        <v>0.49</v>
      </c>
      <c r="Q66" s="3">
        <v>-980</v>
      </c>
      <c r="R66" s="3">
        <v>1020</v>
      </c>
      <c r="S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1</v>
      </c>
      <c r="W68" s="17"/>
    </row>
    <row r="69" spans="11:23" x14ac:dyDescent="0.15">
      <c r="K69" s="3" t="s">
        <v>70</v>
      </c>
      <c r="L69" s="3">
        <f>COUNTIF(L2:L52,"&lt;1.618")-COUNTIF(L2:L52,"&lt;1.423")</f>
        <v>2</v>
      </c>
      <c r="M69" s="3">
        <v>3</v>
      </c>
      <c r="W69" s="3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3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3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3"/>
    </row>
    <row r="74" spans="11:23" x14ac:dyDescent="0.15">
      <c r="K74" s="3" t="s">
        <v>75</v>
      </c>
      <c r="L74" s="3">
        <f>COUNTIF(L2:L52,"&lt;2.593")-COUNTIF(L2:L52,"&lt;2.398")</f>
        <v>1</v>
      </c>
      <c r="M74" s="3">
        <v>16</v>
      </c>
      <c r="W74" s="3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3"/>
    </row>
    <row r="76" spans="11:23" x14ac:dyDescent="0.15">
      <c r="K76" s="3" t="s">
        <v>77</v>
      </c>
      <c r="L76" s="3">
        <f>COUNTIF(L2:L52,"&lt;2.983")-COUNTIF(L2:L52,"&lt;2.788")</f>
        <v>2</v>
      </c>
      <c r="M76" s="3">
        <v>11</v>
      </c>
      <c r="W76" s="3"/>
    </row>
    <row r="77" spans="11:23" x14ac:dyDescent="0.15">
      <c r="K77" s="3" t="s">
        <v>78</v>
      </c>
      <c r="L77" s="3">
        <f>COUNTIF(L2:L52,"&lt;3.178")-COUNTIF(L2:L52,"&lt;2.983")</f>
        <v>6</v>
      </c>
      <c r="M77" s="3">
        <v>8</v>
      </c>
      <c r="W77" s="3"/>
    </row>
    <row r="78" spans="11:23" x14ac:dyDescent="0.15">
      <c r="K78" s="3" t="s">
        <v>79</v>
      </c>
      <c r="L78" s="3">
        <f>COUNTIF(L2:L52,"&lt;3.373")-COUNTIF(L2:L52,"&lt;3.178")</f>
        <v>1</v>
      </c>
      <c r="M78" s="3">
        <v>6</v>
      </c>
      <c r="W78" s="3"/>
    </row>
    <row r="79" spans="11:23" x14ac:dyDescent="0.15">
      <c r="K79" s="3" t="s">
        <v>80</v>
      </c>
      <c r="L79" s="3">
        <f>COUNTIF(L2:L52,"&lt;3.568")-COUNTIF(L2:L52,"&lt;3.373")</f>
        <v>3</v>
      </c>
      <c r="M79" s="3">
        <v>3</v>
      </c>
      <c r="W79" s="3"/>
    </row>
    <row r="80" spans="11:23" x14ac:dyDescent="0.15">
      <c r="K80" s="3" t="s">
        <v>81</v>
      </c>
      <c r="L80" s="3">
        <f>COUNTIF(L2:L52,"&lt;3.763")-COUNTIF(L2:L52,"&lt;3.568")</f>
        <v>2</v>
      </c>
      <c r="W80" s="3"/>
    </row>
    <row r="81" spans="11:23" x14ac:dyDescent="0.15">
      <c r="K81" s="3" t="s">
        <v>82</v>
      </c>
      <c r="L81" s="3">
        <f>COUNTIF(L2:L52,"&lt;3.958")-COUNTIF(L2:L52,"&lt;3.763")</f>
        <v>2</v>
      </c>
      <c r="W81" s="17"/>
    </row>
    <row r="82" spans="11:23" x14ac:dyDescent="0.15">
      <c r="K82" s="3" t="s">
        <v>83</v>
      </c>
      <c r="L82" s="3">
        <f>COUNTIF(L2:L52,"&lt;4.153")-COUNTIF(L2:L52,"&lt;3.958")</f>
        <v>1</v>
      </c>
      <c r="W82" s="3"/>
    </row>
    <row r="83" spans="11:23" x14ac:dyDescent="0.15">
      <c r="K83" s="3" t="s">
        <v>84</v>
      </c>
      <c r="L83" s="3">
        <f>COUNTIF(L2:L52,"&lt;4.348")-COUNTIF(L2:L52,"&lt;4.153")</f>
        <v>0</v>
      </c>
      <c r="W83" s="17"/>
    </row>
    <row r="84" spans="11:23" x14ac:dyDescent="0.15">
      <c r="K84" s="3" t="s">
        <v>85</v>
      </c>
      <c r="L84" s="3">
        <f>COUNTIF(L2:L52,"&lt;4.543")-COUNTIF(L2:L52,"&lt;4.348")</f>
        <v>0</v>
      </c>
      <c r="N84" s="3">
        <v>1.9079999999999999</v>
      </c>
      <c r="O84" s="3">
        <v>0.155</v>
      </c>
      <c r="W84" s="17"/>
    </row>
    <row r="85" spans="11:23" x14ac:dyDescent="0.15">
      <c r="K85" s="3" t="s">
        <v>86</v>
      </c>
      <c r="L85" s="3">
        <f>COUNTIF(L2:L52,"&lt;4.738")-COUNTIF(L2:L52,"&lt;4.543")</f>
        <v>0</v>
      </c>
      <c r="N85" s="3">
        <v>2.5009999999999999</v>
      </c>
      <c r="O85" s="3">
        <v>0.21299999999999999</v>
      </c>
      <c r="W85" s="17"/>
    </row>
    <row r="86" spans="11:23" x14ac:dyDescent="0.15">
      <c r="K86" s="3" t="s">
        <v>87</v>
      </c>
      <c r="L86" s="3">
        <f>COUNTIF(L2:L52,"&lt;4.933")-COUNTIF(L2:L52,"&lt;4.738")</f>
        <v>0</v>
      </c>
      <c r="N86" s="3">
        <v>3.472</v>
      </c>
      <c r="O86" s="3">
        <v>0.29099999999999998</v>
      </c>
      <c r="W86" s="17"/>
    </row>
    <row r="87" spans="11:23" x14ac:dyDescent="0.15">
      <c r="K87" s="3" t="s">
        <v>88</v>
      </c>
      <c r="L87" s="3">
        <f>COUNTIF(L2:L52,"&lt;5.128")-COUNTIF(L2:L52,"&lt;4.933")</f>
        <v>0</v>
      </c>
      <c r="W87" s="17"/>
    </row>
    <row r="88" spans="11:23" x14ac:dyDescent="0.15">
      <c r="K88" s="3" t="s">
        <v>89</v>
      </c>
      <c r="L88" s="3">
        <f>COUNTIF(L2:L52,"&lt;5.323")-COUNTIF(L2:L52,"&lt;5.128")</f>
        <v>1</v>
      </c>
      <c r="W88" s="17"/>
    </row>
    <row r="89" spans="11:23" x14ac:dyDescent="0.15">
      <c r="K89" s="3" t="s">
        <v>90</v>
      </c>
      <c r="L89" s="3">
        <f>COUNTIF(L2:L52,"&lt;5.518")-COUNTIF(L2:L52,"&lt;5.323")</f>
        <v>1</v>
      </c>
      <c r="W89" s="17"/>
    </row>
    <row r="90" spans="11:23" x14ac:dyDescent="0.15">
      <c r="K90" s="3" t="s">
        <v>91</v>
      </c>
      <c r="L90" s="3">
        <f>COUNTIF(L2:L52,"&lt;5.713")-COUNTIF(L2:L52,"&lt;5.518")</f>
        <v>0</v>
      </c>
      <c r="W90" s="17"/>
    </row>
    <row r="91" spans="11:23" x14ac:dyDescent="0.15">
      <c r="K91" s="3" t="s">
        <v>92</v>
      </c>
      <c r="L91" s="3">
        <f>COUNTIF(L2:L52,"&lt;5.908")-COUNTIF(L2:L52,"&lt;5.713")</f>
        <v>1</v>
      </c>
      <c r="W91" s="17"/>
    </row>
    <row r="92" spans="11:23" x14ac:dyDescent="0.15">
      <c r="K92" s="3" t="s">
        <v>93</v>
      </c>
      <c r="L92" s="3">
        <f>COUNTIF(L2:L52,"&lt;6.103")-COUNTIF(L2:L52,"&lt;5.908")</f>
        <v>0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2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E124"/>
  <sheetViews>
    <sheetView topLeftCell="I103" workbookViewId="0">
      <selection activeCell="I1" sqref="A1:XFD124"/>
    </sheetView>
  </sheetViews>
  <sheetFormatPr defaultColWidth="8.875" defaultRowHeight="13.5" x14ac:dyDescent="0.15"/>
  <cols>
    <col min="11" max="12" width="21" customWidth="1"/>
    <col min="13" max="14" width="12.875"/>
    <col min="20" max="22" width="12.875"/>
    <col min="23" max="23" width="23.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s="1" customFormat="1" x14ac:dyDescent="0.15">
      <c r="A2" s="8">
        <v>292</v>
      </c>
      <c r="B2" s="1">
        <v>17</v>
      </c>
      <c r="C2" s="1">
        <v>3</v>
      </c>
      <c r="D2" s="1">
        <v>10</v>
      </c>
      <c r="E2" s="1">
        <v>10</v>
      </c>
      <c r="F2" s="1">
        <v>10</v>
      </c>
      <c r="G2" s="1">
        <v>0</v>
      </c>
      <c r="H2" s="1">
        <v>7</v>
      </c>
      <c r="I2" s="1">
        <v>3</v>
      </c>
      <c r="J2" s="1">
        <v>0.85</v>
      </c>
      <c r="K2" s="12">
        <v>8.8602695465087908</v>
      </c>
      <c r="L2" s="12">
        <v>1.0189895629882799</v>
      </c>
      <c r="M2" s="1">
        <v>0.165855407714844</v>
      </c>
      <c r="N2" s="1">
        <v>8.3580570220947301</v>
      </c>
      <c r="O2" s="1">
        <v>7</v>
      </c>
      <c r="P2" s="1">
        <v>7</v>
      </c>
      <c r="Q2" s="1">
        <v>17</v>
      </c>
      <c r="R2" s="19">
        <v>0.4118</v>
      </c>
      <c r="S2" s="19">
        <f>O2/E2</f>
        <v>0.7</v>
      </c>
      <c r="T2" s="1">
        <v>4.7867164611816397</v>
      </c>
      <c r="U2" s="1">
        <v>4.2340841293334996</v>
      </c>
      <c r="V2" s="1">
        <v>4.1894226074218697</v>
      </c>
      <c r="W2" s="12">
        <v>4.4661521911621101E-2</v>
      </c>
      <c r="X2" s="1">
        <v>0.59729385375976596</v>
      </c>
      <c r="Y2" s="1">
        <v>0.59729385375976596</v>
      </c>
      <c r="Z2" s="1">
        <v>0.7</v>
      </c>
      <c r="AA2" s="1">
        <v>1</v>
      </c>
      <c r="AB2" s="1">
        <v>0.58823529411764697</v>
      </c>
      <c r="AC2" s="1">
        <v>0.74074074074074103</v>
      </c>
      <c r="AD2" s="1">
        <v>0</v>
      </c>
      <c r="AE2" s="1">
        <v>0.3</v>
      </c>
    </row>
    <row r="3" spans="1:31" x14ac:dyDescent="0.15">
      <c r="A3" s="6">
        <v>484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 s="3">
        <v>8.8144931793212908</v>
      </c>
      <c r="L3" s="10">
        <v>1.7835502624511701</v>
      </c>
      <c r="M3">
        <v>0.373977661132812</v>
      </c>
      <c r="N3">
        <v>8.1943149566650408</v>
      </c>
      <c r="O3">
        <v>6</v>
      </c>
      <c r="P3">
        <v>6</v>
      </c>
      <c r="Q3">
        <v>16</v>
      </c>
      <c r="R3" s="16">
        <v>0.375</v>
      </c>
      <c r="S3" s="16">
        <f>O3/E3</f>
        <v>0.6</v>
      </c>
      <c r="T3">
        <v>4.7864646911621103</v>
      </c>
      <c r="U3">
        <v>4.2123579978942898</v>
      </c>
      <c r="V3">
        <v>4.1573114395141602</v>
      </c>
      <c r="W3" s="17">
        <v>5.5046558380127002E-2</v>
      </c>
      <c r="X3">
        <v>0.629153251647949</v>
      </c>
      <c r="Y3">
        <v>0.629153251647949</v>
      </c>
      <c r="Z3">
        <v>0.6</v>
      </c>
      <c r="AA3">
        <v>1</v>
      </c>
      <c r="AB3">
        <v>0.625</v>
      </c>
      <c r="AC3">
        <v>0.76923076923076905</v>
      </c>
      <c r="AD3">
        <v>0</v>
      </c>
      <c r="AE3">
        <v>0.4</v>
      </c>
    </row>
    <row r="4" spans="1:31" x14ac:dyDescent="0.15">
      <c r="A4" s="6">
        <v>661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8.7279930114746094</v>
      </c>
      <c r="L4" s="10">
        <v>1.0829391479492201</v>
      </c>
      <c r="M4">
        <v>0.19642257690429701</v>
      </c>
      <c r="N4">
        <v>7.9664554595947301</v>
      </c>
      <c r="O4">
        <v>6</v>
      </c>
      <c r="P4">
        <v>6</v>
      </c>
      <c r="Q4">
        <v>16</v>
      </c>
      <c r="R4" s="16">
        <v>0.375</v>
      </c>
      <c r="S4" s="16">
        <f t="shared" ref="S4:S14" si="0">O4/E4</f>
        <v>0.6</v>
      </c>
      <c r="T4">
        <v>4.7782096862793004</v>
      </c>
      <c r="U4">
        <v>4.2460188865661603</v>
      </c>
      <c r="V4">
        <v>4.1772184371948198</v>
      </c>
      <c r="W4" s="17">
        <v>6.8800449371337905E-2</v>
      </c>
      <c r="X4">
        <v>0.60099124908447299</v>
      </c>
      <c r="Y4">
        <v>0.60099124908447299</v>
      </c>
      <c r="Z4">
        <v>0.6</v>
      </c>
      <c r="AA4">
        <v>1</v>
      </c>
      <c r="AB4">
        <v>0.625</v>
      </c>
      <c r="AC4">
        <v>0.76923076923076905</v>
      </c>
      <c r="AD4">
        <v>0</v>
      </c>
      <c r="AE4">
        <v>0.4</v>
      </c>
    </row>
    <row r="5" spans="1:31" x14ac:dyDescent="0.15">
      <c r="A5" s="6">
        <v>769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8.2580490112304705</v>
      </c>
      <c r="L5" s="10">
        <v>1.09774971008301</v>
      </c>
      <c r="M5">
        <v>0.32152175903320301</v>
      </c>
      <c r="N5">
        <v>7.6415824890136701</v>
      </c>
      <c r="O5">
        <v>6</v>
      </c>
      <c r="P5">
        <v>6</v>
      </c>
      <c r="Q5">
        <v>15</v>
      </c>
      <c r="R5" s="16">
        <v>0.4</v>
      </c>
      <c r="S5" s="16">
        <f t="shared" si="0"/>
        <v>0.6</v>
      </c>
      <c r="T5">
        <v>4.3642616271972701</v>
      </c>
      <c r="U5">
        <v>3.8643605709075901</v>
      </c>
      <c r="V5">
        <v>3.8187141418457</v>
      </c>
      <c r="W5" s="17">
        <v>4.56464290618896E-2</v>
      </c>
      <c r="X5">
        <v>0.54554748535156194</v>
      </c>
      <c r="Y5">
        <v>0.54554748535156194</v>
      </c>
      <c r="Z5">
        <v>0.6</v>
      </c>
      <c r="AA5">
        <v>0.9</v>
      </c>
      <c r="AB5">
        <v>0.6</v>
      </c>
      <c r="AC5">
        <v>0.72</v>
      </c>
      <c r="AD5">
        <v>0.1</v>
      </c>
      <c r="AE5">
        <v>0.3</v>
      </c>
    </row>
    <row r="6" spans="1:31" x14ac:dyDescent="0.15">
      <c r="A6" s="6">
        <v>347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8.5422458648681605</v>
      </c>
      <c r="L6" s="10">
        <v>1.11917877197266</v>
      </c>
      <c r="M6">
        <v>0.28966140747070301</v>
      </c>
      <c r="N6">
        <v>7.8393249511718697</v>
      </c>
      <c r="O6">
        <v>7</v>
      </c>
      <c r="P6">
        <v>7</v>
      </c>
      <c r="Q6">
        <v>17</v>
      </c>
      <c r="R6" s="16">
        <v>0.4118</v>
      </c>
      <c r="S6" s="16">
        <f t="shared" si="0"/>
        <v>0.7</v>
      </c>
      <c r="T6">
        <v>4.8530902862548801</v>
      </c>
      <c r="U6">
        <v>4.2982110977172896</v>
      </c>
      <c r="V6">
        <v>4.2352571487426802</v>
      </c>
      <c r="W6" s="17">
        <v>6.2953948974609403E-2</v>
      </c>
      <c r="X6">
        <v>0.61783313751220703</v>
      </c>
      <c r="Y6">
        <v>0.61783313751220703</v>
      </c>
      <c r="Z6">
        <v>0.7</v>
      </c>
      <c r="AA6">
        <v>1</v>
      </c>
      <c r="AB6">
        <v>0.58823529411764697</v>
      </c>
      <c r="AC6">
        <v>0.74074074074074103</v>
      </c>
      <c r="AD6">
        <v>0</v>
      </c>
      <c r="AE6">
        <v>0.3</v>
      </c>
    </row>
    <row r="7" spans="1:31" x14ac:dyDescent="0.15">
      <c r="A7" s="6">
        <v>550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 s="3">
        <v>8.6461982727050799</v>
      </c>
      <c r="L7" s="10">
        <v>1.7879829406738299</v>
      </c>
      <c r="M7">
        <v>0.401031494140625</v>
      </c>
      <c r="N7">
        <v>7.96299171447754</v>
      </c>
      <c r="O7">
        <v>5</v>
      </c>
      <c r="P7">
        <v>5</v>
      </c>
      <c r="Q7">
        <v>14</v>
      </c>
      <c r="R7" s="16">
        <v>0.35709999999999997</v>
      </c>
      <c r="S7" s="16">
        <f t="shared" si="0"/>
        <v>0.5</v>
      </c>
      <c r="T7">
        <v>3.7097034454345699</v>
      </c>
      <c r="U7">
        <v>3.2565262317657502</v>
      </c>
      <c r="V7">
        <v>3.1910443305969198</v>
      </c>
      <c r="W7" s="17">
        <v>6.5481901168823201E-2</v>
      </c>
      <c r="X7">
        <v>0.51865911483764604</v>
      </c>
      <c r="Y7">
        <v>0.51865911483764604</v>
      </c>
      <c r="Z7">
        <v>0.5</v>
      </c>
      <c r="AA7">
        <v>0.9</v>
      </c>
      <c r="AB7">
        <v>0.64285714285714302</v>
      </c>
      <c r="AC7">
        <v>0.75</v>
      </c>
      <c r="AD7">
        <v>0.1</v>
      </c>
      <c r="AE7">
        <v>0.4</v>
      </c>
    </row>
    <row r="8" spans="1:31" x14ac:dyDescent="0.15">
      <c r="A8" s="6">
        <v>226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 s="3">
        <v>7.7055892944335902</v>
      </c>
      <c r="L8" s="10">
        <v>1.13948822021484</v>
      </c>
      <c r="M8">
        <v>0.18236160278320299</v>
      </c>
      <c r="N8">
        <v>8.5506763458252006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4.4230499267578098</v>
      </c>
      <c r="U8">
        <v>3.8039848804473899</v>
      </c>
      <c r="V8">
        <v>3.8683133125305198</v>
      </c>
      <c r="W8" s="17">
        <v>6.4328432083129897E-2</v>
      </c>
      <c r="X8">
        <v>0.55473661422729503</v>
      </c>
      <c r="Y8">
        <v>0.55473661422729503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169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8.8313579559326207</v>
      </c>
      <c r="L9" s="10">
        <v>1.1447010040283201</v>
      </c>
      <c r="M9">
        <v>0.258560180664062</v>
      </c>
      <c r="N9">
        <v>8.0271492004394496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4.6676120758056596</v>
      </c>
      <c r="U9">
        <v>4.1622281074523899</v>
      </c>
      <c r="V9">
        <v>4.08740139007568</v>
      </c>
      <c r="W9" s="17">
        <v>7.4826717376708998E-2</v>
      </c>
      <c r="X9">
        <v>0.58021068572998002</v>
      </c>
      <c r="Y9">
        <v>0.58021068572998002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885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7.7030296325683603</v>
      </c>
      <c r="L10" s="10">
        <v>1.1514377593994101</v>
      </c>
      <c r="M10">
        <v>0.49742507934570301</v>
      </c>
      <c r="N10">
        <v>7.1793766021728498</v>
      </c>
      <c r="O10">
        <v>6</v>
      </c>
      <c r="P10">
        <v>6</v>
      </c>
      <c r="Q10">
        <v>15</v>
      </c>
      <c r="R10" s="16">
        <v>0.4</v>
      </c>
      <c r="S10" s="16">
        <f t="shared" si="0"/>
        <v>0.6</v>
      </c>
      <c r="T10">
        <v>4.1626129150390598</v>
      </c>
      <c r="U10">
        <v>3.7204968929290798</v>
      </c>
      <c r="V10">
        <v>3.6688709259033199</v>
      </c>
      <c r="W10" s="17">
        <v>5.1625967025756801E-2</v>
      </c>
      <c r="X10">
        <v>0.49374198913574202</v>
      </c>
      <c r="Y10">
        <v>0.49374198913574202</v>
      </c>
      <c r="Z10">
        <v>0.6</v>
      </c>
      <c r="AA10">
        <v>0.9</v>
      </c>
      <c r="AB10">
        <v>0.6</v>
      </c>
      <c r="AC10">
        <v>0.72</v>
      </c>
      <c r="AD10">
        <v>0.1</v>
      </c>
      <c r="AE10">
        <v>0.3</v>
      </c>
    </row>
    <row r="11" spans="1:31" x14ac:dyDescent="0.15">
      <c r="A11" s="6">
        <v>75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9.9814395904540998</v>
      </c>
      <c r="L11" s="10">
        <v>1.1617546081543</v>
      </c>
      <c r="M11">
        <v>0.20247268676757799</v>
      </c>
      <c r="N11">
        <v>9.4019470214843697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4.8362960815429696</v>
      </c>
      <c r="U11">
        <v>4.2586970329284703</v>
      </c>
      <c r="V11">
        <v>4.2071819305419904</v>
      </c>
      <c r="W11" s="17">
        <v>5.1515102386474602E-2</v>
      </c>
      <c r="X11">
        <v>0.62911415100097701</v>
      </c>
      <c r="Y11">
        <v>0.62911415100097701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545</v>
      </c>
      <c r="B12">
        <v>17</v>
      </c>
      <c r="C12">
        <v>3</v>
      </c>
      <c r="D12">
        <v>10</v>
      </c>
      <c r="E12">
        <v>10</v>
      </c>
      <c r="F12">
        <v>10</v>
      </c>
      <c r="G12">
        <v>0</v>
      </c>
      <c r="H12">
        <v>7</v>
      </c>
      <c r="I12">
        <v>3</v>
      </c>
      <c r="J12">
        <v>0.85</v>
      </c>
      <c r="K12" s="3">
        <v>8.5743122100830096</v>
      </c>
      <c r="L12" s="10">
        <v>1.1834602355957</v>
      </c>
      <c r="M12">
        <v>0.34921646118164101</v>
      </c>
      <c r="N12">
        <v>7.77754783630371</v>
      </c>
      <c r="O12">
        <v>6</v>
      </c>
      <c r="P12">
        <v>6</v>
      </c>
      <c r="Q12">
        <v>16</v>
      </c>
      <c r="R12" s="16">
        <v>0.375</v>
      </c>
      <c r="S12" s="16">
        <f t="shared" si="0"/>
        <v>0.6</v>
      </c>
      <c r="T12">
        <v>4.0595111846923801</v>
      </c>
      <c r="U12">
        <v>3.6107013225555402</v>
      </c>
      <c r="V12">
        <v>3.5416305065154998</v>
      </c>
      <c r="W12" s="17">
        <v>6.9070816040039104E-2</v>
      </c>
      <c r="X12">
        <v>0.51788067817687999</v>
      </c>
      <c r="Y12">
        <v>0.51788067817687999</v>
      </c>
      <c r="Z12">
        <v>0.6</v>
      </c>
      <c r="AA12">
        <v>1</v>
      </c>
      <c r="AB12">
        <v>0.625</v>
      </c>
      <c r="AC12">
        <v>0.76923076923076905</v>
      </c>
      <c r="AD12">
        <v>0</v>
      </c>
      <c r="AE12">
        <v>0.4</v>
      </c>
    </row>
    <row r="13" spans="1:31" x14ac:dyDescent="0.15">
      <c r="A13" s="6">
        <v>281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7.4018173217773402</v>
      </c>
      <c r="L13" s="10">
        <v>1.24991607666016</v>
      </c>
      <c r="M13">
        <v>0.302810668945312</v>
      </c>
      <c r="N13">
        <v>7.8854045867919904</v>
      </c>
      <c r="O13">
        <v>6</v>
      </c>
      <c r="P13">
        <v>6</v>
      </c>
      <c r="Q13">
        <v>16</v>
      </c>
      <c r="R13" s="16">
        <v>0.375</v>
      </c>
      <c r="S13" s="16">
        <f t="shared" si="0"/>
        <v>0.6</v>
      </c>
      <c r="T13">
        <v>3.6039485931396502</v>
      </c>
      <c r="U13">
        <v>3.0966541767120401</v>
      </c>
      <c r="V13">
        <v>3.1314358711242698</v>
      </c>
      <c r="W13" s="17">
        <v>3.4781694412231501E-2</v>
      </c>
      <c r="X13">
        <v>0.47251272201538103</v>
      </c>
      <c r="Y13">
        <v>0.47251272201538103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263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8.2073726654052699</v>
      </c>
      <c r="L14" s="10">
        <v>1.42751312255859</v>
      </c>
      <c r="M14">
        <v>0.17008590698242201</v>
      </c>
      <c r="N14">
        <v>8.1561946868896502</v>
      </c>
      <c r="O14">
        <v>5</v>
      </c>
      <c r="P14">
        <v>5</v>
      </c>
      <c r="Q14">
        <v>14</v>
      </c>
      <c r="R14" s="16">
        <v>0.35709999999999997</v>
      </c>
      <c r="S14" s="16">
        <f t="shared" si="0"/>
        <v>0.5</v>
      </c>
      <c r="T14">
        <v>3.9893608093261701</v>
      </c>
      <c r="U14">
        <v>3.4466040134429901</v>
      </c>
      <c r="V14">
        <v>3.4406189918518102</v>
      </c>
      <c r="W14" s="17">
        <v>5.98502159118652E-3</v>
      </c>
      <c r="X14">
        <v>0.54874181747436501</v>
      </c>
      <c r="Y14">
        <v>0.54874181747436501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723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 s="3">
        <v>8.1853656768798793</v>
      </c>
      <c r="L15" s="10">
        <v>1.2578163146972701</v>
      </c>
      <c r="M15">
        <v>0.50675582885742199</v>
      </c>
      <c r="N15">
        <v>7.3929557800293004</v>
      </c>
      <c r="O15">
        <v>7</v>
      </c>
      <c r="P15">
        <v>7</v>
      </c>
      <c r="Q15">
        <v>17</v>
      </c>
      <c r="R15" s="16">
        <v>0.4118</v>
      </c>
      <c r="S15" s="16">
        <f t="shared" ref="S15:S21" si="1">O15/E15</f>
        <v>0.7</v>
      </c>
      <c r="T15">
        <v>4.2234725952148402</v>
      </c>
      <c r="U15">
        <v>3.7582573890686</v>
      </c>
      <c r="V15">
        <v>3.6856658458709699</v>
      </c>
      <c r="W15" s="17">
        <v>7.2591543197631794E-2</v>
      </c>
      <c r="X15">
        <v>0.53780674934387196</v>
      </c>
      <c r="Y15">
        <v>0.53780674934387196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35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 s="3">
        <v>8.3034210205078107</v>
      </c>
      <c r="L16" s="10">
        <v>1.50728607177734</v>
      </c>
      <c r="M16">
        <v>0.31216812133789101</v>
      </c>
      <c r="N16">
        <v>8.3391017913818395</v>
      </c>
      <c r="O16">
        <v>6</v>
      </c>
      <c r="P16">
        <v>6</v>
      </c>
      <c r="Q16">
        <v>15</v>
      </c>
      <c r="R16" s="16">
        <v>0.4</v>
      </c>
      <c r="S16" s="16">
        <f t="shared" si="1"/>
        <v>0.6</v>
      </c>
      <c r="T16">
        <v>4.0888977050781197</v>
      </c>
      <c r="U16">
        <v>3.5334823131561302</v>
      </c>
      <c r="V16">
        <v>3.52897024154663</v>
      </c>
      <c r="W16" s="17">
        <v>4.5120716094970703E-3</v>
      </c>
      <c r="X16">
        <v>0.55992746353149403</v>
      </c>
      <c r="Y16">
        <v>0.55992746353149403</v>
      </c>
      <c r="Z16">
        <v>0.6</v>
      </c>
      <c r="AA16">
        <v>0.9</v>
      </c>
      <c r="AB16">
        <v>0.6</v>
      </c>
      <c r="AC16">
        <v>0.72</v>
      </c>
      <c r="AD16">
        <v>0.1</v>
      </c>
      <c r="AE16">
        <v>0.3</v>
      </c>
    </row>
    <row r="17" spans="1:31" x14ac:dyDescent="0.15">
      <c r="A17" s="6">
        <v>562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8.1943950653076207</v>
      </c>
      <c r="L17" s="10">
        <v>1.5858402252197299</v>
      </c>
      <c r="M17">
        <v>0.289749145507812</v>
      </c>
      <c r="N17">
        <v>7.7740345001220703</v>
      </c>
      <c r="O17">
        <v>5</v>
      </c>
      <c r="P17">
        <v>5</v>
      </c>
      <c r="Q17">
        <v>15</v>
      </c>
      <c r="R17" s="16">
        <v>0.33329999999999999</v>
      </c>
      <c r="S17" s="16">
        <f t="shared" si="1"/>
        <v>0.5</v>
      </c>
      <c r="T17">
        <v>3.9068489074707</v>
      </c>
      <c r="U17">
        <v>3.4167623519897501</v>
      </c>
      <c r="V17">
        <v>3.37409591674805</v>
      </c>
      <c r="W17" s="17">
        <v>4.2666435241699198E-2</v>
      </c>
      <c r="X17">
        <v>0.53275299072265603</v>
      </c>
      <c r="Y17">
        <v>0.53275299072265603</v>
      </c>
      <c r="Z17">
        <v>0.5</v>
      </c>
      <c r="AA17">
        <v>1</v>
      </c>
      <c r="AB17">
        <v>0.66666666666666696</v>
      </c>
      <c r="AC17">
        <v>0.8</v>
      </c>
      <c r="AD17">
        <v>0</v>
      </c>
      <c r="AE17">
        <v>0.5</v>
      </c>
    </row>
    <row r="18" spans="1:31" x14ac:dyDescent="0.15">
      <c r="A18" s="6">
        <v>358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8.2530384063720703</v>
      </c>
      <c r="L18" s="10">
        <v>1.2930984497070299</v>
      </c>
      <c r="M18">
        <v>0.120105743408203</v>
      </c>
      <c r="N18">
        <v>8.6674137115478498</v>
      </c>
      <c r="O18">
        <v>6</v>
      </c>
      <c r="P18">
        <v>6</v>
      </c>
      <c r="Q18">
        <v>16</v>
      </c>
      <c r="R18" s="16">
        <v>0.375</v>
      </c>
      <c r="S18" s="16">
        <f t="shared" si="1"/>
        <v>0.6</v>
      </c>
      <c r="T18">
        <v>4.5827350616455096</v>
      </c>
      <c r="U18">
        <v>3.9757785797119101</v>
      </c>
      <c r="V18">
        <v>4.00595998764038</v>
      </c>
      <c r="W18" s="17">
        <v>3.01814079284668E-2</v>
      </c>
      <c r="X18">
        <v>0.57677507400512695</v>
      </c>
      <c r="Y18">
        <v>0.57677507400512695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396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 s="3">
        <v>8.1540069580078107</v>
      </c>
      <c r="L19" s="10">
        <v>1.6006011962890601</v>
      </c>
      <c r="M19">
        <v>0.343902587890625</v>
      </c>
      <c r="N19">
        <v>7.78059959411621</v>
      </c>
      <c r="O19">
        <v>5</v>
      </c>
      <c r="P19">
        <v>5</v>
      </c>
      <c r="Q19">
        <v>14</v>
      </c>
      <c r="R19" s="16">
        <v>0.35709999999999997</v>
      </c>
      <c r="S19" s="16">
        <f t="shared" si="1"/>
        <v>0.5</v>
      </c>
      <c r="T19">
        <v>3.7330417633056601</v>
      </c>
      <c r="U19">
        <v>3.2474949359893799</v>
      </c>
      <c r="V19">
        <v>3.21267890930176</v>
      </c>
      <c r="W19" s="17">
        <v>3.4816026687622098E-2</v>
      </c>
      <c r="X19">
        <v>0.52036285400390603</v>
      </c>
      <c r="Y19">
        <v>0.52036285400390603</v>
      </c>
      <c r="Z19">
        <v>0.5</v>
      </c>
      <c r="AA19">
        <v>0.9</v>
      </c>
      <c r="AB19">
        <v>0.64285714285714302</v>
      </c>
      <c r="AC19">
        <v>0.75</v>
      </c>
      <c r="AD19">
        <v>0.1</v>
      </c>
      <c r="AE19">
        <v>0.4</v>
      </c>
    </row>
    <row r="20" spans="1:31" x14ac:dyDescent="0.15">
      <c r="A20" s="6">
        <v>725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 s="3">
        <v>8.3501110076904297</v>
      </c>
      <c r="L20" s="10">
        <v>1.52585029602051</v>
      </c>
      <c r="M20">
        <v>0.20401382446289101</v>
      </c>
      <c r="N20">
        <v>8.0691909790039098</v>
      </c>
      <c r="O20">
        <v>6</v>
      </c>
      <c r="P20">
        <v>6</v>
      </c>
      <c r="Q20">
        <v>16</v>
      </c>
      <c r="R20" s="16">
        <v>0.375</v>
      </c>
      <c r="S20" s="16">
        <f t="shared" si="1"/>
        <v>0.6</v>
      </c>
      <c r="T20">
        <v>4.5539226531982404</v>
      </c>
      <c r="U20">
        <v>3.9813394546508798</v>
      </c>
      <c r="V20">
        <v>3.9541468620300302</v>
      </c>
      <c r="W20" s="17">
        <v>2.7192592620849599E-2</v>
      </c>
      <c r="X20">
        <v>0.599775791168213</v>
      </c>
      <c r="Y20">
        <v>0.599775791168213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53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 s="3">
        <v>8.1665592193603498</v>
      </c>
      <c r="L21" s="10">
        <v>1.6401615142822299</v>
      </c>
      <c r="M21">
        <v>0.28196334838867199</v>
      </c>
      <c r="N21">
        <v>7.4818248748779297</v>
      </c>
      <c r="O21">
        <v>6</v>
      </c>
      <c r="P21">
        <v>6</v>
      </c>
      <c r="Q21">
        <v>16</v>
      </c>
      <c r="R21" s="16">
        <v>0.375</v>
      </c>
      <c r="S21" s="16">
        <f t="shared" si="1"/>
        <v>0.6</v>
      </c>
      <c r="T21">
        <v>4.1675243377685502</v>
      </c>
      <c r="U21">
        <v>3.6588280200958199</v>
      </c>
      <c r="V21">
        <v>3.6003823280334499</v>
      </c>
      <c r="W21" s="17">
        <v>5.8445692062377902E-2</v>
      </c>
      <c r="X21">
        <v>0.56714200973510698</v>
      </c>
      <c r="Y21">
        <v>0.56714200973510698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x14ac:dyDescent="0.15">
      <c r="A22" s="6">
        <v>764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 s="3">
        <v>8.7104778289794904</v>
      </c>
      <c r="L22" s="10">
        <v>1.3560638427734399</v>
      </c>
      <c r="M22">
        <v>0.14569473266601601</v>
      </c>
      <c r="N22">
        <v>9.2314319610595703</v>
      </c>
      <c r="O22">
        <v>6</v>
      </c>
      <c r="P22">
        <v>6</v>
      </c>
      <c r="Q22">
        <v>16</v>
      </c>
      <c r="R22" s="16">
        <v>0.375</v>
      </c>
      <c r="S22" s="16">
        <f t="shared" ref="S22:S74" si="2">O22/E22</f>
        <v>0.6</v>
      </c>
      <c r="T22">
        <v>4.6927738189697301</v>
      </c>
      <c r="U22">
        <v>4.0366182327270499</v>
      </c>
      <c r="V22">
        <v>4.0753555297851598</v>
      </c>
      <c r="W22" s="17">
        <v>3.8737297058105503E-2</v>
      </c>
      <c r="X22">
        <v>0.61741828918456998</v>
      </c>
      <c r="Y22">
        <v>0.61741828918456998</v>
      </c>
      <c r="Z22">
        <v>0.6</v>
      </c>
      <c r="AA22">
        <v>1</v>
      </c>
      <c r="AB22">
        <v>0.625</v>
      </c>
      <c r="AC22">
        <v>0.76923076923076905</v>
      </c>
      <c r="AD22">
        <v>0</v>
      </c>
      <c r="AE22">
        <v>0.4</v>
      </c>
    </row>
    <row r="23" spans="1:31" x14ac:dyDescent="0.15">
      <c r="A23" s="6">
        <v>688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7.9709243774414098</v>
      </c>
      <c r="L23" s="10">
        <v>1.6041717529296899</v>
      </c>
      <c r="M23">
        <v>0.33562088012695301</v>
      </c>
      <c r="N23">
        <v>7.4398937225341797</v>
      </c>
      <c r="O23">
        <v>5</v>
      </c>
      <c r="P23">
        <v>5</v>
      </c>
      <c r="Q23">
        <v>13</v>
      </c>
      <c r="R23" s="16">
        <v>0.3846</v>
      </c>
      <c r="S23" s="16">
        <f t="shared" si="2"/>
        <v>0.5</v>
      </c>
      <c r="T23">
        <v>3.7078723907470699</v>
      </c>
      <c r="U23">
        <v>3.2339270114898699</v>
      </c>
      <c r="V23">
        <v>3.1989583969116202</v>
      </c>
      <c r="W23" s="17">
        <v>3.4968614578247098E-2</v>
      </c>
      <c r="X23">
        <v>0.508913993835449</v>
      </c>
      <c r="Y23">
        <v>0.508913993835449</v>
      </c>
      <c r="Z23">
        <v>0.5</v>
      </c>
      <c r="AA23">
        <v>0.8</v>
      </c>
      <c r="AB23">
        <v>0.61538461538461497</v>
      </c>
      <c r="AC23">
        <v>0.69565217391304301</v>
      </c>
      <c r="AD23">
        <v>0.2</v>
      </c>
      <c r="AE23">
        <v>0.3</v>
      </c>
    </row>
    <row r="24" spans="1:31" x14ac:dyDescent="0.15">
      <c r="A24" s="6">
        <v>89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8.7147712707519496</v>
      </c>
      <c r="L24" s="10">
        <v>1.3785762786865201</v>
      </c>
      <c r="M24">
        <v>0.24074172973632799</v>
      </c>
      <c r="N24">
        <v>9.3824234008789098</v>
      </c>
      <c r="O24">
        <v>6</v>
      </c>
      <c r="P24">
        <v>6</v>
      </c>
      <c r="Q24">
        <v>16</v>
      </c>
      <c r="R24" s="16">
        <v>0.375</v>
      </c>
      <c r="S24" s="16">
        <f t="shared" si="2"/>
        <v>0.6</v>
      </c>
      <c r="T24">
        <v>4.1959114074706996</v>
      </c>
      <c r="U24">
        <v>3.5781173706054701</v>
      </c>
      <c r="V24">
        <v>3.6251845359802202</v>
      </c>
      <c r="W24" s="17">
        <v>4.7067165374755901E-2</v>
      </c>
      <c r="X24">
        <v>0.57072687149047896</v>
      </c>
      <c r="Y24">
        <v>0.57072687149047896</v>
      </c>
      <c r="Z24">
        <v>0.6</v>
      </c>
      <c r="AA24">
        <v>1</v>
      </c>
      <c r="AB24">
        <v>0.625</v>
      </c>
      <c r="AC24">
        <v>0.76923076923076905</v>
      </c>
      <c r="AD24">
        <v>0</v>
      </c>
      <c r="AE24">
        <v>0.4</v>
      </c>
    </row>
    <row r="25" spans="1:31" x14ac:dyDescent="0.15">
      <c r="A25" s="6">
        <v>840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 s="3">
        <v>9.7920341491699201</v>
      </c>
      <c r="L25" s="10">
        <v>1.60562515258789</v>
      </c>
      <c r="M25">
        <v>2.2163391113281299E-2</v>
      </c>
      <c r="N25">
        <v>9.6853771209716797</v>
      </c>
      <c r="O25">
        <v>6</v>
      </c>
      <c r="P25">
        <v>6</v>
      </c>
      <c r="Q25">
        <v>16</v>
      </c>
      <c r="R25" s="16">
        <v>0.375</v>
      </c>
      <c r="S25" s="16">
        <f t="shared" si="2"/>
        <v>0.6</v>
      </c>
      <c r="T25">
        <v>4.63179588317871</v>
      </c>
      <c r="U25">
        <v>3.9764432907104501</v>
      </c>
      <c r="V25">
        <v>3.96685791015625</v>
      </c>
      <c r="W25" s="17">
        <v>9.5853805541992205E-3</v>
      </c>
      <c r="X25">
        <v>0.66493797302246105</v>
      </c>
      <c r="Y25">
        <v>0.66493797302246105</v>
      </c>
      <c r="Z25">
        <v>0.6</v>
      </c>
      <c r="AA25">
        <v>1</v>
      </c>
      <c r="AB25">
        <v>0.625</v>
      </c>
      <c r="AC25">
        <v>0.76923076923076905</v>
      </c>
      <c r="AD25">
        <v>0</v>
      </c>
      <c r="AE25">
        <v>0.4</v>
      </c>
    </row>
    <row r="26" spans="1:31" s="22" customFormat="1" x14ac:dyDescent="0.15">
      <c r="A26" s="23">
        <v>955</v>
      </c>
      <c r="B26" s="22">
        <v>16</v>
      </c>
      <c r="C26" s="22">
        <v>4</v>
      </c>
      <c r="D26" s="22">
        <v>10</v>
      </c>
      <c r="E26" s="22">
        <v>10</v>
      </c>
      <c r="F26" s="22">
        <v>10</v>
      </c>
      <c r="G26" s="22">
        <v>0</v>
      </c>
      <c r="H26" s="22">
        <v>6</v>
      </c>
      <c r="I26" s="22">
        <v>4</v>
      </c>
      <c r="J26" s="22">
        <v>0.8</v>
      </c>
      <c r="K26" s="24">
        <v>8.1018104553222692</v>
      </c>
      <c r="L26" s="24">
        <v>1.5659656524658201</v>
      </c>
      <c r="M26" s="22">
        <v>0.244155883789062</v>
      </c>
      <c r="N26" s="22">
        <v>7.5885448455810502</v>
      </c>
      <c r="O26" s="22">
        <v>6</v>
      </c>
      <c r="P26" s="22">
        <v>6</v>
      </c>
      <c r="Q26" s="22">
        <v>16</v>
      </c>
      <c r="R26" s="25">
        <v>0.375</v>
      </c>
      <c r="S26" s="25">
        <f t="shared" si="2"/>
        <v>0.6</v>
      </c>
      <c r="T26" s="22">
        <v>4.0637435913085902</v>
      </c>
      <c r="U26" s="22">
        <v>3.54671382904053</v>
      </c>
      <c r="V26" s="22">
        <v>3.50258064270019</v>
      </c>
      <c r="W26" s="24">
        <v>4.4133186340331997E-2</v>
      </c>
      <c r="X26" s="22">
        <v>0.56116294860839799</v>
      </c>
      <c r="Y26" s="22">
        <v>0.56116294860839799</v>
      </c>
      <c r="Z26" s="22">
        <v>0.6</v>
      </c>
      <c r="AA26" s="22">
        <v>1</v>
      </c>
      <c r="AB26" s="22">
        <v>0.625</v>
      </c>
      <c r="AC26" s="22">
        <v>0.76923076923076905</v>
      </c>
      <c r="AD26" s="22">
        <v>0</v>
      </c>
      <c r="AE26" s="22">
        <v>0.4</v>
      </c>
    </row>
    <row r="27" spans="1:31" x14ac:dyDescent="0.15">
      <c r="A27" s="6">
        <v>950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8.6675167083740199</v>
      </c>
      <c r="L27" s="10">
        <v>4.2599201202392596</v>
      </c>
      <c r="M27">
        <v>0.141372680664062</v>
      </c>
      <c r="N27">
        <v>8.8083477020263707</v>
      </c>
      <c r="O27">
        <v>3</v>
      </c>
      <c r="P27">
        <v>3</v>
      </c>
      <c r="Q27">
        <v>13</v>
      </c>
      <c r="R27" s="16">
        <v>0.23080000000000001</v>
      </c>
      <c r="S27" s="16">
        <f t="shared" si="2"/>
        <v>0.3</v>
      </c>
      <c r="T27">
        <v>2.8101425170898402</v>
      </c>
      <c r="U27">
        <v>2.26533007621765</v>
      </c>
      <c r="V27">
        <v>2.2691600322723402</v>
      </c>
      <c r="W27" s="17">
        <v>3.8299560546875E-3</v>
      </c>
      <c r="X27">
        <v>0.54098248481750499</v>
      </c>
      <c r="Y27">
        <v>0.54098248481750499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934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 s="3">
        <v>8.6188640594482404</v>
      </c>
      <c r="L28" s="10">
        <v>4.1744632720947301</v>
      </c>
      <c r="M28">
        <v>0.104656219482422</v>
      </c>
      <c r="N28">
        <v>9.0006752014160192</v>
      </c>
      <c r="O28">
        <v>3</v>
      </c>
      <c r="P28">
        <v>3</v>
      </c>
      <c r="Q28">
        <v>13</v>
      </c>
      <c r="R28" s="16">
        <v>0.23080000000000001</v>
      </c>
      <c r="S28" s="16">
        <f t="shared" si="2"/>
        <v>0.3</v>
      </c>
      <c r="T28">
        <v>2.9652175903320299</v>
      </c>
      <c r="U28">
        <v>2.3937900066375701</v>
      </c>
      <c r="V28">
        <v>2.41355681419373</v>
      </c>
      <c r="W28" s="17">
        <v>1.9766807556152299E-2</v>
      </c>
      <c r="X28">
        <v>0.551660776138306</v>
      </c>
      <c r="Y28">
        <v>0.551660776138306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651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 s="3">
        <v>7.64687156677246</v>
      </c>
      <c r="L29" s="10">
        <v>4.2193698883056596</v>
      </c>
      <c r="M29">
        <v>0.87535095214843694</v>
      </c>
      <c r="N29">
        <v>6.6478328704834002</v>
      </c>
      <c r="O29">
        <v>2</v>
      </c>
      <c r="P29">
        <v>2</v>
      </c>
      <c r="Q29">
        <v>12</v>
      </c>
      <c r="R29" s="16">
        <v>0.16669999999999999</v>
      </c>
      <c r="S29" s="16">
        <f t="shared" si="2"/>
        <v>0.2</v>
      </c>
      <c r="T29">
        <v>2.4450054168701199</v>
      </c>
      <c r="U29">
        <v>2.0833942890167201</v>
      </c>
      <c r="V29">
        <v>1.98368191719055</v>
      </c>
      <c r="W29" s="17">
        <v>9.9712371826171903E-2</v>
      </c>
      <c r="X29">
        <v>0.46132349967956499</v>
      </c>
      <c r="Y29">
        <v>0.46132349967956499</v>
      </c>
      <c r="Z29">
        <v>0.2</v>
      </c>
      <c r="AA29">
        <v>1</v>
      </c>
      <c r="AB29">
        <v>0.83333333333333304</v>
      </c>
      <c r="AC29">
        <v>0.90909090909090895</v>
      </c>
      <c r="AD29">
        <v>0</v>
      </c>
      <c r="AE29">
        <v>0.8</v>
      </c>
    </row>
    <row r="30" spans="1:31" x14ac:dyDescent="0.15">
      <c r="A30" s="6">
        <v>744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 s="3">
        <v>7.8934020996093697</v>
      </c>
      <c r="L30" s="10">
        <v>4.43668556213379</v>
      </c>
      <c r="M30">
        <v>1.1073760986328101</v>
      </c>
      <c r="N30">
        <v>6.7662315368652299</v>
      </c>
      <c r="O30">
        <v>2</v>
      </c>
      <c r="P30">
        <v>2</v>
      </c>
      <c r="Q30">
        <v>11</v>
      </c>
      <c r="R30" s="16">
        <v>0.18179999999999999</v>
      </c>
      <c r="S30" s="16">
        <f t="shared" si="2"/>
        <v>0.2</v>
      </c>
      <c r="T30">
        <v>2.3625583648681601</v>
      </c>
      <c r="U30">
        <v>2.0127480030059801</v>
      </c>
      <c r="V30">
        <v>1.8998495340347299</v>
      </c>
      <c r="W30" s="17">
        <v>0.112898468971252</v>
      </c>
      <c r="X30">
        <v>0.462708830833435</v>
      </c>
      <c r="Y30">
        <v>0.462708830833435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x14ac:dyDescent="0.15">
      <c r="A31" s="6">
        <v>150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 s="3">
        <v>8.5033740997314506</v>
      </c>
      <c r="L31" s="10">
        <v>4.7760276794433603</v>
      </c>
      <c r="M31">
        <v>1.00246429443359</v>
      </c>
      <c r="N31">
        <v>7.03369140625</v>
      </c>
      <c r="O31">
        <v>3</v>
      </c>
      <c r="P31">
        <v>3</v>
      </c>
      <c r="Q31">
        <v>13</v>
      </c>
      <c r="R31" s="16">
        <v>0.23080000000000001</v>
      </c>
      <c r="S31" s="16">
        <f t="shared" si="2"/>
        <v>0.3</v>
      </c>
      <c r="T31">
        <v>3.2062320709228498</v>
      </c>
      <c r="U31">
        <v>2.7533073425293</v>
      </c>
      <c r="V31">
        <v>2.6248252391815199</v>
      </c>
      <c r="W31" s="17">
        <v>0.12848210334777799</v>
      </c>
      <c r="X31">
        <v>0.58140683174133301</v>
      </c>
      <c r="Y31">
        <v>0.58140683174133301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320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 s="3">
        <v>7.5951519012451199</v>
      </c>
      <c r="L32" s="10">
        <v>4.5661144256591797</v>
      </c>
      <c r="M32">
        <v>1.33332443237305</v>
      </c>
      <c r="N32">
        <v>5.4785079956054696</v>
      </c>
      <c r="O32">
        <v>2</v>
      </c>
      <c r="P32">
        <v>2</v>
      </c>
      <c r="Q32">
        <v>11</v>
      </c>
      <c r="R32" s="16">
        <v>0.18179999999999999</v>
      </c>
      <c r="S32" s="16">
        <f t="shared" si="2"/>
        <v>0.2</v>
      </c>
      <c r="T32">
        <v>2.4018306732177699</v>
      </c>
      <c r="U32">
        <v>2.10686182975769</v>
      </c>
      <c r="V32">
        <v>1.9451868534088099</v>
      </c>
      <c r="W32" s="17">
        <v>0.16167497634887701</v>
      </c>
      <c r="X32">
        <v>0.45664381980896002</v>
      </c>
      <c r="Y32">
        <v>0.45664381980896002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6">
        <v>590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8.3735904693603498</v>
      </c>
      <c r="L33" s="10">
        <v>4.0404186248779297</v>
      </c>
      <c r="M33">
        <v>1.5608711242675799</v>
      </c>
      <c r="N33">
        <v>6.7003517150878897</v>
      </c>
      <c r="O33">
        <v>3</v>
      </c>
      <c r="P33">
        <v>3</v>
      </c>
      <c r="Q33">
        <v>13</v>
      </c>
      <c r="R33" s="16">
        <v>0.23080000000000001</v>
      </c>
      <c r="S33" s="16">
        <f t="shared" si="2"/>
        <v>0.3</v>
      </c>
      <c r="T33">
        <v>2.7432899475097701</v>
      </c>
      <c r="U33">
        <v>2.4260277748107901</v>
      </c>
      <c r="V33">
        <v>2.2642667293548602</v>
      </c>
      <c r="W33" s="17">
        <v>0.16176104545593301</v>
      </c>
      <c r="X33">
        <v>0.479023218154907</v>
      </c>
      <c r="Y33">
        <v>0.479023218154907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88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9.6956272125244105</v>
      </c>
      <c r="L34" s="10">
        <v>4.5290679931640598</v>
      </c>
      <c r="M34">
        <v>1.565185546875</v>
      </c>
      <c r="N34">
        <v>7.9766082763671902</v>
      </c>
      <c r="O34">
        <v>4</v>
      </c>
      <c r="P34">
        <v>4</v>
      </c>
      <c r="Q34">
        <v>14</v>
      </c>
      <c r="R34" s="16">
        <v>0.28570000000000001</v>
      </c>
      <c r="S34" s="16">
        <f t="shared" si="2"/>
        <v>0.4</v>
      </c>
      <c r="T34">
        <v>3.0759716033935498</v>
      </c>
      <c r="U34">
        <v>2.6498761177063002</v>
      </c>
      <c r="V34">
        <v>2.48664426803589</v>
      </c>
      <c r="W34" s="17">
        <v>0.16323184967040999</v>
      </c>
      <c r="X34">
        <v>0.58932733535766602</v>
      </c>
      <c r="Y34">
        <v>0.58932733535766602</v>
      </c>
      <c r="Z34">
        <v>0.4</v>
      </c>
      <c r="AA34">
        <v>1</v>
      </c>
      <c r="AB34">
        <v>0.71428571428571397</v>
      </c>
      <c r="AC34">
        <v>0.83333333333333304</v>
      </c>
      <c r="AD34">
        <v>0</v>
      </c>
      <c r="AE34">
        <v>0.6</v>
      </c>
    </row>
    <row r="35" spans="1:31" x14ac:dyDescent="0.15">
      <c r="A35" s="6">
        <v>531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8.5826892852783203</v>
      </c>
      <c r="L35" s="10">
        <v>4.29248046875</v>
      </c>
      <c r="M35">
        <v>1.9749679565429701</v>
      </c>
      <c r="N35">
        <v>6.8630084991455096</v>
      </c>
      <c r="O35">
        <v>4</v>
      </c>
      <c r="P35">
        <v>4</v>
      </c>
      <c r="Q35">
        <v>14</v>
      </c>
      <c r="R35" s="16">
        <v>0.28570000000000001</v>
      </c>
      <c r="S35" s="16">
        <f t="shared" si="2"/>
        <v>0.4</v>
      </c>
      <c r="T35">
        <v>3.41282081604004</v>
      </c>
      <c r="U35">
        <v>3.0024070739746098</v>
      </c>
      <c r="V35">
        <v>2.8293726444244398</v>
      </c>
      <c r="W35" s="17">
        <v>0.17303442955017101</v>
      </c>
      <c r="X35">
        <v>0.58344817161560103</v>
      </c>
      <c r="Y35">
        <v>0.58344817161560103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349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8.5923042297363299</v>
      </c>
      <c r="L36" s="10">
        <v>4.0425281524658203</v>
      </c>
      <c r="M36">
        <v>0.82660675048828103</v>
      </c>
      <c r="N36">
        <v>6.0145702362060502</v>
      </c>
      <c r="O36">
        <v>3</v>
      </c>
      <c r="P36">
        <v>3</v>
      </c>
      <c r="Q36">
        <v>13</v>
      </c>
      <c r="R36" s="16">
        <v>0.23080000000000001</v>
      </c>
      <c r="S36" s="16">
        <f t="shared" si="2"/>
        <v>0.3</v>
      </c>
      <c r="T36">
        <v>3.3683948516845699</v>
      </c>
      <c r="U36">
        <v>2.9685811996460001</v>
      </c>
      <c r="V36">
        <v>2.7886581420898402</v>
      </c>
      <c r="W36" s="17">
        <v>0.17992305755615201</v>
      </c>
      <c r="X36">
        <v>0.57973670959472701</v>
      </c>
      <c r="Y36">
        <v>0.57973670959472701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8">
        <v>944</v>
      </c>
      <c r="B37" s="1">
        <v>13</v>
      </c>
      <c r="C37" s="1">
        <v>7</v>
      </c>
      <c r="D37" s="1">
        <v>10</v>
      </c>
      <c r="E37" s="1">
        <v>10</v>
      </c>
      <c r="F37" s="1">
        <v>10</v>
      </c>
      <c r="G37" s="1">
        <v>0</v>
      </c>
      <c r="H37" s="1">
        <v>3</v>
      </c>
      <c r="I37" s="1">
        <v>7</v>
      </c>
      <c r="J37" s="1">
        <v>0.65</v>
      </c>
      <c r="K37" s="12">
        <v>8.2326736450195295</v>
      </c>
      <c r="L37" s="12">
        <v>4.9250335693359402</v>
      </c>
      <c r="M37" s="1">
        <v>1.24188232421875</v>
      </c>
      <c r="N37" s="1">
        <v>5.7638072967529297</v>
      </c>
      <c r="O37" s="1">
        <v>2</v>
      </c>
      <c r="P37" s="1">
        <v>2</v>
      </c>
      <c r="Q37" s="1">
        <v>12</v>
      </c>
      <c r="R37" s="19">
        <v>0.16669999999999999</v>
      </c>
      <c r="S37" s="19">
        <f t="shared" si="2"/>
        <v>0.2</v>
      </c>
      <c r="T37" s="1">
        <v>2.97713279724121</v>
      </c>
      <c r="U37" s="1">
        <v>2.6054446697235099</v>
      </c>
      <c r="V37" s="1">
        <v>2.4249529838561998</v>
      </c>
      <c r="W37" s="12">
        <v>0.18049168586730999</v>
      </c>
      <c r="X37" s="1">
        <v>0.55217981338500999</v>
      </c>
      <c r="Y37" s="1">
        <v>0.55217981338500999</v>
      </c>
      <c r="Z37" s="1">
        <v>0.2</v>
      </c>
      <c r="AA37" s="1">
        <v>1</v>
      </c>
      <c r="AB37" s="1">
        <v>0.83333333333333304</v>
      </c>
      <c r="AC37" s="1">
        <v>0.90909090909090895</v>
      </c>
      <c r="AD37" s="1">
        <v>0</v>
      </c>
      <c r="AE37" s="1">
        <v>0.8</v>
      </c>
    </row>
    <row r="38" spans="1:31" x14ac:dyDescent="0.15">
      <c r="A38" s="8">
        <v>382</v>
      </c>
      <c r="B38" s="1">
        <v>12</v>
      </c>
      <c r="C38" s="1">
        <v>8</v>
      </c>
      <c r="D38" s="1">
        <v>10</v>
      </c>
      <c r="E38" s="1">
        <v>10</v>
      </c>
      <c r="F38" s="1">
        <v>10</v>
      </c>
      <c r="G38" s="1">
        <v>0</v>
      </c>
      <c r="H38" s="1">
        <v>2</v>
      </c>
      <c r="I38" s="1">
        <v>8</v>
      </c>
      <c r="J38" s="1">
        <v>0.6</v>
      </c>
      <c r="K38" s="12">
        <v>8.3894462585449201</v>
      </c>
      <c r="L38" s="12">
        <v>6.0538787841796902</v>
      </c>
      <c r="M38" s="1">
        <v>1.9577674865722701</v>
      </c>
      <c r="N38" s="1">
        <v>6.5577087402343697</v>
      </c>
      <c r="O38" s="1">
        <v>1</v>
      </c>
      <c r="P38" s="1">
        <v>1</v>
      </c>
      <c r="Q38" s="1">
        <v>11</v>
      </c>
      <c r="R38" s="19">
        <v>9.0899999999999995E-2</v>
      </c>
      <c r="S38" s="19">
        <f t="shared" si="2"/>
        <v>0.1</v>
      </c>
      <c r="T38" s="1">
        <v>2.78518486022949</v>
      </c>
      <c r="U38" s="1">
        <v>2.4400777816772501</v>
      </c>
      <c r="V38" s="1">
        <v>2.2554919719696001</v>
      </c>
      <c r="W38" s="12">
        <v>0.18458580970764199</v>
      </c>
      <c r="X38" s="1">
        <v>0.52969288825988803</v>
      </c>
      <c r="Y38" s="1">
        <v>0.52969288825988803</v>
      </c>
      <c r="Z38" s="1">
        <v>0.1</v>
      </c>
      <c r="AA38" s="1">
        <v>1</v>
      </c>
      <c r="AB38" s="1">
        <v>0.90909090909090895</v>
      </c>
      <c r="AC38" s="1">
        <v>0.952380952380952</v>
      </c>
      <c r="AD38" s="1">
        <v>0</v>
      </c>
      <c r="AE38" s="1">
        <v>0.9</v>
      </c>
    </row>
    <row r="39" spans="1:31" x14ac:dyDescent="0.15">
      <c r="A39" s="6">
        <v>737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8.6100807189941406</v>
      </c>
      <c r="L39" s="10">
        <v>4.4069919586181596</v>
      </c>
      <c r="M39">
        <v>2.1795730590820299</v>
      </c>
      <c r="N39">
        <v>6.7953548431396502</v>
      </c>
      <c r="O39">
        <v>4</v>
      </c>
      <c r="P39">
        <v>4</v>
      </c>
      <c r="Q39">
        <v>14</v>
      </c>
      <c r="R39" s="16">
        <v>0.28570000000000001</v>
      </c>
      <c r="S39" s="16">
        <f t="shared" si="2"/>
        <v>0.4</v>
      </c>
      <c r="T39">
        <v>3.45321464538574</v>
      </c>
      <c r="U39">
        <v>3.05386114120483</v>
      </c>
      <c r="V39">
        <v>2.8686435222625701</v>
      </c>
      <c r="W39" s="17">
        <v>0.18521761894226099</v>
      </c>
      <c r="X39">
        <v>0.58457112312316895</v>
      </c>
      <c r="Y39">
        <v>0.58457112312316895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486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8.9437408447265607</v>
      </c>
      <c r="L40" s="10">
        <v>4.2277584075927699</v>
      </c>
      <c r="M40">
        <v>1.10456466674805</v>
      </c>
      <c r="N40">
        <v>6.5846385955810502</v>
      </c>
      <c r="O40">
        <v>3</v>
      </c>
      <c r="P40">
        <v>3</v>
      </c>
      <c r="Q40">
        <v>13</v>
      </c>
      <c r="R40" s="16">
        <v>0.23080000000000001</v>
      </c>
      <c r="S40" s="16">
        <f t="shared" si="2"/>
        <v>0.3</v>
      </c>
      <c r="T40">
        <v>3.20710372924805</v>
      </c>
      <c r="U40">
        <v>2.8138980865478498</v>
      </c>
      <c r="V40">
        <v>2.6263279914856001</v>
      </c>
      <c r="W40" s="17">
        <v>0.187570095062256</v>
      </c>
      <c r="X40">
        <v>0.58077573776245095</v>
      </c>
      <c r="Y40">
        <v>0.58077573776245095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x14ac:dyDescent="0.15">
      <c r="A41" s="6">
        <v>363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8.4232196807861293</v>
      </c>
      <c r="L41" s="10">
        <v>4.5388679504394496</v>
      </c>
      <c r="M41">
        <v>2.7661094665527299</v>
      </c>
      <c r="N41">
        <v>6.7562885284423801</v>
      </c>
      <c r="O41">
        <v>3</v>
      </c>
      <c r="P41">
        <v>3</v>
      </c>
      <c r="Q41">
        <v>13</v>
      </c>
      <c r="R41" s="16">
        <v>0.23080000000000001</v>
      </c>
      <c r="S41" s="16">
        <f t="shared" si="2"/>
        <v>0.3</v>
      </c>
      <c r="T41">
        <v>2.6287136077880899</v>
      </c>
      <c r="U41">
        <v>2.3235220909118599</v>
      </c>
      <c r="V41">
        <v>2.1354405879974401</v>
      </c>
      <c r="W41" s="17">
        <v>0.18808150291442899</v>
      </c>
      <c r="X41">
        <v>0.49327301979064903</v>
      </c>
      <c r="Y41">
        <v>0.49327301979064903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113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 s="3">
        <v>7.5002803802490199</v>
      </c>
      <c r="L42" s="10">
        <v>4.8982105255126998</v>
      </c>
      <c r="M42">
        <v>2.3548717498779301</v>
      </c>
      <c r="N42">
        <v>5.0402336120605504</v>
      </c>
      <c r="O42">
        <v>1</v>
      </c>
      <c r="P42">
        <v>1</v>
      </c>
      <c r="Q42">
        <v>9</v>
      </c>
      <c r="R42" s="16">
        <v>0.1111</v>
      </c>
      <c r="S42" s="16">
        <f t="shared" si="2"/>
        <v>0.1</v>
      </c>
      <c r="T42">
        <v>2.1203651428222701</v>
      </c>
      <c r="U42">
        <v>1.90354347229004</v>
      </c>
      <c r="V42">
        <v>1.6988279819488501</v>
      </c>
      <c r="W42" s="17">
        <v>0.204715490341186</v>
      </c>
      <c r="X42">
        <v>0.42153716087341297</v>
      </c>
      <c r="Y42">
        <v>0.42153716087341297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6">
        <v>194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8.7540836334228498</v>
      </c>
      <c r="L43" s="10">
        <v>3.1999416351318399</v>
      </c>
      <c r="M43">
        <v>0.15018081665039101</v>
      </c>
      <c r="N43">
        <v>8.8024158477783203</v>
      </c>
      <c r="O43">
        <v>4</v>
      </c>
      <c r="P43">
        <v>4</v>
      </c>
      <c r="Q43">
        <v>14</v>
      </c>
      <c r="R43" s="16">
        <v>0.28570000000000001</v>
      </c>
      <c r="S43" s="16">
        <f t="shared" si="2"/>
        <v>0.4</v>
      </c>
      <c r="T43">
        <v>3.3016281127929701</v>
      </c>
      <c r="U43">
        <v>2.7430267333984402</v>
      </c>
      <c r="V43">
        <v>2.7414581775665301</v>
      </c>
      <c r="W43" s="17">
        <v>1.5685558319091799E-3</v>
      </c>
      <c r="X43">
        <v>0.56016993522643999</v>
      </c>
      <c r="Y43">
        <v>0.56016993522643999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92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8.2816715240478498</v>
      </c>
      <c r="L44" s="10">
        <v>4.3887615203857404</v>
      </c>
      <c r="M44">
        <v>1.91437911987305</v>
      </c>
      <c r="N44">
        <v>5.6083049774169904</v>
      </c>
      <c r="O44">
        <v>2</v>
      </c>
      <c r="P44">
        <v>2</v>
      </c>
      <c r="Q44">
        <v>12</v>
      </c>
      <c r="R44" s="16">
        <v>0.16669999999999999</v>
      </c>
      <c r="S44" s="16">
        <f t="shared" si="2"/>
        <v>0.2</v>
      </c>
      <c r="T44">
        <v>2.58152198791504</v>
      </c>
      <c r="U44">
        <v>2.3149232864379901</v>
      </c>
      <c r="V44">
        <v>2.09356021881104</v>
      </c>
      <c r="W44" s="17">
        <v>0.22136306762695299</v>
      </c>
      <c r="X44">
        <v>0.48796176910400402</v>
      </c>
      <c r="Y44">
        <v>0.48796176910400402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996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8.4121742248535192</v>
      </c>
      <c r="L45" s="10">
        <v>4.3311004638671902</v>
      </c>
      <c r="M45">
        <v>1.6194534301757799</v>
      </c>
      <c r="N45">
        <v>5.6832752227783203</v>
      </c>
      <c r="O45">
        <v>2</v>
      </c>
      <c r="P45">
        <v>2</v>
      </c>
      <c r="Q45">
        <v>12</v>
      </c>
      <c r="R45" s="16">
        <v>0.16669999999999999</v>
      </c>
      <c r="S45" s="16">
        <f t="shared" si="2"/>
        <v>0.2</v>
      </c>
      <c r="T45">
        <v>2.6802177429199201</v>
      </c>
      <c r="U45">
        <v>2.3968577384948699</v>
      </c>
      <c r="V45">
        <v>2.1700892448425302</v>
      </c>
      <c r="W45" s="17">
        <v>0.226768493652344</v>
      </c>
      <c r="X45">
        <v>0.51012849807739302</v>
      </c>
      <c r="Y45">
        <v>0.51012849807739302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252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8.7380867004394496</v>
      </c>
      <c r="L46" s="10">
        <v>4.4457092285156197</v>
      </c>
      <c r="M46">
        <v>1.58784103393555</v>
      </c>
      <c r="N46">
        <v>5.9678459167480504</v>
      </c>
      <c r="O46">
        <v>3</v>
      </c>
      <c r="P46">
        <v>3</v>
      </c>
      <c r="Q46">
        <v>13</v>
      </c>
      <c r="R46" s="16">
        <v>0.23080000000000001</v>
      </c>
      <c r="S46" s="16">
        <f t="shared" si="2"/>
        <v>0.3</v>
      </c>
      <c r="T46">
        <v>3.3211708068847701</v>
      </c>
      <c r="U46">
        <v>2.9828233718872101</v>
      </c>
      <c r="V46">
        <v>2.75333952903748</v>
      </c>
      <c r="W46" s="17">
        <v>0.229483842849731</v>
      </c>
      <c r="X46">
        <v>0.56783127784729004</v>
      </c>
      <c r="Y46">
        <v>0.56783127784729004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203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9.2256088256835902</v>
      </c>
      <c r="L47" s="10">
        <v>4.9146213531494096</v>
      </c>
      <c r="M47">
        <v>2.6334609985351598</v>
      </c>
      <c r="N47">
        <v>6.9755439758300799</v>
      </c>
      <c r="O47">
        <v>3</v>
      </c>
      <c r="P47">
        <v>3</v>
      </c>
      <c r="Q47">
        <v>13</v>
      </c>
      <c r="R47" s="16">
        <v>0.23080000000000001</v>
      </c>
      <c r="S47" s="16">
        <f t="shared" si="2"/>
        <v>0.3</v>
      </c>
      <c r="T47">
        <v>2.8577232360839799</v>
      </c>
      <c r="U47">
        <v>2.5369224548339799</v>
      </c>
      <c r="V47">
        <v>2.3055324554443399</v>
      </c>
      <c r="W47" s="17">
        <v>0.23138999938964799</v>
      </c>
      <c r="X47">
        <v>0.55219078063964799</v>
      </c>
      <c r="Y47">
        <v>0.55219078063964799</v>
      </c>
      <c r="Z47">
        <v>0.3</v>
      </c>
      <c r="AA47">
        <v>1</v>
      </c>
      <c r="AB47">
        <v>0.76923076923076905</v>
      </c>
      <c r="AC47">
        <v>0.86956521739130399</v>
      </c>
      <c r="AD47">
        <v>0</v>
      </c>
      <c r="AE47">
        <v>0.7</v>
      </c>
    </row>
    <row r="48" spans="1:31" x14ac:dyDescent="0.15">
      <c r="A48" s="6">
        <v>262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7.8841972351074201</v>
      </c>
      <c r="L48" s="10">
        <v>4.4237346649169904</v>
      </c>
      <c r="M48">
        <v>2.2215232849121098</v>
      </c>
      <c r="N48">
        <v>4.9808120727539098</v>
      </c>
      <c r="O48">
        <v>2</v>
      </c>
      <c r="P48">
        <v>2</v>
      </c>
      <c r="Q48">
        <v>11</v>
      </c>
      <c r="R48" s="16">
        <v>0.18179999999999999</v>
      </c>
      <c r="S48" s="16">
        <f t="shared" si="2"/>
        <v>0.2</v>
      </c>
      <c r="T48">
        <v>2.7364273071289098</v>
      </c>
      <c r="U48">
        <v>2.4813175201415998</v>
      </c>
      <c r="V48">
        <v>2.2414200305938698</v>
      </c>
      <c r="W48" s="17">
        <v>0.23989748954772899</v>
      </c>
      <c r="X48">
        <v>0.49500727653503401</v>
      </c>
      <c r="Y48">
        <v>0.49500727653503401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6">
        <v>826</v>
      </c>
      <c r="B49">
        <v>13</v>
      </c>
      <c r="C49">
        <v>7</v>
      </c>
      <c r="D49">
        <v>10</v>
      </c>
      <c r="E49">
        <v>10</v>
      </c>
      <c r="F49">
        <v>9</v>
      </c>
      <c r="G49">
        <v>1</v>
      </c>
      <c r="H49">
        <v>4</v>
      </c>
      <c r="I49">
        <v>6</v>
      </c>
      <c r="J49">
        <v>0.65</v>
      </c>
      <c r="K49" s="3">
        <v>7.3606605529785201</v>
      </c>
      <c r="L49" s="10">
        <v>3.1785659790039098</v>
      </c>
      <c r="M49">
        <v>0.79636383056640603</v>
      </c>
      <c r="N49">
        <v>6.4848976135253897</v>
      </c>
      <c r="O49">
        <v>4</v>
      </c>
      <c r="P49">
        <v>4</v>
      </c>
      <c r="Q49">
        <v>13</v>
      </c>
      <c r="R49" s="16">
        <v>0.30769999999999997</v>
      </c>
      <c r="S49" s="16">
        <f t="shared" si="2"/>
        <v>0.4</v>
      </c>
      <c r="T49">
        <v>2.875732421875</v>
      </c>
      <c r="U49">
        <v>2.5069985389709499</v>
      </c>
      <c r="V49">
        <v>2.48158931732178</v>
      </c>
      <c r="W49" s="17">
        <v>2.5409221649169901E-2</v>
      </c>
      <c r="X49">
        <v>0.39414310455322299</v>
      </c>
      <c r="Y49">
        <v>0.39414310455322299</v>
      </c>
      <c r="Z49">
        <v>0.4</v>
      </c>
      <c r="AA49">
        <v>0.9</v>
      </c>
      <c r="AB49">
        <v>0.69230769230769196</v>
      </c>
      <c r="AC49">
        <v>0.78260869565217395</v>
      </c>
      <c r="AD49">
        <v>0.1</v>
      </c>
      <c r="AE49">
        <v>0.5</v>
      </c>
    </row>
    <row r="50" spans="1:31" x14ac:dyDescent="0.15">
      <c r="A50" s="6">
        <v>193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 s="3">
        <v>8.4518604278564506</v>
      </c>
      <c r="L50" s="10">
        <v>5.4617824554443404</v>
      </c>
      <c r="M50">
        <v>2.1810970306396502</v>
      </c>
      <c r="N50">
        <v>5.2802276611328098</v>
      </c>
      <c r="O50">
        <v>2</v>
      </c>
      <c r="P50">
        <v>2</v>
      </c>
      <c r="Q50">
        <v>12</v>
      </c>
      <c r="R50" s="16">
        <v>0.16669999999999999</v>
      </c>
      <c r="S50" s="16">
        <f t="shared" si="2"/>
        <v>0.2</v>
      </c>
      <c r="T50">
        <v>2.8285503387451199</v>
      </c>
      <c r="U50">
        <v>2.5589535236358598</v>
      </c>
      <c r="V50">
        <v>2.3141069412231401</v>
      </c>
      <c r="W50" s="17">
        <v>0.24484658241272</v>
      </c>
      <c r="X50">
        <v>0.51444339752197299</v>
      </c>
      <c r="Y50">
        <v>0.51444339752197299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12</v>
      </c>
      <c r="B51">
        <v>17</v>
      </c>
      <c r="C51">
        <v>3</v>
      </c>
      <c r="D51">
        <v>10</v>
      </c>
      <c r="E51">
        <v>10</v>
      </c>
      <c r="F51">
        <v>9</v>
      </c>
      <c r="G51">
        <v>1</v>
      </c>
      <c r="H51">
        <v>8</v>
      </c>
      <c r="I51">
        <v>2</v>
      </c>
      <c r="J51">
        <v>0.85</v>
      </c>
      <c r="K51" s="3">
        <v>10.4470520019531</v>
      </c>
      <c r="L51" s="10">
        <v>4.0611419677734402</v>
      </c>
      <c r="M51">
        <v>3.76419258117676</v>
      </c>
      <c r="N51">
        <v>6.4976348876953098</v>
      </c>
      <c r="O51">
        <v>5</v>
      </c>
      <c r="P51">
        <v>5</v>
      </c>
      <c r="Q51">
        <v>14</v>
      </c>
      <c r="R51" s="16">
        <v>0.35709999999999997</v>
      </c>
      <c r="S51" s="16">
        <f t="shared" si="2"/>
        <v>0.5</v>
      </c>
      <c r="T51">
        <v>3.5423564910888699</v>
      </c>
      <c r="U51">
        <v>3.3094801902771001</v>
      </c>
      <c r="V51">
        <v>3.0622403621673602</v>
      </c>
      <c r="W51" s="17">
        <v>0.24723982810974099</v>
      </c>
      <c r="X51">
        <v>0.48011612892150901</v>
      </c>
      <c r="Y51">
        <v>0.48011612892150901</v>
      </c>
      <c r="Z51">
        <v>0.5</v>
      </c>
      <c r="AA51">
        <v>0.9</v>
      </c>
      <c r="AB51">
        <v>0.64285714285714302</v>
      </c>
      <c r="AC51">
        <v>0.75</v>
      </c>
      <c r="AD51">
        <v>0.1</v>
      </c>
      <c r="AE51">
        <v>0.4</v>
      </c>
    </row>
    <row r="52" spans="1:31" x14ac:dyDescent="0.15">
      <c r="A52" s="6">
        <v>173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8.8593769073486293</v>
      </c>
      <c r="L52" s="10">
        <v>4.1886901855468697</v>
      </c>
      <c r="M52">
        <v>2.5565242767334002</v>
      </c>
      <c r="N52">
        <v>6.0770225524902299</v>
      </c>
      <c r="O52">
        <v>4</v>
      </c>
      <c r="P52">
        <v>4</v>
      </c>
      <c r="Q52">
        <v>14</v>
      </c>
      <c r="R52" s="16">
        <v>0.28570000000000001</v>
      </c>
      <c r="S52" s="16">
        <f t="shared" si="2"/>
        <v>0.4</v>
      </c>
      <c r="T52">
        <v>2.97462654113769</v>
      </c>
      <c r="U52">
        <v>2.69661569595337</v>
      </c>
      <c r="V52">
        <v>2.4429302215576199</v>
      </c>
      <c r="W52" s="17">
        <v>0.25368547439575201</v>
      </c>
      <c r="X52">
        <v>0.53169631958007801</v>
      </c>
      <c r="Y52">
        <v>0.53169631958007801</v>
      </c>
      <c r="Z52">
        <v>0.4</v>
      </c>
      <c r="AA52">
        <v>1</v>
      </c>
      <c r="AB52">
        <v>0.71428571428571397</v>
      </c>
      <c r="AC52">
        <v>0.83333333333333304</v>
      </c>
      <c r="AD52">
        <v>0</v>
      </c>
      <c r="AE52">
        <v>0.6</v>
      </c>
    </row>
    <row r="53" spans="1:31" x14ac:dyDescent="0.15">
      <c r="A53" s="6">
        <v>809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8.2403850555419904</v>
      </c>
      <c r="L53" s="10">
        <v>4.6117877960205096</v>
      </c>
      <c r="M53">
        <v>1.9810218811035201</v>
      </c>
      <c r="N53">
        <v>4.6868820190429696</v>
      </c>
      <c r="O53">
        <v>3</v>
      </c>
      <c r="P53">
        <v>3</v>
      </c>
      <c r="Q53">
        <v>13</v>
      </c>
      <c r="R53" s="16">
        <v>0.23080000000000001</v>
      </c>
      <c r="S53" s="16">
        <f t="shared" si="2"/>
        <v>0.3</v>
      </c>
      <c r="T53">
        <v>3.2591457366943399</v>
      </c>
      <c r="U53">
        <v>2.9558663368225102</v>
      </c>
      <c r="V53">
        <v>2.6988549232482901</v>
      </c>
      <c r="W53" s="17">
        <v>0.25701141357421903</v>
      </c>
      <c r="X53">
        <v>0.56029081344604503</v>
      </c>
      <c r="Y53">
        <v>0.56029081344604503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64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9.8531608581543004</v>
      </c>
      <c r="L54" s="10">
        <v>4.08819580078125</v>
      </c>
      <c r="M54">
        <v>1.76303291320801</v>
      </c>
      <c r="N54">
        <v>6.8796043395996103</v>
      </c>
      <c r="O54">
        <v>3</v>
      </c>
      <c r="P54">
        <v>3</v>
      </c>
      <c r="Q54">
        <v>13</v>
      </c>
      <c r="R54" s="16">
        <v>0.23080000000000001</v>
      </c>
      <c r="S54" s="16">
        <f t="shared" si="2"/>
        <v>0.3</v>
      </c>
      <c r="T54">
        <v>2.8229064941406201</v>
      </c>
      <c r="U54">
        <v>2.54871702194214</v>
      </c>
      <c r="V54">
        <v>2.2905220985412602</v>
      </c>
      <c r="W54" s="17">
        <v>0.25819492340087902</v>
      </c>
      <c r="X54">
        <v>0.53238439559936501</v>
      </c>
      <c r="Y54">
        <v>0.53238439559936501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6">
        <v>275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 s="3">
        <v>9.4861984252929705</v>
      </c>
      <c r="L55" s="10">
        <v>4.9634265899658203</v>
      </c>
      <c r="M55">
        <v>2.2556381225585902</v>
      </c>
      <c r="N55">
        <v>6.7939472198486301</v>
      </c>
      <c r="O55">
        <v>2</v>
      </c>
      <c r="P55">
        <v>2</v>
      </c>
      <c r="Q55">
        <v>12</v>
      </c>
      <c r="R55" s="16">
        <v>0.16669999999999999</v>
      </c>
      <c r="S55" s="16">
        <f t="shared" si="2"/>
        <v>0.2</v>
      </c>
      <c r="T55">
        <v>3.0240669250488299</v>
      </c>
      <c r="U55">
        <v>2.70406293869019</v>
      </c>
      <c r="V55">
        <v>2.4437704086303702</v>
      </c>
      <c r="W55" s="17">
        <v>0.26029253005981501</v>
      </c>
      <c r="X55">
        <v>0.58029651641845703</v>
      </c>
      <c r="Y55">
        <v>0.58029651641845703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6">
        <v>642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 s="3">
        <v>8.2491436004638707</v>
      </c>
      <c r="L56" s="10">
        <v>4.6044292449951199</v>
      </c>
      <c r="M56">
        <v>2.0677585601806601</v>
      </c>
      <c r="N56">
        <v>4.8840045928955096</v>
      </c>
      <c r="O56">
        <v>2</v>
      </c>
      <c r="P56">
        <v>2</v>
      </c>
      <c r="Q56">
        <v>12</v>
      </c>
      <c r="R56" s="16">
        <v>0.16669999999999999</v>
      </c>
      <c r="S56" s="16">
        <f t="shared" si="2"/>
        <v>0.2</v>
      </c>
      <c r="T56">
        <v>2.98447608947754</v>
      </c>
      <c r="U56">
        <v>2.7169127464294398</v>
      </c>
      <c r="V56">
        <v>2.4534752368927002</v>
      </c>
      <c r="W56" s="17">
        <v>0.263437509536743</v>
      </c>
      <c r="X56">
        <v>0.53100085258483898</v>
      </c>
      <c r="Y56">
        <v>0.53100085258483898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903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9.3292579650878906</v>
      </c>
      <c r="L57" s="10">
        <v>4.2981548309326199</v>
      </c>
      <c r="M57">
        <v>2.4728145599365199</v>
      </c>
      <c r="N57">
        <v>6.4115161895751998</v>
      </c>
      <c r="O57">
        <v>4</v>
      </c>
      <c r="P57">
        <v>4</v>
      </c>
      <c r="Q57">
        <v>14</v>
      </c>
      <c r="R57" s="16">
        <v>0.28570000000000001</v>
      </c>
      <c r="S57" s="16">
        <f t="shared" si="2"/>
        <v>0.4</v>
      </c>
      <c r="T57">
        <v>3.1638450622558598</v>
      </c>
      <c r="U57">
        <v>2.8869547843933101</v>
      </c>
      <c r="V57">
        <v>2.62051582336426</v>
      </c>
      <c r="W57" s="17">
        <v>0.26643896102905301</v>
      </c>
      <c r="X57">
        <v>0.54332923889160201</v>
      </c>
      <c r="Y57">
        <v>0.54332923889160201</v>
      </c>
      <c r="Z57">
        <v>0.4</v>
      </c>
      <c r="AA57">
        <v>1</v>
      </c>
      <c r="AB57">
        <v>0.71428571428571397</v>
      </c>
      <c r="AC57">
        <v>0.83333333333333304</v>
      </c>
      <c r="AD57">
        <v>0</v>
      </c>
      <c r="AE57">
        <v>0.6</v>
      </c>
    </row>
    <row r="58" spans="1:31" x14ac:dyDescent="0.15">
      <c r="A58" s="6">
        <v>574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8.5182151794433594</v>
      </c>
      <c r="L58" s="10">
        <v>4.8193511962890598</v>
      </c>
      <c r="M58">
        <v>2.7782020568847701</v>
      </c>
      <c r="N58">
        <v>5.8452396392822301</v>
      </c>
      <c r="O58">
        <v>2</v>
      </c>
      <c r="P58">
        <v>2</v>
      </c>
      <c r="Q58">
        <v>12</v>
      </c>
      <c r="R58" s="16">
        <v>0.16669999999999999</v>
      </c>
      <c r="S58" s="16">
        <f t="shared" si="2"/>
        <v>0.2</v>
      </c>
      <c r="T58">
        <v>3.1886501312255899</v>
      </c>
      <c r="U58">
        <v>2.8772964477539098</v>
      </c>
      <c r="V58">
        <v>2.6102390289306601</v>
      </c>
      <c r="W58" s="17">
        <v>0.26705741882324202</v>
      </c>
      <c r="X58">
        <v>0.57841110229492199</v>
      </c>
      <c r="Y58">
        <v>0.57841110229492199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x14ac:dyDescent="0.15">
      <c r="A59" s="6">
        <v>536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 s="3">
        <v>8.4814891815185494</v>
      </c>
      <c r="L59" s="10">
        <v>4.2169094085693404</v>
      </c>
      <c r="M59">
        <v>2.74720954895019</v>
      </c>
      <c r="N59">
        <v>5.5897750854492196</v>
      </c>
      <c r="O59">
        <v>4</v>
      </c>
      <c r="P59">
        <v>4</v>
      </c>
      <c r="Q59">
        <v>14</v>
      </c>
      <c r="R59" s="16">
        <v>0.28570000000000001</v>
      </c>
      <c r="S59" s="16">
        <f t="shared" si="2"/>
        <v>0.4</v>
      </c>
      <c r="T59">
        <v>3.4804096221923801</v>
      </c>
      <c r="U59">
        <v>3.1805896759033199</v>
      </c>
      <c r="V59">
        <v>2.9126815795898402</v>
      </c>
      <c r="W59" s="17">
        <v>0.26790809631347701</v>
      </c>
      <c r="X59">
        <v>0.56772804260253895</v>
      </c>
      <c r="Y59">
        <v>0.56772804260253895</v>
      </c>
      <c r="Z59">
        <v>0.4</v>
      </c>
      <c r="AA59">
        <v>1</v>
      </c>
      <c r="AB59">
        <v>0.71428571428571397</v>
      </c>
      <c r="AC59">
        <v>0.83333333333333304</v>
      </c>
      <c r="AD59">
        <v>0</v>
      </c>
      <c r="AE59">
        <v>0.6</v>
      </c>
    </row>
    <row r="60" spans="1:31" x14ac:dyDescent="0.15">
      <c r="A60" s="6">
        <v>960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 s="3">
        <v>9.1993274688720703</v>
      </c>
      <c r="L60" s="10">
        <v>4.7742443084716797</v>
      </c>
      <c r="M60">
        <v>1.87765121459961</v>
      </c>
      <c r="N60">
        <v>6.2350482940673801</v>
      </c>
      <c r="O60">
        <v>2</v>
      </c>
      <c r="P60">
        <v>2</v>
      </c>
      <c r="Q60">
        <v>12</v>
      </c>
      <c r="R60" s="16">
        <v>0.16669999999999999</v>
      </c>
      <c r="S60" s="16">
        <f t="shared" si="2"/>
        <v>0.2</v>
      </c>
      <c r="T60">
        <v>3.0602397918701199</v>
      </c>
      <c r="U60">
        <v>2.7487521171569802</v>
      </c>
      <c r="V60">
        <v>2.4787726402282702</v>
      </c>
      <c r="W60" s="17">
        <v>0.26997947692871099</v>
      </c>
      <c r="X60">
        <v>0.58146715164184604</v>
      </c>
      <c r="Y60">
        <v>0.58146715164184604</v>
      </c>
      <c r="Z60">
        <v>0.2</v>
      </c>
      <c r="AA60">
        <v>1</v>
      </c>
      <c r="AB60">
        <v>0.83333333333333304</v>
      </c>
      <c r="AC60">
        <v>0.90909090909090895</v>
      </c>
      <c r="AD60">
        <v>0</v>
      </c>
      <c r="AE60">
        <v>0.8</v>
      </c>
    </row>
    <row r="61" spans="1:31" x14ac:dyDescent="0.15">
      <c r="A61" s="6">
        <v>628</v>
      </c>
      <c r="B61">
        <v>15</v>
      </c>
      <c r="C61">
        <v>5</v>
      </c>
      <c r="D61">
        <v>10</v>
      </c>
      <c r="E61">
        <v>10</v>
      </c>
      <c r="F61">
        <v>9</v>
      </c>
      <c r="G61">
        <v>1</v>
      </c>
      <c r="H61">
        <v>6</v>
      </c>
      <c r="I61">
        <v>4</v>
      </c>
      <c r="J61">
        <v>0.75</v>
      </c>
      <c r="K61" s="3">
        <v>9.0153293609619105</v>
      </c>
      <c r="L61" s="10">
        <v>4.6390075683593697</v>
      </c>
      <c r="M61">
        <v>3.6120967864990199</v>
      </c>
      <c r="N61">
        <v>4.7265911102294904</v>
      </c>
      <c r="O61">
        <v>1</v>
      </c>
      <c r="P61">
        <v>1</v>
      </c>
      <c r="Q61">
        <v>10</v>
      </c>
      <c r="R61" s="16">
        <v>0.1</v>
      </c>
      <c r="S61" s="16">
        <f t="shared" si="2"/>
        <v>0.1</v>
      </c>
      <c r="T61">
        <v>2.7710952758789098</v>
      </c>
      <c r="U61">
        <v>2.5856094360351598</v>
      </c>
      <c r="V61">
        <v>2.3143668174743599</v>
      </c>
      <c r="W61" s="17">
        <v>0.27124261856079102</v>
      </c>
      <c r="X61">
        <v>0.45672845840454102</v>
      </c>
      <c r="Y61">
        <v>0.45672845840454102</v>
      </c>
      <c r="Z61">
        <v>0.1</v>
      </c>
      <c r="AA61">
        <v>0.9</v>
      </c>
      <c r="AB61">
        <v>0.9</v>
      </c>
      <c r="AC61">
        <v>0.9</v>
      </c>
      <c r="AD61">
        <v>0.1</v>
      </c>
      <c r="AE61">
        <v>0.8</v>
      </c>
    </row>
    <row r="62" spans="1:31" x14ac:dyDescent="0.15">
      <c r="A62" s="6">
        <v>969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 s="3">
        <v>8.4942264556884801</v>
      </c>
      <c r="L62" s="10">
        <v>4.7706069946289098</v>
      </c>
      <c r="M62">
        <v>2.5215377807617201</v>
      </c>
      <c r="N62">
        <v>5.5605945587158203</v>
      </c>
      <c r="O62">
        <v>2</v>
      </c>
      <c r="P62">
        <v>2</v>
      </c>
      <c r="Q62">
        <v>12</v>
      </c>
      <c r="R62" s="16">
        <v>0.16669999999999999</v>
      </c>
      <c r="S62" s="16">
        <f t="shared" si="2"/>
        <v>0.2</v>
      </c>
      <c r="T62">
        <v>3.0627059936523402</v>
      </c>
      <c r="U62">
        <v>2.76916599273682</v>
      </c>
      <c r="V62">
        <v>2.4976279735565199</v>
      </c>
      <c r="W62" s="17">
        <v>0.27153801918029802</v>
      </c>
      <c r="X62">
        <v>0.56507802009582497</v>
      </c>
      <c r="Y62">
        <v>0.56507802009582497</v>
      </c>
      <c r="Z62">
        <v>0.2</v>
      </c>
      <c r="AA62">
        <v>1</v>
      </c>
      <c r="AB62">
        <v>0.83333333333333304</v>
      </c>
      <c r="AC62">
        <v>0.90909090909090895</v>
      </c>
      <c r="AD62">
        <v>0</v>
      </c>
      <c r="AE62">
        <v>0.8</v>
      </c>
    </row>
    <row r="63" spans="1:31" x14ac:dyDescent="0.15">
      <c r="A63" s="8">
        <v>32</v>
      </c>
      <c r="B63" s="1">
        <v>14</v>
      </c>
      <c r="C63" s="1">
        <v>6</v>
      </c>
      <c r="D63" s="1">
        <v>10</v>
      </c>
      <c r="E63" s="1">
        <v>10</v>
      </c>
      <c r="F63" s="1">
        <v>10</v>
      </c>
      <c r="G63" s="1">
        <v>0</v>
      </c>
      <c r="H63" s="1">
        <v>4</v>
      </c>
      <c r="I63" s="1">
        <v>6</v>
      </c>
      <c r="J63" s="1">
        <v>0.7</v>
      </c>
      <c r="K63" s="12">
        <v>8.1895637512206996</v>
      </c>
      <c r="L63" s="12">
        <v>4.7300758361816397</v>
      </c>
      <c r="M63" s="1">
        <v>2.7791996002197301</v>
      </c>
      <c r="N63" s="1">
        <v>5.3972606658935502</v>
      </c>
      <c r="O63" s="1">
        <v>1</v>
      </c>
      <c r="P63" s="1">
        <v>1</v>
      </c>
      <c r="Q63" s="1">
        <v>11</v>
      </c>
      <c r="R63" s="19">
        <v>9.0899999999999995E-2</v>
      </c>
      <c r="S63" s="19">
        <f t="shared" si="2"/>
        <v>0.1</v>
      </c>
      <c r="T63" s="1">
        <v>3.44936180114746</v>
      </c>
      <c r="U63" s="1">
        <v>3.1761889457702601</v>
      </c>
      <c r="V63" s="1">
        <v>2.9020586013793901</v>
      </c>
      <c r="W63" s="12">
        <v>0.27413034439086897</v>
      </c>
      <c r="X63" s="1">
        <v>0.54730319976806596</v>
      </c>
      <c r="Y63" s="1">
        <v>0.54730319976806596</v>
      </c>
      <c r="Z63" s="1">
        <v>0.1</v>
      </c>
      <c r="AA63" s="1">
        <v>1</v>
      </c>
      <c r="AB63" s="1">
        <v>0.90909090909090895</v>
      </c>
      <c r="AC63" s="1">
        <v>0.952380952380952</v>
      </c>
      <c r="AD63" s="1">
        <v>0</v>
      </c>
      <c r="AE63" s="1">
        <v>0.9</v>
      </c>
    </row>
    <row r="64" spans="1:31" x14ac:dyDescent="0.15">
      <c r="A64" s="6">
        <v>867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 s="3">
        <v>8.7368755340576207</v>
      </c>
      <c r="L64" s="10">
        <v>4.1926918029785201</v>
      </c>
      <c r="M64">
        <v>2.5817222595214799</v>
      </c>
      <c r="N64">
        <v>5.8664131164550799</v>
      </c>
      <c r="O64">
        <v>2</v>
      </c>
      <c r="P64">
        <v>2</v>
      </c>
      <c r="Q64">
        <v>12</v>
      </c>
      <c r="R64" s="16">
        <v>0.16669999999999999</v>
      </c>
      <c r="S64" s="16">
        <f t="shared" si="2"/>
        <v>0.2</v>
      </c>
      <c r="T64">
        <v>2.7466564178466801</v>
      </c>
      <c r="U64">
        <v>2.5147261619567902</v>
      </c>
      <c r="V64">
        <v>2.2404134273528999</v>
      </c>
      <c r="W64" s="17">
        <v>0.274312734603882</v>
      </c>
      <c r="X64">
        <v>0.50624299049377397</v>
      </c>
      <c r="Y64">
        <v>0.50624299049377397</v>
      </c>
      <c r="Z64">
        <v>0.2</v>
      </c>
      <c r="AA64">
        <v>1</v>
      </c>
      <c r="AB64">
        <v>0.83333333333333304</v>
      </c>
      <c r="AC64">
        <v>0.90909090909090895</v>
      </c>
      <c r="AD64">
        <v>0</v>
      </c>
      <c r="AE64">
        <v>0.8</v>
      </c>
    </row>
    <row r="65" spans="1:31" x14ac:dyDescent="0.15">
      <c r="A65" s="6">
        <v>498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 s="3">
        <v>8.6384239196777308</v>
      </c>
      <c r="L65" s="10">
        <v>4.8532543182373002</v>
      </c>
      <c r="M65">
        <v>2.5015869140625</v>
      </c>
      <c r="N65">
        <v>5.5434799194335902</v>
      </c>
      <c r="O65">
        <v>2</v>
      </c>
      <c r="P65">
        <v>2</v>
      </c>
      <c r="Q65">
        <v>12</v>
      </c>
      <c r="R65" s="16">
        <v>0.16669999999999999</v>
      </c>
      <c r="S65" s="16">
        <f t="shared" si="2"/>
        <v>0.2</v>
      </c>
      <c r="T65">
        <v>2.9077243804931601</v>
      </c>
      <c r="U65">
        <v>2.6402883529663099</v>
      </c>
      <c r="V65">
        <v>2.3659634590148899</v>
      </c>
      <c r="W65" s="17">
        <v>0.27432489395141602</v>
      </c>
      <c r="X65">
        <v>0.54176092147827104</v>
      </c>
      <c r="Y65">
        <v>0.54176092147827104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6">
        <v>223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 s="3">
        <v>9.8341693878173793</v>
      </c>
      <c r="L66" s="10">
        <v>4.3373126983642596</v>
      </c>
      <c r="M66">
        <v>2.2206993103027299</v>
      </c>
      <c r="N66">
        <v>6.7604885101318404</v>
      </c>
      <c r="O66">
        <v>3</v>
      </c>
      <c r="P66">
        <v>3</v>
      </c>
      <c r="Q66">
        <v>13</v>
      </c>
      <c r="R66" s="16">
        <v>0.23080000000000001</v>
      </c>
      <c r="S66" s="16">
        <f t="shared" si="2"/>
        <v>0.3</v>
      </c>
      <c r="T66">
        <v>3.0818328857421902</v>
      </c>
      <c r="U66">
        <v>2.79755783081055</v>
      </c>
      <c r="V66">
        <v>2.5217382907867401</v>
      </c>
      <c r="W66" s="17">
        <v>0.27581954002380399</v>
      </c>
      <c r="X66">
        <v>0.560094594955444</v>
      </c>
      <c r="Y66">
        <v>0.560094594955444</v>
      </c>
      <c r="Z66">
        <v>0.3</v>
      </c>
      <c r="AA66">
        <v>1</v>
      </c>
      <c r="AB66">
        <v>0.76923076923076905</v>
      </c>
      <c r="AC66">
        <v>0.86956521739130399</v>
      </c>
      <c r="AD66">
        <v>0</v>
      </c>
      <c r="AE66">
        <v>0.7</v>
      </c>
    </row>
    <row r="67" spans="1:31" x14ac:dyDescent="0.15">
      <c r="A67" s="6">
        <v>771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8.4633045196533203</v>
      </c>
      <c r="L67" s="10">
        <v>4.1905403137206996</v>
      </c>
      <c r="M67">
        <v>2.65578269958496</v>
      </c>
      <c r="N67">
        <v>5.4760150909423801</v>
      </c>
      <c r="O67">
        <v>2</v>
      </c>
      <c r="P67">
        <v>2</v>
      </c>
      <c r="Q67">
        <v>12</v>
      </c>
      <c r="R67" s="16">
        <v>0.16669999999999999</v>
      </c>
      <c r="S67" s="16">
        <f t="shared" si="2"/>
        <v>0.2</v>
      </c>
      <c r="T67">
        <v>2.7900257110595699</v>
      </c>
      <c r="U67">
        <v>2.5661418437957799</v>
      </c>
      <c r="V67">
        <v>2.2885594367981001</v>
      </c>
      <c r="W67" s="17">
        <v>0.277582406997681</v>
      </c>
      <c r="X67">
        <v>0.50146627426147505</v>
      </c>
      <c r="Y67">
        <v>0.50146627426147505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6">
        <v>318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 s="3">
        <v>8.3454456329345703</v>
      </c>
      <c r="L68" s="10">
        <v>4.6868419647216797</v>
      </c>
      <c r="M68">
        <v>1.99410820007324</v>
      </c>
      <c r="N68">
        <v>4.6586132049560502</v>
      </c>
      <c r="O68">
        <v>2</v>
      </c>
      <c r="P68">
        <v>2</v>
      </c>
      <c r="Q68">
        <v>12</v>
      </c>
      <c r="R68" s="16">
        <v>0.16669999999999999</v>
      </c>
      <c r="S68" s="16">
        <f t="shared" si="2"/>
        <v>0.2</v>
      </c>
      <c r="T68">
        <v>3.1554660797119101</v>
      </c>
      <c r="U68">
        <v>2.8878335952758798</v>
      </c>
      <c r="V68">
        <v>2.6096961498260498</v>
      </c>
      <c r="W68" s="17">
        <v>0.27813744544982899</v>
      </c>
      <c r="X68">
        <v>0.54576992988586404</v>
      </c>
      <c r="Y68">
        <v>0.54576992988586404</v>
      </c>
      <c r="Z68">
        <v>0.2</v>
      </c>
      <c r="AA68">
        <v>1</v>
      </c>
      <c r="AB68">
        <v>0.83333333333333304</v>
      </c>
      <c r="AC68">
        <v>0.90909090909090895</v>
      </c>
      <c r="AD68">
        <v>0</v>
      </c>
      <c r="AE68">
        <v>0.8</v>
      </c>
    </row>
    <row r="69" spans="1:31" x14ac:dyDescent="0.15">
      <c r="A69" s="6">
        <v>177</v>
      </c>
      <c r="B69">
        <v>15</v>
      </c>
      <c r="C69">
        <v>5</v>
      </c>
      <c r="D69">
        <v>10</v>
      </c>
      <c r="E69">
        <v>10</v>
      </c>
      <c r="F69">
        <v>10</v>
      </c>
      <c r="G69">
        <v>0</v>
      </c>
      <c r="H69">
        <v>5</v>
      </c>
      <c r="I69">
        <v>5</v>
      </c>
      <c r="J69">
        <v>0.75</v>
      </c>
      <c r="K69" s="3">
        <v>8.6291904449462908</v>
      </c>
      <c r="L69" s="10">
        <v>4.4894237518310502</v>
      </c>
      <c r="M69">
        <v>3.3369007110595699</v>
      </c>
      <c r="N69">
        <v>5.9744815826415998</v>
      </c>
      <c r="O69">
        <v>3</v>
      </c>
      <c r="P69">
        <v>3</v>
      </c>
      <c r="Q69">
        <v>13</v>
      </c>
      <c r="R69" s="16">
        <v>0.23080000000000001</v>
      </c>
      <c r="S69" s="16">
        <f t="shared" si="2"/>
        <v>0.3</v>
      </c>
      <c r="T69">
        <v>3.1199245452880899</v>
      </c>
      <c r="U69">
        <v>2.8528888225555402</v>
      </c>
      <c r="V69">
        <v>2.5727081298828098</v>
      </c>
      <c r="W69" s="17">
        <v>0.28018069267272899</v>
      </c>
      <c r="X69">
        <v>0.54721641540527299</v>
      </c>
      <c r="Y69">
        <v>0.54721641540527299</v>
      </c>
      <c r="Z69">
        <v>0.3</v>
      </c>
      <c r="AA69">
        <v>1</v>
      </c>
      <c r="AB69">
        <v>0.76923076923076905</v>
      </c>
      <c r="AC69">
        <v>0.86956521739130399</v>
      </c>
      <c r="AD69">
        <v>0</v>
      </c>
      <c r="AE69">
        <v>0.7</v>
      </c>
    </row>
    <row r="70" spans="1:31" x14ac:dyDescent="0.15">
      <c r="A70" s="6">
        <v>398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 s="3">
        <v>8.1381702423095703</v>
      </c>
      <c r="L70" s="10">
        <v>4.1253604888915998</v>
      </c>
      <c r="M70">
        <v>2.6507339477539098</v>
      </c>
      <c r="N70">
        <v>5.0763721466064498</v>
      </c>
      <c r="O70">
        <v>2</v>
      </c>
      <c r="P70">
        <v>2</v>
      </c>
      <c r="Q70">
        <v>12</v>
      </c>
      <c r="R70" s="16">
        <v>0.16669999999999999</v>
      </c>
      <c r="S70" s="16">
        <f t="shared" si="2"/>
        <v>0.2</v>
      </c>
      <c r="T70">
        <v>3.2886447906494101</v>
      </c>
      <c r="U70">
        <v>3.0384707450866699</v>
      </c>
      <c r="V70">
        <v>2.7574930191039999</v>
      </c>
      <c r="W70" s="17">
        <v>0.28097772598266602</v>
      </c>
      <c r="X70">
        <v>0.53115177154541005</v>
      </c>
      <c r="Y70">
        <v>0.53115177154541005</v>
      </c>
      <c r="Z70">
        <v>0.2</v>
      </c>
      <c r="AA70">
        <v>1</v>
      </c>
      <c r="AB70">
        <v>0.83333333333333304</v>
      </c>
      <c r="AC70">
        <v>0.90909090909090895</v>
      </c>
      <c r="AD70">
        <v>0</v>
      </c>
      <c r="AE70">
        <v>0.8</v>
      </c>
    </row>
    <row r="71" spans="1:31" x14ac:dyDescent="0.15">
      <c r="A71" s="6">
        <v>158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 s="3">
        <v>7.9831905364990199</v>
      </c>
      <c r="L71" s="10">
        <v>4.2839298248290998</v>
      </c>
      <c r="M71">
        <v>2.99527931213379</v>
      </c>
      <c r="N71">
        <v>4.8212127685546902</v>
      </c>
      <c r="O71">
        <v>1</v>
      </c>
      <c r="P71">
        <v>1</v>
      </c>
      <c r="Q71">
        <v>11</v>
      </c>
      <c r="R71" s="16">
        <v>9.0899999999999995E-2</v>
      </c>
      <c r="S71" s="16">
        <f t="shared" si="2"/>
        <v>0.1</v>
      </c>
      <c r="T71">
        <v>3.1968898773193399</v>
      </c>
      <c r="U71">
        <v>2.9954133033752401</v>
      </c>
      <c r="V71">
        <v>2.71425461769104</v>
      </c>
      <c r="W71" s="17">
        <v>0.28115868568420399</v>
      </c>
      <c r="X71">
        <v>0.48263525962829601</v>
      </c>
      <c r="Y71">
        <v>0.48263525962829601</v>
      </c>
      <c r="Z71">
        <v>0.1</v>
      </c>
      <c r="AA71">
        <v>1</v>
      </c>
      <c r="AB71">
        <v>0.90909090909090895</v>
      </c>
      <c r="AC71">
        <v>0.952380952380952</v>
      </c>
      <c r="AD71">
        <v>0</v>
      </c>
      <c r="AE71">
        <v>0.9</v>
      </c>
    </row>
    <row r="72" spans="1:31" s="1" customFormat="1" x14ac:dyDescent="0.15">
      <c r="A72" s="6">
        <v>253</v>
      </c>
      <c r="B72">
        <v>13</v>
      </c>
      <c r="C72">
        <v>7</v>
      </c>
      <c r="D72">
        <v>10</v>
      </c>
      <c r="E72">
        <v>10</v>
      </c>
      <c r="F72">
        <v>10</v>
      </c>
      <c r="G72">
        <v>0</v>
      </c>
      <c r="H72">
        <v>3</v>
      </c>
      <c r="I72">
        <v>7</v>
      </c>
      <c r="J72">
        <v>0.65</v>
      </c>
      <c r="K72" s="3">
        <v>8.2299308776855504</v>
      </c>
      <c r="L72" s="10">
        <v>5.6220703125</v>
      </c>
      <c r="M72">
        <v>3.32223701477051</v>
      </c>
      <c r="N72">
        <v>5.4074020385742196</v>
      </c>
      <c r="O72">
        <v>1</v>
      </c>
      <c r="P72">
        <v>1</v>
      </c>
      <c r="Q72">
        <v>11</v>
      </c>
      <c r="R72" s="16">
        <v>9.0899999999999995E-2</v>
      </c>
      <c r="S72" s="16">
        <f t="shared" si="2"/>
        <v>0.1</v>
      </c>
      <c r="T72">
        <v>2.73238182067871</v>
      </c>
      <c r="U72">
        <v>2.51662945747375</v>
      </c>
      <c r="V72">
        <v>2.23307156562805</v>
      </c>
      <c r="W72" s="17">
        <v>0.28355789184570301</v>
      </c>
      <c r="X72">
        <v>0.49931025505065901</v>
      </c>
      <c r="Y72">
        <v>0.49931025505065901</v>
      </c>
      <c r="Z72">
        <v>0.1</v>
      </c>
      <c r="AA72">
        <v>1</v>
      </c>
      <c r="AB72">
        <v>0.90909090909090895</v>
      </c>
      <c r="AC72">
        <v>0.952380952380952</v>
      </c>
      <c r="AD72">
        <v>0</v>
      </c>
      <c r="AE72">
        <v>0.9</v>
      </c>
    </row>
    <row r="73" spans="1:31" x14ac:dyDescent="0.15">
      <c r="A73" s="6">
        <v>979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 s="3">
        <v>7.56673240661621</v>
      </c>
      <c r="L73" s="10">
        <v>4.7600688934326199</v>
      </c>
      <c r="M73">
        <v>3.1979713439941402</v>
      </c>
      <c r="N73">
        <v>4.4131603240966797</v>
      </c>
      <c r="O73">
        <v>1</v>
      </c>
      <c r="P73">
        <v>1</v>
      </c>
      <c r="Q73">
        <v>11</v>
      </c>
      <c r="R73" s="16">
        <v>9.0899999999999995E-2</v>
      </c>
      <c r="S73" s="16">
        <f t="shared" si="2"/>
        <v>0.1</v>
      </c>
      <c r="T73">
        <v>2.59438896179199</v>
      </c>
      <c r="U73">
        <v>2.4119062423706001</v>
      </c>
      <c r="V73">
        <v>2.1246383190154998</v>
      </c>
      <c r="W73" s="17">
        <v>0.28726792335510198</v>
      </c>
      <c r="X73">
        <v>0.46975064277648898</v>
      </c>
      <c r="Y73">
        <v>0.46975064277648898</v>
      </c>
      <c r="Z73">
        <v>0.1</v>
      </c>
      <c r="AA73">
        <v>1</v>
      </c>
      <c r="AB73">
        <v>0.90909090909090895</v>
      </c>
      <c r="AC73">
        <v>0.952380952380952</v>
      </c>
      <c r="AD73">
        <v>0</v>
      </c>
      <c r="AE73">
        <v>0.9</v>
      </c>
    </row>
    <row r="74" spans="1:31" x14ac:dyDescent="0.15">
      <c r="A74" s="6">
        <v>831</v>
      </c>
      <c r="B74">
        <v>14</v>
      </c>
      <c r="C74">
        <v>6</v>
      </c>
      <c r="D74">
        <v>10</v>
      </c>
      <c r="E74">
        <v>10</v>
      </c>
      <c r="F74">
        <v>10</v>
      </c>
      <c r="G74">
        <v>0</v>
      </c>
      <c r="H74">
        <v>4</v>
      </c>
      <c r="I74">
        <v>6</v>
      </c>
      <c r="J74">
        <v>0.7</v>
      </c>
      <c r="K74" s="3">
        <v>8.1101875305175799</v>
      </c>
      <c r="L74" s="10">
        <v>4.9676074981689498</v>
      </c>
      <c r="M74">
        <v>2.7436332702636701</v>
      </c>
      <c r="N74">
        <v>4.1498222351074201</v>
      </c>
      <c r="O74">
        <v>2</v>
      </c>
      <c r="P74">
        <v>2</v>
      </c>
      <c r="Q74">
        <v>12</v>
      </c>
      <c r="R74" s="16">
        <v>0.16669999999999999</v>
      </c>
      <c r="S74" s="16">
        <f t="shared" si="2"/>
        <v>0.2</v>
      </c>
      <c r="T74">
        <v>2.9269657135009801</v>
      </c>
      <c r="U74">
        <v>2.7163534164428702</v>
      </c>
      <c r="V74">
        <v>2.4168107509613002</v>
      </c>
      <c r="W74" s="17">
        <v>0.29954266548156699</v>
      </c>
      <c r="X74">
        <v>0.51015496253967296</v>
      </c>
      <c r="Y74">
        <v>0.51015496253967296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x14ac:dyDescent="0.15">
      <c r="A75" s="6">
        <v>19</v>
      </c>
      <c r="B75">
        <v>14</v>
      </c>
      <c r="C75">
        <v>6</v>
      </c>
      <c r="D75">
        <v>10</v>
      </c>
      <c r="E75">
        <v>10</v>
      </c>
      <c r="F75">
        <v>10</v>
      </c>
      <c r="G75">
        <v>0</v>
      </c>
      <c r="H75">
        <v>4</v>
      </c>
      <c r="I75">
        <v>6</v>
      </c>
      <c r="J75">
        <v>0.7</v>
      </c>
      <c r="K75" s="3">
        <v>8.1937770843505895</v>
      </c>
      <c r="L75" s="10">
        <v>3.8267078399658199</v>
      </c>
      <c r="M75">
        <v>1.1923675537109399</v>
      </c>
      <c r="N75">
        <v>6.5271110534668004</v>
      </c>
      <c r="O75">
        <v>3</v>
      </c>
      <c r="P75">
        <v>3</v>
      </c>
      <c r="Q75">
        <v>13</v>
      </c>
      <c r="R75" s="16">
        <v>0.23080000000000001</v>
      </c>
      <c r="S75" s="16">
        <f t="shared" ref="S75:S81" si="3">O75/E75</f>
        <v>0.3</v>
      </c>
      <c r="T75">
        <v>2.95218086242676</v>
      </c>
      <c r="U75">
        <v>2.5754084587097199</v>
      </c>
      <c r="V75">
        <v>2.42548680305481</v>
      </c>
      <c r="W75" s="17">
        <v>0.149921655654907</v>
      </c>
      <c r="X75">
        <v>0.52669405937194802</v>
      </c>
      <c r="Y75">
        <v>0.52669405937194802</v>
      </c>
      <c r="Z75">
        <v>0.3</v>
      </c>
      <c r="AA75">
        <v>1</v>
      </c>
      <c r="AB75">
        <v>0.76923076923076905</v>
      </c>
      <c r="AC75">
        <v>0.86956521739130399</v>
      </c>
      <c r="AD75">
        <v>0</v>
      </c>
      <c r="AE75">
        <v>0.7</v>
      </c>
    </row>
    <row r="76" spans="1:31" x14ac:dyDescent="0.15">
      <c r="A76" s="6">
        <v>30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 s="3">
        <v>7.8907737731933603</v>
      </c>
      <c r="L76" s="10">
        <v>3.5076599121093701</v>
      </c>
      <c r="M76">
        <v>0.99642562866210904</v>
      </c>
      <c r="N76">
        <v>6.7723903656005904</v>
      </c>
      <c r="O76">
        <v>4</v>
      </c>
      <c r="P76">
        <v>4</v>
      </c>
      <c r="Q76">
        <v>14</v>
      </c>
      <c r="R76" s="16">
        <v>0.28570000000000001</v>
      </c>
      <c r="S76" s="16">
        <f t="shared" si="3"/>
        <v>0.4</v>
      </c>
      <c r="T76">
        <v>2.8835430145263699</v>
      </c>
      <c r="U76">
        <v>2.49128293991089</v>
      </c>
      <c r="V76">
        <v>2.38577508926392</v>
      </c>
      <c r="W76" s="17">
        <v>0.105507850646973</v>
      </c>
      <c r="X76">
        <v>0.49776792526245101</v>
      </c>
      <c r="Y76">
        <v>0.49776792526245101</v>
      </c>
      <c r="Z76">
        <v>0.4</v>
      </c>
      <c r="AA76">
        <v>1</v>
      </c>
      <c r="AB76">
        <v>0.71428571428571397</v>
      </c>
      <c r="AC76">
        <v>0.83333333333333304</v>
      </c>
      <c r="AD76">
        <v>0</v>
      </c>
      <c r="AE76">
        <v>0.6</v>
      </c>
    </row>
    <row r="77" spans="1:31" x14ac:dyDescent="0.15">
      <c r="A77" s="6">
        <v>322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 s="3">
        <v>8.9093532562255895</v>
      </c>
      <c r="L77" s="10">
        <v>3.8602981567382799</v>
      </c>
      <c r="M77">
        <v>0.63604736328125</v>
      </c>
      <c r="N77">
        <v>7.2488880157470703</v>
      </c>
      <c r="O77">
        <v>3</v>
      </c>
      <c r="P77">
        <v>3</v>
      </c>
      <c r="Q77">
        <v>13</v>
      </c>
      <c r="R77" s="16">
        <v>0.23080000000000001</v>
      </c>
      <c r="S77" s="16">
        <f t="shared" si="3"/>
        <v>0.3</v>
      </c>
      <c r="T77">
        <v>3.1806716918945299</v>
      </c>
      <c r="U77">
        <v>2.7318964004516602</v>
      </c>
      <c r="V77">
        <v>2.59745168685913</v>
      </c>
      <c r="W77" s="17">
        <v>0.13444471359252899</v>
      </c>
      <c r="X77">
        <v>0.58322000503539995</v>
      </c>
      <c r="Y77">
        <v>0.58322000503539995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588</v>
      </c>
      <c r="B78">
        <v>14</v>
      </c>
      <c r="C78">
        <v>6</v>
      </c>
      <c r="D78">
        <v>10</v>
      </c>
      <c r="E78">
        <v>10</v>
      </c>
      <c r="F78">
        <v>10</v>
      </c>
      <c r="G78">
        <v>0</v>
      </c>
      <c r="H78">
        <v>4</v>
      </c>
      <c r="I78">
        <v>6</v>
      </c>
      <c r="J78">
        <v>0.7</v>
      </c>
      <c r="K78" s="3">
        <v>9.0789337158203107</v>
      </c>
      <c r="L78" s="10">
        <v>3.9120616912841801</v>
      </c>
      <c r="M78">
        <v>0.77730941772460904</v>
      </c>
      <c r="N78">
        <v>7.6925945281982404</v>
      </c>
      <c r="O78">
        <v>3</v>
      </c>
      <c r="P78">
        <v>3</v>
      </c>
      <c r="Q78">
        <v>13</v>
      </c>
      <c r="R78" s="16">
        <v>0.23080000000000001</v>
      </c>
      <c r="S78" s="16">
        <f t="shared" si="3"/>
        <v>0.3</v>
      </c>
      <c r="T78">
        <v>2.72343826293945</v>
      </c>
      <c r="U78">
        <v>2.3298029899597199</v>
      </c>
      <c r="V78">
        <v>2.21990990638733</v>
      </c>
      <c r="W78" s="17">
        <v>0.109893083572388</v>
      </c>
      <c r="X78">
        <v>0.50352835655212402</v>
      </c>
      <c r="Y78">
        <v>0.50352835655212402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x14ac:dyDescent="0.15">
      <c r="A79" s="6">
        <v>345</v>
      </c>
      <c r="B79">
        <v>14</v>
      </c>
      <c r="C79">
        <v>6</v>
      </c>
      <c r="D79">
        <v>10</v>
      </c>
      <c r="E79">
        <v>10</v>
      </c>
      <c r="F79">
        <v>10</v>
      </c>
      <c r="G79">
        <v>0</v>
      </c>
      <c r="H79">
        <v>4</v>
      </c>
      <c r="I79">
        <v>6</v>
      </c>
      <c r="J79">
        <v>0.7</v>
      </c>
      <c r="K79" s="3">
        <v>7.1087226867675799</v>
      </c>
      <c r="L79" s="10">
        <v>3.5736541748046902</v>
      </c>
      <c r="M79">
        <v>1.87067222595215</v>
      </c>
      <c r="N79">
        <v>5.9993782043456996</v>
      </c>
      <c r="O79">
        <v>3</v>
      </c>
      <c r="P79">
        <v>3</v>
      </c>
      <c r="Q79">
        <v>12</v>
      </c>
      <c r="R79" s="16">
        <v>0.25</v>
      </c>
      <c r="S79" s="16">
        <f t="shared" si="3"/>
        <v>0.3</v>
      </c>
      <c r="T79">
        <v>2.66177558898926</v>
      </c>
      <c r="U79">
        <v>2.3573517799377401</v>
      </c>
      <c r="V79">
        <v>2.2364528179168701</v>
      </c>
      <c r="W79" s="17">
        <v>0.120898962020874</v>
      </c>
      <c r="X79">
        <v>0.42532277107238797</v>
      </c>
      <c r="Y79">
        <v>0.42532277107238797</v>
      </c>
      <c r="Z79">
        <v>0.3</v>
      </c>
      <c r="AA79">
        <v>0.9</v>
      </c>
      <c r="AB79">
        <v>0.75</v>
      </c>
      <c r="AC79">
        <v>0.81818181818181801</v>
      </c>
      <c r="AD79">
        <v>0.1</v>
      </c>
      <c r="AE79">
        <v>0.6</v>
      </c>
    </row>
    <row r="80" spans="1:31" x14ac:dyDescent="0.15">
      <c r="A80" s="6">
        <v>606</v>
      </c>
      <c r="B80">
        <v>13</v>
      </c>
      <c r="C80">
        <v>7</v>
      </c>
      <c r="D80">
        <v>10</v>
      </c>
      <c r="E80">
        <v>10</v>
      </c>
      <c r="F80">
        <v>10</v>
      </c>
      <c r="G80">
        <v>0</v>
      </c>
      <c r="H80">
        <v>3</v>
      </c>
      <c r="I80">
        <v>7</v>
      </c>
      <c r="J80">
        <v>0.65</v>
      </c>
      <c r="K80" s="3">
        <v>8.4685020446777308</v>
      </c>
      <c r="L80" s="10">
        <v>5.9465026855468697</v>
      </c>
      <c r="M80">
        <v>3.25703048706055</v>
      </c>
      <c r="N80">
        <v>4.5645465850830096</v>
      </c>
      <c r="O80">
        <v>1</v>
      </c>
      <c r="P80">
        <v>1</v>
      </c>
      <c r="Q80">
        <v>11</v>
      </c>
      <c r="R80" s="16">
        <v>9.0899999999999995E-2</v>
      </c>
      <c r="S80" s="16">
        <f t="shared" si="3"/>
        <v>0.1</v>
      </c>
      <c r="T80">
        <v>2.76801681518555</v>
      </c>
      <c r="U80">
        <v>2.5805613994598402</v>
      </c>
      <c r="V80">
        <v>2.2478957176208501</v>
      </c>
      <c r="W80" s="17">
        <v>0.33266568183898898</v>
      </c>
      <c r="X80">
        <v>0.52012109756469704</v>
      </c>
      <c r="Y80">
        <v>0.52012109756469704</v>
      </c>
      <c r="Z80">
        <v>0.1</v>
      </c>
      <c r="AA80">
        <v>1</v>
      </c>
      <c r="AB80">
        <v>0.90909090909090895</v>
      </c>
      <c r="AC80">
        <v>0.952380952380952</v>
      </c>
      <c r="AD80">
        <v>0</v>
      </c>
      <c r="AE80">
        <v>0.9</v>
      </c>
    </row>
    <row r="81" spans="1:31" x14ac:dyDescent="0.15">
      <c r="A81" s="6">
        <v>943</v>
      </c>
      <c r="B81">
        <v>14</v>
      </c>
      <c r="C81">
        <v>6</v>
      </c>
      <c r="D81">
        <v>10</v>
      </c>
      <c r="E81">
        <v>10</v>
      </c>
      <c r="F81">
        <v>10</v>
      </c>
      <c r="G81">
        <v>0</v>
      </c>
      <c r="H81">
        <v>4</v>
      </c>
      <c r="I81">
        <v>6</v>
      </c>
      <c r="J81">
        <v>0.7</v>
      </c>
      <c r="K81" s="3">
        <v>7.1337642669677699</v>
      </c>
      <c r="L81" s="10">
        <v>3.93759346008301</v>
      </c>
      <c r="M81">
        <v>2.2982063293457</v>
      </c>
      <c r="N81">
        <v>5.2581138610839799</v>
      </c>
      <c r="O81">
        <v>2</v>
      </c>
      <c r="P81">
        <v>2</v>
      </c>
      <c r="Q81">
        <v>11</v>
      </c>
      <c r="R81" s="16">
        <v>0.18179999999999999</v>
      </c>
      <c r="S81" s="16">
        <f t="shared" si="3"/>
        <v>0.2</v>
      </c>
      <c r="T81">
        <v>2.81827735900879</v>
      </c>
      <c r="U81">
        <v>2.5575652122497599</v>
      </c>
      <c r="V81">
        <v>2.3670539855957</v>
      </c>
      <c r="W81" s="17">
        <v>0.19051122665405301</v>
      </c>
      <c r="X81">
        <v>0.45122337341308599</v>
      </c>
      <c r="Y81">
        <v>0.45122337341308599</v>
      </c>
      <c r="Z81">
        <v>0.2</v>
      </c>
      <c r="AA81">
        <v>0.9</v>
      </c>
      <c r="AB81">
        <v>0.81818181818181801</v>
      </c>
      <c r="AC81">
        <v>0.85714285714285698</v>
      </c>
      <c r="AD81">
        <v>0.1</v>
      </c>
      <c r="AE81">
        <v>0.7</v>
      </c>
    </row>
    <row r="82" spans="1:31" s="3" customFormat="1" x14ac:dyDescent="0.15">
      <c r="K82" s="13" t="s">
        <v>29</v>
      </c>
      <c r="L82" s="10">
        <f>AVERAGE(L2:L81)</f>
        <v>3.4855169296264648</v>
      </c>
      <c r="W82" s="17">
        <f t="shared" ref="W82:AE82" si="4">AVERAGE(W2:W81)</f>
        <v>0.15700236111879348</v>
      </c>
      <c r="Z82" s="3">
        <f t="shared" si="4"/>
        <v>0.3612499999999999</v>
      </c>
      <c r="AA82" s="3">
        <f t="shared" si="4"/>
        <v>0.97624999999999995</v>
      </c>
      <c r="AB82" s="3">
        <f t="shared" si="4"/>
        <v>0.74275252117163892</v>
      </c>
      <c r="AC82" s="3">
        <f t="shared" si="4"/>
        <v>0.83975377472345369</v>
      </c>
      <c r="AD82" s="3">
        <f t="shared" si="4"/>
        <v>2.3750000000000004E-2</v>
      </c>
      <c r="AE82" s="3">
        <f t="shared" si="4"/>
        <v>0.61499999999999988</v>
      </c>
    </row>
    <row r="83" spans="1:31" s="3" customFormat="1" x14ac:dyDescent="0.15">
      <c r="K83" s="14" t="s">
        <v>30</v>
      </c>
      <c r="L83" s="10">
        <f>MAX(L2:L81)</f>
        <v>6.0538787841796902</v>
      </c>
      <c r="W83" s="17">
        <f t="shared" ref="W83:AE83" si="5">MAX(W2:W81)</f>
        <v>0.33266568183898898</v>
      </c>
      <c r="Z83" s="3">
        <f t="shared" si="5"/>
        <v>0.7</v>
      </c>
      <c r="AA83" s="3">
        <f t="shared" si="5"/>
        <v>1</v>
      </c>
      <c r="AB83" s="3">
        <f t="shared" si="5"/>
        <v>0.90909090909090895</v>
      </c>
      <c r="AC83" s="3">
        <f t="shared" si="5"/>
        <v>0.952380952380952</v>
      </c>
      <c r="AD83" s="3">
        <f t="shared" si="5"/>
        <v>0.2</v>
      </c>
      <c r="AE83" s="3">
        <f t="shared" si="5"/>
        <v>0.9</v>
      </c>
    </row>
    <row r="84" spans="1:31" s="3" customFormat="1" x14ac:dyDescent="0.15">
      <c r="L84" s="10">
        <f>MIN(L2:L81)</f>
        <v>1.0189895629882799</v>
      </c>
      <c r="W84" s="17">
        <f t="shared" ref="W84:AE84" si="6">MIN(W2:W81)</f>
        <v>1.5685558319091799E-3</v>
      </c>
      <c r="Z84" s="3">
        <f t="shared" si="6"/>
        <v>0.1</v>
      </c>
      <c r="AA84" s="3">
        <f t="shared" si="6"/>
        <v>0.8</v>
      </c>
      <c r="AB84" s="3">
        <f t="shared" si="6"/>
        <v>0.58823529411764697</v>
      </c>
      <c r="AC84" s="3">
        <f t="shared" si="6"/>
        <v>0.69565217391304301</v>
      </c>
      <c r="AD84" s="3">
        <f t="shared" si="6"/>
        <v>0</v>
      </c>
      <c r="AE84" s="3">
        <f t="shared" si="6"/>
        <v>0.3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t="s">
        <v>164</v>
      </c>
      <c r="N91" t="s">
        <v>168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0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0</v>
      </c>
      <c r="P94" s="3">
        <v>0.45</v>
      </c>
      <c r="Q94" s="3">
        <v>-900</v>
      </c>
      <c r="R94" s="3">
        <v>1100</v>
      </c>
      <c r="S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1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8</v>
      </c>
      <c r="W96" s="17"/>
    </row>
    <row r="97" spans="11:23" x14ac:dyDescent="0.15">
      <c r="K97" s="3" t="s">
        <v>69</v>
      </c>
      <c r="L97" s="3">
        <f>COUNTIF(L2:L81,"&lt;1.423")-COUNTIF(L2:L81,"&lt;1.228")</f>
        <v>5</v>
      </c>
      <c r="W97" s="17"/>
    </row>
    <row r="98" spans="11:23" s="4" customFormat="1" x14ac:dyDescent="0.15">
      <c r="K98" s="20" t="s">
        <v>70</v>
      </c>
      <c r="L98" s="20">
        <f>COUNTIF(L2:L81,"&lt;1.618")-COUNTIF(L2:L81,"&lt;1.423")</f>
        <v>8</v>
      </c>
      <c r="M98" s="20">
        <v>3</v>
      </c>
      <c r="W98" s="20"/>
    </row>
    <row r="99" spans="11:23" x14ac:dyDescent="0.15">
      <c r="K99" s="3" t="s">
        <v>71</v>
      </c>
      <c r="L99" s="3">
        <f>COUNTIF(L2:L81,"&lt;1.813")-COUNTIF(L2:L81,"&lt;1.618")</f>
        <v>3</v>
      </c>
      <c r="M99" s="3">
        <v>6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M100" s="3">
        <v>8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M102" s="3">
        <v>14</v>
      </c>
      <c r="W102" s="17"/>
    </row>
    <row r="103" spans="11:23" s="5" customFormat="1" x14ac:dyDescent="0.15">
      <c r="K103" s="21" t="s">
        <v>75</v>
      </c>
      <c r="L103" s="21">
        <f>COUNTIF(L2:L81,"&lt;2.593")-COUNTIF(L2:L81,"&lt;2.398")</f>
        <v>0</v>
      </c>
      <c r="M103" s="21">
        <v>16</v>
      </c>
      <c r="W103" s="21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17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17"/>
    </row>
    <row r="106" spans="11:23" x14ac:dyDescent="0.15">
      <c r="K106" s="3" t="s">
        <v>78</v>
      </c>
      <c r="L106" s="3">
        <f>COUNTIF(L2:L81,"&lt;3.178")-COUNTIF(L2:L81,"&lt;2.983")</f>
        <v>0</v>
      </c>
      <c r="M106" s="3">
        <v>8</v>
      </c>
      <c r="W106" s="17"/>
    </row>
    <row r="107" spans="11:23" x14ac:dyDescent="0.15">
      <c r="K107" s="3" t="s">
        <v>79</v>
      </c>
      <c r="L107" s="3">
        <f>COUNTIF(L2:L81,"&lt;3.373")-COUNTIF(L2:L81,"&lt;3.178")</f>
        <v>2</v>
      </c>
      <c r="M107" s="3">
        <v>6</v>
      </c>
      <c r="W107" s="17"/>
    </row>
    <row r="108" spans="11:23" s="4" customFormat="1" x14ac:dyDescent="0.15">
      <c r="K108" s="20" t="s">
        <v>80</v>
      </c>
      <c r="L108" s="20">
        <f>COUNTIF(L2:L81,"&lt;3.568")-COUNTIF(L2:L81,"&lt;3.373")</f>
        <v>1</v>
      </c>
      <c r="M108" s="20">
        <v>3</v>
      </c>
      <c r="W108" s="20"/>
    </row>
    <row r="109" spans="11:23" x14ac:dyDescent="0.15">
      <c r="K109" s="3" t="s">
        <v>81</v>
      </c>
      <c r="L109" s="3">
        <f>COUNTIF(L2:L81,"&lt;3.763")-COUNTIF(L2:L81,"&lt;3.568")</f>
        <v>1</v>
      </c>
      <c r="W109" s="17"/>
    </row>
    <row r="110" spans="11:23" x14ac:dyDescent="0.15">
      <c r="K110" s="3" t="s">
        <v>82</v>
      </c>
      <c r="L110" s="3">
        <f>COUNTIF(L2:L81,"&lt;3.958")-COUNTIF(L2:L81,"&lt;3.763")</f>
        <v>4</v>
      </c>
      <c r="W110" s="17"/>
    </row>
    <row r="111" spans="11:23" x14ac:dyDescent="0.15">
      <c r="K111" s="3" t="s">
        <v>83</v>
      </c>
      <c r="L111" s="3">
        <f>COUNTIF(L2:L81,"&lt;4.153")-COUNTIF(L2:L81,"&lt;3.958")</f>
        <v>5</v>
      </c>
      <c r="W111" s="3"/>
    </row>
    <row r="112" spans="11:23" x14ac:dyDescent="0.15">
      <c r="K112" s="3" t="s">
        <v>84</v>
      </c>
      <c r="L112" s="3">
        <f>COUNTIF(L2:L81,"&lt;4.348")-COUNTIF(L2:L81,"&lt;4.153")</f>
        <v>13</v>
      </c>
      <c r="W112" s="17"/>
    </row>
    <row r="113" spans="11:23" x14ac:dyDescent="0.15">
      <c r="K113" s="3" t="s">
        <v>85</v>
      </c>
      <c r="L113" s="3">
        <f>COUNTIF(L2:L81,"&lt;4.543")-COUNTIF(L2:L81,"&lt;4.348")</f>
        <v>8</v>
      </c>
      <c r="W113" s="17"/>
    </row>
    <row r="114" spans="11:23" x14ac:dyDescent="0.15">
      <c r="K114" s="3" t="s">
        <v>86</v>
      </c>
      <c r="L114" s="3">
        <f>COUNTIF(L2:L81,"&lt;4.738")-COUNTIF(L2:L81,"&lt;4.543")</f>
        <v>6</v>
      </c>
      <c r="W114" s="17"/>
    </row>
    <row r="115" spans="11:23" x14ac:dyDescent="0.15">
      <c r="K115" s="3" t="s">
        <v>87</v>
      </c>
      <c r="L115" s="3">
        <f>COUNTIF(L2:L81,"&lt;4.933")-COUNTIF(L2:L81,"&lt;4.738")</f>
        <v>9</v>
      </c>
      <c r="W115" s="17"/>
    </row>
    <row r="116" spans="11:23" x14ac:dyDescent="0.15">
      <c r="K116" s="3" t="s">
        <v>88</v>
      </c>
      <c r="L116" s="3">
        <f>COUNTIF(L2:L81,"&lt;5.128")-COUNTIF(L2:L81,"&lt;4.933")</f>
        <v>2</v>
      </c>
      <c r="W116" s="17"/>
    </row>
    <row r="117" spans="11:23" x14ac:dyDescent="0.15">
      <c r="K117" s="3" t="s">
        <v>89</v>
      </c>
      <c r="L117" s="3">
        <f>COUNTIF(L2:L81,"&lt;5.323")-COUNTIF(L2:L81,"&lt;5.128")</f>
        <v>0</v>
      </c>
      <c r="W117" s="17"/>
    </row>
    <row r="118" spans="11:23" x14ac:dyDescent="0.15">
      <c r="K118" s="3" t="s">
        <v>90</v>
      </c>
      <c r="L118" s="3">
        <f>COUNTIF(L2:L81,"&lt;5.518")-COUNTIF(L2:L81,"&lt;5.323")</f>
        <v>1</v>
      </c>
      <c r="W118" s="17"/>
    </row>
    <row r="119" spans="11:23" x14ac:dyDescent="0.15">
      <c r="K119" s="3" t="s">
        <v>91</v>
      </c>
      <c r="L119" s="3">
        <f>COUNTIF(L2:L81,"&lt;5.713")-COUNTIF(L2:L81,"&lt;5.518")</f>
        <v>1</v>
      </c>
      <c r="W119" s="17"/>
    </row>
    <row r="120" spans="11:23" x14ac:dyDescent="0.15">
      <c r="K120" s="3" t="s">
        <v>92</v>
      </c>
      <c r="L120" s="3">
        <f>COUNTIF(L2:L81,"&lt;5.908")-COUNTIF(L2:L81,"&lt;5.713")</f>
        <v>0</v>
      </c>
      <c r="W120" s="17"/>
    </row>
    <row r="121" spans="11:23" x14ac:dyDescent="0.15">
      <c r="K121" s="3" t="s">
        <v>93</v>
      </c>
      <c r="L121" s="3">
        <f>COUNTIF(L2:L81,"&lt;6.103")-COUNTIF(L2:L81,"&lt;5.908")</f>
        <v>2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E104"/>
  <sheetViews>
    <sheetView topLeftCell="H82" workbookViewId="0">
      <selection activeCell="H1" sqref="A1:XFD105"/>
    </sheetView>
  </sheetViews>
  <sheetFormatPr defaultColWidth="8.875" defaultRowHeight="13.5" x14ac:dyDescent="0.15"/>
  <cols>
    <col min="11" max="12" width="20.5" customWidth="1"/>
    <col min="13" max="14" width="12.875"/>
    <col min="20" max="22" width="12.875"/>
    <col min="23" max="23" width="21.37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484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 s="3">
        <v>8.8144931793212908</v>
      </c>
      <c r="L2" s="10">
        <v>1.7835502624511701</v>
      </c>
      <c r="M2">
        <v>0.373977661132812</v>
      </c>
      <c r="N2">
        <v>8.1943149566650408</v>
      </c>
      <c r="O2">
        <v>6</v>
      </c>
      <c r="P2">
        <v>6</v>
      </c>
      <c r="Q2">
        <v>16</v>
      </c>
      <c r="R2" s="16">
        <v>0.375</v>
      </c>
      <c r="S2" s="16">
        <f>O2/E2</f>
        <v>0.6</v>
      </c>
      <c r="T2">
        <v>4.7864646911621103</v>
      </c>
      <c r="U2">
        <v>4.2123579978942898</v>
      </c>
      <c r="V2">
        <v>4.1573114395141602</v>
      </c>
      <c r="W2" s="17">
        <v>5.5046558380127002E-2</v>
      </c>
      <c r="X2">
        <v>0.629153251647949</v>
      </c>
      <c r="Y2">
        <v>0.629153251647949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347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8.5422458648681605</v>
      </c>
      <c r="L3" s="10">
        <v>1.11917877197266</v>
      </c>
      <c r="M3">
        <v>0.28966140747070301</v>
      </c>
      <c r="N3">
        <v>7.8393249511718697</v>
      </c>
      <c r="O3">
        <v>7</v>
      </c>
      <c r="P3">
        <v>7</v>
      </c>
      <c r="Q3">
        <v>17</v>
      </c>
      <c r="R3" s="16">
        <v>0.4118</v>
      </c>
      <c r="S3" s="16">
        <f>O3/E3</f>
        <v>0.7</v>
      </c>
      <c r="T3">
        <v>4.8530902862548801</v>
      </c>
      <c r="U3">
        <v>4.2982110977172896</v>
      </c>
      <c r="V3">
        <v>4.2352571487426802</v>
      </c>
      <c r="W3" s="17">
        <v>6.2953948974609403E-2</v>
      </c>
      <c r="X3">
        <v>0.61783313751220703</v>
      </c>
      <c r="Y3">
        <v>0.61783313751220703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226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7.7055892944335902</v>
      </c>
      <c r="L4" s="10">
        <v>1.13948822021484</v>
      </c>
      <c r="M4">
        <v>0.18236160278320299</v>
      </c>
      <c r="N4">
        <v>8.5506763458252006</v>
      </c>
      <c r="O4">
        <v>6</v>
      </c>
      <c r="P4">
        <v>6</v>
      </c>
      <c r="Q4">
        <v>15</v>
      </c>
      <c r="R4" s="16">
        <v>0.4</v>
      </c>
      <c r="S4" s="16">
        <f t="shared" ref="S4:S55" si="0">O4/E4</f>
        <v>0.6</v>
      </c>
      <c r="T4">
        <v>4.4230499267578098</v>
      </c>
      <c r="U4">
        <v>3.8039848804473899</v>
      </c>
      <c r="V4">
        <v>3.8683133125305198</v>
      </c>
      <c r="W4" s="17">
        <v>6.4328432083129897E-2</v>
      </c>
      <c r="X4">
        <v>0.55473661422729503</v>
      </c>
      <c r="Y4">
        <v>0.55473661422729503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169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8.8313579559326207</v>
      </c>
      <c r="L5" s="10">
        <v>1.1447010040283201</v>
      </c>
      <c r="M5">
        <v>0.258560180664062</v>
      </c>
      <c r="N5">
        <v>8.0271492004394496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4.6676120758056596</v>
      </c>
      <c r="U5">
        <v>4.1622281074523899</v>
      </c>
      <c r="V5">
        <v>4.08740139007568</v>
      </c>
      <c r="W5" s="17">
        <v>7.4826717376708998E-2</v>
      </c>
      <c r="X5">
        <v>0.58021068572998002</v>
      </c>
      <c r="Y5">
        <v>0.58021068572998002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885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7.7030296325683603</v>
      </c>
      <c r="L6" s="10">
        <v>1.1514377593994101</v>
      </c>
      <c r="M6">
        <v>0.49742507934570301</v>
      </c>
      <c r="N6">
        <v>7.1793766021728498</v>
      </c>
      <c r="O6">
        <v>6</v>
      </c>
      <c r="P6">
        <v>6</v>
      </c>
      <c r="Q6">
        <v>15</v>
      </c>
      <c r="R6" s="16">
        <v>0.4</v>
      </c>
      <c r="S6" s="16">
        <f t="shared" si="0"/>
        <v>0.6</v>
      </c>
      <c r="T6">
        <v>4.1626129150390598</v>
      </c>
      <c r="U6">
        <v>3.7204968929290798</v>
      </c>
      <c r="V6">
        <v>3.6688709259033199</v>
      </c>
      <c r="W6" s="17">
        <v>5.1625967025756801E-2</v>
      </c>
      <c r="X6">
        <v>0.49374198913574202</v>
      </c>
      <c r="Y6">
        <v>0.49374198913574202</v>
      </c>
      <c r="Z6">
        <v>0.6</v>
      </c>
      <c r="AA6">
        <v>0.9</v>
      </c>
      <c r="AB6">
        <v>0.6</v>
      </c>
      <c r="AC6">
        <v>0.72</v>
      </c>
      <c r="AD6">
        <v>0.1</v>
      </c>
      <c r="AE6">
        <v>0.3</v>
      </c>
    </row>
    <row r="7" spans="1:31" x14ac:dyDescent="0.15">
      <c r="A7" s="6">
        <v>75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9.9814395904540998</v>
      </c>
      <c r="L7" s="10">
        <v>1.1617546081543</v>
      </c>
      <c r="M7">
        <v>0.20247268676757799</v>
      </c>
      <c r="N7">
        <v>9.4019470214843697</v>
      </c>
      <c r="O7">
        <v>7</v>
      </c>
      <c r="P7">
        <v>7</v>
      </c>
      <c r="Q7">
        <v>17</v>
      </c>
      <c r="R7" s="16">
        <v>0.4118</v>
      </c>
      <c r="S7" s="16">
        <f t="shared" si="0"/>
        <v>0.7</v>
      </c>
      <c r="T7">
        <v>4.8362960815429696</v>
      </c>
      <c r="U7">
        <v>4.2586970329284703</v>
      </c>
      <c r="V7">
        <v>4.2071819305419904</v>
      </c>
      <c r="W7" s="17">
        <v>5.1515102386474602E-2</v>
      </c>
      <c r="X7">
        <v>0.62911415100097701</v>
      </c>
      <c r="Y7">
        <v>0.62911415100097701</v>
      </c>
      <c r="Z7">
        <v>0.7</v>
      </c>
      <c r="AA7">
        <v>1</v>
      </c>
      <c r="AB7">
        <v>0.58823529411764697</v>
      </c>
      <c r="AC7">
        <v>0.74074074074074103</v>
      </c>
      <c r="AD7">
        <v>0</v>
      </c>
      <c r="AE7">
        <v>0.3</v>
      </c>
    </row>
    <row r="8" spans="1:31" x14ac:dyDescent="0.15">
      <c r="A8" s="6">
        <v>545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8.5743122100830096</v>
      </c>
      <c r="L8" s="10">
        <v>1.1834602355957</v>
      </c>
      <c r="M8">
        <v>0.34921646118164101</v>
      </c>
      <c r="N8">
        <v>7.77754783630371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4.0595111846923801</v>
      </c>
      <c r="U8">
        <v>3.6107013225555402</v>
      </c>
      <c r="V8">
        <v>3.5416305065154998</v>
      </c>
      <c r="W8" s="17">
        <v>6.9070816040039104E-2</v>
      </c>
      <c r="X8">
        <v>0.51788067817687999</v>
      </c>
      <c r="Y8">
        <v>0.51788067817687999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281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 s="3">
        <v>7.4018173217773402</v>
      </c>
      <c r="L9" s="10">
        <v>1.24991607666016</v>
      </c>
      <c r="M9">
        <v>0.302810668945312</v>
      </c>
      <c r="N9">
        <v>7.8854045867919904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3.6039485931396502</v>
      </c>
      <c r="U9">
        <v>3.0966541767120401</v>
      </c>
      <c r="V9">
        <v>3.1314358711242698</v>
      </c>
      <c r="W9" s="17">
        <v>3.4781694412231501E-2</v>
      </c>
      <c r="X9">
        <v>0.47251272201538103</v>
      </c>
      <c r="Y9">
        <v>0.47251272201538103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263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 s="3">
        <v>8.2073726654052699</v>
      </c>
      <c r="L10" s="10">
        <v>1.42751312255859</v>
      </c>
      <c r="M10">
        <v>0.17008590698242201</v>
      </c>
      <c r="N10">
        <v>8.1561946868896502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3.9893608093261701</v>
      </c>
      <c r="U10">
        <v>3.4466040134429901</v>
      </c>
      <c r="V10">
        <v>3.4406189918518102</v>
      </c>
      <c r="W10" s="17">
        <v>5.98502159118652E-3</v>
      </c>
      <c r="X10">
        <v>0.54874181747436501</v>
      </c>
      <c r="Y10">
        <v>0.54874181747436501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x14ac:dyDescent="0.15">
      <c r="A11" s="6">
        <v>723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8.1853656768798793</v>
      </c>
      <c r="L11" s="10">
        <v>1.2578163146972701</v>
      </c>
      <c r="M11">
        <v>0.50675582885742199</v>
      </c>
      <c r="N11">
        <v>7.3929557800293004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4.2234725952148402</v>
      </c>
      <c r="U11">
        <v>3.7582573890686</v>
      </c>
      <c r="V11">
        <v>3.6856658458709699</v>
      </c>
      <c r="W11" s="17">
        <v>7.2591543197631794E-2</v>
      </c>
      <c r="X11">
        <v>0.53780674934387196</v>
      </c>
      <c r="Y11">
        <v>0.53780674934387196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 s="3">
        <v>8.3034210205078107</v>
      </c>
      <c r="L12" s="10">
        <v>1.50728607177734</v>
      </c>
      <c r="M12">
        <v>0.31216812133789101</v>
      </c>
      <c r="N12">
        <v>8.3391017913818395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4.0888977050781197</v>
      </c>
      <c r="U12">
        <v>3.5334823131561302</v>
      </c>
      <c r="V12">
        <v>3.52897024154663</v>
      </c>
      <c r="W12" s="17">
        <v>4.5120716094970703E-3</v>
      </c>
      <c r="X12">
        <v>0.55992746353149403</v>
      </c>
      <c r="Y12">
        <v>0.55992746353149403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562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8.1943950653076207</v>
      </c>
      <c r="L13" s="10">
        <v>1.5858402252197299</v>
      </c>
      <c r="M13">
        <v>0.289749145507812</v>
      </c>
      <c r="N13">
        <v>7.7740345001220703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3.9068489074707</v>
      </c>
      <c r="U13">
        <v>3.4167623519897501</v>
      </c>
      <c r="V13">
        <v>3.37409591674805</v>
      </c>
      <c r="W13" s="17">
        <v>4.2666435241699198E-2</v>
      </c>
      <c r="X13">
        <v>0.53275299072265603</v>
      </c>
      <c r="Y13">
        <v>0.53275299072265603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358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8.2530384063720703</v>
      </c>
      <c r="L14" s="10">
        <v>1.2930984497070299</v>
      </c>
      <c r="M14">
        <v>0.120105743408203</v>
      </c>
      <c r="N14">
        <v>8.6674137115478498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4.5827350616455096</v>
      </c>
      <c r="U14">
        <v>3.9757785797119101</v>
      </c>
      <c r="V14">
        <v>4.00595998764038</v>
      </c>
      <c r="W14" s="17">
        <v>3.01814079284668E-2</v>
      </c>
      <c r="X14">
        <v>0.57677507400512695</v>
      </c>
      <c r="Y14">
        <v>0.57677507400512695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396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 s="3">
        <v>8.1540069580078107</v>
      </c>
      <c r="L15" s="10">
        <v>1.6006011962890601</v>
      </c>
      <c r="M15">
        <v>0.343902587890625</v>
      </c>
      <c r="N15">
        <v>7.78059959411621</v>
      </c>
      <c r="O15">
        <v>5</v>
      </c>
      <c r="P15">
        <v>5</v>
      </c>
      <c r="Q15">
        <v>14</v>
      </c>
      <c r="R15" s="16">
        <v>0.35709999999999997</v>
      </c>
      <c r="S15" s="16">
        <f t="shared" si="0"/>
        <v>0.5</v>
      </c>
      <c r="T15">
        <v>3.7330417633056601</v>
      </c>
      <c r="U15">
        <v>3.2474949359893799</v>
      </c>
      <c r="V15">
        <v>3.21267890930176</v>
      </c>
      <c r="W15" s="17">
        <v>3.4816026687622098E-2</v>
      </c>
      <c r="X15">
        <v>0.52036285400390603</v>
      </c>
      <c r="Y15">
        <v>0.52036285400390603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725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 s="3">
        <v>8.3501110076904297</v>
      </c>
      <c r="L16" s="10">
        <v>1.52585029602051</v>
      </c>
      <c r="M16">
        <v>0.20401382446289101</v>
      </c>
      <c r="N16">
        <v>8.0691909790039098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4.5539226531982404</v>
      </c>
      <c r="U16">
        <v>3.9813394546508798</v>
      </c>
      <c r="V16">
        <v>3.9541468620300302</v>
      </c>
      <c r="W16" s="17">
        <v>2.7192592620849599E-2</v>
      </c>
      <c r="X16">
        <v>0.599775791168213</v>
      </c>
      <c r="Y16">
        <v>0.599775791168213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53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8.1665592193603498</v>
      </c>
      <c r="L17" s="10">
        <v>1.6401615142822299</v>
      </c>
      <c r="M17">
        <v>0.28196334838867199</v>
      </c>
      <c r="N17">
        <v>7.4818248748779297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4.1675243377685502</v>
      </c>
      <c r="U17">
        <v>3.6588280200958199</v>
      </c>
      <c r="V17">
        <v>3.6003823280334499</v>
      </c>
      <c r="W17" s="17">
        <v>5.8445692062377902E-2</v>
      </c>
      <c r="X17">
        <v>0.56714200973510698</v>
      </c>
      <c r="Y17">
        <v>0.56714200973510698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764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8.7104778289794904</v>
      </c>
      <c r="L18" s="10">
        <v>1.3560638427734399</v>
      </c>
      <c r="M18">
        <v>0.14569473266601601</v>
      </c>
      <c r="N18">
        <v>9.2314319610595703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4.6927738189697301</v>
      </c>
      <c r="U18">
        <v>4.0366182327270499</v>
      </c>
      <c r="V18">
        <v>4.0753555297851598</v>
      </c>
      <c r="W18" s="17">
        <v>3.8737297058105503E-2</v>
      </c>
      <c r="X18">
        <v>0.61741828918456998</v>
      </c>
      <c r="Y18">
        <v>0.61741828918456998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688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 s="3">
        <v>7.9709243774414098</v>
      </c>
      <c r="L19" s="10">
        <v>1.6041717529296899</v>
      </c>
      <c r="M19">
        <v>0.33562088012695301</v>
      </c>
      <c r="N19">
        <v>7.4398937225341797</v>
      </c>
      <c r="O19">
        <v>5</v>
      </c>
      <c r="P19">
        <v>5</v>
      </c>
      <c r="Q19">
        <v>13</v>
      </c>
      <c r="R19" s="16">
        <v>0.3846</v>
      </c>
      <c r="S19" s="16">
        <f t="shared" si="0"/>
        <v>0.5</v>
      </c>
      <c r="T19">
        <v>3.7078723907470699</v>
      </c>
      <c r="U19">
        <v>3.2339270114898699</v>
      </c>
      <c r="V19">
        <v>3.1989583969116202</v>
      </c>
      <c r="W19" s="17">
        <v>3.4968614578247098E-2</v>
      </c>
      <c r="X19">
        <v>0.508913993835449</v>
      </c>
      <c r="Y19">
        <v>0.508913993835449</v>
      </c>
      <c r="Z19">
        <v>0.5</v>
      </c>
      <c r="AA19">
        <v>0.8</v>
      </c>
      <c r="AB19">
        <v>0.61538461538461497</v>
      </c>
      <c r="AC19">
        <v>0.69565217391304301</v>
      </c>
      <c r="AD19">
        <v>0.2</v>
      </c>
      <c r="AE19">
        <v>0.3</v>
      </c>
    </row>
    <row r="20" spans="1:31" x14ac:dyDescent="0.15">
      <c r="A20" s="6">
        <v>89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 s="3">
        <v>8.7147712707519496</v>
      </c>
      <c r="L20" s="10">
        <v>1.3785762786865201</v>
      </c>
      <c r="M20">
        <v>0.24074172973632799</v>
      </c>
      <c r="N20">
        <v>9.3824234008789098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4.1959114074706996</v>
      </c>
      <c r="U20">
        <v>3.5781173706054701</v>
      </c>
      <c r="V20">
        <v>3.6251845359802202</v>
      </c>
      <c r="W20" s="17">
        <v>4.7067165374755901E-2</v>
      </c>
      <c r="X20">
        <v>0.57072687149047896</v>
      </c>
      <c r="Y20">
        <v>0.57072687149047896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x14ac:dyDescent="0.15">
      <c r="A21" s="6">
        <v>840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 s="3">
        <v>9.7920341491699201</v>
      </c>
      <c r="L21" s="10">
        <v>1.60562515258789</v>
      </c>
      <c r="M21">
        <v>2.2163391113281299E-2</v>
      </c>
      <c r="N21">
        <v>9.6853771209716797</v>
      </c>
      <c r="O21">
        <v>6</v>
      </c>
      <c r="P21">
        <v>6</v>
      </c>
      <c r="Q21">
        <v>16</v>
      </c>
      <c r="R21" s="16">
        <v>0.375</v>
      </c>
      <c r="S21" s="16">
        <f t="shared" si="0"/>
        <v>0.6</v>
      </c>
      <c r="T21">
        <v>4.63179588317871</v>
      </c>
      <c r="U21">
        <v>3.9764432907104501</v>
      </c>
      <c r="V21">
        <v>3.96685791015625</v>
      </c>
      <c r="W21" s="17">
        <v>9.5853805541992205E-3</v>
      </c>
      <c r="X21">
        <v>0.66493797302246105</v>
      </c>
      <c r="Y21">
        <v>0.66493797302246105</v>
      </c>
      <c r="Z21">
        <v>0.6</v>
      </c>
      <c r="AA21">
        <v>1</v>
      </c>
      <c r="AB21">
        <v>0.625</v>
      </c>
      <c r="AC21">
        <v>0.76923076923076905</v>
      </c>
      <c r="AD21">
        <v>0</v>
      </c>
      <c r="AE21">
        <v>0.4</v>
      </c>
    </row>
    <row r="22" spans="1:31" s="22" customFormat="1" x14ac:dyDescent="0.15">
      <c r="A22" s="23">
        <v>955</v>
      </c>
      <c r="B22" s="22">
        <v>16</v>
      </c>
      <c r="C22" s="22">
        <v>4</v>
      </c>
      <c r="D22" s="22">
        <v>10</v>
      </c>
      <c r="E22" s="22">
        <v>10</v>
      </c>
      <c r="F22" s="22">
        <v>10</v>
      </c>
      <c r="G22" s="22">
        <v>0</v>
      </c>
      <c r="H22" s="22">
        <v>6</v>
      </c>
      <c r="I22" s="22">
        <v>4</v>
      </c>
      <c r="J22" s="22">
        <v>0.8</v>
      </c>
      <c r="K22" s="24">
        <v>8.1018104553222692</v>
      </c>
      <c r="L22" s="24">
        <v>1.5659656524658201</v>
      </c>
      <c r="M22" s="22">
        <v>0.244155883789062</v>
      </c>
      <c r="N22" s="22">
        <v>7.5885448455810502</v>
      </c>
      <c r="O22" s="22">
        <v>6</v>
      </c>
      <c r="P22" s="22">
        <v>6</v>
      </c>
      <c r="Q22" s="22">
        <v>16</v>
      </c>
      <c r="R22" s="25">
        <v>0.375</v>
      </c>
      <c r="S22" s="25">
        <f t="shared" si="0"/>
        <v>0.6</v>
      </c>
      <c r="T22" s="22">
        <v>4.0637435913085902</v>
      </c>
      <c r="U22" s="22">
        <v>3.54671382904053</v>
      </c>
      <c r="V22" s="22">
        <v>3.50258064270019</v>
      </c>
      <c r="W22" s="24">
        <v>4.4133186340331997E-2</v>
      </c>
      <c r="X22" s="22">
        <v>0.56116294860839799</v>
      </c>
      <c r="Y22" s="22">
        <v>0.56116294860839799</v>
      </c>
      <c r="Z22" s="22">
        <v>0.6</v>
      </c>
      <c r="AA22" s="22">
        <v>1</v>
      </c>
      <c r="AB22" s="22">
        <v>0.625</v>
      </c>
      <c r="AC22" s="22">
        <v>0.76923076923076905</v>
      </c>
      <c r="AD22" s="22">
        <v>0</v>
      </c>
      <c r="AE22" s="22">
        <v>0.4</v>
      </c>
    </row>
    <row r="23" spans="1:31" x14ac:dyDescent="0.15">
      <c r="A23" s="6">
        <v>950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 s="3">
        <v>8.6675167083740199</v>
      </c>
      <c r="L23" s="10">
        <v>4.2599201202392596</v>
      </c>
      <c r="M23">
        <v>0.141372680664062</v>
      </c>
      <c r="N23">
        <v>8.8083477020263707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2.8101425170898402</v>
      </c>
      <c r="U23">
        <v>2.26533007621765</v>
      </c>
      <c r="V23">
        <v>2.2691600322723402</v>
      </c>
      <c r="W23" s="17">
        <v>3.8299560546875E-3</v>
      </c>
      <c r="X23">
        <v>0.54098248481750499</v>
      </c>
      <c r="Y23">
        <v>0.54098248481750499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934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 s="3">
        <v>8.6188640594482404</v>
      </c>
      <c r="L24" s="10">
        <v>4.1744632720947301</v>
      </c>
      <c r="M24">
        <v>0.104656219482422</v>
      </c>
      <c r="N24">
        <v>9.0006752014160192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2.9652175903320299</v>
      </c>
      <c r="U24">
        <v>2.3937900066375701</v>
      </c>
      <c r="V24">
        <v>2.41355681419373</v>
      </c>
      <c r="W24" s="17">
        <v>1.9766807556152299E-2</v>
      </c>
      <c r="X24">
        <v>0.551660776138306</v>
      </c>
      <c r="Y24">
        <v>0.551660776138306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651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 s="3">
        <v>7.64687156677246</v>
      </c>
      <c r="L25" s="10">
        <v>4.2193698883056596</v>
      </c>
      <c r="M25">
        <v>0.87535095214843694</v>
      </c>
      <c r="N25">
        <v>6.6478328704834002</v>
      </c>
      <c r="O25">
        <v>2</v>
      </c>
      <c r="P25">
        <v>2</v>
      </c>
      <c r="Q25">
        <v>12</v>
      </c>
      <c r="R25" s="16">
        <v>0.16669999999999999</v>
      </c>
      <c r="S25" s="16">
        <f t="shared" si="0"/>
        <v>0.2</v>
      </c>
      <c r="T25">
        <v>2.4450054168701199</v>
      </c>
      <c r="U25">
        <v>2.0833942890167201</v>
      </c>
      <c r="V25">
        <v>1.98368191719055</v>
      </c>
      <c r="W25" s="17">
        <v>9.9712371826171903E-2</v>
      </c>
      <c r="X25">
        <v>0.46132349967956499</v>
      </c>
      <c r="Y25">
        <v>0.46132349967956499</v>
      </c>
      <c r="Z25">
        <v>0.2</v>
      </c>
      <c r="AA25">
        <v>1</v>
      </c>
      <c r="AB25">
        <v>0.83333333333333304</v>
      </c>
      <c r="AC25">
        <v>0.90909090909090895</v>
      </c>
      <c r="AD25">
        <v>0</v>
      </c>
      <c r="AE25">
        <v>0.8</v>
      </c>
    </row>
    <row r="26" spans="1:31" x14ac:dyDescent="0.15">
      <c r="A26" s="6">
        <v>744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7.8934020996093697</v>
      </c>
      <c r="L26" s="10">
        <v>4.43668556213379</v>
      </c>
      <c r="M26">
        <v>1.1073760986328101</v>
      </c>
      <c r="N26">
        <v>6.7662315368652299</v>
      </c>
      <c r="O26">
        <v>2</v>
      </c>
      <c r="P26">
        <v>2</v>
      </c>
      <c r="Q26">
        <v>11</v>
      </c>
      <c r="R26" s="16">
        <v>0.18179999999999999</v>
      </c>
      <c r="S26" s="16">
        <f t="shared" si="0"/>
        <v>0.2</v>
      </c>
      <c r="T26">
        <v>2.3625583648681601</v>
      </c>
      <c r="U26">
        <v>2.0127480030059801</v>
      </c>
      <c r="V26">
        <v>1.8998495340347299</v>
      </c>
      <c r="W26" s="17">
        <v>0.112898468971252</v>
      </c>
      <c r="X26">
        <v>0.462708830833435</v>
      </c>
      <c r="Y26">
        <v>0.462708830833435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6">
        <v>150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8.5033740997314506</v>
      </c>
      <c r="L27" s="10">
        <v>4.7760276794433603</v>
      </c>
      <c r="M27">
        <v>1.00246429443359</v>
      </c>
      <c r="N27">
        <v>7.03369140625</v>
      </c>
      <c r="O27">
        <v>3</v>
      </c>
      <c r="P27">
        <v>3</v>
      </c>
      <c r="Q27">
        <v>13</v>
      </c>
      <c r="R27" s="16">
        <v>0.23080000000000001</v>
      </c>
      <c r="S27" s="16">
        <f t="shared" si="0"/>
        <v>0.3</v>
      </c>
      <c r="T27">
        <v>3.2062320709228498</v>
      </c>
      <c r="U27">
        <v>2.7533073425293</v>
      </c>
      <c r="V27">
        <v>2.6248252391815199</v>
      </c>
      <c r="W27" s="17">
        <v>0.12848210334777799</v>
      </c>
      <c r="X27">
        <v>0.58140683174133301</v>
      </c>
      <c r="Y27">
        <v>0.58140683174133301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320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 s="3">
        <v>7.5951519012451199</v>
      </c>
      <c r="L28" s="10">
        <v>4.5661144256591797</v>
      </c>
      <c r="M28">
        <v>1.33332443237305</v>
      </c>
      <c r="N28">
        <v>5.4785079956054696</v>
      </c>
      <c r="O28">
        <v>2</v>
      </c>
      <c r="P28">
        <v>2</v>
      </c>
      <c r="Q28">
        <v>11</v>
      </c>
      <c r="R28" s="16">
        <v>0.18179999999999999</v>
      </c>
      <c r="S28" s="16">
        <f t="shared" si="0"/>
        <v>0.2</v>
      </c>
      <c r="T28">
        <v>2.4018306732177699</v>
      </c>
      <c r="U28">
        <v>2.10686182975769</v>
      </c>
      <c r="V28">
        <v>1.9451868534088099</v>
      </c>
      <c r="W28" s="17">
        <v>0.16167497634887701</v>
      </c>
      <c r="X28">
        <v>0.45664381980896002</v>
      </c>
      <c r="Y28">
        <v>0.45664381980896002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6">
        <v>590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8.3735904693603498</v>
      </c>
      <c r="L29" s="10">
        <v>4.0404186248779297</v>
      </c>
      <c r="M29">
        <v>1.5608711242675799</v>
      </c>
      <c r="N29">
        <v>6.7003517150878897</v>
      </c>
      <c r="O29">
        <v>3</v>
      </c>
      <c r="P29">
        <v>3</v>
      </c>
      <c r="Q29">
        <v>13</v>
      </c>
      <c r="R29" s="16">
        <v>0.23080000000000001</v>
      </c>
      <c r="S29" s="16">
        <f t="shared" si="0"/>
        <v>0.3</v>
      </c>
      <c r="T29">
        <v>2.7432899475097701</v>
      </c>
      <c r="U29">
        <v>2.4260277748107901</v>
      </c>
      <c r="V29">
        <v>2.2642667293548602</v>
      </c>
      <c r="W29" s="17">
        <v>0.16176104545593301</v>
      </c>
      <c r="X29">
        <v>0.479023218154907</v>
      </c>
      <c r="Y29">
        <v>0.479023218154907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88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 s="3">
        <v>9.6956272125244105</v>
      </c>
      <c r="L30" s="10">
        <v>4.5290679931640598</v>
      </c>
      <c r="M30">
        <v>1.565185546875</v>
      </c>
      <c r="N30">
        <v>7.9766082763671902</v>
      </c>
      <c r="O30">
        <v>4</v>
      </c>
      <c r="P30">
        <v>4</v>
      </c>
      <c r="Q30">
        <v>14</v>
      </c>
      <c r="R30" s="16">
        <v>0.28570000000000001</v>
      </c>
      <c r="S30" s="16">
        <f t="shared" si="0"/>
        <v>0.4</v>
      </c>
      <c r="T30">
        <v>3.0759716033935498</v>
      </c>
      <c r="U30">
        <v>2.6498761177063002</v>
      </c>
      <c r="V30">
        <v>2.48664426803589</v>
      </c>
      <c r="W30" s="17">
        <v>0.16323184967040999</v>
      </c>
      <c r="X30">
        <v>0.58932733535766602</v>
      </c>
      <c r="Y30">
        <v>0.58932733535766602</v>
      </c>
      <c r="Z30">
        <v>0.4</v>
      </c>
      <c r="AA30">
        <v>1</v>
      </c>
      <c r="AB30">
        <v>0.71428571428571397</v>
      </c>
      <c r="AC30">
        <v>0.83333333333333304</v>
      </c>
      <c r="AD30">
        <v>0</v>
      </c>
      <c r="AE30">
        <v>0.6</v>
      </c>
    </row>
    <row r="31" spans="1:31" x14ac:dyDescent="0.15">
      <c r="A31" s="6">
        <v>531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 s="3">
        <v>8.5826892852783203</v>
      </c>
      <c r="L31" s="10">
        <v>4.29248046875</v>
      </c>
      <c r="M31">
        <v>1.9749679565429701</v>
      </c>
      <c r="N31">
        <v>6.8630084991455096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3.41282081604004</v>
      </c>
      <c r="U31">
        <v>3.0024070739746098</v>
      </c>
      <c r="V31">
        <v>2.8293726444244398</v>
      </c>
      <c r="W31" s="17">
        <v>0.17303442955017101</v>
      </c>
      <c r="X31">
        <v>0.58344817161560103</v>
      </c>
      <c r="Y31">
        <v>0.58344817161560103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349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 s="3">
        <v>8.5923042297363299</v>
      </c>
      <c r="L32" s="10">
        <v>4.0425281524658203</v>
      </c>
      <c r="M32">
        <v>0.82660675048828103</v>
      </c>
      <c r="N32">
        <v>6.0145702362060502</v>
      </c>
      <c r="O32">
        <v>3</v>
      </c>
      <c r="P32">
        <v>3</v>
      </c>
      <c r="Q32">
        <v>13</v>
      </c>
      <c r="R32" s="16">
        <v>0.23080000000000001</v>
      </c>
      <c r="S32" s="16">
        <f t="shared" si="0"/>
        <v>0.3</v>
      </c>
      <c r="T32">
        <v>3.3683948516845699</v>
      </c>
      <c r="U32">
        <v>2.9685811996460001</v>
      </c>
      <c r="V32">
        <v>2.7886581420898402</v>
      </c>
      <c r="W32" s="17">
        <v>0.17992305755615201</v>
      </c>
      <c r="X32">
        <v>0.57973670959472701</v>
      </c>
      <c r="Y32">
        <v>0.57973670959472701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8">
        <v>944</v>
      </c>
      <c r="B33" s="1">
        <v>13</v>
      </c>
      <c r="C33" s="1">
        <v>7</v>
      </c>
      <c r="D33" s="1">
        <v>10</v>
      </c>
      <c r="E33" s="1">
        <v>10</v>
      </c>
      <c r="F33" s="1">
        <v>10</v>
      </c>
      <c r="G33" s="1">
        <v>0</v>
      </c>
      <c r="H33" s="1">
        <v>3</v>
      </c>
      <c r="I33" s="1">
        <v>7</v>
      </c>
      <c r="J33" s="1">
        <v>0.65</v>
      </c>
      <c r="K33" s="12">
        <v>8.2326736450195295</v>
      </c>
      <c r="L33" s="12">
        <v>4.9250335693359402</v>
      </c>
      <c r="M33" s="1">
        <v>1.24188232421875</v>
      </c>
      <c r="N33" s="1">
        <v>5.7638072967529297</v>
      </c>
      <c r="O33" s="1">
        <v>2</v>
      </c>
      <c r="P33" s="1">
        <v>2</v>
      </c>
      <c r="Q33" s="1">
        <v>12</v>
      </c>
      <c r="R33" s="19">
        <v>0.16669999999999999</v>
      </c>
      <c r="S33" s="19">
        <f t="shared" si="0"/>
        <v>0.2</v>
      </c>
      <c r="T33" s="1">
        <v>2.97713279724121</v>
      </c>
      <c r="U33" s="1">
        <v>2.6054446697235099</v>
      </c>
      <c r="V33" s="1">
        <v>2.4249529838561998</v>
      </c>
      <c r="W33" s="12">
        <v>0.18049168586730999</v>
      </c>
      <c r="X33" s="1">
        <v>0.55217981338500999</v>
      </c>
      <c r="Y33" s="1">
        <v>0.55217981338500999</v>
      </c>
      <c r="Z33" s="1">
        <v>0.2</v>
      </c>
      <c r="AA33" s="1">
        <v>1</v>
      </c>
      <c r="AB33" s="1">
        <v>0.83333333333333304</v>
      </c>
      <c r="AC33" s="1">
        <v>0.90909090909090895</v>
      </c>
      <c r="AD33" s="1">
        <v>0</v>
      </c>
      <c r="AE33" s="1">
        <v>0.8</v>
      </c>
    </row>
    <row r="34" spans="1:31" x14ac:dyDescent="0.15">
      <c r="A34" s="8">
        <v>382</v>
      </c>
      <c r="B34" s="1">
        <v>12</v>
      </c>
      <c r="C34" s="1">
        <v>8</v>
      </c>
      <c r="D34" s="1">
        <v>10</v>
      </c>
      <c r="E34" s="1">
        <v>10</v>
      </c>
      <c r="F34" s="1">
        <v>10</v>
      </c>
      <c r="G34" s="1">
        <v>0</v>
      </c>
      <c r="H34" s="1">
        <v>2</v>
      </c>
      <c r="I34" s="1">
        <v>8</v>
      </c>
      <c r="J34" s="1">
        <v>0.6</v>
      </c>
      <c r="K34" s="12">
        <v>8.3894462585449201</v>
      </c>
      <c r="L34" s="12">
        <v>6.0538787841796902</v>
      </c>
      <c r="M34" s="1">
        <v>1.9577674865722701</v>
      </c>
      <c r="N34" s="1">
        <v>6.5577087402343697</v>
      </c>
      <c r="O34" s="1">
        <v>1</v>
      </c>
      <c r="P34" s="1">
        <v>1</v>
      </c>
      <c r="Q34" s="1">
        <v>11</v>
      </c>
      <c r="R34" s="19">
        <v>9.0899999999999995E-2</v>
      </c>
      <c r="S34" s="19">
        <f t="shared" si="0"/>
        <v>0.1</v>
      </c>
      <c r="T34" s="1">
        <v>2.78518486022949</v>
      </c>
      <c r="U34" s="1">
        <v>2.4400777816772501</v>
      </c>
      <c r="V34" s="1">
        <v>2.2554919719696001</v>
      </c>
      <c r="W34" s="12">
        <v>0.18458580970764199</v>
      </c>
      <c r="X34" s="1">
        <v>0.52969288825988803</v>
      </c>
      <c r="Y34" s="1">
        <v>0.52969288825988803</v>
      </c>
      <c r="Z34" s="1">
        <v>0.1</v>
      </c>
      <c r="AA34" s="1">
        <v>1</v>
      </c>
      <c r="AB34" s="1">
        <v>0.90909090909090895</v>
      </c>
      <c r="AC34" s="1">
        <v>0.952380952380952</v>
      </c>
      <c r="AD34" s="1">
        <v>0</v>
      </c>
      <c r="AE34" s="1">
        <v>0.9</v>
      </c>
    </row>
    <row r="35" spans="1:31" x14ac:dyDescent="0.15">
      <c r="A35" s="6">
        <v>737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8.6100807189941406</v>
      </c>
      <c r="L35" s="10">
        <v>4.4069919586181596</v>
      </c>
      <c r="M35">
        <v>2.1795730590820299</v>
      </c>
      <c r="N35">
        <v>6.7953548431396502</v>
      </c>
      <c r="O35">
        <v>4</v>
      </c>
      <c r="P35">
        <v>4</v>
      </c>
      <c r="Q35">
        <v>14</v>
      </c>
      <c r="R35" s="16">
        <v>0.28570000000000001</v>
      </c>
      <c r="S35" s="16">
        <f t="shared" si="0"/>
        <v>0.4</v>
      </c>
      <c r="T35">
        <v>3.45321464538574</v>
      </c>
      <c r="U35">
        <v>3.05386114120483</v>
      </c>
      <c r="V35">
        <v>2.8686435222625701</v>
      </c>
      <c r="W35" s="17">
        <v>0.18521761894226099</v>
      </c>
      <c r="X35">
        <v>0.58457112312316895</v>
      </c>
      <c r="Y35">
        <v>0.58457112312316895</v>
      </c>
      <c r="Z35">
        <v>0.4</v>
      </c>
      <c r="AA35">
        <v>1</v>
      </c>
      <c r="AB35">
        <v>0.71428571428571397</v>
      </c>
      <c r="AC35">
        <v>0.83333333333333304</v>
      </c>
      <c r="AD35">
        <v>0</v>
      </c>
      <c r="AE35">
        <v>0.6</v>
      </c>
    </row>
    <row r="36" spans="1:31" x14ac:dyDescent="0.15">
      <c r="A36" s="6">
        <v>486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8.9437408447265607</v>
      </c>
      <c r="L36" s="10">
        <v>4.2277584075927699</v>
      </c>
      <c r="M36">
        <v>1.10456466674805</v>
      </c>
      <c r="N36">
        <v>6.5846385955810502</v>
      </c>
      <c r="O36">
        <v>3</v>
      </c>
      <c r="P36">
        <v>3</v>
      </c>
      <c r="Q36">
        <v>13</v>
      </c>
      <c r="R36" s="16">
        <v>0.23080000000000001</v>
      </c>
      <c r="S36" s="16">
        <f t="shared" si="0"/>
        <v>0.3</v>
      </c>
      <c r="T36">
        <v>3.20710372924805</v>
      </c>
      <c r="U36">
        <v>2.8138980865478498</v>
      </c>
      <c r="V36">
        <v>2.6263279914856001</v>
      </c>
      <c r="W36" s="17">
        <v>0.187570095062256</v>
      </c>
      <c r="X36">
        <v>0.58077573776245095</v>
      </c>
      <c r="Y36">
        <v>0.58077573776245095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363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8.4232196807861293</v>
      </c>
      <c r="L37" s="10">
        <v>4.5388679504394496</v>
      </c>
      <c r="M37">
        <v>2.7661094665527299</v>
      </c>
      <c r="N37">
        <v>6.7562885284423801</v>
      </c>
      <c r="O37">
        <v>3</v>
      </c>
      <c r="P37">
        <v>3</v>
      </c>
      <c r="Q37">
        <v>13</v>
      </c>
      <c r="R37" s="16">
        <v>0.23080000000000001</v>
      </c>
      <c r="S37" s="16">
        <f t="shared" si="0"/>
        <v>0.3</v>
      </c>
      <c r="T37">
        <v>2.6287136077880899</v>
      </c>
      <c r="U37">
        <v>2.3235220909118599</v>
      </c>
      <c r="V37">
        <v>2.1354405879974401</v>
      </c>
      <c r="W37" s="17">
        <v>0.18808150291442899</v>
      </c>
      <c r="X37">
        <v>0.49327301979064903</v>
      </c>
      <c r="Y37">
        <v>0.49327301979064903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6">
        <v>113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 s="3">
        <v>7.5002803802490199</v>
      </c>
      <c r="L38" s="10">
        <v>4.8982105255126998</v>
      </c>
      <c r="M38">
        <v>2.3548717498779301</v>
      </c>
      <c r="N38">
        <v>5.0402336120605504</v>
      </c>
      <c r="O38">
        <v>1</v>
      </c>
      <c r="P38">
        <v>1</v>
      </c>
      <c r="Q38">
        <v>9</v>
      </c>
      <c r="R38" s="16">
        <v>0.1111</v>
      </c>
      <c r="S38" s="16">
        <f t="shared" si="0"/>
        <v>0.1</v>
      </c>
      <c r="T38">
        <v>2.1203651428222701</v>
      </c>
      <c r="U38">
        <v>1.90354347229004</v>
      </c>
      <c r="V38">
        <v>1.6988279819488501</v>
      </c>
      <c r="W38" s="17">
        <v>0.204715490341186</v>
      </c>
      <c r="X38">
        <v>0.42153716087341297</v>
      </c>
      <c r="Y38">
        <v>0.42153716087341297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6">
        <v>193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 s="3">
        <v>8.4518604278564506</v>
      </c>
      <c r="L39" s="10">
        <v>5.4617824554443404</v>
      </c>
      <c r="M39">
        <v>2.1810970306396502</v>
      </c>
      <c r="N39">
        <v>5.2802276611328098</v>
      </c>
      <c r="O39">
        <v>2</v>
      </c>
      <c r="P39">
        <v>2</v>
      </c>
      <c r="Q39">
        <v>12</v>
      </c>
      <c r="R39" s="16">
        <v>0.16669999999999999</v>
      </c>
      <c r="S39" s="16">
        <f t="shared" si="0"/>
        <v>0.2</v>
      </c>
      <c r="T39">
        <v>2.8285503387451199</v>
      </c>
      <c r="U39">
        <v>2.5589535236358598</v>
      </c>
      <c r="V39">
        <v>2.3141069412231401</v>
      </c>
      <c r="W39" s="17">
        <v>0.24484658241272</v>
      </c>
      <c r="X39">
        <v>0.51444339752197299</v>
      </c>
      <c r="Y39">
        <v>0.51444339752197299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173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8.8593769073486293</v>
      </c>
      <c r="L40" s="10">
        <v>4.1886901855468697</v>
      </c>
      <c r="M40">
        <v>2.5565242767334002</v>
      </c>
      <c r="N40">
        <v>6.0770225524902299</v>
      </c>
      <c r="O40">
        <v>4</v>
      </c>
      <c r="P40">
        <v>4</v>
      </c>
      <c r="Q40">
        <v>14</v>
      </c>
      <c r="R40" s="16">
        <v>0.28570000000000001</v>
      </c>
      <c r="S40" s="16">
        <f t="shared" si="0"/>
        <v>0.4</v>
      </c>
      <c r="T40">
        <v>2.97462654113769</v>
      </c>
      <c r="U40">
        <v>2.69661569595337</v>
      </c>
      <c r="V40">
        <v>2.4429302215576199</v>
      </c>
      <c r="W40" s="17">
        <v>0.25368547439575201</v>
      </c>
      <c r="X40">
        <v>0.53169631958007801</v>
      </c>
      <c r="Y40">
        <v>0.53169631958007801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809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8.2403850555419904</v>
      </c>
      <c r="L41" s="10">
        <v>4.6117877960205096</v>
      </c>
      <c r="M41">
        <v>1.9810218811035201</v>
      </c>
      <c r="N41">
        <v>4.6868820190429696</v>
      </c>
      <c r="O41">
        <v>3</v>
      </c>
      <c r="P41">
        <v>3</v>
      </c>
      <c r="Q41">
        <v>13</v>
      </c>
      <c r="R41" s="16">
        <v>0.23080000000000001</v>
      </c>
      <c r="S41" s="16">
        <f t="shared" si="0"/>
        <v>0.3</v>
      </c>
      <c r="T41">
        <v>3.2591457366943399</v>
      </c>
      <c r="U41">
        <v>2.9558663368225102</v>
      </c>
      <c r="V41">
        <v>2.6988549232482901</v>
      </c>
      <c r="W41" s="17">
        <v>0.25701141357421903</v>
      </c>
      <c r="X41">
        <v>0.56029081344604503</v>
      </c>
      <c r="Y41">
        <v>0.56029081344604503</v>
      </c>
      <c r="Z41">
        <v>0.3</v>
      </c>
      <c r="AA41">
        <v>1</v>
      </c>
      <c r="AB41">
        <v>0.76923076923076905</v>
      </c>
      <c r="AC41">
        <v>0.86956521739130399</v>
      </c>
      <c r="AD41">
        <v>0</v>
      </c>
      <c r="AE41">
        <v>0.7</v>
      </c>
    </row>
    <row r="42" spans="1:31" x14ac:dyDescent="0.15">
      <c r="A42" s="6">
        <v>275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9.4861984252929705</v>
      </c>
      <c r="L42" s="10">
        <v>4.9634265899658203</v>
      </c>
      <c r="M42">
        <v>2.2556381225585902</v>
      </c>
      <c r="N42">
        <v>6.7939472198486301</v>
      </c>
      <c r="O42">
        <v>2</v>
      </c>
      <c r="P42">
        <v>2</v>
      </c>
      <c r="Q42">
        <v>12</v>
      </c>
      <c r="R42" s="16">
        <v>0.16669999999999999</v>
      </c>
      <c r="S42" s="16">
        <f t="shared" si="0"/>
        <v>0.2</v>
      </c>
      <c r="T42">
        <v>3.0240669250488299</v>
      </c>
      <c r="U42">
        <v>2.70406293869019</v>
      </c>
      <c r="V42">
        <v>2.4437704086303702</v>
      </c>
      <c r="W42" s="17">
        <v>0.26029253005981501</v>
      </c>
      <c r="X42">
        <v>0.58029651641845703</v>
      </c>
      <c r="Y42">
        <v>0.58029651641845703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642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8.2491436004638707</v>
      </c>
      <c r="L43" s="10">
        <v>4.6044292449951199</v>
      </c>
      <c r="M43">
        <v>2.0677585601806601</v>
      </c>
      <c r="N43">
        <v>4.8840045928955096</v>
      </c>
      <c r="O43">
        <v>2</v>
      </c>
      <c r="P43">
        <v>2</v>
      </c>
      <c r="Q43">
        <v>12</v>
      </c>
      <c r="R43" s="16">
        <v>0.16669999999999999</v>
      </c>
      <c r="S43" s="16">
        <f t="shared" si="0"/>
        <v>0.2</v>
      </c>
      <c r="T43">
        <v>2.98447608947754</v>
      </c>
      <c r="U43">
        <v>2.7169127464294398</v>
      </c>
      <c r="V43">
        <v>2.4534752368927002</v>
      </c>
      <c r="W43" s="17">
        <v>0.263437509536743</v>
      </c>
      <c r="X43">
        <v>0.53100085258483898</v>
      </c>
      <c r="Y43">
        <v>0.53100085258483898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6">
        <v>903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9.3292579650878906</v>
      </c>
      <c r="L44" s="10">
        <v>4.2981548309326199</v>
      </c>
      <c r="M44">
        <v>2.4728145599365199</v>
      </c>
      <c r="N44">
        <v>6.4115161895751998</v>
      </c>
      <c r="O44">
        <v>4</v>
      </c>
      <c r="P44">
        <v>4</v>
      </c>
      <c r="Q44">
        <v>14</v>
      </c>
      <c r="R44" s="16">
        <v>0.28570000000000001</v>
      </c>
      <c r="S44" s="16">
        <f t="shared" si="0"/>
        <v>0.4</v>
      </c>
      <c r="T44">
        <v>3.1638450622558598</v>
      </c>
      <c r="U44">
        <v>2.8869547843933101</v>
      </c>
      <c r="V44">
        <v>2.62051582336426</v>
      </c>
      <c r="W44" s="17">
        <v>0.26643896102905301</v>
      </c>
      <c r="X44">
        <v>0.54332923889160201</v>
      </c>
      <c r="Y44">
        <v>0.54332923889160201</v>
      </c>
      <c r="Z44">
        <v>0.4</v>
      </c>
      <c r="AA44">
        <v>1</v>
      </c>
      <c r="AB44">
        <v>0.71428571428571397</v>
      </c>
      <c r="AC44">
        <v>0.83333333333333304</v>
      </c>
      <c r="AD44">
        <v>0</v>
      </c>
      <c r="AE44">
        <v>0.6</v>
      </c>
    </row>
    <row r="45" spans="1:31" x14ac:dyDescent="0.15">
      <c r="A45" s="6">
        <v>574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8.5182151794433594</v>
      </c>
      <c r="L45" s="10">
        <v>4.8193511962890598</v>
      </c>
      <c r="M45">
        <v>2.7782020568847701</v>
      </c>
      <c r="N45">
        <v>5.8452396392822301</v>
      </c>
      <c r="O45">
        <v>2</v>
      </c>
      <c r="P45">
        <v>2</v>
      </c>
      <c r="Q45">
        <v>12</v>
      </c>
      <c r="R45" s="16">
        <v>0.16669999999999999</v>
      </c>
      <c r="S45" s="16">
        <f t="shared" si="0"/>
        <v>0.2</v>
      </c>
      <c r="T45">
        <v>3.1886501312255899</v>
      </c>
      <c r="U45">
        <v>2.8772964477539098</v>
      </c>
      <c r="V45">
        <v>2.6102390289306601</v>
      </c>
      <c r="W45" s="17">
        <v>0.26705741882324202</v>
      </c>
      <c r="X45">
        <v>0.57841110229492199</v>
      </c>
      <c r="Y45">
        <v>0.57841110229492199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536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8.4814891815185494</v>
      </c>
      <c r="L46" s="10">
        <v>4.2169094085693404</v>
      </c>
      <c r="M46">
        <v>2.74720954895019</v>
      </c>
      <c r="N46">
        <v>5.5897750854492196</v>
      </c>
      <c r="O46">
        <v>4</v>
      </c>
      <c r="P46">
        <v>4</v>
      </c>
      <c r="Q46">
        <v>14</v>
      </c>
      <c r="R46" s="16">
        <v>0.28570000000000001</v>
      </c>
      <c r="S46" s="16">
        <f t="shared" si="0"/>
        <v>0.4</v>
      </c>
      <c r="T46">
        <v>3.4804096221923801</v>
      </c>
      <c r="U46">
        <v>3.1805896759033199</v>
      </c>
      <c r="V46">
        <v>2.9126815795898402</v>
      </c>
      <c r="W46" s="17">
        <v>0.26790809631347701</v>
      </c>
      <c r="X46">
        <v>0.56772804260253895</v>
      </c>
      <c r="Y46">
        <v>0.56772804260253895</v>
      </c>
      <c r="Z46">
        <v>0.4</v>
      </c>
      <c r="AA46">
        <v>1</v>
      </c>
      <c r="AB46">
        <v>0.71428571428571397</v>
      </c>
      <c r="AC46">
        <v>0.83333333333333304</v>
      </c>
      <c r="AD46">
        <v>0</v>
      </c>
      <c r="AE46">
        <v>0.6</v>
      </c>
    </row>
    <row r="47" spans="1:31" x14ac:dyDescent="0.15">
      <c r="A47" s="6">
        <v>960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9.1993274688720703</v>
      </c>
      <c r="L47" s="10">
        <v>4.7742443084716797</v>
      </c>
      <c r="M47">
        <v>1.87765121459961</v>
      </c>
      <c r="N47">
        <v>6.2350482940673801</v>
      </c>
      <c r="O47">
        <v>2</v>
      </c>
      <c r="P47">
        <v>2</v>
      </c>
      <c r="Q47">
        <v>12</v>
      </c>
      <c r="R47" s="16">
        <v>0.16669999999999999</v>
      </c>
      <c r="S47" s="16">
        <f t="shared" si="0"/>
        <v>0.2</v>
      </c>
      <c r="T47">
        <v>3.0602397918701199</v>
      </c>
      <c r="U47">
        <v>2.7487521171569802</v>
      </c>
      <c r="V47">
        <v>2.4787726402282702</v>
      </c>
      <c r="W47" s="17">
        <v>0.26997947692871099</v>
      </c>
      <c r="X47">
        <v>0.58146715164184604</v>
      </c>
      <c r="Y47">
        <v>0.58146715164184604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628</v>
      </c>
      <c r="B48">
        <v>15</v>
      </c>
      <c r="C48">
        <v>5</v>
      </c>
      <c r="D48">
        <v>10</v>
      </c>
      <c r="E48">
        <v>10</v>
      </c>
      <c r="F48">
        <v>9</v>
      </c>
      <c r="G48">
        <v>1</v>
      </c>
      <c r="H48">
        <v>6</v>
      </c>
      <c r="I48">
        <v>4</v>
      </c>
      <c r="J48">
        <v>0.75</v>
      </c>
      <c r="K48" s="3">
        <v>9.0153293609619105</v>
      </c>
      <c r="L48" s="10">
        <v>4.6390075683593697</v>
      </c>
      <c r="M48">
        <v>3.6120967864990199</v>
      </c>
      <c r="N48">
        <v>4.7265911102294904</v>
      </c>
      <c r="O48">
        <v>1</v>
      </c>
      <c r="P48">
        <v>1</v>
      </c>
      <c r="Q48">
        <v>10</v>
      </c>
      <c r="R48" s="16">
        <v>0.1</v>
      </c>
      <c r="S48" s="16">
        <f t="shared" si="0"/>
        <v>0.1</v>
      </c>
      <c r="T48">
        <v>2.7710952758789098</v>
      </c>
      <c r="U48">
        <v>2.5856094360351598</v>
      </c>
      <c r="V48">
        <v>2.3143668174743599</v>
      </c>
      <c r="W48" s="17">
        <v>0.27124261856079102</v>
      </c>
      <c r="X48">
        <v>0.45672845840454102</v>
      </c>
      <c r="Y48">
        <v>0.45672845840454102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6">
        <v>969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8.4942264556884801</v>
      </c>
      <c r="L49" s="10">
        <v>4.7706069946289098</v>
      </c>
      <c r="M49">
        <v>2.5215377807617201</v>
      </c>
      <c r="N49">
        <v>5.5605945587158203</v>
      </c>
      <c r="O49">
        <v>2</v>
      </c>
      <c r="P49">
        <v>2</v>
      </c>
      <c r="Q49">
        <v>12</v>
      </c>
      <c r="R49" s="16">
        <v>0.16669999999999999</v>
      </c>
      <c r="S49" s="16">
        <f t="shared" si="0"/>
        <v>0.2</v>
      </c>
      <c r="T49">
        <v>3.0627059936523402</v>
      </c>
      <c r="U49">
        <v>2.76916599273682</v>
      </c>
      <c r="V49">
        <v>2.4976279735565199</v>
      </c>
      <c r="W49" s="17">
        <v>0.27153801918029802</v>
      </c>
      <c r="X49">
        <v>0.56507802009582497</v>
      </c>
      <c r="Y49">
        <v>0.56507802009582497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8">
        <v>32</v>
      </c>
      <c r="B50" s="1">
        <v>14</v>
      </c>
      <c r="C50" s="1">
        <v>6</v>
      </c>
      <c r="D50" s="1">
        <v>10</v>
      </c>
      <c r="E50" s="1">
        <v>10</v>
      </c>
      <c r="F50" s="1">
        <v>10</v>
      </c>
      <c r="G50" s="1">
        <v>0</v>
      </c>
      <c r="H50" s="1">
        <v>4</v>
      </c>
      <c r="I50" s="1">
        <v>6</v>
      </c>
      <c r="J50" s="1">
        <v>0.7</v>
      </c>
      <c r="K50" s="12">
        <v>8.1895637512206996</v>
      </c>
      <c r="L50" s="12">
        <v>4.7300758361816397</v>
      </c>
      <c r="M50" s="1">
        <v>2.7791996002197301</v>
      </c>
      <c r="N50" s="1">
        <v>5.3972606658935502</v>
      </c>
      <c r="O50" s="1">
        <v>1</v>
      </c>
      <c r="P50" s="1">
        <v>1</v>
      </c>
      <c r="Q50" s="1">
        <v>11</v>
      </c>
      <c r="R50" s="19">
        <v>9.0899999999999995E-2</v>
      </c>
      <c r="S50" s="19">
        <f t="shared" si="0"/>
        <v>0.1</v>
      </c>
      <c r="T50" s="1">
        <v>3.44936180114746</v>
      </c>
      <c r="U50" s="1">
        <v>3.1761889457702601</v>
      </c>
      <c r="V50" s="1">
        <v>2.9020586013793901</v>
      </c>
      <c r="W50" s="12">
        <v>0.27413034439086897</v>
      </c>
      <c r="X50" s="1">
        <v>0.54730319976806596</v>
      </c>
      <c r="Y50" s="1">
        <v>0.54730319976806596</v>
      </c>
      <c r="Z50" s="1">
        <v>0.1</v>
      </c>
      <c r="AA50" s="1">
        <v>1</v>
      </c>
      <c r="AB50" s="1">
        <v>0.90909090909090895</v>
      </c>
      <c r="AC50" s="1">
        <v>0.952380952380952</v>
      </c>
      <c r="AD50" s="1">
        <v>0</v>
      </c>
      <c r="AE50" s="1">
        <v>0.9</v>
      </c>
    </row>
    <row r="51" spans="1:31" x14ac:dyDescent="0.15">
      <c r="A51" s="6">
        <v>867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8.7368755340576207</v>
      </c>
      <c r="L51" s="10">
        <v>4.1926918029785201</v>
      </c>
      <c r="M51">
        <v>2.5817222595214799</v>
      </c>
      <c r="N51">
        <v>5.8664131164550799</v>
      </c>
      <c r="O51">
        <v>2</v>
      </c>
      <c r="P51">
        <v>2</v>
      </c>
      <c r="Q51">
        <v>12</v>
      </c>
      <c r="R51" s="16">
        <v>0.16669999999999999</v>
      </c>
      <c r="S51" s="16">
        <f t="shared" si="0"/>
        <v>0.2</v>
      </c>
      <c r="T51">
        <v>2.7466564178466801</v>
      </c>
      <c r="U51">
        <v>2.5147261619567902</v>
      </c>
      <c r="V51">
        <v>2.2404134273528999</v>
      </c>
      <c r="W51" s="17">
        <v>0.274312734603882</v>
      </c>
      <c r="X51">
        <v>0.50624299049377397</v>
      </c>
      <c r="Y51">
        <v>0.50624299049377397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498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8.6384239196777308</v>
      </c>
      <c r="L52" s="10">
        <v>4.8532543182373002</v>
      </c>
      <c r="M52">
        <v>2.5015869140625</v>
      </c>
      <c r="N52">
        <v>5.5434799194335902</v>
      </c>
      <c r="O52">
        <v>2</v>
      </c>
      <c r="P52">
        <v>2</v>
      </c>
      <c r="Q52">
        <v>12</v>
      </c>
      <c r="R52" s="16">
        <v>0.16669999999999999</v>
      </c>
      <c r="S52" s="16">
        <f t="shared" si="0"/>
        <v>0.2</v>
      </c>
      <c r="T52">
        <v>2.9077243804931601</v>
      </c>
      <c r="U52">
        <v>2.6402883529663099</v>
      </c>
      <c r="V52">
        <v>2.3659634590148899</v>
      </c>
      <c r="W52" s="17">
        <v>0.27432489395141602</v>
      </c>
      <c r="X52">
        <v>0.54176092147827104</v>
      </c>
      <c r="Y52">
        <v>0.54176092147827104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223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9.8341693878173793</v>
      </c>
      <c r="L53" s="10">
        <v>4.3373126983642596</v>
      </c>
      <c r="M53">
        <v>2.2206993103027299</v>
      </c>
      <c r="N53">
        <v>6.7604885101318404</v>
      </c>
      <c r="O53">
        <v>3</v>
      </c>
      <c r="P53">
        <v>3</v>
      </c>
      <c r="Q53">
        <v>13</v>
      </c>
      <c r="R53" s="16">
        <v>0.23080000000000001</v>
      </c>
      <c r="S53" s="16">
        <f t="shared" si="0"/>
        <v>0.3</v>
      </c>
      <c r="T53">
        <v>3.0818328857421902</v>
      </c>
      <c r="U53">
        <v>2.79755783081055</v>
      </c>
      <c r="V53">
        <v>2.5217382907867401</v>
      </c>
      <c r="W53" s="17">
        <v>0.27581954002380399</v>
      </c>
      <c r="X53">
        <v>0.560094594955444</v>
      </c>
      <c r="Y53">
        <v>0.560094594955444</v>
      </c>
      <c r="Z53">
        <v>0.3</v>
      </c>
      <c r="AA53">
        <v>1</v>
      </c>
      <c r="AB53">
        <v>0.76923076923076905</v>
      </c>
      <c r="AC53">
        <v>0.86956521739130399</v>
      </c>
      <c r="AD53">
        <v>0</v>
      </c>
      <c r="AE53">
        <v>0.7</v>
      </c>
    </row>
    <row r="54" spans="1:31" x14ac:dyDescent="0.15">
      <c r="A54" s="6">
        <v>771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8.4633045196533203</v>
      </c>
      <c r="L54" s="10">
        <v>4.1905403137206996</v>
      </c>
      <c r="M54">
        <v>2.65578269958496</v>
      </c>
      <c r="N54">
        <v>5.4760150909423801</v>
      </c>
      <c r="O54">
        <v>2</v>
      </c>
      <c r="P54">
        <v>2</v>
      </c>
      <c r="Q54">
        <v>12</v>
      </c>
      <c r="R54" s="16">
        <v>0.16669999999999999</v>
      </c>
      <c r="S54" s="16">
        <f t="shared" si="0"/>
        <v>0.2</v>
      </c>
      <c r="T54">
        <v>2.7900257110595699</v>
      </c>
      <c r="U54">
        <v>2.5661418437957799</v>
      </c>
      <c r="V54">
        <v>2.2885594367981001</v>
      </c>
      <c r="W54" s="17">
        <v>0.277582406997681</v>
      </c>
      <c r="X54">
        <v>0.50146627426147505</v>
      </c>
      <c r="Y54">
        <v>0.50146627426147505</v>
      </c>
      <c r="Z54">
        <v>0.2</v>
      </c>
      <c r="AA54">
        <v>1</v>
      </c>
      <c r="AB54">
        <v>0.83333333333333304</v>
      </c>
      <c r="AC54">
        <v>0.90909090909090895</v>
      </c>
      <c r="AD54">
        <v>0</v>
      </c>
      <c r="AE54">
        <v>0.8</v>
      </c>
    </row>
    <row r="55" spans="1:31" x14ac:dyDescent="0.15">
      <c r="A55" s="6">
        <v>318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 s="3">
        <v>8.3454456329345703</v>
      </c>
      <c r="L55" s="10">
        <v>4.6868419647216797</v>
      </c>
      <c r="M55">
        <v>1.99410820007324</v>
      </c>
      <c r="N55">
        <v>4.6586132049560502</v>
      </c>
      <c r="O55">
        <v>2</v>
      </c>
      <c r="P55">
        <v>2</v>
      </c>
      <c r="Q55">
        <v>12</v>
      </c>
      <c r="R55" s="16">
        <v>0.16669999999999999</v>
      </c>
      <c r="S55" s="16">
        <f t="shared" si="0"/>
        <v>0.2</v>
      </c>
      <c r="T55">
        <v>3.1554660797119101</v>
      </c>
      <c r="U55">
        <v>2.8878335952758798</v>
      </c>
      <c r="V55">
        <v>2.6096961498260498</v>
      </c>
      <c r="W55" s="17">
        <v>0.27813744544982899</v>
      </c>
      <c r="X55">
        <v>0.54576992988586404</v>
      </c>
      <c r="Y55">
        <v>0.54576992988586404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6">
        <v>398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8.1381702423095703</v>
      </c>
      <c r="L56" s="10">
        <v>4.1253604888915998</v>
      </c>
      <c r="M56">
        <v>2.6507339477539098</v>
      </c>
      <c r="N56">
        <v>5.0763721466064498</v>
      </c>
      <c r="O56">
        <v>2</v>
      </c>
      <c r="P56">
        <v>2</v>
      </c>
      <c r="Q56">
        <v>12</v>
      </c>
      <c r="R56" s="16">
        <v>0.16669999999999999</v>
      </c>
      <c r="S56" s="16">
        <f t="shared" ref="S56:S61" si="1">O56/E56</f>
        <v>0.2</v>
      </c>
      <c r="T56">
        <v>3.2886447906494101</v>
      </c>
      <c r="U56">
        <v>3.0384707450866699</v>
      </c>
      <c r="V56">
        <v>2.7574930191039999</v>
      </c>
      <c r="W56" s="17">
        <v>0.28097772598266602</v>
      </c>
      <c r="X56">
        <v>0.53115177154541005</v>
      </c>
      <c r="Y56">
        <v>0.53115177154541005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158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 s="3">
        <v>7.9831905364990199</v>
      </c>
      <c r="L57" s="10">
        <v>4.2839298248290998</v>
      </c>
      <c r="M57">
        <v>2.99527931213379</v>
      </c>
      <c r="N57">
        <v>4.8212127685546902</v>
      </c>
      <c r="O57">
        <v>1</v>
      </c>
      <c r="P57">
        <v>1</v>
      </c>
      <c r="Q57">
        <v>11</v>
      </c>
      <c r="R57" s="16">
        <v>9.0899999999999995E-2</v>
      </c>
      <c r="S57" s="16">
        <f t="shared" si="1"/>
        <v>0.1</v>
      </c>
      <c r="T57">
        <v>3.1968898773193399</v>
      </c>
      <c r="U57">
        <v>2.9954133033752401</v>
      </c>
      <c r="V57">
        <v>2.71425461769104</v>
      </c>
      <c r="W57" s="17">
        <v>0.28115868568420399</v>
      </c>
      <c r="X57">
        <v>0.48263525962829601</v>
      </c>
      <c r="Y57">
        <v>0.48263525962829601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s="1" customFormat="1" x14ac:dyDescent="0.15">
      <c r="A58" s="6">
        <v>253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 s="3">
        <v>8.2299308776855504</v>
      </c>
      <c r="L58" s="10">
        <v>5.6220703125</v>
      </c>
      <c r="M58">
        <v>3.32223701477051</v>
      </c>
      <c r="N58">
        <v>5.4074020385742196</v>
      </c>
      <c r="O58">
        <v>1</v>
      </c>
      <c r="P58">
        <v>1</v>
      </c>
      <c r="Q58">
        <v>11</v>
      </c>
      <c r="R58" s="16">
        <v>9.0899999999999995E-2</v>
      </c>
      <c r="S58" s="16">
        <f t="shared" si="1"/>
        <v>0.1</v>
      </c>
      <c r="T58">
        <v>2.73238182067871</v>
      </c>
      <c r="U58">
        <v>2.51662945747375</v>
      </c>
      <c r="V58">
        <v>2.23307156562805</v>
      </c>
      <c r="W58" s="17">
        <v>0.28355789184570301</v>
      </c>
      <c r="X58">
        <v>0.49931025505065901</v>
      </c>
      <c r="Y58">
        <v>0.49931025505065901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6">
        <v>979</v>
      </c>
      <c r="B59">
        <v>14</v>
      </c>
      <c r="C59">
        <v>6</v>
      </c>
      <c r="D59">
        <v>10</v>
      </c>
      <c r="E59">
        <v>10</v>
      </c>
      <c r="F59">
        <v>10</v>
      </c>
      <c r="G59">
        <v>0</v>
      </c>
      <c r="H59">
        <v>4</v>
      </c>
      <c r="I59">
        <v>6</v>
      </c>
      <c r="J59">
        <v>0.7</v>
      </c>
      <c r="K59" s="3">
        <v>7.56673240661621</v>
      </c>
      <c r="L59" s="10">
        <v>4.7600688934326199</v>
      </c>
      <c r="M59">
        <v>3.1979713439941402</v>
      </c>
      <c r="N59">
        <v>4.4131603240966797</v>
      </c>
      <c r="O59">
        <v>1</v>
      </c>
      <c r="P59">
        <v>1</v>
      </c>
      <c r="Q59">
        <v>11</v>
      </c>
      <c r="R59" s="16">
        <v>9.0899999999999995E-2</v>
      </c>
      <c r="S59" s="16">
        <f t="shared" si="1"/>
        <v>0.1</v>
      </c>
      <c r="T59">
        <v>2.59438896179199</v>
      </c>
      <c r="U59">
        <v>2.4119062423706001</v>
      </c>
      <c r="V59">
        <v>2.1246383190154998</v>
      </c>
      <c r="W59" s="17">
        <v>0.28726792335510198</v>
      </c>
      <c r="X59">
        <v>0.46975064277648898</v>
      </c>
      <c r="Y59">
        <v>0.46975064277648898</v>
      </c>
      <c r="Z59">
        <v>0.1</v>
      </c>
      <c r="AA59">
        <v>1</v>
      </c>
      <c r="AB59">
        <v>0.90909090909090895</v>
      </c>
      <c r="AC59">
        <v>0.952380952380952</v>
      </c>
      <c r="AD59">
        <v>0</v>
      </c>
      <c r="AE59">
        <v>0.9</v>
      </c>
    </row>
    <row r="60" spans="1:31" x14ac:dyDescent="0.15">
      <c r="A60" s="6">
        <v>606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 s="3">
        <v>8.4685020446777308</v>
      </c>
      <c r="L60" s="10">
        <v>5.9465026855468697</v>
      </c>
      <c r="M60">
        <v>3.25703048706055</v>
      </c>
      <c r="N60">
        <v>4.5645465850830096</v>
      </c>
      <c r="O60">
        <v>1</v>
      </c>
      <c r="P60">
        <v>1</v>
      </c>
      <c r="Q60">
        <v>11</v>
      </c>
      <c r="R60" s="16">
        <v>9.0899999999999995E-2</v>
      </c>
      <c r="S60" s="16">
        <f t="shared" si="1"/>
        <v>0.1</v>
      </c>
      <c r="T60">
        <v>2.76801681518555</v>
      </c>
      <c r="U60">
        <v>2.5805613994598402</v>
      </c>
      <c r="V60">
        <v>2.2478957176208501</v>
      </c>
      <c r="W60" s="17">
        <v>0.33266568183898898</v>
      </c>
      <c r="X60">
        <v>0.52012109756469704</v>
      </c>
      <c r="Y60">
        <v>0.52012109756469704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x14ac:dyDescent="0.15">
      <c r="A61" s="6">
        <v>943</v>
      </c>
      <c r="B61">
        <v>14</v>
      </c>
      <c r="C61">
        <v>6</v>
      </c>
      <c r="D61">
        <v>10</v>
      </c>
      <c r="E61">
        <v>10</v>
      </c>
      <c r="F61">
        <v>10</v>
      </c>
      <c r="G61">
        <v>0</v>
      </c>
      <c r="H61">
        <v>4</v>
      </c>
      <c r="I61">
        <v>6</v>
      </c>
      <c r="J61">
        <v>0.7</v>
      </c>
      <c r="K61" s="3">
        <v>7.1337642669677699</v>
      </c>
      <c r="L61" s="10">
        <v>3.93759346008301</v>
      </c>
      <c r="M61">
        <v>2.2982063293457</v>
      </c>
      <c r="N61">
        <v>5.2581138610839799</v>
      </c>
      <c r="O61">
        <v>2</v>
      </c>
      <c r="P61">
        <v>2</v>
      </c>
      <c r="Q61">
        <v>11</v>
      </c>
      <c r="R61" s="16">
        <v>0.18179999999999999</v>
      </c>
      <c r="S61" s="16">
        <f t="shared" si="1"/>
        <v>0.2</v>
      </c>
      <c r="T61">
        <v>2.81827735900879</v>
      </c>
      <c r="U61">
        <v>2.5575652122497599</v>
      </c>
      <c r="V61">
        <v>2.3670539855957</v>
      </c>
      <c r="W61" s="17">
        <v>0.19051122665405301</v>
      </c>
      <c r="X61">
        <v>0.45122337341308599</v>
      </c>
      <c r="Y61">
        <v>0.45122337341308599</v>
      </c>
      <c r="Z61">
        <v>0.2</v>
      </c>
      <c r="AA61">
        <v>0.9</v>
      </c>
      <c r="AB61">
        <v>0.81818181818181801</v>
      </c>
      <c r="AC61">
        <v>0.85714285714285698</v>
      </c>
      <c r="AD61">
        <v>0.1</v>
      </c>
      <c r="AE61">
        <v>0.7</v>
      </c>
    </row>
    <row r="62" spans="1:31" s="3" customFormat="1" x14ac:dyDescent="0.15">
      <c r="K62" s="13" t="s">
        <v>29</v>
      </c>
      <c r="L62" s="10">
        <f>AVERAGE(L2:L61)</f>
        <v>3.478075122833252</v>
      </c>
      <c r="W62" s="17">
        <f t="shared" ref="W62:AE62" si="2">AVERAGE(W2:W61)</f>
        <v>0.15756489237149562</v>
      </c>
      <c r="Z62" s="3">
        <f t="shared" si="2"/>
        <v>0.36</v>
      </c>
      <c r="AA62" s="3">
        <f t="shared" si="2"/>
        <v>0.97833333333333317</v>
      </c>
      <c r="AB62" s="3">
        <f t="shared" si="2"/>
        <v>0.74579292983704748</v>
      </c>
      <c r="AC62" s="3">
        <f t="shared" si="2"/>
        <v>0.84185835302082357</v>
      </c>
      <c r="AD62" s="3">
        <f t="shared" si="2"/>
        <v>2.1666666666666667E-2</v>
      </c>
      <c r="AE62" s="3">
        <f t="shared" si="2"/>
        <v>0.6183333333333334</v>
      </c>
    </row>
    <row r="63" spans="1:31" s="3" customFormat="1" x14ac:dyDescent="0.15">
      <c r="K63" s="14" t="s">
        <v>30</v>
      </c>
      <c r="L63" s="10">
        <f>MAX(L2:L61)</f>
        <v>6.0538787841796902</v>
      </c>
      <c r="W63" s="17">
        <f t="shared" ref="W63:AE63" si="3">MAX(W2:W61)</f>
        <v>0.33266568183898898</v>
      </c>
      <c r="Z63" s="3">
        <f t="shared" si="3"/>
        <v>0.7</v>
      </c>
      <c r="AA63" s="3">
        <f t="shared" si="3"/>
        <v>1</v>
      </c>
      <c r="AB63" s="3">
        <f t="shared" si="3"/>
        <v>0.90909090909090895</v>
      </c>
      <c r="AC63" s="3">
        <f t="shared" si="3"/>
        <v>0.952380952380952</v>
      </c>
      <c r="AD63" s="3">
        <f t="shared" si="3"/>
        <v>0.2</v>
      </c>
      <c r="AE63" s="3">
        <f t="shared" si="3"/>
        <v>0.9</v>
      </c>
    </row>
    <row r="64" spans="1:31" s="3" customFormat="1" x14ac:dyDescent="0.15">
      <c r="L64" s="10">
        <f>MIN(L2:L61)</f>
        <v>1.11917877197266</v>
      </c>
      <c r="W64" s="17">
        <f t="shared" ref="W64:AE64" si="4">MIN(W2:W61)</f>
        <v>3.8299560546875E-3</v>
      </c>
      <c r="Z64" s="3">
        <f t="shared" si="4"/>
        <v>0.1</v>
      </c>
      <c r="AA64" s="3">
        <f t="shared" si="4"/>
        <v>0.8</v>
      </c>
      <c r="AB64" s="3">
        <f t="shared" si="4"/>
        <v>0.58823529411764697</v>
      </c>
      <c r="AC64" s="3">
        <f t="shared" si="4"/>
        <v>0.69565217391304301</v>
      </c>
      <c r="AD64" s="3">
        <f t="shared" si="4"/>
        <v>0</v>
      </c>
      <c r="AE64" s="3">
        <f t="shared" si="4"/>
        <v>0.3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M71" t="s">
        <v>164</v>
      </c>
      <c r="N71" t="s">
        <v>168</v>
      </c>
      <c r="P71" s="3" t="s">
        <v>97</v>
      </c>
      <c r="Q71" s="3"/>
      <c r="R71" s="3"/>
      <c r="S71" s="3"/>
      <c r="W71" s="17"/>
    </row>
    <row r="72" spans="11:23" x14ac:dyDescent="0.15">
      <c r="K72" s="3"/>
      <c r="L72" s="3"/>
      <c r="P72" s="3">
        <v>0.2</v>
      </c>
      <c r="Q72" s="3">
        <v>-400</v>
      </c>
      <c r="R72" s="3">
        <v>1600</v>
      </c>
      <c r="S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P73" s="3">
        <v>0.4</v>
      </c>
      <c r="Q73" s="3">
        <v>-800</v>
      </c>
      <c r="R73" s="3">
        <v>1200</v>
      </c>
      <c r="S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0</v>
      </c>
      <c r="P74" s="3">
        <v>0.45</v>
      </c>
      <c r="Q74" s="3">
        <v>-900</v>
      </c>
      <c r="R74" s="3">
        <v>1100</v>
      </c>
      <c r="S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0</v>
      </c>
      <c r="P75" s="3">
        <v>0.49</v>
      </c>
      <c r="Q75" s="3">
        <v>-980</v>
      </c>
      <c r="R75" s="3">
        <v>1020</v>
      </c>
      <c r="S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6</v>
      </c>
      <c r="W76" s="17"/>
    </row>
    <row r="77" spans="11:23" x14ac:dyDescent="0.15">
      <c r="K77" s="3" t="s">
        <v>69</v>
      </c>
      <c r="L77" s="3">
        <f>COUNTIF(L2:L61,"&lt;1.423")-COUNTIF(L2:L61,"&lt;1.228")</f>
        <v>5</v>
      </c>
      <c r="W77" s="17"/>
    </row>
    <row r="78" spans="11:23" s="4" customFormat="1" x14ac:dyDescent="0.15">
      <c r="K78" s="20" t="s">
        <v>70</v>
      </c>
      <c r="L78" s="20">
        <f>COUNTIF(L2:L61,"&lt;1.618")-COUNTIF(L2:L61,"&lt;1.423")</f>
        <v>8</v>
      </c>
      <c r="M78" s="20">
        <v>3</v>
      </c>
      <c r="W78" s="20"/>
    </row>
    <row r="79" spans="11:23" x14ac:dyDescent="0.15">
      <c r="K79" s="3" t="s">
        <v>71</v>
      </c>
      <c r="L79" s="3">
        <f>COUNTIF(L2:L61,"&lt;1.813")-COUNTIF(L2:L61,"&lt;1.618")</f>
        <v>2</v>
      </c>
      <c r="M79" s="3">
        <v>6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M80" s="3">
        <v>8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17"/>
    </row>
    <row r="83" spans="11:23" s="5" customFormat="1" x14ac:dyDescent="0.15">
      <c r="K83" s="21" t="s">
        <v>75</v>
      </c>
      <c r="L83" s="21">
        <f>COUNTIF(L2:L61,"&lt;2.593")-COUNTIF(L2:L61,"&lt;2.398")</f>
        <v>0</v>
      </c>
      <c r="M83" s="21">
        <v>16</v>
      </c>
      <c r="W83" s="21"/>
    </row>
    <row r="84" spans="11:23" x14ac:dyDescent="0.15">
      <c r="K84" s="3" t="s">
        <v>76</v>
      </c>
      <c r="L84" s="3">
        <f>COUNTIF(L2:L61,"&lt;2.788")-COUNTIF(L2:L61,"&lt;2.593")</f>
        <v>0</v>
      </c>
      <c r="M84" s="3">
        <v>14</v>
      </c>
      <c r="W84" s="17"/>
    </row>
    <row r="85" spans="11:23" x14ac:dyDescent="0.15">
      <c r="K85" s="3" t="s">
        <v>77</v>
      </c>
      <c r="L85" s="3">
        <f>COUNTIF(L2:L61,"&lt;2.983")-COUNTIF(L2:L61,"&lt;2.788")</f>
        <v>0</v>
      </c>
      <c r="M85" s="3">
        <v>11</v>
      </c>
      <c r="W85" s="17"/>
    </row>
    <row r="86" spans="11:23" x14ac:dyDescent="0.15">
      <c r="K86" s="3" t="s">
        <v>78</v>
      </c>
      <c r="L86" s="3">
        <f>COUNTIF(L2:L61,"&lt;3.178")-COUNTIF(L2:L61,"&lt;2.983")</f>
        <v>0</v>
      </c>
      <c r="M86" s="3">
        <v>8</v>
      </c>
      <c r="W86" s="17"/>
    </row>
    <row r="87" spans="11:23" x14ac:dyDescent="0.15">
      <c r="K87" s="3" t="s">
        <v>79</v>
      </c>
      <c r="L87" s="3">
        <f>COUNTIF(L2:L61,"&lt;3.373")-COUNTIF(L2:L61,"&lt;3.178")</f>
        <v>0</v>
      </c>
      <c r="M87" s="3">
        <v>6</v>
      </c>
      <c r="W87" s="17"/>
    </row>
    <row r="88" spans="11:23" s="4" customFormat="1" x14ac:dyDescent="0.15">
      <c r="K88" s="20" t="s">
        <v>80</v>
      </c>
      <c r="L88" s="20">
        <f>COUNTIF(L2:L61,"&lt;3.568")-COUNTIF(L2:L61,"&lt;3.373")</f>
        <v>0</v>
      </c>
      <c r="M88" s="20">
        <v>3</v>
      </c>
      <c r="W88" s="20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1</v>
      </c>
      <c r="W90" s="17"/>
    </row>
    <row r="91" spans="11:23" x14ac:dyDescent="0.15">
      <c r="K91" s="3" t="s">
        <v>83</v>
      </c>
      <c r="L91" s="3">
        <f>COUNTIF(L2:L61,"&lt;4.153")-COUNTIF(L2:L61,"&lt;3.958")</f>
        <v>3</v>
      </c>
      <c r="W91" s="3"/>
    </row>
    <row r="92" spans="11:23" x14ac:dyDescent="0.15">
      <c r="K92" s="3" t="s">
        <v>84</v>
      </c>
      <c r="L92" s="3">
        <f>COUNTIF(L2:L61,"&lt;4.348")-COUNTIF(L2:L61,"&lt;4.153")</f>
        <v>12</v>
      </c>
      <c r="W92" s="17"/>
    </row>
    <row r="93" spans="11:23" x14ac:dyDescent="0.15">
      <c r="K93" s="3" t="s">
        <v>85</v>
      </c>
      <c r="L93" s="3">
        <f>COUNTIF(L2:L61,"&lt;4.543")-COUNTIF(L2:L61,"&lt;4.348")</f>
        <v>4</v>
      </c>
      <c r="W93" s="17"/>
    </row>
    <row r="94" spans="11:23" x14ac:dyDescent="0.15">
      <c r="K94" s="3" t="s">
        <v>86</v>
      </c>
      <c r="L94" s="3">
        <f>COUNTIF(L2:L61,"&lt;4.738")-COUNTIF(L2:L61,"&lt;4.543")</f>
        <v>6</v>
      </c>
      <c r="W94" s="17"/>
    </row>
    <row r="95" spans="11:23" x14ac:dyDescent="0.15">
      <c r="K95" s="3" t="s">
        <v>87</v>
      </c>
      <c r="L95" s="3">
        <f>COUNTIF(L2:L61,"&lt;4.933")-COUNTIF(L2:L61,"&lt;4.738")</f>
        <v>8</v>
      </c>
      <c r="W95" s="17"/>
    </row>
    <row r="96" spans="11:23" x14ac:dyDescent="0.15">
      <c r="K96" s="3" t="s">
        <v>88</v>
      </c>
      <c r="L96" s="3">
        <f>COUNTIF(L2:L61,"&lt;5.128")-COUNTIF(L2:L61,"&lt;4.933")</f>
        <v>1</v>
      </c>
      <c r="W96" s="17"/>
    </row>
    <row r="97" spans="11:23" x14ac:dyDescent="0.15">
      <c r="K97" s="3" t="s">
        <v>89</v>
      </c>
      <c r="L97" s="3">
        <f>COUNTIF(L2:L61,"&lt;5.323")-COUNTIF(L2:L61,"&lt;5.128")</f>
        <v>0</v>
      </c>
      <c r="W97" s="17"/>
    </row>
    <row r="98" spans="11:23" x14ac:dyDescent="0.15">
      <c r="K98" s="3" t="s">
        <v>90</v>
      </c>
      <c r="L98" s="3">
        <f>COUNTIF(L2:L61,"&lt;5.518")-COUNTIF(L2:L61,"&lt;5.323")</f>
        <v>1</v>
      </c>
      <c r="W98" s="17"/>
    </row>
    <row r="99" spans="11:23" x14ac:dyDescent="0.15">
      <c r="K99" s="3" t="s">
        <v>91</v>
      </c>
      <c r="L99" s="3">
        <f>COUNTIF(L2:L61,"&lt;5.713")-COUNTIF(L2:L61,"&lt;5.518")</f>
        <v>1</v>
      </c>
      <c r="W99" s="17"/>
    </row>
    <row r="100" spans="11:23" x14ac:dyDescent="0.15">
      <c r="K100" s="3" t="s">
        <v>92</v>
      </c>
      <c r="L100" s="3">
        <f>COUNTIF(L2:L61,"&lt;5.908")-COUNTIF(L2:L61,"&lt;5.713")</f>
        <v>0</v>
      </c>
      <c r="W100" s="17"/>
    </row>
    <row r="101" spans="11:23" x14ac:dyDescent="0.15">
      <c r="K101" s="3" t="s">
        <v>93</v>
      </c>
      <c r="L101" s="3">
        <f>COUNTIF(L2:L61,"&lt;6.103")-COUNTIF(L2:L61,"&lt;5.908")</f>
        <v>2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E99"/>
  <sheetViews>
    <sheetView topLeftCell="G70" workbookViewId="0">
      <selection activeCell="G1" sqref="A1:XFD99"/>
    </sheetView>
  </sheetViews>
  <sheetFormatPr defaultColWidth="8.875" defaultRowHeight="13.5" x14ac:dyDescent="0.15"/>
  <cols>
    <col min="11" max="12" width="18.625" customWidth="1"/>
    <col min="13" max="14" width="12.875"/>
    <col min="20" max="22" width="12.875"/>
    <col min="23" max="23" width="23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484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 s="3">
        <v>8.8144931793212908</v>
      </c>
      <c r="L2" s="10">
        <v>1.7835502624511701</v>
      </c>
      <c r="M2">
        <v>0.373977661132812</v>
      </c>
      <c r="N2">
        <v>8.1943149566650408</v>
      </c>
      <c r="O2">
        <v>6</v>
      </c>
      <c r="P2">
        <v>6</v>
      </c>
      <c r="Q2">
        <v>16</v>
      </c>
      <c r="R2" s="16">
        <v>0.375</v>
      </c>
      <c r="S2" s="16">
        <f t="shared" ref="S2:S27" si="0">O2/E2</f>
        <v>0.6</v>
      </c>
      <c r="T2">
        <v>4.7864646911621103</v>
      </c>
      <c r="U2">
        <v>4.2123579978942898</v>
      </c>
      <c r="V2">
        <v>4.1573114395141602</v>
      </c>
      <c r="W2" s="17">
        <v>5.5046558380127002E-2</v>
      </c>
      <c r="X2">
        <v>0.629153251647949</v>
      </c>
      <c r="Y2">
        <v>0.629153251647949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347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8.5422458648681605</v>
      </c>
      <c r="L3" s="10">
        <v>1.11917877197266</v>
      </c>
      <c r="M3">
        <v>0.28966140747070301</v>
      </c>
      <c r="N3">
        <v>7.8393249511718697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4.8530902862548801</v>
      </c>
      <c r="U3">
        <v>4.2982110977172896</v>
      </c>
      <c r="V3">
        <v>4.2352571487426802</v>
      </c>
      <c r="W3" s="17">
        <v>6.2953948974609403E-2</v>
      </c>
      <c r="X3">
        <v>0.61783313751220703</v>
      </c>
      <c r="Y3">
        <v>0.61783313751220703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226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7.7055892944335902</v>
      </c>
      <c r="L4" s="10">
        <v>1.13948822021484</v>
      </c>
      <c r="M4">
        <v>0.18236160278320299</v>
      </c>
      <c r="N4">
        <v>8.5506763458252006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4.4230499267578098</v>
      </c>
      <c r="U4">
        <v>3.8039848804473899</v>
      </c>
      <c r="V4">
        <v>3.8683133125305198</v>
      </c>
      <c r="W4" s="17">
        <v>6.4328432083129897E-2</v>
      </c>
      <c r="X4">
        <v>0.55473661422729503</v>
      </c>
      <c r="Y4">
        <v>0.55473661422729503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169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8.8313579559326207</v>
      </c>
      <c r="L5" s="10">
        <v>1.1447010040283201</v>
      </c>
      <c r="M5">
        <v>0.258560180664062</v>
      </c>
      <c r="N5">
        <v>8.0271492004394496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4.6676120758056596</v>
      </c>
      <c r="U5">
        <v>4.1622281074523899</v>
      </c>
      <c r="V5">
        <v>4.08740139007568</v>
      </c>
      <c r="W5" s="17">
        <v>7.4826717376708998E-2</v>
      </c>
      <c r="X5">
        <v>0.58021068572998002</v>
      </c>
      <c r="Y5">
        <v>0.58021068572998002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885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7.7030296325683603</v>
      </c>
      <c r="L6" s="10">
        <v>1.1514377593994101</v>
      </c>
      <c r="M6">
        <v>0.49742507934570301</v>
      </c>
      <c r="N6">
        <v>7.1793766021728498</v>
      </c>
      <c r="O6">
        <v>6</v>
      </c>
      <c r="P6">
        <v>6</v>
      </c>
      <c r="Q6">
        <v>15</v>
      </c>
      <c r="R6" s="16">
        <v>0.4</v>
      </c>
      <c r="S6" s="16">
        <f t="shared" si="0"/>
        <v>0.6</v>
      </c>
      <c r="T6">
        <v>4.1626129150390598</v>
      </c>
      <c r="U6">
        <v>3.7204968929290798</v>
      </c>
      <c r="V6">
        <v>3.6688709259033199</v>
      </c>
      <c r="W6" s="17">
        <v>5.1625967025756801E-2</v>
      </c>
      <c r="X6">
        <v>0.49374198913574202</v>
      </c>
      <c r="Y6">
        <v>0.49374198913574202</v>
      </c>
      <c r="Z6">
        <v>0.6</v>
      </c>
      <c r="AA6">
        <v>0.9</v>
      </c>
      <c r="AB6">
        <v>0.6</v>
      </c>
      <c r="AC6">
        <v>0.72</v>
      </c>
      <c r="AD6">
        <v>0.1</v>
      </c>
      <c r="AE6">
        <v>0.3</v>
      </c>
    </row>
    <row r="7" spans="1:31" x14ac:dyDescent="0.15">
      <c r="A7" s="6">
        <v>75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9.9814395904540998</v>
      </c>
      <c r="L7" s="10">
        <v>1.1617546081543</v>
      </c>
      <c r="M7">
        <v>0.20247268676757799</v>
      </c>
      <c r="N7">
        <v>9.4019470214843697</v>
      </c>
      <c r="O7">
        <v>7</v>
      </c>
      <c r="P7">
        <v>7</v>
      </c>
      <c r="Q7">
        <v>17</v>
      </c>
      <c r="R7" s="16">
        <v>0.4118</v>
      </c>
      <c r="S7" s="16">
        <f t="shared" si="0"/>
        <v>0.7</v>
      </c>
      <c r="T7">
        <v>4.8362960815429696</v>
      </c>
      <c r="U7">
        <v>4.2586970329284703</v>
      </c>
      <c r="V7">
        <v>4.2071819305419904</v>
      </c>
      <c r="W7" s="17">
        <v>5.1515102386474602E-2</v>
      </c>
      <c r="X7">
        <v>0.62911415100097701</v>
      </c>
      <c r="Y7">
        <v>0.62911415100097701</v>
      </c>
      <c r="Z7">
        <v>0.7</v>
      </c>
      <c r="AA7">
        <v>1</v>
      </c>
      <c r="AB7">
        <v>0.58823529411764697</v>
      </c>
      <c r="AC7">
        <v>0.74074074074074103</v>
      </c>
      <c r="AD7">
        <v>0</v>
      </c>
      <c r="AE7">
        <v>0.3</v>
      </c>
    </row>
    <row r="8" spans="1:31" x14ac:dyDescent="0.15">
      <c r="A8" s="6">
        <v>545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8.5743122100830096</v>
      </c>
      <c r="L8" s="10">
        <v>1.1834602355957</v>
      </c>
      <c r="M8">
        <v>0.34921646118164101</v>
      </c>
      <c r="N8">
        <v>7.77754783630371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4.0595111846923801</v>
      </c>
      <c r="U8">
        <v>3.6107013225555402</v>
      </c>
      <c r="V8">
        <v>3.5416305065154998</v>
      </c>
      <c r="W8" s="17">
        <v>6.9070816040039104E-2</v>
      </c>
      <c r="X8">
        <v>0.51788067817687999</v>
      </c>
      <c r="Y8">
        <v>0.51788067817687999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281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 s="3">
        <v>7.4018173217773402</v>
      </c>
      <c r="L9" s="10">
        <v>1.24991607666016</v>
      </c>
      <c r="M9">
        <v>0.302810668945312</v>
      </c>
      <c r="N9">
        <v>7.8854045867919904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3.6039485931396502</v>
      </c>
      <c r="U9">
        <v>3.0966541767120401</v>
      </c>
      <c r="V9">
        <v>3.1314358711242698</v>
      </c>
      <c r="W9" s="17">
        <v>3.4781694412231501E-2</v>
      </c>
      <c r="X9">
        <v>0.47251272201538103</v>
      </c>
      <c r="Y9">
        <v>0.47251272201538103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263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 s="3">
        <v>8.2073726654052699</v>
      </c>
      <c r="L10" s="10">
        <v>1.42751312255859</v>
      </c>
      <c r="M10">
        <v>0.17008590698242201</v>
      </c>
      <c r="N10">
        <v>8.1561946868896502</v>
      </c>
      <c r="O10">
        <v>5</v>
      </c>
      <c r="P10">
        <v>5</v>
      </c>
      <c r="Q10">
        <v>14</v>
      </c>
      <c r="R10" s="16">
        <v>0.35709999999999997</v>
      </c>
      <c r="S10" s="16">
        <f t="shared" si="0"/>
        <v>0.5</v>
      </c>
      <c r="T10">
        <v>3.9893608093261701</v>
      </c>
      <c r="U10">
        <v>3.4466040134429901</v>
      </c>
      <c r="V10">
        <v>3.4406189918518102</v>
      </c>
      <c r="W10" s="17">
        <v>5.98502159118652E-3</v>
      </c>
      <c r="X10">
        <v>0.54874181747436501</v>
      </c>
      <c r="Y10">
        <v>0.54874181747436501</v>
      </c>
      <c r="Z10">
        <v>0.5</v>
      </c>
      <c r="AA10">
        <v>0.9</v>
      </c>
      <c r="AB10">
        <v>0.64285714285714302</v>
      </c>
      <c r="AC10">
        <v>0.75</v>
      </c>
      <c r="AD10">
        <v>0.1</v>
      </c>
      <c r="AE10">
        <v>0.4</v>
      </c>
    </row>
    <row r="11" spans="1:31" x14ac:dyDescent="0.15">
      <c r="A11" s="6">
        <v>723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8.1853656768798793</v>
      </c>
      <c r="L11" s="10">
        <v>1.2578163146972701</v>
      </c>
      <c r="M11">
        <v>0.50675582885742199</v>
      </c>
      <c r="N11">
        <v>7.3929557800293004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4.2234725952148402</v>
      </c>
      <c r="U11">
        <v>3.7582573890686</v>
      </c>
      <c r="V11">
        <v>3.6856658458709699</v>
      </c>
      <c r="W11" s="17">
        <v>7.2591543197631794E-2</v>
      </c>
      <c r="X11">
        <v>0.53780674934387196</v>
      </c>
      <c r="Y11">
        <v>0.53780674934387196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 s="3">
        <v>8.3034210205078107</v>
      </c>
      <c r="L12" s="10">
        <v>1.50728607177734</v>
      </c>
      <c r="M12">
        <v>0.31216812133789101</v>
      </c>
      <c r="N12">
        <v>8.3391017913818395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4.0888977050781197</v>
      </c>
      <c r="U12">
        <v>3.5334823131561302</v>
      </c>
      <c r="V12">
        <v>3.52897024154663</v>
      </c>
      <c r="W12" s="17">
        <v>4.5120716094970703E-3</v>
      </c>
      <c r="X12">
        <v>0.55992746353149403</v>
      </c>
      <c r="Y12">
        <v>0.55992746353149403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562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8.1943950653076207</v>
      </c>
      <c r="L13" s="10">
        <v>1.5858402252197299</v>
      </c>
      <c r="M13">
        <v>0.289749145507812</v>
      </c>
      <c r="N13">
        <v>7.7740345001220703</v>
      </c>
      <c r="O13">
        <v>5</v>
      </c>
      <c r="P13">
        <v>5</v>
      </c>
      <c r="Q13">
        <v>15</v>
      </c>
      <c r="R13" s="16">
        <v>0.33329999999999999</v>
      </c>
      <c r="S13" s="16">
        <f t="shared" si="0"/>
        <v>0.5</v>
      </c>
      <c r="T13">
        <v>3.9068489074707</v>
      </c>
      <c r="U13">
        <v>3.4167623519897501</v>
      </c>
      <c r="V13">
        <v>3.37409591674805</v>
      </c>
      <c r="W13" s="17">
        <v>4.2666435241699198E-2</v>
      </c>
      <c r="X13">
        <v>0.53275299072265603</v>
      </c>
      <c r="Y13">
        <v>0.53275299072265603</v>
      </c>
      <c r="Z13">
        <v>0.5</v>
      </c>
      <c r="AA13">
        <v>1</v>
      </c>
      <c r="AB13">
        <v>0.66666666666666696</v>
      </c>
      <c r="AC13">
        <v>0.8</v>
      </c>
      <c r="AD13">
        <v>0</v>
      </c>
      <c r="AE13">
        <v>0.5</v>
      </c>
    </row>
    <row r="14" spans="1:31" x14ac:dyDescent="0.15">
      <c r="A14" s="6">
        <v>358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8.2530384063720703</v>
      </c>
      <c r="L14" s="10">
        <v>1.2930984497070299</v>
      </c>
      <c r="M14">
        <v>0.120105743408203</v>
      </c>
      <c r="N14">
        <v>8.6674137115478498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4.5827350616455096</v>
      </c>
      <c r="U14">
        <v>3.9757785797119101</v>
      </c>
      <c r="V14">
        <v>4.00595998764038</v>
      </c>
      <c r="W14" s="17">
        <v>3.01814079284668E-2</v>
      </c>
      <c r="X14">
        <v>0.57677507400512695</v>
      </c>
      <c r="Y14">
        <v>0.57677507400512695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396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 s="3">
        <v>8.1540069580078107</v>
      </c>
      <c r="L15" s="10">
        <v>1.6006011962890601</v>
      </c>
      <c r="M15">
        <v>0.343902587890625</v>
      </c>
      <c r="N15">
        <v>7.78059959411621</v>
      </c>
      <c r="O15">
        <v>5</v>
      </c>
      <c r="P15">
        <v>5</v>
      </c>
      <c r="Q15">
        <v>14</v>
      </c>
      <c r="R15" s="16">
        <v>0.35709999999999997</v>
      </c>
      <c r="S15" s="16">
        <f t="shared" si="0"/>
        <v>0.5</v>
      </c>
      <c r="T15">
        <v>3.7330417633056601</v>
      </c>
      <c r="U15">
        <v>3.2474949359893799</v>
      </c>
      <c r="V15">
        <v>3.21267890930176</v>
      </c>
      <c r="W15" s="17">
        <v>3.4816026687622098E-2</v>
      </c>
      <c r="X15">
        <v>0.52036285400390603</v>
      </c>
      <c r="Y15">
        <v>0.52036285400390603</v>
      </c>
      <c r="Z15">
        <v>0.5</v>
      </c>
      <c r="AA15">
        <v>0.9</v>
      </c>
      <c r="AB15">
        <v>0.64285714285714302</v>
      </c>
      <c r="AC15">
        <v>0.75</v>
      </c>
      <c r="AD15">
        <v>0.1</v>
      </c>
      <c r="AE15">
        <v>0.4</v>
      </c>
    </row>
    <row r="16" spans="1:31" x14ac:dyDescent="0.15">
      <c r="A16" s="6">
        <v>725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 s="3">
        <v>8.3501110076904297</v>
      </c>
      <c r="L16" s="10">
        <v>1.52585029602051</v>
      </c>
      <c r="M16">
        <v>0.20401382446289101</v>
      </c>
      <c r="N16">
        <v>8.0691909790039098</v>
      </c>
      <c r="O16">
        <v>6</v>
      </c>
      <c r="P16">
        <v>6</v>
      </c>
      <c r="Q16">
        <v>16</v>
      </c>
      <c r="R16" s="16">
        <v>0.375</v>
      </c>
      <c r="S16" s="16">
        <f t="shared" si="0"/>
        <v>0.6</v>
      </c>
      <c r="T16">
        <v>4.5539226531982404</v>
      </c>
      <c r="U16">
        <v>3.9813394546508798</v>
      </c>
      <c r="V16">
        <v>3.9541468620300302</v>
      </c>
      <c r="W16" s="17">
        <v>2.7192592620849599E-2</v>
      </c>
      <c r="X16">
        <v>0.599775791168213</v>
      </c>
      <c r="Y16">
        <v>0.599775791168213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53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8.1665592193603498</v>
      </c>
      <c r="L17" s="10">
        <v>1.6401615142822299</v>
      </c>
      <c r="M17">
        <v>0.28196334838867199</v>
      </c>
      <c r="N17">
        <v>7.4818248748779297</v>
      </c>
      <c r="O17">
        <v>6</v>
      </c>
      <c r="P17">
        <v>6</v>
      </c>
      <c r="Q17">
        <v>16</v>
      </c>
      <c r="R17" s="16">
        <v>0.375</v>
      </c>
      <c r="S17" s="16">
        <f t="shared" si="0"/>
        <v>0.6</v>
      </c>
      <c r="T17">
        <v>4.1675243377685502</v>
      </c>
      <c r="U17">
        <v>3.6588280200958199</v>
      </c>
      <c r="V17">
        <v>3.6003823280334499</v>
      </c>
      <c r="W17" s="17">
        <v>5.8445692062377902E-2</v>
      </c>
      <c r="X17">
        <v>0.56714200973510698</v>
      </c>
      <c r="Y17">
        <v>0.56714200973510698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764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8.7104778289794904</v>
      </c>
      <c r="L18" s="10">
        <v>1.3560638427734399</v>
      </c>
      <c r="M18">
        <v>0.14569473266601601</v>
      </c>
      <c r="N18">
        <v>9.2314319610595703</v>
      </c>
      <c r="O18">
        <v>6</v>
      </c>
      <c r="P18">
        <v>6</v>
      </c>
      <c r="Q18">
        <v>16</v>
      </c>
      <c r="R18" s="16">
        <v>0.375</v>
      </c>
      <c r="S18" s="16">
        <f t="shared" si="0"/>
        <v>0.6</v>
      </c>
      <c r="T18">
        <v>4.6927738189697301</v>
      </c>
      <c r="U18">
        <v>4.0366182327270499</v>
      </c>
      <c r="V18">
        <v>4.0753555297851598</v>
      </c>
      <c r="W18" s="17">
        <v>3.8737297058105503E-2</v>
      </c>
      <c r="X18">
        <v>0.61741828918456998</v>
      </c>
      <c r="Y18">
        <v>0.61741828918456998</v>
      </c>
      <c r="Z18">
        <v>0.6</v>
      </c>
      <c r="AA18">
        <v>1</v>
      </c>
      <c r="AB18">
        <v>0.625</v>
      </c>
      <c r="AC18">
        <v>0.76923076923076905</v>
      </c>
      <c r="AD18">
        <v>0</v>
      </c>
      <c r="AE18">
        <v>0.4</v>
      </c>
    </row>
    <row r="19" spans="1:31" x14ac:dyDescent="0.15">
      <c r="A19" s="6">
        <v>688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 s="3">
        <v>7.9709243774414098</v>
      </c>
      <c r="L19" s="10">
        <v>1.6041717529296899</v>
      </c>
      <c r="M19">
        <v>0.33562088012695301</v>
      </c>
      <c r="N19">
        <v>7.4398937225341797</v>
      </c>
      <c r="O19">
        <v>5</v>
      </c>
      <c r="P19">
        <v>5</v>
      </c>
      <c r="Q19">
        <v>13</v>
      </c>
      <c r="R19" s="16">
        <v>0.3846</v>
      </c>
      <c r="S19" s="16">
        <f t="shared" si="0"/>
        <v>0.5</v>
      </c>
      <c r="T19">
        <v>3.7078723907470699</v>
      </c>
      <c r="U19">
        <v>3.2339270114898699</v>
      </c>
      <c r="V19">
        <v>3.1989583969116202</v>
      </c>
      <c r="W19" s="17">
        <v>3.4968614578247098E-2</v>
      </c>
      <c r="X19">
        <v>0.508913993835449</v>
      </c>
      <c r="Y19">
        <v>0.508913993835449</v>
      </c>
      <c r="Z19">
        <v>0.5</v>
      </c>
      <c r="AA19">
        <v>0.8</v>
      </c>
      <c r="AB19">
        <v>0.61538461538461497</v>
      </c>
      <c r="AC19">
        <v>0.69565217391304301</v>
      </c>
      <c r="AD19">
        <v>0.2</v>
      </c>
      <c r="AE19">
        <v>0.3</v>
      </c>
    </row>
    <row r="20" spans="1:31" x14ac:dyDescent="0.15">
      <c r="A20" s="6">
        <v>840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 s="3">
        <v>9.7920341491699201</v>
      </c>
      <c r="L20" s="10">
        <v>1.60562515258789</v>
      </c>
      <c r="M20">
        <v>2.2163391113281299E-2</v>
      </c>
      <c r="N20">
        <v>9.6853771209716797</v>
      </c>
      <c r="O20">
        <v>6</v>
      </c>
      <c r="P20">
        <v>6</v>
      </c>
      <c r="Q20">
        <v>16</v>
      </c>
      <c r="R20" s="16">
        <v>0.375</v>
      </c>
      <c r="S20" s="16">
        <f t="shared" si="0"/>
        <v>0.6</v>
      </c>
      <c r="T20">
        <v>4.63179588317871</v>
      </c>
      <c r="U20">
        <v>3.9764432907104501</v>
      </c>
      <c r="V20">
        <v>3.96685791015625</v>
      </c>
      <c r="W20" s="17">
        <v>9.5853805541992205E-3</v>
      </c>
      <c r="X20">
        <v>0.66493797302246105</v>
      </c>
      <c r="Y20">
        <v>0.66493797302246105</v>
      </c>
      <c r="Z20">
        <v>0.6</v>
      </c>
      <c r="AA20">
        <v>1</v>
      </c>
      <c r="AB20">
        <v>0.625</v>
      </c>
      <c r="AC20">
        <v>0.76923076923076905</v>
      </c>
      <c r="AD20">
        <v>0</v>
      </c>
      <c r="AE20">
        <v>0.4</v>
      </c>
    </row>
    <row r="21" spans="1:31" s="22" customFormat="1" x14ac:dyDescent="0.15">
      <c r="A21" s="23">
        <v>955</v>
      </c>
      <c r="B21" s="22">
        <v>16</v>
      </c>
      <c r="C21" s="22">
        <v>4</v>
      </c>
      <c r="D21" s="22">
        <v>10</v>
      </c>
      <c r="E21" s="22">
        <v>10</v>
      </c>
      <c r="F21" s="22">
        <v>10</v>
      </c>
      <c r="G21" s="22">
        <v>0</v>
      </c>
      <c r="H21" s="22">
        <v>6</v>
      </c>
      <c r="I21" s="22">
        <v>4</v>
      </c>
      <c r="J21" s="22">
        <v>0.8</v>
      </c>
      <c r="K21" s="24">
        <v>8.1018104553222692</v>
      </c>
      <c r="L21" s="24">
        <v>1.5659656524658201</v>
      </c>
      <c r="M21" s="22">
        <v>0.244155883789062</v>
      </c>
      <c r="N21" s="22">
        <v>7.5885448455810502</v>
      </c>
      <c r="O21" s="22">
        <v>6</v>
      </c>
      <c r="P21" s="22">
        <v>6</v>
      </c>
      <c r="Q21" s="22">
        <v>16</v>
      </c>
      <c r="R21" s="25">
        <v>0.375</v>
      </c>
      <c r="S21" s="25">
        <f t="shared" si="0"/>
        <v>0.6</v>
      </c>
      <c r="T21" s="22">
        <v>4.0637435913085902</v>
      </c>
      <c r="U21" s="22">
        <v>3.54671382904053</v>
      </c>
      <c r="V21" s="22">
        <v>3.50258064270019</v>
      </c>
      <c r="W21" s="24">
        <v>4.4133186340331997E-2</v>
      </c>
      <c r="X21" s="22">
        <v>0.56116294860839799</v>
      </c>
      <c r="Y21" s="22">
        <v>0.56116294860839799</v>
      </c>
      <c r="Z21" s="22">
        <v>0.6</v>
      </c>
      <c r="AA21" s="22">
        <v>1</v>
      </c>
      <c r="AB21" s="22">
        <v>0.625</v>
      </c>
      <c r="AC21" s="22">
        <v>0.76923076923076905</v>
      </c>
      <c r="AD21" s="22">
        <v>0</v>
      </c>
      <c r="AE21" s="22">
        <v>0.4</v>
      </c>
    </row>
    <row r="22" spans="1:31" x14ac:dyDescent="0.15">
      <c r="A22" s="6">
        <v>950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 s="3">
        <v>8.6675167083740199</v>
      </c>
      <c r="L22" s="10">
        <v>4.2599201202392596</v>
      </c>
      <c r="M22">
        <v>0.141372680664062</v>
      </c>
      <c r="N22">
        <v>8.8083477020263707</v>
      </c>
      <c r="O22">
        <v>3</v>
      </c>
      <c r="P22">
        <v>3</v>
      </c>
      <c r="Q22">
        <v>13</v>
      </c>
      <c r="R22" s="16">
        <v>0.23080000000000001</v>
      </c>
      <c r="S22" s="16">
        <f t="shared" si="0"/>
        <v>0.3</v>
      </c>
      <c r="T22">
        <v>2.8101425170898402</v>
      </c>
      <c r="U22">
        <v>2.26533007621765</v>
      </c>
      <c r="V22">
        <v>2.2691600322723402</v>
      </c>
      <c r="W22" s="17">
        <v>3.8299560546875E-3</v>
      </c>
      <c r="X22">
        <v>0.54098248481750499</v>
      </c>
      <c r="Y22">
        <v>0.54098248481750499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934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 s="3">
        <v>8.6188640594482404</v>
      </c>
      <c r="L23" s="10">
        <v>4.1744632720947301</v>
      </c>
      <c r="M23">
        <v>0.104656219482422</v>
      </c>
      <c r="N23">
        <v>9.0006752014160192</v>
      </c>
      <c r="O23">
        <v>3</v>
      </c>
      <c r="P23">
        <v>3</v>
      </c>
      <c r="Q23">
        <v>13</v>
      </c>
      <c r="R23" s="16">
        <v>0.23080000000000001</v>
      </c>
      <c r="S23" s="16">
        <f t="shared" si="0"/>
        <v>0.3</v>
      </c>
      <c r="T23">
        <v>2.9652175903320299</v>
      </c>
      <c r="U23">
        <v>2.3937900066375701</v>
      </c>
      <c r="V23">
        <v>2.41355681419373</v>
      </c>
      <c r="W23" s="17">
        <v>1.9766807556152299E-2</v>
      </c>
      <c r="X23">
        <v>0.551660776138306</v>
      </c>
      <c r="Y23">
        <v>0.551660776138306</v>
      </c>
      <c r="Z23">
        <v>0.3</v>
      </c>
      <c r="AA23">
        <v>1</v>
      </c>
      <c r="AB23">
        <v>0.76923076923076905</v>
      </c>
      <c r="AC23">
        <v>0.86956521739130399</v>
      </c>
      <c r="AD23">
        <v>0</v>
      </c>
      <c r="AE23">
        <v>0.7</v>
      </c>
    </row>
    <row r="24" spans="1:31" x14ac:dyDescent="0.15">
      <c r="A24" s="6">
        <v>651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 s="3">
        <v>7.64687156677246</v>
      </c>
      <c r="L24" s="10">
        <v>4.2193698883056596</v>
      </c>
      <c r="M24">
        <v>0.87535095214843694</v>
      </c>
      <c r="N24">
        <v>6.6478328704834002</v>
      </c>
      <c r="O24">
        <v>2</v>
      </c>
      <c r="P24">
        <v>2</v>
      </c>
      <c r="Q24">
        <v>12</v>
      </c>
      <c r="R24" s="16">
        <v>0.16669999999999999</v>
      </c>
      <c r="S24" s="16">
        <f t="shared" si="0"/>
        <v>0.2</v>
      </c>
      <c r="T24">
        <v>2.4450054168701199</v>
      </c>
      <c r="U24">
        <v>2.0833942890167201</v>
      </c>
      <c r="V24">
        <v>1.98368191719055</v>
      </c>
      <c r="W24" s="17">
        <v>9.9712371826171903E-2</v>
      </c>
      <c r="X24">
        <v>0.46132349967956499</v>
      </c>
      <c r="Y24">
        <v>0.46132349967956499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6">
        <v>744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 s="3">
        <v>7.8934020996093697</v>
      </c>
      <c r="L25" s="10">
        <v>4.43668556213379</v>
      </c>
      <c r="M25">
        <v>1.1073760986328101</v>
      </c>
      <c r="N25">
        <v>6.7662315368652299</v>
      </c>
      <c r="O25">
        <v>2</v>
      </c>
      <c r="P25">
        <v>2</v>
      </c>
      <c r="Q25">
        <v>11</v>
      </c>
      <c r="R25" s="16">
        <v>0.18179999999999999</v>
      </c>
      <c r="S25" s="16">
        <f t="shared" si="0"/>
        <v>0.2</v>
      </c>
      <c r="T25">
        <v>2.3625583648681601</v>
      </c>
      <c r="U25">
        <v>2.0127480030059801</v>
      </c>
      <c r="V25">
        <v>1.8998495340347299</v>
      </c>
      <c r="W25" s="17">
        <v>0.112898468971252</v>
      </c>
      <c r="X25">
        <v>0.462708830833435</v>
      </c>
      <c r="Y25">
        <v>0.462708830833435</v>
      </c>
      <c r="Z25">
        <v>0.2</v>
      </c>
      <c r="AA25">
        <v>0.9</v>
      </c>
      <c r="AB25">
        <v>0.81818181818181801</v>
      </c>
      <c r="AC25">
        <v>0.85714285714285698</v>
      </c>
      <c r="AD25">
        <v>0.1</v>
      </c>
      <c r="AE25">
        <v>0.7</v>
      </c>
    </row>
    <row r="26" spans="1:31" x14ac:dyDescent="0.15">
      <c r="A26" s="6">
        <v>150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8.5033740997314506</v>
      </c>
      <c r="L26" s="10">
        <v>4.7760276794433603</v>
      </c>
      <c r="M26">
        <v>1.00246429443359</v>
      </c>
      <c r="N26">
        <v>7.03369140625</v>
      </c>
      <c r="O26">
        <v>3</v>
      </c>
      <c r="P26">
        <v>3</v>
      </c>
      <c r="Q26">
        <v>13</v>
      </c>
      <c r="R26" s="16">
        <v>0.23080000000000001</v>
      </c>
      <c r="S26" s="16">
        <f t="shared" si="0"/>
        <v>0.3</v>
      </c>
      <c r="T26">
        <v>3.2062320709228498</v>
      </c>
      <c r="U26">
        <v>2.7533073425293</v>
      </c>
      <c r="V26">
        <v>2.6248252391815199</v>
      </c>
      <c r="W26" s="17">
        <v>0.12848210334777799</v>
      </c>
      <c r="X26">
        <v>0.58140683174133301</v>
      </c>
      <c r="Y26">
        <v>0.58140683174133301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320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7.5951519012451199</v>
      </c>
      <c r="L27" s="10">
        <v>4.5661144256591797</v>
      </c>
      <c r="M27">
        <v>1.33332443237305</v>
      </c>
      <c r="N27">
        <v>5.4785079956054696</v>
      </c>
      <c r="O27">
        <v>2</v>
      </c>
      <c r="P27">
        <v>2</v>
      </c>
      <c r="Q27">
        <v>11</v>
      </c>
      <c r="R27" s="16">
        <v>0.18179999999999999</v>
      </c>
      <c r="S27" s="16">
        <f t="shared" si="0"/>
        <v>0.2</v>
      </c>
      <c r="T27">
        <v>2.4018306732177699</v>
      </c>
      <c r="U27">
        <v>2.10686182975769</v>
      </c>
      <c r="V27">
        <v>1.9451868534088099</v>
      </c>
      <c r="W27" s="17">
        <v>0.16167497634887701</v>
      </c>
      <c r="X27">
        <v>0.45664381980896002</v>
      </c>
      <c r="Y27">
        <v>0.45664381980896002</v>
      </c>
      <c r="Z27">
        <v>0.2</v>
      </c>
      <c r="AA27">
        <v>0.9</v>
      </c>
      <c r="AB27">
        <v>0.81818181818181801</v>
      </c>
      <c r="AC27">
        <v>0.85714285714285698</v>
      </c>
      <c r="AD27">
        <v>0.1</v>
      </c>
      <c r="AE27">
        <v>0.7</v>
      </c>
    </row>
    <row r="28" spans="1:31" x14ac:dyDescent="0.15">
      <c r="A28" s="6">
        <v>88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9.6956272125244105</v>
      </c>
      <c r="L28" s="10">
        <v>4.5290679931640598</v>
      </c>
      <c r="M28">
        <v>1.565185546875</v>
      </c>
      <c r="N28">
        <v>7.9766082763671902</v>
      </c>
      <c r="O28">
        <v>4</v>
      </c>
      <c r="P28">
        <v>4</v>
      </c>
      <c r="Q28">
        <v>14</v>
      </c>
      <c r="R28" s="16">
        <v>0.28570000000000001</v>
      </c>
      <c r="S28" s="16">
        <f t="shared" ref="S28:S56" si="1">O28/E28</f>
        <v>0.4</v>
      </c>
      <c r="T28">
        <v>3.0759716033935498</v>
      </c>
      <c r="U28">
        <v>2.6498761177063002</v>
      </c>
      <c r="V28">
        <v>2.48664426803589</v>
      </c>
      <c r="W28" s="17">
        <v>0.16323184967040999</v>
      </c>
      <c r="X28">
        <v>0.58932733535766602</v>
      </c>
      <c r="Y28">
        <v>0.58932733535766602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531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8.5826892852783203</v>
      </c>
      <c r="L29" s="10">
        <v>4.29248046875</v>
      </c>
      <c r="M29">
        <v>1.9749679565429701</v>
      </c>
      <c r="N29">
        <v>6.8630084991455096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3.41282081604004</v>
      </c>
      <c r="U29">
        <v>3.0024070739746098</v>
      </c>
      <c r="V29">
        <v>2.8293726444244398</v>
      </c>
      <c r="W29" s="17">
        <v>0.17303442955017101</v>
      </c>
      <c r="X29">
        <v>0.58344817161560103</v>
      </c>
      <c r="Y29">
        <v>0.58344817161560103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349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 s="3">
        <v>8.5923042297363299</v>
      </c>
      <c r="L30" s="10">
        <v>4.0425281524658203</v>
      </c>
      <c r="M30">
        <v>0.82660675048828103</v>
      </c>
      <c r="N30">
        <v>6.0145702362060502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3.3683948516845699</v>
      </c>
      <c r="U30">
        <v>2.9685811996460001</v>
      </c>
      <c r="V30">
        <v>2.7886581420898402</v>
      </c>
      <c r="W30" s="17">
        <v>0.17992305755615201</v>
      </c>
      <c r="X30">
        <v>0.57973670959472701</v>
      </c>
      <c r="Y30">
        <v>0.57973670959472701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8">
        <v>944</v>
      </c>
      <c r="B31" s="1">
        <v>13</v>
      </c>
      <c r="C31" s="1">
        <v>7</v>
      </c>
      <c r="D31" s="1">
        <v>10</v>
      </c>
      <c r="E31" s="1">
        <v>10</v>
      </c>
      <c r="F31" s="1">
        <v>10</v>
      </c>
      <c r="G31" s="1">
        <v>0</v>
      </c>
      <c r="H31" s="1">
        <v>3</v>
      </c>
      <c r="I31" s="1">
        <v>7</v>
      </c>
      <c r="J31" s="1">
        <v>0.65</v>
      </c>
      <c r="K31" s="12">
        <v>8.2326736450195295</v>
      </c>
      <c r="L31" s="12">
        <v>4.9250335693359402</v>
      </c>
      <c r="M31" s="1">
        <v>1.24188232421875</v>
      </c>
      <c r="N31" s="1">
        <v>5.7638072967529297</v>
      </c>
      <c r="O31" s="1">
        <v>2</v>
      </c>
      <c r="P31" s="1">
        <v>2</v>
      </c>
      <c r="Q31" s="1">
        <v>12</v>
      </c>
      <c r="R31" s="19">
        <v>0.16669999999999999</v>
      </c>
      <c r="S31" s="19">
        <f t="shared" si="1"/>
        <v>0.2</v>
      </c>
      <c r="T31" s="1">
        <v>2.97713279724121</v>
      </c>
      <c r="U31" s="1">
        <v>2.6054446697235099</v>
      </c>
      <c r="V31" s="1">
        <v>2.4249529838561998</v>
      </c>
      <c r="W31" s="12">
        <v>0.18049168586730999</v>
      </c>
      <c r="X31" s="1">
        <v>0.55217981338500999</v>
      </c>
      <c r="Y31" s="1">
        <v>0.55217981338500999</v>
      </c>
      <c r="Z31" s="1">
        <v>0.2</v>
      </c>
      <c r="AA31" s="1">
        <v>1</v>
      </c>
      <c r="AB31" s="1">
        <v>0.83333333333333304</v>
      </c>
      <c r="AC31" s="1">
        <v>0.90909090909090895</v>
      </c>
      <c r="AD31" s="1">
        <v>0</v>
      </c>
      <c r="AE31" s="1">
        <v>0.8</v>
      </c>
    </row>
    <row r="32" spans="1:31" x14ac:dyDescent="0.15">
      <c r="A32" s="8">
        <v>382</v>
      </c>
      <c r="B32" s="1">
        <v>12</v>
      </c>
      <c r="C32" s="1">
        <v>8</v>
      </c>
      <c r="D32" s="1">
        <v>10</v>
      </c>
      <c r="E32" s="1">
        <v>10</v>
      </c>
      <c r="F32" s="1">
        <v>10</v>
      </c>
      <c r="G32" s="1">
        <v>0</v>
      </c>
      <c r="H32" s="1">
        <v>2</v>
      </c>
      <c r="I32" s="1">
        <v>8</v>
      </c>
      <c r="J32" s="1">
        <v>0.6</v>
      </c>
      <c r="K32" s="12">
        <v>8.3894462585449201</v>
      </c>
      <c r="L32" s="12">
        <v>6.0538787841796902</v>
      </c>
      <c r="M32" s="1">
        <v>1.9577674865722701</v>
      </c>
      <c r="N32" s="1">
        <v>6.5577087402343697</v>
      </c>
      <c r="O32" s="1">
        <v>1</v>
      </c>
      <c r="P32" s="1">
        <v>1</v>
      </c>
      <c r="Q32" s="1">
        <v>11</v>
      </c>
      <c r="R32" s="19">
        <v>9.0899999999999995E-2</v>
      </c>
      <c r="S32" s="19">
        <f t="shared" si="1"/>
        <v>0.1</v>
      </c>
      <c r="T32" s="1">
        <v>2.78518486022949</v>
      </c>
      <c r="U32" s="1">
        <v>2.4400777816772501</v>
      </c>
      <c r="V32" s="1">
        <v>2.2554919719696001</v>
      </c>
      <c r="W32" s="12">
        <v>0.18458580970764199</v>
      </c>
      <c r="X32" s="1">
        <v>0.52969288825988803</v>
      </c>
      <c r="Y32" s="1">
        <v>0.52969288825988803</v>
      </c>
      <c r="Z32" s="1">
        <v>0.1</v>
      </c>
      <c r="AA32" s="1">
        <v>1</v>
      </c>
      <c r="AB32" s="1">
        <v>0.90909090909090895</v>
      </c>
      <c r="AC32" s="1">
        <v>0.952380952380952</v>
      </c>
      <c r="AD32" s="1">
        <v>0</v>
      </c>
      <c r="AE32" s="1">
        <v>0.9</v>
      </c>
    </row>
    <row r="33" spans="1:31" x14ac:dyDescent="0.15">
      <c r="A33" s="6">
        <v>737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8.6100807189941406</v>
      </c>
      <c r="L33" s="10">
        <v>4.4069919586181596</v>
      </c>
      <c r="M33">
        <v>2.1795730590820299</v>
      </c>
      <c r="N33">
        <v>6.7953548431396502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3.45321464538574</v>
      </c>
      <c r="U33">
        <v>3.05386114120483</v>
      </c>
      <c r="V33">
        <v>2.8686435222625701</v>
      </c>
      <c r="W33" s="17">
        <v>0.18521761894226099</v>
      </c>
      <c r="X33">
        <v>0.58457112312316895</v>
      </c>
      <c r="Y33">
        <v>0.58457112312316895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486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8.9437408447265607</v>
      </c>
      <c r="L34" s="10">
        <v>4.2277584075927699</v>
      </c>
      <c r="M34">
        <v>1.10456466674805</v>
      </c>
      <c r="N34">
        <v>6.5846385955810502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3.20710372924805</v>
      </c>
      <c r="U34">
        <v>2.8138980865478498</v>
      </c>
      <c r="V34">
        <v>2.6263279914856001</v>
      </c>
      <c r="W34" s="17">
        <v>0.187570095062256</v>
      </c>
      <c r="X34">
        <v>0.58077573776245095</v>
      </c>
      <c r="Y34">
        <v>0.58077573776245095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363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 s="3">
        <v>8.4232196807861293</v>
      </c>
      <c r="L35" s="10">
        <v>4.5388679504394496</v>
      </c>
      <c r="M35">
        <v>2.7661094665527299</v>
      </c>
      <c r="N35">
        <v>6.7562885284423801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2.6287136077880899</v>
      </c>
      <c r="U35">
        <v>2.3235220909118599</v>
      </c>
      <c r="V35">
        <v>2.1354405879974401</v>
      </c>
      <c r="W35" s="17">
        <v>0.18808150291442899</v>
      </c>
      <c r="X35">
        <v>0.49327301979064903</v>
      </c>
      <c r="Y35">
        <v>0.49327301979064903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113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 s="3">
        <v>7.5002803802490199</v>
      </c>
      <c r="L36" s="10">
        <v>4.8982105255126998</v>
      </c>
      <c r="M36">
        <v>2.3548717498779301</v>
      </c>
      <c r="N36">
        <v>5.0402336120605504</v>
      </c>
      <c r="O36">
        <v>1</v>
      </c>
      <c r="P36">
        <v>1</v>
      </c>
      <c r="Q36">
        <v>9</v>
      </c>
      <c r="R36" s="16">
        <v>0.1111</v>
      </c>
      <c r="S36" s="16">
        <f t="shared" si="1"/>
        <v>0.1</v>
      </c>
      <c r="T36">
        <v>2.1203651428222701</v>
      </c>
      <c r="U36">
        <v>1.90354347229004</v>
      </c>
      <c r="V36">
        <v>1.6988279819488501</v>
      </c>
      <c r="W36" s="17">
        <v>0.204715490341186</v>
      </c>
      <c r="X36">
        <v>0.42153716087341297</v>
      </c>
      <c r="Y36">
        <v>0.42153716087341297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6">
        <v>193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 s="3">
        <v>8.4518604278564506</v>
      </c>
      <c r="L37" s="10">
        <v>5.4617824554443404</v>
      </c>
      <c r="M37">
        <v>2.1810970306396502</v>
      </c>
      <c r="N37">
        <v>5.2802276611328098</v>
      </c>
      <c r="O37">
        <v>2</v>
      </c>
      <c r="P37">
        <v>2</v>
      </c>
      <c r="Q37">
        <v>12</v>
      </c>
      <c r="R37" s="16">
        <v>0.16669999999999999</v>
      </c>
      <c r="S37" s="16">
        <f t="shared" si="1"/>
        <v>0.2</v>
      </c>
      <c r="T37">
        <v>2.8285503387451199</v>
      </c>
      <c r="U37">
        <v>2.5589535236358598</v>
      </c>
      <c r="V37">
        <v>2.3141069412231401</v>
      </c>
      <c r="W37" s="17">
        <v>0.24484658241272</v>
      </c>
      <c r="X37">
        <v>0.51444339752197299</v>
      </c>
      <c r="Y37">
        <v>0.51444339752197299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6">
        <v>173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8.8593769073486293</v>
      </c>
      <c r="L38" s="10">
        <v>4.1886901855468697</v>
      </c>
      <c r="M38">
        <v>2.5565242767334002</v>
      </c>
      <c r="N38">
        <v>6.0770225524902299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2.97462654113769</v>
      </c>
      <c r="U38">
        <v>2.69661569595337</v>
      </c>
      <c r="V38">
        <v>2.4429302215576199</v>
      </c>
      <c r="W38" s="17">
        <v>0.25368547439575201</v>
      </c>
      <c r="X38">
        <v>0.53169631958007801</v>
      </c>
      <c r="Y38">
        <v>0.53169631958007801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6">
        <v>809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8.2403850555419904</v>
      </c>
      <c r="L39" s="10">
        <v>4.6117877960205096</v>
      </c>
      <c r="M39">
        <v>1.9810218811035201</v>
      </c>
      <c r="N39">
        <v>4.6868820190429696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3.2591457366943399</v>
      </c>
      <c r="U39">
        <v>2.9558663368225102</v>
      </c>
      <c r="V39">
        <v>2.6988549232482901</v>
      </c>
      <c r="W39" s="17">
        <v>0.25701141357421903</v>
      </c>
      <c r="X39">
        <v>0.56029081344604503</v>
      </c>
      <c r="Y39">
        <v>0.56029081344604503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275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9.4861984252929705</v>
      </c>
      <c r="L40" s="10">
        <v>4.9634265899658203</v>
      </c>
      <c r="M40">
        <v>2.2556381225585902</v>
      </c>
      <c r="N40">
        <v>6.7939472198486301</v>
      </c>
      <c r="O40">
        <v>2</v>
      </c>
      <c r="P40">
        <v>2</v>
      </c>
      <c r="Q40">
        <v>12</v>
      </c>
      <c r="R40" s="16">
        <v>0.16669999999999999</v>
      </c>
      <c r="S40" s="16">
        <f t="shared" si="1"/>
        <v>0.2</v>
      </c>
      <c r="T40">
        <v>3.0240669250488299</v>
      </c>
      <c r="U40">
        <v>2.70406293869019</v>
      </c>
      <c r="V40">
        <v>2.4437704086303702</v>
      </c>
      <c r="W40" s="17">
        <v>0.26029253005981501</v>
      </c>
      <c r="X40">
        <v>0.58029651641845703</v>
      </c>
      <c r="Y40">
        <v>0.58029651641845703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6">
        <v>642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8.2491436004638707</v>
      </c>
      <c r="L41" s="10">
        <v>4.6044292449951199</v>
      </c>
      <c r="M41">
        <v>2.0677585601806601</v>
      </c>
      <c r="N41">
        <v>4.8840045928955096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2.98447608947754</v>
      </c>
      <c r="U41">
        <v>2.7169127464294398</v>
      </c>
      <c r="V41">
        <v>2.4534752368927002</v>
      </c>
      <c r="W41" s="17">
        <v>0.263437509536743</v>
      </c>
      <c r="X41">
        <v>0.53100085258483898</v>
      </c>
      <c r="Y41">
        <v>0.53100085258483898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574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8.5182151794433594</v>
      </c>
      <c r="L42" s="10">
        <v>4.8193511962890598</v>
      </c>
      <c r="M42">
        <v>2.7782020568847701</v>
      </c>
      <c r="N42">
        <v>5.8452396392822301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3.1886501312255899</v>
      </c>
      <c r="U42">
        <v>2.8772964477539098</v>
      </c>
      <c r="V42">
        <v>2.6102390289306601</v>
      </c>
      <c r="W42" s="17">
        <v>0.26705741882324202</v>
      </c>
      <c r="X42">
        <v>0.57841110229492199</v>
      </c>
      <c r="Y42">
        <v>0.57841110229492199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536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8.4814891815185494</v>
      </c>
      <c r="L43" s="10">
        <v>4.2169094085693404</v>
      </c>
      <c r="M43">
        <v>2.74720954895019</v>
      </c>
      <c r="N43">
        <v>5.5897750854492196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3.4804096221923801</v>
      </c>
      <c r="U43">
        <v>3.1805896759033199</v>
      </c>
      <c r="V43">
        <v>2.9126815795898402</v>
      </c>
      <c r="W43" s="17">
        <v>0.26790809631347701</v>
      </c>
      <c r="X43">
        <v>0.56772804260253895</v>
      </c>
      <c r="Y43">
        <v>0.56772804260253895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960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9.1993274688720703</v>
      </c>
      <c r="L44" s="10">
        <v>4.7742443084716797</v>
      </c>
      <c r="M44">
        <v>1.87765121459961</v>
      </c>
      <c r="N44">
        <v>6.2350482940673801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3.0602397918701199</v>
      </c>
      <c r="U44">
        <v>2.7487521171569802</v>
      </c>
      <c r="V44">
        <v>2.4787726402282702</v>
      </c>
      <c r="W44" s="17">
        <v>0.26997947692871099</v>
      </c>
      <c r="X44">
        <v>0.58146715164184604</v>
      </c>
      <c r="Y44">
        <v>0.58146715164184604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628</v>
      </c>
      <c r="B45">
        <v>15</v>
      </c>
      <c r="C45">
        <v>5</v>
      </c>
      <c r="D45">
        <v>10</v>
      </c>
      <c r="E45">
        <v>10</v>
      </c>
      <c r="F45">
        <v>9</v>
      </c>
      <c r="G45">
        <v>1</v>
      </c>
      <c r="H45">
        <v>6</v>
      </c>
      <c r="I45">
        <v>4</v>
      </c>
      <c r="J45">
        <v>0.75</v>
      </c>
      <c r="K45" s="3">
        <v>9.0153293609619105</v>
      </c>
      <c r="L45" s="10">
        <v>4.6390075683593697</v>
      </c>
      <c r="M45">
        <v>3.6120967864990199</v>
      </c>
      <c r="N45">
        <v>4.7265911102294904</v>
      </c>
      <c r="O45">
        <v>1</v>
      </c>
      <c r="P45">
        <v>1</v>
      </c>
      <c r="Q45">
        <v>10</v>
      </c>
      <c r="R45" s="16">
        <v>0.1</v>
      </c>
      <c r="S45" s="16">
        <f t="shared" si="1"/>
        <v>0.1</v>
      </c>
      <c r="T45">
        <v>2.7710952758789098</v>
      </c>
      <c r="U45">
        <v>2.5856094360351598</v>
      </c>
      <c r="V45">
        <v>2.3143668174743599</v>
      </c>
      <c r="W45" s="17">
        <v>0.27124261856079102</v>
      </c>
      <c r="X45">
        <v>0.45672845840454102</v>
      </c>
      <c r="Y45">
        <v>0.45672845840454102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6">
        <v>969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8.4942264556884801</v>
      </c>
      <c r="L46" s="10">
        <v>4.7706069946289098</v>
      </c>
      <c r="M46">
        <v>2.5215377807617201</v>
      </c>
      <c r="N46">
        <v>5.5605945587158203</v>
      </c>
      <c r="O46">
        <v>2</v>
      </c>
      <c r="P46">
        <v>2</v>
      </c>
      <c r="Q46">
        <v>12</v>
      </c>
      <c r="R46" s="16">
        <v>0.16669999999999999</v>
      </c>
      <c r="S46" s="16">
        <f t="shared" si="1"/>
        <v>0.2</v>
      </c>
      <c r="T46">
        <v>3.0627059936523402</v>
      </c>
      <c r="U46">
        <v>2.76916599273682</v>
      </c>
      <c r="V46">
        <v>2.4976279735565199</v>
      </c>
      <c r="W46" s="17">
        <v>0.27153801918029802</v>
      </c>
      <c r="X46">
        <v>0.56507802009582497</v>
      </c>
      <c r="Y46">
        <v>0.56507802009582497</v>
      </c>
      <c r="Z46">
        <v>0.2</v>
      </c>
      <c r="AA46">
        <v>1</v>
      </c>
      <c r="AB46">
        <v>0.83333333333333304</v>
      </c>
      <c r="AC46">
        <v>0.90909090909090895</v>
      </c>
      <c r="AD46">
        <v>0</v>
      </c>
      <c r="AE46">
        <v>0.8</v>
      </c>
    </row>
    <row r="47" spans="1:31" x14ac:dyDescent="0.15">
      <c r="A47" s="8">
        <v>32</v>
      </c>
      <c r="B47" s="1">
        <v>14</v>
      </c>
      <c r="C47" s="1">
        <v>6</v>
      </c>
      <c r="D47" s="1">
        <v>10</v>
      </c>
      <c r="E47" s="1">
        <v>10</v>
      </c>
      <c r="F47" s="1">
        <v>10</v>
      </c>
      <c r="G47" s="1">
        <v>0</v>
      </c>
      <c r="H47" s="1">
        <v>4</v>
      </c>
      <c r="I47" s="1">
        <v>6</v>
      </c>
      <c r="J47" s="1">
        <v>0.7</v>
      </c>
      <c r="K47" s="12">
        <v>8.1895637512206996</v>
      </c>
      <c r="L47" s="12">
        <v>4.7300758361816397</v>
      </c>
      <c r="M47" s="1">
        <v>2.7791996002197301</v>
      </c>
      <c r="N47" s="1">
        <v>5.3972606658935502</v>
      </c>
      <c r="O47" s="1">
        <v>1</v>
      </c>
      <c r="P47" s="1">
        <v>1</v>
      </c>
      <c r="Q47" s="1">
        <v>11</v>
      </c>
      <c r="R47" s="19">
        <v>9.0899999999999995E-2</v>
      </c>
      <c r="S47" s="19">
        <f t="shared" si="1"/>
        <v>0.1</v>
      </c>
      <c r="T47" s="1">
        <v>3.44936180114746</v>
      </c>
      <c r="U47" s="1">
        <v>3.1761889457702601</v>
      </c>
      <c r="V47" s="1">
        <v>2.9020586013793901</v>
      </c>
      <c r="W47" s="12">
        <v>0.27413034439086897</v>
      </c>
      <c r="X47" s="1">
        <v>0.54730319976806596</v>
      </c>
      <c r="Y47" s="1">
        <v>0.54730319976806596</v>
      </c>
      <c r="Z47" s="1">
        <v>0.1</v>
      </c>
      <c r="AA47" s="1">
        <v>1</v>
      </c>
      <c r="AB47" s="1">
        <v>0.90909090909090895</v>
      </c>
      <c r="AC47" s="1">
        <v>0.952380952380952</v>
      </c>
      <c r="AD47" s="1">
        <v>0</v>
      </c>
      <c r="AE47" s="1">
        <v>0.9</v>
      </c>
    </row>
    <row r="48" spans="1:31" x14ac:dyDescent="0.15">
      <c r="A48" s="6">
        <v>867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8.7368755340576207</v>
      </c>
      <c r="L48" s="10">
        <v>4.1926918029785201</v>
      </c>
      <c r="M48">
        <v>2.5817222595214799</v>
      </c>
      <c r="N48">
        <v>5.8664131164550799</v>
      </c>
      <c r="O48">
        <v>2</v>
      </c>
      <c r="P48">
        <v>2</v>
      </c>
      <c r="Q48">
        <v>12</v>
      </c>
      <c r="R48" s="16">
        <v>0.16669999999999999</v>
      </c>
      <c r="S48" s="16">
        <f t="shared" si="1"/>
        <v>0.2</v>
      </c>
      <c r="T48">
        <v>2.7466564178466801</v>
      </c>
      <c r="U48">
        <v>2.5147261619567902</v>
      </c>
      <c r="V48">
        <v>2.2404134273528999</v>
      </c>
      <c r="W48" s="17">
        <v>0.274312734603882</v>
      </c>
      <c r="X48">
        <v>0.50624299049377397</v>
      </c>
      <c r="Y48">
        <v>0.50624299049377397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498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8.6384239196777308</v>
      </c>
      <c r="L49" s="10">
        <v>4.8532543182373002</v>
      </c>
      <c r="M49">
        <v>2.5015869140625</v>
      </c>
      <c r="N49">
        <v>5.5434799194335902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2.9077243804931601</v>
      </c>
      <c r="U49">
        <v>2.6402883529663099</v>
      </c>
      <c r="V49">
        <v>2.3659634590148899</v>
      </c>
      <c r="W49" s="17">
        <v>0.27432489395141602</v>
      </c>
      <c r="X49">
        <v>0.54176092147827104</v>
      </c>
      <c r="Y49">
        <v>0.54176092147827104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6">
        <v>223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9.8341693878173793</v>
      </c>
      <c r="L50" s="10">
        <v>4.3373126983642596</v>
      </c>
      <c r="M50">
        <v>2.2206993103027299</v>
      </c>
      <c r="N50">
        <v>6.7604885101318404</v>
      </c>
      <c r="O50">
        <v>3</v>
      </c>
      <c r="P50">
        <v>3</v>
      </c>
      <c r="Q50">
        <v>13</v>
      </c>
      <c r="R50" s="16">
        <v>0.23080000000000001</v>
      </c>
      <c r="S50" s="16">
        <f t="shared" si="1"/>
        <v>0.3</v>
      </c>
      <c r="T50">
        <v>3.0818328857421902</v>
      </c>
      <c r="U50">
        <v>2.79755783081055</v>
      </c>
      <c r="V50">
        <v>2.5217382907867401</v>
      </c>
      <c r="W50" s="17">
        <v>0.27581954002380399</v>
      </c>
      <c r="X50">
        <v>0.560094594955444</v>
      </c>
      <c r="Y50">
        <v>0.560094594955444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6">
        <v>771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8.4633045196533203</v>
      </c>
      <c r="L51" s="10">
        <v>4.1905403137206996</v>
      </c>
      <c r="M51">
        <v>2.65578269958496</v>
      </c>
      <c r="N51">
        <v>5.4760150909423801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2.7900257110595699</v>
      </c>
      <c r="U51">
        <v>2.5661418437957799</v>
      </c>
      <c r="V51">
        <v>2.2885594367981001</v>
      </c>
      <c r="W51" s="17">
        <v>0.277582406997681</v>
      </c>
      <c r="X51">
        <v>0.50146627426147505</v>
      </c>
      <c r="Y51">
        <v>0.50146627426147505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318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8.3454456329345703</v>
      </c>
      <c r="L52" s="10">
        <v>4.6868419647216797</v>
      </c>
      <c r="M52">
        <v>1.99410820007324</v>
      </c>
      <c r="N52">
        <v>4.6586132049560502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3.1554660797119101</v>
      </c>
      <c r="U52">
        <v>2.8878335952758798</v>
      </c>
      <c r="V52">
        <v>2.6096961498260498</v>
      </c>
      <c r="W52" s="17">
        <v>0.27813744544982899</v>
      </c>
      <c r="X52">
        <v>0.54576992988586404</v>
      </c>
      <c r="Y52">
        <v>0.54576992988586404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158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 s="3">
        <v>7.9831905364990199</v>
      </c>
      <c r="L53" s="10">
        <v>4.2839298248290998</v>
      </c>
      <c r="M53">
        <v>2.99527931213379</v>
      </c>
      <c r="N53">
        <v>4.8212127685546902</v>
      </c>
      <c r="O53">
        <v>1</v>
      </c>
      <c r="P53">
        <v>1</v>
      </c>
      <c r="Q53">
        <v>11</v>
      </c>
      <c r="R53" s="16">
        <v>9.0899999999999995E-2</v>
      </c>
      <c r="S53" s="16">
        <f t="shared" si="1"/>
        <v>0.1</v>
      </c>
      <c r="T53">
        <v>3.1968898773193399</v>
      </c>
      <c r="U53">
        <v>2.9954133033752401</v>
      </c>
      <c r="V53">
        <v>2.71425461769104</v>
      </c>
      <c r="W53" s="17">
        <v>0.28115868568420399</v>
      </c>
      <c r="X53">
        <v>0.48263525962829601</v>
      </c>
      <c r="Y53">
        <v>0.48263525962829601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s="1" customFormat="1" x14ac:dyDescent="0.15">
      <c r="A54" s="6">
        <v>253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8.2299308776855504</v>
      </c>
      <c r="L54" s="10">
        <v>5.6220703125</v>
      </c>
      <c r="M54">
        <v>3.32223701477051</v>
      </c>
      <c r="N54">
        <v>5.4074020385742196</v>
      </c>
      <c r="O54">
        <v>1</v>
      </c>
      <c r="P54">
        <v>1</v>
      </c>
      <c r="Q54">
        <v>11</v>
      </c>
      <c r="R54" s="16">
        <v>9.0899999999999995E-2</v>
      </c>
      <c r="S54" s="16">
        <f t="shared" si="1"/>
        <v>0.1</v>
      </c>
      <c r="T54">
        <v>2.73238182067871</v>
      </c>
      <c r="U54">
        <v>2.51662945747375</v>
      </c>
      <c r="V54">
        <v>2.23307156562805</v>
      </c>
      <c r="W54" s="17">
        <v>0.28355789184570301</v>
      </c>
      <c r="X54">
        <v>0.49931025505065901</v>
      </c>
      <c r="Y54">
        <v>0.49931025505065901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6">
        <v>979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 s="3">
        <v>7.56673240661621</v>
      </c>
      <c r="L55" s="10">
        <v>4.7600688934326199</v>
      </c>
      <c r="M55">
        <v>3.1979713439941402</v>
      </c>
      <c r="N55">
        <v>4.4131603240966797</v>
      </c>
      <c r="O55">
        <v>1</v>
      </c>
      <c r="P55">
        <v>1</v>
      </c>
      <c r="Q55">
        <v>11</v>
      </c>
      <c r="R55" s="16">
        <v>9.0899999999999995E-2</v>
      </c>
      <c r="S55" s="16">
        <f t="shared" si="1"/>
        <v>0.1</v>
      </c>
      <c r="T55">
        <v>2.59438896179199</v>
      </c>
      <c r="U55">
        <v>2.4119062423706001</v>
      </c>
      <c r="V55">
        <v>2.1246383190154998</v>
      </c>
      <c r="W55" s="17">
        <v>0.28726792335510198</v>
      </c>
      <c r="X55">
        <v>0.46975064277648898</v>
      </c>
      <c r="Y55">
        <v>0.46975064277648898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6">
        <v>606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 s="3">
        <v>8.4685020446777308</v>
      </c>
      <c r="L56" s="10">
        <v>5.9465026855468697</v>
      </c>
      <c r="M56">
        <v>3.25703048706055</v>
      </c>
      <c r="N56">
        <v>4.5645465850830096</v>
      </c>
      <c r="O56">
        <v>1</v>
      </c>
      <c r="P56">
        <v>1</v>
      </c>
      <c r="Q56">
        <v>11</v>
      </c>
      <c r="R56" s="16">
        <v>9.0899999999999995E-2</v>
      </c>
      <c r="S56" s="16">
        <f t="shared" si="1"/>
        <v>0.1</v>
      </c>
      <c r="T56">
        <v>2.76801681518555</v>
      </c>
      <c r="U56">
        <v>2.5805613994598402</v>
      </c>
      <c r="V56">
        <v>2.2478957176208501</v>
      </c>
      <c r="W56" s="17">
        <v>0.33266568183898898</v>
      </c>
      <c r="X56">
        <v>0.52012109756469704</v>
      </c>
      <c r="Y56">
        <v>0.52012109756469704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s="3" customFormat="1" x14ac:dyDescent="0.15">
      <c r="K57" s="13" t="s">
        <v>29</v>
      </c>
      <c r="L57" s="10">
        <f>AVERAGE(L2:L56)</f>
        <v>3.4709891579367897</v>
      </c>
      <c r="W57" s="17">
        <f t="shared" ref="W57:AE57" si="2">AVERAGE(W2:W56)</f>
        <v>0.15467522577805956</v>
      </c>
      <c r="Z57" s="3">
        <f t="shared" si="2"/>
        <v>0.36181818181818182</v>
      </c>
      <c r="AA57" s="3">
        <f t="shared" si="2"/>
        <v>0.97818181818181804</v>
      </c>
      <c r="AB57" s="3">
        <f t="shared" si="2"/>
        <v>0.74522807554893089</v>
      </c>
      <c r="AC57" s="3">
        <f t="shared" si="2"/>
        <v>0.84132978354655008</v>
      </c>
      <c r="AD57" s="3">
        <f t="shared" si="2"/>
        <v>2.1818181818181816E-2</v>
      </c>
      <c r="AE57" s="3">
        <f t="shared" si="2"/>
        <v>0.61636363636363634</v>
      </c>
    </row>
    <row r="58" spans="1:31" s="3" customFormat="1" x14ac:dyDescent="0.15">
      <c r="K58" s="14" t="s">
        <v>30</v>
      </c>
      <c r="L58" s="10">
        <f>MAX(L2:L56)</f>
        <v>6.0538787841796902</v>
      </c>
      <c r="W58" s="17">
        <f t="shared" ref="W58:AE58" si="3">MAX(W2:W56)</f>
        <v>0.33266568183898898</v>
      </c>
      <c r="Z58" s="3">
        <f t="shared" si="3"/>
        <v>0.7</v>
      </c>
      <c r="AA58" s="3">
        <f t="shared" si="3"/>
        <v>1</v>
      </c>
      <c r="AB58" s="3">
        <f t="shared" si="3"/>
        <v>0.90909090909090895</v>
      </c>
      <c r="AC58" s="3">
        <f t="shared" si="3"/>
        <v>0.952380952380952</v>
      </c>
      <c r="AD58" s="3">
        <f t="shared" si="3"/>
        <v>0.2</v>
      </c>
      <c r="AE58" s="3">
        <f t="shared" si="3"/>
        <v>0.9</v>
      </c>
    </row>
    <row r="59" spans="1:31" s="3" customFormat="1" x14ac:dyDescent="0.15">
      <c r="L59" s="10">
        <f>MIN(L2:L56)</f>
        <v>1.11917877197266</v>
      </c>
      <c r="W59" s="17">
        <f t="shared" ref="W59:AE59" si="4">MIN(W2:W56)</f>
        <v>3.8299560546875E-3</v>
      </c>
      <c r="Z59" s="3">
        <f t="shared" si="4"/>
        <v>0.1</v>
      </c>
      <c r="AA59" s="3">
        <f t="shared" si="4"/>
        <v>0.8</v>
      </c>
      <c r="AB59" s="3">
        <f t="shared" si="4"/>
        <v>0.58823529411764697</v>
      </c>
      <c r="AC59" s="3">
        <f t="shared" si="4"/>
        <v>0.69565217391304301</v>
      </c>
      <c r="AD59" s="3">
        <f t="shared" si="4"/>
        <v>0</v>
      </c>
      <c r="AE59" s="3">
        <f t="shared" si="4"/>
        <v>0.3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t="s">
        <v>164</v>
      </c>
      <c r="N66" t="s">
        <v>168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0</v>
      </c>
      <c r="P69" s="3">
        <v>0.45</v>
      </c>
      <c r="Q69" s="3">
        <v>-900</v>
      </c>
      <c r="R69" s="3">
        <v>1100</v>
      </c>
      <c r="S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0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6</v>
      </c>
      <c r="W71" s="17"/>
    </row>
    <row r="72" spans="11:23" x14ac:dyDescent="0.15">
      <c r="K72" s="3" t="s">
        <v>69</v>
      </c>
      <c r="L72" s="3">
        <f>COUNTIF(L2:L56,"&lt;1.423")-COUNTIF(L2:L56,"&lt;1.228")</f>
        <v>4</v>
      </c>
      <c r="W72" s="17"/>
    </row>
    <row r="73" spans="11:23" s="4" customFormat="1" x14ac:dyDescent="0.15">
      <c r="K73" s="20" t="s">
        <v>70</v>
      </c>
      <c r="L73" s="20">
        <f>COUNTIF(L2:L56,"&lt;1.618")-COUNTIF(L2:L56,"&lt;1.423")</f>
        <v>8</v>
      </c>
      <c r="M73" s="20">
        <v>3</v>
      </c>
      <c r="W73" s="20"/>
    </row>
    <row r="74" spans="11:23" x14ac:dyDescent="0.15">
      <c r="K74" s="3" t="s">
        <v>71</v>
      </c>
      <c r="L74" s="3">
        <f>COUNTIF(L2:L56,"&lt;1.813")-COUNTIF(L2:L56,"&lt;1.618")</f>
        <v>2</v>
      </c>
      <c r="M74" s="3">
        <v>6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17"/>
    </row>
    <row r="78" spans="11:23" s="5" customFormat="1" x14ac:dyDescent="0.15">
      <c r="K78" s="21" t="s">
        <v>75</v>
      </c>
      <c r="L78" s="21">
        <f>COUNTIF(L2:L56,"&lt;2.593")-COUNTIF(L2:L56,"&lt;2.398")</f>
        <v>0</v>
      </c>
      <c r="M78" s="21">
        <v>16</v>
      </c>
      <c r="W78" s="21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17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17"/>
    </row>
    <row r="81" spans="11:23" x14ac:dyDescent="0.15">
      <c r="K81" s="3" t="s">
        <v>78</v>
      </c>
      <c r="L81" s="3">
        <f>COUNTIF(L2:L56,"&lt;3.178")-COUNTIF(L2:L56,"&lt;2.983")</f>
        <v>0</v>
      </c>
      <c r="M81" s="3">
        <v>8</v>
      </c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17"/>
    </row>
    <row r="83" spans="11:23" s="4" customFormat="1" x14ac:dyDescent="0.15">
      <c r="K83" s="20" t="s">
        <v>80</v>
      </c>
      <c r="L83" s="20">
        <f>COUNTIF(L2:L56,"&lt;3.568")-COUNTIF(L2:L56,"&lt;3.373")</f>
        <v>0</v>
      </c>
      <c r="M83" s="20">
        <v>3</v>
      </c>
      <c r="W83" s="20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W85" s="17"/>
    </row>
    <row r="86" spans="11:23" x14ac:dyDescent="0.15">
      <c r="K86" s="3" t="s">
        <v>83</v>
      </c>
      <c r="L86" s="3">
        <f>COUNTIF(L2:L56,"&lt;4.153")-COUNTIF(L2:L56,"&lt;3.958")</f>
        <v>1</v>
      </c>
      <c r="W86" s="3"/>
    </row>
    <row r="87" spans="11:23" x14ac:dyDescent="0.15">
      <c r="K87" s="3" t="s">
        <v>84</v>
      </c>
      <c r="L87" s="3">
        <f>COUNTIF(L2:L56,"&lt;4.348")-COUNTIF(L2:L56,"&lt;4.153")</f>
        <v>11</v>
      </c>
      <c r="W87" s="17"/>
    </row>
    <row r="88" spans="11:23" x14ac:dyDescent="0.15">
      <c r="K88" s="3" t="s">
        <v>85</v>
      </c>
      <c r="L88" s="3">
        <f>COUNTIF(L2:L56,"&lt;4.543")-COUNTIF(L2:L56,"&lt;4.348")</f>
        <v>4</v>
      </c>
      <c r="W88" s="17"/>
    </row>
    <row r="89" spans="11:23" x14ac:dyDescent="0.15">
      <c r="K89" s="3" t="s">
        <v>86</v>
      </c>
      <c r="L89" s="3">
        <f>COUNTIF(L2:L56,"&lt;4.738")-COUNTIF(L2:L56,"&lt;4.543")</f>
        <v>6</v>
      </c>
      <c r="W89" s="17"/>
    </row>
    <row r="90" spans="11:23" x14ac:dyDescent="0.15">
      <c r="K90" s="3" t="s">
        <v>87</v>
      </c>
      <c r="L90" s="3">
        <f>COUNTIF(L2:L56,"&lt;4.933")-COUNTIF(L2:L56,"&lt;4.738")</f>
        <v>8</v>
      </c>
      <c r="W90" s="17"/>
    </row>
    <row r="91" spans="11:23" x14ac:dyDescent="0.15">
      <c r="K91" s="3" t="s">
        <v>88</v>
      </c>
      <c r="L91" s="3">
        <f>COUNTIF(L2:L56,"&lt;5.128")-COUNTIF(L2:L56,"&lt;4.933")</f>
        <v>1</v>
      </c>
      <c r="W91" s="17"/>
    </row>
    <row r="92" spans="11:23" x14ac:dyDescent="0.15">
      <c r="K92" s="3" t="s">
        <v>89</v>
      </c>
      <c r="L92" s="3">
        <f>COUNTIF(L2:L56,"&lt;5.323")-COUNTIF(L2:L56,"&lt;5.128")</f>
        <v>0</v>
      </c>
      <c r="W92" s="17"/>
    </row>
    <row r="93" spans="11:23" x14ac:dyDescent="0.15">
      <c r="K93" s="3" t="s">
        <v>90</v>
      </c>
      <c r="L93" s="3">
        <f>COUNTIF(L2:L56,"&lt;5.518")-COUNTIF(L2:L56,"&lt;5.323")</f>
        <v>1</v>
      </c>
      <c r="W93" s="17"/>
    </row>
    <row r="94" spans="11:23" x14ac:dyDescent="0.15">
      <c r="K94" s="3" t="s">
        <v>91</v>
      </c>
      <c r="L94" s="3">
        <f>COUNTIF(L2:L56,"&lt;5.713")-COUNTIF(L2:L56,"&lt;5.518")</f>
        <v>1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2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E95"/>
  <sheetViews>
    <sheetView topLeftCell="I46" workbookViewId="0">
      <selection activeCell="P62" sqref="P62:S66"/>
    </sheetView>
  </sheetViews>
  <sheetFormatPr defaultColWidth="8.875" defaultRowHeight="13.5" x14ac:dyDescent="0.15"/>
  <cols>
    <col min="11" max="12" width="16.875" customWidth="1"/>
    <col min="13" max="14" width="12.875"/>
    <col min="20" max="22" width="12.875"/>
    <col min="23" max="23" width="20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484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 s="3">
        <v>8.8144931793212908</v>
      </c>
      <c r="L2" s="10">
        <v>1.7835502624511701</v>
      </c>
      <c r="M2">
        <v>0.373977661132812</v>
      </c>
      <c r="N2">
        <v>8.1943149566650408</v>
      </c>
      <c r="O2">
        <v>6</v>
      </c>
      <c r="P2">
        <v>6</v>
      </c>
      <c r="Q2">
        <v>16</v>
      </c>
      <c r="R2" s="16">
        <v>0.375</v>
      </c>
      <c r="S2" s="16">
        <f t="shared" ref="S2:S9" si="0">O2/E2</f>
        <v>0.6</v>
      </c>
      <c r="T2">
        <v>4.7864646911621103</v>
      </c>
      <c r="U2">
        <v>4.2123579978942898</v>
      </c>
      <c r="V2">
        <v>4.1573114395141602</v>
      </c>
      <c r="W2" s="17">
        <v>5.5046558380127002E-2</v>
      </c>
      <c r="X2">
        <v>0.629153251647949</v>
      </c>
      <c r="Y2">
        <v>0.629153251647949</v>
      </c>
      <c r="Z2">
        <v>0.6</v>
      </c>
      <c r="AA2">
        <v>1</v>
      </c>
      <c r="AB2">
        <v>0.625</v>
      </c>
      <c r="AC2">
        <v>0.76923076923076905</v>
      </c>
      <c r="AD2">
        <v>0</v>
      </c>
      <c r="AE2">
        <v>0.4</v>
      </c>
    </row>
    <row r="3" spans="1:31" x14ac:dyDescent="0.15">
      <c r="A3" s="6">
        <v>347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 s="3">
        <v>8.5422458648681605</v>
      </c>
      <c r="L3" s="10">
        <v>1.11917877197266</v>
      </c>
      <c r="M3">
        <v>0.28966140747070301</v>
      </c>
      <c r="N3">
        <v>7.8393249511718697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4.8530902862548801</v>
      </c>
      <c r="U3">
        <v>4.2982110977172896</v>
      </c>
      <c r="V3">
        <v>4.2352571487426802</v>
      </c>
      <c r="W3" s="17">
        <v>6.2953948974609403E-2</v>
      </c>
      <c r="X3">
        <v>0.61783313751220703</v>
      </c>
      <c r="Y3">
        <v>0.61783313751220703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226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 s="3">
        <v>7.7055892944335902</v>
      </c>
      <c r="L4" s="10">
        <v>1.13948822021484</v>
      </c>
      <c r="M4">
        <v>0.18236160278320299</v>
      </c>
      <c r="N4">
        <v>8.5506763458252006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4.4230499267578098</v>
      </c>
      <c r="U4">
        <v>3.8039848804473899</v>
      </c>
      <c r="V4">
        <v>3.8683133125305198</v>
      </c>
      <c r="W4" s="17">
        <v>6.4328432083129897E-2</v>
      </c>
      <c r="X4">
        <v>0.55473661422729503</v>
      </c>
      <c r="Y4">
        <v>0.55473661422729503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169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8.8313579559326207</v>
      </c>
      <c r="L5" s="10">
        <v>1.1447010040283201</v>
      </c>
      <c r="M5">
        <v>0.258560180664062</v>
      </c>
      <c r="N5">
        <v>8.0271492004394496</v>
      </c>
      <c r="O5">
        <v>6</v>
      </c>
      <c r="P5">
        <v>6</v>
      </c>
      <c r="Q5">
        <v>16</v>
      </c>
      <c r="R5" s="16">
        <v>0.375</v>
      </c>
      <c r="S5" s="16">
        <f t="shared" si="0"/>
        <v>0.6</v>
      </c>
      <c r="T5">
        <v>4.6676120758056596</v>
      </c>
      <c r="U5">
        <v>4.1622281074523899</v>
      </c>
      <c r="V5">
        <v>4.08740139007568</v>
      </c>
      <c r="W5" s="17">
        <v>7.4826717376708998E-2</v>
      </c>
      <c r="X5">
        <v>0.58021068572998002</v>
      </c>
      <c r="Y5">
        <v>0.58021068572998002</v>
      </c>
      <c r="Z5">
        <v>0.6</v>
      </c>
      <c r="AA5">
        <v>1</v>
      </c>
      <c r="AB5">
        <v>0.625</v>
      </c>
      <c r="AC5">
        <v>0.76923076923076905</v>
      </c>
      <c r="AD5">
        <v>0</v>
      </c>
      <c r="AE5">
        <v>0.4</v>
      </c>
    </row>
    <row r="6" spans="1:31" x14ac:dyDescent="0.15">
      <c r="A6" s="6">
        <v>885</v>
      </c>
      <c r="B6">
        <v>17</v>
      </c>
      <c r="C6">
        <v>3</v>
      </c>
      <c r="D6">
        <v>10</v>
      </c>
      <c r="E6">
        <v>10</v>
      </c>
      <c r="F6">
        <v>10</v>
      </c>
      <c r="G6">
        <v>0</v>
      </c>
      <c r="H6">
        <v>7</v>
      </c>
      <c r="I6">
        <v>3</v>
      </c>
      <c r="J6">
        <v>0.85</v>
      </c>
      <c r="K6" s="3">
        <v>7.7030296325683603</v>
      </c>
      <c r="L6" s="10">
        <v>1.1514377593994101</v>
      </c>
      <c r="M6">
        <v>0.49742507934570301</v>
      </c>
      <c r="N6">
        <v>7.1793766021728498</v>
      </c>
      <c r="O6">
        <v>6</v>
      </c>
      <c r="P6">
        <v>6</v>
      </c>
      <c r="Q6">
        <v>15</v>
      </c>
      <c r="R6" s="16">
        <v>0.4</v>
      </c>
      <c r="S6" s="16">
        <f t="shared" si="0"/>
        <v>0.6</v>
      </c>
      <c r="T6">
        <v>4.1626129150390598</v>
      </c>
      <c r="U6">
        <v>3.7204968929290798</v>
      </c>
      <c r="V6">
        <v>3.6688709259033199</v>
      </c>
      <c r="W6" s="17">
        <v>5.1625967025756801E-2</v>
      </c>
      <c r="X6">
        <v>0.49374198913574202</v>
      </c>
      <c r="Y6">
        <v>0.49374198913574202</v>
      </c>
      <c r="Z6">
        <v>0.6</v>
      </c>
      <c r="AA6">
        <v>0.9</v>
      </c>
      <c r="AB6">
        <v>0.6</v>
      </c>
      <c r="AC6">
        <v>0.72</v>
      </c>
      <c r="AD6">
        <v>0.1</v>
      </c>
      <c r="AE6">
        <v>0.3</v>
      </c>
    </row>
    <row r="7" spans="1:31" x14ac:dyDescent="0.15">
      <c r="A7" s="6">
        <v>75</v>
      </c>
      <c r="B7">
        <v>17</v>
      </c>
      <c r="C7">
        <v>3</v>
      </c>
      <c r="D7">
        <v>10</v>
      </c>
      <c r="E7">
        <v>10</v>
      </c>
      <c r="F7">
        <v>10</v>
      </c>
      <c r="G7">
        <v>0</v>
      </c>
      <c r="H7">
        <v>7</v>
      </c>
      <c r="I7">
        <v>3</v>
      </c>
      <c r="J7">
        <v>0.85</v>
      </c>
      <c r="K7" s="3">
        <v>9.9814395904540998</v>
      </c>
      <c r="L7" s="10">
        <v>1.1617546081543</v>
      </c>
      <c r="M7">
        <v>0.20247268676757799</v>
      </c>
      <c r="N7">
        <v>9.4019470214843697</v>
      </c>
      <c r="O7">
        <v>7</v>
      </c>
      <c r="P7">
        <v>7</v>
      </c>
      <c r="Q7">
        <v>17</v>
      </c>
      <c r="R7" s="16">
        <v>0.4118</v>
      </c>
      <c r="S7" s="16">
        <f t="shared" si="0"/>
        <v>0.7</v>
      </c>
      <c r="T7">
        <v>4.8362960815429696</v>
      </c>
      <c r="U7">
        <v>4.2586970329284703</v>
      </c>
      <c r="V7">
        <v>4.2071819305419904</v>
      </c>
      <c r="W7" s="17">
        <v>5.1515102386474602E-2</v>
      </c>
      <c r="X7">
        <v>0.62911415100097701</v>
      </c>
      <c r="Y7">
        <v>0.62911415100097701</v>
      </c>
      <c r="Z7">
        <v>0.7</v>
      </c>
      <c r="AA7">
        <v>1</v>
      </c>
      <c r="AB7">
        <v>0.58823529411764697</v>
      </c>
      <c r="AC7">
        <v>0.74074074074074103</v>
      </c>
      <c r="AD7">
        <v>0</v>
      </c>
      <c r="AE7">
        <v>0.3</v>
      </c>
    </row>
    <row r="8" spans="1:31" x14ac:dyDescent="0.15">
      <c r="A8" s="6">
        <v>545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8.5743122100830096</v>
      </c>
      <c r="L8" s="10">
        <v>1.1834602355957</v>
      </c>
      <c r="M8">
        <v>0.34921646118164101</v>
      </c>
      <c r="N8">
        <v>7.77754783630371</v>
      </c>
      <c r="O8">
        <v>6</v>
      </c>
      <c r="P8">
        <v>6</v>
      </c>
      <c r="Q8">
        <v>16</v>
      </c>
      <c r="R8" s="16">
        <v>0.375</v>
      </c>
      <c r="S8" s="16">
        <f t="shared" si="0"/>
        <v>0.6</v>
      </c>
      <c r="T8">
        <v>4.0595111846923801</v>
      </c>
      <c r="U8">
        <v>3.6107013225555402</v>
      </c>
      <c r="V8">
        <v>3.5416305065154998</v>
      </c>
      <c r="W8" s="17">
        <v>6.9070816040039104E-2</v>
      </c>
      <c r="X8">
        <v>0.51788067817687999</v>
      </c>
      <c r="Y8">
        <v>0.51788067817687999</v>
      </c>
      <c r="Z8">
        <v>0.6</v>
      </c>
      <c r="AA8">
        <v>1</v>
      </c>
      <c r="AB8">
        <v>0.625</v>
      </c>
      <c r="AC8">
        <v>0.76923076923076905</v>
      </c>
      <c r="AD8">
        <v>0</v>
      </c>
      <c r="AE8">
        <v>0.4</v>
      </c>
    </row>
    <row r="9" spans="1:31" x14ac:dyDescent="0.15">
      <c r="A9" s="6">
        <v>281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 s="3">
        <v>7.4018173217773402</v>
      </c>
      <c r="L9" s="10">
        <v>1.24991607666016</v>
      </c>
      <c r="M9">
        <v>0.302810668945312</v>
      </c>
      <c r="N9">
        <v>7.8854045867919904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3.6039485931396502</v>
      </c>
      <c r="U9">
        <v>3.0966541767120401</v>
      </c>
      <c r="V9">
        <v>3.1314358711242698</v>
      </c>
      <c r="W9" s="17">
        <v>3.4781694412231501E-2</v>
      </c>
      <c r="X9">
        <v>0.47251272201538103</v>
      </c>
      <c r="Y9">
        <v>0.47251272201538103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723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 s="3">
        <v>8.1853656768798793</v>
      </c>
      <c r="L10" s="10">
        <v>1.2578163146972701</v>
      </c>
      <c r="M10">
        <v>0.50675582885742199</v>
      </c>
      <c r="N10">
        <v>7.3929557800293004</v>
      </c>
      <c r="O10">
        <v>7</v>
      </c>
      <c r="P10">
        <v>7</v>
      </c>
      <c r="Q10">
        <v>17</v>
      </c>
      <c r="R10" s="16">
        <v>0.4118</v>
      </c>
      <c r="S10" s="16">
        <f t="shared" ref="S10:S52" si="1">O10/E10</f>
        <v>0.7</v>
      </c>
      <c r="T10">
        <v>4.2234725952148402</v>
      </c>
      <c r="U10">
        <v>3.7582573890686</v>
      </c>
      <c r="V10">
        <v>3.6856658458709699</v>
      </c>
      <c r="W10" s="17">
        <v>7.2591543197631794E-2</v>
      </c>
      <c r="X10">
        <v>0.53780674934387196</v>
      </c>
      <c r="Y10">
        <v>0.53780674934387196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35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 s="3">
        <v>8.3034210205078107</v>
      </c>
      <c r="L11" s="10">
        <v>1.50728607177734</v>
      </c>
      <c r="M11">
        <v>0.31216812133789101</v>
      </c>
      <c r="N11">
        <v>8.3391017913818395</v>
      </c>
      <c r="O11">
        <v>6</v>
      </c>
      <c r="P11">
        <v>6</v>
      </c>
      <c r="Q11">
        <v>15</v>
      </c>
      <c r="R11" s="16">
        <v>0.4</v>
      </c>
      <c r="S11" s="16">
        <f t="shared" si="1"/>
        <v>0.6</v>
      </c>
      <c r="T11">
        <v>4.0888977050781197</v>
      </c>
      <c r="U11">
        <v>3.5334823131561302</v>
      </c>
      <c r="V11">
        <v>3.52897024154663</v>
      </c>
      <c r="W11" s="17">
        <v>4.5120716094970703E-3</v>
      </c>
      <c r="X11">
        <v>0.55992746353149403</v>
      </c>
      <c r="Y11">
        <v>0.55992746353149403</v>
      </c>
      <c r="Z11">
        <v>0.6</v>
      </c>
      <c r="AA11">
        <v>0.9</v>
      </c>
      <c r="AB11">
        <v>0.6</v>
      </c>
      <c r="AC11">
        <v>0.72</v>
      </c>
      <c r="AD11">
        <v>0.1</v>
      </c>
      <c r="AE11">
        <v>0.3</v>
      </c>
    </row>
    <row r="12" spans="1:31" x14ac:dyDescent="0.15">
      <c r="A12" s="6">
        <v>562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 s="3">
        <v>8.1943950653076207</v>
      </c>
      <c r="L12" s="10">
        <v>1.5858402252197299</v>
      </c>
      <c r="M12">
        <v>0.289749145507812</v>
      </c>
      <c r="N12">
        <v>7.7740345001220703</v>
      </c>
      <c r="O12">
        <v>5</v>
      </c>
      <c r="P12">
        <v>5</v>
      </c>
      <c r="Q12">
        <v>15</v>
      </c>
      <c r="R12" s="16">
        <v>0.33329999999999999</v>
      </c>
      <c r="S12" s="16">
        <f t="shared" si="1"/>
        <v>0.5</v>
      </c>
      <c r="T12">
        <v>3.9068489074707</v>
      </c>
      <c r="U12">
        <v>3.4167623519897501</v>
      </c>
      <c r="V12">
        <v>3.37409591674805</v>
      </c>
      <c r="W12" s="17">
        <v>4.2666435241699198E-2</v>
      </c>
      <c r="X12">
        <v>0.53275299072265603</v>
      </c>
      <c r="Y12">
        <v>0.53275299072265603</v>
      </c>
      <c r="Z12">
        <v>0.5</v>
      </c>
      <c r="AA12">
        <v>1</v>
      </c>
      <c r="AB12">
        <v>0.66666666666666696</v>
      </c>
      <c r="AC12">
        <v>0.8</v>
      </c>
      <c r="AD12">
        <v>0</v>
      </c>
      <c r="AE12">
        <v>0.5</v>
      </c>
    </row>
    <row r="13" spans="1:31" x14ac:dyDescent="0.15">
      <c r="A13" s="6">
        <v>358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 s="3">
        <v>8.2530384063720703</v>
      </c>
      <c r="L13" s="10">
        <v>1.2930984497070299</v>
      </c>
      <c r="M13">
        <v>0.120105743408203</v>
      </c>
      <c r="N13">
        <v>8.6674137115478498</v>
      </c>
      <c r="O13">
        <v>6</v>
      </c>
      <c r="P13">
        <v>6</v>
      </c>
      <c r="Q13">
        <v>16</v>
      </c>
      <c r="R13" s="16">
        <v>0.375</v>
      </c>
      <c r="S13" s="16">
        <f t="shared" si="1"/>
        <v>0.6</v>
      </c>
      <c r="T13">
        <v>4.5827350616455096</v>
      </c>
      <c r="U13">
        <v>3.9757785797119101</v>
      </c>
      <c r="V13">
        <v>4.00595998764038</v>
      </c>
      <c r="W13" s="17">
        <v>3.01814079284668E-2</v>
      </c>
      <c r="X13">
        <v>0.57677507400512695</v>
      </c>
      <c r="Y13">
        <v>0.57677507400512695</v>
      </c>
      <c r="Z13">
        <v>0.6</v>
      </c>
      <c r="AA13">
        <v>1</v>
      </c>
      <c r="AB13">
        <v>0.625</v>
      </c>
      <c r="AC13">
        <v>0.76923076923076905</v>
      </c>
      <c r="AD13">
        <v>0</v>
      </c>
      <c r="AE13">
        <v>0.4</v>
      </c>
    </row>
    <row r="14" spans="1:31" x14ac:dyDescent="0.15">
      <c r="A14" s="6">
        <v>396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 s="3">
        <v>8.1540069580078107</v>
      </c>
      <c r="L14" s="10">
        <v>1.6006011962890601</v>
      </c>
      <c r="M14">
        <v>0.343902587890625</v>
      </c>
      <c r="N14">
        <v>7.78059959411621</v>
      </c>
      <c r="O14">
        <v>5</v>
      </c>
      <c r="P14">
        <v>5</v>
      </c>
      <c r="Q14">
        <v>14</v>
      </c>
      <c r="R14" s="16">
        <v>0.35709999999999997</v>
      </c>
      <c r="S14" s="16">
        <f t="shared" si="1"/>
        <v>0.5</v>
      </c>
      <c r="T14">
        <v>3.7330417633056601</v>
      </c>
      <c r="U14">
        <v>3.2474949359893799</v>
      </c>
      <c r="V14">
        <v>3.21267890930176</v>
      </c>
      <c r="W14" s="17">
        <v>3.4816026687622098E-2</v>
      </c>
      <c r="X14">
        <v>0.52036285400390603</v>
      </c>
      <c r="Y14">
        <v>0.52036285400390603</v>
      </c>
      <c r="Z14">
        <v>0.5</v>
      </c>
      <c r="AA14">
        <v>0.9</v>
      </c>
      <c r="AB14">
        <v>0.64285714285714302</v>
      </c>
      <c r="AC14">
        <v>0.75</v>
      </c>
      <c r="AD14">
        <v>0.1</v>
      </c>
      <c r="AE14">
        <v>0.4</v>
      </c>
    </row>
    <row r="15" spans="1:31" x14ac:dyDescent="0.15">
      <c r="A15" s="6">
        <v>725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 s="3">
        <v>8.3501110076904297</v>
      </c>
      <c r="L15" s="10">
        <v>1.52585029602051</v>
      </c>
      <c r="M15">
        <v>0.20401382446289101</v>
      </c>
      <c r="N15">
        <v>8.0691909790039098</v>
      </c>
      <c r="O15">
        <v>6</v>
      </c>
      <c r="P15">
        <v>6</v>
      </c>
      <c r="Q15">
        <v>16</v>
      </c>
      <c r="R15" s="16">
        <v>0.375</v>
      </c>
      <c r="S15" s="16">
        <f t="shared" si="1"/>
        <v>0.6</v>
      </c>
      <c r="T15">
        <v>4.5539226531982404</v>
      </c>
      <c r="U15">
        <v>3.9813394546508798</v>
      </c>
      <c r="V15">
        <v>3.9541468620300302</v>
      </c>
      <c r="W15" s="17">
        <v>2.7192592620849599E-2</v>
      </c>
      <c r="X15">
        <v>0.599775791168213</v>
      </c>
      <c r="Y15">
        <v>0.599775791168213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53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 s="3">
        <v>8.1665592193603498</v>
      </c>
      <c r="L16" s="10">
        <v>1.6401615142822299</v>
      </c>
      <c r="M16">
        <v>0.28196334838867199</v>
      </c>
      <c r="N16">
        <v>7.4818248748779297</v>
      </c>
      <c r="O16">
        <v>6</v>
      </c>
      <c r="P16">
        <v>6</v>
      </c>
      <c r="Q16">
        <v>16</v>
      </c>
      <c r="R16" s="16">
        <v>0.375</v>
      </c>
      <c r="S16" s="16">
        <f t="shared" si="1"/>
        <v>0.6</v>
      </c>
      <c r="T16">
        <v>4.1675243377685502</v>
      </c>
      <c r="U16">
        <v>3.6588280200958199</v>
      </c>
      <c r="V16">
        <v>3.6003823280334499</v>
      </c>
      <c r="W16" s="17">
        <v>5.8445692062377902E-2</v>
      </c>
      <c r="X16">
        <v>0.56714200973510698</v>
      </c>
      <c r="Y16">
        <v>0.56714200973510698</v>
      </c>
      <c r="Z16">
        <v>0.6</v>
      </c>
      <c r="AA16">
        <v>1</v>
      </c>
      <c r="AB16">
        <v>0.625</v>
      </c>
      <c r="AC16">
        <v>0.76923076923076905</v>
      </c>
      <c r="AD16">
        <v>0</v>
      </c>
      <c r="AE16">
        <v>0.4</v>
      </c>
    </row>
    <row r="17" spans="1:31" x14ac:dyDescent="0.15">
      <c r="A17" s="6">
        <v>764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 s="3">
        <v>8.7104778289794904</v>
      </c>
      <c r="L17" s="10">
        <v>1.3560638427734399</v>
      </c>
      <c r="M17">
        <v>0.14569473266601601</v>
      </c>
      <c r="N17">
        <v>9.2314319610595703</v>
      </c>
      <c r="O17">
        <v>6</v>
      </c>
      <c r="P17">
        <v>6</v>
      </c>
      <c r="Q17">
        <v>16</v>
      </c>
      <c r="R17" s="16">
        <v>0.375</v>
      </c>
      <c r="S17" s="16">
        <f t="shared" si="1"/>
        <v>0.6</v>
      </c>
      <c r="T17">
        <v>4.6927738189697301</v>
      </c>
      <c r="U17">
        <v>4.0366182327270499</v>
      </c>
      <c r="V17">
        <v>4.0753555297851598</v>
      </c>
      <c r="W17" s="17">
        <v>3.8737297058105503E-2</v>
      </c>
      <c r="X17">
        <v>0.61741828918456998</v>
      </c>
      <c r="Y17">
        <v>0.61741828918456998</v>
      </c>
      <c r="Z17">
        <v>0.6</v>
      </c>
      <c r="AA17">
        <v>1</v>
      </c>
      <c r="AB17">
        <v>0.625</v>
      </c>
      <c r="AC17">
        <v>0.76923076923076905</v>
      </c>
      <c r="AD17">
        <v>0</v>
      </c>
      <c r="AE17">
        <v>0.4</v>
      </c>
    </row>
    <row r="18" spans="1:31" x14ac:dyDescent="0.15">
      <c r="A18" s="6">
        <v>688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 s="3">
        <v>7.9709243774414098</v>
      </c>
      <c r="L18" s="10">
        <v>1.6041717529296899</v>
      </c>
      <c r="M18">
        <v>0.33562088012695301</v>
      </c>
      <c r="N18">
        <v>7.4398937225341797</v>
      </c>
      <c r="O18">
        <v>5</v>
      </c>
      <c r="P18">
        <v>5</v>
      </c>
      <c r="Q18">
        <v>13</v>
      </c>
      <c r="R18" s="16">
        <v>0.3846</v>
      </c>
      <c r="S18" s="16">
        <f t="shared" si="1"/>
        <v>0.5</v>
      </c>
      <c r="T18">
        <v>3.7078723907470699</v>
      </c>
      <c r="U18">
        <v>3.2339270114898699</v>
      </c>
      <c r="V18">
        <v>3.1989583969116202</v>
      </c>
      <c r="W18" s="17">
        <v>3.4968614578247098E-2</v>
      </c>
      <c r="X18">
        <v>0.508913993835449</v>
      </c>
      <c r="Y18">
        <v>0.508913993835449</v>
      </c>
      <c r="Z18">
        <v>0.5</v>
      </c>
      <c r="AA18">
        <v>0.8</v>
      </c>
      <c r="AB18">
        <v>0.61538461538461497</v>
      </c>
      <c r="AC18">
        <v>0.69565217391304301</v>
      </c>
      <c r="AD18">
        <v>0.2</v>
      </c>
      <c r="AE18">
        <v>0.3</v>
      </c>
    </row>
    <row r="19" spans="1:31" x14ac:dyDescent="0.15">
      <c r="A19" s="6">
        <v>840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 s="3">
        <v>9.7920341491699201</v>
      </c>
      <c r="L19" s="10">
        <v>1.60562515258789</v>
      </c>
      <c r="M19">
        <v>2.2163391113281299E-2</v>
      </c>
      <c r="N19">
        <v>9.6853771209716797</v>
      </c>
      <c r="O19">
        <v>6</v>
      </c>
      <c r="P19">
        <v>6</v>
      </c>
      <c r="Q19">
        <v>16</v>
      </c>
      <c r="R19" s="16">
        <v>0.375</v>
      </c>
      <c r="S19" s="16">
        <f t="shared" si="1"/>
        <v>0.6</v>
      </c>
      <c r="T19">
        <v>4.63179588317871</v>
      </c>
      <c r="U19">
        <v>3.9764432907104501</v>
      </c>
      <c r="V19">
        <v>3.96685791015625</v>
      </c>
      <c r="W19" s="17">
        <v>9.5853805541992205E-3</v>
      </c>
      <c r="X19">
        <v>0.66493797302246105</v>
      </c>
      <c r="Y19">
        <v>0.66493797302246105</v>
      </c>
      <c r="Z19">
        <v>0.6</v>
      </c>
      <c r="AA19">
        <v>1</v>
      </c>
      <c r="AB19">
        <v>0.625</v>
      </c>
      <c r="AC19">
        <v>0.76923076923076905</v>
      </c>
      <c r="AD19">
        <v>0</v>
      </c>
      <c r="AE19">
        <v>0.4</v>
      </c>
    </row>
    <row r="20" spans="1:31" s="22" customFormat="1" x14ac:dyDescent="0.15">
      <c r="A20" s="23">
        <v>955</v>
      </c>
      <c r="B20" s="22">
        <v>16</v>
      </c>
      <c r="C20" s="22">
        <v>4</v>
      </c>
      <c r="D20" s="22">
        <v>10</v>
      </c>
      <c r="E20" s="22">
        <v>10</v>
      </c>
      <c r="F20" s="22">
        <v>10</v>
      </c>
      <c r="G20" s="22">
        <v>0</v>
      </c>
      <c r="H20" s="22">
        <v>6</v>
      </c>
      <c r="I20" s="22">
        <v>4</v>
      </c>
      <c r="J20" s="22">
        <v>0.8</v>
      </c>
      <c r="K20" s="24">
        <v>8.1018104553222692</v>
      </c>
      <c r="L20" s="24">
        <v>1.5659656524658201</v>
      </c>
      <c r="M20" s="22">
        <v>0.244155883789062</v>
      </c>
      <c r="N20" s="22">
        <v>7.5885448455810502</v>
      </c>
      <c r="O20" s="22">
        <v>6</v>
      </c>
      <c r="P20" s="22">
        <v>6</v>
      </c>
      <c r="Q20" s="22">
        <v>16</v>
      </c>
      <c r="R20" s="25">
        <v>0.375</v>
      </c>
      <c r="S20" s="25">
        <f t="shared" si="1"/>
        <v>0.6</v>
      </c>
      <c r="T20" s="22">
        <v>4.0637435913085902</v>
      </c>
      <c r="U20" s="22">
        <v>3.54671382904053</v>
      </c>
      <c r="V20" s="22">
        <v>3.50258064270019</v>
      </c>
      <c r="W20" s="24">
        <v>4.4133186340331997E-2</v>
      </c>
      <c r="X20" s="22">
        <v>0.56116294860839799</v>
      </c>
      <c r="Y20" s="22">
        <v>0.56116294860839799</v>
      </c>
      <c r="Z20" s="22">
        <v>0.6</v>
      </c>
      <c r="AA20" s="22">
        <v>1</v>
      </c>
      <c r="AB20" s="22">
        <v>0.625</v>
      </c>
      <c r="AC20" s="22">
        <v>0.76923076923076905</v>
      </c>
      <c r="AD20" s="22">
        <v>0</v>
      </c>
      <c r="AE20" s="22">
        <v>0.4</v>
      </c>
    </row>
    <row r="21" spans="1:31" x14ac:dyDescent="0.15">
      <c r="A21" s="6">
        <v>950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 s="3">
        <v>8.6675167083740199</v>
      </c>
      <c r="L21" s="10">
        <v>4.2599201202392596</v>
      </c>
      <c r="M21">
        <v>0.141372680664062</v>
      </c>
      <c r="N21">
        <v>8.8083477020263707</v>
      </c>
      <c r="O21">
        <v>3</v>
      </c>
      <c r="P21">
        <v>3</v>
      </c>
      <c r="Q21">
        <v>13</v>
      </c>
      <c r="R21" s="16">
        <v>0.23080000000000001</v>
      </c>
      <c r="S21" s="16">
        <f t="shared" si="1"/>
        <v>0.3</v>
      </c>
      <c r="T21">
        <v>2.8101425170898402</v>
      </c>
      <c r="U21">
        <v>2.26533007621765</v>
      </c>
      <c r="V21">
        <v>2.2691600322723402</v>
      </c>
      <c r="W21" s="17">
        <v>3.8299560546875E-3</v>
      </c>
      <c r="X21">
        <v>0.54098248481750499</v>
      </c>
      <c r="Y21">
        <v>0.54098248481750499</v>
      </c>
      <c r="Z21">
        <v>0.3</v>
      </c>
      <c r="AA21">
        <v>1</v>
      </c>
      <c r="AB21">
        <v>0.76923076923076905</v>
      </c>
      <c r="AC21">
        <v>0.86956521739130399</v>
      </c>
      <c r="AD21">
        <v>0</v>
      </c>
      <c r="AE21">
        <v>0.7</v>
      </c>
    </row>
    <row r="22" spans="1:31" x14ac:dyDescent="0.15">
      <c r="A22" s="6">
        <v>934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 s="3">
        <v>8.6188640594482404</v>
      </c>
      <c r="L22" s="10">
        <v>4.1744632720947301</v>
      </c>
      <c r="M22">
        <v>0.104656219482422</v>
      </c>
      <c r="N22">
        <v>9.0006752014160192</v>
      </c>
      <c r="O22">
        <v>3</v>
      </c>
      <c r="P22">
        <v>3</v>
      </c>
      <c r="Q22">
        <v>13</v>
      </c>
      <c r="R22" s="16">
        <v>0.23080000000000001</v>
      </c>
      <c r="S22" s="16">
        <f t="shared" si="1"/>
        <v>0.3</v>
      </c>
      <c r="T22">
        <v>2.9652175903320299</v>
      </c>
      <c r="U22">
        <v>2.3937900066375701</v>
      </c>
      <c r="V22">
        <v>2.41355681419373</v>
      </c>
      <c r="W22" s="17">
        <v>1.9766807556152299E-2</v>
      </c>
      <c r="X22">
        <v>0.551660776138306</v>
      </c>
      <c r="Y22">
        <v>0.551660776138306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6">
        <v>651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 s="3">
        <v>7.64687156677246</v>
      </c>
      <c r="L23" s="10">
        <v>4.2193698883056596</v>
      </c>
      <c r="M23">
        <v>0.87535095214843694</v>
      </c>
      <c r="N23">
        <v>6.6478328704834002</v>
      </c>
      <c r="O23">
        <v>2</v>
      </c>
      <c r="P23">
        <v>2</v>
      </c>
      <c r="Q23">
        <v>12</v>
      </c>
      <c r="R23" s="16">
        <v>0.16669999999999999</v>
      </c>
      <c r="S23" s="16">
        <f t="shared" si="1"/>
        <v>0.2</v>
      </c>
      <c r="T23">
        <v>2.4450054168701199</v>
      </c>
      <c r="U23">
        <v>2.0833942890167201</v>
      </c>
      <c r="V23">
        <v>1.98368191719055</v>
      </c>
      <c r="W23" s="17">
        <v>9.9712371826171903E-2</v>
      </c>
      <c r="X23">
        <v>0.46132349967956499</v>
      </c>
      <c r="Y23">
        <v>0.46132349967956499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6">
        <v>744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 s="3">
        <v>7.8934020996093697</v>
      </c>
      <c r="L24" s="10">
        <v>4.43668556213379</v>
      </c>
      <c r="M24">
        <v>1.1073760986328101</v>
      </c>
      <c r="N24">
        <v>6.7662315368652299</v>
      </c>
      <c r="O24">
        <v>2</v>
      </c>
      <c r="P24">
        <v>2</v>
      </c>
      <c r="Q24">
        <v>11</v>
      </c>
      <c r="R24" s="16">
        <v>0.18179999999999999</v>
      </c>
      <c r="S24" s="16">
        <f t="shared" si="1"/>
        <v>0.2</v>
      </c>
      <c r="T24">
        <v>2.3625583648681601</v>
      </c>
      <c r="U24">
        <v>2.0127480030059801</v>
      </c>
      <c r="V24">
        <v>1.8998495340347299</v>
      </c>
      <c r="W24" s="17">
        <v>0.112898468971252</v>
      </c>
      <c r="X24">
        <v>0.462708830833435</v>
      </c>
      <c r="Y24">
        <v>0.462708830833435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6">
        <v>150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 s="3">
        <v>8.5033740997314506</v>
      </c>
      <c r="L25" s="10">
        <v>4.7760276794433603</v>
      </c>
      <c r="M25">
        <v>1.00246429443359</v>
      </c>
      <c r="N25">
        <v>7.03369140625</v>
      </c>
      <c r="O25">
        <v>3</v>
      </c>
      <c r="P25">
        <v>3</v>
      </c>
      <c r="Q25">
        <v>13</v>
      </c>
      <c r="R25" s="16">
        <v>0.23080000000000001</v>
      </c>
      <c r="S25" s="16">
        <f t="shared" si="1"/>
        <v>0.3</v>
      </c>
      <c r="T25">
        <v>3.2062320709228498</v>
      </c>
      <c r="U25">
        <v>2.7533073425293</v>
      </c>
      <c r="V25">
        <v>2.6248252391815199</v>
      </c>
      <c r="W25" s="17">
        <v>0.12848210334777799</v>
      </c>
      <c r="X25">
        <v>0.58140683174133301</v>
      </c>
      <c r="Y25">
        <v>0.58140683174133301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6">
        <v>320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7.5951519012451199</v>
      </c>
      <c r="L26" s="10">
        <v>4.5661144256591797</v>
      </c>
      <c r="M26">
        <v>1.33332443237305</v>
      </c>
      <c r="N26">
        <v>5.4785079956054696</v>
      </c>
      <c r="O26">
        <v>2</v>
      </c>
      <c r="P26">
        <v>2</v>
      </c>
      <c r="Q26">
        <v>11</v>
      </c>
      <c r="R26" s="16">
        <v>0.18179999999999999</v>
      </c>
      <c r="S26" s="16">
        <f t="shared" si="1"/>
        <v>0.2</v>
      </c>
      <c r="T26">
        <v>2.4018306732177699</v>
      </c>
      <c r="U26">
        <v>2.10686182975769</v>
      </c>
      <c r="V26">
        <v>1.9451868534088099</v>
      </c>
      <c r="W26" s="17">
        <v>0.16167497634887701</v>
      </c>
      <c r="X26">
        <v>0.45664381980896002</v>
      </c>
      <c r="Y26">
        <v>0.45664381980896002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6">
        <v>88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9.6956272125244105</v>
      </c>
      <c r="L27" s="10">
        <v>4.5290679931640598</v>
      </c>
      <c r="M27">
        <v>1.565185546875</v>
      </c>
      <c r="N27">
        <v>7.9766082763671902</v>
      </c>
      <c r="O27">
        <v>4</v>
      </c>
      <c r="P27">
        <v>4</v>
      </c>
      <c r="Q27">
        <v>14</v>
      </c>
      <c r="R27" s="16">
        <v>0.28570000000000001</v>
      </c>
      <c r="S27" s="16">
        <f t="shared" si="1"/>
        <v>0.4</v>
      </c>
      <c r="T27">
        <v>3.0759716033935498</v>
      </c>
      <c r="U27">
        <v>2.6498761177063002</v>
      </c>
      <c r="V27">
        <v>2.48664426803589</v>
      </c>
      <c r="W27" s="17">
        <v>0.16323184967040999</v>
      </c>
      <c r="X27">
        <v>0.58932733535766602</v>
      </c>
      <c r="Y27">
        <v>0.58932733535766602</v>
      </c>
      <c r="Z27">
        <v>0.4</v>
      </c>
      <c r="AA27">
        <v>1</v>
      </c>
      <c r="AB27">
        <v>0.71428571428571397</v>
      </c>
      <c r="AC27">
        <v>0.83333333333333304</v>
      </c>
      <c r="AD27">
        <v>0</v>
      </c>
      <c r="AE27">
        <v>0.6</v>
      </c>
    </row>
    <row r="28" spans="1:31" x14ac:dyDescent="0.15">
      <c r="A28" s="6">
        <v>531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8.5826892852783203</v>
      </c>
      <c r="L28" s="10">
        <v>4.29248046875</v>
      </c>
      <c r="M28">
        <v>1.9749679565429701</v>
      </c>
      <c r="N28">
        <v>6.8630084991455096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3.41282081604004</v>
      </c>
      <c r="U28">
        <v>3.0024070739746098</v>
      </c>
      <c r="V28">
        <v>2.8293726444244398</v>
      </c>
      <c r="W28" s="17">
        <v>0.17303442955017101</v>
      </c>
      <c r="X28">
        <v>0.58344817161560103</v>
      </c>
      <c r="Y28">
        <v>0.58344817161560103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8">
        <v>944</v>
      </c>
      <c r="B29" s="1">
        <v>13</v>
      </c>
      <c r="C29" s="1">
        <v>7</v>
      </c>
      <c r="D29" s="1">
        <v>10</v>
      </c>
      <c r="E29" s="1">
        <v>10</v>
      </c>
      <c r="F29" s="1">
        <v>10</v>
      </c>
      <c r="G29" s="1">
        <v>0</v>
      </c>
      <c r="H29" s="1">
        <v>3</v>
      </c>
      <c r="I29" s="1">
        <v>7</v>
      </c>
      <c r="J29" s="1">
        <v>0.65</v>
      </c>
      <c r="K29" s="12">
        <v>8.2326736450195295</v>
      </c>
      <c r="L29" s="12">
        <v>4.9250335693359402</v>
      </c>
      <c r="M29" s="1">
        <v>1.24188232421875</v>
      </c>
      <c r="N29" s="1">
        <v>5.7638072967529297</v>
      </c>
      <c r="O29" s="1">
        <v>2</v>
      </c>
      <c r="P29" s="1">
        <v>2</v>
      </c>
      <c r="Q29" s="1">
        <v>12</v>
      </c>
      <c r="R29" s="19">
        <v>0.16669999999999999</v>
      </c>
      <c r="S29" s="19">
        <f t="shared" si="1"/>
        <v>0.2</v>
      </c>
      <c r="T29" s="1">
        <v>2.97713279724121</v>
      </c>
      <c r="U29" s="1">
        <v>2.6054446697235099</v>
      </c>
      <c r="V29" s="1">
        <v>2.4249529838561998</v>
      </c>
      <c r="W29" s="12">
        <v>0.18049168586730999</v>
      </c>
      <c r="X29" s="1">
        <v>0.55217981338500999</v>
      </c>
      <c r="Y29" s="1">
        <v>0.55217981338500999</v>
      </c>
      <c r="Z29" s="1">
        <v>0.2</v>
      </c>
      <c r="AA29" s="1">
        <v>1</v>
      </c>
      <c r="AB29" s="1">
        <v>0.83333333333333304</v>
      </c>
      <c r="AC29" s="1">
        <v>0.90909090909090895</v>
      </c>
      <c r="AD29" s="1">
        <v>0</v>
      </c>
      <c r="AE29" s="1">
        <v>0.8</v>
      </c>
    </row>
    <row r="30" spans="1:31" x14ac:dyDescent="0.15">
      <c r="A30" s="8">
        <v>382</v>
      </c>
      <c r="B30" s="1">
        <v>12</v>
      </c>
      <c r="C30" s="1">
        <v>8</v>
      </c>
      <c r="D30" s="1">
        <v>10</v>
      </c>
      <c r="E30" s="1">
        <v>10</v>
      </c>
      <c r="F30" s="1">
        <v>10</v>
      </c>
      <c r="G30" s="1">
        <v>0</v>
      </c>
      <c r="H30" s="1">
        <v>2</v>
      </c>
      <c r="I30" s="1">
        <v>8</v>
      </c>
      <c r="J30" s="1">
        <v>0.6</v>
      </c>
      <c r="K30" s="12">
        <v>8.3894462585449201</v>
      </c>
      <c r="L30" s="12">
        <v>6.0538787841796902</v>
      </c>
      <c r="M30" s="1">
        <v>1.9577674865722701</v>
      </c>
      <c r="N30" s="1">
        <v>6.5577087402343697</v>
      </c>
      <c r="O30" s="1">
        <v>1</v>
      </c>
      <c r="P30" s="1">
        <v>1</v>
      </c>
      <c r="Q30" s="1">
        <v>11</v>
      </c>
      <c r="R30" s="19">
        <v>9.0899999999999995E-2</v>
      </c>
      <c r="S30" s="19">
        <f t="shared" si="1"/>
        <v>0.1</v>
      </c>
      <c r="T30" s="1">
        <v>2.78518486022949</v>
      </c>
      <c r="U30" s="1">
        <v>2.4400777816772501</v>
      </c>
      <c r="V30" s="1">
        <v>2.2554919719696001</v>
      </c>
      <c r="W30" s="12">
        <v>0.18458580970764199</v>
      </c>
      <c r="X30" s="1">
        <v>0.52969288825988803</v>
      </c>
      <c r="Y30" s="1">
        <v>0.52969288825988803</v>
      </c>
      <c r="Z30" s="1">
        <v>0.1</v>
      </c>
      <c r="AA30" s="1">
        <v>1</v>
      </c>
      <c r="AB30" s="1">
        <v>0.90909090909090895</v>
      </c>
      <c r="AC30" s="1">
        <v>0.952380952380952</v>
      </c>
      <c r="AD30" s="1">
        <v>0</v>
      </c>
      <c r="AE30" s="1">
        <v>0.9</v>
      </c>
    </row>
    <row r="31" spans="1:31" x14ac:dyDescent="0.15">
      <c r="A31" s="6">
        <v>737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 s="3">
        <v>8.6100807189941406</v>
      </c>
      <c r="L31" s="10">
        <v>4.4069919586181596</v>
      </c>
      <c r="M31">
        <v>2.1795730590820299</v>
      </c>
      <c r="N31">
        <v>6.7953548431396502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3.45321464538574</v>
      </c>
      <c r="U31">
        <v>3.05386114120483</v>
      </c>
      <c r="V31">
        <v>2.8686435222625701</v>
      </c>
      <c r="W31" s="17">
        <v>0.18521761894226099</v>
      </c>
      <c r="X31">
        <v>0.58457112312316895</v>
      </c>
      <c r="Y31">
        <v>0.58457112312316895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486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 s="3">
        <v>8.9437408447265607</v>
      </c>
      <c r="L32" s="10">
        <v>4.2277584075927699</v>
      </c>
      <c r="M32">
        <v>1.10456466674805</v>
      </c>
      <c r="N32">
        <v>6.5846385955810502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3.20710372924805</v>
      </c>
      <c r="U32">
        <v>2.8138980865478498</v>
      </c>
      <c r="V32">
        <v>2.6263279914856001</v>
      </c>
      <c r="W32" s="17">
        <v>0.187570095062256</v>
      </c>
      <c r="X32">
        <v>0.58077573776245095</v>
      </c>
      <c r="Y32">
        <v>0.58077573776245095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363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8.4232196807861293</v>
      </c>
      <c r="L33" s="10">
        <v>4.5388679504394496</v>
      </c>
      <c r="M33">
        <v>2.7661094665527299</v>
      </c>
      <c r="N33">
        <v>6.7562885284423801</v>
      </c>
      <c r="O33">
        <v>3</v>
      </c>
      <c r="P33">
        <v>3</v>
      </c>
      <c r="Q33">
        <v>13</v>
      </c>
      <c r="R33" s="16">
        <v>0.23080000000000001</v>
      </c>
      <c r="S33" s="16">
        <f t="shared" si="1"/>
        <v>0.3</v>
      </c>
      <c r="T33">
        <v>2.6287136077880899</v>
      </c>
      <c r="U33">
        <v>2.3235220909118599</v>
      </c>
      <c r="V33">
        <v>2.1354405879974401</v>
      </c>
      <c r="W33" s="17">
        <v>0.18808150291442899</v>
      </c>
      <c r="X33">
        <v>0.49327301979064903</v>
      </c>
      <c r="Y33">
        <v>0.49327301979064903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6">
        <v>113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 s="3">
        <v>7.5002803802490199</v>
      </c>
      <c r="L34" s="10">
        <v>4.8982105255126998</v>
      </c>
      <c r="M34">
        <v>2.3548717498779301</v>
      </c>
      <c r="N34">
        <v>5.0402336120605504</v>
      </c>
      <c r="O34">
        <v>1</v>
      </c>
      <c r="P34">
        <v>1</v>
      </c>
      <c r="Q34">
        <v>9</v>
      </c>
      <c r="R34" s="16">
        <v>0.1111</v>
      </c>
      <c r="S34" s="16">
        <f t="shared" si="1"/>
        <v>0.1</v>
      </c>
      <c r="T34">
        <v>2.1203651428222701</v>
      </c>
      <c r="U34">
        <v>1.90354347229004</v>
      </c>
      <c r="V34">
        <v>1.6988279819488501</v>
      </c>
      <c r="W34" s="17">
        <v>0.204715490341186</v>
      </c>
      <c r="X34">
        <v>0.42153716087341297</v>
      </c>
      <c r="Y34">
        <v>0.42153716087341297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6">
        <v>193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 s="3">
        <v>8.4518604278564506</v>
      </c>
      <c r="L35" s="10">
        <v>5.4617824554443404</v>
      </c>
      <c r="M35">
        <v>2.1810970306396502</v>
      </c>
      <c r="N35">
        <v>5.2802276611328098</v>
      </c>
      <c r="O35">
        <v>2</v>
      </c>
      <c r="P35">
        <v>2</v>
      </c>
      <c r="Q35">
        <v>12</v>
      </c>
      <c r="R35" s="16">
        <v>0.16669999999999999</v>
      </c>
      <c r="S35" s="16">
        <f t="shared" si="1"/>
        <v>0.2</v>
      </c>
      <c r="T35">
        <v>2.8285503387451199</v>
      </c>
      <c r="U35">
        <v>2.5589535236358598</v>
      </c>
      <c r="V35">
        <v>2.3141069412231401</v>
      </c>
      <c r="W35" s="17">
        <v>0.24484658241272</v>
      </c>
      <c r="X35">
        <v>0.51444339752197299</v>
      </c>
      <c r="Y35">
        <v>0.51444339752197299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809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8.2403850555419904</v>
      </c>
      <c r="L36" s="10">
        <v>4.6117877960205096</v>
      </c>
      <c r="M36">
        <v>1.9810218811035201</v>
      </c>
      <c r="N36">
        <v>4.6868820190429696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3.2591457366943399</v>
      </c>
      <c r="U36">
        <v>2.9558663368225102</v>
      </c>
      <c r="V36">
        <v>2.6988549232482901</v>
      </c>
      <c r="W36" s="17">
        <v>0.25701141357421903</v>
      </c>
      <c r="X36">
        <v>0.56029081344604503</v>
      </c>
      <c r="Y36">
        <v>0.56029081344604503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275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9.4861984252929705</v>
      </c>
      <c r="L37" s="10">
        <v>4.9634265899658203</v>
      </c>
      <c r="M37">
        <v>2.2556381225585902</v>
      </c>
      <c r="N37">
        <v>6.7939472198486301</v>
      </c>
      <c r="O37">
        <v>2</v>
      </c>
      <c r="P37">
        <v>2</v>
      </c>
      <c r="Q37">
        <v>12</v>
      </c>
      <c r="R37" s="16">
        <v>0.16669999999999999</v>
      </c>
      <c r="S37" s="16">
        <f t="shared" si="1"/>
        <v>0.2</v>
      </c>
      <c r="T37">
        <v>3.0240669250488299</v>
      </c>
      <c r="U37">
        <v>2.70406293869019</v>
      </c>
      <c r="V37">
        <v>2.4437704086303702</v>
      </c>
      <c r="W37" s="17">
        <v>0.26029253005981501</v>
      </c>
      <c r="X37">
        <v>0.58029651641845703</v>
      </c>
      <c r="Y37">
        <v>0.58029651641845703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6">
        <v>642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 s="3">
        <v>8.2491436004638707</v>
      </c>
      <c r="L38" s="10">
        <v>4.6044292449951199</v>
      </c>
      <c r="M38">
        <v>2.0677585601806601</v>
      </c>
      <c r="N38">
        <v>4.8840045928955096</v>
      </c>
      <c r="O38">
        <v>2</v>
      </c>
      <c r="P38">
        <v>2</v>
      </c>
      <c r="Q38">
        <v>12</v>
      </c>
      <c r="R38" s="16">
        <v>0.16669999999999999</v>
      </c>
      <c r="S38" s="16">
        <f t="shared" si="1"/>
        <v>0.2</v>
      </c>
      <c r="T38">
        <v>2.98447608947754</v>
      </c>
      <c r="U38">
        <v>2.7169127464294398</v>
      </c>
      <c r="V38">
        <v>2.4534752368927002</v>
      </c>
      <c r="W38" s="17">
        <v>0.263437509536743</v>
      </c>
      <c r="X38">
        <v>0.53100085258483898</v>
      </c>
      <c r="Y38">
        <v>0.53100085258483898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6">
        <v>574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8.5182151794433594</v>
      </c>
      <c r="L39" s="10">
        <v>4.8193511962890598</v>
      </c>
      <c r="M39">
        <v>2.7782020568847701</v>
      </c>
      <c r="N39">
        <v>5.8452396392822301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3.1886501312255899</v>
      </c>
      <c r="U39">
        <v>2.8772964477539098</v>
      </c>
      <c r="V39">
        <v>2.6102390289306601</v>
      </c>
      <c r="W39" s="17">
        <v>0.26705741882324202</v>
      </c>
      <c r="X39">
        <v>0.57841110229492199</v>
      </c>
      <c r="Y39">
        <v>0.57841110229492199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536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8.4814891815185494</v>
      </c>
      <c r="L40" s="10">
        <v>4.2169094085693404</v>
      </c>
      <c r="M40">
        <v>2.74720954895019</v>
      </c>
      <c r="N40">
        <v>5.5897750854492196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3.4804096221923801</v>
      </c>
      <c r="U40">
        <v>3.1805896759033199</v>
      </c>
      <c r="V40">
        <v>2.9126815795898402</v>
      </c>
      <c r="W40" s="17">
        <v>0.26790809631347701</v>
      </c>
      <c r="X40">
        <v>0.56772804260253895</v>
      </c>
      <c r="Y40">
        <v>0.56772804260253895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960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9.1993274688720703</v>
      </c>
      <c r="L41" s="10">
        <v>4.7742443084716797</v>
      </c>
      <c r="M41">
        <v>1.87765121459961</v>
      </c>
      <c r="N41">
        <v>6.2350482940673801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3.0602397918701199</v>
      </c>
      <c r="U41">
        <v>2.7487521171569802</v>
      </c>
      <c r="V41">
        <v>2.4787726402282702</v>
      </c>
      <c r="W41" s="17">
        <v>0.26997947692871099</v>
      </c>
      <c r="X41">
        <v>0.58146715164184604</v>
      </c>
      <c r="Y41">
        <v>0.58146715164184604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628</v>
      </c>
      <c r="B42">
        <v>15</v>
      </c>
      <c r="C42">
        <v>5</v>
      </c>
      <c r="D42">
        <v>10</v>
      </c>
      <c r="E42">
        <v>10</v>
      </c>
      <c r="F42">
        <v>9</v>
      </c>
      <c r="G42">
        <v>1</v>
      </c>
      <c r="H42">
        <v>6</v>
      </c>
      <c r="I42">
        <v>4</v>
      </c>
      <c r="J42">
        <v>0.75</v>
      </c>
      <c r="K42" s="3">
        <v>9.0153293609619105</v>
      </c>
      <c r="L42" s="10">
        <v>4.6390075683593697</v>
      </c>
      <c r="M42">
        <v>3.6120967864990199</v>
      </c>
      <c r="N42">
        <v>4.7265911102294904</v>
      </c>
      <c r="O42">
        <v>1</v>
      </c>
      <c r="P42">
        <v>1</v>
      </c>
      <c r="Q42">
        <v>10</v>
      </c>
      <c r="R42" s="16">
        <v>0.1</v>
      </c>
      <c r="S42" s="16">
        <f t="shared" si="1"/>
        <v>0.1</v>
      </c>
      <c r="T42">
        <v>2.7710952758789098</v>
      </c>
      <c r="U42">
        <v>2.5856094360351598</v>
      </c>
      <c r="V42">
        <v>2.3143668174743599</v>
      </c>
      <c r="W42" s="17">
        <v>0.27124261856079102</v>
      </c>
      <c r="X42">
        <v>0.45672845840454102</v>
      </c>
      <c r="Y42">
        <v>0.45672845840454102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6">
        <v>969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8.4942264556884801</v>
      </c>
      <c r="L43" s="10">
        <v>4.7706069946289098</v>
      </c>
      <c r="M43">
        <v>2.5215377807617201</v>
      </c>
      <c r="N43">
        <v>5.5605945587158203</v>
      </c>
      <c r="O43">
        <v>2</v>
      </c>
      <c r="P43">
        <v>2</v>
      </c>
      <c r="Q43">
        <v>12</v>
      </c>
      <c r="R43" s="16">
        <v>0.16669999999999999</v>
      </c>
      <c r="S43" s="16">
        <f t="shared" si="1"/>
        <v>0.2</v>
      </c>
      <c r="T43">
        <v>3.0627059936523402</v>
      </c>
      <c r="U43">
        <v>2.76916599273682</v>
      </c>
      <c r="V43">
        <v>2.4976279735565199</v>
      </c>
      <c r="W43" s="17">
        <v>0.27153801918029802</v>
      </c>
      <c r="X43">
        <v>0.56507802009582497</v>
      </c>
      <c r="Y43">
        <v>0.56507802009582497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8">
        <v>32</v>
      </c>
      <c r="B44" s="1">
        <v>14</v>
      </c>
      <c r="C44" s="1">
        <v>6</v>
      </c>
      <c r="D44" s="1">
        <v>10</v>
      </c>
      <c r="E44" s="1">
        <v>10</v>
      </c>
      <c r="F44" s="1">
        <v>10</v>
      </c>
      <c r="G44" s="1">
        <v>0</v>
      </c>
      <c r="H44" s="1">
        <v>4</v>
      </c>
      <c r="I44" s="1">
        <v>6</v>
      </c>
      <c r="J44" s="1">
        <v>0.7</v>
      </c>
      <c r="K44" s="12">
        <v>8.1895637512206996</v>
      </c>
      <c r="L44" s="12">
        <v>4.7300758361816397</v>
      </c>
      <c r="M44" s="1">
        <v>2.7791996002197301</v>
      </c>
      <c r="N44" s="1">
        <v>5.3972606658935502</v>
      </c>
      <c r="O44" s="1">
        <v>1</v>
      </c>
      <c r="P44" s="1">
        <v>1</v>
      </c>
      <c r="Q44" s="1">
        <v>11</v>
      </c>
      <c r="R44" s="19">
        <v>9.0899999999999995E-2</v>
      </c>
      <c r="S44" s="19">
        <f t="shared" si="1"/>
        <v>0.1</v>
      </c>
      <c r="T44" s="1">
        <v>3.44936180114746</v>
      </c>
      <c r="U44" s="1">
        <v>3.1761889457702601</v>
      </c>
      <c r="V44" s="1">
        <v>2.9020586013793901</v>
      </c>
      <c r="W44" s="12">
        <v>0.27413034439086897</v>
      </c>
      <c r="X44" s="1">
        <v>0.54730319976806596</v>
      </c>
      <c r="Y44" s="1">
        <v>0.54730319976806596</v>
      </c>
      <c r="Z44" s="1">
        <v>0.1</v>
      </c>
      <c r="AA44" s="1">
        <v>1</v>
      </c>
      <c r="AB44" s="1">
        <v>0.90909090909090895</v>
      </c>
      <c r="AC44" s="1">
        <v>0.952380952380952</v>
      </c>
      <c r="AD44" s="1">
        <v>0</v>
      </c>
      <c r="AE44" s="1">
        <v>0.9</v>
      </c>
    </row>
    <row r="45" spans="1:31" x14ac:dyDescent="0.15">
      <c r="A45" s="6">
        <v>498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 s="3">
        <v>8.6384239196777308</v>
      </c>
      <c r="L45" s="10">
        <v>4.8532543182373002</v>
      </c>
      <c r="M45">
        <v>2.5015869140625</v>
      </c>
      <c r="N45">
        <v>5.5434799194335902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2.9077243804931601</v>
      </c>
      <c r="U45">
        <v>2.6402883529663099</v>
      </c>
      <c r="V45">
        <v>2.3659634590148899</v>
      </c>
      <c r="W45" s="17">
        <v>0.27432489395141602</v>
      </c>
      <c r="X45">
        <v>0.54176092147827104</v>
      </c>
      <c r="Y45">
        <v>0.54176092147827104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223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9.8341693878173793</v>
      </c>
      <c r="L46" s="10">
        <v>4.3373126983642596</v>
      </c>
      <c r="M46">
        <v>2.2206993103027299</v>
      </c>
      <c r="N46">
        <v>6.7604885101318404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3.0818328857421902</v>
      </c>
      <c r="U46">
        <v>2.79755783081055</v>
      </c>
      <c r="V46">
        <v>2.5217382907867401</v>
      </c>
      <c r="W46" s="17">
        <v>0.27581954002380399</v>
      </c>
      <c r="X46">
        <v>0.560094594955444</v>
      </c>
      <c r="Y46">
        <v>0.560094594955444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771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8.4633045196533203</v>
      </c>
      <c r="L47" s="10">
        <v>4.1905403137206996</v>
      </c>
      <c r="M47">
        <v>2.65578269958496</v>
      </c>
      <c r="N47">
        <v>5.4760150909423801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2.7900257110595699</v>
      </c>
      <c r="U47">
        <v>2.5661418437957799</v>
      </c>
      <c r="V47">
        <v>2.2885594367981001</v>
      </c>
      <c r="W47" s="17">
        <v>0.277582406997681</v>
      </c>
      <c r="X47">
        <v>0.50146627426147505</v>
      </c>
      <c r="Y47">
        <v>0.50146627426147505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318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8.3454456329345703</v>
      </c>
      <c r="L48" s="10">
        <v>4.6868419647216797</v>
      </c>
      <c r="M48">
        <v>1.99410820007324</v>
      </c>
      <c r="N48">
        <v>4.6586132049560502</v>
      </c>
      <c r="O48">
        <v>2</v>
      </c>
      <c r="P48">
        <v>2</v>
      </c>
      <c r="Q48">
        <v>12</v>
      </c>
      <c r="R48" s="16">
        <v>0.16669999999999999</v>
      </c>
      <c r="S48" s="16">
        <f t="shared" si="1"/>
        <v>0.2</v>
      </c>
      <c r="T48">
        <v>3.1554660797119101</v>
      </c>
      <c r="U48">
        <v>2.8878335952758798</v>
      </c>
      <c r="V48">
        <v>2.6096961498260498</v>
      </c>
      <c r="W48" s="17">
        <v>0.27813744544982899</v>
      </c>
      <c r="X48">
        <v>0.54576992988586404</v>
      </c>
      <c r="Y48">
        <v>0.54576992988586404</v>
      </c>
      <c r="Z48">
        <v>0.2</v>
      </c>
      <c r="AA48">
        <v>1</v>
      </c>
      <c r="AB48">
        <v>0.83333333333333304</v>
      </c>
      <c r="AC48">
        <v>0.90909090909090895</v>
      </c>
      <c r="AD48">
        <v>0</v>
      </c>
      <c r="AE48">
        <v>0.8</v>
      </c>
    </row>
    <row r="49" spans="1:31" x14ac:dyDescent="0.15">
      <c r="A49" s="6">
        <v>158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7.9831905364990199</v>
      </c>
      <c r="L49" s="10">
        <v>4.2839298248290998</v>
      </c>
      <c r="M49">
        <v>2.99527931213379</v>
      </c>
      <c r="N49">
        <v>4.8212127685546902</v>
      </c>
      <c r="O49">
        <v>1</v>
      </c>
      <c r="P49">
        <v>1</v>
      </c>
      <c r="Q49">
        <v>11</v>
      </c>
      <c r="R49" s="16">
        <v>9.0899999999999995E-2</v>
      </c>
      <c r="S49" s="16">
        <f t="shared" si="1"/>
        <v>0.1</v>
      </c>
      <c r="T49">
        <v>3.1968898773193399</v>
      </c>
      <c r="U49">
        <v>2.9954133033752401</v>
      </c>
      <c r="V49">
        <v>2.71425461769104</v>
      </c>
      <c r="W49" s="17">
        <v>0.28115868568420399</v>
      </c>
      <c r="X49">
        <v>0.48263525962829601</v>
      </c>
      <c r="Y49">
        <v>0.48263525962829601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s="1" customFormat="1" x14ac:dyDescent="0.15">
      <c r="A50" s="6">
        <v>253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 s="3">
        <v>8.2299308776855504</v>
      </c>
      <c r="L50" s="10">
        <v>5.6220703125</v>
      </c>
      <c r="M50">
        <v>3.32223701477051</v>
      </c>
      <c r="N50">
        <v>5.4074020385742196</v>
      </c>
      <c r="O50">
        <v>1</v>
      </c>
      <c r="P50">
        <v>1</v>
      </c>
      <c r="Q50">
        <v>11</v>
      </c>
      <c r="R50" s="16">
        <v>9.0899999999999995E-2</v>
      </c>
      <c r="S50" s="16">
        <f t="shared" si="1"/>
        <v>0.1</v>
      </c>
      <c r="T50">
        <v>2.73238182067871</v>
      </c>
      <c r="U50">
        <v>2.51662945747375</v>
      </c>
      <c r="V50">
        <v>2.23307156562805</v>
      </c>
      <c r="W50" s="17">
        <v>0.28355789184570301</v>
      </c>
      <c r="X50">
        <v>0.49931025505065901</v>
      </c>
      <c r="Y50">
        <v>0.49931025505065901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6">
        <v>979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7.56673240661621</v>
      </c>
      <c r="L51" s="10">
        <v>4.7600688934326199</v>
      </c>
      <c r="M51">
        <v>3.1979713439941402</v>
      </c>
      <c r="N51">
        <v>4.4131603240966797</v>
      </c>
      <c r="O51">
        <v>1</v>
      </c>
      <c r="P51">
        <v>1</v>
      </c>
      <c r="Q51">
        <v>11</v>
      </c>
      <c r="R51" s="16">
        <v>9.0899999999999995E-2</v>
      </c>
      <c r="S51" s="16">
        <f t="shared" si="1"/>
        <v>0.1</v>
      </c>
      <c r="T51">
        <v>2.59438896179199</v>
      </c>
      <c r="U51">
        <v>2.4119062423706001</v>
      </c>
      <c r="V51">
        <v>2.1246383190154998</v>
      </c>
      <c r="W51" s="17">
        <v>0.28726792335510198</v>
      </c>
      <c r="X51">
        <v>0.46975064277648898</v>
      </c>
      <c r="Y51">
        <v>0.46975064277648898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6">
        <v>606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 s="3">
        <v>8.4685020446777308</v>
      </c>
      <c r="L52" s="10">
        <v>5.9465026855468697</v>
      </c>
      <c r="M52">
        <v>3.25703048706055</v>
      </c>
      <c r="N52">
        <v>4.5645465850830096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2.76801681518555</v>
      </c>
      <c r="U52">
        <v>2.5805613994598402</v>
      </c>
      <c r="V52">
        <v>2.2478957176208501</v>
      </c>
      <c r="W52" s="17">
        <v>0.33266568183898898</v>
      </c>
      <c r="X52">
        <v>0.52012109756469704</v>
      </c>
      <c r="Y52">
        <v>0.52012109756469704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s="3" customFormat="1" x14ac:dyDescent="0.15">
      <c r="K53" s="13" t="s">
        <v>29</v>
      </c>
      <c r="L53" s="10">
        <f>AVERAGE(L2:L52)</f>
        <v>3.4716270671171299</v>
      </c>
      <c r="W53" s="17">
        <f t="shared" ref="W53:AE53" si="2">AVERAGE(W2:W52)</f>
        <v>0.15280845352247652</v>
      </c>
      <c r="Z53" s="3">
        <f t="shared" si="2"/>
        <v>0.36274509803921567</v>
      </c>
      <c r="AA53" s="3">
        <f t="shared" si="2"/>
        <v>0.97843137254901957</v>
      </c>
      <c r="AB53" s="3">
        <f t="shared" si="2"/>
        <v>0.74564386657812232</v>
      </c>
      <c r="AC53" s="3">
        <f t="shared" si="2"/>
        <v>0.84139507127930813</v>
      </c>
      <c r="AD53" s="3">
        <f t="shared" si="2"/>
        <v>2.1568627450980395E-2</v>
      </c>
      <c r="AE53" s="3">
        <f t="shared" si="2"/>
        <v>0.61568627450980384</v>
      </c>
    </row>
    <row r="54" spans="1:31" s="3" customFormat="1" x14ac:dyDescent="0.15">
      <c r="K54" s="14" t="s">
        <v>30</v>
      </c>
      <c r="L54" s="10">
        <f>MAX(L2:L52)</f>
        <v>6.0538787841796902</v>
      </c>
      <c r="W54" s="17">
        <f t="shared" ref="W54:AE54" si="3">MAX(W2:W52)</f>
        <v>0.33266568183898898</v>
      </c>
      <c r="Z54" s="3">
        <f t="shared" si="3"/>
        <v>0.7</v>
      </c>
      <c r="AA54" s="3">
        <f t="shared" si="3"/>
        <v>1</v>
      </c>
      <c r="AB54" s="3">
        <f t="shared" si="3"/>
        <v>0.90909090909090895</v>
      </c>
      <c r="AC54" s="3">
        <f t="shared" si="3"/>
        <v>0.952380952380952</v>
      </c>
      <c r="AD54" s="3">
        <f t="shared" si="3"/>
        <v>0.2</v>
      </c>
      <c r="AE54" s="3">
        <f t="shared" si="3"/>
        <v>0.9</v>
      </c>
    </row>
    <row r="55" spans="1:31" s="3" customFormat="1" x14ac:dyDescent="0.15">
      <c r="L55" s="10">
        <f>MIN(L2:L52)</f>
        <v>1.11917877197266</v>
      </c>
      <c r="W55" s="17">
        <f t="shared" ref="W55:AE55" si="4">MIN(W2:W52)</f>
        <v>3.8299560546875E-3</v>
      </c>
      <c r="Z55" s="3">
        <f t="shared" si="4"/>
        <v>0.1</v>
      </c>
      <c r="AA55" s="3">
        <f t="shared" si="4"/>
        <v>0.8</v>
      </c>
      <c r="AB55" s="3">
        <f t="shared" si="4"/>
        <v>0.58823529411764697</v>
      </c>
      <c r="AC55" s="3">
        <f t="shared" si="4"/>
        <v>0.69565217391304301</v>
      </c>
      <c r="AD55" s="3">
        <f t="shared" si="4"/>
        <v>0</v>
      </c>
      <c r="AE55" s="3">
        <f t="shared" si="4"/>
        <v>0.3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t="s">
        <v>164</v>
      </c>
      <c r="N62" t="s">
        <v>168</v>
      </c>
      <c r="P62" s="3" t="s">
        <v>97</v>
      </c>
      <c r="Q62" s="3"/>
      <c r="R62" s="3"/>
      <c r="S62" s="3"/>
      <c r="W62" s="17"/>
    </row>
    <row r="63" spans="1:31" x14ac:dyDescent="0.15">
      <c r="K63" s="3"/>
      <c r="L63" s="3"/>
      <c r="P63" s="3">
        <v>0.2</v>
      </c>
      <c r="Q63" s="3">
        <v>-400</v>
      </c>
      <c r="R63" s="3">
        <v>1600</v>
      </c>
      <c r="S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0</v>
      </c>
      <c r="P64" s="3">
        <v>0.4</v>
      </c>
      <c r="Q64" s="3">
        <v>-800</v>
      </c>
      <c r="R64" s="3">
        <v>1200</v>
      </c>
      <c r="S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0</v>
      </c>
      <c r="P65" s="3">
        <v>0.45</v>
      </c>
      <c r="Q65" s="3">
        <v>-900</v>
      </c>
      <c r="R65" s="3">
        <v>1100</v>
      </c>
      <c r="S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0</v>
      </c>
      <c r="P66" s="3">
        <v>0.49</v>
      </c>
      <c r="Q66" s="3">
        <v>-980</v>
      </c>
      <c r="R66" s="3">
        <v>1020</v>
      </c>
      <c r="S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6</v>
      </c>
      <c r="W67" s="17"/>
    </row>
    <row r="68" spans="11:23" x14ac:dyDescent="0.15">
      <c r="K68" s="3" t="s">
        <v>69</v>
      </c>
      <c r="L68" s="3">
        <f>COUNTIF(L2:L52,"&lt;1.423")-COUNTIF(L2:L52,"&lt;1.228")</f>
        <v>4</v>
      </c>
      <c r="W68" s="17"/>
    </row>
    <row r="69" spans="11:23" s="4" customFormat="1" x14ac:dyDescent="0.15">
      <c r="K69" s="20" t="s">
        <v>70</v>
      </c>
      <c r="L69" s="20">
        <f>COUNTIF(L2:L52,"&lt;1.618")-COUNTIF(L2:L52,"&lt;1.423")</f>
        <v>7</v>
      </c>
      <c r="M69" s="20">
        <v>3</v>
      </c>
      <c r="W69" s="20"/>
    </row>
    <row r="70" spans="11:23" x14ac:dyDescent="0.15">
      <c r="K70" s="3" t="s">
        <v>71</v>
      </c>
      <c r="L70" s="3">
        <f>COUNTIF(L2:L52,"&lt;1.813")-COUNTIF(L2:L52,"&lt;1.618")</f>
        <v>2</v>
      </c>
      <c r="M70" s="3">
        <v>6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17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17"/>
    </row>
    <row r="74" spans="11:23" s="5" customFormat="1" x14ac:dyDescent="0.15">
      <c r="K74" s="21" t="s">
        <v>75</v>
      </c>
      <c r="L74" s="21">
        <f>COUNTIF(L2:L52,"&lt;2.593")-COUNTIF(L2:L52,"&lt;2.398")</f>
        <v>0</v>
      </c>
      <c r="M74" s="21">
        <v>16</v>
      </c>
      <c r="W74" s="21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17"/>
    </row>
    <row r="76" spans="11:23" x14ac:dyDescent="0.15">
      <c r="K76" s="3" t="s">
        <v>77</v>
      </c>
      <c r="L76" s="3">
        <f>COUNTIF(L2:L52,"&lt;2.983")-COUNTIF(L2:L52,"&lt;2.788")</f>
        <v>0</v>
      </c>
      <c r="M76" s="3">
        <v>11</v>
      </c>
      <c r="W76" s="17"/>
    </row>
    <row r="77" spans="11:23" x14ac:dyDescent="0.15">
      <c r="K77" s="3" t="s">
        <v>78</v>
      </c>
      <c r="L77" s="3">
        <f>COUNTIF(L2:L52,"&lt;3.178")-COUNTIF(L2:L52,"&lt;2.983")</f>
        <v>0</v>
      </c>
      <c r="M77" s="3">
        <v>8</v>
      </c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17"/>
    </row>
    <row r="79" spans="11:23" s="4" customFormat="1" x14ac:dyDescent="0.15">
      <c r="K79" s="20" t="s">
        <v>80</v>
      </c>
      <c r="L79" s="20">
        <f>COUNTIF(L2:L52,"&lt;3.568")-COUNTIF(L2:L52,"&lt;3.373")</f>
        <v>0</v>
      </c>
      <c r="M79" s="20">
        <v>3</v>
      </c>
      <c r="W79" s="20"/>
    </row>
    <row r="80" spans="11:23" x14ac:dyDescent="0.15">
      <c r="K80" s="3" t="s">
        <v>81</v>
      </c>
      <c r="L80" s="3">
        <f>COUNTIF(L2:L52,"&lt;3.763")-COUNTIF(L2:L52,"&lt;3.568")</f>
        <v>0</v>
      </c>
      <c r="W80" s="17"/>
    </row>
    <row r="81" spans="11:23" x14ac:dyDescent="0.15">
      <c r="K81" s="3" t="s">
        <v>82</v>
      </c>
      <c r="L81" s="3">
        <f>COUNTIF(L2:L52,"&lt;3.958")-COUNTIF(L2:L52,"&lt;3.763")</f>
        <v>0</v>
      </c>
      <c r="W81" s="17"/>
    </row>
    <row r="82" spans="11:23" x14ac:dyDescent="0.15">
      <c r="K82" s="3" t="s">
        <v>83</v>
      </c>
      <c r="L82" s="3">
        <f>COUNTIF(L2:L52,"&lt;4.153")-COUNTIF(L2:L52,"&lt;3.958")</f>
        <v>0</v>
      </c>
      <c r="W82" s="3"/>
    </row>
    <row r="83" spans="11:23" x14ac:dyDescent="0.15">
      <c r="K83" s="3" t="s">
        <v>84</v>
      </c>
      <c r="L83" s="3">
        <f>COUNTIF(L2:L52,"&lt;4.348")-COUNTIF(L2:L52,"&lt;4.153")</f>
        <v>9</v>
      </c>
      <c r="W83" s="17"/>
    </row>
    <row r="84" spans="11:23" x14ac:dyDescent="0.15">
      <c r="K84" s="3" t="s">
        <v>85</v>
      </c>
      <c r="L84" s="3">
        <f>COUNTIF(L2:L52,"&lt;4.543")-COUNTIF(L2:L52,"&lt;4.348")</f>
        <v>4</v>
      </c>
      <c r="W84" s="17"/>
    </row>
    <row r="85" spans="11:23" x14ac:dyDescent="0.15">
      <c r="K85" s="3" t="s">
        <v>86</v>
      </c>
      <c r="L85" s="3">
        <f>COUNTIF(L2:L52,"&lt;4.738")-COUNTIF(L2:L52,"&lt;4.543")</f>
        <v>6</v>
      </c>
      <c r="W85" s="17"/>
    </row>
    <row r="86" spans="11:23" x14ac:dyDescent="0.15">
      <c r="K86" s="3" t="s">
        <v>87</v>
      </c>
      <c r="L86" s="3">
        <f>COUNTIF(L2:L52,"&lt;4.933")-COUNTIF(L2:L52,"&lt;4.738")</f>
        <v>8</v>
      </c>
      <c r="W86" s="17"/>
    </row>
    <row r="87" spans="11:23" x14ac:dyDescent="0.15">
      <c r="K87" s="3" t="s">
        <v>88</v>
      </c>
      <c r="L87" s="3">
        <f>COUNTIF(L2:L52,"&lt;5.128")-COUNTIF(L2:L52,"&lt;4.933")</f>
        <v>1</v>
      </c>
      <c r="W87" s="17"/>
    </row>
    <row r="88" spans="11:23" x14ac:dyDescent="0.15">
      <c r="K88" s="3" t="s">
        <v>89</v>
      </c>
      <c r="L88" s="3">
        <f>COUNTIF(L2:L52,"&lt;5.323")-COUNTIF(L2:L52,"&lt;5.128")</f>
        <v>0</v>
      </c>
      <c r="W88" s="17"/>
    </row>
    <row r="89" spans="11:23" x14ac:dyDescent="0.15">
      <c r="K89" s="3" t="s">
        <v>90</v>
      </c>
      <c r="L89" s="3">
        <f>COUNTIF(L2:L52,"&lt;5.518")-COUNTIF(L2:L52,"&lt;5.323")</f>
        <v>1</v>
      </c>
      <c r="W89" s="17"/>
    </row>
    <row r="90" spans="11:23" x14ac:dyDescent="0.15">
      <c r="K90" s="3" t="s">
        <v>91</v>
      </c>
      <c r="L90" s="3">
        <f>COUNTIF(L2:L52,"&lt;5.713")-COUNTIF(L2:L52,"&lt;5.518")</f>
        <v>1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2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0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E124"/>
  <sheetViews>
    <sheetView topLeftCell="I106" workbookViewId="0">
      <selection activeCell="I1" sqref="A1:XFD126"/>
    </sheetView>
  </sheetViews>
  <sheetFormatPr defaultColWidth="8.875" defaultRowHeight="13.5" x14ac:dyDescent="0.15"/>
  <cols>
    <col min="11" max="12" width="18.5" customWidth="1"/>
    <col min="13" max="14" width="12.875"/>
    <col min="20" max="22" width="12.875"/>
    <col min="23" max="23" width="21.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s="1" customFormat="1" x14ac:dyDescent="0.15">
      <c r="A2" s="6">
        <v>80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10.6035709381103</v>
      </c>
      <c r="L2" s="10">
        <v>1.0069885253906199</v>
      </c>
      <c r="M2">
        <v>7.7980041503906194E-2</v>
      </c>
      <c r="N2">
        <v>10.6127052307129</v>
      </c>
      <c r="O2">
        <v>7</v>
      </c>
      <c r="P2">
        <v>7</v>
      </c>
      <c r="Q2">
        <v>17</v>
      </c>
      <c r="R2" s="16">
        <v>0.4118</v>
      </c>
      <c r="S2" s="16">
        <f t="shared" ref="S2:S27" si="0">O2/E2</f>
        <v>0.7</v>
      </c>
      <c r="T2">
        <v>4.7683067321777299</v>
      </c>
      <c r="U2">
        <v>4.15515184402466</v>
      </c>
      <c r="V2">
        <v>4.15543460845947</v>
      </c>
      <c r="W2" s="17">
        <v>2.8276443481445302E-4</v>
      </c>
      <c r="X2">
        <v>0.61287212371826205</v>
      </c>
      <c r="Y2">
        <v>0.61287212371826205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932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9.1556015014648402</v>
      </c>
      <c r="L3" s="10">
        <v>0.84737014770507801</v>
      </c>
      <c r="M3">
        <v>0.63286590576171897</v>
      </c>
      <c r="N3">
        <v>9.3127593994140607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5.2497100830078098</v>
      </c>
      <c r="U3">
        <v>4.6811871528625497</v>
      </c>
      <c r="V3">
        <v>4.6833748817443803</v>
      </c>
      <c r="W3" s="17">
        <v>2.1877288818359401E-3</v>
      </c>
      <c r="X3">
        <v>0.56633520126342796</v>
      </c>
      <c r="Y3">
        <v>0.56633520126342796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502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7.6338081359863299</v>
      </c>
      <c r="L4" s="10">
        <v>0.86256599426269498</v>
      </c>
      <c r="M4">
        <v>0.270553588867187</v>
      </c>
      <c r="N4">
        <v>7.6998424530029297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4.24399757385254</v>
      </c>
      <c r="U4">
        <v>3.75453805923462</v>
      </c>
      <c r="V4">
        <v>3.7574028968811</v>
      </c>
      <c r="W4" s="17">
        <v>2.8648376464843802E-3</v>
      </c>
      <c r="X4">
        <v>0.48659467697143499</v>
      </c>
      <c r="Y4">
        <v>0.48659467697143499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681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8.6375408172607404</v>
      </c>
      <c r="L5" s="10">
        <v>0.97304534912109397</v>
      </c>
      <c r="M5">
        <v>0.36217117309570301</v>
      </c>
      <c r="N5">
        <v>8.9130477905273402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5.1826133728027299</v>
      </c>
      <c r="U5">
        <v>4.54726266860962</v>
      </c>
      <c r="V5">
        <v>4.5645203590393102</v>
      </c>
      <c r="W5" s="17">
        <v>1.72576904296875E-2</v>
      </c>
      <c r="X5">
        <v>0.61809301376342796</v>
      </c>
      <c r="Y5">
        <v>0.61809301376342796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487</v>
      </c>
      <c r="B6">
        <v>17</v>
      </c>
      <c r="C6">
        <v>3</v>
      </c>
      <c r="D6">
        <v>10</v>
      </c>
      <c r="E6">
        <v>10</v>
      </c>
      <c r="F6">
        <v>9</v>
      </c>
      <c r="G6">
        <v>1</v>
      </c>
      <c r="H6">
        <v>8</v>
      </c>
      <c r="I6">
        <v>2</v>
      </c>
      <c r="J6">
        <v>0.85</v>
      </c>
      <c r="K6" s="3">
        <v>8.2105407714843697</v>
      </c>
      <c r="L6" s="10">
        <v>0.98712539672851596</v>
      </c>
      <c r="M6">
        <v>0.57294273376464799</v>
      </c>
      <c r="N6">
        <v>6.9583415985107404</v>
      </c>
      <c r="O6">
        <v>6</v>
      </c>
      <c r="P6">
        <v>6</v>
      </c>
      <c r="Q6">
        <v>14</v>
      </c>
      <c r="R6" s="16">
        <v>0.42859999999999998</v>
      </c>
      <c r="S6" s="16">
        <f t="shared" si="0"/>
        <v>0.6</v>
      </c>
      <c r="T6">
        <v>3.7386951446533199</v>
      </c>
      <c r="U6">
        <v>3.3822255134582502</v>
      </c>
      <c r="V6">
        <v>3.3452353477478001</v>
      </c>
      <c r="W6" s="17">
        <v>3.6990165710449198E-2</v>
      </c>
      <c r="X6">
        <v>0.39345979690551802</v>
      </c>
      <c r="Y6">
        <v>0.39345979690551802</v>
      </c>
      <c r="Z6">
        <v>0.6</v>
      </c>
      <c r="AA6">
        <v>0.8</v>
      </c>
      <c r="AB6">
        <v>0.57142857142857095</v>
      </c>
      <c r="AC6">
        <v>0.66666666666666696</v>
      </c>
      <c r="AD6">
        <v>0.2</v>
      </c>
      <c r="AE6">
        <v>0.2</v>
      </c>
    </row>
    <row r="7" spans="1:31" x14ac:dyDescent="0.15">
      <c r="A7" s="8">
        <v>292</v>
      </c>
      <c r="B7" s="1">
        <v>17</v>
      </c>
      <c r="C7" s="1">
        <v>3</v>
      </c>
      <c r="D7" s="1">
        <v>10</v>
      </c>
      <c r="E7" s="1">
        <v>10</v>
      </c>
      <c r="F7" s="1">
        <v>10</v>
      </c>
      <c r="G7" s="1">
        <v>0</v>
      </c>
      <c r="H7" s="1">
        <v>7</v>
      </c>
      <c r="I7" s="1">
        <v>3</v>
      </c>
      <c r="J7" s="1">
        <v>0.85</v>
      </c>
      <c r="K7" s="12">
        <v>8.8602695465087908</v>
      </c>
      <c r="L7" s="12">
        <v>1.0189895629882799</v>
      </c>
      <c r="M7" s="1">
        <v>0.165855407714844</v>
      </c>
      <c r="N7" s="1">
        <v>8.3580570220947301</v>
      </c>
      <c r="O7" s="1">
        <v>7</v>
      </c>
      <c r="P7" s="1">
        <v>7</v>
      </c>
      <c r="Q7" s="1">
        <v>17</v>
      </c>
      <c r="R7" s="19">
        <v>0.4118</v>
      </c>
      <c r="S7" s="19">
        <f t="shared" si="0"/>
        <v>0.7</v>
      </c>
      <c r="T7" s="1">
        <v>4.7867164611816397</v>
      </c>
      <c r="U7" s="1">
        <v>4.2340841293334996</v>
      </c>
      <c r="V7" s="1">
        <v>4.1894226074218697</v>
      </c>
      <c r="W7" s="12">
        <v>4.4661521911621101E-2</v>
      </c>
      <c r="X7" s="1">
        <v>0.59729385375976596</v>
      </c>
      <c r="Y7" s="1">
        <v>0.59729385375976596</v>
      </c>
      <c r="Z7" s="1">
        <v>0.7</v>
      </c>
      <c r="AA7" s="1">
        <v>1</v>
      </c>
      <c r="AB7" s="1">
        <v>0.58823529411764697</v>
      </c>
      <c r="AC7" s="1">
        <v>0.74074074074074103</v>
      </c>
      <c r="AD7" s="1">
        <v>0</v>
      </c>
      <c r="AE7" s="1">
        <v>0.3</v>
      </c>
    </row>
    <row r="8" spans="1:31" x14ac:dyDescent="0.15">
      <c r="A8" s="6">
        <v>431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7.6199054718017596</v>
      </c>
      <c r="L8" s="10">
        <v>0.99355697631835904</v>
      </c>
      <c r="M8">
        <v>0.343612670898437</v>
      </c>
      <c r="N8">
        <v>7.2997188568115199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4.3857231140136701</v>
      </c>
      <c r="U8">
        <v>3.9048082828521702</v>
      </c>
      <c r="V8">
        <v>3.8763549327850302</v>
      </c>
      <c r="W8" s="17">
        <v>2.84533500671387E-2</v>
      </c>
      <c r="X8">
        <v>0.50936818122863803</v>
      </c>
      <c r="Y8">
        <v>0.50936818122863803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380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8.6915359497070295</v>
      </c>
      <c r="L9" s="10">
        <v>0.87253189086914096</v>
      </c>
      <c r="M9">
        <v>0.1077880859375</v>
      </c>
      <c r="N9">
        <v>8.6208534240722692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4.9906425476074201</v>
      </c>
      <c r="U9">
        <v>4.4018864631652797</v>
      </c>
      <c r="V9">
        <v>4.3937959671020499</v>
      </c>
      <c r="W9" s="17">
        <v>8.0904960632324201E-3</v>
      </c>
      <c r="X9">
        <v>0.59684658050537098</v>
      </c>
      <c r="Y9">
        <v>0.59684658050537098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401</v>
      </c>
      <c r="B10">
        <v>18</v>
      </c>
      <c r="C10">
        <v>2</v>
      </c>
      <c r="D10">
        <v>10</v>
      </c>
      <c r="E10">
        <v>10</v>
      </c>
      <c r="F10">
        <v>9</v>
      </c>
      <c r="G10">
        <v>1</v>
      </c>
      <c r="H10">
        <v>9</v>
      </c>
      <c r="I10">
        <v>1</v>
      </c>
      <c r="J10">
        <v>0.9</v>
      </c>
      <c r="K10" s="3">
        <v>11.7551879882812</v>
      </c>
      <c r="L10" s="10">
        <v>0.91674995422363303</v>
      </c>
      <c r="M10">
        <v>0.71549224853515603</v>
      </c>
      <c r="N10">
        <v>10.030107498169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4.2224388122558603</v>
      </c>
      <c r="U10">
        <v>3.8508768081664999</v>
      </c>
      <c r="V10">
        <v>3.7722721099853498</v>
      </c>
      <c r="W10" s="17">
        <v>7.8604698181152302E-2</v>
      </c>
      <c r="X10">
        <v>0.45016670227050798</v>
      </c>
      <c r="Y10">
        <v>0.45016670227050798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468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7.0569381713867196</v>
      </c>
      <c r="L11" s="10">
        <v>0.8834228515625</v>
      </c>
      <c r="M11">
        <v>0.43013381958007801</v>
      </c>
      <c r="N11">
        <v>7.3083171844482404</v>
      </c>
      <c r="O11">
        <v>6</v>
      </c>
      <c r="P11">
        <v>6</v>
      </c>
      <c r="Q11">
        <v>13</v>
      </c>
      <c r="R11" s="16">
        <v>0.46150000000000002</v>
      </c>
      <c r="S11" s="16">
        <f t="shared" si="0"/>
        <v>0.6</v>
      </c>
      <c r="T11">
        <v>4.0829448699951199</v>
      </c>
      <c r="U11">
        <v>3.6318817138671902</v>
      </c>
      <c r="V11">
        <v>3.6434299945831299</v>
      </c>
      <c r="W11" s="17">
        <v>1.15482807159424E-2</v>
      </c>
      <c r="X11">
        <v>0.43951487541198703</v>
      </c>
      <c r="Y11">
        <v>0.43951487541198703</v>
      </c>
      <c r="Z11">
        <v>0.6</v>
      </c>
      <c r="AA11">
        <v>0.7</v>
      </c>
      <c r="AB11">
        <v>0.53846153846153799</v>
      </c>
      <c r="AC11">
        <v>0.60869565217391297</v>
      </c>
      <c r="AD11">
        <v>0.3</v>
      </c>
      <c r="AE11">
        <v>0.1</v>
      </c>
    </row>
    <row r="12" spans="1:31" x14ac:dyDescent="0.15">
      <c r="A12" s="6">
        <v>953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9.0687141418456996</v>
      </c>
      <c r="L12" s="10">
        <v>0.85123443603515603</v>
      </c>
      <c r="M12">
        <v>0.384307861328125</v>
      </c>
      <c r="N12">
        <v>7.9372062683105504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4.70115089416504</v>
      </c>
      <c r="U12">
        <v>4.2405490875244096</v>
      </c>
      <c r="V12">
        <v>4.1392974853515598</v>
      </c>
      <c r="W12" s="17">
        <v>0.10125160217285201</v>
      </c>
      <c r="X12">
        <v>0.56185340881347701</v>
      </c>
      <c r="Y12">
        <v>0.56185340881347701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337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9.7676258087158203</v>
      </c>
      <c r="L13" s="10">
        <v>0.74655914306640603</v>
      </c>
      <c r="M13">
        <v>0.241783142089844</v>
      </c>
      <c r="N13">
        <v>8.7524642944335902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5.3478622436523402</v>
      </c>
      <c r="U13">
        <v>4.8198900222778303</v>
      </c>
      <c r="V13">
        <v>4.7304625511169398</v>
      </c>
      <c r="W13" s="17">
        <v>8.94274711608887E-2</v>
      </c>
      <c r="X13">
        <v>0.61739969253539995</v>
      </c>
      <c r="Y13">
        <v>0.61739969253539995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394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8.6461200714111293</v>
      </c>
      <c r="L14" s="10">
        <v>0.75197601318359397</v>
      </c>
      <c r="M14">
        <v>0.34392166137695301</v>
      </c>
      <c r="N14">
        <v>7.8274116516113299</v>
      </c>
      <c r="O14">
        <v>7</v>
      </c>
      <c r="P14">
        <v>7</v>
      </c>
      <c r="Q14">
        <v>16</v>
      </c>
      <c r="R14" s="16">
        <v>0.4375</v>
      </c>
      <c r="S14" s="16">
        <f t="shared" si="0"/>
        <v>0.7</v>
      </c>
      <c r="T14">
        <v>4.8341197967529297</v>
      </c>
      <c r="U14">
        <v>4.3734588623046902</v>
      </c>
      <c r="V14">
        <v>4.2902665138244602</v>
      </c>
      <c r="W14" s="17">
        <v>8.3192348480224595E-2</v>
      </c>
      <c r="X14">
        <v>0.54385328292846702</v>
      </c>
      <c r="Y14">
        <v>0.54385328292846702</v>
      </c>
      <c r="Z14">
        <v>0.7</v>
      </c>
      <c r="AA14">
        <v>0.9</v>
      </c>
      <c r="AB14">
        <v>0.5625</v>
      </c>
      <c r="AC14">
        <v>0.69230769230769196</v>
      </c>
      <c r="AD14">
        <v>0.1</v>
      </c>
      <c r="AE14">
        <v>0.2</v>
      </c>
    </row>
    <row r="15" spans="1:31" x14ac:dyDescent="0.15">
      <c r="A15" s="6">
        <v>720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9.3670597076415998</v>
      </c>
      <c r="L15" s="10">
        <v>0.84754180908203103</v>
      </c>
      <c r="M15">
        <v>0.40575027465820301</v>
      </c>
      <c r="N15">
        <v>8.4404621124267596</v>
      </c>
      <c r="O15">
        <v>8</v>
      </c>
      <c r="P15">
        <v>8</v>
      </c>
      <c r="Q15">
        <v>18</v>
      </c>
      <c r="R15" s="16">
        <v>0.44440000000000002</v>
      </c>
      <c r="S15" s="16">
        <f t="shared" si="0"/>
        <v>0.8</v>
      </c>
      <c r="T15">
        <v>5.1437206268310502</v>
      </c>
      <c r="U15">
        <v>4.6301898956298801</v>
      </c>
      <c r="V15">
        <v>4.5435256958007804</v>
      </c>
      <c r="W15" s="17">
        <v>8.6664199829101604E-2</v>
      </c>
      <c r="X15">
        <v>0.60019493103027299</v>
      </c>
      <c r="Y15">
        <v>0.60019493103027299</v>
      </c>
      <c r="Z15">
        <v>0.8</v>
      </c>
      <c r="AA15">
        <v>1</v>
      </c>
      <c r="AB15">
        <v>0.55555555555555602</v>
      </c>
      <c r="AC15">
        <v>0.71428571428571397</v>
      </c>
      <c r="AD15">
        <v>0</v>
      </c>
      <c r="AE15">
        <v>0.2</v>
      </c>
    </row>
    <row r="16" spans="1:31" x14ac:dyDescent="0.15">
      <c r="A16" s="6">
        <v>251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9.0535049438476598</v>
      </c>
      <c r="L16" s="10">
        <v>0.86637496948242199</v>
      </c>
      <c r="M16">
        <v>0.40679550170898399</v>
      </c>
      <c r="N16">
        <v>7.9360198974609402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4.93717384338379</v>
      </c>
      <c r="U16">
        <v>4.4603586196899396</v>
      </c>
      <c r="V16">
        <v>4.3707008361816397</v>
      </c>
      <c r="W16" s="17">
        <v>8.9657783508300795E-2</v>
      </c>
      <c r="X16">
        <v>0.56647300720214799</v>
      </c>
      <c r="Y16">
        <v>0.56647300720214799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20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10.7318878173828</v>
      </c>
      <c r="L17" s="10">
        <v>0.879180908203125</v>
      </c>
      <c r="M17">
        <v>0.337265014648437</v>
      </c>
      <c r="N17">
        <v>9.6063404083252006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4.6680202484130904</v>
      </c>
      <c r="U17">
        <v>4.2046575546264604</v>
      </c>
      <c r="V17">
        <v>4.1018548011779803</v>
      </c>
      <c r="W17" s="17">
        <v>0.102802753448486</v>
      </c>
      <c r="X17">
        <v>0.56616544723510698</v>
      </c>
      <c r="Y17">
        <v>0.56616544723510698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730</v>
      </c>
      <c r="B18">
        <v>18</v>
      </c>
      <c r="C18">
        <v>2</v>
      </c>
      <c r="D18">
        <v>10</v>
      </c>
      <c r="E18">
        <v>10</v>
      </c>
      <c r="F18">
        <v>10</v>
      </c>
      <c r="G18">
        <v>0</v>
      </c>
      <c r="H18">
        <v>8</v>
      </c>
      <c r="I18">
        <v>2</v>
      </c>
      <c r="J18">
        <v>0.9</v>
      </c>
      <c r="K18" s="3">
        <v>9.22979736328125</v>
      </c>
      <c r="L18" s="10">
        <v>0.79234123229980502</v>
      </c>
      <c r="M18">
        <v>0.33351898193359403</v>
      </c>
      <c r="N18">
        <v>8.2526779174804705</v>
      </c>
      <c r="O18">
        <v>6</v>
      </c>
      <c r="P18">
        <v>6</v>
      </c>
      <c r="Q18">
        <v>15</v>
      </c>
      <c r="R18" s="16">
        <v>0.4</v>
      </c>
      <c r="S18" s="16">
        <f t="shared" si="0"/>
        <v>0.6</v>
      </c>
      <c r="T18">
        <v>4.6311798095703098</v>
      </c>
      <c r="U18">
        <v>4.1882486343383798</v>
      </c>
      <c r="V18">
        <v>4.1018190383911097</v>
      </c>
      <c r="W18" s="17">
        <v>8.6429595947265597E-2</v>
      </c>
      <c r="X18">
        <v>0.529360771179199</v>
      </c>
      <c r="Y18">
        <v>0.529360771179199</v>
      </c>
      <c r="Z18">
        <v>0.6</v>
      </c>
      <c r="AA18">
        <v>0.9</v>
      </c>
      <c r="AB18">
        <v>0.6</v>
      </c>
      <c r="AC18">
        <v>0.72</v>
      </c>
      <c r="AD18">
        <v>0.1</v>
      </c>
      <c r="AE18">
        <v>0.3</v>
      </c>
    </row>
    <row r="19" spans="1:31" x14ac:dyDescent="0.15">
      <c r="A19" s="8">
        <v>915</v>
      </c>
      <c r="B19" s="1">
        <v>19</v>
      </c>
      <c r="C19" s="1">
        <v>1</v>
      </c>
      <c r="D19" s="1">
        <v>10</v>
      </c>
      <c r="E19" s="1">
        <v>10</v>
      </c>
      <c r="F19" s="1">
        <v>10</v>
      </c>
      <c r="G19" s="1">
        <v>0</v>
      </c>
      <c r="H19" s="1">
        <v>9</v>
      </c>
      <c r="I19" s="1">
        <v>1</v>
      </c>
      <c r="J19" s="1">
        <v>0.95</v>
      </c>
      <c r="K19" s="12">
        <v>11.6143226623535</v>
      </c>
      <c r="L19" s="12">
        <v>0.63996124267578103</v>
      </c>
      <c r="M19" s="1">
        <v>0.46014785766601601</v>
      </c>
      <c r="N19" s="1">
        <v>10.395582199096699</v>
      </c>
      <c r="O19" s="1">
        <v>7</v>
      </c>
      <c r="P19" s="1">
        <v>7</v>
      </c>
      <c r="Q19" s="1">
        <v>17</v>
      </c>
      <c r="R19" s="19">
        <v>0.4118</v>
      </c>
      <c r="S19" s="19">
        <f t="shared" si="0"/>
        <v>0.7</v>
      </c>
      <c r="T19" s="1">
        <v>5.3450222015380904</v>
      </c>
      <c r="U19" s="1">
        <v>4.8760857582092303</v>
      </c>
      <c r="V19" s="1">
        <v>4.7778882980346697</v>
      </c>
      <c r="W19" s="12">
        <v>9.8197460174560505E-2</v>
      </c>
      <c r="X19" s="1">
        <v>0.56713390350341797</v>
      </c>
      <c r="Y19" s="1">
        <v>0.56713390350341797</v>
      </c>
      <c r="Z19" s="1">
        <v>0.7</v>
      </c>
      <c r="AA19" s="1">
        <v>1</v>
      </c>
      <c r="AB19" s="1">
        <v>0.58823529411764697</v>
      </c>
      <c r="AC19" s="1">
        <v>0.74074074074074103</v>
      </c>
      <c r="AD19" s="1">
        <v>0</v>
      </c>
      <c r="AE19" s="1">
        <v>0.3</v>
      </c>
    </row>
    <row r="20" spans="1:31" x14ac:dyDescent="0.15">
      <c r="A20" s="6">
        <v>96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12.2015647888184</v>
      </c>
      <c r="L20" s="10">
        <v>0.72637939453125</v>
      </c>
      <c r="M20">
        <v>0.482009887695312</v>
      </c>
      <c r="N20">
        <v>10.3064689636231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5.3776931762695304</v>
      </c>
      <c r="U20">
        <v>4.94168996810913</v>
      </c>
      <c r="V20">
        <v>4.77380275726318</v>
      </c>
      <c r="W20" s="17">
        <v>0.16788721084594699</v>
      </c>
      <c r="X20">
        <v>0.60389041900634799</v>
      </c>
      <c r="Y20">
        <v>0.60389041900634799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424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9.0780410766601598</v>
      </c>
      <c r="L21" s="10">
        <v>0.80134582519531194</v>
      </c>
      <c r="M21">
        <v>0.30031967163085899</v>
      </c>
      <c r="N21">
        <v>7.8407230377197301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4.9747390747070304</v>
      </c>
      <c r="U21">
        <v>4.5059680938720703</v>
      </c>
      <c r="V21">
        <v>4.4059338569641104</v>
      </c>
      <c r="W21" s="17">
        <v>0.100034236907959</v>
      </c>
      <c r="X21">
        <v>0.56880521774292003</v>
      </c>
      <c r="Y21">
        <v>0.56880521774292003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x14ac:dyDescent="0.15">
      <c r="A22" s="6">
        <v>10</v>
      </c>
      <c r="B22">
        <v>18</v>
      </c>
      <c r="C22">
        <v>2</v>
      </c>
      <c r="D22">
        <v>10</v>
      </c>
      <c r="E22">
        <v>10</v>
      </c>
      <c r="F22">
        <v>10</v>
      </c>
      <c r="G22">
        <v>0</v>
      </c>
      <c r="H22">
        <v>8</v>
      </c>
      <c r="I22">
        <v>2</v>
      </c>
      <c r="J22">
        <v>0.9</v>
      </c>
      <c r="K22" s="3">
        <v>9.4220714569091797</v>
      </c>
      <c r="L22" s="10">
        <v>0.80937194824218694</v>
      </c>
      <c r="M22">
        <v>0.32625579833984403</v>
      </c>
      <c r="N22">
        <v>8.3502616882324201</v>
      </c>
      <c r="O22">
        <v>6</v>
      </c>
      <c r="P22">
        <v>6</v>
      </c>
      <c r="Q22">
        <v>15</v>
      </c>
      <c r="R22" s="16">
        <v>0.4</v>
      </c>
      <c r="S22" s="16">
        <f t="shared" si="0"/>
        <v>0.6</v>
      </c>
      <c r="T22">
        <v>4.9070892333984402</v>
      </c>
      <c r="U22">
        <v>4.4338440895080602</v>
      </c>
      <c r="V22">
        <v>4.3392705917358398</v>
      </c>
      <c r="W22" s="17">
        <v>9.4573497772216797E-2</v>
      </c>
      <c r="X22">
        <v>0.56781864166259799</v>
      </c>
      <c r="Y22">
        <v>0.56781864166259799</v>
      </c>
      <c r="Z22">
        <v>0.6</v>
      </c>
      <c r="AA22">
        <v>0.9</v>
      </c>
      <c r="AB22">
        <v>0.6</v>
      </c>
      <c r="AC22">
        <v>0.72</v>
      </c>
      <c r="AD22">
        <v>0.1</v>
      </c>
      <c r="AE22">
        <v>0.3</v>
      </c>
    </row>
    <row r="23" spans="1:31" x14ac:dyDescent="0.15">
      <c r="A23" s="6">
        <v>354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11.8744087219238</v>
      </c>
      <c r="L23" s="10">
        <v>0.70819473266601596</v>
      </c>
      <c r="M23">
        <v>0.483871459960937</v>
      </c>
      <c r="N23">
        <v>10.163694381713899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5.0078620910644496</v>
      </c>
      <c r="U23">
        <v>4.6017813682556197</v>
      </c>
      <c r="V23">
        <v>4.4419045448303196</v>
      </c>
      <c r="W23" s="17">
        <v>0.159876823425293</v>
      </c>
      <c r="X23">
        <v>0.56595754623413097</v>
      </c>
      <c r="Y23">
        <v>0.56595754623413097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29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12.5931129455566</v>
      </c>
      <c r="L24" s="10">
        <v>0.74336242675781194</v>
      </c>
      <c r="M24">
        <v>0.52129745483398404</v>
      </c>
      <c r="N24">
        <v>10.9457340240478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5.3586044311523402</v>
      </c>
      <c r="U24">
        <v>4.8966689109802202</v>
      </c>
      <c r="V24">
        <v>4.73803806304932</v>
      </c>
      <c r="W24" s="17">
        <v>0.15863084793090801</v>
      </c>
      <c r="X24">
        <v>0.62056636810302701</v>
      </c>
      <c r="Y24">
        <v>0.62056636810302701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8">
        <v>163</v>
      </c>
      <c r="B25" s="1">
        <v>17</v>
      </c>
      <c r="C25" s="1">
        <v>3</v>
      </c>
      <c r="D25" s="1">
        <v>10</v>
      </c>
      <c r="E25" s="1">
        <v>10</v>
      </c>
      <c r="F25" s="1">
        <v>10</v>
      </c>
      <c r="G25" s="1">
        <v>0</v>
      </c>
      <c r="H25" s="1">
        <v>7</v>
      </c>
      <c r="I25" s="1">
        <v>3</v>
      </c>
      <c r="J25" s="1">
        <v>0.85</v>
      </c>
      <c r="K25" s="12">
        <v>7.4256305694580096</v>
      </c>
      <c r="L25" s="12">
        <v>0.83473587036132801</v>
      </c>
      <c r="M25" s="1">
        <v>0.332138061523437</v>
      </c>
      <c r="N25" s="1">
        <v>7.7402610778808603</v>
      </c>
      <c r="O25" s="1">
        <v>6</v>
      </c>
      <c r="P25" s="1">
        <v>6</v>
      </c>
      <c r="Q25" s="1">
        <v>14</v>
      </c>
      <c r="R25" s="19">
        <v>0.42859999999999998</v>
      </c>
      <c r="S25" s="19">
        <f t="shared" si="0"/>
        <v>0.6</v>
      </c>
      <c r="T25" s="1">
        <v>4.3062992095947301</v>
      </c>
      <c r="U25" s="1">
        <v>3.8120882511138898</v>
      </c>
      <c r="V25" s="1">
        <v>3.8161759376525901</v>
      </c>
      <c r="W25" s="12">
        <v>4.0876865386962899E-3</v>
      </c>
      <c r="X25" s="1">
        <v>0.490123271942139</v>
      </c>
      <c r="Y25" s="1">
        <v>0.490123271942139</v>
      </c>
      <c r="Z25" s="1">
        <v>0.6</v>
      </c>
      <c r="AA25" s="1">
        <v>0.8</v>
      </c>
      <c r="AB25" s="1">
        <v>0.57142857142857095</v>
      </c>
      <c r="AC25" s="1">
        <v>0.66666666666666696</v>
      </c>
      <c r="AD25" s="1">
        <v>0.2</v>
      </c>
      <c r="AE25" s="1">
        <v>0.2</v>
      </c>
    </row>
    <row r="26" spans="1:31" x14ac:dyDescent="0.15">
      <c r="A26" s="6">
        <v>704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10.0881690979004</v>
      </c>
      <c r="L26" s="10">
        <v>0.95921325683593694</v>
      </c>
      <c r="M26">
        <v>0.46197509765625</v>
      </c>
      <c r="N26">
        <v>8.9249973297119105</v>
      </c>
      <c r="O26">
        <v>8</v>
      </c>
      <c r="P26">
        <v>8</v>
      </c>
      <c r="Q26">
        <v>18</v>
      </c>
      <c r="R26" s="16">
        <v>0.44440000000000002</v>
      </c>
      <c r="S26" s="16">
        <f t="shared" si="0"/>
        <v>0.8</v>
      </c>
      <c r="T26">
        <v>4.8395233154296902</v>
      </c>
      <c r="U26">
        <v>4.3516135215759304</v>
      </c>
      <c r="V26">
        <v>4.2429437637329102</v>
      </c>
      <c r="W26" s="17">
        <v>0.10866975784301799</v>
      </c>
      <c r="X26">
        <v>0.59657955169677701</v>
      </c>
      <c r="Y26">
        <v>0.59657955169677701</v>
      </c>
      <c r="Z26">
        <v>0.8</v>
      </c>
      <c r="AA26">
        <v>1</v>
      </c>
      <c r="AB26">
        <v>0.55555555555555602</v>
      </c>
      <c r="AC26">
        <v>0.71428571428571397</v>
      </c>
      <c r="AD26">
        <v>0</v>
      </c>
      <c r="AE26">
        <v>0.2</v>
      </c>
    </row>
    <row r="27" spans="1:31" s="2" customFormat="1" x14ac:dyDescent="0.15">
      <c r="A27" s="7">
        <v>647</v>
      </c>
      <c r="B27" s="2">
        <v>18</v>
      </c>
      <c r="C27" s="2">
        <v>2</v>
      </c>
      <c r="D27" s="2">
        <v>10</v>
      </c>
      <c r="E27" s="2">
        <v>10</v>
      </c>
      <c r="F27" s="2">
        <v>10</v>
      </c>
      <c r="G27" s="2">
        <v>0</v>
      </c>
      <c r="H27" s="2">
        <v>8</v>
      </c>
      <c r="I27" s="2">
        <v>2</v>
      </c>
      <c r="J27" s="2">
        <v>0.9</v>
      </c>
      <c r="K27" s="11">
        <v>9.5322151184081996</v>
      </c>
      <c r="L27" s="11">
        <v>0.96229171752929699</v>
      </c>
      <c r="M27" s="2">
        <v>0.446945190429687</v>
      </c>
      <c r="N27" s="2">
        <v>8.1356830596923793</v>
      </c>
      <c r="O27" s="2">
        <v>7</v>
      </c>
      <c r="P27" s="2">
        <v>7</v>
      </c>
      <c r="Q27" s="2">
        <v>17</v>
      </c>
      <c r="R27" s="18">
        <v>0.4118</v>
      </c>
      <c r="S27" s="18">
        <f t="shared" si="0"/>
        <v>0.7</v>
      </c>
      <c r="T27" s="2">
        <v>4.8914337158203098</v>
      </c>
      <c r="U27" s="2">
        <v>4.42026615142822</v>
      </c>
      <c r="V27" s="2">
        <v>4.3021445274353001</v>
      </c>
      <c r="W27" s="11">
        <v>0.11812162399292001</v>
      </c>
      <c r="X27" s="2">
        <v>0.58928918838500999</v>
      </c>
      <c r="Y27" s="2">
        <v>0.58928918838500999</v>
      </c>
      <c r="Z27" s="2">
        <v>0.7</v>
      </c>
      <c r="AA27" s="2">
        <v>1</v>
      </c>
      <c r="AB27" s="2">
        <v>0.58823529411764697</v>
      </c>
      <c r="AC27" s="2">
        <v>0.74074074074074103</v>
      </c>
      <c r="AD27" s="2">
        <v>0</v>
      </c>
      <c r="AE27" s="2">
        <v>0.3</v>
      </c>
    </row>
    <row r="28" spans="1:31" x14ac:dyDescent="0.15">
      <c r="A28" s="6">
        <v>782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 s="3">
        <v>8.8956718444824201</v>
      </c>
      <c r="L28" s="10">
        <v>7.2895488739013699</v>
      </c>
      <c r="M28">
        <v>7.1729927062988299</v>
      </c>
      <c r="N28">
        <v>5.1872310638427699</v>
      </c>
      <c r="O28">
        <v>0</v>
      </c>
      <c r="P28">
        <v>0</v>
      </c>
      <c r="Q28">
        <v>10</v>
      </c>
      <c r="R28" s="16">
        <v>0</v>
      </c>
      <c r="S28" s="16">
        <f t="shared" ref="S28:S81" si="1">O28/E28</f>
        <v>0</v>
      </c>
      <c r="T28">
        <v>2.13729667663574</v>
      </c>
      <c r="U28">
        <v>2.0931930541992201</v>
      </c>
      <c r="V28">
        <v>1.6500647068023699</v>
      </c>
      <c r="W28" s="17">
        <v>0.44312834739685097</v>
      </c>
      <c r="X28">
        <v>0.48723196983337402</v>
      </c>
      <c r="Y28">
        <v>0.48723196983337402</v>
      </c>
      <c r="Z28">
        <v>0</v>
      </c>
      <c r="AA28">
        <v>1</v>
      </c>
      <c r="AB28">
        <v>1</v>
      </c>
      <c r="AC28">
        <v>1</v>
      </c>
      <c r="AD28">
        <v>0</v>
      </c>
      <c r="AE28">
        <v>1</v>
      </c>
    </row>
    <row r="29" spans="1:31" x14ac:dyDescent="0.15">
      <c r="A29" s="6">
        <v>531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8.5826892852783203</v>
      </c>
      <c r="L29" s="10">
        <v>4.29248046875</v>
      </c>
      <c r="M29">
        <v>1.9749679565429701</v>
      </c>
      <c r="N29">
        <v>6.8630084991455096</v>
      </c>
      <c r="O29">
        <v>4</v>
      </c>
      <c r="P29">
        <v>4</v>
      </c>
      <c r="Q29">
        <v>14</v>
      </c>
      <c r="R29" s="16">
        <v>0.28570000000000001</v>
      </c>
      <c r="S29" s="16">
        <f t="shared" si="1"/>
        <v>0.4</v>
      </c>
      <c r="T29">
        <v>3.41282081604004</v>
      </c>
      <c r="U29">
        <v>3.0024070739746098</v>
      </c>
      <c r="V29">
        <v>2.8293726444244398</v>
      </c>
      <c r="W29" s="17">
        <v>0.17303442955017101</v>
      </c>
      <c r="X29">
        <v>0.58344817161560103</v>
      </c>
      <c r="Y29">
        <v>0.58344817161560103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6">
        <v>259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 s="3">
        <v>7.7890758514404297</v>
      </c>
      <c r="L30" s="10">
        <v>3.7769069671630899</v>
      </c>
      <c r="M30">
        <v>1.3085861206054701</v>
      </c>
      <c r="N30">
        <v>5.9165477752685502</v>
      </c>
      <c r="O30">
        <v>2</v>
      </c>
      <c r="P30">
        <v>2</v>
      </c>
      <c r="Q30">
        <v>12</v>
      </c>
      <c r="R30" s="16">
        <v>0.16669999999999999</v>
      </c>
      <c r="S30" s="16">
        <f t="shared" si="1"/>
        <v>0.2</v>
      </c>
      <c r="T30">
        <v>3.3231391906738299</v>
      </c>
      <c r="U30">
        <v>2.94778251647949</v>
      </c>
      <c r="V30">
        <v>2.7789003849029501</v>
      </c>
      <c r="W30" s="17">
        <v>0.168882131576538</v>
      </c>
      <c r="X30">
        <v>0.54423880577087402</v>
      </c>
      <c r="Y30">
        <v>0.54423880577087402</v>
      </c>
      <c r="Z30">
        <v>0.2</v>
      </c>
      <c r="AA30">
        <v>1</v>
      </c>
      <c r="AB30">
        <v>0.83333333333333304</v>
      </c>
      <c r="AC30">
        <v>0.90909090909090895</v>
      </c>
      <c r="AD30">
        <v>0</v>
      </c>
      <c r="AE30">
        <v>0.8</v>
      </c>
    </row>
    <row r="31" spans="1:31" x14ac:dyDescent="0.15">
      <c r="A31" s="8">
        <v>382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2">
        <v>8.3894462585449201</v>
      </c>
      <c r="L31" s="12">
        <v>6.0538787841796902</v>
      </c>
      <c r="M31" s="1">
        <v>1.9577674865722701</v>
      </c>
      <c r="N31" s="1">
        <v>6.5577087402343697</v>
      </c>
      <c r="O31" s="1">
        <v>1</v>
      </c>
      <c r="P31" s="1">
        <v>1</v>
      </c>
      <c r="Q31" s="1">
        <v>11</v>
      </c>
      <c r="R31" s="19">
        <v>9.0899999999999995E-2</v>
      </c>
      <c r="S31" s="19">
        <f t="shared" si="1"/>
        <v>0.1</v>
      </c>
      <c r="T31" s="1">
        <v>2.78518486022949</v>
      </c>
      <c r="U31" s="1">
        <v>2.4400777816772501</v>
      </c>
      <c r="V31" s="1">
        <v>2.2554919719696001</v>
      </c>
      <c r="W31" s="12">
        <v>0.18458580970764199</v>
      </c>
      <c r="X31" s="1">
        <v>0.52969288825988803</v>
      </c>
      <c r="Y31" s="1">
        <v>0.52969288825988803</v>
      </c>
      <c r="Z31" s="1">
        <v>0.1</v>
      </c>
      <c r="AA31" s="1">
        <v>1</v>
      </c>
      <c r="AB31" s="1">
        <v>0.90909090909090895</v>
      </c>
      <c r="AC31" s="1">
        <v>0.952380952380952</v>
      </c>
      <c r="AD31" s="1">
        <v>0</v>
      </c>
      <c r="AE31" s="1">
        <v>0.9</v>
      </c>
    </row>
    <row r="32" spans="1:31" x14ac:dyDescent="0.15">
      <c r="A32" s="6">
        <v>830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 s="3">
        <v>8.7719039916992205</v>
      </c>
      <c r="L32" s="10">
        <v>7.6750564575195304</v>
      </c>
      <c r="M32">
        <v>8.4773979187011701</v>
      </c>
      <c r="N32">
        <v>6.4871406555175799</v>
      </c>
      <c r="O32">
        <v>0</v>
      </c>
      <c r="P32">
        <v>0</v>
      </c>
      <c r="Q32">
        <v>10</v>
      </c>
      <c r="R32" s="16">
        <v>0</v>
      </c>
      <c r="S32" s="16">
        <f t="shared" si="1"/>
        <v>0</v>
      </c>
      <c r="T32">
        <v>2.1371917724609402</v>
      </c>
      <c r="U32">
        <v>2.08469486236572</v>
      </c>
      <c r="V32">
        <v>1.65712606906891</v>
      </c>
      <c r="W32" s="17">
        <v>0.42756879329681402</v>
      </c>
      <c r="X32">
        <v>0.48006570339202898</v>
      </c>
      <c r="Y32">
        <v>0.48006570339202898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</row>
    <row r="33" spans="1:31" x14ac:dyDescent="0.15">
      <c r="A33" s="6">
        <v>930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9.0334587097168004</v>
      </c>
      <c r="L33" s="10">
        <v>5.8283729553222701</v>
      </c>
      <c r="M33">
        <v>4.8437232971191397</v>
      </c>
      <c r="N33">
        <v>4.4408721923828098</v>
      </c>
      <c r="O33">
        <v>1</v>
      </c>
      <c r="P33">
        <v>1</v>
      </c>
      <c r="Q33">
        <v>11</v>
      </c>
      <c r="R33" s="16">
        <v>9.0899999999999995E-2</v>
      </c>
      <c r="S33" s="16">
        <f t="shared" si="1"/>
        <v>0.1</v>
      </c>
      <c r="T33">
        <v>2.7082576751709002</v>
      </c>
      <c r="U33">
        <v>2.61170506477356</v>
      </c>
      <c r="V33">
        <v>2.18743848800659</v>
      </c>
      <c r="W33" s="17">
        <v>0.424266576766968</v>
      </c>
      <c r="X33">
        <v>0.52081918716430697</v>
      </c>
      <c r="Y33">
        <v>0.52081918716430697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6">
        <v>950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 s="3">
        <v>8.6675167083740199</v>
      </c>
      <c r="L34" s="10">
        <v>4.2599201202392596</v>
      </c>
      <c r="M34">
        <v>0.141372680664062</v>
      </c>
      <c r="N34">
        <v>8.8083477020263707</v>
      </c>
      <c r="O34">
        <v>3</v>
      </c>
      <c r="P34">
        <v>3</v>
      </c>
      <c r="Q34">
        <v>13</v>
      </c>
      <c r="R34" s="16">
        <v>0.23080000000000001</v>
      </c>
      <c r="S34" s="16">
        <f t="shared" si="1"/>
        <v>0.3</v>
      </c>
      <c r="T34">
        <v>2.8101425170898402</v>
      </c>
      <c r="U34">
        <v>2.26533007621765</v>
      </c>
      <c r="V34">
        <v>2.2691600322723402</v>
      </c>
      <c r="W34" s="17">
        <v>3.8299560546875E-3</v>
      </c>
      <c r="X34">
        <v>0.54098248481750499</v>
      </c>
      <c r="Y34">
        <v>0.54098248481750499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8">
        <v>944</v>
      </c>
      <c r="B35" s="1">
        <v>13</v>
      </c>
      <c r="C35" s="1">
        <v>7</v>
      </c>
      <c r="D35" s="1">
        <v>10</v>
      </c>
      <c r="E35" s="1">
        <v>10</v>
      </c>
      <c r="F35" s="1">
        <v>10</v>
      </c>
      <c r="G35" s="1">
        <v>0</v>
      </c>
      <c r="H35" s="1">
        <v>3</v>
      </c>
      <c r="I35" s="1">
        <v>7</v>
      </c>
      <c r="J35" s="1">
        <v>0.65</v>
      </c>
      <c r="K35" s="12">
        <v>8.2326736450195295</v>
      </c>
      <c r="L35" s="12">
        <v>4.9250335693359402</v>
      </c>
      <c r="M35" s="1">
        <v>1.24188232421875</v>
      </c>
      <c r="N35" s="1">
        <v>5.7638072967529297</v>
      </c>
      <c r="O35" s="1">
        <v>2</v>
      </c>
      <c r="P35" s="1">
        <v>2</v>
      </c>
      <c r="Q35" s="1">
        <v>12</v>
      </c>
      <c r="R35" s="19">
        <v>0.16669999999999999</v>
      </c>
      <c r="S35" s="19">
        <f t="shared" si="1"/>
        <v>0.2</v>
      </c>
      <c r="T35" s="1">
        <v>2.97713279724121</v>
      </c>
      <c r="U35" s="1">
        <v>2.6054446697235099</v>
      </c>
      <c r="V35" s="1">
        <v>2.4249529838561998</v>
      </c>
      <c r="W35" s="12">
        <v>0.18049168586730999</v>
      </c>
      <c r="X35" s="1">
        <v>0.55217981338500999</v>
      </c>
      <c r="Y35" s="1">
        <v>0.55217981338500999</v>
      </c>
      <c r="Z35" s="1">
        <v>0.2</v>
      </c>
      <c r="AA35" s="1">
        <v>1</v>
      </c>
      <c r="AB35" s="1">
        <v>0.83333333333333304</v>
      </c>
      <c r="AC35" s="1">
        <v>0.90909090909090895</v>
      </c>
      <c r="AD35" s="1">
        <v>0</v>
      </c>
      <c r="AE35" s="1">
        <v>0.8</v>
      </c>
    </row>
    <row r="36" spans="1:31" x14ac:dyDescent="0.15">
      <c r="A36" s="6">
        <v>178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8.3459815979003906</v>
      </c>
      <c r="L36" s="10">
        <v>5.3242092132568404</v>
      </c>
      <c r="M36">
        <v>4.0853462219238299</v>
      </c>
      <c r="N36">
        <v>3.56581687927246</v>
      </c>
      <c r="O36">
        <v>1</v>
      </c>
      <c r="P36">
        <v>1</v>
      </c>
      <c r="Q36">
        <v>11</v>
      </c>
      <c r="R36" s="16">
        <v>9.0899999999999995E-2</v>
      </c>
      <c r="S36" s="16">
        <f t="shared" si="1"/>
        <v>0.1</v>
      </c>
      <c r="T36">
        <v>2.8318958282470699</v>
      </c>
      <c r="U36">
        <v>2.7203555107116699</v>
      </c>
      <c r="V36">
        <v>2.3155884742736799</v>
      </c>
      <c r="W36" s="17">
        <v>0.404767036437988</v>
      </c>
      <c r="X36">
        <v>0.516307353973389</v>
      </c>
      <c r="Y36">
        <v>0.516307353973389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6">
        <v>215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8.4589786529540998</v>
      </c>
      <c r="L37" s="10">
        <v>5.7066879272460902</v>
      </c>
      <c r="M37">
        <v>5.0379467010498002</v>
      </c>
      <c r="N37">
        <v>4.1670913696289098</v>
      </c>
      <c r="O37">
        <v>0</v>
      </c>
      <c r="P37">
        <v>0</v>
      </c>
      <c r="Q37">
        <v>10</v>
      </c>
      <c r="R37" s="16">
        <v>0</v>
      </c>
      <c r="S37" s="16">
        <f t="shared" si="1"/>
        <v>0</v>
      </c>
      <c r="T37">
        <v>2.9849777221679701</v>
      </c>
      <c r="U37">
        <v>2.8662428855896001</v>
      </c>
      <c r="V37">
        <v>2.4659724235534699</v>
      </c>
      <c r="W37" s="17">
        <v>0.40027046203613298</v>
      </c>
      <c r="X37">
        <v>0.51900529861450195</v>
      </c>
      <c r="Y37">
        <v>0.51900529861450195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</row>
    <row r="38" spans="1:31" x14ac:dyDescent="0.15">
      <c r="A38" s="6">
        <v>557</v>
      </c>
      <c r="B38">
        <v>17</v>
      </c>
      <c r="C38">
        <v>3</v>
      </c>
      <c r="D38">
        <v>10</v>
      </c>
      <c r="E38">
        <v>10</v>
      </c>
      <c r="F38">
        <v>10</v>
      </c>
      <c r="G38">
        <v>0</v>
      </c>
      <c r="H38">
        <v>7</v>
      </c>
      <c r="I38">
        <v>3</v>
      </c>
      <c r="J38">
        <v>0.85</v>
      </c>
      <c r="K38" s="3">
        <v>8.6429004669189506</v>
      </c>
      <c r="L38" s="10">
        <v>3.4898815155029301</v>
      </c>
      <c r="M38">
        <v>3.3616695404052699</v>
      </c>
      <c r="N38">
        <v>6.9340877532959002</v>
      </c>
      <c r="O38">
        <v>6</v>
      </c>
      <c r="P38">
        <v>6</v>
      </c>
      <c r="Q38">
        <v>15</v>
      </c>
      <c r="R38" s="16">
        <v>0.4</v>
      </c>
      <c r="S38" s="16">
        <f t="shared" si="1"/>
        <v>0.6</v>
      </c>
      <c r="T38">
        <v>3.9486217498779301</v>
      </c>
      <c r="U38">
        <v>3.5956997871398899</v>
      </c>
      <c r="V38">
        <v>3.4285111427307098</v>
      </c>
      <c r="W38" s="17">
        <v>0.16718864440917999</v>
      </c>
      <c r="X38">
        <v>0.52011060714721702</v>
      </c>
      <c r="Y38">
        <v>0.52011060714721702</v>
      </c>
      <c r="Z38">
        <v>0.6</v>
      </c>
      <c r="AA38">
        <v>0.9</v>
      </c>
      <c r="AB38">
        <v>0.6</v>
      </c>
      <c r="AC38">
        <v>0.72</v>
      </c>
      <c r="AD38">
        <v>0.1</v>
      </c>
      <c r="AE38">
        <v>0.3</v>
      </c>
    </row>
    <row r="39" spans="1:31" x14ac:dyDescent="0.15">
      <c r="A39" s="6">
        <v>820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9.3573627471923793</v>
      </c>
      <c r="L39" s="10">
        <v>3.4400177001953098</v>
      </c>
      <c r="M39">
        <v>1.18503570556641</v>
      </c>
      <c r="N39">
        <v>7.3247261047363299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3.0999946594238299</v>
      </c>
      <c r="U39">
        <v>2.73641777038574</v>
      </c>
      <c r="V39">
        <v>2.56048488616943</v>
      </c>
      <c r="W39" s="17">
        <v>0.17593288421630901</v>
      </c>
      <c r="X39">
        <v>0.53950977325439498</v>
      </c>
      <c r="Y39">
        <v>0.53950977325439498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494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8.9957275390625</v>
      </c>
      <c r="L40" s="10">
        <v>5.2110691070556596</v>
      </c>
      <c r="M40">
        <v>4.51474952697754</v>
      </c>
      <c r="N40">
        <v>4.5669574737548801</v>
      </c>
      <c r="O40">
        <v>1</v>
      </c>
      <c r="P40">
        <v>1</v>
      </c>
      <c r="Q40">
        <v>11</v>
      </c>
      <c r="R40" s="16">
        <v>9.0899999999999995E-2</v>
      </c>
      <c r="S40" s="16">
        <f t="shared" si="1"/>
        <v>0.1</v>
      </c>
      <c r="T40">
        <v>3.0062236785888699</v>
      </c>
      <c r="U40">
        <v>2.8743541240692099</v>
      </c>
      <c r="V40">
        <v>2.47811627388</v>
      </c>
      <c r="W40" s="17">
        <v>0.39623785018920898</v>
      </c>
      <c r="X40">
        <v>0.52810740470886197</v>
      </c>
      <c r="Y40">
        <v>0.52810740470886197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6">
        <v>474</v>
      </c>
      <c r="B41">
        <v>13</v>
      </c>
      <c r="C41">
        <v>7</v>
      </c>
      <c r="D41">
        <v>10</v>
      </c>
      <c r="E41">
        <v>10</v>
      </c>
      <c r="F41">
        <v>9</v>
      </c>
      <c r="G41">
        <v>1</v>
      </c>
      <c r="H41">
        <v>4</v>
      </c>
      <c r="I41">
        <v>6</v>
      </c>
      <c r="J41">
        <v>0.65</v>
      </c>
      <c r="K41" s="3">
        <v>7.8971233367919904</v>
      </c>
      <c r="L41" s="10">
        <v>3.4597053527832</v>
      </c>
      <c r="M41">
        <v>0.61443710327148404</v>
      </c>
      <c r="N41">
        <v>6.3514308929443404</v>
      </c>
      <c r="O41">
        <v>3</v>
      </c>
      <c r="P41">
        <v>3</v>
      </c>
      <c r="Q41">
        <v>11</v>
      </c>
      <c r="R41" s="16">
        <v>0.2727</v>
      </c>
      <c r="S41" s="16">
        <f t="shared" si="1"/>
        <v>0.3</v>
      </c>
      <c r="T41">
        <v>2.9463424682617201</v>
      </c>
      <c r="U41">
        <v>2.5359339714050302</v>
      </c>
      <c r="V41">
        <v>2.52812623977661</v>
      </c>
      <c r="W41" s="17">
        <v>7.8077316284179696E-3</v>
      </c>
      <c r="X41">
        <v>0.41821622848510698</v>
      </c>
      <c r="Y41">
        <v>0.41821622848510698</v>
      </c>
      <c r="Z41">
        <v>0.3</v>
      </c>
      <c r="AA41">
        <v>0.8</v>
      </c>
      <c r="AB41">
        <v>0.72727272727272696</v>
      </c>
      <c r="AC41">
        <v>0.76190476190476197</v>
      </c>
      <c r="AD41">
        <v>0.2</v>
      </c>
      <c r="AE41">
        <v>0.5</v>
      </c>
    </row>
    <row r="42" spans="1:31" s="1" customFormat="1" x14ac:dyDescent="0.15">
      <c r="A42" s="6">
        <v>826</v>
      </c>
      <c r="B42">
        <v>13</v>
      </c>
      <c r="C42">
        <v>7</v>
      </c>
      <c r="D42">
        <v>10</v>
      </c>
      <c r="E42">
        <v>10</v>
      </c>
      <c r="F42">
        <v>9</v>
      </c>
      <c r="G42">
        <v>1</v>
      </c>
      <c r="H42">
        <v>4</v>
      </c>
      <c r="I42">
        <v>6</v>
      </c>
      <c r="J42">
        <v>0.65</v>
      </c>
      <c r="K42" s="3">
        <v>7.3606605529785201</v>
      </c>
      <c r="L42" s="10">
        <v>3.1785659790039098</v>
      </c>
      <c r="M42">
        <v>0.79636383056640603</v>
      </c>
      <c r="N42">
        <v>6.4848976135253897</v>
      </c>
      <c r="O42">
        <v>4</v>
      </c>
      <c r="P42">
        <v>4</v>
      </c>
      <c r="Q42">
        <v>13</v>
      </c>
      <c r="R42" s="16">
        <v>0.30769999999999997</v>
      </c>
      <c r="S42" s="16">
        <f t="shared" si="1"/>
        <v>0.4</v>
      </c>
      <c r="T42">
        <v>2.875732421875</v>
      </c>
      <c r="U42">
        <v>2.5069985389709499</v>
      </c>
      <c r="V42">
        <v>2.48158931732178</v>
      </c>
      <c r="W42" s="17">
        <v>2.5409221649169901E-2</v>
      </c>
      <c r="X42">
        <v>0.39414310455322299</v>
      </c>
      <c r="Y42">
        <v>0.39414310455322299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6">
        <v>88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9.6956272125244105</v>
      </c>
      <c r="L43" s="10">
        <v>4.5290679931640598</v>
      </c>
      <c r="M43">
        <v>1.565185546875</v>
      </c>
      <c r="N43">
        <v>7.9766082763671902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3.0759716033935498</v>
      </c>
      <c r="U43">
        <v>2.6498761177063002</v>
      </c>
      <c r="V43">
        <v>2.48664426803589</v>
      </c>
      <c r="W43" s="17">
        <v>0.16323184967040999</v>
      </c>
      <c r="X43">
        <v>0.58932733535766602</v>
      </c>
      <c r="Y43">
        <v>0.58932733535766602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379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 s="3">
        <v>9.9219417572021502</v>
      </c>
      <c r="L44" s="10">
        <v>4.590576171875</v>
      </c>
      <c r="M44">
        <v>4.0609836578369096</v>
      </c>
      <c r="N44">
        <v>5.8509216308593697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3.4917297363281201</v>
      </c>
      <c r="U44">
        <v>3.3197002410888699</v>
      </c>
      <c r="V44">
        <v>2.9272942543029798</v>
      </c>
      <c r="W44" s="17">
        <v>0.392405986785889</v>
      </c>
      <c r="X44">
        <v>0.56443548202514604</v>
      </c>
      <c r="Y44">
        <v>0.56443548202514604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726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8.6868381500244105</v>
      </c>
      <c r="L45" s="10">
        <v>5.0645408630371103</v>
      </c>
      <c r="M45">
        <v>4.42893409729004</v>
      </c>
      <c r="N45">
        <v>4.4481468200683603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3.0638561248779301</v>
      </c>
      <c r="U45">
        <v>2.9203443527221702</v>
      </c>
      <c r="V45">
        <v>2.5284399986267099</v>
      </c>
      <c r="W45" s="17">
        <v>0.39190435409545898</v>
      </c>
      <c r="X45">
        <v>0.53541612625122104</v>
      </c>
      <c r="Y45">
        <v>0.53541612625122104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934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 s="3">
        <v>8.6188640594482404</v>
      </c>
      <c r="L46" s="10">
        <v>4.1744632720947301</v>
      </c>
      <c r="M46">
        <v>0.104656219482422</v>
      </c>
      <c r="N46">
        <v>9.0006752014160192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2.9652175903320299</v>
      </c>
      <c r="U46">
        <v>2.3937900066375701</v>
      </c>
      <c r="V46">
        <v>2.41355681419373</v>
      </c>
      <c r="W46" s="17">
        <v>1.9766807556152299E-2</v>
      </c>
      <c r="X46">
        <v>0.551660776138306</v>
      </c>
      <c r="Y46">
        <v>0.551660776138306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6">
        <v>638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 s="3">
        <v>8.5881671905517596</v>
      </c>
      <c r="L47" s="10">
        <v>5.4736576080322301</v>
      </c>
      <c r="M47">
        <v>4.4607830047607404</v>
      </c>
      <c r="N47">
        <v>4.2032775878906197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2.98781394958496</v>
      </c>
      <c r="U47">
        <v>2.8401694297790501</v>
      </c>
      <c r="V47">
        <v>2.45045042037964</v>
      </c>
      <c r="W47" s="17">
        <v>0.38971900939941401</v>
      </c>
      <c r="X47">
        <v>0.53736352920532204</v>
      </c>
      <c r="Y47">
        <v>0.53736352920532204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139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7.91512107849121</v>
      </c>
      <c r="L48" s="10">
        <v>3.0504188537597701</v>
      </c>
      <c r="M48">
        <v>0.32053756713867199</v>
      </c>
      <c r="N48">
        <v>7.6119632720947301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3.1472129821777299</v>
      </c>
      <c r="U48">
        <v>2.64344978332519</v>
      </c>
      <c r="V48">
        <v>2.6132624149322501</v>
      </c>
      <c r="W48" s="17">
        <v>3.0187368392944301E-2</v>
      </c>
      <c r="X48">
        <v>0.53395056724548295</v>
      </c>
      <c r="Y48">
        <v>0.53395056724548295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887</v>
      </c>
      <c r="B49">
        <v>18</v>
      </c>
      <c r="C49">
        <v>2</v>
      </c>
      <c r="D49">
        <v>10</v>
      </c>
      <c r="E49">
        <v>10</v>
      </c>
      <c r="F49">
        <v>10</v>
      </c>
      <c r="G49">
        <v>0</v>
      </c>
      <c r="H49">
        <v>8</v>
      </c>
      <c r="I49">
        <v>2</v>
      </c>
      <c r="J49">
        <v>0.9</v>
      </c>
      <c r="K49" s="3">
        <v>10.2275581359863</v>
      </c>
      <c r="L49" s="10">
        <v>3.8743839263915998</v>
      </c>
      <c r="M49">
        <v>3.3857994079589799</v>
      </c>
      <c r="N49">
        <v>5.4985122680664098</v>
      </c>
      <c r="O49">
        <v>4</v>
      </c>
      <c r="P49">
        <v>4</v>
      </c>
      <c r="Q49">
        <v>14</v>
      </c>
      <c r="R49" s="16">
        <v>0.28570000000000001</v>
      </c>
      <c r="S49" s="16">
        <f t="shared" si="1"/>
        <v>0.4</v>
      </c>
      <c r="T49">
        <v>4.1704597473144496</v>
      </c>
      <c r="U49">
        <v>3.9681935310363801</v>
      </c>
      <c r="V49">
        <v>3.58179712295532</v>
      </c>
      <c r="W49" s="17">
        <v>0.38639640808105502</v>
      </c>
      <c r="X49">
        <v>0.58866262435913097</v>
      </c>
      <c r="Y49">
        <v>0.58866262435913097</v>
      </c>
      <c r="Z49">
        <v>0.4</v>
      </c>
      <c r="AA49">
        <v>1</v>
      </c>
      <c r="AB49">
        <v>0.71428571428571397</v>
      </c>
      <c r="AC49">
        <v>0.83333333333333304</v>
      </c>
      <c r="AD49">
        <v>0</v>
      </c>
      <c r="AE49">
        <v>0.6</v>
      </c>
    </row>
    <row r="50" spans="1:31" x14ac:dyDescent="0.15">
      <c r="A50" s="8">
        <v>687</v>
      </c>
      <c r="B50" s="1">
        <v>14</v>
      </c>
      <c r="C50" s="1">
        <v>6</v>
      </c>
      <c r="D50" s="1">
        <v>10</v>
      </c>
      <c r="E50" s="1">
        <v>10</v>
      </c>
      <c r="F50" s="1">
        <v>10</v>
      </c>
      <c r="G50" s="1">
        <v>0</v>
      </c>
      <c r="H50" s="1">
        <v>4</v>
      </c>
      <c r="I50" s="1">
        <v>6</v>
      </c>
      <c r="J50" s="1">
        <v>0.7</v>
      </c>
      <c r="K50" s="12">
        <v>8.3900222778320295</v>
      </c>
      <c r="L50" s="12">
        <v>5.8916149139404297</v>
      </c>
      <c r="M50" s="1">
        <v>4.6129894256591797</v>
      </c>
      <c r="N50" s="1">
        <v>4.1149749755859402</v>
      </c>
      <c r="O50" s="1">
        <v>1</v>
      </c>
      <c r="P50" s="1">
        <v>1</v>
      </c>
      <c r="Q50" s="1">
        <v>11</v>
      </c>
      <c r="R50" s="19">
        <v>9.0899999999999995E-2</v>
      </c>
      <c r="S50" s="19">
        <f t="shared" si="1"/>
        <v>0.1</v>
      </c>
      <c r="T50" s="1">
        <v>2.75750732421875</v>
      </c>
      <c r="U50" s="1">
        <v>2.6343932151794398</v>
      </c>
      <c r="V50" s="1">
        <v>2.2495560646057098</v>
      </c>
      <c r="W50" s="12">
        <v>0.38483715057373102</v>
      </c>
      <c r="X50" s="1">
        <v>0.507951259613037</v>
      </c>
      <c r="Y50" s="1">
        <v>0.507951259613037</v>
      </c>
      <c r="Z50" s="1">
        <v>0.1</v>
      </c>
      <c r="AA50" s="1">
        <v>1</v>
      </c>
      <c r="AB50" s="1">
        <v>0.90909090909090895</v>
      </c>
      <c r="AC50" s="1">
        <v>0.952380952380952</v>
      </c>
      <c r="AD50" s="1">
        <v>0</v>
      </c>
      <c r="AE50" s="1">
        <v>0.9</v>
      </c>
    </row>
    <row r="51" spans="1:31" x14ac:dyDescent="0.15">
      <c r="A51" s="8">
        <v>937</v>
      </c>
      <c r="B51" s="1">
        <v>15</v>
      </c>
      <c r="C51" s="1">
        <v>5</v>
      </c>
      <c r="D51" s="1">
        <v>10</v>
      </c>
      <c r="E51" s="1">
        <v>10</v>
      </c>
      <c r="F51" s="1">
        <v>10</v>
      </c>
      <c r="G51" s="1">
        <v>0</v>
      </c>
      <c r="H51" s="1">
        <v>5</v>
      </c>
      <c r="I51" s="1">
        <v>5</v>
      </c>
      <c r="J51" s="1">
        <v>0.75</v>
      </c>
      <c r="K51" s="12">
        <v>8.2729797363281197</v>
      </c>
      <c r="L51" s="12">
        <v>5.7072124481201199</v>
      </c>
      <c r="M51" s="1">
        <v>4.9558658599853498</v>
      </c>
      <c r="N51" s="1">
        <v>3.6288471221923801</v>
      </c>
      <c r="O51" s="1">
        <v>1</v>
      </c>
      <c r="P51" s="1">
        <v>1</v>
      </c>
      <c r="Q51" s="1">
        <v>11</v>
      </c>
      <c r="R51" s="19">
        <v>9.0899999999999995E-2</v>
      </c>
      <c r="S51" s="19">
        <f t="shared" si="1"/>
        <v>0.1</v>
      </c>
      <c r="T51" s="1">
        <v>2.7701549530029301</v>
      </c>
      <c r="U51" s="1">
        <v>2.6610579490661599</v>
      </c>
      <c r="V51" s="1">
        <v>2.27631616592407</v>
      </c>
      <c r="W51" s="12">
        <v>0.38474178314209001</v>
      </c>
      <c r="X51" s="1">
        <v>0.49383878707885698</v>
      </c>
      <c r="Y51" s="1">
        <v>0.49383878707885698</v>
      </c>
      <c r="Z51" s="1">
        <v>0.1</v>
      </c>
      <c r="AA51" s="1">
        <v>1</v>
      </c>
      <c r="AB51" s="1">
        <v>0.90909090909090895</v>
      </c>
      <c r="AC51" s="1">
        <v>0.952380952380952</v>
      </c>
      <c r="AD51" s="1">
        <v>0</v>
      </c>
      <c r="AE51" s="1">
        <v>0.9</v>
      </c>
    </row>
    <row r="52" spans="1:31" x14ac:dyDescent="0.15">
      <c r="A52" s="6">
        <v>479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8.4685764312744105</v>
      </c>
      <c r="L52" s="10">
        <v>5.1287879943847701</v>
      </c>
      <c r="M52">
        <v>3.6624755859375</v>
      </c>
      <c r="N52">
        <v>3.7469463348388699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3.0307636260986301</v>
      </c>
      <c r="U52">
        <v>2.8745484352111799</v>
      </c>
      <c r="V52">
        <v>2.4898514747619598</v>
      </c>
      <c r="W52" s="17">
        <v>0.38469696044921903</v>
      </c>
      <c r="X52">
        <v>0.54091215133667003</v>
      </c>
      <c r="Y52">
        <v>0.54091215133667003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6">
        <v>92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8.2816715240478498</v>
      </c>
      <c r="L53" s="10">
        <v>4.3887615203857404</v>
      </c>
      <c r="M53">
        <v>1.91437911987305</v>
      </c>
      <c r="N53">
        <v>5.6083049774169904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2.58152198791504</v>
      </c>
      <c r="U53">
        <v>2.3149232864379901</v>
      </c>
      <c r="V53">
        <v>2.09356021881104</v>
      </c>
      <c r="W53" s="17">
        <v>0.22136306762695299</v>
      </c>
      <c r="X53">
        <v>0.48796176910400402</v>
      </c>
      <c r="Y53">
        <v>0.48796176910400402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6">
        <v>45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 s="3">
        <v>9.7148513793945295</v>
      </c>
      <c r="L54" s="10">
        <v>5.0772686004638699</v>
      </c>
      <c r="M54">
        <v>4.31158447265625</v>
      </c>
      <c r="N54">
        <v>5.8151054382324201</v>
      </c>
      <c r="O54">
        <v>1</v>
      </c>
      <c r="P54">
        <v>1</v>
      </c>
      <c r="Q54">
        <v>11</v>
      </c>
      <c r="R54" s="16">
        <v>9.0899999999999995E-2</v>
      </c>
      <c r="S54" s="16">
        <f t="shared" si="1"/>
        <v>0.1</v>
      </c>
      <c r="T54">
        <v>2.9872684478759801</v>
      </c>
      <c r="U54">
        <v>2.8193924427032502</v>
      </c>
      <c r="V54">
        <v>2.4367551803588898</v>
      </c>
      <c r="W54" s="17">
        <v>0.38263726234436002</v>
      </c>
      <c r="X54">
        <v>0.55051326751708995</v>
      </c>
      <c r="Y54">
        <v>0.55051326751708995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6">
        <v>70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9.0762062072753906</v>
      </c>
      <c r="L55" s="10">
        <v>4.4665241241455096</v>
      </c>
      <c r="M55">
        <v>3.2010879516601598</v>
      </c>
      <c r="N55">
        <v>4.5192203521728498</v>
      </c>
      <c r="O55">
        <v>2</v>
      </c>
      <c r="P55">
        <v>2</v>
      </c>
      <c r="Q55">
        <v>12</v>
      </c>
      <c r="R55" s="16">
        <v>0.16669999999999999</v>
      </c>
      <c r="S55" s="16">
        <f t="shared" si="1"/>
        <v>0.2</v>
      </c>
      <c r="T55">
        <v>3.2431716918945299</v>
      </c>
      <c r="U55">
        <v>3.0643384456634499</v>
      </c>
      <c r="V55">
        <v>2.6821017265319802</v>
      </c>
      <c r="W55" s="17">
        <v>0.38223671913147</v>
      </c>
      <c r="X55">
        <v>0.56106996536254905</v>
      </c>
      <c r="Y55">
        <v>0.56106996536254905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6">
        <v>588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 s="3">
        <v>9.0789337158203107</v>
      </c>
      <c r="L56" s="10">
        <v>3.9120616912841801</v>
      </c>
      <c r="M56">
        <v>0.77730941772460904</v>
      </c>
      <c r="N56">
        <v>7.6925945281982404</v>
      </c>
      <c r="O56">
        <v>3</v>
      </c>
      <c r="P56">
        <v>3</v>
      </c>
      <c r="Q56">
        <v>13</v>
      </c>
      <c r="R56" s="16">
        <v>0.23080000000000001</v>
      </c>
      <c r="S56" s="16">
        <f t="shared" si="1"/>
        <v>0.3</v>
      </c>
      <c r="T56">
        <v>2.72343826293945</v>
      </c>
      <c r="U56">
        <v>2.3298029899597199</v>
      </c>
      <c r="V56">
        <v>2.21990990638733</v>
      </c>
      <c r="W56" s="17">
        <v>0.109893083572388</v>
      </c>
      <c r="X56">
        <v>0.50352835655212402</v>
      </c>
      <c r="Y56">
        <v>0.50352835655212402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8">
        <v>708</v>
      </c>
      <c r="B57" s="1">
        <v>15</v>
      </c>
      <c r="C57" s="1">
        <v>5</v>
      </c>
      <c r="D57" s="1">
        <v>10</v>
      </c>
      <c r="E57" s="1">
        <v>10</v>
      </c>
      <c r="F57" s="1">
        <v>10</v>
      </c>
      <c r="G57" s="1">
        <v>0</v>
      </c>
      <c r="H57" s="1">
        <v>5</v>
      </c>
      <c r="I57" s="1">
        <v>5</v>
      </c>
      <c r="J57" s="1">
        <v>0.75</v>
      </c>
      <c r="K57" s="12">
        <v>8.7745628356933594</v>
      </c>
      <c r="L57" s="12">
        <v>5.1227645874023402</v>
      </c>
      <c r="M57" s="1">
        <v>3.5468273162841801</v>
      </c>
      <c r="N57" s="1">
        <v>4.1517295837402299</v>
      </c>
      <c r="O57" s="1">
        <v>2</v>
      </c>
      <c r="P57" s="1">
        <v>2</v>
      </c>
      <c r="Q57" s="1">
        <v>12</v>
      </c>
      <c r="R57" s="19">
        <v>0.16669999999999999</v>
      </c>
      <c r="S57" s="19">
        <f t="shared" si="1"/>
        <v>0.2</v>
      </c>
      <c r="T57" s="1">
        <v>2.9684677124023402</v>
      </c>
      <c r="U57" s="1">
        <v>2.8054153919220002</v>
      </c>
      <c r="V57" s="1">
        <v>2.4249863624572701</v>
      </c>
      <c r="W57" s="12">
        <v>0.38042902946472201</v>
      </c>
      <c r="X57" s="1">
        <v>0.54348134994506803</v>
      </c>
      <c r="Y57" s="1">
        <v>0.54348134994506803</v>
      </c>
      <c r="Z57" s="1">
        <v>0.2</v>
      </c>
      <c r="AA57" s="1">
        <v>1</v>
      </c>
      <c r="AB57" s="1">
        <v>0.83333333333333304</v>
      </c>
      <c r="AC57" s="1">
        <v>0.90909090909090895</v>
      </c>
      <c r="AD57" s="1">
        <v>0</v>
      </c>
      <c r="AE57" s="1">
        <v>0.8</v>
      </c>
    </row>
    <row r="58" spans="1:31" x14ac:dyDescent="0.15">
      <c r="A58" s="6">
        <v>26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7.8317146301269496</v>
      </c>
      <c r="L58" s="10">
        <v>3.0649051666259801</v>
      </c>
      <c r="M58">
        <v>0.44335174560546903</v>
      </c>
      <c r="N58">
        <v>7.5477924346923801</v>
      </c>
      <c r="O58">
        <v>4</v>
      </c>
      <c r="P58">
        <v>4</v>
      </c>
      <c r="Q58">
        <v>14</v>
      </c>
      <c r="R58" s="16">
        <v>0.28570000000000001</v>
      </c>
      <c r="S58" s="16">
        <f t="shared" si="1"/>
        <v>0.4</v>
      </c>
      <c r="T58">
        <v>3.2726955413818399</v>
      </c>
      <c r="U58">
        <v>2.7893033027648899</v>
      </c>
      <c r="V58">
        <v>2.7581441402435298</v>
      </c>
      <c r="W58" s="17">
        <v>3.1159162521362301E-2</v>
      </c>
      <c r="X58">
        <v>0.514551401138306</v>
      </c>
      <c r="Y58">
        <v>0.514551401138306</v>
      </c>
      <c r="Z58">
        <v>0.4</v>
      </c>
      <c r="AA58">
        <v>1</v>
      </c>
      <c r="AB58">
        <v>0.71428571428571397</v>
      </c>
      <c r="AC58">
        <v>0.83333333333333304</v>
      </c>
      <c r="AD58">
        <v>0</v>
      </c>
      <c r="AE58">
        <v>0.6</v>
      </c>
    </row>
    <row r="59" spans="1:31" x14ac:dyDescent="0.15">
      <c r="A59" s="6">
        <v>420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8.9019279479980504</v>
      </c>
      <c r="L59" s="10">
        <v>4.2809696197509801</v>
      </c>
      <c r="M59">
        <v>3.0007476806640598</v>
      </c>
      <c r="N59">
        <v>4.5010414123535201</v>
      </c>
      <c r="O59">
        <v>2</v>
      </c>
      <c r="P59">
        <v>2</v>
      </c>
      <c r="Q59">
        <v>12</v>
      </c>
      <c r="R59" s="16">
        <v>0.16669999999999999</v>
      </c>
      <c r="S59" s="16">
        <f t="shared" si="1"/>
        <v>0.2</v>
      </c>
      <c r="T59">
        <v>3.5607547760009801</v>
      </c>
      <c r="U59">
        <v>3.3618261814117401</v>
      </c>
      <c r="V59">
        <v>2.9829249382018999</v>
      </c>
      <c r="W59" s="17">
        <v>0.37890124320983898</v>
      </c>
      <c r="X59">
        <v>0.57782983779907204</v>
      </c>
      <c r="Y59">
        <v>0.57782983779907204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677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 s="3">
        <v>9.2551898956298793</v>
      </c>
      <c r="L60" s="10">
        <v>4.9342117309570304</v>
      </c>
      <c r="M60">
        <v>4.1494674682617196</v>
      </c>
      <c r="N60">
        <v>5.2397689819335902</v>
      </c>
      <c r="O60">
        <v>2</v>
      </c>
      <c r="P60">
        <v>2</v>
      </c>
      <c r="Q60">
        <v>12</v>
      </c>
      <c r="R60" s="16">
        <v>0.16669999999999999</v>
      </c>
      <c r="S60" s="16">
        <f t="shared" si="1"/>
        <v>0.2</v>
      </c>
      <c r="T60">
        <v>3.0286159515380899</v>
      </c>
      <c r="U60">
        <v>2.8630344867706299</v>
      </c>
      <c r="V60">
        <v>2.4851291179657</v>
      </c>
      <c r="W60" s="17">
        <v>0.37790536880493197</v>
      </c>
      <c r="X60">
        <v>0.54348683357238803</v>
      </c>
      <c r="Y60">
        <v>0.54348683357238803</v>
      </c>
      <c r="Z60">
        <v>0.2</v>
      </c>
      <c r="AA60">
        <v>1</v>
      </c>
      <c r="AB60">
        <v>0.83333333333333304</v>
      </c>
      <c r="AC60">
        <v>0.90909090909090895</v>
      </c>
      <c r="AD60">
        <v>0</v>
      </c>
      <c r="AE60">
        <v>0.8</v>
      </c>
    </row>
    <row r="61" spans="1:31" x14ac:dyDescent="0.15">
      <c r="A61" s="6">
        <v>591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8.76611328125</v>
      </c>
      <c r="L61" s="10">
        <v>5.0750255584716797</v>
      </c>
      <c r="M61">
        <v>3.61763572692871</v>
      </c>
      <c r="N61">
        <v>4.4674015045165998</v>
      </c>
      <c r="O61">
        <v>1</v>
      </c>
      <c r="P61">
        <v>1</v>
      </c>
      <c r="Q61">
        <v>11</v>
      </c>
      <c r="R61" s="16">
        <v>9.0899999999999995E-2</v>
      </c>
      <c r="S61" s="16">
        <f t="shared" si="1"/>
        <v>0.1</v>
      </c>
      <c r="T61">
        <v>3.1106719970703098</v>
      </c>
      <c r="U61">
        <v>2.9294884204864502</v>
      </c>
      <c r="V61">
        <v>2.5516297817230198</v>
      </c>
      <c r="W61" s="17">
        <v>0.37785863876342801</v>
      </c>
      <c r="X61">
        <v>0.55904221534729004</v>
      </c>
      <c r="Y61">
        <v>0.55904221534729004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x14ac:dyDescent="0.15">
      <c r="A62" s="6">
        <v>98</v>
      </c>
      <c r="B62">
        <v>18</v>
      </c>
      <c r="C62">
        <v>2</v>
      </c>
      <c r="D62">
        <v>10</v>
      </c>
      <c r="E62">
        <v>10</v>
      </c>
      <c r="F62">
        <v>10</v>
      </c>
      <c r="G62">
        <v>0</v>
      </c>
      <c r="H62">
        <v>8</v>
      </c>
      <c r="I62">
        <v>2</v>
      </c>
      <c r="J62">
        <v>0.9</v>
      </c>
      <c r="K62" s="3">
        <v>9.8297519683837908</v>
      </c>
      <c r="L62" s="10">
        <v>4.0625991821289098</v>
      </c>
      <c r="M62">
        <v>3.78593826293945</v>
      </c>
      <c r="N62">
        <v>5.8256168365478498</v>
      </c>
      <c r="O62">
        <v>3</v>
      </c>
      <c r="P62">
        <v>3</v>
      </c>
      <c r="Q62">
        <v>13</v>
      </c>
      <c r="R62" s="16">
        <v>0.23080000000000001</v>
      </c>
      <c r="S62" s="16">
        <f t="shared" si="1"/>
        <v>0.3</v>
      </c>
      <c r="T62">
        <v>3.76481056213379</v>
      </c>
      <c r="U62">
        <v>3.5798575878143302</v>
      </c>
      <c r="V62">
        <v>3.2034485340118399</v>
      </c>
      <c r="W62" s="17">
        <v>0.37640905380249001</v>
      </c>
      <c r="X62">
        <v>0.56136202812194802</v>
      </c>
      <c r="Y62">
        <v>0.56136202812194802</v>
      </c>
      <c r="Z62">
        <v>0.3</v>
      </c>
      <c r="AA62">
        <v>1</v>
      </c>
      <c r="AB62">
        <v>0.76923076923076905</v>
      </c>
      <c r="AC62">
        <v>0.86956521739130399</v>
      </c>
      <c r="AD62">
        <v>0</v>
      </c>
      <c r="AE62">
        <v>0.7</v>
      </c>
    </row>
    <row r="63" spans="1:31" x14ac:dyDescent="0.15">
      <c r="A63" s="6">
        <v>563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 s="3">
        <v>8.5498504638671893</v>
      </c>
      <c r="L63" s="10">
        <v>5.67376708984375</v>
      </c>
      <c r="M63">
        <v>4.30523681640625</v>
      </c>
      <c r="N63">
        <v>4.9093284606933603</v>
      </c>
      <c r="O63">
        <v>1</v>
      </c>
      <c r="P63">
        <v>1</v>
      </c>
      <c r="Q63">
        <v>11</v>
      </c>
      <c r="R63" s="16">
        <v>9.0899999999999995E-2</v>
      </c>
      <c r="S63" s="16">
        <f t="shared" si="1"/>
        <v>0.1</v>
      </c>
      <c r="T63">
        <v>3.0093879699707</v>
      </c>
      <c r="U63">
        <v>2.82489061355591</v>
      </c>
      <c r="V63">
        <v>2.47087574005127</v>
      </c>
      <c r="W63" s="17">
        <v>0.354014873504639</v>
      </c>
      <c r="X63">
        <v>0.53851222991943404</v>
      </c>
      <c r="Y63">
        <v>0.53851222991943404</v>
      </c>
      <c r="Z63">
        <v>0.1</v>
      </c>
      <c r="AA63">
        <v>1</v>
      </c>
      <c r="AB63">
        <v>0.90909090909090895</v>
      </c>
      <c r="AC63">
        <v>0.952380952380952</v>
      </c>
      <c r="AD63">
        <v>0</v>
      </c>
      <c r="AE63">
        <v>0.9</v>
      </c>
    </row>
    <row r="64" spans="1:31" x14ac:dyDescent="0.15">
      <c r="A64" s="6">
        <v>852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 s="3">
        <v>8.5688190460205096</v>
      </c>
      <c r="L64" s="10">
        <v>5.22599220275879</v>
      </c>
      <c r="M64">
        <v>4.24234962463379</v>
      </c>
      <c r="N64">
        <v>4.7183780670165998</v>
      </c>
      <c r="O64">
        <v>1</v>
      </c>
      <c r="P64">
        <v>1</v>
      </c>
      <c r="Q64">
        <v>11</v>
      </c>
      <c r="R64" s="16">
        <v>9.0899999999999995E-2</v>
      </c>
      <c r="S64" s="16">
        <f t="shared" si="1"/>
        <v>0.1</v>
      </c>
      <c r="T64">
        <v>2.7362594604492201</v>
      </c>
      <c r="U64">
        <v>2.5792355537414502</v>
      </c>
      <c r="V64">
        <v>2.2255337238311799</v>
      </c>
      <c r="W64" s="17">
        <v>0.35370182991027799</v>
      </c>
      <c r="X64">
        <v>0.51072573661804199</v>
      </c>
      <c r="Y64">
        <v>0.51072573661804199</v>
      </c>
      <c r="Z64">
        <v>0.1</v>
      </c>
      <c r="AA64">
        <v>1</v>
      </c>
      <c r="AB64">
        <v>0.90909090909090895</v>
      </c>
      <c r="AC64">
        <v>0.952380952380952</v>
      </c>
      <c r="AD64">
        <v>0</v>
      </c>
      <c r="AE64">
        <v>0.9</v>
      </c>
    </row>
    <row r="65" spans="1:31" x14ac:dyDescent="0.15">
      <c r="A65" s="8">
        <v>552</v>
      </c>
      <c r="B65" s="1">
        <v>16</v>
      </c>
      <c r="C65" s="1">
        <v>4</v>
      </c>
      <c r="D65" s="1">
        <v>10</v>
      </c>
      <c r="E65" s="1">
        <v>10</v>
      </c>
      <c r="F65" s="1">
        <v>10</v>
      </c>
      <c r="G65" s="1">
        <v>0</v>
      </c>
      <c r="H65" s="1">
        <v>6</v>
      </c>
      <c r="I65" s="1">
        <v>4</v>
      </c>
      <c r="J65" s="1">
        <v>0.8</v>
      </c>
      <c r="K65" s="12">
        <v>9.2559547424316406</v>
      </c>
      <c r="L65" s="12">
        <v>4.1378879547119096</v>
      </c>
      <c r="M65" s="1">
        <v>2.82206153869629</v>
      </c>
      <c r="N65" s="1">
        <v>5.2405490875244096</v>
      </c>
      <c r="O65" s="1">
        <v>3</v>
      </c>
      <c r="P65" s="1">
        <v>3</v>
      </c>
      <c r="Q65" s="1">
        <v>13</v>
      </c>
      <c r="R65" s="19">
        <v>0.23080000000000001</v>
      </c>
      <c r="S65" s="19">
        <f t="shared" si="1"/>
        <v>0.3</v>
      </c>
      <c r="T65" s="1">
        <v>3.5596675872802699</v>
      </c>
      <c r="U65" s="1">
        <v>3.3212480545043901</v>
      </c>
      <c r="V65" s="1">
        <v>2.9677696228027299</v>
      </c>
      <c r="W65" s="12">
        <v>0.35347843170165999</v>
      </c>
      <c r="X65" s="1">
        <v>0.59189796447753895</v>
      </c>
      <c r="Y65" s="1">
        <v>0.59189796447753895</v>
      </c>
      <c r="Z65" s="1">
        <v>0.3</v>
      </c>
      <c r="AA65" s="1">
        <v>1</v>
      </c>
      <c r="AB65" s="1">
        <v>0.76923076923076905</v>
      </c>
      <c r="AC65" s="1">
        <v>0.86956521739130399</v>
      </c>
      <c r="AD65" s="1">
        <v>0</v>
      </c>
      <c r="AE65" s="1">
        <v>0.7</v>
      </c>
    </row>
    <row r="66" spans="1:31" x14ac:dyDescent="0.15">
      <c r="A66" s="6">
        <v>250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 s="3">
        <v>8.3119583129882795</v>
      </c>
      <c r="L66" s="10">
        <v>4.5604057312011701</v>
      </c>
      <c r="M66">
        <v>3.7283515930175799</v>
      </c>
      <c r="N66">
        <v>4.1724529266357404</v>
      </c>
      <c r="O66">
        <v>1</v>
      </c>
      <c r="P66">
        <v>1</v>
      </c>
      <c r="Q66">
        <v>11</v>
      </c>
      <c r="R66" s="16">
        <v>9.0899999999999995E-2</v>
      </c>
      <c r="S66" s="16">
        <f t="shared" si="1"/>
        <v>0.1</v>
      </c>
      <c r="T66">
        <v>3.3369064331054701</v>
      </c>
      <c r="U66">
        <v>3.1735212802886998</v>
      </c>
      <c r="V66">
        <v>2.8205635547637899</v>
      </c>
      <c r="W66" s="17">
        <v>0.35295772552490201</v>
      </c>
      <c r="X66">
        <v>0.51634287834167503</v>
      </c>
      <c r="Y66">
        <v>0.51634287834167503</v>
      </c>
      <c r="Z66">
        <v>0.1</v>
      </c>
      <c r="AA66">
        <v>1</v>
      </c>
      <c r="AB66">
        <v>0.90909090909090895</v>
      </c>
      <c r="AC66">
        <v>0.952380952380952</v>
      </c>
      <c r="AD66">
        <v>0</v>
      </c>
      <c r="AE66">
        <v>0.9</v>
      </c>
    </row>
    <row r="67" spans="1:31" x14ac:dyDescent="0.15">
      <c r="A67" s="6">
        <v>587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 s="3">
        <v>8.2319660186767596</v>
      </c>
      <c r="L67" s="10">
        <v>5.0684471130371103</v>
      </c>
      <c r="M67">
        <v>3.7462863922119101</v>
      </c>
      <c r="N67">
        <v>3.6827239990234402</v>
      </c>
      <c r="O67">
        <v>2</v>
      </c>
      <c r="P67">
        <v>2</v>
      </c>
      <c r="Q67">
        <v>11</v>
      </c>
      <c r="R67" s="16">
        <v>0.18179999999999999</v>
      </c>
      <c r="S67" s="16">
        <f t="shared" si="1"/>
        <v>0.2</v>
      </c>
      <c r="T67">
        <v>2.89594650268555</v>
      </c>
      <c r="U67">
        <v>2.7373065948486301</v>
      </c>
      <c r="V67">
        <v>2.3844659328460698</v>
      </c>
      <c r="W67" s="17">
        <v>0.35284066200256298</v>
      </c>
      <c r="X67">
        <v>0.51148056983947798</v>
      </c>
      <c r="Y67">
        <v>0.51148056983947798</v>
      </c>
      <c r="Z67">
        <v>0.2</v>
      </c>
      <c r="AA67">
        <v>0.9</v>
      </c>
      <c r="AB67">
        <v>0.81818181818181801</v>
      </c>
      <c r="AC67">
        <v>0.85714285714285698</v>
      </c>
      <c r="AD67">
        <v>0.1</v>
      </c>
      <c r="AE67">
        <v>0.7</v>
      </c>
    </row>
    <row r="68" spans="1:31" x14ac:dyDescent="0.15">
      <c r="A68" s="6">
        <v>230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 s="3">
        <v>8.4192085266113299</v>
      </c>
      <c r="L68" s="10">
        <v>5.07625389099121</v>
      </c>
      <c r="M68">
        <v>4.0425281524658203</v>
      </c>
      <c r="N68">
        <v>4.6184463500976598</v>
      </c>
      <c r="O68">
        <v>1</v>
      </c>
      <c r="P68">
        <v>1</v>
      </c>
      <c r="Q68">
        <v>11</v>
      </c>
      <c r="R68" s="16">
        <v>9.0899999999999995E-2</v>
      </c>
      <c r="S68" s="16">
        <f t="shared" si="1"/>
        <v>0.1</v>
      </c>
      <c r="T68">
        <v>2.6727428436279301</v>
      </c>
      <c r="U68">
        <v>2.5202298164367698</v>
      </c>
      <c r="V68">
        <v>2.1702868938446001</v>
      </c>
      <c r="W68" s="17">
        <v>0.34994292259216297</v>
      </c>
      <c r="X68">
        <v>0.50245594978332497</v>
      </c>
      <c r="Y68">
        <v>0.50245594978332497</v>
      </c>
      <c r="Z68">
        <v>0.1</v>
      </c>
      <c r="AA68">
        <v>1</v>
      </c>
      <c r="AB68">
        <v>0.90909090909090895</v>
      </c>
      <c r="AC68">
        <v>0.952380952380952</v>
      </c>
      <c r="AD68">
        <v>0</v>
      </c>
      <c r="AE68">
        <v>0.9</v>
      </c>
    </row>
    <row r="69" spans="1:31" x14ac:dyDescent="0.15">
      <c r="A69" s="6">
        <v>510</v>
      </c>
      <c r="B69">
        <v>14</v>
      </c>
      <c r="C69">
        <v>6</v>
      </c>
      <c r="D69">
        <v>10</v>
      </c>
      <c r="E69">
        <v>10</v>
      </c>
      <c r="F69">
        <v>10</v>
      </c>
      <c r="G69">
        <v>0</v>
      </c>
      <c r="H69">
        <v>4</v>
      </c>
      <c r="I69">
        <v>6</v>
      </c>
      <c r="J69">
        <v>0.7</v>
      </c>
      <c r="K69" s="3">
        <v>9.0484294891357404</v>
      </c>
      <c r="L69" s="10">
        <v>5.7164535522460902</v>
      </c>
      <c r="M69">
        <v>3.9285793304443399</v>
      </c>
      <c r="N69">
        <v>5.3501625061035201</v>
      </c>
      <c r="O69">
        <v>1</v>
      </c>
      <c r="P69">
        <v>1</v>
      </c>
      <c r="Q69">
        <v>11</v>
      </c>
      <c r="R69" s="16">
        <v>9.0899999999999995E-2</v>
      </c>
      <c r="S69" s="16">
        <f t="shared" si="1"/>
        <v>0.1</v>
      </c>
      <c r="T69">
        <v>2.37443923950195</v>
      </c>
      <c r="U69">
        <v>2.2341217994689901</v>
      </c>
      <c r="V69">
        <v>1.8844697475433301</v>
      </c>
      <c r="W69" s="17">
        <v>0.34965205192565901</v>
      </c>
      <c r="X69">
        <v>0.489969491958618</v>
      </c>
      <c r="Y69">
        <v>0.489969491958618</v>
      </c>
      <c r="Z69">
        <v>0.1</v>
      </c>
      <c r="AA69">
        <v>1</v>
      </c>
      <c r="AB69">
        <v>0.90909090909090895</v>
      </c>
      <c r="AC69">
        <v>0.952380952380952</v>
      </c>
      <c r="AD69">
        <v>0</v>
      </c>
      <c r="AE69">
        <v>0.9</v>
      </c>
    </row>
    <row r="70" spans="1:31" x14ac:dyDescent="0.15">
      <c r="A70" s="6">
        <v>649</v>
      </c>
      <c r="B70">
        <v>14</v>
      </c>
      <c r="C70">
        <v>6</v>
      </c>
      <c r="D70">
        <v>10</v>
      </c>
      <c r="E70">
        <v>10</v>
      </c>
      <c r="F70">
        <v>10</v>
      </c>
      <c r="G70">
        <v>0</v>
      </c>
      <c r="H70">
        <v>4</v>
      </c>
      <c r="I70">
        <v>6</v>
      </c>
      <c r="J70">
        <v>0.7</v>
      </c>
      <c r="K70" s="3">
        <v>8.677734375</v>
      </c>
      <c r="L70" s="10">
        <v>5.3892650604248002</v>
      </c>
      <c r="M70">
        <v>3.44552803039551</v>
      </c>
      <c r="N70">
        <v>4.9816207885742196</v>
      </c>
      <c r="O70">
        <v>1</v>
      </c>
      <c r="P70">
        <v>1</v>
      </c>
      <c r="Q70">
        <v>11</v>
      </c>
      <c r="R70" s="16">
        <v>9.0899999999999995E-2</v>
      </c>
      <c r="S70" s="16">
        <f t="shared" si="1"/>
        <v>0.1</v>
      </c>
      <c r="T70">
        <v>2.6295738220214799</v>
      </c>
      <c r="U70">
        <v>2.4621748924255402</v>
      </c>
      <c r="V70">
        <v>2.1216468811035201</v>
      </c>
      <c r="W70" s="17">
        <v>0.34052801132202098</v>
      </c>
      <c r="X70">
        <v>0.50792694091796897</v>
      </c>
      <c r="Y70">
        <v>0.50792694091796897</v>
      </c>
      <c r="Z70">
        <v>0.1</v>
      </c>
      <c r="AA70">
        <v>1</v>
      </c>
      <c r="AB70">
        <v>0.90909090909090895</v>
      </c>
      <c r="AC70">
        <v>0.952380952380952</v>
      </c>
      <c r="AD70">
        <v>0</v>
      </c>
      <c r="AE70">
        <v>0.9</v>
      </c>
    </row>
    <row r="71" spans="1:31" x14ac:dyDescent="0.15">
      <c r="A71" s="6">
        <v>124</v>
      </c>
      <c r="B71">
        <v>14</v>
      </c>
      <c r="C71">
        <v>6</v>
      </c>
      <c r="D71">
        <v>10</v>
      </c>
      <c r="E71">
        <v>10</v>
      </c>
      <c r="F71">
        <v>10</v>
      </c>
      <c r="G71">
        <v>0</v>
      </c>
      <c r="H71">
        <v>4</v>
      </c>
      <c r="I71">
        <v>6</v>
      </c>
      <c r="J71">
        <v>0.7</v>
      </c>
      <c r="K71" s="3">
        <v>7.3410587310790998</v>
      </c>
      <c r="L71" s="10">
        <v>3.0933818817138699</v>
      </c>
      <c r="M71">
        <v>0.57393264770507801</v>
      </c>
      <c r="N71">
        <v>6.4201107025146502</v>
      </c>
      <c r="O71">
        <v>3</v>
      </c>
      <c r="P71">
        <v>3</v>
      </c>
      <c r="Q71">
        <v>11</v>
      </c>
      <c r="R71" s="16">
        <v>0.2727</v>
      </c>
      <c r="S71" s="16">
        <f t="shared" si="1"/>
        <v>0.3</v>
      </c>
      <c r="T71">
        <v>2.9213008880615199</v>
      </c>
      <c r="U71">
        <v>2.5082163810729998</v>
      </c>
      <c r="V71">
        <v>2.4388997554778999</v>
      </c>
      <c r="W71" s="17">
        <v>6.9316625595092801E-2</v>
      </c>
      <c r="X71">
        <v>0.482401132583618</v>
      </c>
      <c r="Y71">
        <v>0.482401132583618</v>
      </c>
      <c r="Z71">
        <v>0.3</v>
      </c>
      <c r="AA71">
        <v>0.8</v>
      </c>
      <c r="AB71">
        <v>0.72727272727272696</v>
      </c>
      <c r="AC71">
        <v>0.76190476190476197</v>
      </c>
      <c r="AD71">
        <v>0.2</v>
      </c>
      <c r="AE71">
        <v>0.5</v>
      </c>
    </row>
    <row r="72" spans="1:31" x14ac:dyDescent="0.15">
      <c r="A72" s="6">
        <v>744</v>
      </c>
      <c r="B72">
        <v>13</v>
      </c>
      <c r="C72">
        <v>7</v>
      </c>
      <c r="D72">
        <v>10</v>
      </c>
      <c r="E72">
        <v>10</v>
      </c>
      <c r="F72">
        <v>10</v>
      </c>
      <c r="G72">
        <v>0</v>
      </c>
      <c r="H72">
        <v>3</v>
      </c>
      <c r="I72">
        <v>7</v>
      </c>
      <c r="J72">
        <v>0.65</v>
      </c>
      <c r="K72" s="3">
        <v>7.8934020996093697</v>
      </c>
      <c r="L72" s="10">
        <v>4.43668556213379</v>
      </c>
      <c r="M72">
        <v>1.1073760986328101</v>
      </c>
      <c r="N72">
        <v>6.7662315368652299</v>
      </c>
      <c r="O72">
        <v>2</v>
      </c>
      <c r="P72">
        <v>2</v>
      </c>
      <c r="Q72">
        <v>11</v>
      </c>
      <c r="R72" s="16">
        <v>0.18179999999999999</v>
      </c>
      <c r="S72" s="16">
        <f t="shared" si="1"/>
        <v>0.2</v>
      </c>
      <c r="T72">
        <v>2.3625583648681601</v>
      </c>
      <c r="U72">
        <v>2.0127480030059801</v>
      </c>
      <c r="V72">
        <v>1.8998495340347299</v>
      </c>
      <c r="W72" s="17">
        <v>0.112898468971252</v>
      </c>
      <c r="X72">
        <v>0.462708830833435</v>
      </c>
      <c r="Y72">
        <v>0.462708830833435</v>
      </c>
      <c r="Z72">
        <v>0.2</v>
      </c>
      <c r="AA72">
        <v>0.9</v>
      </c>
      <c r="AB72">
        <v>0.81818181818181801</v>
      </c>
      <c r="AC72">
        <v>0.85714285714285698</v>
      </c>
      <c r="AD72">
        <v>0.1</v>
      </c>
      <c r="AE72">
        <v>0.7</v>
      </c>
    </row>
    <row r="73" spans="1:31" x14ac:dyDescent="0.15">
      <c r="A73" s="6">
        <v>361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 s="3">
        <v>8.6319065093994105</v>
      </c>
      <c r="L73" s="10">
        <v>5.21282958984375</v>
      </c>
      <c r="M73">
        <v>2.9201965332031201</v>
      </c>
      <c r="N73">
        <v>4.7266502380371103</v>
      </c>
      <c r="O73">
        <v>2</v>
      </c>
      <c r="P73">
        <v>2</v>
      </c>
      <c r="Q73">
        <v>12</v>
      </c>
      <c r="R73" s="16">
        <v>0.16669999999999999</v>
      </c>
      <c r="S73" s="16">
        <f t="shared" si="1"/>
        <v>0.2</v>
      </c>
      <c r="T73">
        <v>2.8808956146240199</v>
      </c>
      <c r="U73">
        <v>2.6655979156494101</v>
      </c>
      <c r="V73">
        <v>2.3369402885436998</v>
      </c>
      <c r="W73" s="17">
        <v>0.328657627105713</v>
      </c>
      <c r="X73">
        <v>0.54395532608032204</v>
      </c>
      <c r="Y73">
        <v>0.54395532608032204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6">
        <v>237</v>
      </c>
      <c r="B74">
        <v>16</v>
      </c>
      <c r="C74">
        <v>4</v>
      </c>
      <c r="D74">
        <v>10</v>
      </c>
      <c r="E74">
        <v>10</v>
      </c>
      <c r="F74">
        <v>10</v>
      </c>
      <c r="G74">
        <v>0</v>
      </c>
      <c r="H74">
        <v>6</v>
      </c>
      <c r="I74">
        <v>4</v>
      </c>
      <c r="J74">
        <v>0.8</v>
      </c>
      <c r="K74" s="3">
        <v>8.9136676788330096</v>
      </c>
      <c r="L74" s="10">
        <v>4.2497444152831996</v>
      </c>
      <c r="M74">
        <v>3.0916290283203098</v>
      </c>
      <c r="N74">
        <v>4.8779125213623002</v>
      </c>
      <c r="O74">
        <v>2</v>
      </c>
      <c r="P74">
        <v>2</v>
      </c>
      <c r="Q74">
        <v>12</v>
      </c>
      <c r="R74" s="16">
        <v>0.16669999999999999</v>
      </c>
      <c r="S74" s="16">
        <f t="shared" si="1"/>
        <v>0.2</v>
      </c>
      <c r="T74">
        <v>3.4670848846435498</v>
      </c>
      <c r="U74">
        <v>3.2517111301422101</v>
      </c>
      <c r="V74">
        <v>2.89305448532104</v>
      </c>
      <c r="W74" s="17">
        <v>0.35865664482116699</v>
      </c>
      <c r="X74">
        <v>0.57403039932250999</v>
      </c>
      <c r="Y74">
        <v>0.57403039932250999</v>
      </c>
      <c r="Z74">
        <v>0.2</v>
      </c>
      <c r="AA74">
        <v>1</v>
      </c>
      <c r="AB74">
        <v>0.83333333333333304</v>
      </c>
      <c r="AC74">
        <v>0.90909090909090895</v>
      </c>
      <c r="AD74">
        <v>0</v>
      </c>
      <c r="AE74">
        <v>0.8</v>
      </c>
    </row>
    <row r="75" spans="1:31" x14ac:dyDescent="0.15">
      <c r="A75" s="6">
        <v>12</v>
      </c>
      <c r="B75">
        <v>17</v>
      </c>
      <c r="C75">
        <v>3</v>
      </c>
      <c r="D75">
        <v>10</v>
      </c>
      <c r="E75">
        <v>10</v>
      </c>
      <c r="F75">
        <v>9</v>
      </c>
      <c r="G75">
        <v>1</v>
      </c>
      <c r="H75">
        <v>8</v>
      </c>
      <c r="I75">
        <v>2</v>
      </c>
      <c r="J75">
        <v>0.85</v>
      </c>
      <c r="K75" s="3">
        <v>10.4470520019531</v>
      </c>
      <c r="L75" s="10">
        <v>4.0611419677734402</v>
      </c>
      <c r="M75">
        <v>3.76419258117676</v>
      </c>
      <c r="N75">
        <v>6.4976348876953098</v>
      </c>
      <c r="O75">
        <v>5</v>
      </c>
      <c r="P75">
        <v>5</v>
      </c>
      <c r="Q75">
        <v>14</v>
      </c>
      <c r="R75" s="16">
        <v>0.35709999999999997</v>
      </c>
      <c r="S75" s="16">
        <f t="shared" si="1"/>
        <v>0.5</v>
      </c>
      <c r="T75">
        <v>3.5423564910888699</v>
      </c>
      <c r="U75">
        <v>3.3094801902771001</v>
      </c>
      <c r="V75">
        <v>3.0622403621673602</v>
      </c>
      <c r="W75" s="17">
        <v>0.24723982810974099</v>
      </c>
      <c r="X75">
        <v>0.48011612892150901</v>
      </c>
      <c r="Y75">
        <v>0.48011612892150901</v>
      </c>
      <c r="Z75">
        <v>0.5</v>
      </c>
      <c r="AA75">
        <v>0.9</v>
      </c>
      <c r="AB75">
        <v>0.64285714285714302</v>
      </c>
      <c r="AC75">
        <v>0.75</v>
      </c>
      <c r="AD75">
        <v>0.1</v>
      </c>
      <c r="AE75">
        <v>0.4</v>
      </c>
    </row>
    <row r="76" spans="1:31" x14ac:dyDescent="0.15">
      <c r="A76" s="6">
        <v>651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 s="3">
        <v>7.64687156677246</v>
      </c>
      <c r="L76" s="10">
        <v>4.2193698883056596</v>
      </c>
      <c r="M76">
        <v>0.87535095214843694</v>
      </c>
      <c r="N76">
        <v>6.6478328704834002</v>
      </c>
      <c r="O76">
        <v>2</v>
      </c>
      <c r="P76">
        <v>2</v>
      </c>
      <c r="Q76">
        <v>12</v>
      </c>
      <c r="R76" s="16">
        <v>0.16669999999999999</v>
      </c>
      <c r="S76" s="16">
        <f t="shared" si="1"/>
        <v>0.2</v>
      </c>
      <c r="T76">
        <v>2.4450054168701199</v>
      </c>
      <c r="U76">
        <v>2.0833942890167201</v>
      </c>
      <c r="V76">
        <v>1.98368191719055</v>
      </c>
      <c r="W76" s="17">
        <v>9.9712371826171903E-2</v>
      </c>
      <c r="X76">
        <v>0.46132349967956499</v>
      </c>
      <c r="Y76">
        <v>0.46132349967956499</v>
      </c>
      <c r="Z76">
        <v>0.2</v>
      </c>
      <c r="AA76">
        <v>1</v>
      </c>
      <c r="AB76">
        <v>0.83333333333333304</v>
      </c>
      <c r="AC76">
        <v>0.90909090909090895</v>
      </c>
      <c r="AD76">
        <v>0</v>
      </c>
      <c r="AE76">
        <v>0.8</v>
      </c>
    </row>
    <row r="77" spans="1:31" x14ac:dyDescent="0.15">
      <c r="A77" s="6">
        <v>276</v>
      </c>
      <c r="B77">
        <v>16</v>
      </c>
      <c r="C77">
        <v>4</v>
      </c>
      <c r="D77">
        <v>10</v>
      </c>
      <c r="E77">
        <v>10</v>
      </c>
      <c r="F77">
        <v>10</v>
      </c>
      <c r="G77">
        <v>0</v>
      </c>
      <c r="H77">
        <v>6</v>
      </c>
      <c r="I77">
        <v>4</v>
      </c>
      <c r="J77">
        <v>0.8</v>
      </c>
      <c r="K77" s="3">
        <v>8.4782085418701207</v>
      </c>
      <c r="L77" s="10">
        <v>5.1974143981933603</v>
      </c>
      <c r="M77">
        <v>4.8739147186279297</v>
      </c>
      <c r="N77">
        <v>4.6592559814453098</v>
      </c>
      <c r="O77">
        <v>3</v>
      </c>
      <c r="P77">
        <v>3</v>
      </c>
      <c r="Q77">
        <v>13</v>
      </c>
      <c r="R77" s="16">
        <v>0.23080000000000001</v>
      </c>
      <c r="S77" s="16">
        <f t="shared" si="1"/>
        <v>0.3</v>
      </c>
      <c r="T77">
        <v>3.23359870910644</v>
      </c>
      <c r="U77">
        <v>3.07376933097839</v>
      </c>
      <c r="V77">
        <v>2.71711206436157</v>
      </c>
      <c r="W77" s="17">
        <v>0.35665726661682101</v>
      </c>
      <c r="X77">
        <v>0.51648664474487305</v>
      </c>
      <c r="Y77">
        <v>0.51648664474487305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203</v>
      </c>
      <c r="B78">
        <v>14</v>
      </c>
      <c r="C78">
        <v>6</v>
      </c>
      <c r="D78">
        <v>10</v>
      </c>
      <c r="E78">
        <v>10</v>
      </c>
      <c r="F78">
        <v>10</v>
      </c>
      <c r="G78">
        <v>0</v>
      </c>
      <c r="H78">
        <v>4</v>
      </c>
      <c r="I78">
        <v>6</v>
      </c>
      <c r="J78">
        <v>0.7</v>
      </c>
      <c r="K78" s="3">
        <v>9.2256088256835902</v>
      </c>
      <c r="L78" s="10">
        <v>4.9146213531494096</v>
      </c>
      <c r="M78">
        <v>2.6334609985351598</v>
      </c>
      <c r="N78">
        <v>6.9755439758300799</v>
      </c>
      <c r="O78">
        <v>3</v>
      </c>
      <c r="P78">
        <v>3</v>
      </c>
      <c r="Q78">
        <v>13</v>
      </c>
      <c r="R78" s="16">
        <v>0.23080000000000001</v>
      </c>
      <c r="S78" s="16">
        <f t="shared" si="1"/>
        <v>0.3</v>
      </c>
      <c r="T78">
        <v>2.8577232360839799</v>
      </c>
      <c r="U78">
        <v>2.5369224548339799</v>
      </c>
      <c r="V78">
        <v>2.3055324554443399</v>
      </c>
      <c r="W78" s="17">
        <v>0.23138999938964799</v>
      </c>
      <c r="X78">
        <v>0.55219078063964799</v>
      </c>
      <c r="Y78">
        <v>0.55219078063964799</v>
      </c>
      <c r="Z78">
        <v>0.3</v>
      </c>
      <c r="AA78">
        <v>1</v>
      </c>
      <c r="AB78">
        <v>0.76923076923076905</v>
      </c>
      <c r="AC78">
        <v>0.86956521739130399</v>
      </c>
      <c r="AD78">
        <v>0</v>
      </c>
      <c r="AE78">
        <v>0.7</v>
      </c>
    </row>
    <row r="79" spans="1:31" x14ac:dyDescent="0.15">
      <c r="A79" s="6">
        <v>63</v>
      </c>
      <c r="B79">
        <v>16</v>
      </c>
      <c r="C79">
        <v>4</v>
      </c>
      <c r="D79">
        <v>10</v>
      </c>
      <c r="E79">
        <v>10</v>
      </c>
      <c r="F79">
        <v>10</v>
      </c>
      <c r="G79">
        <v>0</v>
      </c>
      <c r="H79">
        <v>6</v>
      </c>
      <c r="I79">
        <v>4</v>
      </c>
      <c r="J79">
        <v>0.8</v>
      </c>
      <c r="K79" s="3">
        <v>8.5294075012206996</v>
      </c>
      <c r="L79" s="10">
        <v>4.6422595977783203</v>
      </c>
      <c r="M79">
        <v>3.908203125</v>
      </c>
      <c r="N79">
        <v>4.64341163635254</v>
      </c>
      <c r="O79">
        <v>2</v>
      </c>
      <c r="P79">
        <v>2</v>
      </c>
      <c r="Q79">
        <v>12</v>
      </c>
      <c r="R79" s="16">
        <v>0.16669999999999999</v>
      </c>
      <c r="S79" s="16">
        <f t="shared" si="1"/>
        <v>0.2</v>
      </c>
      <c r="T79">
        <v>3.2386550903320299</v>
      </c>
      <c r="U79">
        <v>3.0726230144500701</v>
      </c>
      <c r="V79">
        <v>2.71694111824036</v>
      </c>
      <c r="W79" s="17">
        <v>0.35568189620971702</v>
      </c>
      <c r="X79">
        <v>0.52171397209167503</v>
      </c>
      <c r="Y79">
        <v>0.52171397209167503</v>
      </c>
      <c r="Z79">
        <v>0.2</v>
      </c>
      <c r="AA79">
        <v>1</v>
      </c>
      <c r="AB79">
        <v>0.83333333333333304</v>
      </c>
      <c r="AC79">
        <v>0.90909090909090895</v>
      </c>
      <c r="AD79">
        <v>0</v>
      </c>
      <c r="AE79">
        <v>0.8</v>
      </c>
    </row>
    <row r="80" spans="1:31" x14ac:dyDescent="0.15">
      <c r="A80" s="6">
        <v>755</v>
      </c>
      <c r="B80">
        <v>16</v>
      </c>
      <c r="C80">
        <v>4</v>
      </c>
      <c r="D80">
        <v>10</v>
      </c>
      <c r="E80">
        <v>10</v>
      </c>
      <c r="F80">
        <v>10</v>
      </c>
      <c r="G80">
        <v>0</v>
      </c>
      <c r="H80">
        <v>6</v>
      </c>
      <c r="I80">
        <v>4</v>
      </c>
      <c r="J80">
        <v>0.8</v>
      </c>
      <c r="K80" s="3">
        <v>8.3897323608398402</v>
      </c>
      <c r="L80" s="10">
        <v>4.4636268615722701</v>
      </c>
      <c r="M80">
        <v>3.5825614929199201</v>
      </c>
      <c r="N80">
        <v>4.3408641815185502</v>
      </c>
      <c r="O80">
        <v>1</v>
      </c>
      <c r="P80">
        <v>1</v>
      </c>
      <c r="Q80">
        <v>11</v>
      </c>
      <c r="R80" s="16">
        <v>9.0899999999999995E-2</v>
      </c>
      <c r="S80" s="16">
        <f t="shared" si="1"/>
        <v>0.1</v>
      </c>
      <c r="T80">
        <v>2.9595699310302699</v>
      </c>
      <c r="U80">
        <v>2.7996799945831299</v>
      </c>
      <c r="V80">
        <v>2.4448833465576199</v>
      </c>
      <c r="W80" s="17">
        <v>0.35479664802551297</v>
      </c>
      <c r="X80">
        <v>0.51468658447265603</v>
      </c>
      <c r="Y80">
        <v>0.51468658447265603</v>
      </c>
      <c r="Z80">
        <v>0.1</v>
      </c>
      <c r="AA80">
        <v>1</v>
      </c>
      <c r="AB80">
        <v>0.90909090909090895</v>
      </c>
      <c r="AC80">
        <v>0.952380952380952</v>
      </c>
      <c r="AD80">
        <v>0</v>
      </c>
      <c r="AE80">
        <v>0.9</v>
      </c>
    </row>
    <row r="81" spans="1:31" x14ac:dyDescent="0.15">
      <c r="A81" s="6">
        <v>392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8.7397823333740199</v>
      </c>
      <c r="L81" s="10">
        <v>4.9167861938476598</v>
      </c>
      <c r="M81">
        <v>3.5879669189453098</v>
      </c>
      <c r="N81">
        <v>4.9883365631103498</v>
      </c>
      <c r="O81">
        <v>1</v>
      </c>
      <c r="P81">
        <v>1</v>
      </c>
      <c r="Q81">
        <v>11</v>
      </c>
      <c r="R81" s="16">
        <v>9.0899999999999995E-2</v>
      </c>
      <c r="S81" s="16">
        <f t="shared" si="1"/>
        <v>0.1</v>
      </c>
      <c r="T81">
        <v>3.24503517150879</v>
      </c>
      <c r="U81">
        <v>3.0382049083709699</v>
      </c>
      <c r="V81">
        <v>2.68343210220337</v>
      </c>
      <c r="W81" s="17">
        <v>0.35477280616760198</v>
      </c>
      <c r="X81">
        <v>0.56160306930542003</v>
      </c>
      <c r="Y81">
        <v>0.56160306930542003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s="3" customFormat="1" x14ac:dyDescent="0.15">
      <c r="K82" s="13" t="s">
        <v>29</v>
      </c>
      <c r="L82" s="10">
        <f>AVERAGE(L2:L81)</f>
        <v>3.4789987087249754</v>
      </c>
      <c r="W82" s="17">
        <f t="shared" ref="W82:AE82" si="2">AVERAGE(W2:W81)</f>
        <v>0.21359281241893768</v>
      </c>
      <c r="Z82" s="3">
        <f t="shared" si="2"/>
        <v>0.36750000000000005</v>
      </c>
      <c r="AA82" s="3">
        <f t="shared" si="2"/>
        <v>0.97125000000000006</v>
      </c>
      <c r="AB82" s="3">
        <f t="shared" si="2"/>
        <v>0.74786528218513493</v>
      </c>
      <c r="AC82" s="3">
        <f t="shared" si="2"/>
        <v>0.83905994307624654</v>
      </c>
      <c r="AD82" s="3">
        <f t="shared" si="2"/>
        <v>2.8750000000000008E-2</v>
      </c>
      <c r="AE82" s="3">
        <f t="shared" si="2"/>
        <v>0.60375000000000001</v>
      </c>
    </row>
    <row r="83" spans="1:31" s="3" customFormat="1" x14ac:dyDescent="0.15">
      <c r="K83" s="14" t="s">
        <v>30</v>
      </c>
      <c r="L83" s="10">
        <f>MAX(L2:L81)</f>
        <v>7.6750564575195304</v>
      </c>
      <c r="W83" s="17">
        <f t="shared" ref="W83:AE83" si="3">MAX(W2:W81)</f>
        <v>0.44312834739685097</v>
      </c>
      <c r="Z83" s="3">
        <f t="shared" si="3"/>
        <v>0.8</v>
      </c>
      <c r="AA83" s="3">
        <f t="shared" si="3"/>
        <v>1</v>
      </c>
      <c r="AB83" s="3">
        <f t="shared" si="3"/>
        <v>1</v>
      </c>
      <c r="AC83" s="3">
        <f t="shared" si="3"/>
        <v>1</v>
      </c>
      <c r="AD83" s="3">
        <f t="shared" si="3"/>
        <v>0.3</v>
      </c>
      <c r="AE83" s="3">
        <f t="shared" si="3"/>
        <v>1</v>
      </c>
    </row>
    <row r="84" spans="1:31" s="3" customFormat="1" x14ac:dyDescent="0.15">
      <c r="L84" s="10">
        <f>MIN(L2:L81)</f>
        <v>0.63996124267578103</v>
      </c>
      <c r="W84" s="17">
        <f t="shared" ref="W84:AE84" si="4">MIN(W2:W81)</f>
        <v>2.8276443481445302E-4</v>
      </c>
      <c r="Z84" s="3">
        <f t="shared" si="4"/>
        <v>0</v>
      </c>
      <c r="AA84" s="3">
        <f t="shared" si="4"/>
        <v>0.7</v>
      </c>
      <c r="AB84" s="3">
        <f t="shared" si="4"/>
        <v>0.53846153846153799</v>
      </c>
      <c r="AC84" s="3">
        <f t="shared" si="4"/>
        <v>0.60869565217391297</v>
      </c>
      <c r="AD84" s="3">
        <f t="shared" si="4"/>
        <v>0</v>
      </c>
      <c r="AE84" s="3">
        <f t="shared" si="4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N91" t="s">
        <v>164</v>
      </c>
      <c r="O91" t="s">
        <v>167</v>
      </c>
      <c r="Q91" s="3" t="s">
        <v>97</v>
      </c>
      <c r="R91" s="3"/>
      <c r="S91" s="3"/>
      <c r="T91" s="3"/>
      <c r="W91" s="17"/>
    </row>
    <row r="92" spans="1:31" x14ac:dyDescent="0.15">
      <c r="K92" s="3"/>
      <c r="L92" s="3"/>
      <c r="Q92" s="3">
        <v>0.2</v>
      </c>
      <c r="R92" s="3">
        <v>-400</v>
      </c>
      <c r="S92" s="3">
        <v>1600</v>
      </c>
      <c r="T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</v>
      </c>
      <c r="Q93" s="3">
        <v>0.4</v>
      </c>
      <c r="R93" s="3">
        <v>-800</v>
      </c>
      <c r="S93" s="3">
        <v>1200</v>
      </c>
      <c r="T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9</v>
      </c>
      <c r="Q94" s="3">
        <v>0.45</v>
      </c>
      <c r="R94" s="3">
        <v>-900</v>
      </c>
      <c r="S94" s="3">
        <v>1100</v>
      </c>
      <c r="T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16</v>
      </c>
      <c r="Q95" s="3">
        <v>0.49</v>
      </c>
      <c r="R95" s="3">
        <v>-980</v>
      </c>
      <c r="S95" s="3">
        <v>1020</v>
      </c>
      <c r="T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s="4" customFormat="1" x14ac:dyDescent="0.15">
      <c r="K98" s="20" t="s">
        <v>70</v>
      </c>
      <c r="L98" s="20">
        <f>COUNTIF(L2:L81,"&lt;1.618")-COUNTIF(L2:L81,"&lt;1.423")</f>
        <v>0</v>
      </c>
      <c r="M98" s="20">
        <v>3</v>
      </c>
      <c r="W98" s="20"/>
    </row>
    <row r="99" spans="11:23" x14ac:dyDescent="0.15">
      <c r="K99" s="3" t="s">
        <v>71</v>
      </c>
      <c r="L99" s="3">
        <f>COUNTIF(L2:L81,"&lt;1.813")-COUNTIF(L2:L81,"&lt;1.618")</f>
        <v>0</v>
      </c>
      <c r="M99" s="3">
        <v>6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M100" s="3">
        <v>8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M102" s="3">
        <v>14</v>
      </c>
      <c r="W102" s="17"/>
    </row>
    <row r="103" spans="11:23" s="5" customFormat="1" x14ac:dyDescent="0.15">
      <c r="K103" s="21" t="s">
        <v>75</v>
      </c>
      <c r="L103" s="21">
        <f>COUNTIF(L2:L81,"&lt;2.593")-COUNTIF(L2:L81,"&lt;2.398")</f>
        <v>0</v>
      </c>
      <c r="M103" s="21">
        <v>16</v>
      </c>
      <c r="W103" s="21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17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17"/>
    </row>
    <row r="106" spans="11:23" x14ac:dyDescent="0.15">
      <c r="K106" s="3" t="s">
        <v>78</v>
      </c>
      <c r="L106" s="3">
        <f>COUNTIF(L2:L81,"&lt;3.178")-COUNTIF(L2:L81,"&lt;2.983")</f>
        <v>3</v>
      </c>
      <c r="M106" s="3">
        <v>8</v>
      </c>
      <c r="W106" s="17"/>
    </row>
    <row r="107" spans="11:23" x14ac:dyDescent="0.15">
      <c r="K107" s="3" t="s">
        <v>79</v>
      </c>
      <c r="L107" s="3">
        <f>COUNTIF(L2:L81,"&lt;3.373")-COUNTIF(L2:L81,"&lt;3.178")</f>
        <v>1</v>
      </c>
      <c r="M107" s="3">
        <v>6</v>
      </c>
      <c r="W107" s="17"/>
    </row>
    <row r="108" spans="11:23" s="4" customFormat="1" x14ac:dyDescent="0.15">
      <c r="K108" s="20" t="s">
        <v>80</v>
      </c>
      <c r="L108" s="20">
        <f>COUNTIF(L2:L81,"&lt;3.568")-COUNTIF(L2:L81,"&lt;3.373")</f>
        <v>3</v>
      </c>
      <c r="M108" s="20">
        <v>3</v>
      </c>
      <c r="W108" s="20"/>
    </row>
    <row r="109" spans="11:23" x14ac:dyDescent="0.15">
      <c r="K109" s="3" t="s">
        <v>81</v>
      </c>
      <c r="L109" s="3">
        <f>COUNTIF(L2:L81,"&lt;3.763")-COUNTIF(L2:L81,"&lt;3.568")</f>
        <v>0</v>
      </c>
      <c r="W109" s="17"/>
    </row>
    <row r="110" spans="11:23" x14ac:dyDescent="0.15">
      <c r="K110" s="3" t="s">
        <v>82</v>
      </c>
      <c r="L110" s="3">
        <f>COUNTIF(L2:L81,"&lt;3.958")-COUNTIF(L2:L81,"&lt;3.763")</f>
        <v>3</v>
      </c>
      <c r="N110" s="3">
        <v>1.9079999999999999</v>
      </c>
      <c r="O110" s="3">
        <v>0.155</v>
      </c>
      <c r="W110" s="17"/>
    </row>
    <row r="111" spans="11:23" x14ac:dyDescent="0.15">
      <c r="K111" s="3" t="s">
        <v>83</v>
      </c>
      <c r="L111" s="3">
        <f>COUNTIF(L2:L81,"&lt;4.153")-COUNTIF(L2:L81,"&lt;3.958")</f>
        <v>3</v>
      </c>
      <c r="N111" s="3">
        <v>2.5009999999999999</v>
      </c>
      <c r="O111" s="3">
        <v>0.21299999999999999</v>
      </c>
      <c r="W111" s="3"/>
    </row>
    <row r="112" spans="11:23" x14ac:dyDescent="0.15">
      <c r="K112" s="3" t="s">
        <v>84</v>
      </c>
      <c r="L112" s="3">
        <f>COUNTIF(L2:L81,"&lt;4.348")-COUNTIF(L2:L81,"&lt;4.153")</f>
        <v>6</v>
      </c>
      <c r="N112" s="3">
        <v>3.472</v>
      </c>
      <c r="O112" s="3">
        <v>0.29099999999999998</v>
      </c>
      <c r="W112" s="17"/>
    </row>
    <row r="113" spans="11:23" x14ac:dyDescent="0.15">
      <c r="K113" s="3" t="s">
        <v>85</v>
      </c>
      <c r="L113" s="3">
        <f>COUNTIF(L2:L81,"&lt;4.543")-COUNTIF(L2:L81,"&lt;4.348")</f>
        <v>5</v>
      </c>
      <c r="W113" s="17"/>
    </row>
    <row r="114" spans="11:23" x14ac:dyDescent="0.15">
      <c r="K114" s="3" t="s">
        <v>86</v>
      </c>
      <c r="L114" s="3">
        <f>COUNTIF(L2:L81,"&lt;4.738")-COUNTIF(L2:L81,"&lt;4.543")</f>
        <v>3</v>
      </c>
      <c r="W114" s="17"/>
    </row>
    <row r="115" spans="11:23" x14ac:dyDescent="0.15">
      <c r="K115" s="3" t="s">
        <v>87</v>
      </c>
      <c r="L115" s="3">
        <f>COUNTIF(L2:L81,"&lt;4.933")-COUNTIF(L2:L81,"&lt;4.738")</f>
        <v>3</v>
      </c>
      <c r="W115" s="17"/>
    </row>
    <row r="116" spans="11:23" x14ac:dyDescent="0.15">
      <c r="K116" s="3" t="s">
        <v>88</v>
      </c>
      <c r="L116" s="3">
        <f>COUNTIF(L2:L81,"&lt;5.128")-COUNTIF(L2:L81,"&lt;4.933")</f>
        <v>7</v>
      </c>
      <c r="W116" s="17"/>
    </row>
    <row r="117" spans="11:23" x14ac:dyDescent="0.15">
      <c r="K117" s="3" t="s">
        <v>89</v>
      </c>
      <c r="L117" s="3">
        <f>COUNTIF(L2:L81,"&lt;5.323")-COUNTIF(L2:L81,"&lt;5.128")</f>
        <v>5</v>
      </c>
      <c r="W117" s="17"/>
    </row>
    <row r="118" spans="11:23" x14ac:dyDescent="0.15">
      <c r="K118" s="3" t="s">
        <v>90</v>
      </c>
      <c r="L118" s="3">
        <f>COUNTIF(L2:L81,"&lt;5.518")-COUNTIF(L2:L81,"&lt;5.323")</f>
        <v>3</v>
      </c>
      <c r="W118" s="17"/>
    </row>
    <row r="119" spans="11:23" x14ac:dyDescent="0.15">
      <c r="K119" s="3" t="s">
        <v>91</v>
      </c>
      <c r="L119" s="3">
        <f>COUNTIF(L2:L81,"&lt;5.713")-COUNTIF(L2:L81,"&lt;5.518")</f>
        <v>3</v>
      </c>
      <c r="W119" s="17"/>
    </row>
    <row r="120" spans="11:23" x14ac:dyDescent="0.15">
      <c r="K120" s="3" t="s">
        <v>92</v>
      </c>
      <c r="L120" s="3">
        <f>COUNTIF(L2:L81,"&lt;5.908")-COUNTIF(L2:L81,"&lt;5.713")</f>
        <v>3</v>
      </c>
      <c r="W120" s="17"/>
    </row>
    <row r="121" spans="11:23" x14ac:dyDescent="0.15">
      <c r="K121" s="3" t="s">
        <v>93</v>
      </c>
      <c r="L121" s="3">
        <f>COUNTIF(L2:L81,"&lt;6.103")-COUNTIF(L2:L81,"&lt;5.908")</f>
        <v>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0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E104"/>
  <sheetViews>
    <sheetView topLeftCell="H73" workbookViewId="0">
      <selection activeCell="H1" sqref="A1:XFD105"/>
    </sheetView>
  </sheetViews>
  <sheetFormatPr defaultColWidth="8.875" defaultRowHeight="13.5" x14ac:dyDescent="0.15"/>
  <cols>
    <col min="11" max="11" width="19.75" customWidth="1"/>
    <col min="12" max="12" width="15.5" customWidth="1"/>
    <col min="13" max="14" width="12.875"/>
    <col min="20" max="22" width="12.875"/>
    <col min="23" max="23" width="20.5" customWidth="1"/>
    <col min="24" max="31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s="1" customFormat="1" x14ac:dyDescent="0.15">
      <c r="A2" s="6">
        <v>80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10.6035709381103</v>
      </c>
      <c r="L2" s="10">
        <v>1.0069885253906199</v>
      </c>
      <c r="M2">
        <v>7.7980041503906194E-2</v>
      </c>
      <c r="N2">
        <v>10.6127052307129</v>
      </c>
      <c r="O2">
        <v>7</v>
      </c>
      <c r="P2">
        <v>7</v>
      </c>
      <c r="Q2">
        <v>17</v>
      </c>
      <c r="R2" s="16">
        <v>0.4118</v>
      </c>
      <c r="S2" s="16">
        <f t="shared" ref="S2:S24" si="0">O2/E2</f>
        <v>0.7</v>
      </c>
      <c r="T2">
        <v>4.7683067321777299</v>
      </c>
      <c r="U2">
        <v>4.15515184402466</v>
      </c>
      <c r="V2">
        <v>4.15543460845947</v>
      </c>
      <c r="W2" s="17">
        <v>2.8276443481445302E-4</v>
      </c>
      <c r="X2">
        <v>0.61287212371826205</v>
      </c>
      <c r="Y2">
        <v>0.61287212371826205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932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9.1556015014648402</v>
      </c>
      <c r="L3" s="10">
        <v>0.84737014770507801</v>
      </c>
      <c r="M3">
        <v>0.63286590576171897</v>
      </c>
      <c r="N3">
        <v>9.3127593994140607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5.2497100830078098</v>
      </c>
      <c r="U3">
        <v>4.6811871528625497</v>
      </c>
      <c r="V3">
        <v>4.6833748817443803</v>
      </c>
      <c r="W3" s="17">
        <v>2.1877288818359401E-3</v>
      </c>
      <c r="X3">
        <v>0.56633520126342796</v>
      </c>
      <c r="Y3">
        <v>0.56633520126342796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502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7.6338081359863299</v>
      </c>
      <c r="L4" s="10">
        <v>0.86256599426269498</v>
      </c>
      <c r="M4">
        <v>0.270553588867187</v>
      </c>
      <c r="N4">
        <v>7.6998424530029297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4.24399757385254</v>
      </c>
      <c r="U4">
        <v>3.75453805923462</v>
      </c>
      <c r="V4">
        <v>3.7574028968811</v>
      </c>
      <c r="W4" s="17">
        <v>2.8648376464843802E-3</v>
      </c>
      <c r="X4">
        <v>0.48659467697143499</v>
      </c>
      <c r="Y4">
        <v>0.48659467697143499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681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8.6375408172607404</v>
      </c>
      <c r="L5" s="10">
        <v>0.97304534912109397</v>
      </c>
      <c r="M5">
        <v>0.36217117309570301</v>
      </c>
      <c r="N5">
        <v>8.9130477905273402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5.1826133728027299</v>
      </c>
      <c r="U5">
        <v>4.54726266860962</v>
      </c>
      <c r="V5">
        <v>4.5645203590393102</v>
      </c>
      <c r="W5" s="17">
        <v>1.72576904296875E-2</v>
      </c>
      <c r="X5">
        <v>0.61809301376342796</v>
      </c>
      <c r="Y5">
        <v>0.61809301376342796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487</v>
      </c>
      <c r="B6">
        <v>17</v>
      </c>
      <c r="C6">
        <v>3</v>
      </c>
      <c r="D6">
        <v>10</v>
      </c>
      <c r="E6">
        <v>10</v>
      </c>
      <c r="F6">
        <v>9</v>
      </c>
      <c r="G6">
        <v>1</v>
      </c>
      <c r="H6">
        <v>8</v>
      </c>
      <c r="I6">
        <v>2</v>
      </c>
      <c r="J6">
        <v>0.85</v>
      </c>
      <c r="K6" s="3">
        <v>8.2105407714843697</v>
      </c>
      <c r="L6" s="10">
        <v>0.98712539672851596</v>
      </c>
      <c r="M6">
        <v>0.57294273376464799</v>
      </c>
      <c r="N6">
        <v>6.9583415985107404</v>
      </c>
      <c r="O6">
        <v>6</v>
      </c>
      <c r="P6">
        <v>6</v>
      </c>
      <c r="Q6">
        <v>14</v>
      </c>
      <c r="R6" s="16">
        <v>0.42859999999999998</v>
      </c>
      <c r="S6" s="16">
        <f t="shared" si="0"/>
        <v>0.6</v>
      </c>
      <c r="T6">
        <v>3.7386951446533199</v>
      </c>
      <c r="U6">
        <v>3.3822255134582502</v>
      </c>
      <c r="V6">
        <v>3.3452353477478001</v>
      </c>
      <c r="W6" s="17">
        <v>3.6990165710449198E-2</v>
      </c>
      <c r="X6">
        <v>0.39345979690551802</v>
      </c>
      <c r="Y6">
        <v>0.39345979690551802</v>
      </c>
      <c r="Z6">
        <v>0.6</v>
      </c>
      <c r="AA6">
        <v>0.8</v>
      </c>
      <c r="AB6">
        <v>0.57142857142857095</v>
      </c>
      <c r="AC6">
        <v>0.66666666666666696</v>
      </c>
      <c r="AD6">
        <v>0.2</v>
      </c>
      <c r="AE6">
        <v>0.2</v>
      </c>
    </row>
    <row r="7" spans="1:31" x14ac:dyDescent="0.15">
      <c r="A7" s="8">
        <v>292</v>
      </c>
      <c r="B7" s="1">
        <v>17</v>
      </c>
      <c r="C7" s="1">
        <v>3</v>
      </c>
      <c r="D7" s="1">
        <v>10</v>
      </c>
      <c r="E7" s="1">
        <v>10</v>
      </c>
      <c r="F7" s="1">
        <v>10</v>
      </c>
      <c r="G7" s="1">
        <v>0</v>
      </c>
      <c r="H7" s="1">
        <v>7</v>
      </c>
      <c r="I7" s="1">
        <v>3</v>
      </c>
      <c r="J7" s="1">
        <v>0.85</v>
      </c>
      <c r="K7" s="12">
        <v>8.8602695465087908</v>
      </c>
      <c r="L7" s="12">
        <v>1.0189895629882799</v>
      </c>
      <c r="M7" s="1">
        <v>0.165855407714844</v>
      </c>
      <c r="N7" s="1">
        <v>8.3580570220947301</v>
      </c>
      <c r="O7" s="1">
        <v>7</v>
      </c>
      <c r="P7" s="1">
        <v>7</v>
      </c>
      <c r="Q7" s="1">
        <v>17</v>
      </c>
      <c r="R7" s="19">
        <v>0.4118</v>
      </c>
      <c r="S7" s="19">
        <f t="shared" si="0"/>
        <v>0.7</v>
      </c>
      <c r="T7" s="1">
        <v>4.7867164611816397</v>
      </c>
      <c r="U7" s="1">
        <v>4.2340841293334996</v>
      </c>
      <c r="V7" s="1">
        <v>4.1894226074218697</v>
      </c>
      <c r="W7" s="12">
        <v>4.4661521911621101E-2</v>
      </c>
      <c r="X7" s="1">
        <v>0.59729385375976596</v>
      </c>
      <c r="Y7" s="1">
        <v>0.59729385375976596</v>
      </c>
      <c r="Z7" s="1">
        <v>0.7</v>
      </c>
      <c r="AA7" s="1">
        <v>1</v>
      </c>
      <c r="AB7" s="1">
        <v>0.58823529411764697</v>
      </c>
      <c r="AC7" s="1">
        <v>0.74074074074074103</v>
      </c>
      <c r="AD7" s="1">
        <v>0</v>
      </c>
      <c r="AE7" s="1">
        <v>0.3</v>
      </c>
    </row>
    <row r="8" spans="1:31" x14ac:dyDescent="0.15">
      <c r="A8" s="6">
        <v>431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7.6199054718017596</v>
      </c>
      <c r="L8" s="10">
        <v>0.99355697631835904</v>
      </c>
      <c r="M8">
        <v>0.343612670898437</v>
      </c>
      <c r="N8">
        <v>7.2997188568115199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4.3857231140136701</v>
      </c>
      <c r="U8">
        <v>3.9048082828521702</v>
      </c>
      <c r="V8">
        <v>3.8763549327850302</v>
      </c>
      <c r="W8" s="17">
        <v>2.84533500671387E-2</v>
      </c>
      <c r="X8">
        <v>0.50936818122863803</v>
      </c>
      <c r="Y8">
        <v>0.50936818122863803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380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8.6915359497070295</v>
      </c>
      <c r="L9" s="10">
        <v>0.87253189086914096</v>
      </c>
      <c r="M9">
        <v>0.1077880859375</v>
      </c>
      <c r="N9">
        <v>8.6208534240722692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4.9906425476074201</v>
      </c>
      <c r="U9">
        <v>4.4018864631652797</v>
      </c>
      <c r="V9">
        <v>4.3937959671020499</v>
      </c>
      <c r="W9" s="17">
        <v>8.0904960632324201E-3</v>
      </c>
      <c r="X9">
        <v>0.59684658050537098</v>
      </c>
      <c r="Y9">
        <v>0.59684658050537098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401</v>
      </c>
      <c r="B10">
        <v>18</v>
      </c>
      <c r="C10">
        <v>2</v>
      </c>
      <c r="D10">
        <v>10</v>
      </c>
      <c r="E10">
        <v>10</v>
      </c>
      <c r="F10">
        <v>9</v>
      </c>
      <c r="G10">
        <v>1</v>
      </c>
      <c r="H10">
        <v>9</v>
      </c>
      <c r="I10">
        <v>1</v>
      </c>
      <c r="J10">
        <v>0.9</v>
      </c>
      <c r="K10" s="3">
        <v>11.7551879882812</v>
      </c>
      <c r="L10" s="10">
        <v>0.91674995422363303</v>
      </c>
      <c r="M10">
        <v>0.71549224853515603</v>
      </c>
      <c r="N10">
        <v>10.030107498169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4.2224388122558603</v>
      </c>
      <c r="U10">
        <v>3.8508768081664999</v>
      </c>
      <c r="V10">
        <v>3.7722721099853498</v>
      </c>
      <c r="W10" s="17">
        <v>7.8604698181152302E-2</v>
      </c>
      <c r="X10">
        <v>0.45016670227050798</v>
      </c>
      <c r="Y10">
        <v>0.45016670227050798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468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7.0569381713867196</v>
      </c>
      <c r="L11" s="10">
        <v>0.8834228515625</v>
      </c>
      <c r="M11">
        <v>0.43013381958007801</v>
      </c>
      <c r="N11">
        <v>7.3083171844482404</v>
      </c>
      <c r="O11">
        <v>6</v>
      </c>
      <c r="P11">
        <v>6</v>
      </c>
      <c r="Q11">
        <v>13</v>
      </c>
      <c r="R11" s="16">
        <v>0.46150000000000002</v>
      </c>
      <c r="S11" s="16">
        <f t="shared" si="0"/>
        <v>0.6</v>
      </c>
      <c r="T11">
        <v>4.0829448699951199</v>
      </c>
      <c r="U11">
        <v>3.6318817138671902</v>
      </c>
      <c r="V11">
        <v>3.6434299945831299</v>
      </c>
      <c r="W11" s="17">
        <v>1.15482807159424E-2</v>
      </c>
      <c r="X11">
        <v>0.43951487541198703</v>
      </c>
      <c r="Y11">
        <v>0.43951487541198703</v>
      </c>
      <c r="Z11">
        <v>0.6</v>
      </c>
      <c r="AA11">
        <v>0.7</v>
      </c>
      <c r="AB11">
        <v>0.53846153846153799</v>
      </c>
      <c r="AC11">
        <v>0.60869565217391297</v>
      </c>
      <c r="AD11">
        <v>0.3</v>
      </c>
      <c r="AE11">
        <v>0.1</v>
      </c>
    </row>
    <row r="12" spans="1:31" x14ac:dyDescent="0.15">
      <c r="A12" s="6">
        <v>953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9.0687141418456996</v>
      </c>
      <c r="L12" s="10">
        <v>0.85123443603515603</v>
      </c>
      <c r="M12">
        <v>0.384307861328125</v>
      </c>
      <c r="N12">
        <v>7.9372062683105504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4.70115089416504</v>
      </c>
      <c r="U12">
        <v>4.2405490875244096</v>
      </c>
      <c r="V12">
        <v>4.1392974853515598</v>
      </c>
      <c r="W12" s="17">
        <v>0.10125160217285201</v>
      </c>
      <c r="X12">
        <v>0.56185340881347701</v>
      </c>
      <c r="Y12">
        <v>0.56185340881347701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337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9.7676258087158203</v>
      </c>
      <c r="L13" s="10">
        <v>0.74655914306640603</v>
      </c>
      <c r="M13">
        <v>0.241783142089844</v>
      </c>
      <c r="N13">
        <v>8.7524642944335902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5.3478622436523402</v>
      </c>
      <c r="U13">
        <v>4.8198900222778303</v>
      </c>
      <c r="V13">
        <v>4.7304625511169398</v>
      </c>
      <c r="W13" s="17">
        <v>8.94274711608887E-2</v>
      </c>
      <c r="X13">
        <v>0.61739969253539995</v>
      </c>
      <c r="Y13">
        <v>0.61739969253539995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394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8.6461200714111293</v>
      </c>
      <c r="L14" s="10">
        <v>0.75197601318359397</v>
      </c>
      <c r="M14">
        <v>0.34392166137695301</v>
      </c>
      <c r="N14">
        <v>7.8274116516113299</v>
      </c>
      <c r="O14">
        <v>7</v>
      </c>
      <c r="P14">
        <v>7</v>
      </c>
      <c r="Q14">
        <v>16</v>
      </c>
      <c r="R14" s="16">
        <v>0.4375</v>
      </c>
      <c r="S14" s="16">
        <f t="shared" si="0"/>
        <v>0.7</v>
      </c>
      <c r="T14">
        <v>4.8341197967529297</v>
      </c>
      <c r="U14">
        <v>4.3734588623046902</v>
      </c>
      <c r="V14">
        <v>4.2902665138244602</v>
      </c>
      <c r="W14" s="17">
        <v>8.3192348480224595E-2</v>
      </c>
      <c r="X14">
        <v>0.54385328292846702</v>
      </c>
      <c r="Y14">
        <v>0.54385328292846702</v>
      </c>
      <c r="Z14">
        <v>0.7</v>
      </c>
      <c r="AA14">
        <v>0.9</v>
      </c>
      <c r="AB14">
        <v>0.5625</v>
      </c>
      <c r="AC14">
        <v>0.69230769230769196</v>
      </c>
      <c r="AD14">
        <v>0.1</v>
      </c>
      <c r="AE14">
        <v>0.2</v>
      </c>
    </row>
    <row r="15" spans="1:31" x14ac:dyDescent="0.15">
      <c r="A15" s="6">
        <v>730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9.22979736328125</v>
      </c>
      <c r="L15" s="10">
        <v>0.79234123229980502</v>
      </c>
      <c r="M15">
        <v>0.33351898193359403</v>
      </c>
      <c r="N15">
        <v>8.2526779174804705</v>
      </c>
      <c r="O15">
        <v>6</v>
      </c>
      <c r="P15">
        <v>6</v>
      </c>
      <c r="Q15">
        <v>15</v>
      </c>
      <c r="R15" s="16">
        <v>0.4</v>
      </c>
      <c r="S15" s="16">
        <f t="shared" si="0"/>
        <v>0.6</v>
      </c>
      <c r="T15">
        <v>4.6311798095703098</v>
      </c>
      <c r="U15">
        <v>4.1882486343383798</v>
      </c>
      <c r="V15">
        <v>4.1018190383911097</v>
      </c>
      <c r="W15" s="17">
        <v>8.6429595947265597E-2</v>
      </c>
      <c r="X15">
        <v>0.529360771179199</v>
      </c>
      <c r="Y15">
        <v>0.529360771179199</v>
      </c>
      <c r="Z15">
        <v>0.6</v>
      </c>
      <c r="AA15">
        <v>0.9</v>
      </c>
      <c r="AB15">
        <v>0.6</v>
      </c>
      <c r="AC15">
        <v>0.72</v>
      </c>
      <c r="AD15">
        <v>0.1</v>
      </c>
      <c r="AE15">
        <v>0.3</v>
      </c>
    </row>
    <row r="16" spans="1:31" x14ac:dyDescent="0.15">
      <c r="A16" s="6">
        <v>96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12.2015647888184</v>
      </c>
      <c r="L16" s="10">
        <v>0.72637939453125</v>
      </c>
      <c r="M16">
        <v>0.482009887695312</v>
      </c>
      <c r="N16">
        <v>10.3064689636231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5.3776931762695304</v>
      </c>
      <c r="U16">
        <v>4.94168996810913</v>
      </c>
      <c r="V16">
        <v>4.77380275726318</v>
      </c>
      <c r="W16" s="17">
        <v>0.16788721084594699</v>
      </c>
      <c r="X16">
        <v>0.60389041900634799</v>
      </c>
      <c r="Y16">
        <v>0.60389041900634799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424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9.0780410766601598</v>
      </c>
      <c r="L17" s="10">
        <v>0.80134582519531194</v>
      </c>
      <c r="M17">
        <v>0.30031967163085899</v>
      </c>
      <c r="N17">
        <v>7.8407230377197301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4.9747390747070304</v>
      </c>
      <c r="U17">
        <v>4.5059680938720703</v>
      </c>
      <c r="V17">
        <v>4.4059338569641104</v>
      </c>
      <c r="W17" s="17">
        <v>0.100034236907959</v>
      </c>
      <c r="X17">
        <v>0.56880521774292003</v>
      </c>
      <c r="Y17">
        <v>0.56880521774292003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354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11.8744087219238</v>
      </c>
      <c r="L18" s="10">
        <v>0.70819473266601596</v>
      </c>
      <c r="M18">
        <v>0.483871459960937</v>
      </c>
      <c r="N18">
        <v>10.163694381713899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5.0078620910644496</v>
      </c>
      <c r="U18">
        <v>4.6017813682556197</v>
      </c>
      <c r="V18">
        <v>4.4419045448303196</v>
      </c>
      <c r="W18" s="17">
        <v>0.159876823425293</v>
      </c>
      <c r="X18">
        <v>0.56595754623413097</v>
      </c>
      <c r="Y18">
        <v>0.56595754623413097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29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12.5931129455566</v>
      </c>
      <c r="L19" s="10">
        <v>0.74336242675781194</v>
      </c>
      <c r="M19">
        <v>0.52129745483398404</v>
      </c>
      <c r="N19">
        <v>10.9457340240478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5.3586044311523402</v>
      </c>
      <c r="U19">
        <v>4.8966689109802202</v>
      </c>
      <c r="V19">
        <v>4.73803806304932</v>
      </c>
      <c r="W19" s="17">
        <v>0.15863084793090801</v>
      </c>
      <c r="X19">
        <v>0.62056636810302701</v>
      </c>
      <c r="Y19">
        <v>0.62056636810302701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8">
        <v>163</v>
      </c>
      <c r="B20" s="1">
        <v>17</v>
      </c>
      <c r="C20" s="1">
        <v>3</v>
      </c>
      <c r="D20" s="1">
        <v>10</v>
      </c>
      <c r="E20" s="1">
        <v>10</v>
      </c>
      <c r="F20" s="1">
        <v>10</v>
      </c>
      <c r="G20" s="1">
        <v>0</v>
      </c>
      <c r="H20" s="1">
        <v>7</v>
      </c>
      <c r="I20" s="1">
        <v>3</v>
      </c>
      <c r="J20" s="1">
        <v>0.85</v>
      </c>
      <c r="K20" s="12">
        <v>7.4256305694580096</v>
      </c>
      <c r="L20" s="12">
        <v>0.83473587036132801</v>
      </c>
      <c r="M20" s="1">
        <v>0.332138061523437</v>
      </c>
      <c r="N20" s="1">
        <v>7.7402610778808603</v>
      </c>
      <c r="O20" s="1">
        <v>6</v>
      </c>
      <c r="P20" s="1">
        <v>6</v>
      </c>
      <c r="Q20" s="1">
        <v>14</v>
      </c>
      <c r="R20" s="19">
        <v>0.42859999999999998</v>
      </c>
      <c r="S20" s="19">
        <f t="shared" si="0"/>
        <v>0.6</v>
      </c>
      <c r="T20" s="1">
        <v>4.3062992095947301</v>
      </c>
      <c r="U20" s="1">
        <v>3.8120882511138898</v>
      </c>
      <c r="V20" s="1">
        <v>3.8161759376525901</v>
      </c>
      <c r="W20" s="12">
        <v>4.0876865386962899E-3</v>
      </c>
      <c r="X20" s="1">
        <v>0.490123271942139</v>
      </c>
      <c r="Y20" s="1">
        <v>0.490123271942139</v>
      </c>
      <c r="Z20" s="1">
        <v>0.6</v>
      </c>
      <c r="AA20" s="1">
        <v>0.8</v>
      </c>
      <c r="AB20" s="1">
        <v>0.57142857142857095</v>
      </c>
      <c r="AC20" s="1">
        <v>0.66666666666666696</v>
      </c>
      <c r="AD20" s="1">
        <v>0.2</v>
      </c>
      <c r="AE20" s="1">
        <v>0.2</v>
      </c>
    </row>
    <row r="21" spans="1:31" x14ac:dyDescent="0.15">
      <c r="A21" s="6">
        <v>704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10.0881690979004</v>
      </c>
      <c r="L21" s="10">
        <v>0.95921325683593694</v>
      </c>
      <c r="M21">
        <v>0.46197509765625</v>
      </c>
      <c r="N21">
        <v>8.9249973297119105</v>
      </c>
      <c r="O21">
        <v>8</v>
      </c>
      <c r="P21">
        <v>8</v>
      </c>
      <c r="Q21">
        <v>18</v>
      </c>
      <c r="R21" s="16">
        <v>0.44440000000000002</v>
      </c>
      <c r="S21" s="16">
        <f t="shared" si="0"/>
        <v>0.8</v>
      </c>
      <c r="T21">
        <v>4.8395233154296902</v>
      </c>
      <c r="U21">
        <v>4.3516135215759304</v>
      </c>
      <c r="V21">
        <v>4.2429437637329102</v>
      </c>
      <c r="W21" s="17">
        <v>0.10866975784301799</v>
      </c>
      <c r="X21">
        <v>0.59657955169677701</v>
      </c>
      <c r="Y21">
        <v>0.59657955169677701</v>
      </c>
      <c r="Z21">
        <v>0.8</v>
      </c>
      <c r="AA21">
        <v>1</v>
      </c>
      <c r="AB21">
        <v>0.55555555555555602</v>
      </c>
      <c r="AC21">
        <v>0.71428571428571397</v>
      </c>
      <c r="AD21">
        <v>0</v>
      </c>
      <c r="AE21">
        <v>0.2</v>
      </c>
    </row>
    <row r="22" spans="1:31" s="2" customFormat="1" x14ac:dyDescent="0.15">
      <c r="A22" s="7">
        <v>647</v>
      </c>
      <c r="B22" s="2">
        <v>18</v>
      </c>
      <c r="C22" s="2">
        <v>2</v>
      </c>
      <c r="D22" s="2">
        <v>10</v>
      </c>
      <c r="E22" s="2">
        <v>10</v>
      </c>
      <c r="F22" s="2">
        <v>10</v>
      </c>
      <c r="G22" s="2">
        <v>0</v>
      </c>
      <c r="H22" s="2">
        <v>8</v>
      </c>
      <c r="I22" s="2">
        <v>2</v>
      </c>
      <c r="J22" s="2">
        <v>0.9</v>
      </c>
      <c r="K22" s="11">
        <v>9.5322151184081996</v>
      </c>
      <c r="L22" s="11">
        <v>0.96229171752929699</v>
      </c>
      <c r="M22" s="2">
        <v>0.446945190429687</v>
      </c>
      <c r="N22" s="2">
        <v>8.1356830596923793</v>
      </c>
      <c r="O22" s="2">
        <v>7</v>
      </c>
      <c r="P22" s="2">
        <v>7</v>
      </c>
      <c r="Q22" s="2">
        <v>17</v>
      </c>
      <c r="R22" s="18">
        <v>0.4118</v>
      </c>
      <c r="S22" s="18">
        <f t="shared" si="0"/>
        <v>0.7</v>
      </c>
      <c r="T22" s="2">
        <v>4.8914337158203098</v>
      </c>
      <c r="U22" s="2">
        <v>4.42026615142822</v>
      </c>
      <c r="V22" s="2">
        <v>4.3021445274353001</v>
      </c>
      <c r="W22" s="11">
        <v>0.11812162399292001</v>
      </c>
      <c r="X22" s="2">
        <v>0.58928918838500999</v>
      </c>
      <c r="Y22" s="2">
        <v>0.58928918838500999</v>
      </c>
      <c r="Z22" s="2">
        <v>0.7</v>
      </c>
      <c r="AA22" s="2">
        <v>1</v>
      </c>
      <c r="AB22" s="2">
        <v>0.58823529411764697</v>
      </c>
      <c r="AC22" s="2">
        <v>0.74074074074074103</v>
      </c>
      <c r="AD22" s="2">
        <v>0</v>
      </c>
      <c r="AE22" s="2">
        <v>0.3</v>
      </c>
    </row>
    <row r="23" spans="1:31" x14ac:dyDescent="0.15">
      <c r="A23" s="6">
        <v>782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 s="3">
        <v>8.8956718444824201</v>
      </c>
      <c r="L23" s="10">
        <v>7.2895488739013699</v>
      </c>
      <c r="M23">
        <v>7.1729927062988299</v>
      </c>
      <c r="N23">
        <v>5.1872310638427699</v>
      </c>
      <c r="O23">
        <v>0</v>
      </c>
      <c r="P23">
        <v>0</v>
      </c>
      <c r="Q23">
        <v>10</v>
      </c>
      <c r="R23" s="16">
        <v>0</v>
      </c>
      <c r="S23" s="16">
        <f t="shared" si="0"/>
        <v>0</v>
      </c>
      <c r="T23">
        <v>2.13729667663574</v>
      </c>
      <c r="U23">
        <v>2.0931930541992201</v>
      </c>
      <c r="V23">
        <v>1.6500647068023699</v>
      </c>
      <c r="W23" s="17">
        <v>0.44312834739685097</v>
      </c>
      <c r="X23">
        <v>0.48723196983337402</v>
      </c>
      <c r="Y23">
        <v>0.48723196983337402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</row>
    <row r="24" spans="1:31" x14ac:dyDescent="0.15">
      <c r="A24" s="6">
        <v>531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 s="3">
        <v>8.5826892852783203</v>
      </c>
      <c r="L24" s="10">
        <v>4.29248046875</v>
      </c>
      <c r="M24">
        <v>1.9749679565429701</v>
      </c>
      <c r="N24">
        <v>6.8630084991455096</v>
      </c>
      <c r="O24">
        <v>4</v>
      </c>
      <c r="P24">
        <v>4</v>
      </c>
      <c r="Q24">
        <v>14</v>
      </c>
      <c r="R24" s="16">
        <v>0.28570000000000001</v>
      </c>
      <c r="S24" s="16">
        <f t="shared" si="0"/>
        <v>0.4</v>
      </c>
      <c r="T24">
        <v>3.41282081604004</v>
      </c>
      <c r="U24">
        <v>3.0024070739746098</v>
      </c>
      <c r="V24">
        <v>2.8293726444244398</v>
      </c>
      <c r="W24" s="17">
        <v>0.17303442955017101</v>
      </c>
      <c r="X24">
        <v>0.58344817161560103</v>
      </c>
      <c r="Y24">
        <v>0.58344817161560103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8">
        <v>382</v>
      </c>
      <c r="B25" s="1">
        <v>12</v>
      </c>
      <c r="C25" s="1">
        <v>8</v>
      </c>
      <c r="D25" s="1">
        <v>10</v>
      </c>
      <c r="E25" s="1">
        <v>10</v>
      </c>
      <c r="F25" s="1">
        <v>10</v>
      </c>
      <c r="G25" s="1">
        <v>0</v>
      </c>
      <c r="H25" s="1">
        <v>2</v>
      </c>
      <c r="I25" s="1">
        <v>8</v>
      </c>
      <c r="J25" s="1">
        <v>0.6</v>
      </c>
      <c r="K25" s="12">
        <v>8.3894462585449201</v>
      </c>
      <c r="L25" s="12">
        <v>6.0538787841796902</v>
      </c>
      <c r="M25" s="1">
        <v>1.9577674865722701</v>
      </c>
      <c r="N25" s="1">
        <v>6.5577087402343697</v>
      </c>
      <c r="O25" s="1">
        <v>1</v>
      </c>
      <c r="P25" s="1">
        <v>1</v>
      </c>
      <c r="Q25" s="1">
        <v>11</v>
      </c>
      <c r="R25" s="19">
        <v>9.0899999999999995E-2</v>
      </c>
      <c r="S25" s="19">
        <f t="shared" ref="S25:S52" si="1">O25/E25</f>
        <v>0.1</v>
      </c>
      <c r="T25" s="1">
        <v>2.78518486022949</v>
      </c>
      <c r="U25" s="1">
        <v>2.4400777816772501</v>
      </c>
      <c r="V25" s="1">
        <v>2.2554919719696001</v>
      </c>
      <c r="W25" s="12">
        <v>0.18458580970764199</v>
      </c>
      <c r="X25" s="1">
        <v>0.52969288825988803</v>
      </c>
      <c r="Y25" s="1">
        <v>0.52969288825988803</v>
      </c>
      <c r="Z25" s="1">
        <v>0.1</v>
      </c>
      <c r="AA25" s="1">
        <v>1</v>
      </c>
      <c r="AB25" s="1">
        <v>0.90909090909090895</v>
      </c>
      <c r="AC25" s="1">
        <v>0.952380952380952</v>
      </c>
      <c r="AD25" s="1">
        <v>0</v>
      </c>
      <c r="AE25" s="1">
        <v>0.9</v>
      </c>
    </row>
    <row r="26" spans="1:31" x14ac:dyDescent="0.15">
      <c r="A26" s="6">
        <v>830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 s="3">
        <v>8.7719039916992205</v>
      </c>
      <c r="L26" s="10">
        <v>7.6750564575195304</v>
      </c>
      <c r="M26">
        <v>8.4773979187011701</v>
      </c>
      <c r="N26">
        <v>6.4871406555175799</v>
      </c>
      <c r="O26">
        <v>0</v>
      </c>
      <c r="P26">
        <v>0</v>
      </c>
      <c r="Q26">
        <v>10</v>
      </c>
      <c r="R26" s="16">
        <v>0</v>
      </c>
      <c r="S26" s="16">
        <f t="shared" si="1"/>
        <v>0</v>
      </c>
      <c r="T26">
        <v>2.1371917724609402</v>
      </c>
      <c r="U26">
        <v>2.08469486236572</v>
      </c>
      <c r="V26">
        <v>1.65712606906891</v>
      </c>
      <c r="W26" s="17">
        <v>0.42756879329681402</v>
      </c>
      <c r="X26">
        <v>0.48006570339202898</v>
      </c>
      <c r="Y26">
        <v>0.48006570339202898</v>
      </c>
      <c r="Z26">
        <v>0</v>
      </c>
      <c r="AA26">
        <v>1</v>
      </c>
      <c r="AB26">
        <v>1</v>
      </c>
      <c r="AC26">
        <v>1</v>
      </c>
      <c r="AD26">
        <v>0</v>
      </c>
      <c r="AE26">
        <v>1</v>
      </c>
    </row>
    <row r="27" spans="1:31" x14ac:dyDescent="0.15">
      <c r="A27" s="6">
        <v>930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 s="3">
        <v>9.0334587097168004</v>
      </c>
      <c r="L27" s="10">
        <v>5.8283729553222701</v>
      </c>
      <c r="M27">
        <v>4.8437232971191397</v>
      </c>
      <c r="N27">
        <v>4.4408721923828098</v>
      </c>
      <c r="O27">
        <v>1</v>
      </c>
      <c r="P27">
        <v>1</v>
      </c>
      <c r="Q27">
        <v>11</v>
      </c>
      <c r="R27" s="16">
        <v>9.0899999999999995E-2</v>
      </c>
      <c r="S27" s="16">
        <f t="shared" si="1"/>
        <v>0.1</v>
      </c>
      <c r="T27">
        <v>2.7082576751709002</v>
      </c>
      <c r="U27">
        <v>2.61170506477356</v>
      </c>
      <c r="V27">
        <v>2.18743848800659</v>
      </c>
      <c r="W27" s="17">
        <v>0.424266576766968</v>
      </c>
      <c r="X27">
        <v>0.52081918716430697</v>
      </c>
      <c r="Y27">
        <v>0.52081918716430697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6">
        <v>950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 s="3">
        <v>8.6675167083740199</v>
      </c>
      <c r="L28" s="10">
        <v>4.2599201202392596</v>
      </c>
      <c r="M28">
        <v>0.141372680664062</v>
      </c>
      <c r="N28">
        <v>8.8083477020263707</v>
      </c>
      <c r="O28">
        <v>3</v>
      </c>
      <c r="P28">
        <v>3</v>
      </c>
      <c r="Q28">
        <v>13</v>
      </c>
      <c r="R28" s="16">
        <v>0.23080000000000001</v>
      </c>
      <c r="S28" s="16">
        <f t="shared" si="1"/>
        <v>0.3</v>
      </c>
      <c r="T28">
        <v>2.8101425170898402</v>
      </c>
      <c r="U28">
        <v>2.26533007621765</v>
      </c>
      <c r="V28">
        <v>2.2691600322723402</v>
      </c>
      <c r="W28" s="17">
        <v>3.8299560546875E-3</v>
      </c>
      <c r="X28">
        <v>0.54098248481750499</v>
      </c>
      <c r="Y28">
        <v>0.54098248481750499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8">
        <v>944</v>
      </c>
      <c r="B29" s="1">
        <v>13</v>
      </c>
      <c r="C29" s="1">
        <v>7</v>
      </c>
      <c r="D29" s="1">
        <v>10</v>
      </c>
      <c r="E29" s="1">
        <v>10</v>
      </c>
      <c r="F29" s="1">
        <v>10</v>
      </c>
      <c r="G29" s="1">
        <v>0</v>
      </c>
      <c r="H29" s="1">
        <v>3</v>
      </c>
      <c r="I29" s="1">
        <v>7</v>
      </c>
      <c r="J29" s="1">
        <v>0.65</v>
      </c>
      <c r="K29" s="12">
        <v>8.2326736450195295</v>
      </c>
      <c r="L29" s="12">
        <v>4.9250335693359402</v>
      </c>
      <c r="M29" s="1">
        <v>1.24188232421875</v>
      </c>
      <c r="N29" s="1">
        <v>5.7638072967529297</v>
      </c>
      <c r="O29" s="1">
        <v>2</v>
      </c>
      <c r="P29" s="1">
        <v>2</v>
      </c>
      <c r="Q29" s="1">
        <v>12</v>
      </c>
      <c r="R29" s="19">
        <v>0.16669999999999999</v>
      </c>
      <c r="S29" s="19">
        <f t="shared" si="1"/>
        <v>0.2</v>
      </c>
      <c r="T29" s="1">
        <v>2.97713279724121</v>
      </c>
      <c r="U29" s="1">
        <v>2.6054446697235099</v>
      </c>
      <c r="V29" s="1">
        <v>2.4249529838561998</v>
      </c>
      <c r="W29" s="12">
        <v>0.18049168586730999</v>
      </c>
      <c r="X29" s="1">
        <v>0.55217981338500999</v>
      </c>
      <c r="Y29" s="1">
        <v>0.55217981338500999</v>
      </c>
      <c r="Z29" s="1">
        <v>0.2</v>
      </c>
      <c r="AA29" s="1">
        <v>1</v>
      </c>
      <c r="AB29" s="1">
        <v>0.83333333333333304</v>
      </c>
      <c r="AC29" s="1">
        <v>0.90909090909090895</v>
      </c>
      <c r="AD29" s="1">
        <v>0</v>
      </c>
      <c r="AE29" s="1">
        <v>0.8</v>
      </c>
    </row>
    <row r="30" spans="1:31" x14ac:dyDescent="0.15">
      <c r="A30" s="6">
        <v>178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8.3459815979003906</v>
      </c>
      <c r="L30" s="10">
        <v>5.3242092132568404</v>
      </c>
      <c r="M30">
        <v>4.0853462219238299</v>
      </c>
      <c r="N30">
        <v>3.56581687927246</v>
      </c>
      <c r="O30">
        <v>1</v>
      </c>
      <c r="P30">
        <v>1</v>
      </c>
      <c r="Q30">
        <v>11</v>
      </c>
      <c r="R30" s="16">
        <v>9.0899999999999995E-2</v>
      </c>
      <c r="S30" s="16">
        <f t="shared" si="1"/>
        <v>0.1</v>
      </c>
      <c r="T30">
        <v>2.8318958282470699</v>
      </c>
      <c r="U30">
        <v>2.7203555107116699</v>
      </c>
      <c r="V30">
        <v>2.3155884742736799</v>
      </c>
      <c r="W30" s="17">
        <v>0.404767036437988</v>
      </c>
      <c r="X30">
        <v>0.516307353973389</v>
      </c>
      <c r="Y30">
        <v>0.516307353973389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6">
        <v>215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8.4589786529540998</v>
      </c>
      <c r="L31" s="10">
        <v>5.7066879272460902</v>
      </c>
      <c r="M31">
        <v>5.0379467010498002</v>
      </c>
      <c r="N31">
        <v>4.1670913696289098</v>
      </c>
      <c r="O31">
        <v>0</v>
      </c>
      <c r="P31">
        <v>0</v>
      </c>
      <c r="Q31">
        <v>10</v>
      </c>
      <c r="R31" s="16">
        <v>0</v>
      </c>
      <c r="S31" s="16">
        <f t="shared" si="1"/>
        <v>0</v>
      </c>
      <c r="T31">
        <v>2.9849777221679701</v>
      </c>
      <c r="U31">
        <v>2.8662428855896001</v>
      </c>
      <c r="V31">
        <v>2.4659724235534699</v>
      </c>
      <c r="W31" s="17">
        <v>0.40027046203613298</v>
      </c>
      <c r="X31">
        <v>0.51900529861450195</v>
      </c>
      <c r="Y31">
        <v>0.51900529861450195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</row>
    <row r="32" spans="1:31" x14ac:dyDescent="0.15">
      <c r="A32" s="6">
        <v>820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9.3573627471923793</v>
      </c>
      <c r="L32" s="10">
        <v>3.4400177001953098</v>
      </c>
      <c r="M32">
        <v>1.18503570556641</v>
      </c>
      <c r="N32">
        <v>7.3247261047363299</v>
      </c>
      <c r="O32">
        <v>4</v>
      </c>
      <c r="P32">
        <v>4</v>
      </c>
      <c r="Q32">
        <v>14</v>
      </c>
      <c r="R32" s="16">
        <v>0.28570000000000001</v>
      </c>
      <c r="S32" s="16">
        <f t="shared" si="1"/>
        <v>0.4</v>
      </c>
      <c r="T32">
        <v>3.0999946594238299</v>
      </c>
      <c r="U32">
        <v>2.73641777038574</v>
      </c>
      <c r="V32">
        <v>2.56048488616943</v>
      </c>
      <c r="W32" s="17">
        <v>0.17593288421630901</v>
      </c>
      <c r="X32">
        <v>0.53950977325439498</v>
      </c>
      <c r="Y32">
        <v>0.53950977325439498</v>
      </c>
      <c r="Z32">
        <v>0.4</v>
      </c>
      <c r="AA32">
        <v>1</v>
      </c>
      <c r="AB32">
        <v>0.71428571428571397</v>
      </c>
      <c r="AC32">
        <v>0.83333333333333304</v>
      </c>
      <c r="AD32">
        <v>0</v>
      </c>
      <c r="AE32">
        <v>0.6</v>
      </c>
    </row>
    <row r="33" spans="1:31" x14ac:dyDescent="0.15">
      <c r="A33" s="6">
        <v>494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 s="3">
        <v>8.9957275390625</v>
      </c>
      <c r="L33" s="10">
        <v>5.2110691070556596</v>
      </c>
      <c r="M33">
        <v>4.51474952697754</v>
      </c>
      <c r="N33">
        <v>4.5669574737548801</v>
      </c>
      <c r="O33">
        <v>1</v>
      </c>
      <c r="P33">
        <v>1</v>
      </c>
      <c r="Q33">
        <v>11</v>
      </c>
      <c r="R33" s="16">
        <v>9.0899999999999995E-2</v>
      </c>
      <c r="S33" s="16">
        <f t="shared" si="1"/>
        <v>0.1</v>
      </c>
      <c r="T33">
        <v>3.0062236785888699</v>
      </c>
      <c r="U33">
        <v>2.8743541240692099</v>
      </c>
      <c r="V33">
        <v>2.47811627388</v>
      </c>
      <c r="W33" s="17">
        <v>0.39623785018920898</v>
      </c>
      <c r="X33">
        <v>0.52810740470886197</v>
      </c>
      <c r="Y33">
        <v>0.52810740470886197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6">
        <v>474</v>
      </c>
      <c r="B34">
        <v>13</v>
      </c>
      <c r="C34">
        <v>7</v>
      </c>
      <c r="D34">
        <v>10</v>
      </c>
      <c r="E34">
        <v>10</v>
      </c>
      <c r="F34">
        <v>9</v>
      </c>
      <c r="G34">
        <v>1</v>
      </c>
      <c r="H34">
        <v>4</v>
      </c>
      <c r="I34">
        <v>6</v>
      </c>
      <c r="J34">
        <v>0.65</v>
      </c>
      <c r="K34" s="3">
        <v>7.8971233367919904</v>
      </c>
      <c r="L34" s="10">
        <v>3.4597053527832</v>
      </c>
      <c r="M34">
        <v>0.61443710327148404</v>
      </c>
      <c r="N34">
        <v>6.3514308929443404</v>
      </c>
      <c r="O34">
        <v>3</v>
      </c>
      <c r="P34">
        <v>3</v>
      </c>
      <c r="Q34">
        <v>11</v>
      </c>
      <c r="R34" s="16">
        <v>0.2727</v>
      </c>
      <c r="S34" s="16">
        <f t="shared" si="1"/>
        <v>0.3</v>
      </c>
      <c r="T34">
        <v>2.9463424682617201</v>
      </c>
      <c r="U34">
        <v>2.5359339714050302</v>
      </c>
      <c r="V34">
        <v>2.52812623977661</v>
      </c>
      <c r="W34" s="17">
        <v>7.8077316284179696E-3</v>
      </c>
      <c r="X34">
        <v>0.41821622848510698</v>
      </c>
      <c r="Y34">
        <v>0.41821622848510698</v>
      </c>
      <c r="Z34">
        <v>0.3</v>
      </c>
      <c r="AA34">
        <v>0.8</v>
      </c>
      <c r="AB34">
        <v>0.72727272727272696</v>
      </c>
      <c r="AC34">
        <v>0.76190476190476197</v>
      </c>
      <c r="AD34">
        <v>0.2</v>
      </c>
      <c r="AE34">
        <v>0.5</v>
      </c>
    </row>
    <row r="35" spans="1:31" s="1" customFormat="1" x14ac:dyDescent="0.15">
      <c r="A35" s="6">
        <v>826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 s="3">
        <v>7.3606605529785201</v>
      </c>
      <c r="L35" s="10">
        <v>3.1785659790039098</v>
      </c>
      <c r="M35">
        <v>0.79636383056640603</v>
      </c>
      <c r="N35">
        <v>6.4848976135253897</v>
      </c>
      <c r="O35">
        <v>4</v>
      </c>
      <c r="P35">
        <v>4</v>
      </c>
      <c r="Q35">
        <v>13</v>
      </c>
      <c r="R35" s="16">
        <v>0.30769999999999997</v>
      </c>
      <c r="S35" s="16">
        <f t="shared" si="1"/>
        <v>0.4</v>
      </c>
      <c r="T35">
        <v>2.875732421875</v>
      </c>
      <c r="U35">
        <v>2.5069985389709499</v>
      </c>
      <c r="V35">
        <v>2.48158931732178</v>
      </c>
      <c r="W35" s="17">
        <v>2.5409221649169901E-2</v>
      </c>
      <c r="X35">
        <v>0.39414310455322299</v>
      </c>
      <c r="Y35">
        <v>0.39414310455322299</v>
      </c>
      <c r="Z35">
        <v>0.4</v>
      </c>
      <c r="AA35">
        <v>0.9</v>
      </c>
      <c r="AB35">
        <v>0.69230769230769196</v>
      </c>
      <c r="AC35">
        <v>0.78260869565217395</v>
      </c>
      <c r="AD35">
        <v>0.1</v>
      </c>
      <c r="AE35">
        <v>0.5</v>
      </c>
    </row>
    <row r="36" spans="1:31" x14ac:dyDescent="0.15">
      <c r="A36" s="6">
        <v>88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9.6956272125244105</v>
      </c>
      <c r="L36" s="10">
        <v>4.5290679931640598</v>
      </c>
      <c r="M36">
        <v>1.565185546875</v>
      </c>
      <c r="N36">
        <v>7.9766082763671902</v>
      </c>
      <c r="O36">
        <v>4</v>
      </c>
      <c r="P36">
        <v>4</v>
      </c>
      <c r="Q36">
        <v>14</v>
      </c>
      <c r="R36" s="16">
        <v>0.28570000000000001</v>
      </c>
      <c r="S36" s="16">
        <f t="shared" si="1"/>
        <v>0.4</v>
      </c>
      <c r="T36">
        <v>3.0759716033935498</v>
      </c>
      <c r="U36">
        <v>2.6498761177063002</v>
      </c>
      <c r="V36">
        <v>2.48664426803589</v>
      </c>
      <c r="W36" s="17">
        <v>0.16323184967040999</v>
      </c>
      <c r="X36">
        <v>0.58932733535766602</v>
      </c>
      <c r="Y36">
        <v>0.58932733535766602</v>
      </c>
      <c r="Z36">
        <v>0.4</v>
      </c>
      <c r="AA36">
        <v>1</v>
      </c>
      <c r="AB36">
        <v>0.71428571428571397</v>
      </c>
      <c r="AC36">
        <v>0.83333333333333304</v>
      </c>
      <c r="AD36">
        <v>0</v>
      </c>
      <c r="AE36">
        <v>0.6</v>
      </c>
    </row>
    <row r="37" spans="1:31" x14ac:dyDescent="0.15">
      <c r="A37" s="6">
        <v>379</v>
      </c>
      <c r="B37">
        <v>17</v>
      </c>
      <c r="C37">
        <v>3</v>
      </c>
      <c r="D37">
        <v>10</v>
      </c>
      <c r="E37">
        <v>10</v>
      </c>
      <c r="F37">
        <v>10</v>
      </c>
      <c r="G37">
        <v>0</v>
      </c>
      <c r="H37">
        <v>7</v>
      </c>
      <c r="I37">
        <v>3</v>
      </c>
      <c r="J37">
        <v>0.85</v>
      </c>
      <c r="K37" s="3">
        <v>9.9219417572021502</v>
      </c>
      <c r="L37" s="10">
        <v>4.590576171875</v>
      </c>
      <c r="M37">
        <v>4.0609836578369096</v>
      </c>
      <c r="N37">
        <v>5.8509216308593697</v>
      </c>
      <c r="O37">
        <v>2</v>
      </c>
      <c r="P37">
        <v>2</v>
      </c>
      <c r="Q37">
        <v>12</v>
      </c>
      <c r="R37" s="16">
        <v>0.16669999999999999</v>
      </c>
      <c r="S37" s="16">
        <f t="shared" si="1"/>
        <v>0.2</v>
      </c>
      <c r="T37">
        <v>3.4917297363281201</v>
      </c>
      <c r="U37">
        <v>3.3197002410888699</v>
      </c>
      <c r="V37">
        <v>2.9272942543029798</v>
      </c>
      <c r="W37" s="17">
        <v>0.392405986785889</v>
      </c>
      <c r="X37">
        <v>0.56443548202514604</v>
      </c>
      <c r="Y37">
        <v>0.56443548202514604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6">
        <v>726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8.6868381500244105</v>
      </c>
      <c r="L38" s="10">
        <v>5.0645408630371103</v>
      </c>
      <c r="M38">
        <v>4.42893409729004</v>
      </c>
      <c r="N38">
        <v>4.4481468200683603</v>
      </c>
      <c r="O38">
        <v>2</v>
      </c>
      <c r="P38">
        <v>2</v>
      </c>
      <c r="Q38">
        <v>12</v>
      </c>
      <c r="R38" s="16">
        <v>0.16669999999999999</v>
      </c>
      <c r="S38" s="16">
        <f t="shared" si="1"/>
        <v>0.2</v>
      </c>
      <c r="T38">
        <v>3.0638561248779301</v>
      </c>
      <c r="U38">
        <v>2.9203443527221702</v>
      </c>
      <c r="V38">
        <v>2.5284399986267099</v>
      </c>
      <c r="W38" s="17">
        <v>0.39190435409545898</v>
      </c>
      <c r="X38">
        <v>0.53541612625122104</v>
      </c>
      <c r="Y38">
        <v>0.53541612625122104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6">
        <v>934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 s="3">
        <v>8.6188640594482404</v>
      </c>
      <c r="L39" s="10">
        <v>4.1744632720947301</v>
      </c>
      <c r="M39">
        <v>0.104656219482422</v>
      </c>
      <c r="N39">
        <v>9.0006752014160192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2.9652175903320299</v>
      </c>
      <c r="U39">
        <v>2.3937900066375701</v>
      </c>
      <c r="V39">
        <v>2.41355681419373</v>
      </c>
      <c r="W39" s="17">
        <v>1.9766807556152299E-2</v>
      </c>
      <c r="X39">
        <v>0.551660776138306</v>
      </c>
      <c r="Y39">
        <v>0.551660776138306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638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8.5881671905517596</v>
      </c>
      <c r="L40" s="10">
        <v>5.4736576080322301</v>
      </c>
      <c r="M40">
        <v>4.4607830047607404</v>
      </c>
      <c r="N40">
        <v>4.2032775878906197</v>
      </c>
      <c r="O40">
        <v>2</v>
      </c>
      <c r="P40">
        <v>2</v>
      </c>
      <c r="Q40">
        <v>12</v>
      </c>
      <c r="R40" s="16">
        <v>0.16669999999999999</v>
      </c>
      <c r="S40" s="16">
        <f t="shared" si="1"/>
        <v>0.2</v>
      </c>
      <c r="T40">
        <v>2.98781394958496</v>
      </c>
      <c r="U40">
        <v>2.8401694297790501</v>
      </c>
      <c r="V40">
        <v>2.45045042037964</v>
      </c>
      <c r="W40" s="17">
        <v>0.38971900939941401</v>
      </c>
      <c r="X40">
        <v>0.53736352920532204</v>
      </c>
      <c r="Y40">
        <v>0.53736352920532204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8">
        <v>687</v>
      </c>
      <c r="B41" s="1">
        <v>14</v>
      </c>
      <c r="C41" s="1">
        <v>6</v>
      </c>
      <c r="D41" s="1">
        <v>10</v>
      </c>
      <c r="E41" s="1">
        <v>10</v>
      </c>
      <c r="F41" s="1">
        <v>10</v>
      </c>
      <c r="G41" s="1">
        <v>0</v>
      </c>
      <c r="H41" s="1">
        <v>4</v>
      </c>
      <c r="I41" s="1">
        <v>6</v>
      </c>
      <c r="J41" s="1">
        <v>0.7</v>
      </c>
      <c r="K41" s="12">
        <v>8.3900222778320295</v>
      </c>
      <c r="L41" s="12">
        <v>5.8916149139404297</v>
      </c>
      <c r="M41" s="1">
        <v>4.6129894256591797</v>
      </c>
      <c r="N41" s="1">
        <v>4.1149749755859402</v>
      </c>
      <c r="O41" s="1">
        <v>1</v>
      </c>
      <c r="P41" s="1">
        <v>1</v>
      </c>
      <c r="Q41" s="1">
        <v>11</v>
      </c>
      <c r="R41" s="19">
        <v>9.0899999999999995E-2</v>
      </c>
      <c r="S41" s="19">
        <f t="shared" si="1"/>
        <v>0.1</v>
      </c>
      <c r="T41" s="1">
        <v>2.75750732421875</v>
      </c>
      <c r="U41" s="1">
        <v>2.6343932151794398</v>
      </c>
      <c r="V41" s="1">
        <v>2.2495560646057098</v>
      </c>
      <c r="W41" s="12">
        <v>0.38483715057373102</v>
      </c>
      <c r="X41" s="1">
        <v>0.507951259613037</v>
      </c>
      <c r="Y41" s="1">
        <v>0.507951259613037</v>
      </c>
      <c r="Z41" s="1">
        <v>0.1</v>
      </c>
      <c r="AA41" s="1">
        <v>1</v>
      </c>
      <c r="AB41" s="1">
        <v>0.90909090909090895</v>
      </c>
      <c r="AC41" s="1">
        <v>0.952380952380952</v>
      </c>
      <c r="AD41" s="1">
        <v>0</v>
      </c>
      <c r="AE41" s="1">
        <v>0.9</v>
      </c>
    </row>
    <row r="42" spans="1:31" x14ac:dyDescent="0.15">
      <c r="A42" s="8">
        <v>937</v>
      </c>
      <c r="B42" s="1">
        <v>15</v>
      </c>
      <c r="C42" s="1">
        <v>5</v>
      </c>
      <c r="D42" s="1">
        <v>10</v>
      </c>
      <c r="E42" s="1">
        <v>10</v>
      </c>
      <c r="F42" s="1">
        <v>10</v>
      </c>
      <c r="G42" s="1">
        <v>0</v>
      </c>
      <c r="H42" s="1">
        <v>5</v>
      </c>
      <c r="I42" s="1">
        <v>5</v>
      </c>
      <c r="J42" s="1">
        <v>0.75</v>
      </c>
      <c r="K42" s="12">
        <v>8.2729797363281197</v>
      </c>
      <c r="L42" s="12">
        <v>5.7072124481201199</v>
      </c>
      <c r="M42" s="1">
        <v>4.9558658599853498</v>
      </c>
      <c r="N42" s="1">
        <v>3.6288471221923801</v>
      </c>
      <c r="O42" s="1">
        <v>1</v>
      </c>
      <c r="P42" s="1">
        <v>1</v>
      </c>
      <c r="Q42" s="1">
        <v>11</v>
      </c>
      <c r="R42" s="19">
        <v>9.0899999999999995E-2</v>
      </c>
      <c r="S42" s="19">
        <f t="shared" si="1"/>
        <v>0.1</v>
      </c>
      <c r="T42" s="1">
        <v>2.7701549530029301</v>
      </c>
      <c r="U42" s="1">
        <v>2.6610579490661599</v>
      </c>
      <c r="V42" s="1">
        <v>2.27631616592407</v>
      </c>
      <c r="W42" s="12">
        <v>0.38474178314209001</v>
      </c>
      <c r="X42" s="1">
        <v>0.49383878707885698</v>
      </c>
      <c r="Y42" s="1">
        <v>0.49383878707885698</v>
      </c>
      <c r="Z42" s="1">
        <v>0.1</v>
      </c>
      <c r="AA42" s="1">
        <v>1</v>
      </c>
      <c r="AB42" s="1">
        <v>0.90909090909090895</v>
      </c>
      <c r="AC42" s="1">
        <v>0.952380952380952</v>
      </c>
      <c r="AD42" s="1">
        <v>0</v>
      </c>
      <c r="AE42" s="1">
        <v>0.9</v>
      </c>
    </row>
    <row r="43" spans="1:31" x14ac:dyDescent="0.15">
      <c r="A43" s="6">
        <v>479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8.4685764312744105</v>
      </c>
      <c r="L43" s="10">
        <v>5.1287879943847701</v>
      </c>
      <c r="M43">
        <v>3.6624755859375</v>
      </c>
      <c r="N43">
        <v>3.7469463348388699</v>
      </c>
      <c r="O43">
        <v>2</v>
      </c>
      <c r="P43">
        <v>2</v>
      </c>
      <c r="Q43">
        <v>12</v>
      </c>
      <c r="R43" s="16">
        <v>0.16669999999999999</v>
      </c>
      <c r="S43" s="16">
        <f t="shared" si="1"/>
        <v>0.2</v>
      </c>
      <c r="T43">
        <v>3.0307636260986301</v>
      </c>
      <c r="U43">
        <v>2.8745484352111799</v>
      </c>
      <c r="V43">
        <v>2.4898514747619598</v>
      </c>
      <c r="W43" s="17">
        <v>0.38469696044921903</v>
      </c>
      <c r="X43">
        <v>0.54091215133667003</v>
      </c>
      <c r="Y43">
        <v>0.54091215133667003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6">
        <v>92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 s="3">
        <v>8.2816715240478498</v>
      </c>
      <c r="L44" s="10">
        <v>4.3887615203857404</v>
      </c>
      <c r="M44">
        <v>1.91437911987305</v>
      </c>
      <c r="N44">
        <v>5.6083049774169904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2.58152198791504</v>
      </c>
      <c r="U44">
        <v>2.3149232864379901</v>
      </c>
      <c r="V44">
        <v>2.09356021881104</v>
      </c>
      <c r="W44" s="17">
        <v>0.22136306762695299</v>
      </c>
      <c r="X44">
        <v>0.48796176910400402</v>
      </c>
      <c r="Y44">
        <v>0.48796176910400402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45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9.7148513793945295</v>
      </c>
      <c r="L45" s="10">
        <v>5.0772686004638699</v>
      </c>
      <c r="M45">
        <v>4.31158447265625</v>
      </c>
      <c r="N45">
        <v>5.8151054382324201</v>
      </c>
      <c r="O45">
        <v>1</v>
      </c>
      <c r="P45">
        <v>1</v>
      </c>
      <c r="Q45">
        <v>11</v>
      </c>
      <c r="R45" s="16">
        <v>9.0899999999999995E-2</v>
      </c>
      <c r="S45" s="16">
        <f t="shared" si="1"/>
        <v>0.1</v>
      </c>
      <c r="T45">
        <v>2.9872684478759801</v>
      </c>
      <c r="U45">
        <v>2.8193924427032502</v>
      </c>
      <c r="V45">
        <v>2.4367551803588898</v>
      </c>
      <c r="W45" s="17">
        <v>0.38263726234436002</v>
      </c>
      <c r="X45">
        <v>0.55051326751708995</v>
      </c>
      <c r="Y45">
        <v>0.55051326751708995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6">
        <v>70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9.0762062072753906</v>
      </c>
      <c r="L46" s="10">
        <v>4.4665241241455096</v>
      </c>
      <c r="M46">
        <v>3.2010879516601598</v>
      </c>
      <c r="N46">
        <v>4.5192203521728498</v>
      </c>
      <c r="O46">
        <v>2</v>
      </c>
      <c r="P46">
        <v>2</v>
      </c>
      <c r="Q46">
        <v>12</v>
      </c>
      <c r="R46" s="16">
        <v>0.16669999999999999</v>
      </c>
      <c r="S46" s="16">
        <f t="shared" si="1"/>
        <v>0.2</v>
      </c>
      <c r="T46">
        <v>3.2431716918945299</v>
      </c>
      <c r="U46">
        <v>3.0643384456634499</v>
      </c>
      <c r="V46">
        <v>2.6821017265319802</v>
      </c>
      <c r="W46" s="17">
        <v>0.38223671913147</v>
      </c>
      <c r="X46">
        <v>0.56106996536254905</v>
      </c>
      <c r="Y46">
        <v>0.56106996536254905</v>
      </c>
      <c r="Z46">
        <v>0.2</v>
      </c>
      <c r="AA46">
        <v>1</v>
      </c>
      <c r="AB46">
        <v>0.83333333333333304</v>
      </c>
      <c r="AC46">
        <v>0.90909090909090895</v>
      </c>
      <c r="AD46">
        <v>0</v>
      </c>
      <c r="AE46">
        <v>0.8</v>
      </c>
    </row>
    <row r="47" spans="1:31" x14ac:dyDescent="0.15">
      <c r="A47" s="8">
        <v>708</v>
      </c>
      <c r="B47" s="1">
        <v>15</v>
      </c>
      <c r="C47" s="1">
        <v>5</v>
      </c>
      <c r="D47" s="1">
        <v>10</v>
      </c>
      <c r="E47" s="1">
        <v>10</v>
      </c>
      <c r="F47" s="1">
        <v>10</v>
      </c>
      <c r="G47" s="1">
        <v>0</v>
      </c>
      <c r="H47" s="1">
        <v>5</v>
      </c>
      <c r="I47" s="1">
        <v>5</v>
      </c>
      <c r="J47" s="1">
        <v>0.75</v>
      </c>
      <c r="K47" s="12">
        <v>8.7745628356933594</v>
      </c>
      <c r="L47" s="12">
        <v>5.1227645874023402</v>
      </c>
      <c r="M47" s="1">
        <v>3.5468273162841801</v>
      </c>
      <c r="N47" s="1">
        <v>4.1517295837402299</v>
      </c>
      <c r="O47" s="1">
        <v>2</v>
      </c>
      <c r="P47" s="1">
        <v>2</v>
      </c>
      <c r="Q47" s="1">
        <v>12</v>
      </c>
      <c r="R47" s="19">
        <v>0.16669999999999999</v>
      </c>
      <c r="S47" s="19">
        <f t="shared" si="1"/>
        <v>0.2</v>
      </c>
      <c r="T47" s="1">
        <v>2.9684677124023402</v>
      </c>
      <c r="U47" s="1">
        <v>2.8054153919220002</v>
      </c>
      <c r="V47" s="1">
        <v>2.4249863624572701</v>
      </c>
      <c r="W47" s="12">
        <v>0.38042902946472201</v>
      </c>
      <c r="X47" s="1">
        <v>0.54348134994506803</v>
      </c>
      <c r="Y47" s="1">
        <v>0.54348134994506803</v>
      </c>
      <c r="Z47" s="1">
        <v>0.2</v>
      </c>
      <c r="AA47" s="1">
        <v>1</v>
      </c>
      <c r="AB47" s="1">
        <v>0.83333333333333304</v>
      </c>
      <c r="AC47" s="1">
        <v>0.90909090909090895</v>
      </c>
      <c r="AD47" s="1">
        <v>0</v>
      </c>
      <c r="AE47" s="1">
        <v>0.8</v>
      </c>
    </row>
    <row r="48" spans="1:31" x14ac:dyDescent="0.15">
      <c r="A48" s="6">
        <v>26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7.8317146301269496</v>
      </c>
      <c r="L48" s="10">
        <v>3.0649051666259801</v>
      </c>
      <c r="M48">
        <v>0.44335174560546903</v>
      </c>
      <c r="N48">
        <v>7.5477924346923801</v>
      </c>
      <c r="O48">
        <v>4</v>
      </c>
      <c r="P48">
        <v>4</v>
      </c>
      <c r="Q48">
        <v>14</v>
      </c>
      <c r="R48" s="16">
        <v>0.28570000000000001</v>
      </c>
      <c r="S48" s="16">
        <f t="shared" si="1"/>
        <v>0.4</v>
      </c>
      <c r="T48">
        <v>3.2726955413818399</v>
      </c>
      <c r="U48">
        <v>2.7893033027648899</v>
      </c>
      <c r="V48">
        <v>2.7581441402435298</v>
      </c>
      <c r="W48" s="17">
        <v>3.1159162521362301E-2</v>
      </c>
      <c r="X48">
        <v>0.514551401138306</v>
      </c>
      <c r="Y48">
        <v>0.514551401138306</v>
      </c>
      <c r="Z48">
        <v>0.4</v>
      </c>
      <c r="AA48">
        <v>1</v>
      </c>
      <c r="AB48">
        <v>0.71428571428571397</v>
      </c>
      <c r="AC48">
        <v>0.83333333333333304</v>
      </c>
      <c r="AD48">
        <v>0</v>
      </c>
      <c r="AE48">
        <v>0.6</v>
      </c>
    </row>
    <row r="49" spans="1:31" x14ac:dyDescent="0.15">
      <c r="A49" s="6">
        <v>420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 s="3">
        <v>8.9019279479980504</v>
      </c>
      <c r="L49" s="10">
        <v>4.2809696197509801</v>
      </c>
      <c r="M49">
        <v>3.0007476806640598</v>
      </c>
      <c r="N49">
        <v>4.5010414123535201</v>
      </c>
      <c r="O49">
        <v>2</v>
      </c>
      <c r="P49">
        <v>2</v>
      </c>
      <c r="Q49">
        <v>12</v>
      </c>
      <c r="R49" s="16">
        <v>0.16669999999999999</v>
      </c>
      <c r="S49" s="16">
        <f t="shared" si="1"/>
        <v>0.2</v>
      </c>
      <c r="T49">
        <v>3.5607547760009801</v>
      </c>
      <c r="U49">
        <v>3.3618261814117401</v>
      </c>
      <c r="V49">
        <v>2.9829249382018999</v>
      </c>
      <c r="W49" s="17">
        <v>0.37890124320983898</v>
      </c>
      <c r="X49">
        <v>0.57782983779907204</v>
      </c>
      <c r="Y49">
        <v>0.57782983779907204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6">
        <v>677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9.2551898956298793</v>
      </c>
      <c r="L50" s="10">
        <v>4.9342117309570304</v>
      </c>
      <c r="M50">
        <v>4.1494674682617196</v>
      </c>
      <c r="N50">
        <v>5.2397689819335902</v>
      </c>
      <c r="O50">
        <v>2</v>
      </c>
      <c r="P50">
        <v>2</v>
      </c>
      <c r="Q50">
        <v>12</v>
      </c>
      <c r="R50" s="16">
        <v>0.16669999999999999</v>
      </c>
      <c r="S50" s="16">
        <f t="shared" si="1"/>
        <v>0.2</v>
      </c>
      <c r="T50">
        <v>3.0286159515380899</v>
      </c>
      <c r="U50">
        <v>2.8630344867706299</v>
      </c>
      <c r="V50">
        <v>2.4851291179657</v>
      </c>
      <c r="W50" s="17">
        <v>0.37790536880493197</v>
      </c>
      <c r="X50">
        <v>0.54348683357238803</v>
      </c>
      <c r="Y50">
        <v>0.54348683357238803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98</v>
      </c>
      <c r="B51">
        <v>18</v>
      </c>
      <c r="C51">
        <v>2</v>
      </c>
      <c r="D51">
        <v>10</v>
      </c>
      <c r="E51">
        <v>10</v>
      </c>
      <c r="F51">
        <v>10</v>
      </c>
      <c r="G51">
        <v>0</v>
      </c>
      <c r="H51">
        <v>8</v>
      </c>
      <c r="I51">
        <v>2</v>
      </c>
      <c r="J51">
        <v>0.9</v>
      </c>
      <c r="K51" s="3">
        <v>9.8297519683837908</v>
      </c>
      <c r="L51" s="10">
        <v>4.0625991821289098</v>
      </c>
      <c r="M51">
        <v>3.78593826293945</v>
      </c>
      <c r="N51">
        <v>5.8256168365478498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3.76481056213379</v>
      </c>
      <c r="U51">
        <v>3.5798575878143302</v>
      </c>
      <c r="V51">
        <v>3.2034485340118399</v>
      </c>
      <c r="W51" s="17">
        <v>0.37640905380249001</v>
      </c>
      <c r="X51">
        <v>0.56136202812194802</v>
      </c>
      <c r="Y51">
        <v>0.56136202812194802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8">
        <v>552</v>
      </c>
      <c r="B52" s="1">
        <v>16</v>
      </c>
      <c r="C52" s="1">
        <v>4</v>
      </c>
      <c r="D52" s="1">
        <v>10</v>
      </c>
      <c r="E52" s="1">
        <v>10</v>
      </c>
      <c r="F52" s="1">
        <v>10</v>
      </c>
      <c r="G52" s="1">
        <v>0</v>
      </c>
      <c r="H52" s="1">
        <v>6</v>
      </c>
      <c r="I52" s="1">
        <v>4</v>
      </c>
      <c r="J52" s="1">
        <v>0.8</v>
      </c>
      <c r="K52" s="12">
        <v>9.2559547424316406</v>
      </c>
      <c r="L52" s="12">
        <v>4.1378879547119096</v>
      </c>
      <c r="M52" s="1">
        <v>2.82206153869629</v>
      </c>
      <c r="N52" s="1">
        <v>5.2405490875244096</v>
      </c>
      <c r="O52" s="1">
        <v>3</v>
      </c>
      <c r="P52" s="1">
        <v>3</v>
      </c>
      <c r="Q52" s="1">
        <v>13</v>
      </c>
      <c r="R52" s="19">
        <v>0.23080000000000001</v>
      </c>
      <c r="S52" s="19">
        <f t="shared" si="1"/>
        <v>0.3</v>
      </c>
      <c r="T52" s="1">
        <v>3.5596675872802699</v>
      </c>
      <c r="U52" s="1">
        <v>3.3212480545043901</v>
      </c>
      <c r="V52" s="1">
        <v>2.9677696228027299</v>
      </c>
      <c r="W52" s="12">
        <v>0.35347843170165999</v>
      </c>
      <c r="X52" s="1">
        <v>0.59189796447753895</v>
      </c>
      <c r="Y52" s="1">
        <v>0.59189796447753895</v>
      </c>
      <c r="Z52" s="1">
        <v>0.3</v>
      </c>
      <c r="AA52" s="1">
        <v>1</v>
      </c>
      <c r="AB52" s="1">
        <v>0.76923076923076905</v>
      </c>
      <c r="AC52" s="1">
        <v>0.86956521739130399</v>
      </c>
      <c r="AD52" s="1">
        <v>0</v>
      </c>
      <c r="AE52" s="1">
        <v>0.7</v>
      </c>
    </row>
    <row r="53" spans="1:31" x14ac:dyDescent="0.15">
      <c r="A53" s="6">
        <v>250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8.3119583129882795</v>
      </c>
      <c r="L53" s="10">
        <v>4.5604057312011701</v>
      </c>
      <c r="M53">
        <v>3.7283515930175799</v>
      </c>
      <c r="N53">
        <v>4.1724529266357404</v>
      </c>
      <c r="O53">
        <v>1</v>
      </c>
      <c r="P53">
        <v>1</v>
      </c>
      <c r="Q53">
        <v>11</v>
      </c>
      <c r="R53" s="16">
        <v>9.0899999999999995E-2</v>
      </c>
      <c r="S53" s="16">
        <f t="shared" ref="S53:S61" si="2">O53/E53</f>
        <v>0.1</v>
      </c>
      <c r="T53">
        <v>3.3369064331054701</v>
      </c>
      <c r="U53">
        <v>3.1735212802886998</v>
      </c>
      <c r="V53">
        <v>2.8205635547637899</v>
      </c>
      <c r="W53" s="17">
        <v>0.35295772552490201</v>
      </c>
      <c r="X53">
        <v>0.51634287834167503</v>
      </c>
      <c r="Y53">
        <v>0.51634287834167503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6">
        <v>587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 s="3">
        <v>8.2319660186767596</v>
      </c>
      <c r="L54" s="10">
        <v>5.0684471130371103</v>
      </c>
      <c r="M54">
        <v>3.7462863922119101</v>
      </c>
      <c r="N54">
        <v>3.6827239990234402</v>
      </c>
      <c r="O54">
        <v>2</v>
      </c>
      <c r="P54">
        <v>2</v>
      </c>
      <c r="Q54">
        <v>11</v>
      </c>
      <c r="R54" s="16">
        <v>0.18179999999999999</v>
      </c>
      <c r="S54" s="16">
        <f t="shared" si="2"/>
        <v>0.2</v>
      </c>
      <c r="T54">
        <v>2.89594650268555</v>
      </c>
      <c r="U54">
        <v>2.7373065948486301</v>
      </c>
      <c r="V54">
        <v>2.3844659328460698</v>
      </c>
      <c r="W54" s="17">
        <v>0.35284066200256298</v>
      </c>
      <c r="X54">
        <v>0.51148056983947798</v>
      </c>
      <c r="Y54">
        <v>0.51148056983947798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230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 s="3">
        <v>8.4192085266113299</v>
      </c>
      <c r="L55" s="10">
        <v>5.07625389099121</v>
      </c>
      <c r="M55">
        <v>4.0425281524658203</v>
      </c>
      <c r="N55">
        <v>4.6184463500976598</v>
      </c>
      <c r="O55">
        <v>1</v>
      </c>
      <c r="P55">
        <v>1</v>
      </c>
      <c r="Q55">
        <v>11</v>
      </c>
      <c r="R55" s="16">
        <v>9.0899999999999995E-2</v>
      </c>
      <c r="S55" s="16">
        <f t="shared" si="2"/>
        <v>0.1</v>
      </c>
      <c r="T55">
        <v>2.6727428436279301</v>
      </c>
      <c r="U55">
        <v>2.5202298164367698</v>
      </c>
      <c r="V55">
        <v>2.1702868938446001</v>
      </c>
      <c r="W55" s="17">
        <v>0.34994292259216297</v>
      </c>
      <c r="X55">
        <v>0.50245594978332497</v>
      </c>
      <c r="Y55">
        <v>0.50245594978332497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6">
        <v>510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 s="3">
        <v>9.0484294891357404</v>
      </c>
      <c r="L56" s="10">
        <v>5.7164535522460902</v>
      </c>
      <c r="M56">
        <v>3.9285793304443399</v>
      </c>
      <c r="N56">
        <v>5.3501625061035201</v>
      </c>
      <c r="O56">
        <v>1</v>
      </c>
      <c r="P56">
        <v>1</v>
      </c>
      <c r="Q56">
        <v>11</v>
      </c>
      <c r="R56" s="16">
        <v>9.0899999999999995E-2</v>
      </c>
      <c r="S56" s="16">
        <f t="shared" si="2"/>
        <v>0.1</v>
      </c>
      <c r="T56">
        <v>2.37443923950195</v>
      </c>
      <c r="U56">
        <v>2.2341217994689901</v>
      </c>
      <c r="V56">
        <v>1.8844697475433301</v>
      </c>
      <c r="W56" s="17">
        <v>0.34965205192565901</v>
      </c>
      <c r="X56">
        <v>0.489969491958618</v>
      </c>
      <c r="Y56">
        <v>0.489969491958618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6">
        <v>649</v>
      </c>
      <c r="B57">
        <v>14</v>
      </c>
      <c r="C57">
        <v>6</v>
      </c>
      <c r="D57">
        <v>10</v>
      </c>
      <c r="E57">
        <v>10</v>
      </c>
      <c r="F57">
        <v>10</v>
      </c>
      <c r="G57">
        <v>0</v>
      </c>
      <c r="H57">
        <v>4</v>
      </c>
      <c r="I57">
        <v>6</v>
      </c>
      <c r="J57">
        <v>0.7</v>
      </c>
      <c r="K57" s="3">
        <v>8.677734375</v>
      </c>
      <c r="L57" s="10">
        <v>5.3892650604248002</v>
      </c>
      <c r="M57">
        <v>3.44552803039551</v>
      </c>
      <c r="N57">
        <v>4.9816207885742196</v>
      </c>
      <c r="O57">
        <v>1</v>
      </c>
      <c r="P57">
        <v>1</v>
      </c>
      <c r="Q57">
        <v>11</v>
      </c>
      <c r="R57" s="16">
        <v>9.0899999999999995E-2</v>
      </c>
      <c r="S57" s="16">
        <f t="shared" si="2"/>
        <v>0.1</v>
      </c>
      <c r="T57">
        <v>2.6295738220214799</v>
      </c>
      <c r="U57">
        <v>2.4621748924255402</v>
      </c>
      <c r="V57">
        <v>2.1216468811035201</v>
      </c>
      <c r="W57" s="17">
        <v>0.34052801132202098</v>
      </c>
      <c r="X57">
        <v>0.50792694091796897</v>
      </c>
      <c r="Y57">
        <v>0.50792694091796897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6">
        <v>124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7.3410587310790998</v>
      </c>
      <c r="L58" s="10">
        <v>3.0933818817138699</v>
      </c>
      <c r="M58">
        <v>0.57393264770507801</v>
      </c>
      <c r="N58">
        <v>6.4201107025146502</v>
      </c>
      <c r="O58">
        <v>3</v>
      </c>
      <c r="P58">
        <v>3</v>
      </c>
      <c r="Q58">
        <v>11</v>
      </c>
      <c r="R58" s="16">
        <v>0.2727</v>
      </c>
      <c r="S58" s="16">
        <f t="shared" si="2"/>
        <v>0.3</v>
      </c>
      <c r="T58">
        <v>2.9213008880615199</v>
      </c>
      <c r="U58">
        <v>2.5082163810729998</v>
      </c>
      <c r="V58">
        <v>2.4388997554778999</v>
      </c>
      <c r="W58" s="17">
        <v>6.9316625595092801E-2</v>
      </c>
      <c r="X58">
        <v>0.482401132583618</v>
      </c>
      <c r="Y58">
        <v>0.482401132583618</v>
      </c>
      <c r="Z58">
        <v>0.3</v>
      </c>
      <c r="AA58">
        <v>0.8</v>
      </c>
      <c r="AB58">
        <v>0.72727272727272696</v>
      </c>
      <c r="AC58">
        <v>0.76190476190476197</v>
      </c>
      <c r="AD58">
        <v>0.2</v>
      </c>
      <c r="AE58">
        <v>0.5</v>
      </c>
    </row>
    <row r="59" spans="1:31" x14ac:dyDescent="0.15">
      <c r="A59" s="6">
        <v>651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 s="3">
        <v>7.64687156677246</v>
      </c>
      <c r="L59" s="10">
        <v>4.2193698883056596</v>
      </c>
      <c r="M59">
        <v>0.87535095214843694</v>
      </c>
      <c r="N59">
        <v>6.6478328704834002</v>
      </c>
      <c r="O59">
        <v>2</v>
      </c>
      <c r="P59">
        <v>2</v>
      </c>
      <c r="Q59">
        <v>12</v>
      </c>
      <c r="R59" s="16">
        <v>0.16669999999999999</v>
      </c>
      <c r="S59" s="16">
        <f t="shared" si="2"/>
        <v>0.2</v>
      </c>
      <c r="T59">
        <v>2.4450054168701199</v>
      </c>
      <c r="U59">
        <v>2.0833942890167201</v>
      </c>
      <c r="V59">
        <v>1.98368191719055</v>
      </c>
      <c r="W59" s="17">
        <v>9.9712371826171903E-2</v>
      </c>
      <c r="X59">
        <v>0.46132349967956499</v>
      </c>
      <c r="Y59">
        <v>0.46132349967956499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276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 s="3">
        <v>8.4782085418701207</v>
      </c>
      <c r="L60" s="10">
        <v>5.1974143981933603</v>
      </c>
      <c r="M60">
        <v>4.8739147186279297</v>
      </c>
      <c r="N60">
        <v>4.6592559814453098</v>
      </c>
      <c r="O60">
        <v>3</v>
      </c>
      <c r="P60">
        <v>3</v>
      </c>
      <c r="Q60">
        <v>13</v>
      </c>
      <c r="R60" s="16">
        <v>0.23080000000000001</v>
      </c>
      <c r="S60" s="16">
        <f t="shared" si="2"/>
        <v>0.3</v>
      </c>
      <c r="T60">
        <v>3.23359870910644</v>
      </c>
      <c r="U60">
        <v>3.07376933097839</v>
      </c>
      <c r="V60">
        <v>2.71711206436157</v>
      </c>
      <c r="W60" s="17">
        <v>0.35665726661682101</v>
      </c>
      <c r="X60">
        <v>0.51648664474487305</v>
      </c>
      <c r="Y60">
        <v>0.51648664474487305</v>
      </c>
      <c r="Z60">
        <v>0.3</v>
      </c>
      <c r="AA60">
        <v>1</v>
      </c>
      <c r="AB60">
        <v>0.76923076923076905</v>
      </c>
      <c r="AC60">
        <v>0.86956521739130399</v>
      </c>
      <c r="AD60">
        <v>0</v>
      </c>
      <c r="AE60">
        <v>0.7</v>
      </c>
    </row>
    <row r="61" spans="1:31" x14ac:dyDescent="0.15">
      <c r="A61" s="6">
        <v>392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8.7397823333740199</v>
      </c>
      <c r="L61" s="10">
        <v>4.9167861938476598</v>
      </c>
      <c r="M61">
        <v>3.5879669189453098</v>
      </c>
      <c r="N61">
        <v>4.9883365631103498</v>
      </c>
      <c r="O61">
        <v>1</v>
      </c>
      <c r="P61">
        <v>1</v>
      </c>
      <c r="Q61">
        <v>11</v>
      </c>
      <c r="R61" s="16">
        <v>9.0899999999999995E-2</v>
      </c>
      <c r="S61" s="16">
        <f t="shared" si="2"/>
        <v>0.1</v>
      </c>
      <c r="T61">
        <v>3.24503517150879</v>
      </c>
      <c r="U61">
        <v>3.0382049083709699</v>
      </c>
      <c r="V61">
        <v>2.68343210220337</v>
      </c>
      <c r="W61" s="17">
        <v>0.35477280616760198</v>
      </c>
      <c r="X61">
        <v>0.56160306930542003</v>
      </c>
      <c r="Y61">
        <v>0.56160306930542003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s="3" customFormat="1" x14ac:dyDescent="0.15">
      <c r="K62" s="13" t="s">
        <v>29</v>
      </c>
      <c r="L62" s="10">
        <f>AVERAGE(L2:L61)</f>
        <v>3.4703019777933757</v>
      </c>
      <c r="W62" s="17">
        <f t="shared" ref="W62:AE62" si="3">AVERAGE(W2:W61)</f>
        <v>0.2113014201323192</v>
      </c>
      <c r="Z62" s="3">
        <f t="shared" si="3"/>
        <v>0.36666666666666664</v>
      </c>
      <c r="AA62" s="3">
        <f t="shared" si="3"/>
        <v>0.96833333333333327</v>
      </c>
      <c r="AB62" s="3">
        <f t="shared" si="3"/>
        <v>0.74851987065222347</v>
      </c>
      <c r="AC62" s="3">
        <f t="shared" si="3"/>
        <v>0.83815766841853734</v>
      </c>
      <c r="AD62" s="3">
        <f t="shared" si="3"/>
        <v>3.1666666666666669E-2</v>
      </c>
      <c r="AE62" s="3">
        <f t="shared" si="3"/>
        <v>0.60166666666666657</v>
      </c>
    </row>
    <row r="63" spans="1:31" s="3" customFormat="1" x14ac:dyDescent="0.15">
      <c r="K63" s="14" t="s">
        <v>30</v>
      </c>
      <c r="L63" s="10">
        <f>MAX(L2:L61)</f>
        <v>7.6750564575195304</v>
      </c>
      <c r="W63" s="17">
        <f t="shared" ref="W63:AE63" si="4">MAX(W2:W61)</f>
        <v>0.44312834739685097</v>
      </c>
      <c r="Z63" s="3">
        <f t="shared" si="4"/>
        <v>0.8</v>
      </c>
      <c r="AA63" s="3">
        <f t="shared" si="4"/>
        <v>1</v>
      </c>
      <c r="AB63" s="3">
        <f t="shared" si="4"/>
        <v>1</v>
      </c>
      <c r="AC63" s="3">
        <f t="shared" si="4"/>
        <v>1</v>
      </c>
      <c r="AD63" s="3">
        <f t="shared" si="4"/>
        <v>0.3</v>
      </c>
      <c r="AE63" s="3">
        <f t="shared" si="4"/>
        <v>1</v>
      </c>
    </row>
    <row r="64" spans="1:31" s="3" customFormat="1" x14ac:dyDescent="0.15">
      <c r="L64" s="10">
        <f>MIN(L2:L61)</f>
        <v>0.70819473266601596</v>
      </c>
      <c r="W64" s="17">
        <f t="shared" ref="W64:AE64" si="5">MIN(W2:W61)</f>
        <v>2.8276443481445302E-4</v>
      </c>
      <c r="Z64" s="3">
        <f t="shared" si="5"/>
        <v>0</v>
      </c>
      <c r="AA64" s="3">
        <f t="shared" si="5"/>
        <v>0.7</v>
      </c>
      <c r="AB64" s="3">
        <f t="shared" si="5"/>
        <v>0.53846153846153799</v>
      </c>
      <c r="AC64" s="3">
        <f t="shared" si="5"/>
        <v>0.60869565217391297</v>
      </c>
      <c r="AD64" s="3">
        <f t="shared" si="5"/>
        <v>0</v>
      </c>
      <c r="AE64" s="3">
        <f t="shared" si="5"/>
        <v>0.1</v>
      </c>
    </row>
    <row r="65" spans="11:23" x14ac:dyDescent="0.15">
      <c r="K65" s="3"/>
      <c r="L65" s="10"/>
      <c r="W65" s="17"/>
    </row>
    <row r="66" spans="11:23" x14ac:dyDescent="0.15">
      <c r="K66" s="3"/>
      <c r="L66" s="10"/>
      <c r="W66" s="17"/>
    </row>
    <row r="67" spans="11:23" x14ac:dyDescent="0.15">
      <c r="K67" s="3">
        <v>6.0579999999999998</v>
      </c>
      <c r="L67" s="10"/>
      <c r="W67" s="17"/>
    </row>
    <row r="68" spans="11:23" x14ac:dyDescent="0.15">
      <c r="K68" s="3">
        <v>31</v>
      </c>
      <c r="L68" s="10"/>
      <c r="W68" s="17"/>
    </row>
    <row r="69" spans="11:23" x14ac:dyDescent="0.15">
      <c r="K69" s="3">
        <v>0.19500000000000001</v>
      </c>
      <c r="L69" s="10"/>
      <c r="W69" s="17"/>
    </row>
    <row r="70" spans="11:23" x14ac:dyDescent="0.15">
      <c r="K70" s="3"/>
      <c r="L70" s="10"/>
      <c r="W70" s="17"/>
    </row>
    <row r="71" spans="11:23" x14ac:dyDescent="0.15">
      <c r="K71" s="3" t="s">
        <v>31</v>
      </c>
      <c r="L71" s="3" t="s">
        <v>32</v>
      </c>
      <c r="N71" t="s">
        <v>164</v>
      </c>
      <c r="O71" t="s">
        <v>167</v>
      </c>
      <c r="Q71" s="3" t="s">
        <v>97</v>
      </c>
      <c r="R71" s="3"/>
      <c r="S71" s="3"/>
      <c r="T71" s="3"/>
      <c r="W71" s="17"/>
    </row>
    <row r="72" spans="11:23" x14ac:dyDescent="0.15">
      <c r="K72" s="3"/>
      <c r="L72" s="3"/>
      <c r="Q72" s="3">
        <v>0.2</v>
      </c>
      <c r="R72" s="3">
        <v>-400</v>
      </c>
      <c r="S72" s="3">
        <v>1600</v>
      </c>
      <c r="T72" s="3">
        <v>80</v>
      </c>
      <c r="W72" s="17"/>
    </row>
    <row r="73" spans="11:23" x14ac:dyDescent="0.15">
      <c r="K73" s="3" t="s">
        <v>65</v>
      </c>
      <c r="L73" s="3">
        <f>COUNTIF(L2:L61,"&lt;0.643")-COUNTIF(L2:L61,"&lt;0.448")</f>
        <v>0</v>
      </c>
      <c r="Q73" s="3">
        <v>0.4</v>
      </c>
      <c r="R73" s="3">
        <v>-800</v>
      </c>
      <c r="S73" s="3">
        <v>1200</v>
      </c>
      <c r="T73" s="3">
        <v>60</v>
      </c>
      <c r="W73" s="17"/>
    </row>
    <row r="74" spans="11:23" x14ac:dyDescent="0.15">
      <c r="K74" s="3" t="s">
        <v>66</v>
      </c>
      <c r="L74" s="3">
        <f>COUNTIF(L2:L61,"&lt;0.838")-COUNTIF(L2:L61,"&lt;0.643")</f>
        <v>8</v>
      </c>
      <c r="Q74" s="3">
        <v>0.45</v>
      </c>
      <c r="R74" s="3">
        <v>-900</v>
      </c>
      <c r="S74" s="3">
        <v>1100</v>
      </c>
      <c r="T74" s="3">
        <v>55</v>
      </c>
      <c r="W74" s="17"/>
    </row>
    <row r="75" spans="11:23" x14ac:dyDescent="0.15">
      <c r="K75" s="3" t="s">
        <v>67</v>
      </c>
      <c r="L75" s="3">
        <f>COUNTIF(L2:L61,"&lt;1.033")-COUNTIF(L2:L61,"&lt;0.838")</f>
        <v>13</v>
      </c>
      <c r="Q75" s="3">
        <v>0.49</v>
      </c>
      <c r="R75" s="3">
        <v>-980</v>
      </c>
      <c r="S75" s="3">
        <v>1020</v>
      </c>
      <c r="T75" s="3">
        <v>51</v>
      </c>
      <c r="W75" s="17"/>
    </row>
    <row r="76" spans="11:23" x14ac:dyDescent="0.15">
      <c r="K76" s="3" t="s">
        <v>68</v>
      </c>
      <c r="L76" s="3">
        <f>COUNTIF(L2:L61,"&lt;1.228")-COUNTIF(L2:L61,"&lt;1.033")</f>
        <v>0</v>
      </c>
      <c r="W76" s="17"/>
    </row>
    <row r="77" spans="11:23" x14ac:dyDescent="0.15">
      <c r="K77" s="3" t="s">
        <v>69</v>
      </c>
      <c r="L77" s="3">
        <f>COUNTIF(L2:L61,"&lt;1.423")-COUNTIF(L2:L61,"&lt;1.228")</f>
        <v>0</v>
      </c>
      <c r="W77" s="17"/>
    </row>
    <row r="78" spans="11:23" s="4" customFormat="1" x14ac:dyDescent="0.15">
      <c r="K78" s="20" t="s">
        <v>70</v>
      </c>
      <c r="L78" s="20">
        <f>COUNTIF(L2:L61,"&lt;1.618")-COUNTIF(L2:L61,"&lt;1.423")</f>
        <v>0</v>
      </c>
      <c r="M78" s="20">
        <v>3</v>
      </c>
      <c r="W78" s="20"/>
    </row>
    <row r="79" spans="11:23" x14ac:dyDescent="0.15">
      <c r="K79" s="3" t="s">
        <v>71</v>
      </c>
      <c r="L79" s="3">
        <f>COUNTIF(L2:L61,"&lt;1.813")-COUNTIF(L2:L61,"&lt;1.618")</f>
        <v>0</v>
      </c>
      <c r="M79" s="3">
        <v>6</v>
      </c>
      <c r="W79" s="17"/>
    </row>
    <row r="80" spans="11:23" x14ac:dyDescent="0.15">
      <c r="K80" s="3" t="s">
        <v>72</v>
      </c>
      <c r="L80" s="3">
        <f>COUNTIF(L2:L61,"&lt;2.008")-COUNTIF(L2:L61,"&lt;1.813")</f>
        <v>0</v>
      </c>
      <c r="M80" s="3">
        <v>8</v>
      </c>
      <c r="W80" s="17"/>
    </row>
    <row r="81" spans="11:23" x14ac:dyDescent="0.15">
      <c r="K81" s="3" t="s">
        <v>73</v>
      </c>
      <c r="L81" s="3">
        <f>COUNTIF(L2:L61,"&lt;2.203")-COUNTIF(L2:L61,"&lt;2.008")</f>
        <v>0</v>
      </c>
      <c r="M81" s="3">
        <v>11</v>
      </c>
      <c r="W81" s="3"/>
    </row>
    <row r="82" spans="11:23" x14ac:dyDescent="0.15">
      <c r="K82" s="3" t="s">
        <v>74</v>
      </c>
      <c r="L82" s="3">
        <f>COUNTIF(L2:L61,"&lt;2.398")-COUNTIF(L2:L61,"&lt;2.203")</f>
        <v>0</v>
      </c>
      <c r="M82" s="3">
        <v>14</v>
      </c>
      <c r="W82" s="17"/>
    </row>
    <row r="83" spans="11:23" s="5" customFormat="1" x14ac:dyDescent="0.15">
      <c r="K83" s="21" t="s">
        <v>75</v>
      </c>
      <c r="L83" s="21">
        <f>COUNTIF(L2:L61,"&lt;2.593")-COUNTIF(L2:L61,"&lt;2.398")</f>
        <v>0</v>
      </c>
      <c r="M83" s="21">
        <v>16</v>
      </c>
      <c r="W83" s="21"/>
    </row>
    <row r="84" spans="11:23" x14ac:dyDescent="0.15">
      <c r="K84" s="3" t="s">
        <v>76</v>
      </c>
      <c r="L84" s="3">
        <f>COUNTIF(L2:L61,"&lt;2.788")-COUNTIF(L2:L61,"&lt;2.593")</f>
        <v>0</v>
      </c>
      <c r="M84" s="3">
        <v>14</v>
      </c>
      <c r="W84" s="17"/>
    </row>
    <row r="85" spans="11:23" x14ac:dyDescent="0.15">
      <c r="K85" s="3" t="s">
        <v>77</v>
      </c>
      <c r="L85" s="3">
        <f>COUNTIF(L2:L61,"&lt;2.983")-COUNTIF(L2:L61,"&lt;2.788")</f>
        <v>0</v>
      </c>
      <c r="M85" s="3">
        <v>11</v>
      </c>
      <c r="W85" s="17"/>
    </row>
    <row r="86" spans="11:23" x14ac:dyDescent="0.15">
      <c r="K86" s="3" t="s">
        <v>78</v>
      </c>
      <c r="L86" s="3">
        <f>COUNTIF(L2:L61,"&lt;3.178")-COUNTIF(L2:L61,"&lt;2.983")</f>
        <v>2</v>
      </c>
      <c r="M86" s="3">
        <v>8</v>
      </c>
      <c r="W86" s="17"/>
    </row>
    <row r="87" spans="11:23" x14ac:dyDescent="0.15">
      <c r="K87" s="3" t="s">
        <v>79</v>
      </c>
      <c r="L87" s="3">
        <f>COUNTIF(L2:L61,"&lt;3.373")-COUNTIF(L2:L61,"&lt;3.178")</f>
        <v>1</v>
      </c>
      <c r="M87" s="3">
        <v>6</v>
      </c>
      <c r="W87" s="17"/>
    </row>
    <row r="88" spans="11:23" s="4" customFormat="1" x14ac:dyDescent="0.15">
      <c r="K88" s="20" t="s">
        <v>80</v>
      </c>
      <c r="L88" s="20">
        <f>COUNTIF(L2:L61,"&lt;3.568")-COUNTIF(L2:L61,"&lt;3.373")</f>
        <v>2</v>
      </c>
      <c r="M88" s="20">
        <v>3</v>
      </c>
      <c r="W88" s="20"/>
    </row>
    <row r="89" spans="11:23" x14ac:dyDescent="0.15">
      <c r="K89" s="3" t="s">
        <v>81</v>
      </c>
      <c r="L89" s="3">
        <f>COUNTIF(L2:L61,"&lt;3.763")-COUNTIF(L2:L61,"&lt;3.568")</f>
        <v>0</v>
      </c>
      <c r="W89" s="17"/>
    </row>
    <row r="90" spans="11:23" x14ac:dyDescent="0.15">
      <c r="K90" s="3" t="s">
        <v>82</v>
      </c>
      <c r="L90" s="3">
        <f>COUNTIF(L2:L61,"&lt;3.958")-COUNTIF(L2:L61,"&lt;3.763")</f>
        <v>0</v>
      </c>
      <c r="N90" s="3">
        <v>1.9079999999999999</v>
      </c>
      <c r="O90" s="3">
        <v>0.155</v>
      </c>
      <c r="W90" s="17"/>
    </row>
    <row r="91" spans="11:23" x14ac:dyDescent="0.15">
      <c r="K91" s="3" t="s">
        <v>83</v>
      </c>
      <c r="L91" s="3">
        <f>COUNTIF(L2:L61,"&lt;4.153")-COUNTIF(L2:L61,"&lt;3.958")</f>
        <v>2</v>
      </c>
      <c r="N91" s="3">
        <v>2.5009999999999999</v>
      </c>
      <c r="O91" s="3">
        <v>0.21299999999999999</v>
      </c>
      <c r="W91" s="3"/>
    </row>
    <row r="92" spans="11:23" x14ac:dyDescent="0.15">
      <c r="K92" s="3" t="s">
        <v>84</v>
      </c>
      <c r="L92" s="3">
        <f>COUNTIF(L2:L61,"&lt;4.348")-COUNTIF(L2:L61,"&lt;4.153")</f>
        <v>5</v>
      </c>
      <c r="N92" s="3">
        <v>3.472</v>
      </c>
      <c r="O92" s="3">
        <v>0.29099999999999998</v>
      </c>
      <c r="W92" s="17"/>
    </row>
    <row r="93" spans="11:23" x14ac:dyDescent="0.15">
      <c r="K93" s="3" t="s">
        <v>85</v>
      </c>
      <c r="L93" s="3">
        <f>COUNTIF(L2:L61,"&lt;4.543")-COUNTIF(L2:L61,"&lt;4.348")</f>
        <v>3</v>
      </c>
      <c r="W93" s="17"/>
    </row>
    <row r="94" spans="11:23" x14ac:dyDescent="0.15">
      <c r="K94" s="3" t="s">
        <v>86</v>
      </c>
      <c r="L94" s="3">
        <f>COUNTIF(L2:L61,"&lt;4.738")-COUNTIF(L2:L61,"&lt;4.543")</f>
        <v>2</v>
      </c>
      <c r="W94" s="17"/>
    </row>
    <row r="95" spans="11:23" x14ac:dyDescent="0.15">
      <c r="K95" s="3" t="s">
        <v>87</v>
      </c>
      <c r="L95" s="3">
        <f>COUNTIF(L2:L61,"&lt;4.933")-COUNTIF(L2:L61,"&lt;4.738")</f>
        <v>2</v>
      </c>
      <c r="W95" s="17"/>
    </row>
    <row r="96" spans="11:23" x14ac:dyDescent="0.15">
      <c r="K96" s="3" t="s">
        <v>88</v>
      </c>
      <c r="L96" s="3">
        <f>COUNTIF(L2:L61,"&lt;5.128")-COUNTIF(L2:L61,"&lt;4.933")</f>
        <v>6</v>
      </c>
      <c r="W96" s="17"/>
    </row>
    <row r="97" spans="11:23" x14ac:dyDescent="0.15">
      <c r="K97" s="3" t="s">
        <v>89</v>
      </c>
      <c r="L97" s="3">
        <f>COUNTIF(L2:L61,"&lt;5.323")-COUNTIF(L2:L61,"&lt;5.128")</f>
        <v>3</v>
      </c>
      <c r="W97" s="17"/>
    </row>
    <row r="98" spans="11:23" x14ac:dyDescent="0.15">
      <c r="K98" s="3" t="s">
        <v>90</v>
      </c>
      <c r="L98" s="3">
        <f>COUNTIF(L2:L61,"&lt;5.518")-COUNTIF(L2:L61,"&lt;5.323")</f>
        <v>3</v>
      </c>
      <c r="W98" s="17"/>
    </row>
    <row r="99" spans="11:23" x14ac:dyDescent="0.15">
      <c r="K99" s="3" t="s">
        <v>91</v>
      </c>
      <c r="L99" s="3">
        <f>COUNTIF(L2:L61,"&lt;5.713")-COUNTIF(L2:L61,"&lt;5.518")</f>
        <v>2</v>
      </c>
      <c r="W99" s="17"/>
    </row>
    <row r="100" spans="11:23" x14ac:dyDescent="0.15">
      <c r="K100" s="3" t="s">
        <v>92</v>
      </c>
      <c r="L100" s="3">
        <f>COUNTIF(L2:L61,"&lt;5.908")-COUNTIF(L2:L61,"&lt;5.713")</f>
        <v>3</v>
      </c>
      <c r="W100" s="17"/>
    </row>
    <row r="101" spans="11:23" x14ac:dyDescent="0.15">
      <c r="K101" s="3" t="s">
        <v>93</v>
      </c>
      <c r="L101" s="3">
        <f>COUNTIF(L2:L61,"&lt;6.103")-COUNTIF(L2:L61,"&lt;5.908")</f>
        <v>1</v>
      </c>
      <c r="W101" s="17"/>
    </row>
    <row r="102" spans="11:23" x14ac:dyDescent="0.15">
      <c r="K102" s="3" t="s">
        <v>94</v>
      </c>
      <c r="L102" s="3">
        <f>COUNTIF(L2:L61,"&lt;6.298")-COUNTIF(L2:L61,"&lt;6.103")</f>
        <v>0</v>
      </c>
      <c r="W102" s="17"/>
    </row>
    <row r="103" spans="11:23" x14ac:dyDescent="0.15">
      <c r="K103" s="3" t="s">
        <v>95</v>
      </c>
      <c r="L103" s="3">
        <f>COUNTIF(L2:L61,"&lt;6.493")-COUNTIF(L2:L61,"&lt;6.298")</f>
        <v>0</v>
      </c>
      <c r="W103" s="17"/>
    </row>
    <row r="104" spans="11:23" x14ac:dyDescent="0.15">
      <c r="K104" s="3" t="s">
        <v>96</v>
      </c>
      <c r="L104" s="3">
        <f>COUNTIF(L2:L61,"&lt;6.688")-COUNTIF(L2:L61,"&lt;6.493")</f>
        <v>0</v>
      </c>
      <c r="W104" s="17"/>
    </row>
  </sheetData>
  <phoneticPr fontId="5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E99"/>
  <sheetViews>
    <sheetView topLeftCell="F88" workbookViewId="0">
      <selection activeCell="F1" sqref="A1:XFD105"/>
    </sheetView>
  </sheetViews>
  <sheetFormatPr defaultColWidth="8.875" defaultRowHeight="13.5" x14ac:dyDescent="0.15"/>
  <cols>
    <col min="11" max="12" width="19.875" customWidth="1"/>
    <col min="13" max="14" width="12.875"/>
    <col min="20" max="22" width="12.875"/>
    <col min="23" max="23" width="23.1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s="1" customFormat="1" x14ac:dyDescent="0.15">
      <c r="A2" s="6">
        <v>80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10.6035709381103</v>
      </c>
      <c r="L2" s="10">
        <v>1.0069885253906199</v>
      </c>
      <c r="M2">
        <v>7.7980041503906194E-2</v>
      </c>
      <c r="N2">
        <v>10.6127052307129</v>
      </c>
      <c r="O2">
        <v>7</v>
      </c>
      <c r="P2">
        <v>7</v>
      </c>
      <c r="Q2">
        <v>17</v>
      </c>
      <c r="R2" s="16">
        <v>0.4118</v>
      </c>
      <c r="S2" s="16">
        <f t="shared" ref="S2:S17" si="0">O2/E2</f>
        <v>0.7</v>
      </c>
      <c r="T2">
        <v>4.7683067321777299</v>
      </c>
      <c r="U2">
        <v>4.15515184402466</v>
      </c>
      <c r="V2">
        <v>4.15543460845947</v>
      </c>
      <c r="W2" s="17">
        <v>2.8276443481445302E-4</v>
      </c>
      <c r="X2">
        <v>0.61287212371826205</v>
      </c>
      <c r="Y2">
        <v>0.61287212371826205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932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9.1556015014648402</v>
      </c>
      <c r="L3" s="10">
        <v>0.84737014770507801</v>
      </c>
      <c r="M3">
        <v>0.63286590576171897</v>
      </c>
      <c r="N3">
        <v>9.3127593994140607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5.2497100830078098</v>
      </c>
      <c r="U3">
        <v>4.6811871528625497</v>
      </c>
      <c r="V3">
        <v>4.6833748817443803</v>
      </c>
      <c r="W3" s="17">
        <v>2.1877288818359401E-3</v>
      </c>
      <c r="X3">
        <v>0.56633520126342796</v>
      </c>
      <c r="Y3">
        <v>0.56633520126342796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502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7.6338081359863299</v>
      </c>
      <c r="L4" s="10">
        <v>0.86256599426269498</v>
      </c>
      <c r="M4">
        <v>0.270553588867187</v>
      </c>
      <c r="N4">
        <v>7.6998424530029297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4.24399757385254</v>
      </c>
      <c r="U4">
        <v>3.75453805923462</v>
      </c>
      <c r="V4">
        <v>3.7574028968811</v>
      </c>
      <c r="W4" s="17">
        <v>2.8648376464843802E-3</v>
      </c>
      <c r="X4">
        <v>0.48659467697143499</v>
      </c>
      <c r="Y4">
        <v>0.48659467697143499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681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8.6375408172607404</v>
      </c>
      <c r="L5" s="10">
        <v>0.97304534912109397</v>
      </c>
      <c r="M5">
        <v>0.36217117309570301</v>
      </c>
      <c r="N5">
        <v>8.9130477905273402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5.1826133728027299</v>
      </c>
      <c r="U5">
        <v>4.54726266860962</v>
      </c>
      <c r="V5">
        <v>4.5645203590393102</v>
      </c>
      <c r="W5" s="17">
        <v>1.72576904296875E-2</v>
      </c>
      <c r="X5">
        <v>0.61809301376342796</v>
      </c>
      <c r="Y5">
        <v>0.61809301376342796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487</v>
      </c>
      <c r="B6">
        <v>17</v>
      </c>
      <c r="C6">
        <v>3</v>
      </c>
      <c r="D6">
        <v>10</v>
      </c>
      <c r="E6">
        <v>10</v>
      </c>
      <c r="F6">
        <v>9</v>
      </c>
      <c r="G6">
        <v>1</v>
      </c>
      <c r="H6">
        <v>8</v>
      </c>
      <c r="I6">
        <v>2</v>
      </c>
      <c r="J6">
        <v>0.85</v>
      </c>
      <c r="K6" s="3">
        <v>8.2105407714843697</v>
      </c>
      <c r="L6" s="10">
        <v>0.98712539672851596</v>
      </c>
      <c r="M6">
        <v>0.57294273376464799</v>
      </c>
      <c r="N6">
        <v>6.9583415985107404</v>
      </c>
      <c r="O6">
        <v>6</v>
      </c>
      <c r="P6">
        <v>6</v>
      </c>
      <c r="Q6">
        <v>14</v>
      </c>
      <c r="R6" s="16">
        <v>0.42859999999999998</v>
      </c>
      <c r="S6" s="16">
        <f t="shared" si="0"/>
        <v>0.6</v>
      </c>
      <c r="T6">
        <v>3.7386951446533199</v>
      </c>
      <c r="U6">
        <v>3.3822255134582502</v>
      </c>
      <c r="V6">
        <v>3.3452353477478001</v>
      </c>
      <c r="W6" s="17">
        <v>3.6990165710449198E-2</v>
      </c>
      <c r="X6">
        <v>0.39345979690551802</v>
      </c>
      <c r="Y6">
        <v>0.39345979690551802</v>
      </c>
      <c r="Z6">
        <v>0.6</v>
      </c>
      <c r="AA6">
        <v>0.8</v>
      </c>
      <c r="AB6">
        <v>0.57142857142857095</v>
      </c>
      <c r="AC6">
        <v>0.66666666666666696</v>
      </c>
      <c r="AD6">
        <v>0.2</v>
      </c>
      <c r="AE6">
        <v>0.2</v>
      </c>
    </row>
    <row r="7" spans="1:31" x14ac:dyDescent="0.15">
      <c r="A7" s="8">
        <v>292</v>
      </c>
      <c r="B7" s="1">
        <v>17</v>
      </c>
      <c r="C7" s="1">
        <v>3</v>
      </c>
      <c r="D7" s="1">
        <v>10</v>
      </c>
      <c r="E7" s="1">
        <v>10</v>
      </c>
      <c r="F7" s="1">
        <v>10</v>
      </c>
      <c r="G7" s="1">
        <v>0</v>
      </c>
      <c r="H7" s="1">
        <v>7</v>
      </c>
      <c r="I7" s="1">
        <v>3</v>
      </c>
      <c r="J7" s="1">
        <v>0.85</v>
      </c>
      <c r="K7" s="12">
        <v>8.8602695465087908</v>
      </c>
      <c r="L7" s="12">
        <v>1.0189895629882799</v>
      </c>
      <c r="M7" s="1">
        <v>0.165855407714844</v>
      </c>
      <c r="N7" s="1">
        <v>8.3580570220947301</v>
      </c>
      <c r="O7" s="1">
        <v>7</v>
      </c>
      <c r="P7" s="1">
        <v>7</v>
      </c>
      <c r="Q7" s="1">
        <v>17</v>
      </c>
      <c r="R7" s="19">
        <v>0.4118</v>
      </c>
      <c r="S7" s="19">
        <f t="shared" si="0"/>
        <v>0.7</v>
      </c>
      <c r="T7" s="1">
        <v>4.7867164611816397</v>
      </c>
      <c r="U7" s="1">
        <v>4.2340841293334996</v>
      </c>
      <c r="V7" s="1">
        <v>4.1894226074218697</v>
      </c>
      <c r="W7" s="12">
        <v>4.4661521911621101E-2</v>
      </c>
      <c r="X7" s="1">
        <v>0.59729385375976596</v>
      </c>
      <c r="Y7" s="1">
        <v>0.59729385375976596</v>
      </c>
      <c r="Z7" s="1">
        <v>0.7</v>
      </c>
      <c r="AA7" s="1">
        <v>1</v>
      </c>
      <c r="AB7" s="1">
        <v>0.58823529411764697</v>
      </c>
      <c r="AC7" s="1">
        <v>0.74074074074074103</v>
      </c>
      <c r="AD7" s="1">
        <v>0</v>
      </c>
      <c r="AE7" s="1">
        <v>0.3</v>
      </c>
    </row>
    <row r="8" spans="1:31" x14ac:dyDescent="0.15">
      <c r="A8" s="6">
        <v>431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7.6199054718017596</v>
      </c>
      <c r="L8" s="10">
        <v>0.99355697631835904</v>
      </c>
      <c r="M8">
        <v>0.343612670898437</v>
      </c>
      <c r="N8">
        <v>7.2997188568115199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4.3857231140136701</v>
      </c>
      <c r="U8">
        <v>3.9048082828521702</v>
      </c>
      <c r="V8">
        <v>3.8763549327850302</v>
      </c>
      <c r="W8" s="17">
        <v>2.84533500671387E-2</v>
      </c>
      <c r="X8">
        <v>0.50936818122863803</v>
      </c>
      <c r="Y8">
        <v>0.50936818122863803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380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8.6915359497070295</v>
      </c>
      <c r="L9" s="10">
        <v>0.87253189086914096</v>
      </c>
      <c r="M9">
        <v>0.1077880859375</v>
      </c>
      <c r="N9">
        <v>8.6208534240722692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4.9906425476074201</v>
      </c>
      <c r="U9">
        <v>4.4018864631652797</v>
      </c>
      <c r="V9">
        <v>4.3937959671020499</v>
      </c>
      <c r="W9" s="17">
        <v>8.0904960632324201E-3</v>
      </c>
      <c r="X9">
        <v>0.59684658050537098</v>
      </c>
      <c r="Y9">
        <v>0.59684658050537098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401</v>
      </c>
      <c r="B10">
        <v>18</v>
      </c>
      <c r="C10">
        <v>2</v>
      </c>
      <c r="D10">
        <v>10</v>
      </c>
      <c r="E10">
        <v>10</v>
      </c>
      <c r="F10">
        <v>9</v>
      </c>
      <c r="G10">
        <v>1</v>
      </c>
      <c r="H10">
        <v>9</v>
      </c>
      <c r="I10">
        <v>1</v>
      </c>
      <c r="J10">
        <v>0.9</v>
      </c>
      <c r="K10" s="3">
        <v>11.7551879882812</v>
      </c>
      <c r="L10" s="10">
        <v>0.91674995422363303</v>
      </c>
      <c r="M10">
        <v>0.71549224853515603</v>
      </c>
      <c r="N10">
        <v>10.030107498169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4.2224388122558603</v>
      </c>
      <c r="U10">
        <v>3.8508768081664999</v>
      </c>
      <c r="V10">
        <v>3.7722721099853498</v>
      </c>
      <c r="W10" s="17">
        <v>7.8604698181152302E-2</v>
      </c>
      <c r="X10">
        <v>0.45016670227050798</v>
      </c>
      <c r="Y10">
        <v>0.45016670227050798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468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7.0569381713867196</v>
      </c>
      <c r="L11" s="10">
        <v>0.8834228515625</v>
      </c>
      <c r="M11">
        <v>0.43013381958007801</v>
      </c>
      <c r="N11">
        <v>7.3083171844482404</v>
      </c>
      <c r="O11">
        <v>6</v>
      </c>
      <c r="P11">
        <v>6</v>
      </c>
      <c r="Q11">
        <v>13</v>
      </c>
      <c r="R11" s="16">
        <v>0.46150000000000002</v>
      </c>
      <c r="S11" s="16">
        <f t="shared" si="0"/>
        <v>0.6</v>
      </c>
      <c r="T11">
        <v>4.0829448699951199</v>
      </c>
      <c r="U11">
        <v>3.6318817138671902</v>
      </c>
      <c r="V11">
        <v>3.6434299945831299</v>
      </c>
      <c r="W11" s="17">
        <v>1.15482807159424E-2</v>
      </c>
      <c r="X11">
        <v>0.43951487541198703</v>
      </c>
      <c r="Y11">
        <v>0.43951487541198703</v>
      </c>
      <c r="Z11">
        <v>0.6</v>
      </c>
      <c r="AA11">
        <v>0.7</v>
      </c>
      <c r="AB11">
        <v>0.53846153846153799</v>
      </c>
      <c r="AC11">
        <v>0.60869565217391297</v>
      </c>
      <c r="AD11">
        <v>0.3</v>
      </c>
      <c r="AE11">
        <v>0.1</v>
      </c>
    </row>
    <row r="12" spans="1:31" x14ac:dyDescent="0.15">
      <c r="A12" s="6">
        <v>953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9.0687141418456996</v>
      </c>
      <c r="L12" s="10">
        <v>0.85123443603515603</v>
      </c>
      <c r="M12">
        <v>0.384307861328125</v>
      </c>
      <c r="N12">
        <v>7.9372062683105504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4.70115089416504</v>
      </c>
      <c r="U12">
        <v>4.2405490875244096</v>
      </c>
      <c r="V12">
        <v>4.1392974853515598</v>
      </c>
      <c r="W12" s="17">
        <v>0.10125160217285201</v>
      </c>
      <c r="X12">
        <v>0.56185340881347701</v>
      </c>
      <c r="Y12">
        <v>0.56185340881347701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337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9.7676258087158203</v>
      </c>
      <c r="L13" s="10">
        <v>0.74655914306640603</v>
      </c>
      <c r="M13">
        <v>0.241783142089844</v>
      </c>
      <c r="N13">
        <v>8.7524642944335902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5.3478622436523402</v>
      </c>
      <c r="U13">
        <v>4.8198900222778303</v>
      </c>
      <c r="V13">
        <v>4.7304625511169398</v>
      </c>
      <c r="W13" s="17">
        <v>8.94274711608887E-2</v>
      </c>
      <c r="X13">
        <v>0.61739969253539995</v>
      </c>
      <c r="Y13">
        <v>0.61739969253539995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394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8.6461200714111293</v>
      </c>
      <c r="L14" s="10">
        <v>0.75197601318359397</v>
      </c>
      <c r="M14">
        <v>0.34392166137695301</v>
      </c>
      <c r="N14">
        <v>7.8274116516113299</v>
      </c>
      <c r="O14">
        <v>7</v>
      </c>
      <c r="P14">
        <v>7</v>
      </c>
      <c r="Q14">
        <v>16</v>
      </c>
      <c r="R14" s="16">
        <v>0.4375</v>
      </c>
      <c r="S14" s="16">
        <f t="shared" si="0"/>
        <v>0.7</v>
      </c>
      <c r="T14">
        <v>4.8341197967529297</v>
      </c>
      <c r="U14">
        <v>4.3734588623046902</v>
      </c>
      <c r="V14">
        <v>4.2902665138244602</v>
      </c>
      <c r="W14" s="17">
        <v>8.3192348480224595E-2</v>
      </c>
      <c r="X14">
        <v>0.54385328292846702</v>
      </c>
      <c r="Y14">
        <v>0.54385328292846702</v>
      </c>
      <c r="Z14">
        <v>0.7</v>
      </c>
      <c r="AA14">
        <v>0.9</v>
      </c>
      <c r="AB14">
        <v>0.5625</v>
      </c>
      <c r="AC14">
        <v>0.69230769230769196</v>
      </c>
      <c r="AD14">
        <v>0.1</v>
      </c>
      <c r="AE14">
        <v>0.2</v>
      </c>
    </row>
    <row r="15" spans="1:31" x14ac:dyDescent="0.15">
      <c r="A15" s="6">
        <v>730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9.22979736328125</v>
      </c>
      <c r="L15" s="10">
        <v>0.79234123229980502</v>
      </c>
      <c r="M15">
        <v>0.33351898193359403</v>
      </c>
      <c r="N15">
        <v>8.2526779174804705</v>
      </c>
      <c r="O15">
        <v>6</v>
      </c>
      <c r="P15">
        <v>6</v>
      </c>
      <c r="Q15">
        <v>15</v>
      </c>
      <c r="R15" s="16">
        <v>0.4</v>
      </c>
      <c r="S15" s="16">
        <f t="shared" si="0"/>
        <v>0.6</v>
      </c>
      <c r="T15">
        <v>4.6311798095703098</v>
      </c>
      <c r="U15">
        <v>4.1882486343383798</v>
      </c>
      <c r="V15">
        <v>4.1018190383911097</v>
      </c>
      <c r="W15" s="17">
        <v>8.6429595947265597E-2</v>
      </c>
      <c r="X15">
        <v>0.529360771179199</v>
      </c>
      <c r="Y15">
        <v>0.529360771179199</v>
      </c>
      <c r="Z15">
        <v>0.6</v>
      </c>
      <c r="AA15">
        <v>0.9</v>
      </c>
      <c r="AB15">
        <v>0.6</v>
      </c>
      <c r="AC15">
        <v>0.72</v>
      </c>
      <c r="AD15">
        <v>0.1</v>
      </c>
      <c r="AE15">
        <v>0.3</v>
      </c>
    </row>
    <row r="16" spans="1:31" x14ac:dyDescent="0.15">
      <c r="A16" s="6">
        <v>96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12.2015647888184</v>
      </c>
      <c r="L16" s="10">
        <v>0.72637939453125</v>
      </c>
      <c r="M16">
        <v>0.482009887695312</v>
      </c>
      <c r="N16">
        <v>10.3064689636231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5.3776931762695304</v>
      </c>
      <c r="U16">
        <v>4.94168996810913</v>
      </c>
      <c r="V16">
        <v>4.77380275726318</v>
      </c>
      <c r="W16" s="17">
        <v>0.16788721084594699</v>
      </c>
      <c r="X16">
        <v>0.60389041900634799</v>
      </c>
      <c r="Y16">
        <v>0.60389041900634799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424</v>
      </c>
      <c r="B17">
        <v>18</v>
      </c>
      <c r="C17">
        <v>2</v>
      </c>
      <c r="D17">
        <v>10</v>
      </c>
      <c r="E17">
        <v>10</v>
      </c>
      <c r="F17">
        <v>10</v>
      </c>
      <c r="G17">
        <v>0</v>
      </c>
      <c r="H17">
        <v>8</v>
      </c>
      <c r="I17">
        <v>2</v>
      </c>
      <c r="J17">
        <v>0.9</v>
      </c>
      <c r="K17" s="3">
        <v>9.0780410766601598</v>
      </c>
      <c r="L17" s="10">
        <v>0.80134582519531194</v>
      </c>
      <c r="M17">
        <v>0.30031967163085899</v>
      </c>
      <c r="N17">
        <v>7.8407230377197301</v>
      </c>
      <c r="O17">
        <v>7</v>
      </c>
      <c r="P17">
        <v>7</v>
      </c>
      <c r="Q17">
        <v>17</v>
      </c>
      <c r="R17" s="16">
        <v>0.4118</v>
      </c>
      <c r="S17" s="16">
        <f t="shared" si="0"/>
        <v>0.7</v>
      </c>
      <c r="T17">
        <v>4.9747390747070304</v>
      </c>
      <c r="U17">
        <v>4.5059680938720703</v>
      </c>
      <c r="V17">
        <v>4.4059338569641104</v>
      </c>
      <c r="W17" s="17">
        <v>0.100034236907959</v>
      </c>
      <c r="X17">
        <v>0.56880521774292003</v>
      </c>
      <c r="Y17">
        <v>0.56880521774292003</v>
      </c>
      <c r="Z17">
        <v>0.7</v>
      </c>
      <c r="AA17">
        <v>1</v>
      </c>
      <c r="AB17">
        <v>0.58823529411764697</v>
      </c>
      <c r="AC17">
        <v>0.74074074074074103</v>
      </c>
      <c r="AD17">
        <v>0</v>
      </c>
      <c r="AE17">
        <v>0.3</v>
      </c>
    </row>
    <row r="18" spans="1:31" x14ac:dyDescent="0.15">
      <c r="A18" s="6">
        <v>29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12.5931129455566</v>
      </c>
      <c r="L18" s="10">
        <v>0.74336242675781194</v>
      </c>
      <c r="M18">
        <v>0.52129745483398404</v>
      </c>
      <c r="N18">
        <v>10.9457340240478</v>
      </c>
      <c r="O18">
        <v>8</v>
      </c>
      <c r="P18">
        <v>8</v>
      </c>
      <c r="Q18">
        <v>18</v>
      </c>
      <c r="R18" s="16">
        <v>0.44440000000000002</v>
      </c>
      <c r="S18" s="16">
        <f t="shared" ref="S18:S56" si="1">O18/E18</f>
        <v>0.8</v>
      </c>
      <c r="T18">
        <v>5.3586044311523402</v>
      </c>
      <c r="U18">
        <v>4.8966689109802202</v>
      </c>
      <c r="V18">
        <v>4.73803806304932</v>
      </c>
      <c r="W18" s="17">
        <v>0.15863084793090801</v>
      </c>
      <c r="X18">
        <v>0.62056636810302701</v>
      </c>
      <c r="Y18">
        <v>0.62056636810302701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8">
        <v>163</v>
      </c>
      <c r="B19" s="1">
        <v>17</v>
      </c>
      <c r="C19" s="1">
        <v>3</v>
      </c>
      <c r="D19" s="1">
        <v>10</v>
      </c>
      <c r="E19" s="1">
        <v>10</v>
      </c>
      <c r="F19" s="1">
        <v>10</v>
      </c>
      <c r="G19" s="1">
        <v>0</v>
      </c>
      <c r="H19" s="1">
        <v>7</v>
      </c>
      <c r="I19" s="1">
        <v>3</v>
      </c>
      <c r="J19" s="1">
        <v>0.85</v>
      </c>
      <c r="K19" s="12">
        <v>7.4256305694580096</v>
      </c>
      <c r="L19" s="12">
        <v>0.83473587036132801</v>
      </c>
      <c r="M19" s="1">
        <v>0.332138061523437</v>
      </c>
      <c r="N19" s="1">
        <v>7.7402610778808603</v>
      </c>
      <c r="O19" s="1">
        <v>6</v>
      </c>
      <c r="P19" s="1">
        <v>6</v>
      </c>
      <c r="Q19" s="1">
        <v>14</v>
      </c>
      <c r="R19" s="19">
        <v>0.42859999999999998</v>
      </c>
      <c r="S19" s="19">
        <f t="shared" si="1"/>
        <v>0.6</v>
      </c>
      <c r="T19" s="1">
        <v>4.3062992095947301</v>
      </c>
      <c r="U19" s="1">
        <v>3.8120882511138898</v>
      </c>
      <c r="V19" s="1">
        <v>3.8161759376525901</v>
      </c>
      <c r="W19" s="12">
        <v>4.0876865386962899E-3</v>
      </c>
      <c r="X19" s="1">
        <v>0.490123271942139</v>
      </c>
      <c r="Y19" s="1">
        <v>0.490123271942139</v>
      </c>
      <c r="Z19" s="1">
        <v>0.6</v>
      </c>
      <c r="AA19" s="1">
        <v>0.8</v>
      </c>
      <c r="AB19" s="1">
        <v>0.57142857142857095</v>
      </c>
      <c r="AC19" s="1">
        <v>0.66666666666666696</v>
      </c>
      <c r="AD19" s="1">
        <v>0.2</v>
      </c>
      <c r="AE19" s="1">
        <v>0.2</v>
      </c>
    </row>
    <row r="20" spans="1:31" x14ac:dyDescent="0.15">
      <c r="A20" s="6">
        <v>704</v>
      </c>
      <c r="B20">
        <v>18</v>
      </c>
      <c r="C20">
        <v>2</v>
      </c>
      <c r="D20">
        <v>10</v>
      </c>
      <c r="E20">
        <v>10</v>
      </c>
      <c r="F20">
        <v>10</v>
      </c>
      <c r="G20">
        <v>0</v>
      </c>
      <c r="H20">
        <v>8</v>
      </c>
      <c r="I20">
        <v>2</v>
      </c>
      <c r="J20">
        <v>0.9</v>
      </c>
      <c r="K20" s="3">
        <v>10.0881690979004</v>
      </c>
      <c r="L20" s="10">
        <v>0.95921325683593694</v>
      </c>
      <c r="M20">
        <v>0.46197509765625</v>
      </c>
      <c r="N20">
        <v>8.9249973297119105</v>
      </c>
      <c r="O20">
        <v>8</v>
      </c>
      <c r="P20">
        <v>8</v>
      </c>
      <c r="Q20">
        <v>18</v>
      </c>
      <c r="R20" s="16">
        <v>0.44440000000000002</v>
      </c>
      <c r="S20" s="16">
        <f t="shared" si="1"/>
        <v>0.8</v>
      </c>
      <c r="T20">
        <v>4.8395233154296902</v>
      </c>
      <c r="U20">
        <v>4.3516135215759304</v>
      </c>
      <c r="V20">
        <v>4.2429437637329102</v>
      </c>
      <c r="W20" s="17">
        <v>0.10866975784301799</v>
      </c>
      <c r="X20">
        <v>0.59657955169677701</v>
      </c>
      <c r="Y20">
        <v>0.59657955169677701</v>
      </c>
      <c r="Z20">
        <v>0.8</v>
      </c>
      <c r="AA20">
        <v>1</v>
      </c>
      <c r="AB20">
        <v>0.55555555555555602</v>
      </c>
      <c r="AC20">
        <v>0.71428571428571397</v>
      </c>
      <c r="AD20">
        <v>0</v>
      </c>
      <c r="AE20">
        <v>0.2</v>
      </c>
    </row>
    <row r="21" spans="1:31" s="2" customFormat="1" x14ac:dyDescent="0.15">
      <c r="A21" s="7">
        <v>647</v>
      </c>
      <c r="B21" s="2">
        <v>18</v>
      </c>
      <c r="C21" s="2">
        <v>2</v>
      </c>
      <c r="D21" s="2">
        <v>10</v>
      </c>
      <c r="E21" s="2">
        <v>10</v>
      </c>
      <c r="F21" s="2">
        <v>10</v>
      </c>
      <c r="G21" s="2">
        <v>0</v>
      </c>
      <c r="H21" s="2">
        <v>8</v>
      </c>
      <c r="I21" s="2">
        <v>2</v>
      </c>
      <c r="J21" s="2">
        <v>0.9</v>
      </c>
      <c r="K21" s="11">
        <v>9.5322151184081996</v>
      </c>
      <c r="L21" s="11">
        <v>0.96229171752929699</v>
      </c>
      <c r="M21" s="2">
        <v>0.446945190429687</v>
      </c>
      <c r="N21" s="2">
        <v>8.1356830596923793</v>
      </c>
      <c r="O21" s="2">
        <v>7</v>
      </c>
      <c r="P21" s="2">
        <v>7</v>
      </c>
      <c r="Q21" s="2">
        <v>17</v>
      </c>
      <c r="R21" s="18">
        <v>0.4118</v>
      </c>
      <c r="S21" s="18">
        <f t="shared" si="1"/>
        <v>0.7</v>
      </c>
      <c r="T21" s="2">
        <v>4.8914337158203098</v>
      </c>
      <c r="U21" s="2">
        <v>4.42026615142822</v>
      </c>
      <c r="V21" s="2">
        <v>4.3021445274353001</v>
      </c>
      <c r="W21" s="11">
        <v>0.11812162399292001</v>
      </c>
      <c r="X21" s="2">
        <v>0.58928918838500999</v>
      </c>
      <c r="Y21" s="2">
        <v>0.58928918838500999</v>
      </c>
      <c r="Z21" s="2">
        <v>0.7</v>
      </c>
      <c r="AA21" s="2">
        <v>1</v>
      </c>
      <c r="AB21" s="2">
        <v>0.58823529411764697</v>
      </c>
      <c r="AC21" s="2">
        <v>0.74074074074074103</v>
      </c>
      <c r="AD21" s="2">
        <v>0</v>
      </c>
      <c r="AE21" s="2">
        <v>0.3</v>
      </c>
    </row>
    <row r="22" spans="1:31" x14ac:dyDescent="0.15">
      <c r="A22" s="6">
        <v>782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 s="3">
        <v>8.8956718444824201</v>
      </c>
      <c r="L22" s="10">
        <v>7.2895488739013699</v>
      </c>
      <c r="M22">
        <v>7.1729927062988299</v>
      </c>
      <c r="N22">
        <v>5.1872310638427699</v>
      </c>
      <c r="O22">
        <v>0</v>
      </c>
      <c r="P22">
        <v>0</v>
      </c>
      <c r="Q22">
        <v>10</v>
      </c>
      <c r="R22" s="16">
        <v>0</v>
      </c>
      <c r="S22" s="16">
        <f t="shared" si="1"/>
        <v>0</v>
      </c>
      <c r="T22">
        <v>2.13729667663574</v>
      </c>
      <c r="U22">
        <v>2.0931930541992201</v>
      </c>
      <c r="V22">
        <v>1.6500647068023699</v>
      </c>
      <c r="W22" s="17">
        <v>0.44312834739685097</v>
      </c>
      <c r="X22">
        <v>0.48723196983337402</v>
      </c>
      <c r="Y22">
        <v>0.48723196983337402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1</v>
      </c>
    </row>
    <row r="23" spans="1:31" x14ac:dyDescent="0.15">
      <c r="A23" s="6">
        <v>531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8.5826892852783203</v>
      </c>
      <c r="L23" s="10">
        <v>4.29248046875</v>
      </c>
      <c r="M23">
        <v>1.9749679565429701</v>
      </c>
      <c r="N23">
        <v>6.8630084991455096</v>
      </c>
      <c r="O23">
        <v>4</v>
      </c>
      <c r="P23">
        <v>4</v>
      </c>
      <c r="Q23">
        <v>14</v>
      </c>
      <c r="R23" s="16">
        <v>0.28570000000000001</v>
      </c>
      <c r="S23" s="16">
        <f t="shared" si="1"/>
        <v>0.4</v>
      </c>
      <c r="T23">
        <v>3.41282081604004</v>
      </c>
      <c r="U23">
        <v>3.0024070739746098</v>
      </c>
      <c r="V23">
        <v>2.8293726444244398</v>
      </c>
      <c r="W23" s="17">
        <v>0.17303442955017101</v>
      </c>
      <c r="X23">
        <v>0.58344817161560103</v>
      </c>
      <c r="Y23">
        <v>0.58344817161560103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8">
        <v>382</v>
      </c>
      <c r="B24" s="1">
        <v>12</v>
      </c>
      <c r="C24" s="1">
        <v>8</v>
      </c>
      <c r="D24" s="1">
        <v>10</v>
      </c>
      <c r="E24" s="1">
        <v>10</v>
      </c>
      <c r="F24" s="1">
        <v>10</v>
      </c>
      <c r="G24" s="1">
        <v>0</v>
      </c>
      <c r="H24" s="1">
        <v>2</v>
      </c>
      <c r="I24" s="1">
        <v>8</v>
      </c>
      <c r="J24" s="1">
        <v>0.6</v>
      </c>
      <c r="K24" s="12">
        <v>8.3894462585449201</v>
      </c>
      <c r="L24" s="12">
        <v>6.0538787841796902</v>
      </c>
      <c r="M24" s="1">
        <v>1.9577674865722701</v>
      </c>
      <c r="N24" s="1">
        <v>6.5577087402343697</v>
      </c>
      <c r="O24" s="1">
        <v>1</v>
      </c>
      <c r="P24" s="1">
        <v>1</v>
      </c>
      <c r="Q24" s="1">
        <v>11</v>
      </c>
      <c r="R24" s="19">
        <v>9.0899999999999995E-2</v>
      </c>
      <c r="S24" s="19">
        <f t="shared" si="1"/>
        <v>0.1</v>
      </c>
      <c r="T24" s="1">
        <v>2.78518486022949</v>
      </c>
      <c r="U24" s="1">
        <v>2.4400777816772501</v>
      </c>
      <c r="V24" s="1">
        <v>2.2554919719696001</v>
      </c>
      <c r="W24" s="12">
        <v>0.18458580970764199</v>
      </c>
      <c r="X24" s="1">
        <v>0.52969288825988803</v>
      </c>
      <c r="Y24" s="1">
        <v>0.52969288825988803</v>
      </c>
      <c r="Z24" s="1">
        <v>0.1</v>
      </c>
      <c r="AA24" s="1">
        <v>1</v>
      </c>
      <c r="AB24" s="1">
        <v>0.90909090909090895</v>
      </c>
      <c r="AC24" s="1">
        <v>0.952380952380952</v>
      </c>
      <c r="AD24" s="1">
        <v>0</v>
      </c>
      <c r="AE24" s="1">
        <v>0.9</v>
      </c>
    </row>
    <row r="25" spans="1:31" x14ac:dyDescent="0.15">
      <c r="A25" s="6">
        <v>830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 s="3">
        <v>8.7719039916992205</v>
      </c>
      <c r="L25" s="10">
        <v>7.6750564575195304</v>
      </c>
      <c r="M25">
        <v>8.4773979187011701</v>
      </c>
      <c r="N25">
        <v>6.4871406555175799</v>
      </c>
      <c r="O25">
        <v>0</v>
      </c>
      <c r="P25">
        <v>0</v>
      </c>
      <c r="Q25">
        <v>10</v>
      </c>
      <c r="R25" s="16">
        <v>0</v>
      </c>
      <c r="S25" s="16">
        <f t="shared" si="1"/>
        <v>0</v>
      </c>
      <c r="T25">
        <v>2.1371917724609402</v>
      </c>
      <c r="U25">
        <v>2.08469486236572</v>
      </c>
      <c r="V25">
        <v>1.65712606906891</v>
      </c>
      <c r="W25" s="17">
        <v>0.42756879329681402</v>
      </c>
      <c r="X25">
        <v>0.48006570339202898</v>
      </c>
      <c r="Y25">
        <v>0.48006570339202898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</row>
    <row r="26" spans="1:31" x14ac:dyDescent="0.15">
      <c r="A26" s="6">
        <v>930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9.0334587097168004</v>
      </c>
      <c r="L26" s="10">
        <v>5.8283729553222701</v>
      </c>
      <c r="M26">
        <v>4.8437232971191397</v>
      </c>
      <c r="N26">
        <v>4.4408721923828098</v>
      </c>
      <c r="O26">
        <v>1</v>
      </c>
      <c r="P26">
        <v>1</v>
      </c>
      <c r="Q26">
        <v>11</v>
      </c>
      <c r="R26" s="16">
        <v>9.0899999999999995E-2</v>
      </c>
      <c r="S26" s="16">
        <f t="shared" si="1"/>
        <v>0.1</v>
      </c>
      <c r="T26">
        <v>2.7082576751709002</v>
      </c>
      <c r="U26">
        <v>2.61170506477356</v>
      </c>
      <c r="V26">
        <v>2.18743848800659</v>
      </c>
      <c r="W26" s="17">
        <v>0.424266576766968</v>
      </c>
      <c r="X26">
        <v>0.52081918716430697</v>
      </c>
      <c r="Y26">
        <v>0.52081918716430697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6">
        <v>950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 s="3">
        <v>8.6675167083740199</v>
      </c>
      <c r="L27" s="10">
        <v>4.2599201202392596</v>
      </c>
      <c r="M27">
        <v>0.141372680664062</v>
      </c>
      <c r="N27">
        <v>8.8083477020263707</v>
      </c>
      <c r="O27">
        <v>3</v>
      </c>
      <c r="P27">
        <v>3</v>
      </c>
      <c r="Q27">
        <v>13</v>
      </c>
      <c r="R27" s="16">
        <v>0.23080000000000001</v>
      </c>
      <c r="S27" s="16">
        <f t="shared" si="1"/>
        <v>0.3</v>
      </c>
      <c r="T27">
        <v>2.8101425170898402</v>
      </c>
      <c r="U27">
        <v>2.26533007621765</v>
      </c>
      <c r="V27">
        <v>2.2691600322723402</v>
      </c>
      <c r="W27" s="17">
        <v>3.8299560546875E-3</v>
      </c>
      <c r="X27">
        <v>0.54098248481750499</v>
      </c>
      <c r="Y27">
        <v>0.54098248481750499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8">
        <v>944</v>
      </c>
      <c r="B28" s="1">
        <v>13</v>
      </c>
      <c r="C28" s="1">
        <v>7</v>
      </c>
      <c r="D28" s="1">
        <v>10</v>
      </c>
      <c r="E28" s="1">
        <v>10</v>
      </c>
      <c r="F28" s="1">
        <v>10</v>
      </c>
      <c r="G28" s="1">
        <v>0</v>
      </c>
      <c r="H28" s="1">
        <v>3</v>
      </c>
      <c r="I28" s="1">
        <v>7</v>
      </c>
      <c r="J28" s="1">
        <v>0.65</v>
      </c>
      <c r="K28" s="12">
        <v>8.2326736450195295</v>
      </c>
      <c r="L28" s="12">
        <v>4.9250335693359402</v>
      </c>
      <c r="M28" s="1">
        <v>1.24188232421875</v>
      </c>
      <c r="N28" s="1">
        <v>5.7638072967529297</v>
      </c>
      <c r="O28" s="1">
        <v>2</v>
      </c>
      <c r="P28" s="1">
        <v>2</v>
      </c>
      <c r="Q28" s="1">
        <v>12</v>
      </c>
      <c r="R28" s="19">
        <v>0.16669999999999999</v>
      </c>
      <c r="S28" s="19">
        <f t="shared" si="1"/>
        <v>0.2</v>
      </c>
      <c r="T28" s="1">
        <v>2.97713279724121</v>
      </c>
      <c r="U28" s="1">
        <v>2.6054446697235099</v>
      </c>
      <c r="V28" s="1">
        <v>2.4249529838561998</v>
      </c>
      <c r="W28" s="12">
        <v>0.18049168586730999</v>
      </c>
      <c r="X28" s="1">
        <v>0.55217981338500999</v>
      </c>
      <c r="Y28" s="1">
        <v>0.55217981338500999</v>
      </c>
      <c r="Z28" s="1">
        <v>0.2</v>
      </c>
      <c r="AA28" s="1">
        <v>1</v>
      </c>
      <c r="AB28" s="1">
        <v>0.83333333333333304</v>
      </c>
      <c r="AC28" s="1">
        <v>0.90909090909090895</v>
      </c>
      <c r="AD28" s="1">
        <v>0</v>
      </c>
      <c r="AE28" s="1">
        <v>0.8</v>
      </c>
    </row>
    <row r="29" spans="1:31" x14ac:dyDescent="0.15">
      <c r="A29" s="6">
        <v>178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8.3459815979003906</v>
      </c>
      <c r="L29" s="10">
        <v>5.3242092132568404</v>
      </c>
      <c r="M29">
        <v>4.0853462219238299</v>
      </c>
      <c r="N29">
        <v>3.56581687927246</v>
      </c>
      <c r="O29">
        <v>1</v>
      </c>
      <c r="P29">
        <v>1</v>
      </c>
      <c r="Q29">
        <v>11</v>
      </c>
      <c r="R29" s="16">
        <v>9.0899999999999995E-2</v>
      </c>
      <c r="S29" s="16">
        <f t="shared" si="1"/>
        <v>0.1</v>
      </c>
      <c r="T29">
        <v>2.8318958282470699</v>
      </c>
      <c r="U29">
        <v>2.7203555107116699</v>
      </c>
      <c r="V29">
        <v>2.3155884742736799</v>
      </c>
      <c r="W29" s="17">
        <v>0.404767036437988</v>
      </c>
      <c r="X29">
        <v>0.516307353973389</v>
      </c>
      <c r="Y29">
        <v>0.516307353973389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6">
        <v>215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8.4589786529540998</v>
      </c>
      <c r="L30" s="10">
        <v>5.7066879272460902</v>
      </c>
      <c r="M30">
        <v>5.0379467010498002</v>
      </c>
      <c r="N30">
        <v>4.1670913696289098</v>
      </c>
      <c r="O30">
        <v>0</v>
      </c>
      <c r="P30">
        <v>0</v>
      </c>
      <c r="Q30">
        <v>10</v>
      </c>
      <c r="R30" s="16">
        <v>0</v>
      </c>
      <c r="S30" s="16">
        <f t="shared" si="1"/>
        <v>0</v>
      </c>
      <c r="T30">
        <v>2.9849777221679701</v>
      </c>
      <c r="U30">
        <v>2.8662428855896001</v>
      </c>
      <c r="V30">
        <v>2.4659724235534699</v>
      </c>
      <c r="W30" s="17">
        <v>0.40027046203613298</v>
      </c>
      <c r="X30">
        <v>0.51900529861450195</v>
      </c>
      <c r="Y30">
        <v>0.51900529861450195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</row>
    <row r="31" spans="1:31" x14ac:dyDescent="0.15">
      <c r="A31" s="6">
        <v>494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 s="3">
        <v>8.9957275390625</v>
      </c>
      <c r="L31" s="10">
        <v>5.2110691070556596</v>
      </c>
      <c r="M31">
        <v>4.51474952697754</v>
      </c>
      <c r="N31">
        <v>4.5669574737548801</v>
      </c>
      <c r="O31">
        <v>1</v>
      </c>
      <c r="P31">
        <v>1</v>
      </c>
      <c r="Q31">
        <v>11</v>
      </c>
      <c r="R31" s="16">
        <v>9.0899999999999995E-2</v>
      </c>
      <c r="S31" s="16">
        <f t="shared" si="1"/>
        <v>0.1</v>
      </c>
      <c r="T31">
        <v>3.0062236785888699</v>
      </c>
      <c r="U31">
        <v>2.8743541240692099</v>
      </c>
      <c r="V31">
        <v>2.47811627388</v>
      </c>
      <c r="W31" s="17">
        <v>0.39623785018920898</v>
      </c>
      <c r="X31">
        <v>0.52810740470886197</v>
      </c>
      <c r="Y31">
        <v>0.52810740470886197</v>
      </c>
      <c r="Z31">
        <v>0.1</v>
      </c>
      <c r="AA31">
        <v>1</v>
      </c>
      <c r="AB31">
        <v>0.90909090909090895</v>
      </c>
      <c r="AC31">
        <v>0.952380952380952</v>
      </c>
      <c r="AD31">
        <v>0</v>
      </c>
      <c r="AE31">
        <v>0.9</v>
      </c>
    </row>
    <row r="32" spans="1:31" s="1" customFormat="1" x14ac:dyDescent="0.15">
      <c r="A32" s="6">
        <v>826</v>
      </c>
      <c r="B32">
        <v>13</v>
      </c>
      <c r="C32">
        <v>7</v>
      </c>
      <c r="D32">
        <v>10</v>
      </c>
      <c r="E32">
        <v>10</v>
      </c>
      <c r="F32">
        <v>9</v>
      </c>
      <c r="G32">
        <v>1</v>
      </c>
      <c r="H32">
        <v>4</v>
      </c>
      <c r="I32">
        <v>6</v>
      </c>
      <c r="J32">
        <v>0.65</v>
      </c>
      <c r="K32" s="3">
        <v>7.3606605529785201</v>
      </c>
      <c r="L32" s="10">
        <v>3.1785659790039098</v>
      </c>
      <c r="M32">
        <v>0.79636383056640603</v>
      </c>
      <c r="N32">
        <v>6.4848976135253897</v>
      </c>
      <c r="O32">
        <v>4</v>
      </c>
      <c r="P32">
        <v>4</v>
      </c>
      <c r="Q32">
        <v>13</v>
      </c>
      <c r="R32" s="16">
        <v>0.30769999999999997</v>
      </c>
      <c r="S32" s="16">
        <f t="shared" si="1"/>
        <v>0.4</v>
      </c>
      <c r="T32">
        <v>2.875732421875</v>
      </c>
      <c r="U32">
        <v>2.5069985389709499</v>
      </c>
      <c r="V32">
        <v>2.48158931732178</v>
      </c>
      <c r="W32" s="17">
        <v>2.5409221649169901E-2</v>
      </c>
      <c r="X32">
        <v>0.39414310455322299</v>
      </c>
      <c r="Y32">
        <v>0.39414310455322299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6">
        <v>88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9.6956272125244105</v>
      </c>
      <c r="L33" s="10">
        <v>4.5290679931640598</v>
      </c>
      <c r="M33">
        <v>1.565185546875</v>
      </c>
      <c r="N33">
        <v>7.9766082763671902</v>
      </c>
      <c r="O33">
        <v>4</v>
      </c>
      <c r="P33">
        <v>4</v>
      </c>
      <c r="Q33">
        <v>14</v>
      </c>
      <c r="R33" s="16">
        <v>0.28570000000000001</v>
      </c>
      <c r="S33" s="16">
        <f t="shared" si="1"/>
        <v>0.4</v>
      </c>
      <c r="T33">
        <v>3.0759716033935498</v>
      </c>
      <c r="U33">
        <v>2.6498761177063002</v>
      </c>
      <c r="V33">
        <v>2.48664426803589</v>
      </c>
      <c r="W33" s="17">
        <v>0.16323184967040999</v>
      </c>
      <c r="X33">
        <v>0.58932733535766602</v>
      </c>
      <c r="Y33">
        <v>0.58932733535766602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379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 s="3">
        <v>9.9219417572021502</v>
      </c>
      <c r="L34" s="10">
        <v>4.590576171875</v>
      </c>
      <c r="M34">
        <v>4.0609836578369096</v>
      </c>
      <c r="N34">
        <v>5.8509216308593697</v>
      </c>
      <c r="O34">
        <v>2</v>
      </c>
      <c r="P34">
        <v>2</v>
      </c>
      <c r="Q34">
        <v>12</v>
      </c>
      <c r="R34" s="16">
        <v>0.16669999999999999</v>
      </c>
      <c r="S34" s="16">
        <f t="shared" si="1"/>
        <v>0.2</v>
      </c>
      <c r="T34">
        <v>3.4917297363281201</v>
      </c>
      <c r="U34">
        <v>3.3197002410888699</v>
      </c>
      <c r="V34">
        <v>2.9272942543029798</v>
      </c>
      <c r="W34" s="17">
        <v>0.392405986785889</v>
      </c>
      <c r="X34">
        <v>0.56443548202514604</v>
      </c>
      <c r="Y34">
        <v>0.56443548202514604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6">
        <v>934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 s="3">
        <v>8.6188640594482404</v>
      </c>
      <c r="L35" s="10">
        <v>4.1744632720947301</v>
      </c>
      <c r="M35">
        <v>0.104656219482422</v>
      </c>
      <c r="N35">
        <v>9.0006752014160192</v>
      </c>
      <c r="O35">
        <v>3</v>
      </c>
      <c r="P35">
        <v>3</v>
      </c>
      <c r="Q35">
        <v>13</v>
      </c>
      <c r="R35" s="16">
        <v>0.23080000000000001</v>
      </c>
      <c r="S35" s="16">
        <f t="shared" si="1"/>
        <v>0.3</v>
      </c>
      <c r="T35">
        <v>2.9652175903320299</v>
      </c>
      <c r="U35">
        <v>2.3937900066375701</v>
      </c>
      <c r="V35">
        <v>2.41355681419373</v>
      </c>
      <c r="W35" s="17">
        <v>1.9766807556152299E-2</v>
      </c>
      <c r="X35">
        <v>0.551660776138306</v>
      </c>
      <c r="Y35">
        <v>0.551660776138306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638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8.5881671905517596</v>
      </c>
      <c r="L36" s="10">
        <v>5.4736576080322301</v>
      </c>
      <c r="M36">
        <v>4.4607830047607404</v>
      </c>
      <c r="N36">
        <v>4.2032775878906197</v>
      </c>
      <c r="O36">
        <v>2</v>
      </c>
      <c r="P36">
        <v>2</v>
      </c>
      <c r="Q36">
        <v>12</v>
      </c>
      <c r="R36" s="16">
        <v>0.16669999999999999</v>
      </c>
      <c r="S36" s="16">
        <f t="shared" si="1"/>
        <v>0.2</v>
      </c>
      <c r="T36">
        <v>2.98781394958496</v>
      </c>
      <c r="U36">
        <v>2.8401694297790501</v>
      </c>
      <c r="V36">
        <v>2.45045042037964</v>
      </c>
      <c r="W36" s="17">
        <v>0.38971900939941401</v>
      </c>
      <c r="X36">
        <v>0.53736352920532204</v>
      </c>
      <c r="Y36">
        <v>0.53736352920532204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8">
        <v>687</v>
      </c>
      <c r="B37" s="1">
        <v>14</v>
      </c>
      <c r="C37" s="1">
        <v>6</v>
      </c>
      <c r="D37" s="1">
        <v>10</v>
      </c>
      <c r="E37" s="1">
        <v>10</v>
      </c>
      <c r="F37" s="1">
        <v>10</v>
      </c>
      <c r="G37" s="1">
        <v>0</v>
      </c>
      <c r="H37" s="1">
        <v>4</v>
      </c>
      <c r="I37" s="1">
        <v>6</v>
      </c>
      <c r="J37" s="1">
        <v>0.7</v>
      </c>
      <c r="K37" s="12">
        <v>8.3900222778320295</v>
      </c>
      <c r="L37" s="12">
        <v>5.8916149139404297</v>
      </c>
      <c r="M37" s="1">
        <v>4.6129894256591797</v>
      </c>
      <c r="N37" s="1">
        <v>4.1149749755859402</v>
      </c>
      <c r="O37" s="1">
        <v>1</v>
      </c>
      <c r="P37" s="1">
        <v>1</v>
      </c>
      <c r="Q37" s="1">
        <v>11</v>
      </c>
      <c r="R37" s="19">
        <v>9.0899999999999995E-2</v>
      </c>
      <c r="S37" s="19">
        <f t="shared" si="1"/>
        <v>0.1</v>
      </c>
      <c r="T37" s="1">
        <v>2.75750732421875</v>
      </c>
      <c r="U37" s="1">
        <v>2.6343932151794398</v>
      </c>
      <c r="V37" s="1">
        <v>2.2495560646057098</v>
      </c>
      <c r="W37" s="12">
        <v>0.38483715057373102</v>
      </c>
      <c r="X37" s="1">
        <v>0.507951259613037</v>
      </c>
      <c r="Y37" s="1">
        <v>0.507951259613037</v>
      </c>
      <c r="Z37" s="1">
        <v>0.1</v>
      </c>
      <c r="AA37" s="1">
        <v>1</v>
      </c>
      <c r="AB37" s="1">
        <v>0.90909090909090895</v>
      </c>
      <c r="AC37" s="1">
        <v>0.952380952380952</v>
      </c>
      <c r="AD37" s="1">
        <v>0</v>
      </c>
      <c r="AE37" s="1">
        <v>0.9</v>
      </c>
    </row>
    <row r="38" spans="1:31" x14ac:dyDescent="0.15">
      <c r="A38" s="8">
        <v>937</v>
      </c>
      <c r="B38" s="1">
        <v>15</v>
      </c>
      <c r="C38" s="1">
        <v>5</v>
      </c>
      <c r="D38" s="1">
        <v>10</v>
      </c>
      <c r="E38" s="1">
        <v>10</v>
      </c>
      <c r="F38" s="1">
        <v>10</v>
      </c>
      <c r="G38" s="1">
        <v>0</v>
      </c>
      <c r="H38" s="1">
        <v>5</v>
      </c>
      <c r="I38" s="1">
        <v>5</v>
      </c>
      <c r="J38" s="1">
        <v>0.75</v>
      </c>
      <c r="K38" s="12">
        <v>8.2729797363281197</v>
      </c>
      <c r="L38" s="12">
        <v>5.7072124481201199</v>
      </c>
      <c r="M38" s="1">
        <v>4.9558658599853498</v>
      </c>
      <c r="N38" s="1">
        <v>3.6288471221923801</v>
      </c>
      <c r="O38" s="1">
        <v>1</v>
      </c>
      <c r="P38" s="1">
        <v>1</v>
      </c>
      <c r="Q38" s="1">
        <v>11</v>
      </c>
      <c r="R38" s="19">
        <v>9.0899999999999995E-2</v>
      </c>
      <c r="S38" s="19">
        <f t="shared" si="1"/>
        <v>0.1</v>
      </c>
      <c r="T38" s="1">
        <v>2.7701549530029301</v>
      </c>
      <c r="U38" s="1">
        <v>2.6610579490661599</v>
      </c>
      <c r="V38" s="1">
        <v>2.27631616592407</v>
      </c>
      <c r="W38" s="12">
        <v>0.38474178314209001</v>
      </c>
      <c r="X38" s="1">
        <v>0.49383878707885698</v>
      </c>
      <c r="Y38" s="1">
        <v>0.49383878707885698</v>
      </c>
      <c r="Z38" s="1">
        <v>0.1</v>
      </c>
      <c r="AA38" s="1">
        <v>1</v>
      </c>
      <c r="AB38" s="1">
        <v>0.90909090909090895</v>
      </c>
      <c r="AC38" s="1">
        <v>0.952380952380952</v>
      </c>
      <c r="AD38" s="1">
        <v>0</v>
      </c>
      <c r="AE38" s="1">
        <v>0.9</v>
      </c>
    </row>
    <row r="39" spans="1:31" x14ac:dyDescent="0.15">
      <c r="A39" s="6">
        <v>479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 s="3">
        <v>8.4685764312744105</v>
      </c>
      <c r="L39" s="10">
        <v>5.1287879943847701</v>
      </c>
      <c r="M39">
        <v>3.6624755859375</v>
      </c>
      <c r="N39">
        <v>3.7469463348388699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3.0307636260986301</v>
      </c>
      <c r="U39">
        <v>2.8745484352111799</v>
      </c>
      <c r="V39">
        <v>2.4898514747619598</v>
      </c>
      <c r="W39" s="17">
        <v>0.38469696044921903</v>
      </c>
      <c r="X39">
        <v>0.54091215133667003</v>
      </c>
      <c r="Y39">
        <v>0.54091215133667003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92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 s="3">
        <v>8.2816715240478498</v>
      </c>
      <c r="L40" s="10">
        <v>4.3887615203857404</v>
      </c>
      <c r="M40">
        <v>1.91437911987305</v>
      </c>
      <c r="N40">
        <v>5.6083049774169904</v>
      </c>
      <c r="O40">
        <v>2</v>
      </c>
      <c r="P40">
        <v>2</v>
      </c>
      <c r="Q40">
        <v>12</v>
      </c>
      <c r="R40" s="16">
        <v>0.16669999999999999</v>
      </c>
      <c r="S40" s="16">
        <f t="shared" si="1"/>
        <v>0.2</v>
      </c>
      <c r="T40">
        <v>2.58152198791504</v>
      </c>
      <c r="U40">
        <v>2.3149232864379901</v>
      </c>
      <c r="V40">
        <v>2.09356021881104</v>
      </c>
      <c r="W40" s="17">
        <v>0.22136306762695299</v>
      </c>
      <c r="X40">
        <v>0.48796176910400402</v>
      </c>
      <c r="Y40">
        <v>0.48796176910400402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6">
        <v>45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9.7148513793945295</v>
      </c>
      <c r="L41" s="10">
        <v>5.0772686004638699</v>
      </c>
      <c r="M41">
        <v>4.31158447265625</v>
      </c>
      <c r="N41">
        <v>5.8151054382324201</v>
      </c>
      <c r="O41">
        <v>1</v>
      </c>
      <c r="P41">
        <v>1</v>
      </c>
      <c r="Q41">
        <v>11</v>
      </c>
      <c r="R41" s="16">
        <v>9.0899999999999995E-2</v>
      </c>
      <c r="S41" s="16">
        <f t="shared" si="1"/>
        <v>0.1</v>
      </c>
      <c r="T41">
        <v>2.9872684478759801</v>
      </c>
      <c r="U41">
        <v>2.8193924427032502</v>
      </c>
      <c r="V41">
        <v>2.4367551803588898</v>
      </c>
      <c r="W41" s="17">
        <v>0.38263726234436002</v>
      </c>
      <c r="X41">
        <v>0.55051326751708995</v>
      </c>
      <c r="Y41">
        <v>0.55051326751708995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8">
        <v>708</v>
      </c>
      <c r="B42" s="1">
        <v>15</v>
      </c>
      <c r="C42" s="1">
        <v>5</v>
      </c>
      <c r="D42" s="1">
        <v>10</v>
      </c>
      <c r="E42" s="1">
        <v>10</v>
      </c>
      <c r="F42" s="1">
        <v>10</v>
      </c>
      <c r="G42" s="1">
        <v>0</v>
      </c>
      <c r="H42" s="1">
        <v>5</v>
      </c>
      <c r="I42" s="1">
        <v>5</v>
      </c>
      <c r="J42" s="1">
        <v>0.75</v>
      </c>
      <c r="K42" s="12">
        <v>8.7745628356933594</v>
      </c>
      <c r="L42" s="12">
        <v>5.1227645874023402</v>
      </c>
      <c r="M42" s="1">
        <v>3.5468273162841801</v>
      </c>
      <c r="N42" s="1">
        <v>4.1517295837402299</v>
      </c>
      <c r="O42" s="1">
        <v>2</v>
      </c>
      <c r="P42" s="1">
        <v>2</v>
      </c>
      <c r="Q42" s="1">
        <v>12</v>
      </c>
      <c r="R42" s="19">
        <v>0.16669999999999999</v>
      </c>
      <c r="S42" s="19">
        <f t="shared" si="1"/>
        <v>0.2</v>
      </c>
      <c r="T42" s="1">
        <v>2.9684677124023402</v>
      </c>
      <c r="U42" s="1">
        <v>2.8054153919220002</v>
      </c>
      <c r="V42" s="1">
        <v>2.4249863624572701</v>
      </c>
      <c r="W42" s="12">
        <v>0.38042902946472201</v>
      </c>
      <c r="X42" s="1">
        <v>0.54348134994506803</v>
      </c>
      <c r="Y42" s="1">
        <v>0.54348134994506803</v>
      </c>
      <c r="Z42" s="1">
        <v>0.2</v>
      </c>
      <c r="AA42" s="1">
        <v>1</v>
      </c>
      <c r="AB42" s="1">
        <v>0.83333333333333304</v>
      </c>
      <c r="AC42" s="1">
        <v>0.90909090909090895</v>
      </c>
      <c r="AD42" s="1">
        <v>0</v>
      </c>
      <c r="AE42" s="1">
        <v>0.8</v>
      </c>
    </row>
    <row r="43" spans="1:31" x14ac:dyDescent="0.15">
      <c r="A43" s="6">
        <v>26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 s="3">
        <v>7.8317146301269496</v>
      </c>
      <c r="L43" s="10">
        <v>3.0649051666259801</v>
      </c>
      <c r="M43">
        <v>0.44335174560546903</v>
      </c>
      <c r="N43">
        <v>7.5477924346923801</v>
      </c>
      <c r="O43">
        <v>4</v>
      </c>
      <c r="P43">
        <v>4</v>
      </c>
      <c r="Q43">
        <v>14</v>
      </c>
      <c r="R43" s="16">
        <v>0.28570000000000001</v>
      </c>
      <c r="S43" s="16">
        <f t="shared" si="1"/>
        <v>0.4</v>
      </c>
      <c r="T43">
        <v>3.2726955413818399</v>
      </c>
      <c r="U43">
        <v>2.7893033027648899</v>
      </c>
      <c r="V43">
        <v>2.7581441402435298</v>
      </c>
      <c r="W43" s="17">
        <v>3.1159162521362301E-2</v>
      </c>
      <c r="X43">
        <v>0.514551401138306</v>
      </c>
      <c r="Y43">
        <v>0.514551401138306</v>
      </c>
      <c r="Z43">
        <v>0.4</v>
      </c>
      <c r="AA43">
        <v>1</v>
      </c>
      <c r="AB43">
        <v>0.71428571428571397</v>
      </c>
      <c r="AC43">
        <v>0.83333333333333304</v>
      </c>
      <c r="AD43">
        <v>0</v>
      </c>
      <c r="AE43">
        <v>0.6</v>
      </c>
    </row>
    <row r="44" spans="1:31" x14ac:dyDescent="0.15">
      <c r="A44" s="6">
        <v>420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8.9019279479980504</v>
      </c>
      <c r="L44" s="10">
        <v>4.2809696197509801</v>
      </c>
      <c r="M44">
        <v>3.0007476806640598</v>
      </c>
      <c r="N44">
        <v>4.5010414123535201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3.5607547760009801</v>
      </c>
      <c r="U44">
        <v>3.3618261814117401</v>
      </c>
      <c r="V44">
        <v>2.9829249382018999</v>
      </c>
      <c r="W44" s="17">
        <v>0.37890124320983898</v>
      </c>
      <c r="X44">
        <v>0.57782983779907204</v>
      </c>
      <c r="Y44">
        <v>0.57782983779907204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677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 s="3">
        <v>9.2551898956298793</v>
      </c>
      <c r="L45" s="10">
        <v>4.9342117309570304</v>
      </c>
      <c r="M45">
        <v>4.1494674682617196</v>
      </c>
      <c r="N45">
        <v>5.2397689819335902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3.0286159515380899</v>
      </c>
      <c r="U45">
        <v>2.8630344867706299</v>
      </c>
      <c r="V45">
        <v>2.4851291179657</v>
      </c>
      <c r="W45" s="17">
        <v>0.37790536880493197</v>
      </c>
      <c r="X45">
        <v>0.54348683357238803</v>
      </c>
      <c r="Y45">
        <v>0.54348683357238803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98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9.8297519683837908</v>
      </c>
      <c r="L46" s="10">
        <v>4.0625991821289098</v>
      </c>
      <c r="M46">
        <v>3.78593826293945</v>
      </c>
      <c r="N46">
        <v>5.8256168365478498</v>
      </c>
      <c r="O46">
        <v>3</v>
      </c>
      <c r="P46">
        <v>3</v>
      </c>
      <c r="Q46">
        <v>13</v>
      </c>
      <c r="R46" s="16">
        <v>0.23080000000000001</v>
      </c>
      <c r="S46" s="16">
        <f t="shared" si="1"/>
        <v>0.3</v>
      </c>
      <c r="T46">
        <v>3.76481056213379</v>
      </c>
      <c r="U46">
        <v>3.5798575878143302</v>
      </c>
      <c r="V46">
        <v>3.2034485340118399</v>
      </c>
      <c r="W46" s="17">
        <v>0.37640905380249001</v>
      </c>
      <c r="X46">
        <v>0.56136202812194802</v>
      </c>
      <c r="Y46">
        <v>0.56136202812194802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8">
        <v>552</v>
      </c>
      <c r="B47" s="1">
        <v>16</v>
      </c>
      <c r="C47" s="1">
        <v>4</v>
      </c>
      <c r="D47" s="1">
        <v>10</v>
      </c>
      <c r="E47" s="1">
        <v>10</v>
      </c>
      <c r="F47" s="1">
        <v>10</v>
      </c>
      <c r="G47" s="1">
        <v>0</v>
      </c>
      <c r="H47" s="1">
        <v>6</v>
      </c>
      <c r="I47" s="1">
        <v>4</v>
      </c>
      <c r="J47" s="1">
        <v>0.8</v>
      </c>
      <c r="K47" s="12">
        <v>9.2559547424316406</v>
      </c>
      <c r="L47" s="12">
        <v>4.1378879547119096</v>
      </c>
      <c r="M47" s="1">
        <v>2.82206153869629</v>
      </c>
      <c r="N47" s="1">
        <v>5.2405490875244096</v>
      </c>
      <c r="O47" s="1">
        <v>3</v>
      </c>
      <c r="P47" s="1">
        <v>3</v>
      </c>
      <c r="Q47" s="1">
        <v>13</v>
      </c>
      <c r="R47" s="19">
        <v>0.23080000000000001</v>
      </c>
      <c r="S47" s="19">
        <f t="shared" si="1"/>
        <v>0.3</v>
      </c>
      <c r="T47" s="1">
        <v>3.5596675872802699</v>
      </c>
      <c r="U47" s="1">
        <v>3.3212480545043901</v>
      </c>
      <c r="V47" s="1">
        <v>2.9677696228027299</v>
      </c>
      <c r="W47" s="12">
        <v>0.35347843170165999</v>
      </c>
      <c r="X47" s="1">
        <v>0.59189796447753895</v>
      </c>
      <c r="Y47" s="1">
        <v>0.59189796447753895</v>
      </c>
      <c r="Z47" s="1">
        <v>0.3</v>
      </c>
      <c r="AA47" s="1">
        <v>1</v>
      </c>
      <c r="AB47" s="1">
        <v>0.76923076923076905</v>
      </c>
      <c r="AC47" s="1">
        <v>0.86956521739130399</v>
      </c>
      <c r="AD47" s="1">
        <v>0</v>
      </c>
      <c r="AE47" s="1">
        <v>0.7</v>
      </c>
    </row>
    <row r="48" spans="1:31" x14ac:dyDescent="0.15">
      <c r="A48" s="6">
        <v>250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8.3119583129882795</v>
      </c>
      <c r="L48" s="10">
        <v>4.5604057312011701</v>
      </c>
      <c r="M48">
        <v>3.7283515930175799</v>
      </c>
      <c r="N48">
        <v>4.1724529266357404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3.3369064331054701</v>
      </c>
      <c r="U48">
        <v>3.1735212802886998</v>
      </c>
      <c r="V48">
        <v>2.8205635547637899</v>
      </c>
      <c r="W48" s="17">
        <v>0.35295772552490201</v>
      </c>
      <c r="X48">
        <v>0.51634287834167503</v>
      </c>
      <c r="Y48">
        <v>0.51634287834167503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587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 s="3">
        <v>8.2319660186767596</v>
      </c>
      <c r="L49" s="10">
        <v>5.0684471130371103</v>
      </c>
      <c r="M49">
        <v>3.7462863922119101</v>
      </c>
      <c r="N49">
        <v>3.6827239990234402</v>
      </c>
      <c r="O49">
        <v>2</v>
      </c>
      <c r="P49">
        <v>2</v>
      </c>
      <c r="Q49">
        <v>11</v>
      </c>
      <c r="R49" s="16">
        <v>0.18179999999999999</v>
      </c>
      <c r="S49" s="16">
        <f t="shared" si="1"/>
        <v>0.2</v>
      </c>
      <c r="T49">
        <v>2.89594650268555</v>
      </c>
      <c r="U49">
        <v>2.7373065948486301</v>
      </c>
      <c r="V49">
        <v>2.3844659328460698</v>
      </c>
      <c r="W49" s="17">
        <v>0.35284066200256298</v>
      </c>
      <c r="X49">
        <v>0.51148056983947798</v>
      </c>
      <c r="Y49">
        <v>0.51148056983947798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6">
        <v>230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8.4192085266113299</v>
      </c>
      <c r="L50" s="10">
        <v>5.07625389099121</v>
      </c>
      <c r="M50">
        <v>4.0425281524658203</v>
      </c>
      <c r="N50">
        <v>4.6184463500976598</v>
      </c>
      <c r="O50">
        <v>1</v>
      </c>
      <c r="P50">
        <v>1</v>
      </c>
      <c r="Q50">
        <v>11</v>
      </c>
      <c r="R50" s="16">
        <v>9.0899999999999995E-2</v>
      </c>
      <c r="S50" s="16">
        <f t="shared" si="1"/>
        <v>0.1</v>
      </c>
      <c r="T50">
        <v>2.6727428436279301</v>
      </c>
      <c r="U50">
        <v>2.5202298164367698</v>
      </c>
      <c r="V50">
        <v>2.1702868938446001</v>
      </c>
      <c r="W50" s="17">
        <v>0.34994292259216297</v>
      </c>
      <c r="X50">
        <v>0.50245594978332497</v>
      </c>
      <c r="Y50">
        <v>0.50245594978332497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6">
        <v>510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9.0484294891357404</v>
      </c>
      <c r="L51" s="10">
        <v>5.7164535522460902</v>
      </c>
      <c r="M51">
        <v>3.9285793304443399</v>
      </c>
      <c r="N51">
        <v>5.3501625061035201</v>
      </c>
      <c r="O51">
        <v>1</v>
      </c>
      <c r="P51">
        <v>1</v>
      </c>
      <c r="Q51">
        <v>11</v>
      </c>
      <c r="R51" s="16">
        <v>9.0899999999999995E-2</v>
      </c>
      <c r="S51" s="16">
        <f t="shared" si="1"/>
        <v>0.1</v>
      </c>
      <c r="T51">
        <v>2.37443923950195</v>
      </c>
      <c r="U51">
        <v>2.2341217994689901</v>
      </c>
      <c r="V51">
        <v>1.8844697475433301</v>
      </c>
      <c r="W51" s="17">
        <v>0.34965205192565901</v>
      </c>
      <c r="X51">
        <v>0.489969491958618</v>
      </c>
      <c r="Y51">
        <v>0.489969491958618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6">
        <v>649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8.677734375</v>
      </c>
      <c r="L52" s="10">
        <v>5.3892650604248002</v>
      </c>
      <c r="M52">
        <v>3.44552803039551</v>
      </c>
      <c r="N52">
        <v>4.9816207885742196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2.6295738220214799</v>
      </c>
      <c r="U52">
        <v>2.4621748924255402</v>
      </c>
      <c r="V52">
        <v>2.1216468811035201</v>
      </c>
      <c r="W52" s="17">
        <v>0.34052801132202098</v>
      </c>
      <c r="X52">
        <v>0.50792694091796897</v>
      </c>
      <c r="Y52">
        <v>0.50792694091796897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6">
        <v>124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 s="3">
        <v>7.3410587310790998</v>
      </c>
      <c r="L53" s="10">
        <v>3.0933818817138699</v>
      </c>
      <c r="M53">
        <v>0.57393264770507801</v>
      </c>
      <c r="N53">
        <v>6.4201107025146502</v>
      </c>
      <c r="O53">
        <v>3</v>
      </c>
      <c r="P53">
        <v>3</v>
      </c>
      <c r="Q53">
        <v>11</v>
      </c>
      <c r="R53" s="16">
        <v>0.2727</v>
      </c>
      <c r="S53" s="16">
        <f t="shared" si="1"/>
        <v>0.3</v>
      </c>
      <c r="T53">
        <v>2.9213008880615199</v>
      </c>
      <c r="U53">
        <v>2.5082163810729998</v>
      </c>
      <c r="V53">
        <v>2.4388997554778999</v>
      </c>
      <c r="W53" s="17">
        <v>6.9316625595092801E-2</v>
      </c>
      <c r="X53">
        <v>0.482401132583618</v>
      </c>
      <c r="Y53">
        <v>0.482401132583618</v>
      </c>
      <c r="Z53">
        <v>0.3</v>
      </c>
      <c r="AA53">
        <v>0.8</v>
      </c>
      <c r="AB53">
        <v>0.72727272727272696</v>
      </c>
      <c r="AC53">
        <v>0.76190476190476197</v>
      </c>
      <c r="AD53">
        <v>0.2</v>
      </c>
      <c r="AE53">
        <v>0.5</v>
      </c>
    </row>
    <row r="54" spans="1:31" x14ac:dyDescent="0.15">
      <c r="A54" s="6">
        <v>651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7.64687156677246</v>
      </c>
      <c r="L54" s="10">
        <v>4.2193698883056596</v>
      </c>
      <c r="M54">
        <v>0.87535095214843694</v>
      </c>
      <c r="N54">
        <v>6.6478328704834002</v>
      </c>
      <c r="O54">
        <v>2</v>
      </c>
      <c r="P54">
        <v>2</v>
      </c>
      <c r="Q54">
        <v>12</v>
      </c>
      <c r="R54" s="16">
        <v>0.16669999999999999</v>
      </c>
      <c r="S54" s="16">
        <f t="shared" si="1"/>
        <v>0.2</v>
      </c>
      <c r="T54">
        <v>2.4450054168701199</v>
      </c>
      <c r="U54">
        <v>2.0833942890167201</v>
      </c>
      <c r="V54">
        <v>1.98368191719055</v>
      </c>
      <c r="W54" s="17">
        <v>9.9712371826171903E-2</v>
      </c>
      <c r="X54">
        <v>0.46132349967956499</v>
      </c>
      <c r="Y54">
        <v>0.46132349967956499</v>
      </c>
      <c r="Z54">
        <v>0.2</v>
      </c>
      <c r="AA54">
        <v>1</v>
      </c>
      <c r="AB54">
        <v>0.83333333333333304</v>
      </c>
      <c r="AC54">
        <v>0.90909090909090895</v>
      </c>
      <c r="AD54">
        <v>0</v>
      </c>
      <c r="AE54">
        <v>0.8</v>
      </c>
    </row>
    <row r="55" spans="1:31" x14ac:dyDescent="0.15">
      <c r="A55" s="6">
        <v>276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8.4782085418701207</v>
      </c>
      <c r="L55" s="10">
        <v>5.1974143981933603</v>
      </c>
      <c r="M55">
        <v>4.8739147186279297</v>
      </c>
      <c r="N55">
        <v>4.6592559814453098</v>
      </c>
      <c r="O55">
        <v>3</v>
      </c>
      <c r="P55">
        <v>3</v>
      </c>
      <c r="Q55">
        <v>13</v>
      </c>
      <c r="R55" s="16">
        <v>0.23080000000000001</v>
      </c>
      <c r="S55" s="16">
        <f t="shared" si="1"/>
        <v>0.3</v>
      </c>
      <c r="T55">
        <v>3.23359870910644</v>
      </c>
      <c r="U55">
        <v>3.07376933097839</v>
      </c>
      <c r="V55">
        <v>2.71711206436157</v>
      </c>
      <c r="W55" s="17">
        <v>0.35665726661682101</v>
      </c>
      <c r="X55">
        <v>0.51648664474487305</v>
      </c>
      <c r="Y55">
        <v>0.51648664474487305</v>
      </c>
      <c r="Z55">
        <v>0.3</v>
      </c>
      <c r="AA55">
        <v>1</v>
      </c>
      <c r="AB55">
        <v>0.76923076923076905</v>
      </c>
      <c r="AC55">
        <v>0.86956521739130399</v>
      </c>
      <c r="AD55">
        <v>0</v>
      </c>
      <c r="AE55">
        <v>0.7</v>
      </c>
    </row>
    <row r="56" spans="1:31" x14ac:dyDescent="0.15">
      <c r="A56" s="6">
        <v>392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8.7397823333740199</v>
      </c>
      <c r="L56" s="10">
        <v>4.9167861938476598</v>
      </c>
      <c r="M56">
        <v>3.5879669189453098</v>
      </c>
      <c r="N56">
        <v>4.9883365631103498</v>
      </c>
      <c r="O56">
        <v>1</v>
      </c>
      <c r="P56">
        <v>1</v>
      </c>
      <c r="Q56">
        <v>11</v>
      </c>
      <c r="R56" s="16">
        <v>9.0899999999999995E-2</v>
      </c>
      <c r="S56" s="16">
        <f t="shared" si="1"/>
        <v>0.1</v>
      </c>
      <c r="T56">
        <v>3.24503517150879</v>
      </c>
      <c r="U56">
        <v>3.0382049083709699</v>
      </c>
      <c r="V56">
        <v>2.68343210220337</v>
      </c>
      <c r="W56" s="17">
        <v>0.35477280616760198</v>
      </c>
      <c r="X56">
        <v>0.56160306930542003</v>
      </c>
      <c r="Y56">
        <v>0.56160306930542003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s="3" customFormat="1" x14ac:dyDescent="0.15">
      <c r="K57" s="13" t="s">
        <v>29</v>
      </c>
      <c r="L57" s="10">
        <f>AVERAGE(L2:L56)</f>
        <v>3.474166107177735</v>
      </c>
      <c r="W57" s="17">
        <f t="shared" ref="W57:AE57" si="2">AVERAGE(W2:W56)</f>
        <v>0.21018775809894916</v>
      </c>
      <c r="Z57" s="3">
        <f t="shared" si="2"/>
        <v>0.36545454545454553</v>
      </c>
      <c r="AA57" s="3">
        <f t="shared" si="2"/>
        <v>0.96909090909090889</v>
      </c>
      <c r="AB57" s="3">
        <f t="shared" si="2"/>
        <v>0.74995293773368599</v>
      </c>
      <c r="AC57" s="3">
        <f t="shared" si="2"/>
        <v>0.83930462686193863</v>
      </c>
      <c r="AD57" s="3">
        <f t="shared" si="2"/>
        <v>3.0909090909090914E-2</v>
      </c>
      <c r="AE57" s="3">
        <f t="shared" si="2"/>
        <v>0.60363636363636353</v>
      </c>
    </row>
    <row r="58" spans="1:31" s="3" customFormat="1" x14ac:dyDescent="0.15">
      <c r="K58" s="14" t="s">
        <v>30</v>
      </c>
      <c r="L58" s="10">
        <f>MAX(L2:L56)</f>
        <v>7.6750564575195304</v>
      </c>
      <c r="W58" s="17">
        <f t="shared" ref="W58:AE58" si="3">MAX(W2:W56)</f>
        <v>0.44312834739685097</v>
      </c>
      <c r="Z58" s="3">
        <f t="shared" si="3"/>
        <v>0.8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0.3</v>
      </c>
      <c r="AE58" s="3">
        <f t="shared" si="3"/>
        <v>1</v>
      </c>
    </row>
    <row r="59" spans="1:31" s="3" customFormat="1" x14ac:dyDescent="0.15">
      <c r="L59" s="10">
        <f>MIN(L2:L56)</f>
        <v>0.72637939453125</v>
      </c>
      <c r="W59" s="17">
        <f t="shared" ref="W59:AE59" si="4">MIN(W2:W56)</f>
        <v>2.8276443481445302E-4</v>
      </c>
      <c r="Z59" s="3">
        <f t="shared" si="4"/>
        <v>0</v>
      </c>
      <c r="AA59" s="3">
        <f t="shared" si="4"/>
        <v>0.7</v>
      </c>
      <c r="AB59" s="3">
        <f t="shared" si="4"/>
        <v>0.53846153846153799</v>
      </c>
      <c r="AC59" s="3">
        <f t="shared" si="4"/>
        <v>0.60869565217391297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N66" t="s">
        <v>164</v>
      </c>
      <c r="O66" t="s">
        <v>167</v>
      </c>
      <c r="Q66" s="3" t="s">
        <v>97</v>
      </c>
      <c r="R66" s="3"/>
      <c r="S66" s="3"/>
      <c r="T66" s="3"/>
      <c r="W66" s="17"/>
    </row>
    <row r="67" spans="11:23" x14ac:dyDescent="0.15">
      <c r="K67" s="3"/>
      <c r="L67" s="3"/>
      <c r="Q67" s="3">
        <v>0.2</v>
      </c>
      <c r="R67" s="3">
        <v>-400</v>
      </c>
      <c r="S67" s="3">
        <v>1600</v>
      </c>
      <c r="T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0</v>
      </c>
      <c r="Q68" s="3">
        <v>0.4</v>
      </c>
      <c r="R68" s="3">
        <v>-800</v>
      </c>
      <c r="S68" s="3">
        <v>1200</v>
      </c>
      <c r="T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7</v>
      </c>
      <c r="Q69" s="3">
        <v>0.45</v>
      </c>
      <c r="R69" s="3">
        <v>-900</v>
      </c>
      <c r="S69" s="3">
        <v>1100</v>
      </c>
      <c r="T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13</v>
      </c>
      <c r="Q70" s="3">
        <v>0.49</v>
      </c>
      <c r="R70" s="3">
        <v>-980</v>
      </c>
      <c r="S70" s="3">
        <v>1020</v>
      </c>
      <c r="T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s="4" customFormat="1" x14ac:dyDescent="0.15">
      <c r="K73" s="20" t="s">
        <v>70</v>
      </c>
      <c r="L73" s="20">
        <f>COUNTIF(L2:L56,"&lt;1.618")-COUNTIF(L2:L56,"&lt;1.423")</f>
        <v>0</v>
      </c>
      <c r="M73" s="20">
        <v>3</v>
      </c>
      <c r="W73" s="20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17"/>
    </row>
    <row r="78" spans="11:23" s="5" customFormat="1" x14ac:dyDescent="0.15">
      <c r="K78" s="21" t="s">
        <v>75</v>
      </c>
      <c r="L78" s="21">
        <f>COUNTIF(L2:L56,"&lt;2.593")-COUNTIF(L2:L56,"&lt;2.398")</f>
        <v>0</v>
      </c>
      <c r="M78" s="21">
        <v>16</v>
      </c>
      <c r="W78" s="21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17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17"/>
    </row>
    <row r="81" spans="11:23" x14ac:dyDescent="0.15">
      <c r="K81" s="3" t="s">
        <v>78</v>
      </c>
      <c r="L81" s="3">
        <f>COUNTIF(L2:L56,"&lt;3.178")-COUNTIF(L2:L56,"&lt;2.983")</f>
        <v>2</v>
      </c>
      <c r="M81" s="3">
        <v>8</v>
      </c>
      <c r="W81" s="17"/>
    </row>
    <row r="82" spans="11:23" x14ac:dyDescent="0.15">
      <c r="K82" s="3" t="s">
        <v>79</v>
      </c>
      <c r="L82" s="3">
        <f>COUNTIF(L2:L56,"&lt;3.373")-COUNTIF(L2:L56,"&lt;3.178")</f>
        <v>1</v>
      </c>
      <c r="M82" s="3">
        <v>6</v>
      </c>
      <c r="W82" s="17"/>
    </row>
    <row r="83" spans="11:23" s="4" customFormat="1" x14ac:dyDescent="0.15">
      <c r="K83" s="20" t="s">
        <v>80</v>
      </c>
      <c r="L83" s="20">
        <f>COUNTIF(L2:L56,"&lt;3.568")-COUNTIF(L2:L56,"&lt;3.373")</f>
        <v>0</v>
      </c>
      <c r="M83" s="20">
        <v>3</v>
      </c>
      <c r="W83" s="20"/>
    </row>
    <row r="84" spans="11:23" x14ac:dyDescent="0.15">
      <c r="K84" s="3" t="s">
        <v>81</v>
      </c>
      <c r="L84" s="3">
        <f>COUNTIF(L2:L56,"&lt;3.763")-COUNTIF(L2:L56,"&lt;3.568")</f>
        <v>0</v>
      </c>
      <c r="W84" s="17"/>
    </row>
    <row r="85" spans="11:23" x14ac:dyDescent="0.15">
      <c r="K85" s="3" t="s">
        <v>82</v>
      </c>
      <c r="L85" s="3">
        <f>COUNTIF(L2:L56,"&lt;3.958")-COUNTIF(L2:L56,"&lt;3.763")</f>
        <v>0</v>
      </c>
      <c r="N85" s="3">
        <v>1.9079999999999999</v>
      </c>
      <c r="O85" s="3">
        <v>0.155</v>
      </c>
      <c r="W85" s="17"/>
    </row>
    <row r="86" spans="11:23" x14ac:dyDescent="0.15">
      <c r="K86" s="3" t="s">
        <v>83</v>
      </c>
      <c r="L86" s="3">
        <f>COUNTIF(L2:L56,"&lt;4.153")-COUNTIF(L2:L56,"&lt;3.958")</f>
        <v>2</v>
      </c>
      <c r="N86" s="3">
        <v>2.5009999999999999</v>
      </c>
      <c r="O86" s="3">
        <v>0.21299999999999999</v>
      </c>
      <c r="W86" s="3"/>
    </row>
    <row r="87" spans="11:23" x14ac:dyDescent="0.15">
      <c r="K87" s="3" t="s">
        <v>84</v>
      </c>
      <c r="L87" s="3">
        <f>COUNTIF(L2:L56,"&lt;4.348")-COUNTIF(L2:L56,"&lt;4.153")</f>
        <v>5</v>
      </c>
      <c r="N87" s="3">
        <v>3.472</v>
      </c>
      <c r="O87" s="3">
        <v>0.29099999999999998</v>
      </c>
      <c r="W87" s="17"/>
    </row>
    <row r="88" spans="11:23" x14ac:dyDescent="0.15">
      <c r="K88" s="3" t="s">
        <v>85</v>
      </c>
      <c r="L88" s="3">
        <f>COUNTIF(L2:L56,"&lt;4.543")-COUNTIF(L2:L56,"&lt;4.348")</f>
        <v>2</v>
      </c>
      <c r="W88" s="17"/>
    </row>
    <row r="89" spans="11:23" x14ac:dyDescent="0.15">
      <c r="K89" s="3" t="s">
        <v>86</v>
      </c>
      <c r="L89" s="3">
        <f>COUNTIF(L2:L56,"&lt;4.738")-COUNTIF(L2:L56,"&lt;4.543")</f>
        <v>2</v>
      </c>
      <c r="W89" s="17"/>
    </row>
    <row r="90" spans="11:23" x14ac:dyDescent="0.15">
      <c r="K90" s="3" t="s">
        <v>87</v>
      </c>
      <c r="L90" s="3">
        <f>COUNTIF(L2:L56,"&lt;4.933")-COUNTIF(L2:L56,"&lt;4.738")</f>
        <v>2</v>
      </c>
      <c r="W90" s="17"/>
    </row>
    <row r="91" spans="11:23" x14ac:dyDescent="0.15">
      <c r="K91" s="3" t="s">
        <v>88</v>
      </c>
      <c r="L91" s="3">
        <f>COUNTIF(L2:L56,"&lt;5.128")-COUNTIF(L2:L56,"&lt;4.933")</f>
        <v>5</v>
      </c>
      <c r="W91" s="17"/>
    </row>
    <row r="92" spans="11:23" x14ac:dyDescent="0.15">
      <c r="K92" s="3" t="s">
        <v>89</v>
      </c>
      <c r="L92" s="3">
        <f>COUNTIF(L2:L56,"&lt;5.323")-COUNTIF(L2:L56,"&lt;5.128")</f>
        <v>3</v>
      </c>
      <c r="W92" s="17"/>
    </row>
    <row r="93" spans="11:23" x14ac:dyDescent="0.15">
      <c r="K93" s="3" t="s">
        <v>90</v>
      </c>
      <c r="L93" s="3">
        <f>COUNTIF(L2:L56,"&lt;5.518")-COUNTIF(L2:L56,"&lt;5.323")</f>
        <v>3</v>
      </c>
      <c r="W93" s="17"/>
    </row>
    <row r="94" spans="11:23" x14ac:dyDescent="0.15">
      <c r="K94" s="3" t="s">
        <v>91</v>
      </c>
      <c r="L94" s="3">
        <f>COUNTIF(L2:L56,"&lt;5.713")-COUNTIF(L2:L56,"&lt;5.518")</f>
        <v>2</v>
      </c>
      <c r="W94" s="17"/>
    </row>
    <row r="95" spans="11:23" x14ac:dyDescent="0.15">
      <c r="K95" s="3" t="s">
        <v>92</v>
      </c>
      <c r="L95" s="3">
        <f>COUNTIF(L2:L56,"&lt;5.908")-COUNTIF(L2:L56,"&lt;5.713")</f>
        <v>3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0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E94"/>
  <sheetViews>
    <sheetView topLeftCell="G39" workbookViewId="0">
      <selection activeCell="Q61" sqref="Q61:T65"/>
    </sheetView>
  </sheetViews>
  <sheetFormatPr defaultColWidth="8.875" defaultRowHeight="13.5" x14ac:dyDescent="0.15"/>
  <cols>
    <col min="11" max="12" width="21.125" customWidth="1"/>
    <col min="13" max="14" width="12.875"/>
    <col min="20" max="22" width="12.875"/>
    <col min="23" max="23" width="23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s="1" customFormat="1" x14ac:dyDescent="0.15">
      <c r="A2" s="6">
        <v>80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 s="3">
        <v>10.6035709381103</v>
      </c>
      <c r="L2" s="10">
        <v>1.0069885253906199</v>
      </c>
      <c r="M2">
        <v>7.7980041503906194E-2</v>
      </c>
      <c r="N2">
        <v>10.6127052307129</v>
      </c>
      <c r="O2">
        <v>7</v>
      </c>
      <c r="P2">
        <v>7</v>
      </c>
      <c r="Q2">
        <v>17</v>
      </c>
      <c r="R2" s="16">
        <v>0.4118</v>
      </c>
      <c r="S2" s="16">
        <f t="shared" ref="S2:S15" si="0">O2/E2</f>
        <v>0.7</v>
      </c>
      <c r="T2">
        <v>4.7683067321777299</v>
      </c>
      <c r="U2">
        <v>4.15515184402466</v>
      </c>
      <c r="V2">
        <v>4.15543460845947</v>
      </c>
      <c r="W2" s="17">
        <v>2.8276443481445302E-4</v>
      </c>
      <c r="X2">
        <v>0.61287212371826205</v>
      </c>
      <c r="Y2">
        <v>0.61287212371826205</v>
      </c>
      <c r="Z2">
        <v>0.7</v>
      </c>
      <c r="AA2">
        <v>1</v>
      </c>
      <c r="AB2">
        <v>0.58823529411764697</v>
      </c>
      <c r="AC2">
        <v>0.74074074074074103</v>
      </c>
      <c r="AD2">
        <v>0</v>
      </c>
      <c r="AE2">
        <v>0.3</v>
      </c>
    </row>
    <row r="3" spans="1:31" x14ac:dyDescent="0.15">
      <c r="A3" s="6">
        <v>932</v>
      </c>
      <c r="B3">
        <v>18</v>
      </c>
      <c r="C3">
        <v>2</v>
      </c>
      <c r="D3">
        <v>10</v>
      </c>
      <c r="E3">
        <v>10</v>
      </c>
      <c r="F3">
        <v>10</v>
      </c>
      <c r="G3">
        <v>0</v>
      </c>
      <c r="H3">
        <v>8</v>
      </c>
      <c r="I3">
        <v>2</v>
      </c>
      <c r="J3">
        <v>0.9</v>
      </c>
      <c r="K3" s="3">
        <v>9.1556015014648402</v>
      </c>
      <c r="L3" s="10">
        <v>0.84737014770507801</v>
      </c>
      <c r="M3">
        <v>0.63286590576171897</v>
      </c>
      <c r="N3">
        <v>9.3127593994140607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5.2497100830078098</v>
      </c>
      <c r="U3">
        <v>4.6811871528625497</v>
      </c>
      <c r="V3">
        <v>4.6833748817443803</v>
      </c>
      <c r="W3" s="17">
        <v>2.1877288818359401E-3</v>
      </c>
      <c r="X3">
        <v>0.56633520126342796</v>
      </c>
      <c r="Y3">
        <v>0.56633520126342796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502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 s="3">
        <v>7.6338081359863299</v>
      </c>
      <c r="L4" s="10">
        <v>0.86256599426269498</v>
      </c>
      <c r="M4">
        <v>0.270553588867187</v>
      </c>
      <c r="N4">
        <v>7.6998424530029297</v>
      </c>
      <c r="O4">
        <v>6</v>
      </c>
      <c r="P4">
        <v>6</v>
      </c>
      <c r="Q4">
        <v>15</v>
      </c>
      <c r="R4" s="16">
        <v>0.4</v>
      </c>
      <c r="S4" s="16">
        <f t="shared" si="0"/>
        <v>0.6</v>
      </c>
      <c r="T4">
        <v>4.24399757385254</v>
      </c>
      <c r="U4">
        <v>3.75453805923462</v>
      </c>
      <c r="V4">
        <v>3.7574028968811</v>
      </c>
      <c r="W4" s="17">
        <v>2.8648376464843802E-3</v>
      </c>
      <c r="X4">
        <v>0.48659467697143499</v>
      </c>
      <c r="Y4">
        <v>0.48659467697143499</v>
      </c>
      <c r="Z4">
        <v>0.6</v>
      </c>
      <c r="AA4">
        <v>0.9</v>
      </c>
      <c r="AB4">
        <v>0.6</v>
      </c>
      <c r="AC4">
        <v>0.72</v>
      </c>
      <c r="AD4">
        <v>0.1</v>
      </c>
      <c r="AE4">
        <v>0.3</v>
      </c>
    </row>
    <row r="5" spans="1:31" x14ac:dyDescent="0.15">
      <c r="A5" s="6">
        <v>681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 s="3">
        <v>8.6375408172607404</v>
      </c>
      <c r="L5" s="10">
        <v>0.97304534912109397</v>
      </c>
      <c r="M5">
        <v>0.36217117309570301</v>
      </c>
      <c r="N5">
        <v>8.9130477905273402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5.1826133728027299</v>
      </c>
      <c r="U5">
        <v>4.54726266860962</v>
      </c>
      <c r="V5">
        <v>4.5645203590393102</v>
      </c>
      <c r="W5" s="17">
        <v>1.72576904296875E-2</v>
      </c>
      <c r="X5">
        <v>0.61809301376342796</v>
      </c>
      <c r="Y5">
        <v>0.61809301376342796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487</v>
      </c>
      <c r="B6">
        <v>17</v>
      </c>
      <c r="C6">
        <v>3</v>
      </c>
      <c r="D6">
        <v>10</v>
      </c>
      <c r="E6">
        <v>10</v>
      </c>
      <c r="F6">
        <v>9</v>
      </c>
      <c r="G6">
        <v>1</v>
      </c>
      <c r="H6">
        <v>8</v>
      </c>
      <c r="I6">
        <v>2</v>
      </c>
      <c r="J6">
        <v>0.85</v>
      </c>
      <c r="K6" s="3">
        <v>8.2105407714843697</v>
      </c>
      <c r="L6" s="10">
        <v>0.98712539672851596</v>
      </c>
      <c r="M6">
        <v>0.57294273376464799</v>
      </c>
      <c r="N6">
        <v>6.9583415985107404</v>
      </c>
      <c r="O6">
        <v>6</v>
      </c>
      <c r="P6">
        <v>6</v>
      </c>
      <c r="Q6">
        <v>14</v>
      </c>
      <c r="R6" s="16">
        <v>0.42859999999999998</v>
      </c>
      <c r="S6" s="16">
        <f t="shared" si="0"/>
        <v>0.6</v>
      </c>
      <c r="T6">
        <v>3.7386951446533199</v>
      </c>
      <c r="U6">
        <v>3.3822255134582502</v>
      </c>
      <c r="V6">
        <v>3.3452353477478001</v>
      </c>
      <c r="W6" s="17">
        <v>3.6990165710449198E-2</v>
      </c>
      <c r="X6">
        <v>0.39345979690551802</v>
      </c>
      <c r="Y6">
        <v>0.39345979690551802</v>
      </c>
      <c r="Z6">
        <v>0.6</v>
      </c>
      <c r="AA6">
        <v>0.8</v>
      </c>
      <c r="AB6">
        <v>0.57142857142857095</v>
      </c>
      <c r="AC6">
        <v>0.66666666666666696</v>
      </c>
      <c r="AD6">
        <v>0.2</v>
      </c>
      <c r="AE6">
        <v>0.2</v>
      </c>
    </row>
    <row r="7" spans="1:31" x14ac:dyDescent="0.15">
      <c r="A7" s="8">
        <v>292</v>
      </c>
      <c r="B7" s="1">
        <v>17</v>
      </c>
      <c r="C7" s="1">
        <v>3</v>
      </c>
      <c r="D7" s="1">
        <v>10</v>
      </c>
      <c r="E7" s="1">
        <v>10</v>
      </c>
      <c r="F7" s="1">
        <v>10</v>
      </c>
      <c r="G7" s="1">
        <v>0</v>
      </c>
      <c r="H7" s="1">
        <v>7</v>
      </c>
      <c r="I7" s="1">
        <v>3</v>
      </c>
      <c r="J7" s="1">
        <v>0.85</v>
      </c>
      <c r="K7" s="12">
        <v>8.8602695465087908</v>
      </c>
      <c r="L7" s="12">
        <v>1.0189895629882799</v>
      </c>
      <c r="M7" s="1">
        <v>0.165855407714844</v>
      </c>
      <c r="N7" s="1">
        <v>8.3580570220947301</v>
      </c>
      <c r="O7" s="1">
        <v>7</v>
      </c>
      <c r="P7" s="1">
        <v>7</v>
      </c>
      <c r="Q7" s="1">
        <v>17</v>
      </c>
      <c r="R7" s="19">
        <v>0.4118</v>
      </c>
      <c r="S7" s="19">
        <f t="shared" si="0"/>
        <v>0.7</v>
      </c>
      <c r="T7" s="1">
        <v>4.7867164611816397</v>
      </c>
      <c r="U7" s="1">
        <v>4.2340841293334996</v>
      </c>
      <c r="V7" s="1">
        <v>4.1894226074218697</v>
      </c>
      <c r="W7" s="12">
        <v>4.4661521911621101E-2</v>
      </c>
      <c r="X7" s="1">
        <v>0.59729385375976596</v>
      </c>
      <c r="Y7" s="1">
        <v>0.59729385375976596</v>
      </c>
      <c r="Z7" s="1">
        <v>0.7</v>
      </c>
      <c r="AA7" s="1">
        <v>1</v>
      </c>
      <c r="AB7" s="1">
        <v>0.58823529411764697</v>
      </c>
      <c r="AC7" s="1">
        <v>0.74074074074074103</v>
      </c>
      <c r="AD7" s="1">
        <v>0</v>
      </c>
      <c r="AE7" s="1">
        <v>0.3</v>
      </c>
    </row>
    <row r="8" spans="1:31" x14ac:dyDescent="0.15">
      <c r="A8" s="6">
        <v>431</v>
      </c>
      <c r="B8">
        <v>17</v>
      </c>
      <c r="C8">
        <v>3</v>
      </c>
      <c r="D8">
        <v>10</v>
      </c>
      <c r="E8">
        <v>10</v>
      </c>
      <c r="F8">
        <v>10</v>
      </c>
      <c r="G8">
        <v>0</v>
      </c>
      <c r="H8">
        <v>7</v>
      </c>
      <c r="I8">
        <v>3</v>
      </c>
      <c r="J8">
        <v>0.85</v>
      </c>
      <c r="K8" s="3">
        <v>7.6199054718017596</v>
      </c>
      <c r="L8" s="10">
        <v>0.99355697631835904</v>
      </c>
      <c r="M8">
        <v>0.343612670898437</v>
      </c>
      <c r="N8">
        <v>7.2997188568115199</v>
      </c>
      <c r="O8">
        <v>6</v>
      </c>
      <c r="P8">
        <v>6</v>
      </c>
      <c r="Q8">
        <v>15</v>
      </c>
      <c r="R8" s="16">
        <v>0.4</v>
      </c>
      <c r="S8" s="16">
        <f t="shared" si="0"/>
        <v>0.6</v>
      </c>
      <c r="T8">
        <v>4.3857231140136701</v>
      </c>
      <c r="U8">
        <v>3.9048082828521702</v>
      </c>
      <c r="V8">
        <v>3.8763549327850302</v>
      </c>
      <c r="W8" s="17">
        <v>2.84533500671387E-2</v>
      </c>
      <c r="X8">
        <v>0.50936818122863803</v>
      </c>
      <c r="Y8">
        <v>0.50936818122863803</v>
      </c>
      <c r="Z8">
        <v>0.6</v>
      </c>
      <c r="AA8">
        <v>0.9</v>
      </c>
      <c r="AB8">
        <v>0.6</v>
      </c>
      <c r="AC8">
        <v>0.72</v>
      </c>
      <c r="AD8">
        <v>0.1</v>
      </c>
      <c r="AE8">
        <v>0.3</v>
      </c>
    </row>
    <row r="9" spans="1:31" x14ac:dyDescent="0.15">
      <c r="A9" s="6">
        <v>380</v>
      </c>
      <c r="B9">
        <v>17</v>
      </c>
      <c r="C9">
        <v>3</v>
      </c>
      <c r="D9">
        <v>10</v>
      </c>
      <c r="E9">
        <v>10</v>
      </c>
      <c r="F9">
        <v>10</v>
      </c>
      <c r="G9">
        <v>0</v>
      </c>
      <c r="H9">
        <v>7</v>
      </c>
      <c r="I9">
        <v>3</v>
      </c>
      <c r="J9">
        <v>0.85</v>
      </c>
      <c r="K9" s="3">
        <v>8.6915359497070295</v>
      </c>
      <c r="L9" s="10">
        <v>0.87253189086914096</v>
      </c>
      <c r="M9">
        <v>0.1077880859375</v>
      </c>
      <c r="N9">
        <v>8.6208534240722692</v>
      </c>
      <c r="O9">
        <v>7</v>
      </c>
      <c r="P9">
        <v>7</v>
      </c>
      <c r="Q9">
        <v>17</v>
      </c>
      <c r="R9" s="16">
        <v>0.4118</v>
      </c>
      <c r="S9" s="16">
        <f t="shared" si="0"/>
        <v>0.7</v>
      </c>
      <c r="T9">
        <v>4.9906425476074201</v>
      </c>
      <c r="U9">
        <v>4.4018864631652797</v>
      </c>
      <c r="V9">
        <v>4.3937959671020499</v>
      </c>
      <c r="W9" s="17">
        <v>8.0904960632324201E-3</v>
      </c>
      <c r="X9">
        <v>0.59684658050537098</v>
      </c>
      <c r="Y9">
        <v>0.59684658050537098</v>
      </c>
      <c r="Z9">
        <v>0.7</v>
      </c>
      <c r="AA9">
        <v>1</v>
      </c>
      <c r="AB9">
        <v>0.58823529411764697</v>
      </c>
      <c r="AC9">
        <v>0.74074074074074103</v>
      </c>
      <c r="AD9">
        <v>0</v>
      </c>
      <c r="AE9">
        <v>0.3</v>
      </c>
    </row>
    <row r="10" spans="1:31" x14ac:dyDescent="0.15">
      <c r="A10" s="6">
        <v>401</v>
      </c>
      <c r="B10">
        <v>18</v>
      </c>
      <c r="C10">
        <v>2</v>
      </c>
      <c r="D10">
        <v>10</v>
      </c>
      <c r="E10">
        <v>10</v>
      </c>
      <c r="F10">
        <v>9</v>
      </c>
      <c r="G10">
        <v>1</v>
      </c>
      <c r="H10">
        <v>9</v>
      </c>
      <c r="I10">
        <v>1</v>
      </c>
      <c r="J10">
        <v>0.9</v>
      </c>
      <c r="K10" s="3">
        <v>11.7551879882812</v>
      </c>
      <c r="L10" s="10">
        <v>0.91674995422363303</v>
      </c>
      <c r="M10">
        <v>0.71549224853515603</v>
      </c>
      <c r="N10">
        <v>10.030107498169</v>
      </c>
      <c r="O10">
        <v>7</v>
      </c>
      <c r="P10">
        <v>7</v>
      </c>
      <c r="Q10">
        <v>16</v>
      </c>
      <c r="R10" s="16">
        <v>0.4375</v>
      </c>
      <c r="S10" s="16">
        <f t="shared" si="0"/>
        <v>0.7</v>
      </c>
      <c r="T10">
        <v>4.2224388122558603</v>
      </c>
      <c r="U10">
        <v>3.8508768081664999</v>
      </c>
      <c r="V10">
        <v>3.7722721099853498</v>
      </c>
      <c r="W10" s="17">
        <v>7.8604698181152302E-2</v>
      </c>
      <c r="X10">
        <v>0.45016670227050798</v>
      </c>
      <c r="Y10">
        <v>0.45016670227050798</v>
      </c>
      <c r="Z10">
        <v>0.7</v>
      </c>
      <c r="AA10">
        <v>0.9</v>
      </c>
      <c r="AB10">
        <v>0.5625</v>
      </c>
      <c r="AC10">
        <v>0.69230769230769196</v>
      </c>
      <c r="AD10">
        <v>0.1</v>
      </c>
      <c r="AE10">
        <v>0.2</v>
      </c>
    </row>
    <row r="11" spans="1:31" x14ac:dyDescent="0.15">
      <c r="A11" s="6">
        <v>468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 s="3">
        <v>7.0569381713867196</v>
      </c>
      <c r="L11" s="10">
        <v>0.8834228515625</v>
      </c>
      <c r="M11">
        <v>0.43013381958007801</v>
      </c>
      <c r="N11">
        <v>7.3083171844482404</v>
      </c>
      <c r="O11">
        <v>6</v>
      </c>
      <c r="P11">
        <v>6</v>
      </c>
      <c r="Q11">
        <v>13</v>
      </c>
      <c r="R11" s="16">
        <v>0.46150000000000002</v>
      </c>
      <c r="S11" s="16">
        <f t="shared" si="0"/>
        <v>0.6</v>
      </c>
      <c r="T11">
        <v>4.0829448699951199</v>
      </c>
      <c r="U11">
        <v>3.6318817138671902</v>
      </c>
      <c r="V11">
        <v>3.6434299945831299</v>
      </c>
      <c r="W11" s="17">
        <v>1.15482807159424E-2</v>
      </c>
      <c r="X11">
        <v>0.43951487541198703</v>
      </c>
      <c r="Y11">
        <v>0.43951487541198703</v>
      </c>
      <c r="Z11">
        <v>0.6</v>
      </c>
      <c r="AA11">
        <v>0.7</v>
      </c>
      <c r="AB11">
        <v>0.53846153846153799</v>
      </c>
      <c r="AC11">
        <v>0.60869565217391297</v>
      </c>
      <c r="AD11">
        <v>0.3</v>
      </c>
      <c r="AE11">
        <v>0.1</v>
      </c>
    </row>
    <row r="12" spans="1:31" x14ac:dyDescent="0.15">
      <c r="A12" s="6">
        <v>953</v>
      </c>
      <c r="B12">
        <v>18</v>
      </c>
      <c r="C12">
        <v>2</v>
      </c>
      <c r="D12">
        <v>10</v>
      </c>
      <c r="E12">
        <v>10</v>
      </c>
      <c r="F12">
        <v>10</v>
      </c>
      <c r="G12">
        <v>0</v>
      </c>
      <c r="H12">
        <v>8</v>
      </c>
      <c r="I12">
        <v>2</v>
      </c>
      <c r="J12">
        <v>0.9</v>
      </c>
      <c r="K12" s="3">
        <v>9.0687141418456996</v>
      </c>
      <c r="L12" s="10">
        <v>0.85123443603515603</v>
      </c>
      <c r="M12">
        <v>0.384307861328125</v>
      </c>
      <c r="N12">
        <v>7.9372062683105504</v>
      </c>
      <c r="O12">
        <v>6</v>
      </c>
      <c r="P12">
        <v>6</v>
      </c>
      <c r="Q12">
        <v>15</v>
      </c>
      <c r="R12" s="16">
        <v>0.4</v>
      </c>
      <c r="S12" s="16">
        <f t="shared" si="0"/>
        <v>0.6</v>
      </c>
      <c r="T12">
        <v>4.70115089416504</v>
      </c>
      <c r="U12">
        <v>4.2405490875244096</v>
      </c>
      <c r="V12">
        <v>4.1392974853515598</v>
      </c>
      <c r="W12" s="17">
        <v>0.10125160217285201</v>
      </c>
      <c r="X12">
        <v>0.56185340881347701</v>
      </c>
      <c r="Y12">
        <v>0.56185340881347701</v>
      </c>
      <c r="Z12">
        <v>0.6</v>
      </c>
      <c r="AA12">
        <v>0.9</v>
      </c>
      <c r="AB12">
        <v>0.6</v>
      </c>
      <c r="AC12">
        <v>0.72</v>
      </c>
      <c r="AD12">
        <v>0.1</v>
      </c>
      <c r="AE12">
        <v>0.3</v>
      </c>
    </row>
    <row r="13" spans="1:31" x14ac:dyDescent="0.15">
      <c r="A13" s="6">
        <v>337</v>
      </c>
      <c r="B13">
        <v>18</v>
      </c>
      <c r="C13">
        <v>2</v>
      </c>
      <c r="D13">
        <v>10</v>
      </c>
      <c r="E13">
        <v>10</v>
      </c>
      <c r="F13">
        <v>10</v>
      </c>
      <c r="G13">
        <v>0</v>
      </c>
      <c r="H13">
        <v>8</v>
      </c>
      <c r="I13">
        <v>2</v>
      </c>
      <c r="J13">
        <v>0.9</v>
      </c>
      <c r="K13" s="3">
        <v>9.7676258087158203</v>
      </c>
      <c r="L13" s="10">
        <v>0.74655914306640603</v>
      </c>
      <c r="M13">
        <v>0.241783142089844</v>
      </c>
      <c r="N13">
        <v>8.7524642944335902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5.3478622436523402</v>
      </c>
      <c r="U13">
        <v>4.8198900222778303</v>
      </c>
      <c r="V13">
        <v>4.7304625511169398</v>
      </c>
      <c r="W13" s="17">
        <v>8.94274711608887E-2</v>
      </c>
      <c r="X13">
        <v>0.61739969253539995</v>
      </c>
      <c r="Y13">
        <v>0.61739969253539995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394</v>
      </c>
      <c r="B14">
        <v>18</v>
      </c>
      <c r="C14">
        <v>2</v>
      </c>
      <c r="D14">
        <v>10</v>
      </c>
      <c r="E14">
        <v>10</v>
      </c>
      <c r="F14">
        <v>10</v>
      </c>
      <c r="G14">
        <v>0</v>
      </c>
      <c r="H14">
        <v>8</v>
      </c>
      <c r="I14">
        <v>2</v>
      </c>
      <c r="J14">
        <v>0.9</v>
      </c>
      <c r="K14" s="3">
        <v>8.6461200714111293</v>
      </c>
      <c r="L14" s="10">
        <v>0.75197601318359397</v>
      </c>
      <c r="M14">
        <v>0.34392166137695301</v>
      </c>
      <c r="N14">
        <v>7.8274116516113299</v>
      </c>
      <c r="O14">
        <v>7</v>
      </c>
      <c r="P14">
        <v>7</v>
      </c>
      <c r="Q14">
        <v>16</v>
      </c>
      <c r="R14" s="16">
        <v>0.4375</v>
      </c>
      <c r="S14" s="16">
        <f t="shared" si="0"/>
        <v>0.7</v>
      </c>
      <c r="T14">
        <v>4.8341197967529297</v>
      </c>
      <c r="U14">
        <v>4.3734588623046902</v>
      </c>
      <c r="V14">
        <v>4.2902665138244602</v>
      </c>
      <c r="W14" s="17">
        <v>8.3192348480224595E-2</v>
      </c>
      <c r="X14">
        <v>0.54385328292846702</v>
      </c>
      <c r="Y14">
        <v>0.54385328292846702</v>
      </c>
      <c r="Z14">
        <v>0.7</v>
      </c>
      <c r="AA14">
        <v>0.9</v>
      </c>
      <c r="AB14">
        <v>0.5625</v>
      </c>
      <c r="AC14">
        <v>0.69230769230769196</v>
      </c>
      <c r="AD14">
        <v>0.1</v>
      </c>
      <c r="AE14">
        <v>0.2</v>
      </c>
    </row>
    <row r="15" spans="1:31" x14ac:dyDescent="0.15">
      <c r="A15" s="6">
        <v>730</v>
      </c>
      <c r="B15">
        <v>18</v>
      </c>
      <c r="C15">
        <v>2</v>
      </c>
      <c r="D15">
        <v>10</v>
      </c>
      <c r="E15">
        <v>10</v>
      </c>
      <c r="F15">
        <v>10</v>
      </c>
      <c r="G15">
        <v>0</v>
      </c>
      <c r="H15">
        <v>8</v>
      </c>
      <c r="I15">
        <v>2</v>
      </c>
      <c r="J15">
        <v>0.9</v>
      </c>
      <c r="K15" s="3">
        <v>9.22979736328125</v>
      </c>
      <c r="L15" s="10">
        <v>0.79234123229980502</v>
      </c>
      <c r="M15">
        <v>0.33351898193359403</v>
      </c>
      <c r="N15">
        <v>8.2526779174804705</v>
      </c>
      <c r="O15">
        <v>6</v>
      </c>
      <c r="P15">
        <v>6</v>
      </c>
      <c r="Q15">
        <v>15</v>
      </c>
      <c r="R15" s="16">
        <v>0.4</v>
      </c>
      <c r="S15" s="16">
        <f t="shared" si="0"/>
        <v>0.6</v>
      </c>
      <c r="T15">
        <v>4.6311798095703098</v>
      </c>
      <c r="U15">
        <v>4.1882486343383798</v>
      </c>
      <c r="V15">
        <v>4.1018190383911097</v>
      </c>
      <c r="W15" s="17">
        <v>8.6429595947265597E-2</v>
      </c>
      <c r="X15">
        <v>0.529360771179199</v>
      </c>
      <c r="Y15">
        <v>0.529360771179199</v>
      </c>
      <c r="Z15">
        <v>0.6</v>
      </c>
      <c r="AA15">
        <v>0.9</v>
      </c>
      <c r="AB15">
        <v>0.6</v>
      </c>
      <c r="AC15">
        <v>0.72</v>
      </c>
      <c r="AD15">
        <v>0.1</v>
      </c>
      <c r="AE15">
        <v>0.3</v>
      </c>
    </row>
    <row r="16" spans="1:31" x14ac:dyDescent="0.15">
      <c r="A16" s="6">
        <v>424</v>
      </c>
      <c r="B16">
        <v>18</v>
      </c>
      <c r="C16">
        <v>2</v>
      </c>
      <c r="D16">
        <v>10</v>
      </c>
      <c r="E16">
        <v>10</v>
      </c>
      <c r="F16">
        <v>10</v>
      </c>
      <c r="G16">
        <v>0</v>
      </c>
      <c r="H16">
        <v>8</v>
      </c>
      <c r="I16">
        <v>2</v>
      </c>
      <c r="J16">
        <v>0.9</v>
      </c>
      <c r="K16" s="3">
        <v>9.0780410766601598</v>
      </c>
      <c r="L16" s="10">
        <v>0.80134582519531194</v>
      </c>
      <c r="M16">
        <v>0.30031967163085899</v>
      </c>
      <c r="N16">
        <v>7.8407230377197301</v>
      </c>
      <c r="O16">
        <v>7</v>
      </c>
      <c r="P16">
        <v>7</v>
      </c>
      <c r="Q16">
        <v>17</v>
      </c>
      <c r="R16" s="16">
        <v>0.4118</v>
      </c>
      <c r="S16" s="16">
        <f t="shared" ref="S16:S51" si="1">O16/E16</f>
        <v>0.7</v>
      </c>
      <c r="T16">
        <v>4.9747390747070304</v>
      </c>
      <c r="U16">
        <v>4.5059680938720703</v>
      </c>
      <c r="V16">
        <v>4.4059338569641104</v>
      </c>
      <c r="W16" s="17">
        <v>0.100034236907959</v>
      </c>
      <c r="X16">
        <v>0.56880521774292003</v>
      </c>
      <c r="Y16">
        <v>0.56880521774292003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29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12.5931129455566</v>
      </c>
      <c r="L17" s="10">
        <v>0.74336242675781194</v>
      </c>
      <c r="M17">
        <v>0.52129745483398404</v>
      </c>
      <c r="N17">
        <v>10.9457340240478</v>
      </c>
      <c r="O17">
        <v>8</v>
      </c>
      <c r="P17">
        <v>8</v>
      </c>
      <c r="Q17">
        <v>18</v>
      </c>
      <c r="R17" s="16">
        <v>0.44440000000000002</v>
      </c>
      <c r="S17" s="16">
        <f t="shared" si="1"/>
        <v>0.8</v>
      </c>
      <c r="T17">
        <v>5.3586044311523402</v>
      </c>
      <c r="U17">
        <v>4.8966689109802202</v>
      </c>
      <c r="V17">
        <v>4.73803806304932</v>
      </c>
      <c r="W17" s="17">
        <v>0.15863084793090801</v>
      </c>
      <c r="X17">
        <v>0.62056636810302701</v>
      </c>
      <c r="Y17">
        <v>0.62056636810302701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8">
        <v>163</v>
      </c>
      <c r="B18" s="1">
        <v>17</v>
      </c>
      <c r="C18" s="1">
        <v>3</v>
      </c>
      <c r="D18" s="1">
        <v>10</v>
      </c>
      <c r="E18" s="1">
        <v>10</v>
      </c>
      <c r="F18" s="1">
        <v>10</v>
      </c>
      <c r="G18" s="1">
        <v>0</v>
      </c>
      <c r="H18" s="1">
        <v>7</v>
      </c>
      <c r="I18" s="1">
        <v>3</v>
      </c>
      <c r="J18" s="1">
        <v>0.85</v>
      </c>
      <c r="K18" s="12">
        <v>7.4256305694580096</v>
      </c>
      <c r="L18" s="12">
        <v>0.83473587036132801</v>
      </c>
      <c r="M18" s="1">
        <v>0.332138061523437</v>
      </c>
      <c r="N18" s="1">
        <v>7.7402610778808603</v>
      </c>
      <c r="O18" s="1">
        <v>6</v>
      </c>
      <c r="P18" s="1">
        <v>6</v>
      </c>
      <c r="Q18" s="1">
        <v>14</v>
      </c>
      <c r="R18" s="19">
        <v>0.42859999999999998</v>
      </c>
      <c r="S18" s="19">
        <f t="shared" si="1"/>
        <v>0.6</v>
      </c>
      <c r="T18" s="1">
        <v>4.3062992095947301</v>
      </c>
      <c r="U18" s="1">
        <v>3.8120882511138898</v>
      </c>
      <c r="V18" s="1">
        <v>3.8161759376525901</v>
      </c>
      <c r="W18" s="12">
        <v>4.0876865386962899E-3</v>
      </c>
      <c r="X18" s="1">
        <v>0.490123271942139</v>
      </c>
      <c r="Y18" s="1">
        <v>0.490123271942139</v>
      </c>
      <c r="Z18" s="1">
        <v>0.6</v>
      </c>
      <c r="AA18" s="1">
        <v>0.8</v>
      </c>
      <c r="AB18" s="1">
        <v>0.57142857142857095</v>
      </c>
      <c r="AC18" s="1">
        <v>0.66666666666666696</v>
      </c>
      <c r="AD18" s="1">
        <v>0.2</v>
      </c>
      <c r="AE18" s="1">
        <v>0.2</v>
      </c>
    </row>
    <row r="19" spans="1:31" x14ac:dyDescent="0.15">
      <c r="A19" s="6">
        <v>704</v>
      </c>
      <c r="B19">
        <v>18</v>
      </c>
      <c r="C19">
        <v>2</v>
      </c>
      <c r="D19">
        <v>10</v>
      </c>
      <c r="E19">
        <v>10</v>
      </c>
      <c r="F19">
        <v>10</v>
      </c>
      <c r="G19">
        <v>0</v>
      </c>
      <c r="H19">
        <v>8</v>
      </c>
      <c r="I19">
        <v>2</v>
      </c>
      <c r="J19">
        <v>0.9</v>
      </c>
      <c r="K19" s="3">
        <v>10.0881690979004</v>
      </c>
      <c r="L19" s="10">
        <v>0.95921325683593694</v>
      </c>
      <c r="M19">
        <v>0.46197509765625</v>
      </c>
      <c r="N19">
        <v>8.9249973297119105</v>
      </c>
      <c r="O19">
        <v>8</v>
      </c>
      <c r="P19">
        <v>8</v>
      </c>
      <c r="Q19">
        <v>18</v>
      </c>
      <c r="R19" s="16">
        <v>0.44440000000000002</v>
      </c>
      <c r="S19" s="16">
        <f t="shared" si="1"/>
        <v>0.8</v>
      </c>
      <c r="T19">
        <v>4.8395233154296902</v>
      </c>
      <c r="U19">
        <v>4.3516135215759304</v>
      </c>
      <c r="V19">
        <v>4.2429437637329102</v>
      </c>
      <c r="W19" s="17">
        <v>0.10866975784301799</v>
      </c>
      <c r="X19">
        <v>0.59657955169677701</v>
      </c>
      <c r="Y19">
        <v>0.59657955169677701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s="2" customFormat="1" x14ac:dyDescent="0.15">
      <c r="A20" s="7">
        <v>647</v>
      </c>
      <c r="B20" s="2">
        <v>18</v>
      </c>
      <c r="C20" s="2">
        <v>2</v>
      </c>
      <c r="D20" s="2">
        <v>10</v>
      </c>
      <c r="E20" s="2">
        <v>10</v>
      </c>
      <c r="F20" s="2">
        <v>10</v>
      </c>
      <c r="G20" s="2">
        <v>0</v>
      </c>
      <c r="H20" s="2">
        <v>8</v>
      </c>
      <c r="I20" s="2">
        <v>2</v>
      </c>
      <c r="J20" s="2">
        <v>0.9</v>
      </c>
      <c r="K20" s="11">
        <v>9.5322151184081996</v>
      </c>
      <c r="L20" s="11">
        <v>0.96229171752929699</v>
      </c>
      <c r="M20" s="2">
        <v>0.446945190429687</v>
      </c>
      <c r="N20" s="2">
        <v>8.1356830596923793</v>
      </c>
      <c r="O20" s="2">
        <v>7</v>
      </c>
      <c r="P20" s="2">
        <v>7</v>
      </c>
      <c r="Q20" s="2">
        <v>17</v>
      </c>
      <c r="R20" s="18">
        <v>0.4118</v>
      </c>
      <c r="S20" s="18">
        <f t="shared" si="1"/>
        <v>0.7</v>
      </c>
      <c r="T20" s="2">
        <v>4.8914337158203098</v>
      </c>
      <c r="U20" s="2">
        <v>4.42026615142822</v>
      </c>
      <c r="V20" s="2">
        <v>4.3021445274353001</v>
      </c>
      <c r="W20" s="11">
        <v>0.11812162399292001</v>
      </c>
      <c r="X20" s="2">
        <v>0.58928918838500999</v>
      </c>
      <c r="Y20" s="2">
        <v>0.58928918838500999</v>
      </c>
      <c r="Z20" s="2">
        <v>0.7</v>
      </c>
      <c r="AA20" s="2">
        <v>1</v>
      </c>
      <c r="AB20" s="2">
        <v>0.58823529411764697</v>
      </c>
      <c r="AC20" s="2">
        <v>0.74074074074074103</v>
      </c>
      <c r="AD20" s="2">
        <v>0</v>
      </c>
      <c r="AE20" s="2">
        <v>0.3</v>
      </c>
    </row>
    <row r="21" spans="1:31" x14ac:dyDescent="0.15">
      <c r="A21" s="6">
        <v>782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 s="3">
        <v>8.8956718444824201</v>
      </c>
      <c r="L21" s="10">
        <v>7.2895488739013699</v>
      </c>
      <c r="M21">
        <v>7.1729927062988299</v>
      </c>
      <c r="N21">
        <v>5.1872310638427699</v>
      </c>
      <c r="O21">
        <v>0</v>
      </c>
      <c r="P21">
        <v>0</v>
      </c>
      <c r="Q21">
        <v>10</v>
      </c>
      <c r="R21" s="16">
        <v>0</v>
      </c>
      <c r="S21" s="16">
        <f t="shared" si="1"/>
        <v>0</v>
      </c>
      <c r="T21">
        <v>2.13729667663574</v>
      </c>
      <c r="U21">
        <v>2.0931930541992201</v>
      </c>
      <c r="V21">
        <v>1.6500647068023699</v>
      </c>
      <c r="W21" s="17">
        <v>0.44312834739685097</v>
      </c>
      <c r="X21">
        <v>0.48723196983337402</v>
      </c>
      <c r="Y21">
        <v>0.48723196983337402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</row>
    <row r="22" spans="1:31" x14ac:dyDescent="0.15">
      <c r="A22" s="6">
        <v>531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 s="3">
        <v>8.5826892852783203</v>
      </c>
      <c r="L22" s="10">
        <v>4.29248046875</v>
      </c>
      <c r="M22">
        <v>1.9749679565429701</v>
      </c>
      <c r="N22">
        <v>6.8630084991455096</v>
      </c>
      <c r="O22">
        <v>4</v>
      </c>
      <c r="P22">
        <v>4</v>
      </c>
      <c r="Q22">
        <v>14</v>
      </c>
      <c r="R22" s="16">
        <v>0.28570000000000001</v>
      </c>
      <c r="S22" s="16">
        <f t="shared" si="1"/>
        <v>0.4</v>
      </c>
      <c r="T22">
        <v>3.41282081604004</v>
      </c>
      <c r="U22">
        <v>3.0024070739746098</v>
      </c>
      <c r="V22">
        <v>2.8293726444244398</v>
      </c>
      <c r="W22" s="17">
        <v>0.17303442955017101</v>
      </c>
      <c r="X22">
        <v>0.58344817161560103</v>
      </c>
      <c r="Y22">
        <v>0.58344817161560103</v>
      </c>
      <c r="Z22">
        <v>0.4</v>
      </c>
      <c r="AA22">
        <v>1</v>
      </c>
      <c r="AB22">
        <v>0.71428571428571397</v>
      </c>
      <c r="AC22">
        <v>0.83333333333333304</v>
      </c>
      <c r="AD22">
        <v>0</v>
      </c>
      <c r="AE22">
        <v>0.6</v>
      </c>
    </row>
    <row r="23" spans="1:31" x14ac:dyDescent="0.15">
      <c r="A23" s="8">
        <v>382</v>
      </c>
      <c r="B23" s="1">
        <v>12</v>
      </c>
      <c r="C23" s="1">
        <v>8</v>
      </c>
      <c r="D23" s="1">
        <v>10</v>
      </c>
      <c r="E23" s="1">
        <v>10</v>
      </c>
      <c r="F23" s="1">
        <v>10</v>
      </c>
      <c r="G23" s="1">
        <v>0</v>
      </c>
      <c r="H23" s="1">
        <v>2</v>
      </c>
      <c r="I23" s="1">
        <v>8</v>
      </c>
      <c r="J23" s="1">
        <v>0.6</v>
      </c>
      <c r="K23" s="12">
        <v>8.3894462585449201</v>
      </c>
      <c r="L23" s="12">
        <v>6.0538787841796902</v>
      </c>
      <c r="M23" s="1">
        <v>1.9577674865722701</v>
      </c>
      <c r="N23" s="1">
        <v>6.5577087402343697</v>
      </c>
      <c r="O23" s="1">
        <v>1</v>
      </c>
      <c r="P23" s="1">
        <v>1</v>
      </c>
      <c r="Q23" s="1">
        <v>11</v>
      </c>
      <c r="R23" s="19">
        <v>9.0899999999999995E-2</v>
      </c>
      <c r="S23" s="19">
        <f t="shared" si="1"/>
        <v>0.1</v>
      </c>
      <c r="T23" s="1">
        <v>2.78518486022949</v>
      </c>
      <c r="U23" s="1">
        <v>2.4400777816772501</v>
      </c>
      <c r="V23" s="1">
        <v>2.2554919719696001</v>
      </c>
      <c r="W23" s="12">
        <v>0.18458580970764199</v>
      </c>
      <c r="X23" s="1">
        <v>0.52969288825988803</v>
      </c>
      <c r="Y23" s="1">
        <v>0.52969288825988803</v>
      </c>
      <c r="Z23" s="1">
        <v>0.1</v>
      </c>
      <c r="AA23" s="1">
        <v>1</v>
      </c>
      <c r="AB23" s="1">
        <v>0.90909090909090895</v>
      </c>
      <c r="AC23" s="1">
        <v>0.952380952380952</v>
      </c>
      <c r="AD23" s="1">
        <v>0</v>
      </c>
      <c r="AE23" s="1">
        <v>0.9</v>
      </c>
    </row>
    <row r="24" spans="1:31" x14ac:dyDescent="0.15">
      <c r="A24" s="6">
        <v>830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 s="3">
        <v>8.7719039916992205</v>
      </c>
      <c r="L24" s="10">
        <v>7.6750564575195304</v>
      </c>
      <c r="M24">
        <v>8.4773979187011701</v>
      </c>
      <c r="N24">
        <v>6.4871406555175799</v>
      </c>
      <c r="O24">
        <v>0</v>
      </c>
      <c r="P24">
        <v>0</v>
      </c>
      <c r="Q24">
        <v>10</v>
      </c>
      <c r="R24" s="16">
        <v>0</v>
      </c>
      <c r="S24" s="16">
        <f t="shared" si="1"/>
        <v>0</v>
      </c>
      <c r="T24">
        <v>2.1371917724609402</v>
      </c>
      <c r="U24">
        <v>2.08469486236572</v>
      </c>
      <c r="V24">
        <v>1.65712606906891</v>
      </c>
      <c r="W24" s="17">
        <v>0.42756879329681402</v>
      </c>
      <c r="X24">
        <v>0.48006570339202898</v>
      </c>
      <c r="Y24">
        <v>0.48006570339202898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</row>
    <row r="25" spans="1:31" x14ac:dyDescent="0.15">
      <c r="A25" s="6">
        <v>930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9.0334587097168004</v>
      </c>
      <c r="L25" s="10">
        <v>5.8283729553222701</v>
      </c>
      <c r="M25">
        <v>4.8437232971191397</v>
      </c>
      <c r="N25">
        <v>4.4408721923828098</v>
      </c>
      <c r="O25">
        <v>1</v>
      </c>
      <c r="P25">
        <v>1</v>
      </c>
      <c r="Q25">
        <v>11</v>
      </c>
      <c r="R25" s="16">
        <v>9.0899999999999995E-2</v>
      </c>
      <c r="S25" s="16">
        <f t="shared" si="1"/>
        <v>0.1</v>
      </c>
      <c r="T25">
        <v>2.7082576751709002</v>
      </c>
      <c r="U25">
        <v>2.61170506477356</v>
      </c>
      <c r="V25">
        <v>2.18743848800659</v>
      </c>
      <c r="W25" s="17">
        <v>0.424266576766968</v>
      </c>
      <c r="X25">
        <v>0.52081918716430697</v>
      </c>
      <c r="Y25">
        <v>0.52081918716430697</v>
      </c>
      <c r="Z25">
        <v>0.1</v>
      </c>
      <c r="AA25">
        <v>1</v>
      </c>
      <c r="AB25">
        <v>0.90909090909090895</v>
      </c>
      <c r="AC25">
        <v>0.952380952380952</v>
      </c>
      <c r="AD25">
        <v>0</v>
      </c>
      <c r="AE25">
        <v>0.9</v>
      </c>
    </row>
    <row r="26" spans="1:31" x14ac:dyDescent="0.15">
      <c r="A26" s="6">
        <v>950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 s="3">
        <v>8.6675167083740199</v>
      </c>
      <c r="L26" s="10">
        <v>4.2599201202392596</v>
      </c>
      <c r="M26">
        <v>0.141372680664062</v>
      </c>
      <c r="N26">
        <v>8.8083477020263707</v>
      </c>
      <c r="O26">
        <v>3</v>
      </c>
      <c r="P26">
        <v>3</v>
      </c>
      <c r="Q26">
        <v>13</v>
      </c>
      <c r="R26" s="16">
        <v>0.23080000000000001</v>
      </c>
      <c r="S26" s="16">
        <f t="shared" si="1"/>
        <v>0.3</v>
      </c>
      <c r="T26">
        <v>2.8101425170898402</v>
      </c>
      <c r="U26">
        <v>2.26533007621765</v>
      </c>
      <c r="V26">
        <v>2.2691600322723402</v>
      </c>
      <c r="W26" s="17">
        <v>3.8299560546875E-3</v>
      </c>
      <c r="X26">
        <v>0.54098248481750499</v>
      </c>
      <c r="Y26">
        <v>0.54098248481750499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8">
        <v>944</v>
      </c>
      <c r="B27" s="1">
        <v>13</v>
      </c>
      <c r="C27" s="1">
        <v>7</v>
      </c>
      <c r="D27" s="1">
        <v>10</v>
      </c>
      <c r="E27" s="1">
        <v>10</v>
      </c>
      <c r="F27" s="1">
        <v>10</v>
      </c>
      <c r="G27" s="1">
        <v>0</v>
      </c>
      <c r="H27" s="1">
        <v>3</v>
      </c>
      <c r="I27" s="1">
        <v>7</v>
      </c>
      <c r="J27" s="1">
        <v>0.65</v>
      </c>
      <c r="K27" s="12">
        <v>8.2326736450195295</v>
      </c>
      <c r="L27" s="12">
        <v>4.9250335693359402</v>
      </c>
      <c r="M27" s="1">
        <v>1.24188232421875</v>
      </c>
      <c r="N27" s="1">
        <v>5.7638072967529297</v>
      </c>
      <c r="O27" s="1">
        <v>2</v>
      </c>
      <c r="P27" s="1">
        <v>2</v>
      </c>
      <c r="Q27" s="1">
        <v>12</v>
      </c>
      <c r="R27" s="19">
        <v>0.16669999999999999</v>
      </c>
      <c r="S27" s="19">
        <f t="shared" si="1"/>
        <v>0.2</v>
      </c>
      <c r="T27" s="1">
        <v>2.97713279724121</v>
      </c>
      <c r="U27" s="1">
        <v>2.6054446697235099</v>
      </c>
      <c r="V27" s="1">
        <v>2.4249529838561998</v>
      </c>
      <c r="W27" s="12">
        <v>0.18049168586730999</v>
      </c>
      <c r="X27" s="1">
        <v>0.55217981338500999</v>
      </c>
      <c r="Y27" s="1">
        <v>0.55217981338500999</v>
      </c>
      <c r="Z27" s="1">
        <v>0.2</v>
      </c>
      <c r="AA27" s="1">
        <v>1</v>
      </c>
      <c r="AB27" s="1">
        <v>0.83333333333333304</v>
      </c>
      <c r="AC27" s="1">
        <v>0.90909090909090895</v>
      </c>
      <c r="AD27" s="1">
        <v>0</v>
      </c>
      <c r="AE27" s="1">
        <v>0.8</v>
      </c>
    </row>
    <row r="28" spans="1:31" x14ac:dyDescent="0.15">
      <c r="A28" s="6">
        <v>178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8.3459815979003906</v>
      </c>
      <c r="L28" s="10">
        <v>5.3242092132568404</v>
      </c>
      <c r="M28">
        <v>4.0853462219238299</v>
      </c>
      <c r="N28">
        <v>3.56581687927246</v>
      </c>
      <c r="O28">
        <v>1</v>
      </c>
      <c r="P28">
        <v>1</v>
      </c>
      <c r="Q28">
        <v>11</v>
      </c>
      <c r="R28" s="16">
        <v>9.0899999999999995E-2</v>
      </c>
      <c r="S28" s="16">
        <f t="shared" si="1"/>
        <v>0.1</v>
      </c>
      <c r="T28">
        <v>2.8318958282470699</v>
      </c>
      <c r="U28">
        <v>2.7203555107116699</v>
      </c>
      <c r="V28">
        <v>2.3155884742736799</v>
      </c>
      <c r="W28" s="17">
        <v>0.404767036437988</v>
      </c>
      <c r="X28">
        <v>0.516307353973389</v>
      </c>
      <c r="Y28">
        <v>0.516307353973389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6">
        <v>215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8.4589786529540998</v>
      </c>
      <c r="L29" s="10">
        <v>5.7066879272460902</v>
      </c>
      <c r="M29">
        <v>5.0379467010498002</v>
      </c>
      <c r="N29">
        <v>4.1670913696289098</v>
      </c>
      <c r="O29">
        <v>0</v>
      </c>
      <c r="P29">
        <v>0</v>
      </c>
      <c r="Q29">
        <v>10</v>
      </c>
      <c r="R29" s="16">
        <v>0</v>
      </c>
      <c r="S29" s="16">
        <f t="shared" si="1"/>
        <v>0</v>
      </c>
      <c r="T29">
        <v>2.9849777221679701</v>
      </c>
      <c r="U29">
        <v>2.8662428855896001</v>
      </c>
      <c r="V29">
        <v>2.4659724235534699</v>
      </c>
      <c r="W29" s="17">
        <v>0.40027046203613298</v>
      </c>
      <c r="X29">
        <v>0.51900529861450195</v>
      </c>
      <c r="Y29">
        <v>0.51900529861450195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1</v>
      </c>
    </row>
    <row r="30" spans="1:31" x14ac:dyDescent="0.15">
      <c r="A30" s="6">
        <v>494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 s="3">
        <v>8.9957275390625</v>
      </c>
      <c r="L30" s="10">
        <v>5.2110691070556596</v>
      </c>
      <c r="M30">
        <v>4.51474952697754</v>
      </c>
      <c r="N30">
        <v>4.5669574737548801</v>
      </c>
      <c r="O30">
        <v>1</v>
      </c>
      <c r="P30">
        <v>1</v>
      </c>
      <c r="Q30">
        <v>11</v>
      </c>
      <c r="R30" s="16">
        <v>9.0899999999999995E-2</v>
      </c>
      <c r="S30" s="16">
        <f t="shared" si="1"/>
        <v>0.1</v>
      </c>
      <c r="T30">
        <v>3.0062236785888699</v>
      </c>
      <c r="U30">
        <v>2.8743541240692099</v>
      </c>
      <c r="V30">
        <v>2.47811627388</v>
      </c>
      <c r="W30" s="17">
        <v>0.39623785018920898</v>
      </c>
      <c r="X30">
        <v>0.52810740470886197</v>
      </c>
      <c r="Y30">
        <v>0.52810740470886197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6">
        <v>934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 s="3">
        <v>8.6188640594482404</v>
      </c>
      <c r="L31" s="10">
        <v>4.1744632720947301</v>
      </c>
      <c r="M31">
        <v>0.104656219482422</v>
      </c>
      <c r="N31">
        <v>9.0006752014160192</v>
      </c>
      <c r="O31">
        <v>3</v>
      </c>
      <c r="P31">
        <v>3</v>
      </c>
      <c r="Q31">
        <v>13</v>
      </c>
      <c r="R31" s="16">
        <v>0.23080000000000001</v>
      </c>
      <c r="S31" s="16">
        <f t="shared" si="1"/>
        <v>0.3</v>
      </c>
      <c r="T31">
        <v>2.9652175903320299</v>
      </c>
      <c r="U31">
        <v>2.3937900066375701</v>
      </c>
      <c r="V31">
        <v>2.41355681419373</v>
      </c>
      <c r="W31" s="17">
        <v>1.9766807556152299E-2</v>
      </c>
      <c r="X31">
        <v>0.551660776138306</v>
      </c>
      <c r="Y31">
        <v>0.551660776138306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6">
        <v>638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 s="3">
        <v>8.5881671905517596</v>
      </c>
      <c r="L32" s="10">
        <v>5.4736576080322301</v>
      </c>
      <c r="M32">
        <v>4.4607830047607404</v>
      </c>
      <c r="N32">
        <v>4.2032775878906197</v>
      </c>
      <c r="O32">
        <v>2</v>
      </c>
      <c r="P32">
        <v>2</v>
      </c>
      <c r="Q32">
        <v>12</v>
      </c>
      <c r="R32" s="16">
        <v>0.16669999999999999</v>
      </c>
      <c r="S32" s="16">
        <f t="shared" si="1"/>
        <v>0.2</v>
      </c>
      <c r="T32">
        <v>2.98781394958496</v>
      </c>
      <c r="U32">
        <v>2.8401694297790501</v>
      </c>
      <c r="V32">
        <v>2.45045042037964</v>
      </c>
      <c r="W32" s="17">
        <v>0.38971900939941401</v>
      </c>
      <c r="X32">
        <v>0.53736352920532204</v>
      </c>
      <c r="Y32">
        <v>0.53736352920532204</v>
      </c>
      <c r="Z32">
        <v>0.2</v>
      </c>
      <c r="AA32">
        <v>1</v>
      </c>
      <c r="AB32">
        <v>0.83333333333333304</v>
      </c>
      <c r="AC32">
        <v>0.90909090909090895</v>
      </c>
      <c r="AD32">
        <v>0</v>
      </c>
      <c r="AE32">
        <v>0.8</v>
      </c>
    </row>
    <row r="33" spans="1:31" x14ac:dyDescent="0.15">
      <c r="A33" s="8">
        <v>687</v>
      </c>
      <c r="B33" s="1">
        <v>14</v>
      </c>
      <c r="C33" s="1">
        <v>6</v>
      </c>
      <c r="D33" s="1">
        <v>10</v>
      </c>
      <c r="E33" s="1">
        <v>10</v>
      </c>
      <c r="F33" s="1">
        <v>10</v>
      </c>
      <c r="G33" s="1">
        <v>0</v>
      </c>
      <c r="H33" s="1">
        <v>4</v>
      </c>
      <c r="I33" s="1">
        <v>6</v>
      </c>
      <c r="J33" s="1">
        <v>0.7</v>
      </c>
      <c r="K33" s="12">
        <v>8.3900222778320295</v>
      </c>
      <c r="L33" s="12">
        <v>5.8916149139404297</v>
      </c>
      <c r="M33" s="1">
        <v>4.6129894256591797</v>
      </c>
      <c r="N33" s="1">
        <v>4.1149749755859402</v>
      </c>
      <c r="O33" s="1">
        <v>1</v>
      </c>
      <c r="P33" s="1">
        <v>1</v>
      </c>
      <c r="Q33" s="1">
        <v>11</v>
      </c>
      <c r="R33" s="19">
        <v>9.0899999999999995E-2</v>
      </c>
      <c r="S33" s="19">
        <f t="shared" si="1"/>
        <v>0.1</v>
      </c>
      <c r="T33" s="1">
        <v>2.75750732421875</v>
      </c>
      <c r="U33" s="1">
        <v>2.6343932151794398</v>
      </c>
      <c r="V33" s="1">
        <v>2.2495560646057098</v>
      </c>
      <c r="W33" s="12">
        <v>0.38483715057373102</v>
      </c>
      <c r="X33" s="1">
        <v>0.507951259613037</v>
      </c>
      <c r="Y33" s="1">
        <v>0.507951259613037</v>
      </c>
      <c r="Z33" s="1">
        <v>0.1</v>
      </c>
      <c r="AA33" s="1">
        <v>1</v>
      </c>
      <c r="AB33" s="1">
        <v>0.90909090909090895</v>
      </c>
      <c r="AC33" s="1">
        <v>0.952380952380952</v>
      </c>
      <c r="AD33" s="1">
        <v>0</v>
      </c>
      <c r="AE33" s="1">
        <v>0.9</v>
      </c>
    </row>
    <row r="34" spans="1:31" x14ac:dyDescent="0.15">
      <c r="A34" s="8">
        <v>937</v>
      </c>
      <c r="B34" s="1">
        <v>15</v>
      </c>
      <c r="C34" s="1">
        <v>5</v>
      </c>
      <c r="D34" s="1">
        <v>10</v>
      </c>
      <c r="E34" s="1">
        <v>10</v>
      </c>
      <c r="F34" s="1">
        <v>10</v>
      </c>
      <c r="G34" s="1">
        <v>0</v>
      </c>
      <c r="H34" s="1">
        <v>5</v>
      </c>
      <c r="I34" s="1">
        <v>5</v>
      </c>
      <c r="J34" s="1">
        <v>0.75</v>
      </c>
      <c r="K34" s="12">
        <v>8.2729797363281197</v>
      </c>
      <c r="L34" s="12">
        <v>5.7072124481201199</v>
      </c>
      <c r="M34" s="1">
        <v>4.9558658599853498</v>
      </c>
      <c r="N34" s="1">
        <v>3.6288471221923801</v>
      </c>
      <c r="O34" s="1">
        <v>1</v>
      </c>
      <c r="P34" s="1">
        <v>1</v>
      </c>
      <c r="Q34" s="1">
        <v>11</v>
      </c>
      <c r="R34" s="19">
        <v>9.0899999999999995E-2</v>
      </c>
      <c r="S34" s="19">
        <f t="shared" si="1"/>
        <v>0.1</v>
      </c>
      <c r="T34" s="1">
        <v>2.7701549530029301</v>
      </c>
      <c r="U34" s="1">
        <v>2.6610579490661599</v>
      </c>
      <c r="V34" s="1">
        <v>2.27631616592407</v>
      </c>
      <c r="W34" s="12">
        <v>0.38474178314209001</v>
      </c>
      <c r="X34" s="1">
        <v>0.49383878707885698</v>
      </c>
      <c r="Y34" s="1">
        <v>0.49383878707885698</v>
      </c>
      <c r="Z34" s="1">
        <v>0.1</v>
      </c>
      <c r="AA34" s="1">
        <v>1</v>
      </c>
      <c r="AB34" s="1">
        <v>0.90909090909090895</v>
      </c>
      <c r="AC34" s="1">
        <v>0.952380952380952</v>
      </c>
      <c r="AD34" s="1">
        <v>0</v>
      </c>
      <c r="AE34" s="1">
        <v>0.9</v>
      </c>
    </row>
    <row r="35" spans="1:31" x14ac:dyDescent="0.15">
      <c r="A35" s="6">
        <v>479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8.4685764312744105</v>
      </c>
      <c r="L35" s="10">
        <v>5.1287879943847701</v>
      </c>
      <c r="M35">
        <v>3.6624755859375</v>
      </c>
      <c r="N35">
        <v>3.7469463348388699</v>
      </c>
      <c r="O35">
        <v>2</v>
      </c>
      <c r="P35">
        <v>2</v>
      </c>
      <c r="Q35">
        <v>12</v>
      </c>
      <c r="R35" s="16">
        <v>0.16669999999999999</v>
      </c>
      <c r="S35" s="16">
        <f t="shared" si="1"/>
        <v>0.2</v>
      </c>
      <c r="T35">
        <v>3.0307636260986301</v>
      </c>
      <c r="U35">
        <v>2.8745484352111799</v>
      </c>
      <c r="V35">
        <v>2.4898514747619598</v>
      </c>
      <c r="W35" s="17">
        <v>0.38469696044921903</v>
      </c>
      <c r="X35">
        <v>0.54091215133667003</v>
      </c>
      <c r="Y35">
        <v>0.54091215133667003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92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8.2816715240478498</v>
      </c>
      <c r="L36" s="10">
        <v>4.3887615203857404</v>
      </c>
      <c r="M36">
        <v>1.91437911987305</v>
      </c>
      <c r="N36">
        <v>5.6083049774169904</v>
      </c>
      <c r="O36">
        <v>2</v>
      </c>
      <c r="P36">
        <v>2</v>
      </c>
      <c r="Q36">
        <v>12</v>
      </c>
      <c r="R36" s="16">
        <v>0.16669999999999999</v>
      </c>
      <c r="S36" s="16">
        <f t="shared" si="1"/>
        <v>0.2</v>
      </c>
      <c r="T36">
        <v>2.58152198791504</v>
      </c>
      <c r="U36">
        <v>2.3149232864379901</v>
      </c>
      <c r="V36">
        <v>2.09356021881104</v>
      </c>
      <c r="W36" s="17">
        <v>0.22136306762695299</v>
      </c>
      <c r="X36">
        <v>0.48796176910400402</v>
      </c>
      <c r="Y36">
        <v>0.48796176910400402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45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 s="3">
        <v>9.7148513793945295</v>
      </c>
      <c r="L37" s="10">
        <v>5.0772686004638699</v>
      </c>
      <c r="M37">
        <v>4.31158447265625</v>
      </c>
      <c r="N37">
        <v>5.8151054382324201</v>
      </c>
      <c r="O37">
        <v>1</v>
      </c>
      <c r="P37">
        <v>1</v>
      </c>
      <c r="Q37">
        <v>11</v>
      </c>
      <c r="R37" s="16">
        <v>9.0899999999999995E-2</v>
      </c>
      <c r="S37" s="16">
        <f t="shared" si="1"/>
        <v>0.1</v>
      </c>
      <c r="T37">
        <v>2.9872684478759801</v>
      </c>
      <c r="U37">
        <v>2.8193924427032502</v>
      </c>
      <c r="V37">
        <v>2.4367551803588898</v>
      </c>
      <c r="W37" s="17">
        <v>0.38263726234436002</v>
      </c>
      <c r="X37">
        <v>0.55051326751708995</v>
      </c>
      <c r="Y37">
        <v>0.55051326751708995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8">
        <v>708</v>
      </c>
      <c r="B38" s="1">
        <v>15</v>
      </c>
      <c r="C38" s="1">
        <v>5</v>
      </c>
      <c r="D38" s="1">
        <v>10</v>
      </c>
      <c r="E38" s="1">
        <v>10</v>
      </c>
      <c r="F38" s="1">
        <v>10</v>
      </c>
      <c r="G38" s="1">
        <v>0</v>
      </c>
      <c r="H38" s="1">
        <v>5</v>
      </c>
      <c r="I38" s="1">
        <v>5</v>
      </c>
      <c r="J38" s="1">
        <v>0.75</v>
      </c>
      <c r="K38" s="12">
        <v>8.7745628356933594</v>
      </c>
      <c r="L38" s="12">
        <v>5.1227645874023402</v>
      </c>
      <c r="M38" s="1">
        <v>3.5468273162841801</v>
      </c>
      <c r="N38" s="1">
        <v>4.1517295837402299</v>
      </c>
      <c r="O38" s="1">
        <v>2</v>
      </c>
      <c r="P38" s="1">
        <v>2</v>
      </c>
      <c r="Q38" s="1">
        <v>12</v>
      </c>
      <c r="R38" s="19">
        <v>0.16669999999999999</v>
      </c>
      <c r="S38" s="19">
        <f t="shared" si="1"/>
        <v>0.2</v>
      </c>
      <c r="T38" s="1">
        <v>2.9684677124023402</v>
      </c>
      <c r="U38" s="1">
        <v>2.8054153919220002</v>
      </c>
      <c r="V38" s="1">
        <v>2.4249863624572701</v>
      </c>
      <c r="W38" s="12">
        <v>0.38042902946472201</v>
      </c>
      <c r="X38" s="1">
        <v>0.54348134994506803</v>
      </c>
      <c r="Y38" s="1">
        <v>0.54348134994506803</v>
      </c>
      <c r="Z38" s="1">
        <v>0.2</v>
      </c>
      <c r="AA38" s="1">
        <v>1</v>
      </c>
      <c r="AB38" s="1">
        <v>0.83333333333333304</v>
      </c>
      <c r="AC38" s="1">
        <v>0.90909090909090895</v>
      </c>
      <c r="AD38" s="1">
        <v>0</v>
      </c>
      <c r="AE38" s="1">
        <v>0.8</v>
      </c>
    </row>
    <row r="39" spans="1:31" x14ac:dyDescent="0.15">
      <c r="A39" s="6">
        <v>26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 s="3">
        <v>7.8317146301269496</v>
      </c>
      <c r="L39" s="10">
        <v>3.0649051666259801</v>
      </c>
      <c r="M39">
        <v>0.44335174560546903</v>
      </c>
      <c r="N39">
        <v>7.5477924346923801</v>
      </c>
      <c r="O39">
        <v>4</v>
      </c>
      <c r="P39">
        <v>4</v>
      </c>
      <c r="Q39">
        <v>14</v>
      </c>
      <c r="R39" s="16">
        <v>0.28570000000000001</v>
      </c>
      <c r="S39" s="16">
        <f t="shared" si="1"/>
        <v>0.4</v>
      </c>
      <c r="T39">
        <v>3.2726955413818399</v>
      </c>
      <c r="U39">
        <v>2.7893033027648899</v>
      </c>
      <c r="V39">
        <v>2.7581441402435298</v>
      </c>
      <c r="W39" s="17">
        <v>3.1159162521362301E-2</v>
      </c>
      <c r="X39">
        <v>0.514551401138306</v>
      </c>
      <c r="Y39">
        <v>0.514551401138306</v>
      </c>
      <c r="Z39">
        <v>0.4</v>
      </c>
      <c r="AA39">
        <v>1</v>
      </c>
      <c r="AB39">
        <v>0.71428571428571397</v>
      </c>
      <c r="AC39">
        <v>0.83333333333333304</v>
      </c>
      <c r="AD39">
        <v>0</v>
      </c>
      <c r="AE39">
        <v>0.6</v>
      </c>
    </row>
    <row r="40" spans="1:31" x14ac:dyDescent="0.15">
      <c r="A40" s="6">
        <v>420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 s="3">
        <v>8.9019279479980504</v>
      </c>
      <c r="L40" s="10">
        <v>4.2809696197509801</v>
      </c>
      <c r="M40">
        <v>3.0007476806640598</v>
      </c>
      <c r="N40">
        <v>4.5010414123535201</v>
      </c>
      <c r="O40">
        <v>2</v>
      </c>
      <c r="P40">
        <v>2</v>
      </c>
      <c r="Q40">
        <v>12</v>
      </c>
      <c r="R40" s="16">
        <v>0.16669999999999999</v>
      </c>
      <c r="S40" s="16">
        <f t="shared" si="1"/>
        <v>0.2</v>
      </c>
      <c r="T40">
        <v>3.5607547760009801</v>
      </c>
      <c r="U40">
        <v>3.3618261814117401</v>
      </c>
      <c r="V40">
        <v>2.9829249382018999</v>
      </c>
      <c r="W40" s="17">
        <v>0.37890124320983898</v>
      </c>
      <c r="X40">
        <v>0.57782983779907204</v>
      </c>
      <c r="Y40">
        <v>0.57782983779907204</v>
      </c>
      <c r="Z40">
        <v>0.2</v>
      </c>
      <c r="AA40">
        <v>1</v>
      </c>
      <c r="AB40">
        <v>0.83333333333333304</v>
      </c>
      <c r="AC40">
        <v>0.90909090909090895</v>
      </c>
      <c r="AD40">
        <v>0</v>
      </c>
      <c r="AE40">
        <v>0.8</v>
      </c>
    </row>
    <row r="41" spans="1:31" x14ac:dyDescent="0.15">
      <c r="A41" s="6">
        <v>677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9.2551898956298793</v>
      </c>
      <c r="L41" s="10">
        <v>4.9342117309570304</v>
      </c>
      <c r="M41">
        <v>4.1494674682617196</v>
      </c>
      <c r="N41">
        <v>5.2397689819335902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3.0286159515380899</v>
      </c>
      <c r="U41">
        <v>2.8630344867706299</v>
      </c>
      <c r="V41">
        <v>2.4851291179657</v>
      </c>
      <c r="W41" s="17">
        <v>0.37790536880493197</v>
      </c>
      <c r="X41">
        <v>0.54348683357238803</v>
      </c>
      <c r="Y41">
        <v>0.54348683357238803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98</v>
      </c>
      <c r="B42">
        <v>18</v>
      </c>
      <c r="C42">
        <v>2</v>
      </c>
      <c r="D42">
        <v>10</v>
      </c>
      <c r="E42">
        <v>10</v>
      </c>
      <c r="F42">
        <v>10</v>
      </c>
      <c r="G42">
        <v>0</v>
      </c>
      <c r="H42">
        <v>8</v>
      </c>
      <c r="I42">
        <v>2</v>
      </c>
      <c r="J42">
        <v>0.9</v>
      </c>
      <c r="K42" s="3">
        <v>9.8297519683837908</v>
      </c>
      <c r="L42" s="10">
        <v>4.0625991821289098</v>
      </c>
      <c r="M42">
        <v>3.78593826293945</v>
      </c>
      <c r="N42">
        <v>5.8256168365478498</v>
      </c>
      <c r="O42">
        <v>3</v>
      </c>
      <c r="P42">
        <v>3</v>
      </c>
      <c r="Q42">
        <v>13</v>
      </c>
      <c r="R42" s="16">
        <v>0.23080000000000001</v>
      </c>
      <c r="S42" s="16">
        <f t="shared" si="1"/>
        <v>0.3</v>
      </c>
      <c r="T42">
        <v>3.76481056213379</v>
      </c>
      <c r="U42">
        <v>3.5798575878143302</v>
      </c>
      <c r="V42">
        <v>3.2034485340118399</v>
      </c>
      <c r="W42" s="17">
        <v>0.37640905380249001</v>
      </c>
      <c r="X42">
        <v>0.56136202812194802</v>
      </c>
      <c r="Y42">
        <v>0.56136202812194802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x14ac:dyDescent="0.15">
      <c r="A43" s="8">
        <v>552</v>
      </c>
      <c r="B43" s="1">
        <v>16</v>
      </c>
      <c r="C43" s="1">
        <v>4</v>
      </c>
      <c r="D43" s="1">
        <v>10</v>
      </c>
      <c r="E43" s="1">
        <v>10</v>
      </c>
      <c r="F43" s="1">
        <v>10</v>
      </c>
      <c r="G43" s="1">
        <v>0</v>
      </c>
      <c r="H43" s="1">
        <v>6</v>
      </c>
      <c r="I43" s="1">
        <v>4</v>
      </c>
      <c r="J43" s="1">
        <v>0.8</v>
      </c>
      <c r="K43" s="12">
        <v>9.2559547424316406</v>
      </c>
      <c r="L43" s="12">
        <v>4.1378879547119096</v>
      </c>
      <c r="M43" s="1">
        <v>2.82206153869629</v>
      </c>
      <c r="N43" s="1">
        <v>5.2405490875244096</v>
      </c>
      <c r="O43" s="1">
        <v>3</v>
      </c>
      <c r="P43" s="1">
        <v>3</v>
      </c>
      <c r="Q43" s="1">
        <v>13</v>
      </c>
      <c r="R43" s="19">
        <v>0.23080000000000001</v>
      </c>
      <c r="S43" s="19">
        <f t="shared" si="1"/>
        <v>0.3</v>
      </c>
      <c r="T43" s="1">
        <v>3.5596675872802699</v>
      </c>
      <c r="U43" s="1">
        <v>3.3212480545043901</v>
      </c>
      <c r="V43" s="1">
        <v>2.9677696228027299</v>
      </c>
      <c r="W43" s="12">
        <v>0.35347843170165999</v>
      </c>
      <c r="X43" s="1">
        <v>0.59189796447753895</v>
      </c>
      <c r="Y43" s="1">
        <v>0.59189796447753895</v>
      </c>
      <c r="Z43" s="1">
        <v>0.3</v>
      </c>
      <c r="AA43" s="1">
        <v>1</v>
      </c>
      <c r="AB43" s="1">
        <v>0.76923076923076905</v>
      </c>
      <c r="AC43" s="1">
        <v>0.86956521739130399</v>
      </c>
      <c r="AD43" s="1">
        <v>0</v>
      </c>
      <c r="AE43" s="1">
        <v>0.7</v>
      </c>
    </row>
    <row r="44" spans="1:31" x14ac:dyDescent="0.15">
      <c r="A44" s="6">
        <v>250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8.3119583129882795</v>
      </c>
      <c r="L44" s="10">
        <v>4.5604057312011701</v>
      </c>
      <c r="M44">
        <v>3.7283515930175799</v>
      </c>
      <c r="N44">
        <v>4.1724529266357404</v>
      </c>
      <c r="O44">
        <v>1</v>
      </c>
      <c r="P44">
        <v>1</v>
      </c>
      <c r="Q44">
        <v>11</v>
      </c>
      <c r="R44" s="16">
        <v>9.0899999999999995E-2</v>
      </c>
      <c r="S44" s="16">
        <f t="shared" si="1"/>
        <v>0.1</v>
      </c>
      <c r="T44">
        <v>3.3369064331054701</v>
      </c>
      <c r="U44">
        <v>3.1735212802886998</v>
      </c>
      <c r="V44">
        <v>2.8205635547637899</v>
      </c>
      <c r="W44" s="17">
        <v>0.35295772552490201</v>
      </c>
      <c r="X44">
        <v>0.51634287834167503</v>
      </c>
      <c r="Y44">
        <v>0.51634287834167503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6">
        <v>587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 s="3">
        <v>8.2319660186767596</v>
      </c>
      <c r="L45" s="10">
        <v>5.0684471130371103</v>
      </c>
      <c r="M45">
        <v>3.7462863922119101</v>
      </c>
      <c r="N45">
        <v>3.6827239990234402</v>
      </c>
      <c r="O45">
        <v>2</v>
      </c>
      <c r="P45">
        <v>2</v>
      </c>
      <c r="Q45">
        <v>11</v>
      </c>
      <c r="R45" s="16">
        <v>0.18179999999999999</v>
      </c>
      <c r="S45" s="16">
        <f t="shared" si="1"/>
        <v>0.2</v>
      </c>
      <c r="T45">
        <v>2.89594650268555</v>
      </c>
      <c r="U45">
        <v>2.7373065948486301</v>
      </c>
      <c r="V45">
        <v>2.3844659328460698</v>
      </c>
      <c r="W45" s="17">
        <v>0.35284066200256298</v>
      </c>
      <c r="X45">
        <v>0.51148056983947798</v>
      </c>
      <c r="Y45">
        <v>0.51148056983947798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6">
        <v>230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 s="3">
        <v>8.4192085266113299</v>
      </c>
      <c r="L46" s="10">
        <v>5.07625389099121</v>
      </c>
      <c r="M46">
        <v>4.0425281524658203</v>
      </c>
      <c r="N46">
        <v>4.6184463500976598</v>
      </c>
      <c r="O46">
        <v>1</v>
      </c>
      <c r="P46">
        <v>1</v>
      </c>
      <c r="Q46">
        <v>11</v>
      </c>
      <c r="R46" s="16">
        <v>9.0899999999999995E-2</v>
      </c>
      <c r="S46" s="16">
        <f t="shared" si="1"/>
        <v>0.1</v>
      </c>
      <c r="T46">
        <v>2.6727428436279301</v>
      </c>
      <c r="U46">
        <v>2.5202298164367698</v>
      </c>
      <c r="V46">
        <v>2.1702868938446001</v>
      </c>
      <c r="W46" s="17">
        <v>0.34994292259216297</v>
      </c>
      <c r="X46">
        <v>0.50245594978332497</v>
      </c>
      <c r="Y46">
        <v>0.50245594978332497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6">
        <v>510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 s="3">
        <v>9.0484294891357404</v>
      </c>
      <c r="L47" s="10">
        <v>5.7164535522460902</v>
      </c>
      <c r="M47">
        <v>3.9285793304443399</v>
      </c>
      <c r="N47">
        <v>5.3501625061035201</v>
      </c>
      <c r="O47">
        <v>1</v>
      </c>
      <c r="P47">
        <v>1</v>
      </c>
      <c r="Q47">
        <v>11</v>
      </c>
      <c r="R47" s="16">
        <v>9.0899999999999995E-2</v>
      </c>
      <c r="S47" s="16">
        <f t="shared" si="1"/>
        <v>0.1</v>
      </c>
      <c r="T47">
        <v>2.37443923950195</v>
      </c>
      <c r="U47">
        <v>2.2341217994689901</v>
      </c>
      <c r="V47">
        <v>1.8844697475433301</v>
      </c>
      <c r="W47" s="17">
        <v>0.34965205192565901</v>
      </c>
      <c r="X47">
        <v>0.489969491958618</v>
      </c>
      <c r="Y47">
        <v>0.489969491958618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6">
        <v>649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 s="3">
        <v>8.677734375</v>
      </c>
      <c r="L48" s="10">
        <v>5.3892650604248002</v>
      </c>
      <c r="M48">
        <v>3.44552803039551</v>
      </c>
      <c r="N48">
        <v>4.9816207885742196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2.6295738220214799</v>
      </c>
      <c r="U48">
        <v>2.4621748924255402</v>
      </c>
      <c r="V48">
        <v>2.1216468811035201</v>
      </c>
      <c r="W48" s="17">
        <v>0.34052801132202098</v>
      </c>
      <c r="X48">
        <v>0.50792694091796897</v>
      </c>
      <c r="Y48">
        <v>0.50792694091796897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124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7.3410587310790998</v>
      </c>
      <c r="L49" s="10">
        <v>3.0933818817138699</v>
      </c>
      <c r="M49">
        <v>0.57393264770507801</v>
      </c>
      <c r="N49">
        <v>6.4201107025146502</v>
      </c>
      <c r="O49">
        <v>3</v>
      </c>
      <c r="P49">
        <v>3</v>
      </c>
      <c r="Q49">
        <v>11</v>
      </c>
      <c r="R49" s="16">
        <v>0.2727</v>
      </c>
      <c r="S49" s="16">
        <f t="shared" si="1"/>
        <v>0.3</v>
      </c>
      <c r="T49">
        <v>2.9213008880615199</v>
      </c>
      <c r="U49">
        <v>2.5082163810729998</v>
      </c>
      <c r="V49">
        <v>2.4388997554778999</v>
      </c>
      <c r="W49" s="17">
        <v>6.9316625595092801E-2</v>
      </c>
      <c r="X49">
        <v>0.482401132583618</v>
      </c>
      <c r="Y49">
        <v>0.482401132583618</v>
      </c>
      <c r="Z49">
        <v>0.3</v>
      </c>
      <c r="AA49">
        <v>0.8</v>
      </c>
      <c r="AB49">
        <v>0.72727272727272696</v>
      </c>
      <c r="AC49">
        <v>0.76190476190476197</v>
      </c>
      <c r="AD49">
        <v>0.2</v>
      </c>
      <c r="AE49">
        <v>0.5</v>
      </c>
    </row>
    <row r="50" spans="1:31" x14ac:dyDescent="0.15">
      <c r="A50" s="6">
        <v>276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8.4782085418701207</v>
      </c>
      <c r="L50" s="10">
        <v>5.1974143981933603</v>
      </c>
      <c r="M50">
        <v>4.8739147186279297</v>
      </c>
      <c r="N50">
        <v>4.6592559814453098</v>
      </c>
      <c r="O50">
        <v>3</v>
      </c>
      <c r="P50">
        <v>3</v>
      </c>
      <c r="Q50">
        <v>13</v>
      </c>
      <c r="R50" s="16">
        <v>0.23080000000000001</v>
      </c>
      <c r="S50" s="16">
        <f t="shared" si="1"/>
        <v>0.3</v>
      </c>
      <c r="T50">
        <v>3.23359870910644</v>
      </c>
      <c r="U50">
        <v>3.07376933097839</v>
      </c>
      <c r="V50">
        <v>2.71711206436157</v>
      </c>
      <c r="W50" s="17">
        <v>0.35665726661682101</v>
      </c>
      <c r="X50">
        <v>0.51648664474487305</v>
      </c>
      <c r="Y50">
        <v>0.51648664474487305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6">
        <v>392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 s="3">
        <v>8.7397823333740199</v>
      </c>
      <c r="L51" s="10">
        <v>4.9167861938476598</v>
      </c>
      <c r="M51">
        <v>3.5879669189453098</v>
      </c>
      <c r="N51">
        <v>4.9883365631103498</v>
      </c>
      <c r="O51">
        <v>1</v>
      </c>
      <c r="P51">
        <v>1</v>
      </c>
      <c r="Q51">
        <v>11</v>
      </c>
      <c r="R51" s="16">
        <v>9.0899999999999995E-2</v>
      </c>
      <c r="S51" s="16">
        <f t="shared" si="1"/>
        <v>0.1</v>
      </c>
      <c r="T51">
        <v>3.24503517150879</v>
      </c>
      <c r="U51">
        <v>3.0382049083709699</v>
      </c>
      <c r="V51">
        <v>2.68343210220337</v>
      </c>
      <c r="W51" s="17">
        <v>0.35477280616760198</v>
      </c>
      <c r="X51">
        <v>0.56160306930542003</v>
      </c>
      <c r="Y51">
        <v>0.56160306930542003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s="3" customFormat="1" x14ac:dyDescent="0.15">
      <c r="K52" s="13" t="s">
        <v>29</v>
      </c>
      <c r="L52" s="10">
        <f>AVERAGE(L2:L51)</f>
        <v>3.4767035293579109</v>
      </c>
      <c r="W52" s="17">
        <f t="shared" ref="W52:AE52" si="2">AVERAGE(W2:W51)</f>
        <v>0.21423360109329226</v>
      </c>
      <c r="Z52" s="3">
        <f t="shared" si="2"/>
        <v>0.36400000000000005</v>
      </c>
      <c r="AA52" s="3">
        <f t="shared" si="2"/>
        <v>0.96799999999999997</v>
      </c>
      <c r="AB52" s="3">
        <f t="shared" si="2"/>
        <v>0.75171832415950024</v>
      </c>
      <c r="AC52" s="3">
        <f t="shared" si="2"/>
        <v>0.83973779778997126</v>
      </c>
      <c r="AD52" s="3">
        <f t="shared" si="2"/>
        <v>3.2000000000000001E-2</v>
      </c>
      <c r="AE52" s="3">
        <f t="shared" si="2"/>
        <v>0.60399999999999987</v>
      </c>
    </row>
    <row r="53" spans="1:31" s="3" customFormat="1" x14ac:dyDescent="0.15">
      <c r="K53" s="14" t="s">
        <v>30</v>
      </c>
      <c r="L53" s="10">
        <f>MAX(L2:L51)</f>
        <v>7.6750564575195304</v>
      </c>
      <c r="W53" s="17">
        <f t="shared" ref="W53:AE53" si="3">MAX(W2:W51)</f>
        <v>0.44312834739685097</v>
      </c>
      <c r="Z53" s="3">
        <f t="shared" si="3"/>
        <v>0.8</v>
      </c>
      <c r="AA53" s="3">
        <f t="shared" si="3"/>
        <v>1</v>
      </c>
      <c r="AB53" s="3">
        <f t="shared" si="3"/>
        <v>1</v>
      </c>
      <c r="AC53" s="3">
        <f t="shared" si="3"/>
        <v>1</v>
      </c>
      <c r="AD53" s="3">
        <f t="shared" si="3"/>
        <v>0.3</v>
      </c>
      <c r="AE53" s="3">
        <f t="shared" si="3"/>
        <v>1</v>
      </c>
    </row>
    <row r="54" spans="1:31" s="3" customFormat="1" x14ac:dyDescent="0.15">
      <c r="L54" s="10">
        <f>MIN(L2:L51)</f>
        <v>0.74336242675781194</v>
      </c>
      <c r="W54" s="17">
        <f t="shared" ref="W54:AE54" si="4">MIN(W2:W51)</f>
        <v>2.8276443481445302E-4</v>
      </c>
      <c r="Z54" s="3">
        <f t="shared" si="4"/>
        <v>0</v>
      </c>
      <c r="AA54" s="3">
        <f t="shared" si="4"/>
        <v>0.7</v>
      </c>
      <c r="AB54" s="3">
        <f t="shared" si="4"/>
        <v>0.53846153846153799</v>
      </c>
      <c r="AC54" s="3">
        <f t="shared" si="4"/>
        <v>0.60869565217391297</v>
      </c>
      <c r="AD54" s="3">
        <f t="shared" si="4"/>
        <v>0</v>
      </c>
      <c r="AE54" s="3">
        <f t="shared" si="4"/>
        <v>0.1</v>
      </c>
    </row>
    <row r="55" spans="1:31" x14ac:dyDescent="0.15">
      <c r="K55" s="3"/>
      <c r="L55" s="10"/>
      <c r="W55" s="17"/>
    </row>
    <row r="56" spans="1:31" x14ac:dyDescent="0.15">
      <c r="K56" s="3"/>
      <c r="L56" s="10"/>
      <c r="W56" s="17"/>
    </row>
    <row r="57" spans="1:31" x14ac:dyDescent="0.15">
      <c r="K57" s="3">
        <v>6.0579999999999998</v>
      </c>
      <c r="L57" s="10"/>
      <c r="W57" s="17"/>
    </row>
    <row r="58" spans="1:31" x14ac:dyDescent="0.15">
      <c r="K58" s="3">
        <v>31</v>
      </c>
      <c r="L58" s="10"/>
      <c r="W58" s="17"/>
    </row>
    <row r="59" spans="1:31" x14ac:dyDescent="0.15">
      <c r="K59" s="3">
        <v>0.19500000000000001</v>
      </c>
      <c r="L59" s="10"/>
      <c r="W59" s="17"/>
    </row>
    <row r="60" spans="1:31" x14ac:dyDescent="0.15">
      <c r="K60" s="3"/>
      <c r="L60" s="10"/>
      <c r="W60" s="17"/>
    </row>
    <row r="61" spans="1:31" x14ac:dyDescent="0.15">
      <c r="K61" s="3" t="s">
        <v>31</v>
      </c>
      <c r="L61" s="3" t="s">
        <v>32</v>
      </c>
      <c r="N61" t="s">
        <v>164</v>
      </c>
      <c r="O61" t="s">
        <v>167</v>
      </c>
      <c r="Q61" s="3" t="s">
        <v>97</v>
      </c>
      <c r="R61" s="3"/>
      <c r="S61" s="3"/>
      <c r="T61" s="3"/>
      <c r="W61" s="17"/>
    </row>
    <row r="62" spans="1:31" x14ac:dyDescent="0.15">
      <c r="K62" s="3"/>
      <c r="L62" s="3"/>
      <c r="Q62" s="3">
        <v>0.2</v>
      </c>
      <c r="R62" s="3">
        <v>-400</v>
      </c>
      <c r="S62" s="3">
        <v>1600</v>
      </c>
      <c r="T62" s="3">
        <v>80</v>
      </c>
      <c r="W62" s="17"/>
    </row>
    <row r="63" spans="1:31" x14ac:dyDescent="0.15">
      <c r="K63" s="3" t="s">
        <v>65</v>
      </c>
      <c r="L63" s="3">
        <f>COUNTIF(L2:L51,"&lt;0.643")-COUNTIF(L2:L51,"&lt;0.448")</f>
        <v>0</v>
      </c>
      <c r="Q63" s="3">
        <v>0.4</v>
      </c>
      <c r="R63" s="3">
        <v>-800</v>
      </c>
      <c r="S63" s="3">
        <v>1200</v>
      </c>
      <c r="T63" s="3">
        <v>60</v>
      </c>
      <c r="W63" s="17"/>
    </row>
    <row r="64" spans="1:31" x14ac:dyDescent="0.15">
      <c r="K64" s="3" t="s">
        <v>66</v>
      </c>
      <c r="L64" s="3">
        <f>COUNTIF(L2:L51,"&lt;0.838")-COUNTIF(L2:L51,"&lt;0.643")</f>
        <v>6</v>
      </c>
      <c r="Q64" s="3">
        <v>0.45</v>
      </c>
      <c r="R64" s="3">
        <v>-900</v>
      </c>
      <c r="S64" s="3">
        <v>1100</v>
      </c>
      <c r="T64" s="3">
        <v>55</v>
      </c>
      <c r="W64" s="17"/>
    </row>
    <row r="65" spans="11:23" x14ac:dyDescent="0.15">
      <c r="K65" s="3" t="s">
        <v>67</v>
      </c>
      <c r="L65" s="3">
        <f>COUNTIF(L2:L51,"&lt;1.033")-COUNTIF(L2:L51,"&lt;0.838")</f>
        <v>13</v>
      </c>
      <c r="Q65" s="3">
        <v>0.49</v>
      </c>
      <c r="R65" s="3">
        <v>-980</v>
      </c>
      <c r="S65" s="3">
        <v>1020</v>
      </c>
      <c r="T65" s="3">
        <v>51</v>
      </c>
      <c r="W65" s="17"/>
    </row>
    <row r="66" spans="11:23" x14ac:dyDescent="0.15">
      <c r="K66" s="3" t="s">
        <v>68</v>
      </c>
      <c r="L66" s="3">
        <f>COUNTIF(L2:L51,"&lt;1.228")-COUNTIF(L2:L51,"&lt;1.033")</f>
        <v>0</v>
      </c>
      <c r="W66" s="17"/>
    </row>
    <row r="67" spans="11:23" x14ac:dyDescent="0.15">
      <c r="K67" s="3" t="s">
        <v>69</v>
      </c>
      <c r="L67" s="3">
        <f>COUNTIF(L2:L51,"&lt;1.423")-COUNTIF(L2:L51,"&lt;1.228")</f>
        <v>0</v>
      </c>
      <c r="W67" s="17"/>
    </row>
    <row r="68" spans="11:23" s="4" customFormat="1" x14ac:dyDescent="0.15">
      <c r="K68" s="20" t="s">
        <v>70</v>
      </c>
      <c r="L68" s="20">
        <f>COUNTIF(L2:L51,"&lt;1.618")-COUNTIF(L2:L51,"&lt;1.423")</f>
        <v>0</v>
      </c>
      <c r="M68" s="20">
        <v>3</v>
      </c>
      <c r="W68" s="20"/>
    </row>
    <row r="69" spans="11:23" x14ac:dyDescent="0.15">
      <c r="K69" s="3" t="s">
        <v>71</v>
      </c>
      <c r="L69" s="3">
        <f>COUNTIF(L2:L51,"&lt;1.813")-COUNTIF(L2:L51,"&lt;1.618")</f>
        <v>0</v>
      </c>
      <c r="M69" s="3">
        <v>6</v>
      </c>
      <c r="W69" s="17"/>
    </row>
    <row r="70" spans="11:23" x14ac:dyDescent="0.15">
      <c r="K70" s="3" t="s">
        <v>72</v>
      </c>
      <c r="L70" s="3">
        <f>COUNTIF(L2:L51,"&lt;2.008")-COUNTIF(L2:L51,"&lt;1.813")</f>
        <v>0</v>
      </c>
      <c r="M70" s="3">
        <v>8</v>
      </c>
      <c r="W70" s="17"/>
    </row>
    <row r="71" spans="11:23" x14ac:dyDescent="0.15">
      <c r="K71" s="3" t="s">
        <v>73</v>
      </c>
      <c r="L71" s="3">
        <f>COUNTIF(L2:L51,"&lt;2.203")-COUNTIF(L2:L51,"&lt;2.008")</f>
        <v>0</v>
      </c>
      <c r="M71" s="3">
        <v>11</v>
      </c>
      <c r="W71" s="3"/>
    </row>
    <row r="72" spans="11:23" x14ac:dyDescent="0.15">
      <c r="K72" s="3" t="s">
        <v>74</v>
      </c>
      <c r="L72" s="3">
        <f>COUNTIF(L2:L51,"&lt;2.398")-COUNTIF(L2:L51,"&lt;2.203")</f>
        <v>0</v>
      </c>
      <c r="M72" s="3">
        <v>14</v>
      </c>
      <c r="W72" s="17"/>
    </row>
    <row r="73" spans="11:23" s="5" customFormat="1" x14ac:dyDescent="0.15">
      <c r="K73" s="21" t="s">
        <v>75</v>
      </c>
      <c r="L73" s="21">
        <f>COUNTIF(L2:L51,"&lt;2.593")-COUNTIF(L2:L51,"&lt;2.398")</f>
        <v>0</v>
      </c>
      <c r="M73" s="21">
        <v>16</v>
      </c>
      <c r="W73" s="21"/>
    </row>
    <row r="74" spans="11:23" x14ac:dyDescent="0.15">
      <c r="K74" s="3" t="s">
        <v>76</v>
      </c>
      <c r="L74" s="3">
        <f>COUNTIF(L2:L51,"&lt;2.788")-COUNTIF(L2:L51,"&lt;2.593")</f>
        <v>0</v>
      </c>
      <c r="M74" s="3">
        <v>14</v>
      </c>
      <c r="W74" s="17"/>
    </row>
    <row r="75" spans="11:23" x14ac:dyDescent="0.15">
      <c r="K75" s="3" t="s">
        <v>77</v>
      </c>
      <c r="L75" s="3">
        <f>COUNTIF(L2:L51,"&lt;2.983")-COUNTIF(L2:L51,"&lt;2.788")</f>
        <v>0</v>
      </c>
      <c r="M75" s="3">
        <v>11</v>
      </c>
      <c r="W75" s="17"/>
    </row>
    <row r="76" spans="11:23" x14ac:dyDescent="0.15">
      <c r="K76" s="3" t="s">
        <v>78</v>
      </c>
      <c r="L76" s="3">
        <f>COUNTIF(L2:L51,"&lt;3.178")-COUNTIF(L2:L51,"&lt;2.983")</f>
        <v>2</v>
      </c>
      <c r="M76" s="3">
        <v>8</v>
      </c>
      <c r="W76" s="17"/>
    </row>
    <row r="77" spans="11:23" x14ac:dyDescent="0.15">
      <c r="K77" s="3" t="s">
        <v>79</v>
      </c>
      <c r="L77" s="3">
        <f>COUNTIF(L2:L51,"&lt;3.373")-COUNTIF(L2:L51,"&lt;3.178")</f>
        <v>0</v>
      </c>
      <c r="M77" s="3">
        <v>6</v>
      </c>
      <c r="W77" s="17"/>
    </row>
    <row r="78" spans="11:23" s="4" customFormat="1" x14ac:dyDescent="0.15">
      <c r="K78" s="20" t="s">
        <v>80</v>
      </c>
      <c r="L78" s="20">
        <f>COUNTIF(L2:L51,"&lt;3.568")-COUNTIF(L2:L51,"&lt;3.373")</f>
        <v>0</v>
      </c>
      <c r="M78" s="20">
        <v>3</v>
      </c>
      <c r="W78" s="20"/>
    </row>
    <row r="79" spans="11:23" x14ac:dyDescent="0.15">
      <c r="K79" s="3" t="s">
        <v>81</v>
      </c>
      <c r="L79" s="3">
        <f>COUNTIF(L2:L51,"&lt;3.763")-COUNTIF(L2:L51,"&lt;3.568")</f>
        <v>0</v>
      </c>
      <c r="W79" s="17"/>
    </row>
    <row r="80" spans="11:23" x14ac:dyDescent="0.15">
      <c r="K80" s="3" t="s">
        <v>82</v>
      </c>
      <c r="L80" s="3">
        <f>COUNTIF(L2:L51,"&lt;3.958")-COUNTIF(L2:L51,"&lt;3.763")</f>
        <v>0</v>
      </c>
      <c r="N80" s="3">
        <v>1.9079999999999999</v>
      </c>
      <c r="O80" s="3">
        <v>0.155</v>
      </c>
      <c r="W80" s="17"/>
    </row>
    <row r="81" spans="11:23" x14ac:dyDescent="0.15">
      <c r="K81" s="3" t="s">
        <v>83</v>
      </c>
      <c r="L81" s="3">
        <f>COUNTIF(L2:L51,"&lt;4.153")-COUNTIF(L2:L51,"&lt;3.958")</f>
        <v>2</v>
      </c>
      <c r="N81" s="3">
        <v>2.5009999999999999</v>
      </c>
      <c r="O81" s="3">
        <v>0.21299999999999999</v>
      </c>
      <c r="W81" s="3"/>
    </row>
    <row r="82" spans="11:23" x14ac:dyDescent="0.15">
      <c r="K82" s="3" t="s">
        <v>84</v>
      </c>
      <c r="L82" s="3">
        <f>COUNTIF(L2:L51,"&lt;4.348")-COUNTIF(L2:L51,"&lt;4.153")</f>
        <v>4</v>
      </c>
      <c r="N82" s="3">
        <v>3.472</v>
      </c>
      <c r="O82" s="3">
        <v>0.29099999999999998</v>
      </c>
      <c r="W82" s="17"/>
    </row>
    <row r="83" spans="11:23" x14ac:dyDescent="0.15">
      <c r="K83" s="3" t="s">
        <v>85</v>
      </c>
      <c r="L83" s="3">
        <f>COUNTIF(L2:L51,"&lt;4.543")-COUNTIF(L2:L51,"&lt;4.348")</f>
        <v>1</v>
      </c>
      <c r="W83" s="17"/>
    </row>
    <row r="84" spans="11:23" x14ac:dyDescent="0.15">
      <c r="K84" s="3" t="s">
        <v>86</v>
      </c>
      <c r="L84" s="3">
        <f>COUNTIF(L2:L51,"&lt;4.738")-COUNTIF(L2:L51,"&lt;4.543")</f>
        <v>1</v>
      </c>
      <c r="W84" s="17"/>
    </row>
    <row r="85" spans="11:23" x14ac:dyDescent="0.15">
      <c r="K85" s="3" t="s">
        <v>87</v>
      </c>
      <c r="L85" s="3">
        <f>COUNTIF(L2:L51,"&lt;4.933")-COUNTIF(L2:L51,"&lt;4.738")</f>
        <v>2</v>
      </c>
      <c r="W85" s="17"/>
    </row>
    <row r="86" spans="11:23" x14ac:dyDescent="0.15">
      <c r="K86" s="3" t="s">
        <v>88</v>
      </c>
      <c r="L86" s="3">
        <f>COUNTIF(L2:L51,"&lt;5.128")-COUNTIF(L2:L51,"&lt;4.933")</f>
        <v>5</v>
      </c>
      <c r="W86" s="17"/>
    </row>
    <row r="87" spans="11:23" x14ac:dyDescent="0.15">
      <c r="K87" s="3" t="s">
        <v>89</v>
      </c>
      <c r="L87" s="3">
        <f>COUNTIF(L2:L51,"&lt;5.323")-COUNTIF(L2:L51,"&lt;5.128")</f>
        <v>3</v>
      </c>
      <c r="W87" s="17"/>
    </row>
    <row r="88" spans="11:23" x14ac:dyDescent="0.15">
      <c r="K88" s="3" t="s">
        <v>90</v>
      </c>
      <c r="L88" s="3">
        <f>COUNTIF(L2:L51,"&lt;5.518")-COUNTIF(L2:L51,"&lt;5.323")</f>
        <v>3</v>
      </c>
      <c r="W88" s="17"/>
    </row>
    <row r="89" spans="11:23" x14ac:dyDescent="0.15">
      <c r="K89" s="3" t="s">
        <v>91</v>
      </c>
      <c r="L89" s="3">
        <f>COUNTIF(L2:L51,"&lt;5.713")-COUNTIF(L2:L51,"&lt;5.518")</f>
        <v>2</v>
      </c>
      <c r="W89" s="17"/>
    </row>
    <row r="90" spans="11:23" x14ac:dyDescent="0.15">
      <c r="K90" s="3" t="s">
        <v>92</v>
      </c>
      <c r="L90" s="3">
        <f>COUNTIF(L2:L51,"&lt;5.908")-COUNTIF(L2:L51,"&lt;5.713")</f>
        <v>3</v>
      </c>
      <c r="W90" s="17"/>
    </row>
    <row r="91" spans="11:23" x14ac:dyDescent="0.15">
      <c r="K91" s="3" t="s">
        <v>93</v>
      </c>
      <c r="L91" s="3">
        <f>COUNTIF(L2:L51,"&lt;6.103")-COUNTIF(L2:L51,"&lt;5.908")</f>
        <v>1</v>
      </c>
      <c r="W91" s="17"/>
    </row>
    <row r="92" spans="11:23" x14ac:dyDescent="0.15">
      <c r="K92" s="3" t="s">
        <v>94</v>
      </c>
      <c r="L92" s="3">
        <f>COUNTIF(L2:L51,"&lt;6.298")-COUNTIF(L2:L51,"&lt;6.103")</f>
        <v>0</v>
      </c>
      <c r="W92" s="17"/>
    </row>
    <row r="93" spans="11:23" x14ac:dyDescent="0.15">
      <c r="K93" s="3" t="s">
        <v>95</v>
      </c>
      <c r="L93" s="3">
        <f>COUNTIF(L2:L51,"&lt;6.493")-COUNTIF(L2:L51,"&lt;6.298")</f>
        <v>0</v>
      </c>
      <c r="W93" s="17"/>
    </row>
    <row r="94" spans="11:23" x14ac:dyDescent="0.15">
      <c r="K94" s="3" t="s">
        <v>96</v>
      </c>
      <c r="L94" s="3">
        <f>COUNTIF(L2:L51,"&lt;6.688")-COUNTIF(L2:L51,"&lt;6.493")</f>
        <v>0</v>
      </c>
      <c r="W94" s="17"/>
    </row>
  </sheetData>
  <phoneticPr fontId="5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E124"/>
  <sheetViews>
    <sheetView topLeftCell="G94" workbookViewId="0">
      <selection activeCell="G1" sqref="A1:XFD128"/>
    </sheetView>
  </sheetViews>
  <sheetFormatPr defaultColWidth="8.875" defaultRowHeight="13.5" x14ac:dyDescent="0.15"/>
  <cols>
    <col min="11" max="12" width="18.25" customWidth="1"/>
    <col min="13" max="14" width="12.875"/>
    <col min="20" max="22" width="12.875"/>
    <col min="23" max="23" width="19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35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719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12.4679870605469</v>
      </c>
      <c r="L4" s="10">
        <v>0.9932861328125</v>
      </c>
      <c r="M4">
        <v>0.73222351074218694</v>
      </c>
      <c r="N4">
        <v>10.1390686035156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5.5025005340576199</v>
      </c>
      <c r="U4">
        <v>5.0746541023254403</v>
      </c>
      <c r="V4">
        <v>4.8636293411254901</v>
      </c>
      <c r="W4" s="17">
        <v>0.21102476119995101</v>
      </c>
      <c r="X4">
        <v>0.63887119293212902</v>
      </c>
      <c r="Y4">
        <v>0.63887119293212902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54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12.1930656433106</v>
      </c>
      <c r="L5" s="10">
        <v>0.93176651000976596</v>
      </c>
      <c r="M5">
        <v>0.68011474609375</v>
      </c>
      <c r="N5">
        <v>9.9960212707519496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4.7625770568847701</v>
      </c>
      <c r="U5">
        <v>4.3940777778625497</v>
      </c>
      <c r="V5">
        <v>4.1864080429077104</v>
      </c>
      <c r="W5" s="17">
        <v>0.20766973495483401</v>
      </c>
      <c r="X5">
        <v>0.576169013977051</v>
      </c>
      <c r="Y5">
        <v>0.576169013977051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356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13.0337867736816</v>
      </c>
      <c r="L6" s="10">
        <v>0.97521209716796897</v>
      </c>
      <c r="M6">
        <v>0.72060394287109397</v>
      </c>
      <c r="N6">
        <v>10.8522796630859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5.5735645294189498</v>
      </c>
      <c r="U6">
        <v>5.1238565444946298</v>
      </c>
      <c r="V6">
        <v>4.9203748703002903</v>
      </c>
      <c r="W6" s="17">
        <v>0.20348167419433599</v>
      </c>
      <c r="X6">
        <v>0.65318965911865201</v>
      </c>
      <c r="Y6">
        <v>0.65318965911865201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62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11.756799697876</v>
      </c>
      <c r="L7" s="10">
        <v>0.95130538940429699</v>
      </c>
      <c r="M7">
        <v>0.69935607910156194</v>
      </c>
      <c r="N7">
        <v>9.4865608215331996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5.0025730133056596</v>
      </c>
      <c r="U7">
        <v>4.6297860145568803</v>
      </c>
      <c r="V7">
        <v>4.4298167228698704</v>
      </c>
      <c r="W7" s="17">
        <v>0.199969291687012</v>
      </c>
      <c r="X7">
        <v>0.57275629043579102</v>
      </c>
      <c r="Y7">
        <v>0.57275629043579102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13.4509773254394</v>
      </c>
      <c r="L8" s="10">
        <v>0.988525390625</v>
      </c>
      <c r="M8">
        <v>0.75197601318359397</v>
      </c>
      <c r="N8">
        <v>11.4816646575928</v>
      </c>
      <c r="O8">
        <v>9</v>
      </c>
      <c r="P8">
        <v>9</v>
      </c>
      <c r="Q8">
        <v>19</v>
      </c>
      <c r="R8" s="16">
        <v>0.47370000000000001</v>
      </c>
      <c r="S8" s="16">
        <f t="shared" si="0"/>
        <v>0.9</v>
      </c>
      <c r="T8">
        <v>5.8592815399169904</v>
      </c>
      <c r="U8">
        <v>5.3764190673828098</v>
      </c>
      <c r="V8">
        <v>5.1852965354919398</v>
      </c>
      <c r="W8" s="17">
        <v>0.191122531890869</v>
      </c>
      <c r="X8">
        <v>0.67398500442504905</v>
      </c>
      <c r="Y8">
        <v>0.67398500442504905</v>
      </c>
      <c r="Z8">
        <v>0.9</v>
      </c>
      <c r="AA8">
        <v>1</v>
      </c>
      <c r="AB8">
        <v>0.52631578947368396</v>
      </c>
      <c r="AC8">
        <v>0.68965517241379304</v>
      </c>
      <c r="AD8">
        <v>0</v>
      </c>
      <c r="AE8">
        <v>0.1</v>
      </c>
    </row>
    <row r="9" spans="1:31" x14ac:dyDescent="0.15">
      <c r="A9" s="6">
        <v>883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13.1649417877197</v>
      </c>
      <c r="L9" s="10">
        <v>0.86118316650390603</v>
      </c>
      <c r="M9">
        <v>0.61101913452148404</v>
      </c>
      <c r="N9">
        <v>11.1692409515381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5.68410301208496</v>
      </c>
      <c r="U9">
        <v>5.2268161773681596</v>
      </c>
      <c r="V9">
        <v>5.0366511344909703</v>
      </c>
      <c r="W9" s="17">
        <v>0.19016504287719699</v>
      </c>
      <c r="X9">
        <v>0.64745187759399403</v>
      </c>
      <c r="Y9">
        <v>0.64745187759399403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451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12.190019607544</v>
      </c>
      <c r="L10" s="10">
        <v>0.95082855224609397</v>
      </c>
      <c r="M10">
        <v>0.73009872436523404</v>
      </c>
      <c r="N10">
        <v>10.2806720733643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4.8340969085693404</v>
      </c>
      <c r="U10">
        <v>4.4434790611267099</v>
      </c>
      <c r="V10">
        <v>4.2598333358764604</v>
      </c>
      <c r="W10" s="17">
        <v>0.183645725250244</v>
      </c>
      <c r="X10">
        <v>0.57426357269287098</v>
      </c>
      <c r="Y10">
        <v>0.57426357269287098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765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12.22727394104</v>
      </c>
      <c r="L11" s="10">
        <v>0.80151748657226596</v>
      </c>
      <c r="M11">
        <v>0.55924224853515603</v>
      </c>
      <c r="N11">
        <v>10.2725009918213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4.8915824890136701</v>
      </c>
      <c r="U11">
        <v>4.49367332458496</v>
      </c>
      <c r="V11">
        <v>4.3103799819946298</v>
      </c>
      <c r="W11" s="17">
        <v>0.183293342590332</v>
      </c>
      <c r="X11">
        <v>0.58120250701904297</v>
      </c>
      <c r="Y11">
        <v>0.58120250701904297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912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12.213865280151399</v>
      </c>
      <c r="L12" s="10">
        <v>0.92794418334960904</v>
      </c>
      <c r="M12">
        <v>0.70276641845703103</v>
      </c>
      <c r="N12">
        <v>10.2881412506103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4.9862308502197301</v>
      </c>
      <c r="U12">
        <v>4.5925183296203604</v>
      </c>
      <c r="V12">
        <v>4.4097390174865696</v>
      </c>
      <c r="W12" s="17">
        <v>0.18277931213378901</v>
      </c>
      <c r="X12">
        <v>0.57649183273315396</v>
      </c>
      <c r="Y12">
        <v>0.57649183273315396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572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12.7640056610107</v>
      </c>
      <c r="L13" s="10">
        <v>0.73766708374023404</v>
      </c>
      <c r="M13">
        <v>0.48704910278320301</v>
      </c>
      <c r="N13">
        <v>10.8563938140869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5.5027923583984402</v>
      </c>
      <c r="U13">
        <v>5.0524420738220197</v>
      </c>
      <c r="V13">
        <v>4.8725714683532697</v>
      </c>
      <c r="W13" s="17">
        <v>0.17987060546875</v>
      </c>
      <c r="X13">
        <v>0.63022089004516602</v>
      </c>
      <c r="Y13">
        <v>0.63022089004516602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288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12.45729637146</v>
      </c>
      <c r="L14" s="10">
        <v>0.75566482543945301</v>
      </c>
      <c r="M14">
        <v>0.504425048828125</v>
      </c>
      <c r="N14">
        <v>10.4894351959228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5.4596500396728498</v>
      </c>
      <c r="U14">
        <v>5.01595163345337</v>
      </c>
      <c r="V14">
        <v>4.8361463546752903</v>
      </c>
      <c r="W14" s="17">
        <v>0.17980527877807601</v>
      </c>
      <c r="X14">
        <v>0.62350368499755904</v>
      </c>
      <c r="Y14">
        <v>0.62350368499755904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732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11.7474555969238</v>
      </c>
      <c r="L15" s="10">
        <v>0.843597412109375</v>
      </c>
      <c r="M15">
        <v>0.61731719970703103</v>
      </c>
      <c r="N15">
        <v>9.8525810241699201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4.9229850769043004</v>
      </c>
      <c r="U15">
        <v>4.5402994155883798</v>
      </c>
      <c r="V15">
        <v>4.3609862327575701</v>
      </c>
      <c r="W15" s="17">
        <v>0.17931318283080999</v>
      </c>
      <c r="X15">
        <v>0.56199884414672896</v>
      </c>
      <c r="Y15">
        <v>0.56199884414672896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457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12.789482116699199</v>
      </c>
      <c r="L16" s="10">
        <v>0.89412307739257801</v>
      </c>
      <c r="M16">
        <v>0.66656494140625</v>
      </c>
      <c r="N16">
        <v>10.9414978027344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5.3102855682373002</v>
      </c>
      <c r="U16">
        <v>4.8847026824951199</v>
      </c>
      <c r="V16">
        <v>4.7091102600097701</v>
      </c>
      <c r="W16" s="17">
        <v>0.17559242248535201</v>
      </c>
      <c r="X16">
        <v>0.60117530822753895</v>
      </c>
      <c r="Y16">
        <v>0.60117530822753895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957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12.638593673706</v>
      </c>
      <c r="L17" s="10">
        <v>0.7596435546875</v>
      </c>
      <c r="M17">
        <v>0.51848602294921897</v>
      </c>
      <c r="N17">
        <v>10.7872982025147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5.7189655303955096</v>
      </c>
      <c r="U17">
        <v>5.2433700561523402</v>
      </c>
      <c r="V17">
        <v>5.0678124427795401</v>
      </c>
      <c r="W17" s="17">
        <v>0.17555761337280301</v>
      </c>
      <c r="X17">
        <v>0.65115308761596702</v>
      </c>
      <c r="Y17">
        <v>0.65115308761596702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136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12.755500793456999</v>
      </c>
      <c r="L18" s="10">
        <v>0.80908584594726596</v>
      </c>
      <c r="M18">
        <v>0.56964111328125</v>
      </c>
      <c r="N18">
        <v>10.879371643066399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5.5790176391601598</v>
      </c>
      <c r="U18">
        <v>5.1174554824829102</v>
      </c>
      <c r="V18">
        <v>4.9434552192687997</v>
      </c>
      <c r="W18" s="17">
        <v>0.174000263214111</v>
      </c>
      <c r="X18">
        <v>0.63556241989135698</v>
      </c>
      <c r="Y18">
        <v>0.63556241989135698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825</v>
      </c>
      <c r="B19">
        <v>20</v>
      </c>
      <c r="C19">
        <v>0</v>
      </c>
      <c r="D19">
        <v>10</v>
      </c>
      <c r="E19">
        <v>10</v>
      </c>
      <c r="F19">
        <v>10</v>
      </c>
      <c r="G19">
        <v>0</v>
      </c>
      <c r="H19">
        <v>10</v>
      </c>
      <c r="I19">
        <v>0</v>
      </c>
      <c r="J19">
        <v>1</v>
      </c>
      <c r="K19" s="3">
        <v>9999</v>
      </c>
      <c r="L19" s="10">
        <v>0.65795135498046897</v>
      </c>
      <c r="M19">
        <v>9999</v>
      </c>
      <c r="N19">
        <v>9999</v>
      </c>
      <c r="O19">
        <v>8</v>
      </c>
      <c r="P19">
        <v>8</v>
      </c>
      <c r="Q19">
        <v>18</v>
      </c>
      <c r="R19" s="16">
        <v>0.44440000000000002</v>
      </c>
      <c r="S19" s="16">
        <f t="shared" si="0"/>
        <v>0.8</v>
      </c>
      <c r="T19">
        <v>4.9412174224853498</v>
      </c>
      <c r="U19">
        <v>4.5952787399292001</v>
      </c>
      <c r="V19">
        <v>4.42324018478394</v>
      </c>
      <c r="W19" s="17">
        <v>0.172038555145264</v>
      </c>
      <c r="X19">
        <v>0.51797723770141602</v>
      </c>
      <c r="Y19">
        <v>0.51797723770141602</v>
      </c>
      <c r="Z19">
        <v>0.8</v>
      </c>
      <c r="AA19">
        <v>1</v>
      </c>
      <c r="AB19">
        <v>0.55555555555555602</v>
      </c>
      <c r="AC19">
        <v>0.71428571428571397</v>
      </c>
      <c r="AD19">
        <v>0</v>
      </c>
      <c r="AE19">
        <v>0.2</v>
      </c>
    </row>
    <row r="20" spans="1:31" x14ac:dyDescent="0.15">
      <c r="A20" s="6">
        <v>96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12.2015647888184</v>
      </c>
      <c r="L20" s="10">
        <v>0.72637939453125</v>
      </c>
      <c r="M20">
        <v>0.482009887695312</v>
      </c>
      <c r="N20">
        <v>10.3064689636231</v>
      </c>
      <c r="O20">
        <v>7</v>
      </c>
      <c r="P20">
        <v>7</v>
      </c>
      <c r="Q20">
        <v>17</v>
      </c>
      <c r="R20" s="16">
        <v>0.4118</v>
      </c>
      <c r="S20" s="16">
        <f t="shared" si="0"/>
        <v>0.7</v>
      </c>
      <c r="T20">
        <v>5.3776931762695304</v>
      </c>
      <c r="U20">
        <v>4.94168996810913</v>
      </c>
      <c r="V20">
        <v>4.77380275726318</v>
      </c>
      <c r="W20" s="17">
        <v>0.16788721084594699</v>
      </c>
      <c r="X20">
        <v>0.60389041900634799</v>
      </c>
      <c r="Y20">
        <v>0.60389041900634799</v>
      </c>
      <c r="Z20">
        <v>0.7</v>
      </c>
      <c r="AA20">
        <v>1</v>
      </c>
      <c r="AB20">
        <v>0.58823529411764697</v>
      </c>
      <c r="AC20">
        <v>0.74074074074074103</v>
      </c>
      <c r="AD20">
        <v>0</v>
      </c>
      <c r="AE20">
        <v>0.3</v>
      </c>
    </row>
    <row r="21" spans="1:31" x14ac:dyDescent="0.15">
      <c r="A21" s="6">
        <v>352</v>
      </c>
      <c r="B21">
        <v>19</v>
      </c>
      <c r="C21">
        <v>1</v>
      </c>
      <c r="D21">
        <v>10</v>
      </c>
      <c r="E21">
        <v>10</v>
      </c>
      <c r="F21">
        <v>10</v>
      </c>
      <c r="G21">
        <v>0</v>
      </c>
      <c r="H21">
        <v>9</v>
      </c>
      <c r="I21">
        <v>1</v>
      </c>
      <c r="J21">
        <v>0.95</v>
      </c>
      <c r="K21" s="3">
        <v>11.84055519104</v>
      </c>
      <c r="L21" s="10">
        <v>0.95348548889160201</v>
      </c>
      <c r="M21">
        <v>0.72431373596191395</v>
      </c>
      <c r="N21">
        <v>9.8050613403320295</v>
      </c>
      <c r="O21">
        <v>6</v>
      </c>
      <c r="P21">
        <v>6</v>
      </c>
      <c r="Q21">
        <v>15</v>
      </c>
      <c r="R21" s="16">
        <v>0.4</v>
      </c>
      <c r="S21" s="16">
        <f t="shared" si="0"/>
        <v>0.6</v>
      </c>
      <c r="T21">
        <v>4.44258689880371</v>
      </c>
      <c r="U21">
        <v>4.1120023727417001</v>
      </c>
      <c r="V21">
        <v>3.9460647106170601</v>
      </c>
      <c r="W21" s="17">
        <v>0.16593766212463401</v>
      </c>
      <c r="X21">
        <v>0.49652218818664601</v>
      </c>
      <c r="Y21">
        <v>0.49652218818664601</v>
      </c>
      <c r="Z21">
        <v>0.6</v>
      </c>
      <c r="AA21">
        <v>0.9</v>
      </c>
      <c r="AB21">
        <v>0.6</v>
      </c>
      <c r="AC21">
        <v>0.72</v>
      </c>
      <c r="AD21">
        <v>0.1</v>
      </c>
      <c r="AE21">
        <v>0.3</v>
      </c>
    </row>
    <row r="22" spans="1:31" x14ac:dyDescent="0.15">
      <c r="A22" s="6">
        <v>423</v>
      </c>
      <c r="B22">
        <v>19</v>
      </c>
      <c r="C22">
        <v>1</v>
      </c>
      <c r="D22">
        <v>10</v>
      </c>
      <c r="E22">
        <v>10</v>
      </c>
      <c r="F22">
        <v>10</v>
      </c>
      <c r="G22">
        <v>0</v>
      </c>
      <c r="H22">
        <v>9</v>
      </c>
      <c r="I22">
        <v>1</v>
      </c>
      <c r="J22">
        <v>0.95</v>
      </c>
      <c r="K22" s="3">
        <v>12.7167263031006</v>
      </c>
      <c r="L22" s="10">
        <v>0.750457763671875</v>
      </c>
      <c r="M22">
        <v>0.52469635009765603</v>
      </c>
      <c r="N22">
        <v>11.038276672363301</v>
      </c>
      <c r="O22">
        <v>8</v>
      </c>
      <c r="P22">
        <v>8</v>
      </c>
      <c r="Q22">
        <v>18</v>
      </c>
      <c r="R22" s="16">
        <v>0.44440000000000002</v>
      </c>
      <c r="S22" s="16">
        <f t="shared" si="0"/>
        <v>0.8</v>
      </c>
      <c r="T22">
        <v>5.4363975524902299</v>
      </c>
      <c r="U22">
        <v>4.9653482437133798</v>
      </c>
      <c r="V22">
        <v>4.8048963546752903</v>
      </c>
      <c r="W22" s="17">
        <v>0.16045188903808599</v>
      </c>
      <c r="X22">
        <v>0.63150119781494096</v>
      </c>
      <c r="Y22">
        <v>0.63150119781494096</v>
      </c>
      <c r="Z22">
        <v>0.8</v>
      </c>
      <c r="AA22">
        <v>1</v>
      </c>
      <c r="AB22">
        <v>0.55555555555555602</v>
      </c>
      <c r="AC22">
        <v>0.71428571428571397</v>
      </c>
      <c r="AD22">
        <v>0</v>
      </c>
      <c r="AE22">
        <v>0.2</v>
      </c>
    </row>
    <row r="23" spans="1:31" x14ac:dyDescent="0.15">
      <c r="A23" s="6">
        <v>354</v>
      </c>
      <c r="B23">
        <v>19</v>
      </c>
      <c r="C23">
        <v>1</v>
      </c>
      <c r="D23">
        <v>10</v>
      </c>
      <c r="E23">
        <v>10</v>
      </c>
      <c r="F23">
        <v>10</v>
      </c>
      <c r="G23">
        <v>0</v>
      </c>
      <c r="H23">
        <v>9</v>
      </c>
      <c r="I23">
        <v>1</v>
      </c>
      <c r="J23">
        <v>0.95</v>
      </c>
      <c r="K23" s="3">
        <v>11.8744087219238</v>
      </c>
      <c r="L23" s="10">
        <v>0.70819473266601596</v>
      </c>
      <c r="M23">
        <v>0.483871459960937</v>
      </c>
      <c r="N23">
        <v>10.163694381713899</v>
      </c>
      <c r="O23">
        <v>8</v>
      </c>
      <c r="P23">
        <v>8</v>
      </c>
      <c r="Q23">
        <v>18</v>
      </c>
      <c r="R23" s="16">
        <v>0.44440000000000002</v>
      </c>
      <c r="S23" s="16">
        <f t="shared" si="0"/>
        <v>0.8</v>
      </c>
      <c r="T23">
        <v>5.0078620910644496</v>
      </c>
      <c r="U23">
        <v>4.6017813682556197</v>
      </c>
      <c r="V23">
        <v>4.4419045448303196</v>
      </c>
      <c r="W23" s="17">
        <v>0.159876823425293</v>
      </c>
      <c r="X23">
        <v>0.56595754623413097</v>
      </c>
      <c r="Y23">
        <v>0.56595754623413097</v>
      </c>
      <c r="Z23">
        <v>0.8</v>
      </c>
      <c r="AA23">
        <v>1</v>
      </c>
      <c r="AB23">
        <v>0.55555555555555602</v>
      </c>
      <c r="AC23">
        <v>0.71428571428571397</v>
      </c>
      <c r="AD23">
        <v>0</v>
      </c>
      <c r="AE23">
        <v>0.2</v>
      </c>
    </row>
    <row r="24" spans="1:31" x14ac:dyDescent="0.15">
      <c r="A24" s="6">
        <v>29</v>
      </c>
      <c r="B24">
        <v>19</v>
      </c>
      <c r="C24">
        <v>1</v>
      </c>
      <c r="D24">
        <v>10</v>
      </c>
      <c r="E24">
        <v>10</v>
      </c>
      <c r="F24">
        <v>10</v>
      </c>
      <c r="G24">
        <v>0</v>
      </c>
      <c r="H24">
        <v>9</v>
      </c>
      <c r="I24">
        <v>1</v>
      </c>
      <c r="J24">
        <v>0.95</v>
      </c>
      <c r="K24" s="3">
        <v>12.5931129455566</v>
      </c>
      <c r="L24" s="10">
        <v>0.74336242675781194</v>
      </c>
      <c r="M24">
        <v>0.52129745483398404</v>
      </c>
      <c r="N24">
        <v>10.9457340240478</v>
      </c>
      <c r="O24">
        <v>8</v>
      </c>
      <c r="P24">
        <v>8</v>
      </c>
      <c r="Q24">
        <v>18</v>
      </c>
      <c r="R24" s="16">
        <v>0.44440000000000002</v>
      </c>
      <c r="S24" s="16">
        <f t="shared" si="0"/>
        <v>0.8</v>
      </c>
      <c r="T24">
        <v>5.3586044311523402</v>
      </c>
      <c r="U24">
        <v>4.8966689109802202</v>
      </c>
      <c r="V24">
        <v>4.73803806304932</v>
      </c>
      <c r="W24" s="17">
        <v>0.15863084793090801</v>
      </c>
      <c r="X24">
        <v>0.62056636810302701</v>
      </c>
      <c r="Y24">
        <v>0.62056636810302701</v>
      </c>
      <c r="Z24">
        <v>0.8</v>
      </c>
      <c r="AA24">
        <v>1</v>
      </c>
      <c r="AB24">
        <v>0.55555555555555602</v>
      </c>
      <c r="AC24">
        <v>0.71428571428571397</v>
      </c>
      <c r="AD24">
        <v>0</v>
      </c>
      <c r="AE24">
        <v>0.2</v>
      </c>
    </row>
    <row r="25" spans="1:31" x14ac:dyDescent="0.15">
      <c r="A25" s="6">
        <v>418</v>
      </c>
      <c r="B25">
        <v>19</v>
      </c>
      <c r="C25">
        <v>1</v>
      </c>
      <c r="D25">
        <v>10</v>
      </c>
      <c r="E25">
        <v>10</v>
      </c>
      <c r="F25">
        <v>10</v>
      </c>
      <c r="G25">
        <v>0</v>
      </c>
      <c r="H25">
        <v>9</v>
      </c>
      <c r="I25">
        <v>1</v>
      </c>
      <c r="J25">
        <v>0.95</v>
      </c>
      <c r="K25" s="3">
        <v>11.902868270874</v>
      </c>
      <c r="L25" s="10">
        <v>0.75605010986328103</v>
      </c>
      <c r="M25">
        <v>0.54892730712890603</v>
      </c>
      <c r="N25">
        <v>10.314151763916</v>
      </c>
      <c r="O25">
        <v>7</v>
      </c>
      <c r="P25">
        <v>7</v>
      </c>
      <c r="Q25">
        <v>17</v>
      </c>
      <c r="R25" s="16">
        <v>0.4118</v>
      </c>
      <c r="S25" s="16">
        <f t="shared" si="0"/>
        <v>0.7</v>
      </c>
      <c r="T25">
        <v>5.3042507171630904</v>
      </c>
      <c r="U25">
        <v>4.87205266952515</v>
      </c>
      <c r="V25">
        <v>4.7202200889587402</v>
      </c>
      <c r="W25" s="17">
        <v>0.151832580566406</v>
      </c>
      <c r="X25">
        <v>0.58403062820434604</v>
      </c>
      <c r="Y25">
        <v>0.58403062820434604</v>
      </c>
      <c r="Z25">
        <v>0.7</v>
      </c>
      <c r="AA25">
        <v>1</v>
      </c>
      <c r="AB25">
        <v>0.58823529411764697</v>
      </c>
      <c r="AC25">
        <v>0.74074074074074103</v>
      </c>
      <c r="AD25">
        <v>0</v>
      </c>
      <c r="AE25">
        <v>0.3</v>
      </c>
    </row>
    <row r="26" spans="1:31" x14ac:dyDescent="0.15">
      <c r="A26" s="6">
        <v>166</v>
      </c>
      <c r="B26">
        <v>18</v>
      </c>
      <c r="C26">
        <v>2</v>
      </c>
      <c r="D26">
        <v>10</v>
      </c>
      <c r="E26">
        <v>10</v>
      </c>
      <c r="F26">
        <v>10</v>
      </c>
      <c r="G26">
        <v>0</v>
      </c>
      <c r="H26">
        <v>8</v>
      </c>
      <c r="I26">
        <v>2</v>
      </c>
      <c r="J26">
        <v>0.9</v>
      </c>
      <c r="K26" s="3">
        <v>10.8035163879394</v>
      </c>
      <c r="L26" s="10">
        <v>0.93937683105468694</v>
      </c>
      <c r="M26">
        <v>0.31304931640625</v>
      </c>
      <c r="N26">
        <v>9.1985492706298793</v>
      </c>
      <c r="O26">
        <v>7</v>
      </c>
      <c r="P26">
        <v>7</v>
      </c>
      <c r="Q26">
        <v>17</v>
      </c>
      <c r="R26" s="16">
        <v>0.4118</v>
      </c>
      <c r="S26" s="16">
        <f t="shared" si="0"/>
        <v>0.7</v>
      </c>
      <c r="T26">
        <v>5.2203483581543004</v>
      </c>
      <c r="U26">
        <v>4.7243938446044904</v>
      </c>
      <c r="V26">
        <v>4.5814142227172896</v>
      </c>
      <c r="W26" s="17">
        <v>0.142979621887207</v>
      </c>
      <c r="X26">
        <v>0.63893413543701205</v>
      </c>
      <c r="Y26">
        <v>0.63893413543701205</v>
      </c>
      <c r="Z26">
        <v>0.7</v>
      </c>
      <c r="AA26">
        <v>1</v>
      </c>
      <c r="AB26">
        <v>0.58823529411764697</v>
      </c>
      <c r="AC26">
        <v>0.74074074074074103</v>
      </c>
      <c r="AD26">
        <v>0</v>
      </c>
      <c r="AE26">
        <v>0.3</v>
      </c>
    </row>
    <row r="27" spans="1:31" s="2" customFormat="1" x14ac:dyDescent="0.15">
      <c r="A27" s="7">
        <v>485</v>
      </c>
      <c r="B27" s="2">
        <v>18</v>
      </c>
      <c r="C27" s="2">
        <v>2</v>
      </c>
      <c r="D27" s="2">
        <v>10</v>
      </c>
      <c r="E27" s="2">
        <v>10</v>
      </c>
      <c r="F27" s="2">
        <v>10</v>
      </c>
      <c r="G27" s="2">
        <v>0</v>
      </c>
      <c r="H27" s="2">
        <v>8</v>
      </c>
      <c r="I27" s="2">
        <v>2</v>
      </c>
      <c r="J27" s="2">
        <v>0.9</v>
      </c>
      <c r="K27" s="11">
        <v>10.011619567871101</v>
      </c>
      <c r="L27" s="11">
        <v>0.92147445678710904</v>
      </c>
      <c r="M27" s="2">
        <v>0.29915618896484403</v>
      </c>
      <c r="N27" s="2">
        <v>8.2511005401611293</v>
      </c>
      <c r="O27" s="2">
        <v>7</v>
      </c>
      <c r="P27" s="2">
        <v>7</v>
      </c>
      <c r="Q27" s="2">
        <v>17</v>
      </c>
      <c r="R27" s="18">
        <v>0.4118</v>
      </c>
      <c r="S27" s="18">
        <f t="shared" si="0"/>
        <v>0.7</v>
      </c>
      <c r="T27" s="2">
        <v>5.3663597106933603</v>
      </c>
      <c r="U27" s="2">
        <v>4.8711075782775897</v>
      </c>
      <c r="V27" s="2">
        <v>4.7304716110229501</v>
      </c>
      <c r="W27" s="11">
        <v>0.140635967254639</v>
      </c>
      <c r="X27" s="2">
        <v>0.63588809967041005</v>
      </c>
      <c r="Y27" s="2">
        <v>0.63588809967041005</v>
      </c>
      <c r="Z27" s="2">
        <v>0.7</v>
      </c>
      <c r="AA27" s="2">
        <v>1</v>
      </c>
      <c r="AB27" s="2">
        <v>0.58823529411764697</v>
      </c>
      <c r="AC27" s="2">
        <v>0.74074074074074103</v>
      </c>
      <c r="AD27" s="2">
        <v>0</v>
      </c>
      <c r="AE27" s="2">
        <v>0.3</v>
      </c>
    </row>
    <row r="28" spans="1:31" x14ac:dyDescent="0.15">
      <c r="A28" s="6">
        <v>43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9.2298812866210902</v>
      </c>
      <c r="L28" s="10">
        <v>6.3182888031005904</v>
      </c>
      <c r="M28">
        <v>6.0869979858398402</v>
      </c>
      <c r="N28">
        <v>4.2744293212890598</v>
      </c>
      <c r="O28">
        <v>0</v>
      </c>
      <c r="P28">
        <v>0</v>
      </c>
      <c r="Q28">
        <v>10</v>
      </c>
      <c r="R28" s="16">
        <v>0</v>
      </c>
      <c r="S28" s="16">
        <f t="shared" si="0"/>
        <v>0</v>
      </c>
      <c r="T28">
        <v>2.9062728881835902</v>
      </c>
      <c r="U28">
        <v>2.8424408435821502</v>
      </c>
      <c r="V28">
        <v>2.3762557506561302</v>
      </c>
      <c r="W28" s="17">
        <v>0.466185092926025</v>
      </c>
      <c r="X28">
        <v>0.53001713752746604</v>
      </c>
      <c r="Y28">
        <v>0.53001713752746604</v>
      </c>
      <c r="Z28">
        <v>0</v>
      </c>
      <c r="AA28">
        <v>1</v>
      </c>
      <c r="AB28">
        <v>1</v>
      </c>
      <c r="AC28">
        <v>1</v>
      </c>
      <c r="AD28">
        <v>0</v>
      </c>
      <c r="AE28">
        <v>1</v>
      </c>
    </row>
    <row r="29" spans="1:31" x14ac:dyDescent="0.15">
      <c r="A29" s="6">
        <v>349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8.5923042297363299</v>
      </c>
      <c r="L29" s="10">
        <v>4.0425281524658203</v>
      </c>
      <c r="M29">
        <v>0.82660675048828103</v>
      </c>
      <c r="N29">
        <v>6.0145702362060502</v>
      </c>
      <c r="O29">
        <v>3</v>
      </c>
      <c r="P29">
        <v>3</v>
      </c>
      <c r="Q29">
        <v>13</v>
      </c>
      <c r="R29" s="16">
        <v>0.23080000000000001</v>
      </c>
      <c r="S29" s="16">
        <f t="shared" si="0"/>
        <v>0.3</v>
      </c>
      <c r="T29">
        <v>3.3683948516845699</v>
      </c>
      <c r="U29">
        <v>2.9685811996460001</v>
      </c>
      <c r="V29">
        <v>2.7886581420898402</v>
      </c>
      <c r="W29" s="17">
        <v>0.17992305755615201</v>
      </c>
      <c r="X29">
        <v>0.57973670959472701</v>
      </c>
      <c r="Y29">
        <v>0.57973670959472701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782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 s="3">
        <v>8.8956718444824201</v>
      </c>
      <c r="L30" s="10">
        <v>7.2895488739013699</v>
      </c>
      <c r="M30">
        <v>7.1729927062988299</v>
      </c>
      <c r="N30">
        <v>5.1872310638427699</v>
      </c>
      <c r="O30">
        <v>0</v>
      </c>
      <c r="P30">
        <v>0</v>
      </c>
      <c r="Q30">
        <v>10</v>
      </c>
      <c r="R30" s="16">
        <v>0</v>
      </c>
      <c r="S30" s="16">
        <f t="shared" si="0"/>
        <v>0</v>
      </c>
      <c r="T30">
        <v>2.13729667663574</v>
      </c>
      <c r="U30">
        <v>2.0931930541992201</v>
      </c>
      <c r="V30">
        <v>1.6500647068023699</v>
      </c>
      <c r="W30" s="17">
        <v>0.44312834739685097</v>
      </c>
      <c r="X30">
        <v>0.48723196983337402</v>
      </c>
      <c r="Y30">
        <v>0.48723196983337402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</row>
    <row r="31" spans="1:31" x14ac:dyDescent="0.15">
      <c r="A31" s="6">
        <v>531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 s="3">
        <v>8.5826892852783203</v>
      </c>
      <c r="L31" s="10">
        <v>4.29248046875</v>
      </c>
      <c r="M31">
        <v>1.9749679565429701</v>
      </c>
      <c r="N31">
        <v>6.8630084991455096</v>
      </c>
      <c r="O31">
        <v>4</v>
      </c>
      <c r="P31">
        <v>4</v>
      </c>
      <c r="Q31">
        <v>14</v>
      </c>
      <c r="R31" s="16">
        <v>0.28570000000000001</v>
      </c>
      <c r="S31" s="16">
        <f t="shared" si="0"/>
        <v>0.4</v>
      </c>
      <c r="T31">
        <v>3.41282081604004</v>
      </c>
      <c r="U31">
        <v>3.0024070739746098</v>
      </c>
      <c r="V31">
        <v>2.8293726444244398</v>
      </c>
      <c r="W31" s="17">
        <v>0.17303442955017101</v>
      </c>
      <c r="X31">
        <v>0.58344817161560103</v>
      </c>
      <c r="Y31">
        <v>0.58344817161560103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259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 s="3">
        <v>7.7890758514404297</v>
      </c>
      <c r="L32" s="10">
        <v>3.7769069671630899</v>
      </c>
      <c r="M32">
        <v>1.3085861206054701</v>
      </c>
      <c r="N32">
        <v>5.9165477752685502</v>
      </c>
      <c r="O32">
        <v>2</v>
      </c>
      <c r="P32">
        <v>2</v>
      </c>
      <c r="Q32">
        <v>12</v>
      </c>
      <c r="R32" s="16">
        <v>0.16669999999999999</v>
      </c>
      <c r="S32" s="16">
        <f t="shared" si="0"/>
        <v>0.2</v>
      </c>
      <c r="T32">
        <v>3.3231391906738299</v>
      </c>
      <c r="U32">
        <v>2.94778251647949</v>
      </c>
      <c r="V32">
        <v>2.7789003849029501</v>
      </c>
      <c r="W32" s="17">
        <v>0.168882131576538</v>
      </c>
      <c r="X32">
        <v>0.54423880577087402</v>
      </c>
      <c r="Y32">
        <v>0.54423880577087402</v>
      </c>
      <c r="Z32">
        <v>0.2</v>
      </c>
      <c r="AA32">
        <v>1</v>
      </c>
      <c r="AB32">
        <v>0.83333333333333304</v>
      </c>
      <c r="AC32">
        <v>0.90909090909090895</v>
      </c>
      <c r="AD32">
        <v>0</v>
      </c>
      <c r="AE32">
        <v>0.8</v>
      </c>
    </row>
    <row r="33" spans="1:31" x14ac:dyDescent="0.15">
      <c r="A33" s="8">
        <v>382</v>
      </c>
      <c r="B33" s="1">
        <v>12</v>
      </c>
      <c r="C33" s="1">
        <v>8</v>
      </c>
      <c r="D33" s="1">
        <v>10</v>
      </c>
      <c r="E33" s="1">
        <v>10</v>
      </c>
      <c r="F33" s="1">
        <v>10</v>
      </c>
      <c r="G33" s="1">
        <v>0</v>
      </c>
      <c r="H33" s="1">
        <v>2</v>
      </c>
      <c r="I33" s="1">
        <v>8</v>
      </c>
      <c r="J33" s="1">
        <v>0.6</v>
      </c>
      <c r="K33" s="12">
        <v>8.3894462585449201</v>
      </c>
      <c r="L33" s="12">
        <v>6.0538787841796902</v>
      </c>
      <c r="M33" s="1">
        <v>1.9577674865722701</v>
      </c>
      <c r="N33" s="1">
        <v>6.5577087402343697</v>
      </c>
      <c r="O33" s="1">
        <v>1</v>
      </c>
      <c r="P33" s="1">
        <v>1</v>
      </c>
      <c r="Q33" s="1">
        <v>11</v>
      </c>
      <c r="R33" s="19">
        <v>9.0899999999999995E-2</v>
      </c>
      <c r="S33" s="19">
        <f t="shared" si="0"/>
        <v>0.1</v>
      </c>
      <c r="T33" s="1">
        <v>2.78518486022949</v>
      </c>
      <c r="U33" s="1">
        <v>2.4400777816772501</v>
      </c>
      <c r="V33" s="1">
        <v>2.2554919719696001</v>
      </c>
      <c r="W33" s="12">
        <v>0.18458580970764199</v>
      </c>
      <c r="X33" s="1">
        <v>0.52969288825988803</v>
      </c>
      <c r="Y33" s="1">
        <v>0.52969288825988803</v>
      </c>
      <c r="Z33" s="1">
        <v>0.1</v>
      </c>
      <c r="AA33" s="1">
        <v>1</v>
      </c>
      <c r="AB33" s="1">
        <v>0.90909090909090895</v>
      </c>
      <c r="AC33" s="1">
        <v>0.952380952380952</v>
      </c>
      <c r="AD33" s="1">
        <v>0</v>
      </c>
      <c r="AE33" s="1">
        <v>0.9</v>
      </c>
    </row>
    <row r="34" spans="1:31" x14ac:dyDescent="0.15">
      <c r="A34" s="6">
        <v>830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 s="3">
        <v>8.7719039916992205</v>
      </c>
      <c r="L34" s="10">
        <v>7.6750564575195304</v>
      </c>
      <c r="M34">
        <v>8.4773979187011701</v>
      </c>
      <c r="N34">
        <v>6.4871406555175799</v>
      </c>
      <c r="O34">
        <v>0</v>
      </c>
      <c r="P34">
        <v>0</v>
      </c>
      <c r="Q34">
        <v>10</v>
      </c>
      <c r="R34" s="16">
        <v>0</v>
      </c>
      <c r="S34" s="16">
        <f t="shared" si="0"/>
        <v>0</v>
      </c>
      <c r="T34">
        <v>2.1371917724609402</v>
      </c>
      <c r="U34">
        <v>2.08469486236572</v>
      </c>
      <c r="V34">
        <v>1.65712606906891</v>
      </c>
      <c r="W34" s="17">
        <v>0.42756879329681402</v>
      </c>
      <c r="X34">
        <v>0.48006570339202898</v>
      </c>
      <c r="Y34">
        <v>0.48006570339202898</v>
      </c>
      <c r="Z34">
        <v>0</v>
      </c>
      <c r="AA34">
        <v>1</v>
      </c>
      <c r="AB34">
        <v>1</v>
      </c>
      <c r="AC34">
        <v>1</v>
      </c>
      <c r="AD34">
        <v>0</v>
      </c>
      <c r="AE34">
        <v>1</v>
      </c>
    </row>
    <row r="35" spans="1:31" x14ac:dyDescent="0.15">
      <c r="A35" s="6">
        <v>613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8.9966316223144496</v>
      </c>
      <c r="L35" s="10">
        <v>5.2555179595947301</v>
      </c>
      <c r="M35">
        <v>4.5550270080566397</v>
      </c>
      <c r="N35">
        <v>4.4839649200439498</v>
      </c>
      <c r="O35">
        <v>3</v>
      </c>
      <c r="P35">
        <v>3</v>
      </c>
      <c r="Q35">
        <v>13</v>
      </c>
      <c r="R35" s="16">
        <v>0.23080000000000001</v>
      </c>
      <c r="S35" s="16">
        <f t="shared" si="0"/>
        <v>0.3</v>
      </c>
      <c r="T35">
        <v>3.2579421997070299</v>
      </c>
      <c r="U35">
        <v>3.11495757102966</v>
      </c>
      <c r="V35">
        <v>2.7076179981231698</v>
      </c>
      <c r="W35" s="17">
        <v>0.40733957290649397</v>
      </c>
      <c r="X35">
        <v>0.55032420158386197</v>
      </c>
      <c r="Y35">
        <v>0.55032420158386197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6">
        <v>19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 s="3">
        <v>8.1937770843505895</v>
      </c>
      <c r="L36" s="10">
        <v>3.8267078399658199</v>
      </c>
      <c r="M36">
        <v>1.1923675537109399</v>
      </c>
      <c r="N36">
        <v>6.5271110534668004</v>
      </c>
      <c r="O36">
        <v>3</v>
      </c>
      <c r="P36">
        <v>3</v>
      </c>
      <c r="Q36">
        <v>13</v>
      </c>
      <c r="R36" s="16">
        <v>0.23080000000000001</v>
      </c>
      <c r="S36" s="16">
        <f t="shared" ref="S36:S69" si="1">O36/E36</f>
        <v>0.3</v>
      </c>
      <c r="T36">
        <v>2.95218086242676</v>
      </c>
      <c r="U36">
        <v>2.5754084587097199</v>
      </c>
      <c r="V36">
        <v>2.42548680305481</v>
      </c>
      <c r="W36" s="17">
        <v>0.149921655654907</v>
      </c>
      <c r="X36">
        <v>0.52669405937194802</v>
      </c>
      <c r="Y36">
        <v>0.52669405937194802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6">
        <v>178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 s="3">
        <v>8.3459815979003906</v>
      </c>
      <c r="L37" s="10">
        <v>5.3242092132568404</v>
      </c>
      <c r="M37">
        <v>4.0853462219238299</v>
      </c>
      <c r="N37">
        <v>3.56581687927246</v>
      </c>
      <c r="O37">
        <v>1</v>
      </c>
      <c r="P37">
        <v>1</v>
      </c>
      <c r="Q37">
        <v>11</v>
      </c>
      <c r="R37" s="16">
        <v>9.0899999999999995E-2</v>
      </c>
      <c r="S37" s="16">
        <f t="shared" si="1"/>
        <v>0.1</v>
      </c>
      <c r="T37">
        <v>2.8318958282470699</v>
      </c>
      <c r="U37">
        <v>2.7203555107116699</v>
      </c>
      <c r="V37">
        <v>2.3155884742736799</v>
      </c>
      <c r="W37" s="17">
        <v>0.404767036437988</v>
      </c>
      <c r="X37">
        <v>0.516307353973389</v>
      </c>
      <c r="Y37">
        <v>0.516307353973389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6">
        <v>215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 s="3">
        <v>8.4589786529540998</v>
      </c>
      <c r="L38" s="10">
        <v>5.7066879272460902</v>
      </c>
      <c r="M38">
        <v>5.0379467010498002</v>
      </c>
      <c r="N38">
        <v>4.1670913696289098</v>
      </c>
      <c r="O38">
        <v>0</v>
      </c>
      <c r="P38">
        <v>0</v>
      </c>
      <c r="Q38">
        <v>10</v>
      </c>
      <c r="R38" s="16">
        <v>0</v>
      </c>
      <c r="S38" s="16">
        <f t="shared" si="1"/>
        <v>0</v>
      </c>
      <c r="T38">
        <v>2.9849777221679701</v>
      </c>
      <c r="U38">
        <v>2.8662428855896001</v>
      </c>
      <c r="V38">
        <v>2.4659724235534699</v>
      </c>
      <c r="W38" s="17">
        <v>0.40027046203613298</v>
      </c>
      <c r="X38">
        <v>0.51900529861450195</v>
      </c>
      <c r="Y38">
        <v>0.51900529861450195</v>
      </c>
      <c r="Z38">
        <v>0</v>
      </c>
      <c r="AA38">
        <v>1</v>
      </c>
      <c r="AB38">
        <v>1</v>
      </c>
      <c r="AC38">
        <v>1</v>
      </c>
      <c r="AD38">
        <v>0</v>
      </c>
      <c r="AE38">
        <v>1</v>
      </c>
    </row>
    <row r="39" spans="1:31" x14ac:dyDescent="0.15">
      <c r="A39" s="6">
        <v>670</v>
      </c>
      <c r="B39">
        <v>18</v>
      </c>
      <c r="C39">
        <v>2</v>
      </c>
      <c r="D39">
        <v>10</v>
      </c>
      <c r="E39">
        <v>10</v>
      </c>
      <c r="F39">
        <v>10</v>
      </c>
      <c r="G39">
        <v>0</v>
      </c>
      <c r="H39">
        <v>8</v>
      </c>
      <c r="I39">
        <v>2</v>
      </c>
      <c r="J39">
        <v>0.9</v>
      </c>
      <c r="K39" s="3">
        <v>11.4275016784668</v>
      </c>
      <c r="L39" s="10">
        <v>3.4490318298339799</v>
      </c>
      <c r="M39">
        <v>2.9004650115966801</v>
      </c>
      <c r="N39">
        <v>7.2302360534668004</v>
      </c>
      <c r="O39">
        <v>3</v>
      </c>
      <c r="P39">
        <v>3</v>
      </c>
      <c r="Q39">
        <v>13</v>
      </c>
      <c r="R39" s="16">
        <v>0.23080000000000001</v>
      </c>
      <c r="S39" s="16">
        <f t="shared" si="1"/>
        <v>0.3</v>
      </c>
      <c r="T39">
        <v>3.5594825744628902</v>
      </c>
      <c r="U39">
        <v>3.3868663311004599</v>
      </c>
      <c r="V39">
        <v>2.9915952682495099</v>
      </c>
      <c r="W39" s="17">
        <v>0.39527106285095198</v>
      </c>
      <c r="X39">
        <v>0.56788730621337902</v>
      </c>
      <c r="Y39">
        <v>0.56788730621337902</v>
      </c>
      <c r="Z39">
        <v>0.3</v>
      </c>
      <c r="AA39">
        <v>1</v>
      </c>
      <c r="AB39">
        <v>0.76923076923076905</v>
      </c>
      <c r="AC39">
        <v>0.86956521739130399</v>
      </c>
      <c r="AD39">
        <v>0</v>
      </c>
      <c r="AE39">
        <v>0.7</v>
      </c>
    </row>
    <row r="40" spans="1:31" x14ac:dyDescent="0.15">
      <c r="A40" s="6">
        <v>539</v>
      </c>
      <c r="B40">
        <v>19</v>
      </c>
      <c r="C40">
        <v>1</v>
      </c>
      <c r="D40">
        <v>10</v>
      </c>
      <c r="E40">
        <v>10</v>
      </c>
      <c r="F40">
        <v>10</v>
      </c>
      <c r="G40">
        <v>0</v>
      </c>
      <c r="H40">
        <v>9</v>
      </c>
      <c r="I40">
        <v>1</v>
      </c>
      <c r="J40">
        <v>0.95</v>
      </c>
      <c r="K40" s="3">
        <v>12.797636032104499</v>
      </c>
      <c r="L40" s="10">
        <v>3.1951885223388699</v>
      </c>
      <c r="M40">
        <v>2.98256111145019</v>
      </c>
      <c r="N40">
        <v>8.5430927276611293</v>
      </c>
      <c r="O40">
        <v>4</v>
      </c>
      <c r="P40">
        <v>4</v>
      </c>
      <c r="Q40">
        <v>14</v>
      </c>
      <c r="R40" s="16">
        <v>0.28570000000000001</v>
      </c>
      <c r="S40" s="16">
        <f t="shared" si="1"/>
        <v>0.4</v>
      </c>
      <c r="T40">
        <v>4.14190673828125</v>
      </c>
      <c r="U40">
        <v>3.9596066474914502</v>
      </c>
      <c r="V40">
        <v>3.5663313865661599</v>
      </c>
      <c r="W40" s="17">
        <v>0.39327526092529302</v>
      </c>
      <c r="X40">
        <v>0.575575351715088</v>
      </c>
      <c r="Y40">
        <v>0.575575351715088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6">
        <v>88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 s="3">
        <v>9.6956272125244105</v>
      </c>
      <c r="L41" s="10">
        <v>4.5290679931640598</v>
      </c>
      <c r="M41">
        <v>1.565185546875</v>
      </c>
      <c r="N41">
        <v>7.9766082763671902</v>
      </c>
      <c r="O41">
        <v>4</v>
      </c>
      <c r="P41">
        <v>4</v>
      </c>
      <c r="Q41">
        <v>14</v>
      </c>
      <c r="R41" s="16">
        <v>0.28570000000000001</v>
      </c>
      <c r="S41" s="16">
        <f t="shared" si="1"/>
        <v>0.4</v>
      </c>
      <c r="T41">
        <v>3.0759716033935498</v>
      </c>
      <c r="U41">
        <v>2.6498761177063002</v>
      </c>
      <c r="V41">
        <v>2.48664426803589</v>
      </c>
      <c r="W41" s="17">
        <v>0.16323184967040999</v>
      </c>
      <c r="X41">
        <v>0.58932733535766602</v>
      </c>
      <c r="Y41">
        <v>0.58932733535766602</v>
      </c>
      <c r="Z41">
        <v>0.4</v>
      </c>
      <c r="AA41">
        <v>1</v>
      </c>
      <c r="AB41">
        <v>0.71428571428571397</v>
      </c>
      <c r="AC41">
        <v>0.83333333333333304</v>
      </c>
      <c r="AD41">
        <v>0</v>
      </c>
      <c r="AE41">
        <v>0.6</v>
      </c>
    </row>
    <row r="42" spans="1:31" x14ac:dyDescent="0.15">
      <c r="A42" s="6">
        <v>379</v>
      </c>
      <c r="B42">
        <v>17</v>
      </c>
      <c r="C42">
        <v>3</v>
      </c>
      <c r="D42">
        <v>10</v>
      </c>
      <c r="E42">
        <v>10</v>
      </c>
      <c r="F42">
        <v>10</v>
      </c>
      <c r="G42">
        <v>0</v>
      </c>
      <c r="H42">
        <v>7</v>
      </c>
      <c r="I42">
        <v>3</v>
      </c>
      <c r="J42">
        <v>0.85</v>
      </c>
      <c r="K42" s="3">
        <v>9.9219417572021502</v>
      </c>
      <c r="L42" s="10">
        <v>4.590576171875</v>
      </c>
      <c r="M42">
        <v>4.0609836578369096</v>
      </c>
      <c r="N42">
        <v>5.8509216308593697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3.4917297363281201</v>
      </c>
      <c r="U42">
        <v>3.3197002410888699</v>
      </c>
      <c r="V42">
        <v>2.9272942543029798</v>
      </c>
      <c r="W42" s="17">
        <v>0.392405986785889</v>
      </c>
      <c r="X42">
        <v>0.56443548202514604</v>
      </c>
      <c r="Y42">
        <v>0.56443548202514604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116</v>
      </c>
      <c r="B43">
        <v>18</v>
      </c>
      <c r="C43">
        <v>2</v>
      </c>
      <c r="D43">
        <v>10</v>
      </c>
      <c r="E43">
        <v>10</v>
      </c>
      <c r="F43">
        <v>10</v>
      </c>
      <c r="G43">
        <v>0</v>
      </c>
      <c r="H43">
        <v>8</v>
      </c>
      <c r="I43">
        <v>2</v>
      </c>
      <c r="J43">
        <v>0.9</v>
      </c>
      <c r="K43" s="3">
        <v>10.695125579834</v>
      </c>
      <c r="L43" s="10">
        <v>3.86113357543945</v>
      </c>
      <c r="M43">
        <v>3.4150371551513699</v>
      </c>
      <c r="N43">
        <v>6.3120250701904297</v>
      </c>
      <c r="O43">
        <v>3</v>
      </c>
      <c r="P43">
        <v>3</v>
      </c>
      <c r="Q43">
        <v>13</v>
      </c>
      <c r="R43" s="16">
        <v>0.23080000000000001</v>
      </c>
      <c r="S43" s="16">
        <f t="shared" si="1"/>
        <v>0.3</v>
      </c>
      <c r="T43">
        <v>4.1133708953857404</v>
      </c>
      <c r="U43">
        <v>3.9187879562377899</v>
      </c>
      <c r="V43">
        <v>3.5277342796325701</v>
      </c>
      <c r="W43" s="17">
        <v>0.391053676605225</v>
      </c>
      <c r="X43">
        <v>0.58563661575317405</v>
      </c>
      <c r="Y43">
        <v>0.58563661575317405</v>
      </c>
      <c r="Z43">
        <v>0.3</v>
      </c>
      <c r="AA43">
        <v>1</v>
      </c>
      <c r="AB43">
        <v>0.76923076923076905</v>
      </c>
      <c r="AC43">
        <v>0.86956521739130399</v>
      </c>
      <c r="AD43">
        <v>0</v>
      </c>
      <c r="AE43">
        <v>0.7</v>
      </c>
    </row>
    <row r="44" spans="1:31" x14ac:dyDescent="0.15">
      <c r="A44" s="6">
        <v>638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8.5881671905517596</v>
      </c>
      <c r="L44" s="10">
        <v>5.4736576080322301</v>
      </c>
      <c r="M44">
        <v>4.4607830047607404</v>
      </c>
      <c r="N44">
        <v>4.2032775878906197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2.98781394958496</v>
      </c>
      <c r="U44">
        <v>2.8401694297790501</v>
      </c>
      <c r="V44">
        <v>2.45045042037964</v>
      </c>
      <c r="W44" s="17">
        <v>0.38971900939941401</v>
      </c>
      <c r="X44">
        <v>0.53736352920532204</v>
      </c>
      <c r="Y44">
        <v>0.53736352920532204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6">
        <v>7</v>
      </c>
      <c r="B45">
        <v>18</v>
      </c>
      <c r="C45">
        <v>2</v>
      </c>
      <c r="D45">
        <v>10</v>
      </c>
      <c r="E45">
        <v>10</v>
      </c>
      <c r="F45">
        <v>10</v>
      </c>
      <c r="G45">
        <v>0</v>
      </c>
      <c r="H45">
        <v>8</v>
      </c>
      <c r="I45">
        <v>2</v>
      </c>
      <c r="J45">
        <v>0.9</v>
      </c>
      <c r="K45" s="3">
        <v>9.7504291534423793</v>
      </c>
      <c r="L45" s="10">
        <v>3.6274681091308598</v>
      </c>
      <c r="M45">
        <v>3.2106761932372998</v>
      </c>
      <c r="N45">
        <v>5.56974220275879</v>
      </c>
      <c r="O45">
        <v>2</v>
      </c>
      <c r="P45">
        <v>2</v>
      </c>
      <c r="Q45">
        <v>12</v>
      </c>
      <c r="R45" s="16">
        <v>0.16669999999999999</v>
      </c>
      <c r="S45" s="16">
        <f t="shared" si="1"/>
        <v>0.2</v>
      </c>
      <c r="T45">
        <v>3.89222908020019</v>
      </c>
      <c r="U45">
        <v>3.7008795738220202</v>
      </c>
      <c r="V45">
        <v>3.3142113685607901</v>
      </c>
      <c r="W45" s="17">
        <v>0.38666820526123102</v>
      </c>
      <c r="X45">
        <v>0.57801771163940396</v>
      </c>
      <c r="Y45">
        <v>0.57801771163940396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x14ac:dyDescent="0.15">
      <c r="A46" s="6">
        <v>660</v>
      </c>
      <c r="B46">
        <v>18</v>
      </c>
      <c r="C46">
        <v>2</v>
      </c>
      <c r="D46">
        <v>10</v>
      </c>
      <c r="E46">
        <v>10</v>
      </c>
      <c r="F46">
        <v>10</v>
      </c>
      <c r="G46">
        <v>0</v>
      </c>
      <c r="H46">
        <v>8</v>
      </c>
      <c r="I46">
        <v>2</v>
      </c>
      <c r="J46">
        <v>0.9</v>
      </c>
      <c r="K46" s="3">
        <v>10.6142921447754</v>
      </c>
      <c r="L46" s="10">
        <v>3.2020072937011701</v>
      </c>
      <c r="M46">
        <v>2.5925750732421902</v>
      </c>
      <c r="N46">
        <v>6.2181873321533203</v>
      </c>
      <c r="O46">
        <v>5</v>
      </c>
      <c r="P46">
        <v>5</v>
      </c>
      <c r="Q46">
        <v>15</v>
      </c>
      <c r="R46" s="16">
        <v>0.33329999999999999</v>
      </c>
      <c r="S46" s="16">
        <f t="shared" si="1"/>
        <v>0.5</v>
      </c>
      <c r="T46">
        <v>4.3932571411132804</v>
      </c>
      <c r="U46">
        <v>4.15511226654053</v>
      </c>
      <c r="V46">
        <v>3.76865577697754</v>
      </c>
      <c r="W46" s="17">
        <v>0.386456489562988</v>
      </c>
      <c r="X46">
        <v>0.62460136413574197</v>
      </c>
      <c r="Y46">
        <v>0.62460136413574197</v>
      </c>
      <c r="Z46">
        <v>0.5</v>
      </c>
      <c r="AA46">
        <v>1</v>
      </c>
      <c r="AB46">
        <v>0.66666666666666696</v>
      </c>
      <c r="AC46">
        <v>0.8</v>
      </c>
      <c r="AD46">
        <v>0</v>
      </c>
      <c r="AE46">
        <v>0.5</v>
      </c>
    </row>
    <row r="47" spans="1:31" x14ac:dyDescent="0.15">
      <c r="A47" s="6">
        <v>887</v>
      </c>
      <c r="B47">
        <v>18</v>
      </c>
      <c r="C47">
        <v>2</v>
      </c>
      <c r="D47">
        <v>10</v>
      </c>
      <c r="E47">
        <v>10</v>
      </c>
      <c r="F47">
        <v>10</v>
      </c>
      <c r="G47">
        <v>0</v>
      </c>
      <c r="H47">
        <v>8</v>
      </c>
      <c r="I47">
        <v>2</v>
      </c>
      <c r="J47">
        <v>0.9</v>
      </c>
      <c r="K47" s="3">
        <v>10.2275581359863</v>
      </c>
      <c r="L47" s="10">
        <v>3.8743839263915998</v>
      </c>
      <c r="M47">
        <v>3.3857994079589799</v>
      </c>
      <c r="N47">
        <v>5.4985122680664098</v>
      </c>
      <c r="O47">
        <v>4</v>
      </c>
      <c r="P47">
        <v>4</v>
      </c>
      <c r="Q47">
        <v>14</v>
      </c>
      <c r="R47" s="16">
        <v>0.28570000000000001</v>
      </c>
      <c r="S47" s="16">
        <f t="shared" si="1"/>
        <v>0.4</v>
      </c>
      <c r="T47">
        <v>4.1704597473144496</v>
      </c>
      <c r="U47">
        <v>3.9681935310363801</v>
      </c>
      <c r="V47">
        <v>3.58179712295532</v>
      </c>
      <c r="W47" s="17">
        <v>0.38639640808105502</v>
      </c>
      <c r="X47">
        <v>0.58866262435913097</v>
      </c>
      <c r="Y47">
        <v>0.58866262435913097</v>
      </c>
      <c r="Z47">
        <v>0.4</v>
      </c>
      <c r="AA47">
        <v>1</v>
      </c>
      <c r="AB47">
        <v>0.71428571428571397</v>
      </c>
      <c r="AC47">
        <v>0.83333333333333304</v>
      </c>
      <c r="AD47">
        <v>0</v>
      </c>
      <c r="AE47">
        <v>0.6</v>
      </c>
    </row>
    <row r="48" spans="1:31" x14ac:dyDescent="0.15">
      <c r="A48" s="8">
        <v>687</v>
      </c>
      <c r="B48" s="1">
        <v>14</v>
      </c>
      <c r="C48" s="1">
        <v>6</v>
      </c>
      <c r="D48" s="1">
        <v>10</v>
      </c>
      <c r="E48" s="1">
        <v>10</v>
      </c>
      <c r="F48" s="1">
        <v>10</v>
      </c>
      <c r="G48" s="1">
        <v>0</v>
      </c>
      <c r="H48" s="1">
        <v>4</v>
      </c>
      <c r="I48" s="1">
        <v>6</v>
      </c>
      <c r="J48" s="1">
        <v>0.7</v>
      </c>
      <c r="K48" s="12">
        <v>8.3900222778320295</v>
      </c>
      <c r="L48" s="12">
        <v>5.8916149139404297</v>
      </c>
      <c r="M48" s="1">
        <v>4.6129894256591797</v>
      </c>
      <c r="N48" s="1">
        <v>4.1149749755859402</v>
      </c>
      <c r="O48" s="1">
        <v>1</v>
      </c>
      <c r="P48" s="1">
        <v>1</v>
      </c>
      <c r="Q48" s="1">
        <v>11</v>
      </c>
      <c r="R48" s="19">
        <v>9.0899999999999995E-2</v>
      </c>
      <c r="S48" s="19">
        <f t="shared" si="1"/>
        <v>0.1</v>
      </c>
      <c r="T48" s="1">
        <v>2.75750732421875</v>
      </c>
      <c r="U48" s="1">
        <v>2.6343932151794398</v>
      </c>
      <c r="V48" s="1">
        <v>2.2495560646057098</v>
      </c>
      <c r="W48" s="12">
        <v>0.38483715057373102</v>
      </c>
      <c r="X48" s="1">
        <v>0.507951259613037</v>
      </c>
      <c r="Y48" s="1">
        <v>0.507951259613037</v>
      </c>
      <c r="Z48" s="1">
        <v>0.1</v>
      </c>
      <c r="AA48" s="1">
        <v>1</v>
      </c>
      <c r="AB48" s="1">
        <v>0.90909090909090895</v>
      </c>
      <c r="AC48" s="1">
        <v>0.952380952380952</v>
      </c>
      <c r="AD48" s="1">
        <v>0</v>
      </c>
      <c r="AE48" s="1">
        <v>0.9</v>
      </c>
    </row>
    <row r="49" spans="1:31" x14ac:dyDescent="0.15">
      <c r="A49" s="8">
        <v>937</v>
      </c>
      <c r="B49" s="1">
        <v>15</v>
      </c>
      <c r="C49" s="1">
        <v>5</v>
      </c>
      <c r="D49" s="1">
        <v>10</v>
      </c>
      <c r="E49" s="1">
        <v>10</v>
      </c>
      <c r="F49" s="1">
        <v>10</v>
      </c>
      <c r="G49" s="1">
        <v>0</v>
      </c>
      <c r="H49" s="1">
        <v>5</v>
      </c>
      <c r="I49" s="1">
        <v>5</v>
      </c>
      <c r="J49" s="1">
        <v>0.75</v>
      </c>
      <c r="K49" s="12">
        <v>8.2729797363281197</v>
      </c>
      <c r="L49" s="12">
        <v>5.7072124481201199</v>
      </c>
      <c r="M49" s="1">
        <v>4.9558658599853498</v>
      </c>
      <c r="N49" s="1">
        <v>3.6288471221923801</v>
      </c>
      <c r="O49" s="1">
        <v>1</v>
      </c>
      <c r="P49" s="1">
        <v>1</v>
      </c>
      <c r="Q49" s="1">
        <v>11</v>
      </c>
      <c r="R49" s="19">
        <v>9.0899999999999995E-2</v>
      </c>
      <c r="S49" s="19">
        <f t="shared" si="1"/>
        <v>0.1</v>
      </c>
      <c r="T49" s="1">
        <v>2.7701549530029301</v>
      </c>
      <c r="U49" s="1">
        <v>2.6610579490661599</v>
      </c>
      <c r="V49" s="1">
        <v>2.27631616592407</v>
      </c>
      <c r="W49" s="12">
        <v>0.38474178314209001</v>
      </c>
      <c r="X49" s="1">
        <v>0.49383878707885698</v>
      </c>
      <c r="Y49" s="1">
        <v>0.49383878707885698</v>
      </c>
      <c r="Z49" s="1">
        <v>0.1</v>
      </c>
      <c r="AA49" s="1">
        <v>1</v>
      </c>
      <c r="AB49" s="1">
        <v>0.90909090909090895</v>
      </c>
      <c r="AC49" s="1">
        <v>0.952380952380952</v>
      </c>
      <c r="AD49" s="1">
        <v>0</v>
      </c>
      <c r="AE49" s="1">
        <v>0.9</v>
      </c>
    </row>
    <row r="50" spans="1:31" x14ac:dyDescent="0.15">
      <c r="A50" s="6">
        <v>479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8.4685764312744105</v>
      </c>
      <c r="L50" s="10">
        <v>5.1287879943847701</v>
      </c>
      <c r="M50">
        <v>3.6624755859375</v>
      </c>
      <c r="N50">
        <v>3.7469463348388699</v>
      </c>
      <c r="O50">
        <v>2</v>
      </c>
      <c r="P50">
        <v>2</v>
      </c>
      <c r="Q50">
        <v>12</v>
      </c>
      <c r="R50" s="16">
        <v>0.16669999999999999</v>
      </c>
      <c r="S50" s="16">
        <f t="shared" si="1"/>
        <v>0.2</v>
      </c>
      <c r="T50">
        <v>3.0307636260986301</v>
      </c>
      <c r="U50">
        <v>2.8745484352111799</v>
      </c>
      <c r="V50">
        <v>2.4898514747619598</v>
      </c>
      <c r="W50" s="17">
        <v>0.38469696044921903</v>
      </c>
      <c r="X50">
        <v>0.54091215133667003</v>
      </c>
      <c r="Y50">
        <v>0.54091215133667003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92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 s="3">
        <v>8.2816715240478498</v>
      </c>
      <c r="L51" s="10">
        <v>4.3887615203857404</v>
      </c>
      <c r="M51">
        <v>1.91437911987305</v>
      </c>
      <c r="N51">
        <v>5.6083049774169904</v>
      </c>
      <c r="O51">
        <v>2</v>
      </c>
      <c r="P51">
        <v>2</v>
      </c>
      <c r="Q51">
        <v>12</v>
      </c>
      <c r="R51" s="16">
        <v>0.16669999999999999</v>
      </c>
      <c r="S51" s="16">
        <f t="shared" si="1"/>
        <v>0.2</v>
      </c>
      <c r="T51">
        <v>2.58152198791504</v>
      </c>
      <c r="U51">
        <v>2.3149232864379901</v>
      </c>
      <c r="V51">
        <v>2.09356021881104</v>
      </c>
      <c r="W51" s="17">
        <v>0.22136306762695299</v>
      </c>
      <c r="X51">
        <v>0.48796176910400402</v>
      </c>
      <c r="Y51">
        <v>0.48796176910400402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6">
        <v>45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9.7148513793945295</v>
      </c>
      <c r="L52" s="10">
        <v>5.0772686004638699</v>
      </c>
      <c r="M52">
        <v>4.31158447265625</v>
      </c>
      <c r="N52">
        <v>5.8151054382324201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2.9872684478759801</v>
      </c>
      <c r="U52">
        <v>2.8193924427032502</v>
      </c>
      <c r="V52">
        <v>2.4367551803588898</v>
      </c>
      <c r="W52" s="17">
        <v>0.38263726234436002</v>
      </c>
      <c r="X52">
        <v>0.55051326751708995</v>
      </c>
      <c r="Y52">
        <v>0.55051326751708995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6">
        <v>70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9.0762062072753906</v>
      </c>
      <c r="L53" s="10">
        <v>4.4665241241455096</v>
      </c>
      <c r="M53">
        <v>3.2010879516601598</v>
      </c>
      <c r="N53">
        <v>4.5192203521728498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3.2431716918945299</v>
      </c>
      <c r="U53">
        <v>3.0643384456634499</v>
      </c>
      <c r="V53">
        <v>2.6821017265319802</v>
      </c>
      <c r="W53" s="17">
        <v>0.38223671913147</v>
      </c>
      <c r="X53">
        <v>0.56106996536254905</v>
      </c>
      <c r="Y53">
        <v>0.56106996536254905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8">
        <v>708</v>
      </c>
      <c r="B54" s="1">
        <v>15</v>
      </c>
      <c r="C54" s="1">
        <v>5</v>
      </c>
      <c r="D54" s="1">
        <v>10</v>
      </c>
      <c r="E54" s="1">
        <v>10</v>
      </c>
      <c r="F54" s="1">
        <v>10</v>
      </c>
      <c r="G54" s="1">
        <v>0</v>
      </c>
      <c r="H54" s="1">
        <v>5</v>
      </c>
      <c r="I54" s="1">
        <v>5</v>
      </c>
      <c r="J54" s="1">
        <v>0.75</v>
      </c>
      <c r="K54" s="12">
        <v>8.7745628356933594</v>
      </c>
      <c r="L54" s="12">
        <v>5.1227645874023402</v>
      </c>
      <c r="M54" s="1">
        <v>3.5468273162841801</v>
      </c>
      <c r="N54" s="1">
        <v>4.1517295837402299</v>
      </c>
      <c r="O54" s="1">
        <v>2</v>
      </c>
      <c r="P54" s="1">
        <v>2</v>
      </c>
      <c r="Q54" s="1">
        <v>12</v>
      </c>
      <c r="R54" s="19">
        <v>0.16669999999999999</v>
      </c>
      <c r="S54" s="19">
        <f t="shared" si="1"/>
        <v>0.2</v>
      </c>
      <c r="T54" s="1">
        <v>2.9684677124023402</v>
      </c>
      <c r="U54" s="1">
        <v>2.8054153919220002</v>
      </c>
      <c r="V54" s="1">
        <v>2.4249863624572701</v>
      </c>
      <c r="W54" s="12">
        <v>0.38042902946472201</v>
      </c>
      <c r="X54" s="1">
        <v>0.54348134994506803</v>
      </c>
      <c r="Y54" s="1">
        <v>0.54348134994506803</v>
      </c>
      <c r="Z54" s="1">
        <v>0.2</v>
      </c>
      <c r="AA54" s="1">
        <v>1</v>
      </c>
      <c r="AB54" s="1">
        <v>0.83333333333333304</v>
      </c>
      <c r="AC54" s="1">
        <v>0.90909090909090895</v>
      </c>
      <c r="AD54" s="1">
        <v>0</v>
      </c>
      <c r="AE54" s="1">
        <v>0.8</v>
      </c>
    </row>
    <row r="55" spans="1:31" x14ac:dyDescent="0.15">
      <c r="A55" s="6">
        <v>426</v>
      </c>
      <c r="B55">
        <v>19</v>
      </c>
      <c r="C55">
        <v>1</v>
      </c>
      <c r="D55">
        <v>10</v>
      </c>
      <c r="E55">
        <v>10</v>
      </c>
      <c r="F55">
        <v>10</v>
      </c>
      <c r="G55">
        <v>0</v>
      </c>
      <c r="H55">
        <v>9</v>
      </c>
      <c r="I55">
        <v>1</v>
      </c>
      <c r="J55">
        <v>0.95</v>
      </c>
      <c r="K55" s="3">
        <v>12.76491355896</v>
      </c>
      <c r="L55" s="10">
        <v>3.09232521057129</v>
      </c>
      <c r="M55">
        <v>2.9012107849121098</v>
      </c>
      <c r="N55">
        <v>8.8361930847168004</v>
      </c>
      <c r="O55">
        <v>4</v>
      </c>
      <c r="P55">
        <v>4</v>
      </c>
      <c r="Q55">
        <v>14</v>
      </c>
      <c r="R55" s="16">
        <v>0.28570000000000001</v>
      </c>
      <c r="S55" s="16">
        <f t="shared" si="1"/>
        <v>0.4</v>
      </c>
      <c r="T55">
        <v>4.0366325378418004</v>
      </c>
      <c r="U55">
        <v>3.8388867378234899</v>
      </c>
      <c r="V55">
        <v>3.4590210914611799</v>
      </c>
      <c r="W55" s="17">
        <v>0.37986564636230502</v>
      </c>
      <c r="X55">
        <v>0.57761144638061501</v>
      </c>
      <c r="Y55">
        <v>0.57761144638061501</v>
      </c>
      <c r="Z55">
        <v>0.4</v>
      </c>
      <c r="AA55">
        <v>1</v>
      </c>
      <c r="AB55">
        <v>0.71428571428571397</v>
      </c>
      <c r="AC55">
        <v>0.83333333333333304</v>
      </c>
      <c r="AD55">
        <v>0</v>
      </c>
      <c r="AE55">
        <v>0.6</v>
      </c>
    </row>
    <row r="56" spans="1:31" x14ac:dyDescent="0.15">
      <c r="A56" s="6">
        <v>420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8.9019279479980504</v>
      </c>
      <c r="L56" s="10">
        <v>4.2809696197509801</v>
      </c>
      <c r="M56">
        <v>3.0007476806640598</v>
      </c>
      <c r="N56">
        <v>4.5010414123535201</v>
      </c>
      <c r="O56">
        <v>2</v>
      </c>
      <c r="P56">
        <v>2</v>
      </c>
      <c r="Q56">
        <v>12</v>
      </c>
      <c r="R56" s="16">
        <v>0.16669999999999999</v>
      </c>
      <c r="S56" s="16">
        <f t="shared" si="1"/>
        <v>0.2</v>
      </c>
      <c r="T56">
        <v>3.5607547760009801</v>
      </c>
      <c r="U56">
        <v>3.3618261814117401</v>
      </c>
      <c r="V56">
        <v>2.9829249382018999</v>
      </c>
      <c r="W56" s="17">
        <v>0.37890124320983898</v>
      </c>
      <c r="X56">
        <v>0.57782983779907204</v>
      </c>
      <c r="Y56">
        <v>0.57782983779907204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677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9.2551898956298793</v>
      </c>
      <c r="L57" s="10">
        <v>4.9342117309570304</v>
      </c>
      <c r="M57">
        <v>4.1494674682617196</v>
      </c>
      <c r="N57">
        <v>5.2397689819335902</v>
      </c>
      <c r="O57">
        <v>2</v>
      </c>
      <c r="P57">
        <v>2</v>
      </c>
      <c r="Q57">
        <v>12</v>
      </c>
      <c r="R57" s="16">
        <v>0.16669999999999999</v>
      </c>
      <c r="S57" s="16">
        <f t="shared" si="1"/>
        <v>0.2</v>
      </c>
      <c r="T57">
        <v>3.0286159515380899</v>
      </c>
      <c r="U57">
        <v>2.8630344867706299</v>
      </c>
      <c r="V57">
        <v>2.4851291179657</v>
      </c>
      <c r="W57" s="17">
        <v>0.37790536880493197</v>
      </c>
      <c r="X57">
        <v>0.54348683357238803</v>
      </c>
      <c r="Y57">
        <v>0.54348683357238803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6">
        <v>591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 s="3">
        <v>8.76611328125</v>
      </c>
      <c r="L58" s="10">
        <v>5.0750255584716797</v>
      </c>
      <c r="M58">
        <v>3.61763572692871</v>
      </c>
      <c r="N58">
        <v>4.4674015045165998</v>
      </c>
      <c r="O58">
        <v>1</v>
      </c>
      <c r="P58">
        <v>1</v>
      </c>
      <c r="Q58">
        <v>11</v>
      </c>
      <c r="R58" s="16">
        <v>9.0899999999999995E-2</v>
      </c>
      <c r="S58" s="16">
        <f t="shared" si="1"/>
        <v>0.1</v>
      </c>
      <c r="T58">
        <v>3.1106719970703098</v>
      </c>
      <c r="U58">
        <v>2.9294884204864502</v>
      </c>
      <c r="V58">
        <v>2.5516297817230198</v>
      </c>
      <c r="W58" s="17">
        <v>0.37785863876342801</v>
      </c>
      <c r="X58">
        <v>0.55904221534729004</v>
      </c>
      <c r="Y58">
        <v>0.55904221534729004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6">
        <v>98</v>
      </c>
      <c r="B59">
        <v>18</v>
      </c>
      <c r="C59">
        <v>2</v>
      </c>
      <c r="D59">
        <v>10</v>
      </c>
      <c r="E59">
        <v>10</v>
      </c>
      <c r="F59">
        <v>10</v>
      </c>
      <c r="G59">
        <v>0</v>
      </c>
      <c r="H59">
        <v>8</v>
      </c>
      <c r="I59">
        <v>2</v>
      </c>
      <c r="J59">
        <v>0.9</v>
      </c>
      <c r="K59" s="3">
        <v>9.8297519683837908</v>
      </c>
      <c r="L59" s="10">
        <v>4.0625991821289098</v>
      </c>
      <c r="M59">
        <v>3.78593826293945</v>
      </c>
      <c r="N59">
        <v>5.8256168365478498</v>
      </c>
      <c r="O59">
        <v>3</v>
      </c>
      <c r="P59">
        <v>3</v>
      </c>
      <c r="Q59">
        <v>13</v>
      </c>
      <c r="R59" s="16">
        <v>0.23080000000000001</v>
      </c>
      <c r="S59" s="16">
        <f t="shared" si="1"/>
        <v>0.3</v>
      </c>
      <c r="T59">
        <v>3.76481056213379</v>
      </c>
      <c r="U59">
        <v>3.5798575878143302</v>
      </c>
      <c r="V59">
        <v>3.2034485340118399</v>
      </c>
      <c r="W59" s="17">
        <v>0.37640905380249001</v>
      </c>
      <c r="X59">
        <v>0.56136202812194802</v>
      </c>
      <c r="Y59">
        <v>0.56136202812194802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x14ac:dyDescent="0.15">
      <c r="A60" s="6">
        <v>563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 s="3">
        <v>8.5498504638671893</v>
      </c>
      <c r="L60" s="10">
        <v>5.67376708984375</v>
      </c>
      <c r="M60">
        <v>4.30523681640625</v>
      </c>
      <c r="N60">
        <v>4.9093284606933603</v>
      </c>
      <c r="O60">
        <v>1</v>
      </c>
      <c r="P60">
        <v>1</v>
      </c>
      <c r="Q60">
        <v>11</v>
      </c>
      <c r="R60" s="16">
        <v>9.0899999999999995E-2</v>
      </c>
      <c r="S60" s="16">
        <f t="shared" si="1"/>
        <v>0.1</v>
      </c>
      <c r="T60">
        <v>3.0093879699707</v>
      </c>
      <c r="U60">
        <v>2.82489061355591</v>
      </c>
      <c r="V60">
        <v>2.47087574005127</v>
      </c>
      <c r="W60" s="17">
        <v>0.354014873504639</v>
      </c>
      <c r="X60">
        <v>0.53851222991943404</v>
      </c>
      <c r="Y60">
        <v>0.53851222991943404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x14ac:dyDescent="0.15">
      <c r="A61" s="6">
        <v>852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 s="3">
        <v>8.5688190460205096</v>
      </c>
      <c r="L61" s="10">
        <v>5.22599220275879</v>
      </c>
      <c r="M61">
        <v>4.24234962463379</v>
      </c>
      <c r="N61">
        <v>4.7183780670165998</v>
      </c>
      <c r="O61">
        <v>1</v>
      </c>
      <c r="P61">
        <v>1</v>
      </c>
      <c r="Q61">
        <v>11</v>
      </c>
      <c r="R61" s="16">
        <v>9.0899999999999995E-2</v>
      </c>
      <c r="S61" s="16">
        <f t="shared" si="1"/>
        <v>0.1</v>
      </c>
      <c r="T61">
        <v>2.7362594604492201</v>
      </c>
      <c r="U61">
        <v>2.5792355537414502</v>
      </c>
      <c r="V61">
        <v>2.2255337238311799</v>
      </c>
      <c r="W61" s="17">
        <v>0.35370182991027799</v>
      </c>
      <c r="X61">
        <v>0.51072573661804199</v>
      </c>
      <c r="Y61">
        <v>0.51072573661804199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x14ac:dyDescent="0.15">
      <c r="A62" s="8">
        <v>552</v>
      </c>
      <c r="B62" s="1">
        <v>16</v>
      </c>
      <c r="C62" s="1">
        <v>4</v>
      </c>
      <c r="D62" s="1">
        <v>10</v>
      </c>
      <c r="E62" s="1">
        <v>10</v>
      </c>
      <c r="F62" s="1">
        <v>10</v>
      </c>
      <c r="G62" s="1">
        <v>0</v>
      </c>
      <c r="H62" s="1">
        <v>6</v>
      </c>
      <c r="I62" s="1">
        <v>4</v>
      </c>
      <c r="J62" s="1">
        <v>0.8</v>
      </c>
      <c r="K62" s="12">
        <v>9.2559547424316406</v>
      </c>
      <c r="L62" s="12">
        <v>4.1378879547119096</v>
      </c>
      <c r="M62" s="1">
        <v>2.82206153869629</v>
      </c>
      <c r="N62" s="1">
        <v>5.2405490875244096</v>
      </c>
      <c r="O62" s="1">
        <v>3</v>
      </c>
      <c r="P62" s="1">
        <v>3</v>
      </c>
      <c r="Q62" s="1">
        <v>13</v>
      </c>
      <c r="R62" s="19">
        <v>0.23080000000000001</v>
      </c>
      <c r="S62" s="19">
        <f t="shared" si="1"/>
        <v>0.3</v>
      </c>
      <c r="T62" s="1">
        <v>3.5596675872802699</v>
      </c>
      <c r="U62" s="1">
        <v>3.3212480545043901</v>
      </c>
      <c r="V62" s="1">
        <v>2.9677696228027299</v>
      </c>
      <c r="W62" s="12">
        <v>0.35347843170165999</v>
      </c>
      <c r="X62" s="1">
        <v>0.59189796447753895</v>
      </c>
      <c r="Y62" s="1">
        <v>0.59189796447753895</v>
      </c>
      <c r="Z62" s="1">
        <v>0.3</v>
      </c>
      <c r="AA62" s="1">
        <v>1</v>
      </c>
      <c r="AB62" s="1">
        <v>0.76923076923076905</v>
      </c>
      <c r="AC62" s="1">
        <v>0.86956521739130399</v>
      </c>
      <c r="AD62" s="1">
        <v>0</v>
      </c>
      <c r="AE62" s="1">
        <v>0.7</v>
      </c>
    </row>
    <row r="63" spans="1:31" x14ac:dyDescent="0.15">
      <c r="A63" s="6">
        <v>506</v>
      </c>
      <c r="B63">
        <v>16</v>
      </c>
      <c r="C63">
        <v>4</v>
      </c>
      <c r="D63">
        <v>10</v>
      </c>
      <c r="E63">
        <v>10</v>
      </c>
      <c r="F63">
        <v>10</v>
      </c>
      <c r="G63">
        <v>0</v>
      </c>
      <c r="H63">
        <v>6</v>
      </c>
      <c r="I63">
        <v>4</v>
      </c>
      <c r="J63">
        <v>0.8</v>
      </c>
      <c r="K63" s="3">
        <v>9.1073722839355504</v>
      </c>
      <c r="L63" s="10">
        <v>4.0065002441406197</v>
      </c>
      <c r="M63">
        <v>2.60190773010254</v>
      </c>
      <c r="N63">
        <v>4.9899616241455096</v>
      </c>
      <c r="O63">
        <v>2</v>
      </c>
      <c r="P63">
        <v>2</v>
      </c>
      <c r="Q63">
        <v>12</v>
      </c>
      <c r="R63" s="16">
        <v>0.16669999999999999</v>
      </c>
      <c r="S63" s="16">
        <f t="shared" si="1"/>
        <v>0.2</v>
      </c>
      <c r="T63">
        <v>3.3818607330322301</v>
      </c>
      <c r="U63">
        <v>3.1554019451141402</v>
      </c>
      <c r="V63">
        <v>2.8022875785827601</v>
      </c>
      <c r="W63" s="17">
        <v>0.35311436653137201</v>
      </c>
      <c r="X63">
        <v>0.579573154449463</v>
      </c>
      <c r="Y63">
        <v>0.579573154449463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6">
        <v>250</v>
      </c>
      <c r="B64">
        <v>16</v>
      </c>
      <c r="C64">
        <v>4</v>
      </c>
      <c r="D64">
        <v>10</v>
      </c>
      <c r="E64">
        <v>10</v>
      </c>
      <c r="F64">
        <v>10</v>
      </c>
      <c r="G64">
        <v>0</v>
      </c>
      <c r="H64">
        <v>6</v>
      </c>
      <c r="I64">
        <v>4</v>
      </c>
      <c r="J64">
        <v>0.8</v>
      </c>
      <c r="K64" s="3">
        <v>8.3119583129882795</v>
      </c>
      <c r="L64" s="10">
        <v>4.5604057312011701</v>
      </c>
      <c r="M64">
        <v>3.7283515930175799</v>
      </c>
      <c r="N64">
        <v>4.1724529266357404</v>
      </c>
      <c r="O64">
        <v>1</v>
      </c>
      <c r="P64">
        <v>1</v>
      </c>
      <c r="Q64">
        <v>11</v>
      </c>
      <c r="R64" s="16">
        <v>9.0899999999999995E-2</v>
      </c>
      <c r="S64" s="16">
        <f t="shared" si="1"/>
        <v>0.1</v>
      </c>
      <c r="T64">
        <v>3.3369064331054701</v>
      </c>
      <c r="U64">
        <v>3.1735212802886998</v>
      </c>
      <c r="V64">
        <v>2.8205635547637899</v>
      </c>
      <c r="W64" s="17">
        <v>0.35295772552490201</v>
      </c>
      <c r="X64">
        <v>0.51634287834167503</v>
      </c>
      <c r="Y64">
        <v>0.51634287834167503</v>
      </c>
      <c r="Z64">
        <v>0.1</v>
      </c>
      <c r="AA64">
        <v>1</v>
      </c>
      <c r="AB64">
        <v>0.90909090909090895</v>
      </c>
      <c r="AC64">
        <v>0.952380952380952</v>
      </c>
      <c r="AD64">
        <v>0</v>
      </c>
      <c r="AE64">
        <v>0.9</v>
      </c>
    </row>
    <row r="65" spans="1:31" x14ac:dyDescent="0.15">
      <c r="A65" s="6">
        <v>587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 s="3">
        <v>8.2319660186767596</v>
      </c>
      <c r="L65" s="10">
        <v>5.0684471130371103</v>
      </c>
      <c r="M65">
        <v>3.7462863922119101</v>
      </c>
      <c r="N65">
        <v>3.6827239990234402</v>
      </c>
      <c r="O65">
        <v>2</v>
      </c>
      <c r="P65">
        <v>2</v>
      </c>
      <c r="Q65">
        <v>11</v>
      </c>
      <c r="R65" s="16">
        <v>0.18179999999999999</v>
      </c>
      <c r="S65" s="16">
        <f t="shared" si="1"/>
        <v>0.2</v>
      </c>
      <c r="T65">
        <v>2.89594650268555</v>
      </c>
      <c r="U65">
        <v>2.7373065948486301</v>
      </c>
      <c r="V65">
        <v>2.3844659328460698</v>
      </c>
      <c r="W65" s="17">
        <v>0.35284066200256298</v>
      </c>
      <c r="X65">
        <v>0.51148056983947798</v>
      </c>
      <c r="Y65">
        <v>0.51148056983947798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6">
        <v>230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 s="3">
        <v>8.4192085266113299</v>
      </c>
      <c r="L66" s="10">
        <v>5.07625389099121</v>
      </c>
      <c r="M66">
        <v>4.0425281524658203</v>
      </c>
      <c r="N66">
        <v>4.6184463500976598</v>
      </c>
      <c r="O66">
        <v>1</v>
      </c>
      <c r="P66">
        <v>1</v>
      </c>
      <c r="Q66">
        <v>11</v>
      </c>
      <c r="R66" s="16">
        <v>9.0899999999999995E-2</v>
      </c>
      <c r="S66" s="16">
        <f t="shared" si="1"/>
        <v>0.1</v>
      </c>
      <c r="T66">
        <v>2.6727428436279301</v>
      </c>
      <c r="U66">
        <v>2.5202298164367698</v>
      </c>
      <c r="V66">
        <v>2.1702868938446001</v>
      </c>
      <c r="W66" s="17">
        <v>0.34994292259216297</v>
      </c>
      <c r="X66">
        <v>0.50245594978332497</v>
      </c>
      <c r="Y66">
        <v>0.50245594978332497</v>
      </c>
      <c r="Z66">
        <v>0.1</v>
      </c>
      <c r="AA66">
        <v>1</v>
      </c>
      <c r="AB66">
        <v>0.90909090909090895</v>
      </c>
      <c r="AC66">
        <v>0.952380952380952</v>
      </c>
      <c r="AD66">
        <v>0</v>
      </c>
      <c r="AE66">
        <v>0.9</v>
      </c>
    </row>
    <row r="67" spans="1:31" x14ac:dyDescent="0.15">
      <c r="A67" s="6">
        <v>510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 s="3">
        <v>9.0484294891357404</v>
      </c>
      <c r="L67" s="10">
        <v>5.7164535522460902</v>
      </c>
      <c r="M67">
        <v>3.9285793304443399</v>
      </c>
      <c r="N67">
        <v>5.3501625061035201</v>
      </c>
      <c r="O67">
        <v>1</v>
      </c>
      <c r="P67">
        <v>1</v>
      </c>
      <c r="Q67">
        <v>11</v>
      </c>
      <c r="R67" s="16">
        <v>9.0899999999999995E-2</v>
      </c>
      <c r="S67" s="16">
        <f t="shared" si="1"/>
        <v>0.1</v>
      </c>
      <c r="T67">
        <v>2.37443923950195</v>
      </c>
      <c r="U67">
        <v>2.2341217994689901</v>
      </c>
      <c r="V67">
        <v>1.8844697475433301</v>
      </c>
      <c r="W67" s="17">
        <v>0.34965205192565901</v>
      </c>
      <c r="X67">
        <v>0.489969491958618</v>
      </c>
      <c r="Y67">
        <v>0.489969491958618</v>
      </c>
      <c r="Z67">
        <v>0.1</v>
      </c>
      <c r="AA67">
        <v>1</v>
      </c>
      <c r="AB67">
        <v>0.90909090909090895</v>
      </c>
      <c r="AC67">
        <v>0.952380952380952</v>
      </c>
      <c r="AD67">
        <v>0</v>
      </c>
      <c r="AE67">
        <v>0.9</v>
      </c>
    </row>
    <row r="68" spans="1:31" x14ac:dyDescent="0.15">
      <c r="A68" s="6">
        <v>649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 s="3">
        <v>8.677734375</v>
      </c>
      <c r="L68" s="10">
        <v>5.3892650604248002</v>
      </c>
      <c r="M68">
        <v>3.44552803039551</v>
      </c>
      <c r="N68">
        <v>4.9816207885742196</v>
      </c>
      <c r="O68">
        <v>1</v>
      </c>
      <c r="P68">
        <v>1</v>
      </c>
      <c r="Q68">
        <v>11</v>
      </c>
      <c r="R68" s="16">
        <v>9.0899999999999995E-2</v>
      </c>
      <c r="S68" s="16">
        <f t="shared" si="1"/>
        <v>0.1</v>
      </c>
      <c r="T68">
        <v>2.6295738220214799</v>
      </c>
      <c r="U68">
        <v>2.4621748924255402</v>
      </c>
      <c r="V68">
        <v>2.1216468811035201</v>
      </c>
      <c r="W68" s="17">
        <v>0.34052801132202098</v>
      </c>
      <c r="X68">
        <v>0.50792694091796897</v>
      </c>
      <c r="Y68">
        <v>0.50792694091796897</v>
      </c>
      <c r="Z68">
        <v>0.1</v>
      </c>
      <c r="AA68">
        <v>1</v>
      </c>
      <c r="AB68">
        <v>0.90909090909090895</v>
      </c>
      <c r="AC68">
        <v>0.952380952380952</v>
      </c>
      <c r="AD68">
        <v>0</v>
      </c>
      <c r="AE68">
        <v>0.9</v>
      </c>
    </row>
    <row r="69" spans="1:31" x14ac:dyDescent="0.15">
      <c r="A69" s="6">
        <v>975</v>
      </c>
      <c r="B69">
        <v>17</v>
      </c>
      <c r="C69">
        <v>3</v>
      </c>
      <c r="D69">
        <v>10</v>
      </c>
      <c r="E69">
        <v>10</v>
      </c>
      <c r="F69">
        <v>10</v>
      </c>
      <c r="G69">
        <v>0</v>
      </c>
      <c r="H69">
        <v>7</v>
      </c>
      <c r="I69">
        <v>3</v>
      </c>
      <c r="J69">
        <v>0.85</v>
      </c>
      <c r="K69" s="3">
        <v>8.6650199890136701</v>
      </c>
      <c r="L69" s="10">
        <v>4.0209655761718697</v>
      </c>
      <c r="M69">
        <v>3.30251884460449</v>
      </c>
      <c r="N69">
        <v>4.23954200744629</v>
      </c>
      <c r="O69">
        <v>2</v>
      </c>
      <c r="P69">
        <v>2</v>
      </c>
      <c r="Q69">
        <v>12</v>
      </c>
      <c r="R69" s="16">
        <v>0.16669999999999999</v>
      </c>
      <c r="S69" s="16">
        <f t="shared" si="1"/>
        <v>0.2</v>
      </c>
      <c r="T69">
        <v>3.4661102294921902</v>
      </c>
      <c r="U69">
        <v>3.2868278026580802</v>
      </c>
      <c r="V69">
        <v>2.9198410511016801</v>
      </c>
      <c r="W69" s="17">
        <v>0.36698675155639598</v>
      </c>
      <c r="X69">
        <v>0.54626917839050304</v>
      </c>
      <c r="Y69">
        <v>0.54626917839050304</v>
      </c>
      <c r="Z69">
        <v>0.2</v>
      </c>
      <c r="AA69">
        <v>1</v>
      </c>
      <c r="AB69">
        <v>0.83333333333333304</v>
      </c>
      <c r="AC69">
        <v>0.90909090909090895</v>
      </c>
      <c r="AD69">
        <v>0</v>
      </c>
      <c r="AE69">
        <v>0.8</v>
      </c>
    </row>
    <row r="70" spans="1:31" x14ac:dyDescent="0.15">
      <c r="A70" s="6">
        <v>361</v>
      </c>
      <c r="B70">
        <v>14</v>
      </c>
      <c r="C70">
        <v>6</v>
      </c>
      <c r="D70">
        <v>10</v>
      </c>
      <c r="E70">
        <v>10</v>
      </c>
      <c r="F70">
        <v>10</v>
      </c>
      <c r="G70">
        <v>0</v>
      </c>
      <c r="H70">
        <v>4</v>
      </c>
      <c r="I70">
        <v>6</v>
      </c>
      <c r="J70">
        <v>0.7</v>
      </c>
      <c r="K70" s="3">
        <v>8.6319065093994105</v>
      </c>
      <c r="L70" s="10">
        <v>5.21282958984375</v>
      </c>
      <c r="M70">
        <v>2.9201965332031201</v>
      </c>
      <c r="N70">
        <v>4.7266502380371103</v>
      </c>
      <c r="O70">
        <v>2</v>
      </c>
      <c r="P70">
        <v>2</v>
      </c>
      <c r="Q70">
        <v>12</v>
      </c>
      <c r="R70" s="16">
        <v>0.16669999999999999</v>
      </c>
      <c r="S70" s="16">
        <f t="shared" ref="S70:S81" si="2">O70/E70</f>
        <v>0.2</v>
      </c>
      <c r="T70">
        <v>2.8808956146240199</v>
      </c>
      <c r="U70">
        <v>2.6655979156494101</v>
      </c>
      <c r="V70">
        <v>2.3369402885436998</v>
      </c>
      <c r="W70" s="17">
        <v>0.328657627105713</v>
      </c>
      <c r="X70">
        <v>0.54395532608032204</v>
      </c>
      <c r="Y70">
        <v>0.54395532608032204</v>
      </c>
      <c r="Z70">
        <v>0.2</v>
      </c>
      <c r="AA70">
        <v>1</v>
      </c>
      <c r="AB70">
        <v>0.83333333333333304</v>
      </c>
      <c r="AC70">
        <v>0.90909090909090895</v>
      </c>
      <c r="AD70">
        <v>0</v>
      </c>
      <c r="AE70">
        <v>0.8</v>
      </c>
    </row>
    <row r="71" spans="1:31" x14ac:dyDescent="0.15">
      <c r="A71" s="6">
        <v>790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 s="3">
        <v>7.8992595672607404</v>
      </c>
      <c r="L71" s="10">
        <v>3.8090572357177699</v>
      </c>
      <c r="M71">
        <v>2.19724845886231</v>
      </c>
      <c r="N71">
        <v>4.956787109375</v>
      </c>
      <c r="O71">
        <v>2</v>
      </c>
      <c r="P71">
        <v>2</v>
      </c>
      <c r="Q71">
        <v>12</v>
      </c>
      <c r="R71" s="16">
        <v>0.16669999999999999</v>
      </c>
      <c r="S71" s="16">
        <f t="shared" si="2"/>
        <v>0.2</v>
      </c>
      <c r="T71">
        <v>3.1211853027343701</v>
      </c>
      <c r="U71">
        <v>2.8832976818084699</v>
      </c>
      <c r="V71">
        <v>2.6344661712646502</v>
      </c>
      <c r="W71" s="17">
        <v>0.24883151054382299</v>
      </c>
      <c r="X71">
        <v>0.48671913146972701</v>
      </c>
      <c r="Y71">
        <v>0.48671913146972701</v>
      </c>
      <c r="Z71">
        <v>0.2</v>
      </c>
      <c r="AA71">
        <v>1</v>
      </c>
      <c r="AB71">
        <v>0.83333333333333304</v>
      </c>
      <c r="AC71">
        <v>0.90909090909090895</v>
      </c>
      <c r="AD71">
        <v>0</v>
      </c>
      <c r="AE71">
        <v>0.8</v>
      </c>
    </row>
    <row r="72" spans="1:31" x14ac:dyDescent="0.15">
      <c r="A72" s="8">
        <v>334</v>
      </c>
      <c r="B72" s="1">
        <v>18</v>
      </c>
      <c r="C72" s="1">
        <v>2</v>
      </c>
      <c r="D72" s="1">
        <v>10</v>
      </c>
      <c r="E72" s="1">
        <v>10</v>
      </c>
      <c r="F72" s="1">
        <v>10</v>
      </c>
      <c r="G72" s="1">
        <v>0</v>
      </c>
      <c r="H72" s="1">
        <v>8</v>
      </c>
      <c r="I72" s="1">
        <v>2</v>
      </c>
      <c r="J72" s="1">
        <v>0.9</v>
      </c>
      <c r="K72" s="12">
        <v>9.7976722717285192</v>
      </c>
      <c r="L72" s="12">
        <v>3.17732810974121</v>
      </c>
      <c r="M72" s="1">
        <v>2.6821994781494101</v>
      </c>
      <c r="N72" s="1">
        <v>5.7997856140136701</v>
      </c>
      <c r="O72" s="1">
        <v>3</v>
      </c>
      <c r="P72" s="1">
        <v>3</v>
      </c>
      <c r="Q72" s="1">
        <v>13</v>
      </c>
      <c r="R72" s="19">
        <v>0.23080000000000001</v>
      </c>
      <c r="S72" s="19">
        <f t="shared" si="2"/>
        <v>0.3</v>
      </c>
      <c r="T72" s="1">
        <v>3.8663578033447301</v>
      </c>
      <c r="U72" s="1">
        <v>3.6644842624664302</v>
      </c>
      <c r="V72" s="1">
        <v>3.3028609752654998</v>
      </c>
      <c r="W72" s="12">
        <v>0.36162328720092801</v>
      </c>
      <c r="X72" s="1">
        <v>0.56349682807922397</v>
      </c>
      <c r="Y72" s="1">
        <v>0.56349682807922397</v>
      </c>
      <c r="Z72" s="1">
        <v>0.3</v>
      </c>
      <c r="AA72" s="1">
        <v>1</v>
      </c>
      <c r="AB72" s="1">
        <v>0.76923076923076905</v>
      </c>
      <c r="AC72" s="1">
        <v>0.86956521739130399</v>
      </c>
      <c r="AD72" s="1">
        <v>0</v>
      </c>
      <c r="AE72" s="1">
        <v>0.7</v>
      </c>
    </row>
    <row r="73" spans="1:31" x14ac:dyDescent="0.15">
      <c r="A73" s="6">
        <v>447</v>
      </c>
      <c r="B73">
        <v>17</v>
      </c>
      <c r="C73">
        <v>3</v>
      </c>
      <c r="D73">
        <v>10</v>
      </c>
      <c r="E73">
        <v>10</v>
      </c>
      <c r="F73">
        <v>10</v>
      </c>
      <c r="G73">
        <v>0</v>
      </c>
      <c r="H73">
        <v>7</v>
      </c>
      <c r="I73">
        <v>3</v>
      </c>
      <c r="J73">
        <v>0.85</v>
      </c>
      <c r="K73" s="3">
        <v>9.1051177978515607</v>
      </c>
      <c r="L73" s="10">
        <v>4.0541019439697301</v>
      </c>
      <c r="M73">
        <v>3.3755970001220699</v>
      </c>
      <c r="N73">
        <v>4.9540519714355504</v>
      </c>
      <c r="O73">
        <v>2</v>
      </c>
      <c r="P73">
        <v>2</v>
      </c>
      <c r="Q73">
        <v>11</v>
      </c>
      <c r="R73" s="16">
        <v>0.18179999999999999</v>
      </c>
      <c r="S73" s="16">
        <f t="shared" si="2"/>
        <v>0.2</v>
      </c>
      <c r="T73">
        <v>3.4527492523193399</v>
      </c>
      <c r="U73">
        <v>3.28089499473572</v>
      </c>
      <c r="V73">
        <v>2.9209547042846702</v>
      </c>
      <c r="W73" s="17">
        <v>0.35994029045105003</v>
      </c>
      <c r="X73">
        <v>0.53179454803466797</v>
      </c>
      <c r="Y73">
        <v>0.53179454803466797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x14ac:dyDescent="0.15">
      <c r="A74" s="6">
        <v>828</v>
      </c>
      <c r="B74">
        <v>14</v>
      </c>
      <c r="C74">
        <v>6</v>
      </c>
      <c r="D74">
        <v>10</v>
      </c>
      <c r="E74">
        <v>10</v>
      </c>
      <c r="F74">
        <v>10</v>
      </c>
      <c r="G74">
        <v>0</v>
      </c>
      <c r="H74">
        <v>4</v>
      </c>
      <c r="I74">
        <v>6</v>
      </c>
      <c r="J74">
        <v>0.7</v>
      </c>
      <c r="K74" s="3">
        <v>8.0077342987060494</v>
      </c>
      <c r="L74" s="10">
        <v>5.4466781616210902</v>
      </c>
      <c r="M74">
        <v>3.7625980377197301</v>
      </c>
      <c r="N74">
        <v>3.59585380554199</v>
      </c>
      <c r="O74">
        <v>1</v>
      </c>
      <c r="P74">
        <v>1</v>
      </c>
      <c r="Q74">
        <v>11</v>
      </c>
      <c r="R74" s="16">
        <v>9.0899999999999995E-2</v>
      </c>
      <c r="S74" s="16">
        <f t="shared" si="2"/>
        <v>0.1</v>
      </c>
      <c r="T74">
        <v>2.87339210510254</v>
      </c>
      <c r="U74">
        <v>2.7245001792907702</v>
      </c>
      <c r="V74">
        <v>2.3656604290008501</v>
      </c>
      <c r="W74" s="17">
        <v>0.35883975028991699</v>
      </c>
      <c r="X74">
        <v>0.50773167610168501</v>
      </c>
      <c r="Y74">
        <v>0.50773167610168501</v>
      </c>
      <c r="Z74">
        <v>0.1</v>
      </c>
      <c r="AA74">
        <v>1</v>
      </c>
      <c r="AB74">
        <v>0.90909090909090895</v>
      </c>
      <c r="AC74">
        <v>0.952380952380952</v>
      </c>
      <c r="AD74">
        <v>0</v>
      </c>
      <c r="AE74">
        <v>0.9</v>
      </c>
    </row>
    <row r="75" spans="1:31" x14ac:dyDescent="0.15">
      <c r="A75" s="6">
        <v>237</v>
      </c>
      <c r="B75">
        <v>16</v>
      </c>
      <c r="C75">
        <v>4</v>
      </c>
      <c r="D75">
        <v>10</v>
      </c>
      <c r="E75">
        <v>10</v>
      </c>
      <c r="F75">
        <v>10</v>
      </c>
      <c r="G75">
        <v>0</v>
      </c>
      <c r="H75">
        <v>6</v>
      </c>
      <c r="I75">
        <v>4</v>
      </c>
      <c r="J75">
        <v>0.8</v>
      </c>
      <c r="K75" s="3">
        <v>8.9136676788330096</v>
      </c>
      <c r="L75" s="10">
        <v>4.2497444152831996</v>
      </c>
      <c r="M75">
        <v>3.0916290283203098</v>
      </c>
      <c r="N75">
        <v>4.8779125213623002</v>
      </c>
      <c r="O75">
        <v>2</v>
      </c>
      <c r="P75">
        <v>2</v>
      </c>
      <c r="Q75">
        <v>12</v>
      </c>
      <c r="R75" s="16">
        <v>0.16669999999999999</v>
      </c>
      <c r="S75" s="16">
        <f t="shared" si="2"/>
        <v>0.2</v>
      </c>
      <c r="T75">
        <v>3.4670848846435498</v>
      </c>
      <c r="U75">
        <v>3.2517111301422101</v>
      </c>
      <c r="V75">
        <v>2.89305448532104</v>
      </c>
      <c r="W75" s="17">
        <v>0.35865664482116699</v>
      </c>
      <c r="X75">
        <v>0.57403039932250999</v>
      </c>
      <c r="Y75">
        <v>0.57403039932250999</v>
      </c>
      <c r="Z75">
        <v>0.2</v>
      </c>
      <c r="AA75">
        <v>1</v>
      </c>
      <c r="AB75">
        <v>0.83333333333333304</v>
      </c>
      <c r="AC75">
        <v>0.90909090909090895</v>
      </c>
      <c r="AD75">
        <v>0</v>
      </c>
      <c r="AE75">
        <v>0.8</v>
      </c>
    </row>
    <row r="76" spans="1:31" x14ac:dyDescent="0.15">
      <c r="A76" s="6">
        <v>213</v>
      </c>
      <c r="B76">
        <v>16</v>
      </c>
      <c r="C76">
        <v>4</v>
      </c>
      <c r="D76">
        <v>10</v>
      </c>
      <c r="E76">
        <v>10</v>
      </c>
      <c r="F76">
        <v>10</v>
      </c>
      <c r="G76">
        <v>0</v>
      </c>
      <c r="H76">
        <v>6</v>
      </c>
      <c r="I76">
        <v>4</v>
      </c>
      <c r="J76">
        <v>0.8</v>
      </c>
      <c r="K76" s="3">
        <v>9.9134235382080096</v>
      </c>
      <c r="L76" s="10">
        <v>4.2708263397216797</v>
      </c>
      <c r="M76">
        <v>2.9199905395507799</v>
      </c>
      <c r="N76">
        <v>6.0272483825683603</v>
      </c>
      <c r="O76">
        <v>3</v>
      </c>
      <c r="P76">
        <v>3</v>
      </c>
      <c r="Q76">
        <v>13</v>
      </c>
      <c r="R76" s="16">
        <v>0.23080000000000001</v>
      </c>
      <c r="S76" s="16">
        <f t="shared" si="2"/>
        <v>0.3</v>
      </c>
      <c r="T76">
        <v>3.2638244628906201</v>
      </c>
      <c r="U76">
        <v>3.0492627620696999</v>
      </c>
      <c r="V76">
        <v>2.6928896903991699</v>
      </c>
      <c r="W76" s="17">
        <v>0.356373071670532</v>
      </c>
      <c r="X76">
        <v>0.57093477249145497</v>
      </c>
      <c r="Y76">
        <v>0.57093477249145497</v>
      </c>
      <c r="Z76">
        <v>0.3</v>
      </c>
      <c r="AA76">
        <v>1</v>
      </c>
      <c r="AB76">
        <v>0.76923076923076905</v>
      </c>
      <c r="AC76">
        <v>0.86956521739130399</v>
      </c>
      <c r="AD76">
        <v>0</v>
      </c>
      <c r="AE76">
        <v>0.7</v>
      </c>
    </row>
    <row r="77" spans="1:31" x14ac:dyDescent="0.15">
      <c r="A77" s="6">
        <v>203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 s="3">
        <v>9.2256088256835902</v>
      </c>
      <c r="L77" s="10">
        <v>4.9146213531494096</v>
      </c>
      <c r="M77">
        <v>2.6334609985351598</v>
      </c>
      <c r="N77">
        <v>6.9755439758300799</v>
      </c>
      <c r="O77">
        <v>3</v>
      </c>
      <c r="P77">
        <v>3</v>
      </c>
      <c r="Q77">
        <v>13</v>
      </c>
      <c r="R77" s="16">
        <v>0.23080000000000001</v>
      </c>
      <c r="S77" s="16">
        <f t="shared" si="2"/>
        <v>0.3</v>
      </c>
      <c r="T77">
        <v>2.8577232360839799</v>
      </c>
      <c r="U77">
        <v>2.5369224548339799</v>
      </c>
      <c r="V77">
        <v>2.3055324554443399</v>
      </c>
      <c r="W77" s="17">
        <v>0.23138999938964799</v>
      </c>
      <c r="X77">
        <v>0.55219078063964799</v>
      </c>
      <c r="Y77">
        <v>0.55219078063964799</v>
      </c>
      <c r="Z77">
        <v>0.3</v>
      </c>
      <c r="AA77">
        <v>1</v>
      </c>
      <c r="AB77">
        <v>0.76923076923076905</v>
      </c>
      <c r="AC77">
        <v>0.86956521739130399</v>
      </c>
      <c r="AD77">
        <v>0</v>
      </c>
      <c r="AE77">
        <v>0.7</v>
      </c>
    </row>
    <row r="78" spans="1:31" x14ac:dyDescent="0.15">
      <c r="A78" s="6">
        <v>63</v>
      </c>
      <c r="B78">
        <v>16</v>
      </c>
      <c r="C78">
        <v>4</v>
      </c>
      <c r="D78">
        <v>10</v>
      </c>
      <c r="E78">
        <v>10</v>
      </c>
      <c r="F78">
        <v>10</v>
      </c>
      <c r="G78">
        <v>0</v>
      </c>
      <c r="H78">
        <v>6</v>
      </c>
      <c r="I78">
        <v>4</v>
      </c>
      <c r="J78">
        <v>0.8</v>
      </c>
      <c r="K78" s="3">
        <v>8.5294075012206996</v>
      </c>
      <c r="L78" s="10">
        <v>4.6422595977783203</v>
      </c>
      <c r="M78">
        <v>3.908203125</v>
      </c>
      <c r="N78">
        <v>4.64341163635254</v>
      </c>
      <c r="O78">
        <v>2</v>
      </c>
      <c r="P78">
        <v>2</v>
      </c>
      <c r="Q78">
        <v>12</v>
      </c>
      <c r="R78" s="16">
        <v>0.16669999999999999</v>
      </c>
      <c r="S78" s="16">
        <f t="shared" si="2"/>
        <v>0.2</v>
      </c>
      <c r="T78">
        <v>3.2386550903320299</v>
      </c>
      <c r="U78">
        <v>3.0726230144500701</v>
      </c>
      <c r="V78">
        <v>2.71694111824036</v>
      </c>
      <c r="W78" s="17">
        <v>0.35568189620971702</v>
      </c>
      <c r="X78">
        <v>0.52171397209167503</v>
      </c>
      <c r="Y78">
        <v>0.52171397209167503</v>
      </c>
      <c r="Z78">
        <v>0.2</v>
      </c>
      <c r="AA78">
        <v>1</v>
      </c>
      <c r="AB78">
        <v>0.83333333333333304</v>
      </c>
      <c r="AC78">
        <v>0.90909090909090895</v>
      </c>
      <c r="AD78">
        <v>0</v>
      </c>
      <c r="AE78">
        <v>0.8</v>
      </c>
    </row>
    <row r="79" spans="1:31" x14ac:dyDescent="0.15">
      <c r="A79" s="6">
        <v>193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 s="3">
        <v>8.4518604278564506</v>
      </c>
      <c r="L79" s="10">
        <v>5.4617824554443404</v>
      </c>
      <c r="M79">
        <v>2.1810970306396502</v>
      </c>
      <c r="N79">
        <v>5.2802276611328098</v>
      </c>
      <c r="O79">
        <v>2</v>
      </c>
      <c r="P79">
        <v>2</v>
      </c>
      <c r="Q79">
        <v>12</v>
      </c>
      <c r="R79" s="16">
        <v>0.16669999999999999</v>
      </c>
      <c r="S79" s="16">
        <f t="shared" si="2"/>
        <v>0.2</v>
      </c>
      <c r="T79">
        <v>2.8285503387451199</v>
      </c>
      <c r="U79">
        <v>2.5589535236358598</v>
      </c>
      <c r="V79">
        <v>2.3141069412231401</v>
      </c>
      <c r="W79" s="17">
        <v>0.24484658241272</v>
      </c>
      <c r="X79">
        <v>0.51444339752197299</v>
      </c>
      <c r="Y79">
        <v>0.51444339752197299</v>
      </c>
      <c r="Z79">
        <v>0.2</v>
      </c>
      <c r="AA79">
        <v>1</v>
      </c>
      <c r="AB79">
        <v>0.83333333333333304</v>
      </c>
      <c r="AC79">
        <v>0.90909090909090895</v>
      </c>
      <c r="AD79">
        <v>0</v>
      </c>
      <c r="AE79">
        <v>0.8</v>
      </c>
    </row>
    <row r="80" spans="1:31" x14ac:dyDescent="0.15">
      <c r="A80" s="6">
        <v>755</v>
      </c>
      <c r="B80">
        <v>16</v>
      </c>
      <c r="C80">
        <v>4</v>
      </c>
      <c r="D80">
        <v>10</v>
      </c>
      <c r="E80">
        <v>10</v>
      </c>
      <c r="F80">
        <v>10</v>
      </c>
      <c r="G80">
        <v>0</v>
      </c>
      <c r="H80">
        <v>6</v>
      </c>
      <c r="I80">
        <v>4</v>
      </c>
      <c r="J80">
        <v>0.8</v>
      </c>
      <c r="K80" s="3">
        <v>8.3897323608398402</v>
      </c>
      <c r="L80" s="10">
        <v>4.4636268615722701</v>
      </c>
      <c r="M80">
        <v>3.5825614929199201</v>
      </c>
      <c r="N80">
        <v>4.3408641815185502</v>
      </c>
      <c r="O80">
        <v>1</v>
      </c>
      <c r="P80">
        <v>1</v>
      </c>
      <c r="Q80">
        <v>11</v>
      </c>
      <c r="R80" s="16">
        <v>9.0899999999999995E-2</v>
      </c>
      <c r="S80" s="16">
        <f t="shared" si="2"/>
        <v>0.1</v>
      </c>
      <c r="T80">
        <v>2.9595699310302699</v>
      </c>
      <c r="U80">
        <v>2.7996799945831299</v>
      </c>
      <c r="V80">
        <v>2.4448833465576199</v>
      </c>
      <c r="W80" s="17">
        <v>0.35479664802551297</v>
      </c>
      <c r="X80">
        <v>0.51468658447265603</v>
      </c>
      <c r="Y80">
        <v>0.51468658447265603</v>
      </c>
      <c r="Z80">
        <v>0.1</v>
      </c>
      <c r="AA80">
        <v>1</v>
      </c>
      <c r="AB80">
        <v>0.90909090909090895</v>
      </c>
      <c r="AC80">
        <v>0.952380952380952</v>
      </c>
      <c r="AD80">
        <v>0</v>
      </c>
      <c r="AE80">
        <v>0.9</v>
      </c>
    </row>
    <row r="81" spans="1:31" x14ac:dyDescent="0.15">
      <c r="A81" s="6">
        <v>392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 s="3">
        <v>8.7397823333740199</v>
      </c>
      <c r="L81" s="10">
        <v>4.9167861938476598</v>
      </c>
      <c r="M81">
        <v>3.5879669189453098</v>
      </c>
      <c r="N81">
        <v>4.9883365631103498</v>
      </c>
      <c r="O81">
        <v>1</v>
      </c>
      <c r="P81">
        <v>1</v>
      </c>
      <c r="Q81">
        <v>11</v>
      </c>
      <c r="R81" s="16">
        <v>9.0899999999999995E-2</v>
      </c>
      <c r="S81" s="16">
        <f t="shared" si="2"/>
        <v>0.1</v>
      </c>
      <c r="T81">
        <v>3.24503517150879</v>
      </c>
      <c r="U81">
        <v>3.0382049083709699</v>
      </c>
      <c r="V81">
        <v>2.68343210220337</v>
      </c>
      <c r="W81" s="17">
        <v>0.35477280616760198</v>
      </c>
      <c r="X81">
        <v>0.56160306930542003</v>
      </c>
      <c r="Y81">
        <v>0.56160306930542003</v>
      </c>
      <c r="Z81">
        <v>0.1</v>
      </c>
      <c r="AA81">
        <v>1</v>
      </c>
      <c r="AB81">
        <v>0.90909090909090895</v>
      </c>
      <c r="AC81">
        <v>0.952380952380952</v>
      </c>
      <c r="AD81">
        <v>0</v>
      </c>
      <c r="AE81">
        <v>0.9</v>
      </c>
    </row>
    <row r="82" spans="1:31" s="3" customFormat="1" x14ac:dyDescent="0.15">
      <c r="K82" s="13" t="s">
        <v>29</v>
      </c>
      <c r="L82" s="10">
        <f>AVERAGE(L2:L81)</f>
        <v>3.4726541996002198</v>
      </c>
      <c r="W82" s="17">
        <f t="shared" ref="W82:AE82" si="3">AVERAGE(W2:W81)</f>
        <v>0.29056629985570909</v>
      </c>
      <c r="Z82" s="3">
        <f t="shared" si="3"/>
        <v>0.37250000000000005</v>
      </c>
      <c r="AA82" s="3">
        <f t="shared" si="3"/>
        <v>0.99625000000000008</v>
      </c>
      <c r="AB82" s="3">
        <f t="shared" si="3"/>
        <v>0.75496570562650278</v>
      </c>
      <c r="AC82" s="3">
        <f t="shared" si="3"/>
        <v>0.85156521332795576</v>
      </c>
      <c r="AD82" s="3">
        <f t="shared" si="3"/>
        <v>3.7500000000000007E-3</v>
      </c>
      <c r="AE82" s="3">
        <f t="shared" si="3"/>
        <v>0.62374999999999992</v>
      </c>
    </row>
    <row r="83" spans="1:31" s="3" customFormat="1" x14ac:dyDescent="0.15">
      <c r="K83" s="14" t="s">
        <v>30</v>
      </c>
      <c r="L83" s="10">
        <f>MAX(L2:L81)</f>
        <v>7.6750564575195304</v>
      </c>
      <c r="W83" s="17">
        <f t="shared" ref="W83:AE83" si="4">MAX(W2:W81)</f>
        <v>0.466185092926025</v>
      </c>
      <c r="Z83" s="3">
        <f t="shared" si="4"/>
        <v>0.9</v>
      </c>
      <c r="AA83" s="3">
        <f t="shared" si="4"/>
        <v>1</v>
      </c>
      <c r="AB83" s="3">
        <f t="shared" si="4"/>
        <v>1</v>
      </c>
      <c r="AC83" s="3">
        <f t="shared" si="4"/>
        <v>1</v>
      </c>
      <c r="AD83" s="3">
        <f t="shared" si="4"/>
        <v>0.1</v>
      </c>
      <c r="AE83" s="3">
        <f t="shared" si="4"/>
        <v>1</v>
      </c>
    </row>
    <row r="84" spans="1:31" s="3" customFormat="1" x14ac:dyDescent="0.15">
      <c r="L84" s="10">
        <f>MIN(L2:L81)</f>
        <v>0.62315750122070301</v>
      </c>
      <c r="W84" s="17">
        <f t="shared" ref="W84:AE84" si="5">MIN(W2:W81)</f>
        <v>0.140635967254639</v>
      </c>
      <c r="Z84" s="3">
        <f t="shared" si="5"/>
        <v>0</v>
      </c>
      <c r="AA84" s="3">
        <f t="shared" si="5"/>
        <v>0.9</v>
      </c>
      <c r="AB84" s="3">
        <f t="shared" si="5"/>
        <v>0.52631578947368396</v>
      </c>
      <c r="AC84" s="3">
        <f t="shared" si="5"/>
        <v>0.68965517241379304</v>
      </c>
      <c r="AD84" s="3">
        <f t="shared" si="5"/>
        <v>0</v>
      </c>
      <c r="AE84" s="3">
        <f t="shared" si="5"/>
        <v>0.1</v>
      </c>
    </row>
    <row r="85" spans="1:31" x14ac:dyDescent="0.15">
      <c r="K85" s="3"/>
      <c r="L85" s="10"/>
      <c r="W85" s="17"/>
    </row>
    <row r="86" spans="1:31" x14ac:dyDescent="0.15">
      <c r="K86" s="3"/>
      <c r="L86" s="10"/>
      <c r="W86" s="17"/>
    </row>
    <row r="87" spans="1:31" x14ac:dyDescent="0.15">
      <c r="K87" s="3">
        <v>6.0579999999999998</v>
      </c>
      <c r="L87" s="10"/>
      <c r="W87" s="17"/>
    </row>
    <row r="88" spans="1:31" x14ac:dyDescent="0.15">
      <c r="K88" s="3">
        <v>31</v>
      </c>
      <c r="L88" s="10"/>
      <c r="W88" s="17"/>
    </row>
    <row r="89" spans="1:31" x14ac:dyDescent="0.15">
      <c r="K89" s="3">
        <v>0.19500000000000001</v>
      </c>
      <c r="L89" s="10"/>
      <c r="W89" s="17"/>
    </row>
    <row r="90" spans="1:31" x14ac:dyDescent="0.15">
      <c r="K90" s="3"/>
      <c r="L90" s="10"/>
      <c r="W90" s="17"/>
    </row>
    <row r="91" spans="1:31" x14ac:dyDescent="0.15">
      <c r="K91" s="3" t="s">
        <v>31</v>
      </c>
      <c r="L91" s="3" t="s">
        <v>32</v>
      </c>
      <c r="M91" t="s">
        <v>164</v>
      </c>
      <c r="N91" t="s">
        <v>167</v>
      </c>
      <c r="P91" s="3" t="s">
        <v>97</v>
      </c>
      <c r="Q91" s="3"/>
      <c r="R91" s="3"/>
      <c r="S91" s="3"/>
      <c r="W91" s="17"/>
    </row>
    <row r="92" spans="1:31" x14ac:dyDescent="0.15">
      <c r="K92" s="3"/>
      <c r="L92" s="3"/>
      <c r="P92" s="3">
        <v>0.2</v>
      </c>
      <c r="Q92" s="3">
        <v>-400</v>
      </c>
      <c r="R92" s="3">
        <v>1600</v>
      </c>
      <c r="S92" s="3">
        <v>80</v>
      </c>
      <c r="W92" s="17"/>
    </row>
    <row r="93" spans="1:31" x14ac:dyDescent="0.15">
      <c r="K93" s="3" t="s">
        <v>65</v>
      </c>
      <c r="L93" s="3">
        <f>COUNTIF(L2:L81,"&lt;0.643")-COUNTIF(L2:L81,"&lt;0.448")</f>
        <v>1</v>
      </c>
      <c r="P93" s="3">
        <v>0.4</v>
      </c>
      <c r="Q93" s="3">
        <v>-800</v>
      </c>
      <c r="R93" s="3">
        <v>1200</v>
      </c>
      <c r="S93" s="3">
        <v>60</v>
      </c>
      <c r="W93" s="17"/>
    </row>
    <row r="94" spans="1:31" x14ac:dyDescent="0.15">
      <c r="K94" s="3" t="s">
        <v>66</v>
      </c>
      <c r="L94" s="3">
        <f>COUNTIF(L2:L81,"&lt;0.838")-COUNTIF(L2:L81,"&lt;0.643")</f>
        <v>12</v>
      </c>
      <c r="P94" s="3">
        <v>0.45</v>
      </c>
      <c r="Q94" s="3">
        <v>-900</v>
      </c>
      <c r="R94" s="3">
        <v>1100</v>
      </c>
      <c r="S94" s="3">
        <v>55</v>
      </c>
      <c r="W94" s="17"/>
    </row>
    <row r="95" spans="1:31" x14ac:dyDescent="0.15">
      <c r="K95" s="3" t="s">
        <v>67</v>
      </c>
      <c r="L95" s="3">
        <f>COUNTIF(L2:L81,"&lt;1.033")-COUNTIF(L2:L81,"&lt;0.838")</f>
        <v>13</v>
      </c>
      <c r="P95" s="3">
        <v>0.49</v>
      </c>
      <c r="Q95" s="3">
        <v>-980</v>
      </c>
      <c r="R95" s="3">
        <v>1020</v>
      </c>
      <c r="S95" s="3">
        <v>51</v>
      </c>
      <c r="W95" s="17"/>
    </row>
    <row r="96" spans="1:31" x14ac:dyDescent="0.15">
      <c r="K96" s="3" t="s">
        <v>68</v>
      </c>
      <c r="L96" s="3">
        <f>COUNTIF(L2:L81,"&lt;1.228")-COUNTIF(L2:L81,"&lt;1.033")</f>
        <v>0</v>
      </c>
      <c r="W96" s="17"/>
    </row>
    <row r="97" spans="11:23" x14ac:dyDescent="0.15">
      <c r="K97" s="3" t="s">
        <v>69</v>
      </c>
      <c r="L97" s="3">
        <f>COUNTIF(L2:L81,"&lt;1.423")-COUNTIF(L2:L81,"&lt;1.228")</f>
        <v>0</v>
      </c>
      <c r="W97" s="17"/>
    </row>
    <row r="98" spans="11:23" s="4" customFormat="1" x14ac:dyDescent="0.15">
      <c r="K98" s="20" t="s">
        <v>70</v>
      </c>
      <c r="L98" s="20">
        <f>COUNTIF(L2:L81,"&lt;1.618")-COUNTIF(L2:L81,"&lt;1.423")</f>
        <v>0</v>
      </c>
      <c r="M98" s="20">
        <v>3</v>
      </c>
      <c r="W98" s="20"/>
    </row>
    <row r="99" spans="11:23" x14ac:dyDescent="0.15">
      <c r="K99" s="3" t="s">
        <v>71</v>
      </c>
      <c r="L99" s="3">
        <f>COUNTIF(L2:L81,"&lt;1.813")-COUNTIF(L2:L81,"&lt;1.618")</f>
        <v>0</v>
      </c>
      <c r="M99" s="3">
        <v>6</v>
      </c>
      <c r="W99" s="17"/>
    </row>
    <row r="100" spans="11:23" x14ac:dyDescent="0.15">
      <c r="K100" s="3" t="s">
        <v>72</v>
      </c>
      <c r="L100" s="3">
        <f>COUNTIF(L2:L81,"&lt;2.008")-COUNTIF(L2:L81,"&lt;1.813")</f>
        <v>0</v>
      </c>
      <c r="M100" s="3">
        <v>8</v>
      </c>
      <c r="W100" s="17"/>
    </row>
    <row r="101" spans="11:23" x14ac:dyDescent="0.15">
      <c r="K101" s="3" t="s">
        <v>73</v>
      </c>
      <c r="L101" s="3">
        <f>COUNTIF(L2:L81,"&lt;2.203")-COUNTIF(L2:L81,"&lt;2.008")</f>
        <v>0</v>
      </c>
      <c r="M101" s="3">
        <v>11</v>
      </c>
      <c r="W101" s="3"/>
    </row>
    <row r="102" spans="11:23" x14ac:dyDescent="0.15">
      <c r="K102" s="3" t="s">
        <v>74</v>
      </c>
      <c r="L102" s="3">
        <f>COUNTIF(L2:L81,"&lt;2.398")-COUNTIF(L2:L81,"&lt;2.203")</f>
        <v>0</v>
      </c>
      <c r="M102" s="3">
        <v>14</v>
      </c>
      <c r="W102" s="17"/>
    </row>
    <row r="103" spans="11:23" s="5" customFormat="1" x14ac:dyDescent="0.15">
      <c r="K103" s="21" t="s">
        <v>75</v>
      </c>
      <c r="L103" s="21">
        <f>COUNTIF(L2:L81,"&lt;2.593")-COUNTIF(L2:L81,"&lt;2.398")</f>
        <v>0</v>
      </c>
      <c r="M103" s="21">
        <v>16</v>
      </c>
      <c r="W103" s="21"/>
    </row>
    <row r="104" spans="11:23" x14ac:dyDescent="0.15">
      <c r="K104" s="3" t="s">
        <v>76</v>
      </c>
      <c r="L104" s="3">
        <f>COUNTIF(L2:L81,"&lt;2.788")-COUNTIF(L2:L81,"&lt;2.593")</f>
        <v>0</v>
      </c>
      <c r="M104" s="3">
        <v>14</v>
      </c>
      <c r="W104" s="17"/>
    </row>
    <row r="105" spans="11:23" x14ac:dyDescent="0.15">
      <c r="K105" s="3" t="s">
        <v>77</v>
      </c>
      <c r="L105" s="3">
        <f>COUNTIF(L2:L81,"&lt;2.983")-COUNTIF(L2:L81,"&lt;2.788")</f>
        <v>0</v>
      </c>
      <c r="M105" s="3">
        <v>11</v>
      </c>
      <c r="W105" s="17"/>
    </row>
    <row r="106" spans="11:23" x14ac:dyDescent="0.15">
      <c r="K106" s="3" t="s">
        <v>78</v>
      </c>
      <c r="L106" s="3">
        <f>COUNTIF(L2:L81,"&lt;3.178")-COUNTIF(L2:L81,"&lt;2.983")</f>
        <v>2</v>
      </c>
      <c r="M106" s="3">
        <v>8</v>
      </c>
      <c r="W106" s="17"/>
    </row>
    <row r="107" spans="11:23" x14ac:dyDescent="0.15">
      <c r="K107" s="3" t="s">
        <v>79</v>
      </c>
      <c r="L107" s="3">
        <f>COUNTIF(L2:L81,"&lt;3.373")-COUNTIF(L2:L81,"&lt;3.178")</f>
        <v>2</v>
      </c>
      <c r="M107" s="3">
        <v>6</v>
      </c>
      <c r="W107" s="17"/>
    </row>
    <row r="108" spans="11:23" s="4" customFormat="1" x14ac:dyDescent="0.15">
      <c r="K108" s="20" t="s">
        <v>80</v>
      </c>
      <c r="L108" s="20">
        <f>COUNTIF(L2:L81,"&lt;3.568")-COUNTIF(L2:L81,"&lt;3.373")</f>
        <v>1</v>
      </c>
      <c r="M108" s="20">
        <v>3</v>
      </c>
      <c r="W108" s="20"/>
    </row>
    <row r="109" spans="11:23" x14ac:dyDescent="0.15">
      <c r="K109" s="3" t="s">
        <v>81</v>
      </c>
      <c r="L109" s="3">
        <f>COUNTIF(L2:L81,"&lt;3.763")-COUNTIF(L2:L81,"&lt;3.568")</f>
        <v>1</v>
      </c>
      <c r="W109" s="17"/>
    </row>
    <row r="110" spans="11:23" x14ac:dyDescent="0.15">
      <c r="K110" s="3" t="s">
        <v>82</v>
      </c>
      <c r="L110" s="3">
        <f>COUNTIF(L2:L81,"&lt;3.958")-COUNTIF(L2:L81,"&lt;3.763")</f>
        <v>5</v>
      </c>
      <c r="N110" s="3">
        <v>1.9079999999999999</v>
      </c>
      <c r="O110" s="3">
        <v>0.155</v>
      </c>
      <c r="W110" s="17"/>
    </row>
    <row r="111" spans="11:23" x14ac:dyDescent="0.15">
      <c r="K111" s="3" t="s">
        <v>83</v>
      </c>
      <c r="L111" s="3">
        <f>COUNTIF(L2:L81,"&lt;4.153")-COUNTIF(L2:L81,"&lt;3.958")</f>
        <v>6</v>
      </c>
      <c r="N111" s="3">
        <v>2.5009999999999999</v>
      </c>
      <c r="O111" s="3">
        <v>0.21299999999999999</v>
      </c>
      <c r="W111" s="3"/>
    </row>
    <row r="112" spans="11:23" x14ac:dyDescent="0.15">
      <c r="K112" s="3" t="s">
        <v>84</v>
      </c>
      <c r="L112" s="3">
        <f>COUNTIF(L2:L81,"&lt;4.348")-COUNTIF(L2:L81,"&lt;4.153")</f>
        <v>4</v>
      </c>
      <c r="N112" s="3">
        <v>3.472</v>
      </c>
      <c r="O112" s="3">
        <v>0.29099999999999998</v>
      </c>
      <c r="W112" s="17"/>
    </row>
    <row r="113" spans="11:23" x14ac:dyDescent="0.15">
      <c r="K113" s="3" t="s">
        <v>85</v>
      </c>
      <c r="L113" s="3">
        <f>COUNTIF(L2:L81,"&lt;4.543")-COUNTIF(L2:L81,"&lt;4.348")</f>
        <v>4</v>
      </c>
      <c r="W113" s="17"/>
    </row>
    <row r="114" spans="11:23" x14ac:dyDescent="0.15">
      <c r="K114" s="3" t="s">
        <v>86</v>
      </c>
      <c r="L114" s="3">
        <f>COUNTIF(L2:L81,"&lt;4.738")-COUNTIF(L2:L81,"&lt;4.543")</f>
        <v>3</v>
      </c>
      <c r="W114" s="17"/>
    </row>
    <row r="115" spans="11:23" x14ac:dyDescent="0.15">
      <c r="K115" s="3" t="s">
        <v>87</v>
      </c>
      <c r="L115" s="3">
        <f>COUNTIF(L2:L81,"&lt;4.933")-COUNTIF(L2:L81,"&lt;4.738")</f>
        <v>2</v>
      </c>
      <c r="W115" s="17"/>
    </row>
    <row r="116" spans="11:23" x14ac:dyDescent="0.15">
      <c r="K116" s="3" t="s">
        <v>88</v>
      </c>
      <c r="L116" s="3">
        <f>COUNTIF(L2:L81,"&lt;5.128")-COUNTIF(L2:L81,"&lt;4.933")</f>
        <v>6</v>
      </c>
      <c r="W116" s="17"/>
    </row>
    <row r="117" spans="11:23" x14ac:dyDescent="0.15">
      <c r="K117" s="3" t="s">
        <v>89</v>
      </c>
      <c r="L117" s="3">
        <f>COUNTIF(L2:L81,"&lt;5.323")-COUNTIF(L2:L81,"&lt;5.128")</f>
        <v>4</v>
      </c>
      <c r="W117" s="17"/>
    </row>
    <row r="118" spans="11:23" x14ac:dyDescent="0.15">
      <c r="K118" s="3" t="s">
        <v>90</v>
      </c>
      <c r="L118" s="3">
        <f>COUNTIF(L2:L81,"&lt;5.518")-COUNTIF(L2:L81,"&lt;5.323")</f>
        <v>5</v>
      </c>
      <c r="W118" s="17"/>
    </row>
    <row r="119" spans="11:23" x14ac:dyDescent="0.15">
      <c r="K119" s="3" t="s">
        <v>91</v>
      </c>
      <c r="L119" s="3">
        <f>COUNTIF(L2:L81,"&lt;5.713")-COUNTIF(L2:L81,"&lt;5.518")</f>
        <v>3</v>
      </c>
      <c r="W119" s="17"/>
    </row>
    <row r="120" spans="11:23" x14ac:dyDescent="0.15">
      <c r="K120" s="3" t="s">
        <v>92</v>
      </c>
      <c r="L120" s="3">
        <f>COUNTIF(L2:L81,"&lt;5.908")-COUNTIF(L2:L81,"&lt;5.713")</f>
        <v>2</v>
      </c>
      <c r="W120" s="17"/>
    </row>
    <row r="121" spans="11:23" x14ac:dyDescent="0.15">
      <c r="K121" s="3" t="s">
        <v>93</v>
      </c>
      <c r="L121" s="3">
        <f>COUNTIF(L2:L81,"&lt;6.103")-COUNTIF(L2:L81,"&lt;5.908")</f>
        <v>1</v>
      </c>
      <c r="W121" s="17"/>
    </row>
    <row r="122" spans="11:23" x14ac:dyDescent="0.15">
      <c r="K122" s="3" t="s">
        <v>94</v>
      </c>
      <c r="L122" s="3">
        <f>COUNTIF(L2:L81,"&lt;6.298")-COUNTIF(L2:L81,"&lt;6.103")</f>
        <v>0</v>
      </c>
      <c r="W122" s="17"/>
    </row>
    <row r="123" spans="11:23" x14ac:dyDescent="0.15">
      <c r="K123" s="3" t="s">
        <v>95</v>
      </c>
      <c r="L123" s="3">
        <f>COUNTIF(L2:L81,"&lt;6.493")-COUNTIF(L2:L81,"&lt;6.298")</f>
        <v>1</v>
      </c>
      <c r="W123" s="17"/>
    </row>
    <row r="124" spans="11:23" x14ac:dyDescent="0.15">
      <c r="K124" s="3" t="s">
        <v>96</v>
      </c>
      <c r="L124" s="3">
        <f>COUNTIF(L2:L81,"&lt;6.688")-COUNTIF(L2:L81,"&lt;6.493")</f>
        <v>0</v>
      </c>
      <c r="W124" s="17"/>
    </row>
  </sheetData>
  <phoneticPr fontId="5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E105"/>
  <sheetViews>
    <sheetView topLeftCell="I88" workbookViewId="0">
      <selection activeCell="I1" sqref="A1:XFD110"/>
    </sheetView>
  </sheetViews>
  <sheetFormatPr defaultColWidth="8.875" defaultRowHeight="13.5" x14ac:dyDescent="0.15"/>
  <cols>
    <col min="11" max="12" width="19.75" customWidth="1"/>
    <col min="13" max="14" width="12.875"/>
    <col min="20" max="22" width="12.875"/>
    <col min="23" max="23" width="24.2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33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719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12.4679870605469</v>
      </c>
      <c r="L4" s="10">
        <v>0.9932861328125</v>
      </c>
      <c r="M4">
        <v>0.73222351074218694</v>
      </c>
      <c r="N4">
        <v>10.1390686035156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5.5025005340576199</v>
      </c>
      <c r="U4">
        <v>5.0746541023254403</v>
      </c>
      <c r="V4">
        <v>4.8636293411254901</v>
      </c>
      <c r="W4" s="17">
        <v>0.21102476119995101</v>
      </c>
      <c r="X4">
        <v>0.63887119293212902</v>
      </c>
      <c r="Y4">
        <v>0.63887119293212902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54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12.1930656433106</v>
      </c>
      <c r="L5" s="10">
        <v>0.93176651000976596</v>
      </c>
      <c r="M5">
        <v>0.68011474609375</v>
      </c>
      <c r="N5">
        <v>9.9960212707519496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4.7625770568847701</v>
      </c>
      <c r="U5">
        <v>4.3940777778625497</v>
      </c>
      <c r="V5">
        <v>4.1864080429077104</v>
      </c>
      <c r="W5" s="17">
        <v>0.20766973495483401</v>
      </c>
      <c r="X5">
        <v>0.576169013977051</v>
      </c>
      <c r="Y5">
        <v>0.576169013977051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356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13.0337867736816</v>
      </c>
      <c r="L6" s="10">
        <v>0.97521209716796897</v>
      </c>
      <c r="M6">
        <v>0.72060394287109397</v>
      </c>
      <c r="N6">
        <v>10.8522796630859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5.5735645294189498</v>
      </c>
      <c r="U6">
        <v>5.1238565444946298</v>
      </c>
      <c r="V6">
        <v>4.9203748703002903</v>
      </c>
      <c r="W6" s="17">
        <v>0.20348167419433599</v>
      </c>
      <c r="X6">
        <v>0.65318965911865201</v>
      </c>
      <c r="Y6">
        <v>0.65318965911865201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62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11.756799697876</v>
      </c>
      <c r="L7" s="10">
        <v>0.95130538940429699</v>
      </c>
      <c r="M7">
        <v>0.69935607910156194</v>
      </c>
      <c r="N7">
        <v>9.4865608215331996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5.0025730133056596</v>
      </c>
      <c r="U7">
        <v>4.6297860145568803</v>
      </c>
      <c r="V7">
        <v>4.4298167228698704</v>
      </c>
      <c r="W7" s="17">
        <v>0.199969291687012</v>
      </c>
      <c r="X7">
        <v>0.57275629043579102</v>
      </c>
      <c r="Y7">
        <v>0.57275629043579102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13.4509773254394</v>
      </c>
      <c r="L8" s="10">
        <v>0.988525390625</v>
      </c>
      <c r="M8">
        <v>0.75197601318359397</v>
      </c>
      <c r="N8">
        <v>11.4816646575928</v>
      </c>
      <c r="O8">
        <v>9</v>
      </c>
      <c r="P8">
        <v>9</v>
      </c>
      <c r="Q8">
        <v>19</v>
      </c>
      <c r="R8" s="16">
        <v>0.47370000000000001</v>
      </c>
      <c r="S8" s="16">
        <f t="shared" si="0"/>
        <v>0.9</v>
      </c>
      <c r="T8">
        <v>5.8592815399169904</v>
      </c>
      <c r="U8">
        <v>5.3764190673828098</v>
      </c>
      <c r="V8">
        <v>5.1852965354919398</v>
      </c>
      <c r="W8" s="17">
        <v>0.191122531890869</v>
      </c>
      <c r="X8">
        <v>0.67398500442504905</v>
      </c>
      <c r="Y8">
        <v>0.67398500442504905</v>
      </c>
      <c r="Z8">
        <v>0.9</v>
      </c>
      <c r="AA8">
        <v>1</v>
      </c>
      <c r="AB8">
        <v>0.52631578947368396</v>
      </c>
      <c r="AC8">
        <v>0.68965517241379304</v>
      </c>
      <c r="AD8">
        <v>0</v>
      </c>
      <c r="AE8">
        <v>0.1</v>
      </c>
    </row>
    <row r="9" spans="1:31" x14ac:dyDescent="0.15">
      <c r="A9" s="6">
        <v>883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13.1649417877197</v>
      </c>
      <c r="L9" s="10">
        <v>0.86118316650390603</v>
      </c>
      <c r="M9">
        <v>0.61101913452148404</v>
      </c>
      <c r="N9">
        <v>11.1692409515381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5.68410301208496</v>
      </c>
      <c r="U9">
        <v>5.2268161773681596</v>
      </c>
      <c r="V9">
        <v>5.0366511344909703</v>
      </c>
      <c r="W9" s="17">
        <v>0.19016504287719699</v>
      </c>
      <c r="X9">
        <v>0.64745187759399403</v>
      </c>
      <c r="Y9">
        <v>0.64745187759399403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451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12.190019607544</v>
      </c>
      <c r="L10" s="10">
        <v>0.95082855224609397</v>
      </c>
      <c r="M10">
        <v>0.73009872436523404</v>
      </c>
      <c r="N10">
        <v>10.2806720733643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4.8340969085693404</v>
      </c>
      <c r="U10">
        <v>4.4434790611267099</v>
      </c>
      <c r="V10">
        <v>4.2598333358764604</v>
      </c>
      <c r="W10" s="17">
        <v>0.183645725250244</v>
      </c>
      <c r="X10">
        <v>0.57426357269287098</v>
      </c>
      <c r="Y10">
        <v>0.57426357269287098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765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12.22727394104</v>
      </c>
      <c r="L11" s="10">
        <v>0.80151748657226596</v>
      </c>
      <c r="M11">
        <v>0.55924224853515603</v>
      </c>
      <c r="N11">
        <v>10.2725009918213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4.8915824890136701</v>
      </c>
      <c r="U11">
        <v>4.49367332458496</v>
      </c>
      <c r="V11">
        <v>4.3103799819946298</v>
      </c>
      <c r="W11" s="17">
        <v>0.183293342590332</v>
      </c>
      <c r="X11">
        <v>0.58120250701904297</v>
      </c>
      <c r="Y11">
        <v>0.58120250701904297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912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12.213865280151399</v>
      </c>
      <c r="L12" s="10">
        <v>0.92794418334960904</v>
      </c>
      <c r="M12">
        <v>0.70276641845703103</v>
      </c>
      <c r="N12">
        <v>10.2881412506103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4.9862308502197301</v>
      </c>
      <c r="U12">
        <v>4.5925183296203604</v>
      </c>
      <c r="V12">
        <v>4.4097390174865696</v>
      </c>
      <c r="W12" s="17">
        <v>0.18277931213378901</v>
      </c>
      <c r="X12">
        <v>0.57649183273315396</v>
      </c>
      <c r="Y12">
        <v>0.57649183273315396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572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12.7640056610107</v>
      </c>
      <c r="L13" s="10">
        <v>0.73766708374023404</v>
      </c>
      <c r="M13">
        <v>0.48704910278320301</v>
      </c>
      <c r="N13">
        <v>10.8563938140869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5.5027923583984402</v>
      </c>
      <c r="U13">
        <v>5.0524420738220197</v>
      </c>
      <c r="V13">
        <v>4.8725714683532697</v>
      </c>
      <c r="W13" s="17">
        <v>0.17987060546875</v>
      </c>
      <c r="X13">
        <v>0.63022089004516602</v>
      </c>
      <c r="Y13">
        <v>0.63022089004516602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288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12.45729637146</v>
      </c>
      <c r="L14" s="10">
        <v>0.75566482543945301</v>
      </c>
      <c r="M14">
        <v>0.504425048828125</v>
      </c>
      <c r="N14">
        <v>10.4894351959228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5.4596500396728498</v>
      </c>
      <c r="U14">
        <v>5.01595163345337</v>
      </c>
      <c r="V14">
        <v>4.8361463546752903</v>
      </c>
      <c r="W14" s="17">
        <v>0.17980527877807601</v>
      </c>
      <c r="X14">
        <v>0.62350368499755904</v>
      </c>
      <c r="Y14">
        <v>0.62350368499755904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732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11.7474555969238</v>
      </c>
      <c r="L15" s="10">
        <v>0.843597412109375</v>
      </c>
      <c r="M15">
        <v>0.61731719970703103</v>
      </c>
      <c r="N15">
        <v>9.8525810241699201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4.9229850769043004</v>
      </c>
      <c r="U15">
        <v>4.5402994155883798</v>
      </c>
      <c r="V15">
        <v>4.3609862327575701</v>
      </c>
      <c r="W15" s="17">
        <v>0.17931318283080999</v>
      </c>
      <c r="X15">
        <v>0.56199884414672896</v>
      </c>
      <c r="Y15">
        <v>0.56199884414672896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457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12.789482116699199</v>
      </c>
      <c r="L16" s="10">
        <v>0.89412307739257801</v>
      </c>
      <c r="M16">
        <v>0.66656494140625</v>
      </c>
      <c r="N16">
        <v>10.9414978027344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5.3102855682373002</v>
      </c>
      <c r="U16">
        <v>4.8847026824951199</v>
      </c>
      <c r="V16">
        <v>4.7091102600097701</v>
      </c>
      <c r="W16" s="17">
        <v>0.17559242248535201</v>
      </c>
      <c r="X16">
        <v>0.60117530822753895</v>
      </c>
      <c r="Y16">
        <v>0.60117530822753895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957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12.638593673706</v>
      </c>
      <c r="L17" s="10">
        <v>0.7596435546875</v>
      </c>
      <c r="M17">
        <v>0.51848602294921897</v>
      </c>
      <c r="N17">
        <v>10.7872982025147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5.7189655303955096</v>
      </c>
      <c r="U17">
        <v>5.2433700561523402</v>
      </c>
      <c r="V17">
        <v>5.0678124427795401</v>
      </c>
      <c r="W17" s="17">
        <v>0.17555761337280301</v>
      </c>
      <c r="X17">
        <v>0.65115308761596702</v>
      </c>
      <c r="Y17">
        <v>0.65115308761596702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136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12.755500793456999</v>
      </c>
      <c r="L18" s="10">
        <v>0.80908584594726596</v>
      </c>
      <c r="M18">
        <v>0.56964111328125</v>
      </c>
      <c r="N18">
        <v>10.879371643066399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5.5790176391601598</v>
      </c>
      <c r="U18">
        <v>5.1174554824829102</v>
      </c>
      <c r="V18">
        <v>4.9434552192687997</v>
      </c>
      <c r="W18" s="17">
        <v>0.174000263214111</v>
      </c>
      <c r="X18">
        <v>0.63556241989135698</v>
      </c>
      <c r="Y18">
        <v>0.63556241989135698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96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12.2015647888184</v>
      </c>
      <c r="L19" s="10">
        <v>0.72637939453125</v>
      </c>
      <c r="M19">
        <v>0.482009887695312</v>
      </c>
      <c r="N19">
        <v>10.3064689636231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5.3776931762695304</v>
      </c>
      <c r="U19">
        <v>4.94168996810913</v>
      </c>
      <c r="V19">
        <v>4.77380275726318</v>
      </c>
      <c r="W19" s="17">
        <v>0.16788721084594699</v>
      </c>
      <c r="X19">
        <v>0.60389041900634799</v>
      </c>
      <c r="Y19">
        <v>0.60389041900634799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x14ac:dyDescent="0.15">
      <c r="A20" s="6">
        <v>352</v>
      </c>
      <c r="B20">
        <v>19</v>
      </c>
      <c r="C20">
        <v>1</v>
      </c>
      <c r="D20">
        <v>10</v>
      </c>
      <c r="E20">
        <v>10</v>
      </c>
      <c r="F20">
        <v>10</v>
      </c>
      <c r="G20">
        <v>0</v>
      </c>
      <c r="H20">
        <v>9</v>
      </c>
      <c r="I20">
        <v>1</v>
      </c>
      <c r="J20">
        <v>0.95</v>
      </c>
      <c r="K20" s="3">
        <v>11.84055519104</v>
      </c>
      <c r="L20" s="10">
        <v>0.95348548889160201</v>
      </c>
      <c r="M20">
        <v>0.72431373596191395</v>
      </c>
      <c r="N20">
        <v>9.8050613403320295</v>
      </c>
      <c r="O20">
        <v>6</v>
      </c>
      <c r="P20">
        <v>6</v>
      </c>
      <c r="Q20">
        <v>15</v>
      </c>
      <c r="R20" s="16">
        <v>0.4</v>
      </c>
      <c r="S20" s="16">
        <f t="shared" si="0"/>
        <v>0.6</v>
      </c>
      <c r="T20">
        <v>4.44258689880371</v>
      </c>
      <c r="U20">
        <v>4.1120023727417001</v>
      </c>
      <c r="V20">
        <v>3.9460647106170601</v>
      </c>
      <c r="W20" s="17">
        <v>0.16593766212463401</v>
      </c>
      <c r="X20">
        <v>0.49652218818664601</v>
      </c>
      <c r="Y20">
        <v>0.49652218818664601</v>
      </c>
      <c r="Z20">
        <v>0.6</v>
      </c>
      <c r="AA20">
        <v>0.9</v>
      </c>
      <c r="AB20">
        <v>0.6</v>
      </c>
      <c r="AC20">
        <v>0.72</v>
      </c>
      <c r="AD20">
        <v>0.1</v>
      </c>
      <c r="AE20">
        <v>0.3</v>
      </c>
    </row>
    <row r="21" spans="1:31" x14ac:dyDescent="0.15">
      <c r="A21" s="6">
        <v>166</v>
      </c>
      <c r="B21">
        <v>18</v>
      </c>
      <c r="C21">
        <v>2</v>
      </c>
      <c r="D21">
        <v>10</v>
      </c>
      <c r="E21">
        <v>10</v>
      </c>
      <c r="F21">
        <v>10</v>
      </c>
      <c r="G21">
        <v>0</v>
      </c>
      <c r="H21">
        <v>8</v>
      </c>
      <c r="I21">
        <v>2</v>
      </c>
      <c r="J21">
        <v>0.9</v>
      </c>
      <c r="K21" s="3">
        <v>10.8035163879394</v>
      </c>
      <c r="L21" s="10">
        <v>0.93937683105468694</v>
      </c>
      <c r="M21">
        <v>0.31304931640625</v>
      </c>
      <c r="N21">
        <v>9.1985492706298793</v>
      </c>
      <c r="O21">
        <v>7</v>
      </c>
      <c r="P21">
        <v>7</v>
      </c>
      <c r="Q21">
        <v>17</v>
      </c>
      <c r="R21" s="16">
        <v>0.4118</v>
      </c>
      <c r="S21" s="16">
        <f t="shared" si="0"/>
        <v>0.7</v>
      </c>
      <c r="T21">
        <v>5.2203483581543004</v>
      </c>
      <c r="U21">
        <v>4.7243938446044904</v>
      </c>
      <c r="V21">
        <v>4.5814142227172896</v>
      </c>
      <c r="W21" s="17">
        <v>0.142979621887207</v>
      </c>
      <c r="X21">
        <v>0.63893413543701205</v>
      </c>
      <c r="Y21">
        <v>0.63893413543701205</v>
      </c>
      <c r="Z21">
        <v>0.7</v>
      </c>
      <c r="AA21">
        <v>1</v>
      </c>
      <c r="AB21">
        <v>0.58823529411764697</v>
      </c>
      <c r="AC21">
        <v>0.74074074074074103</v>
      </c>
      <c r="AD21">
        <v>0</v>
      </c>
      <c r="AE21">
        <v>0.3</v>
      </c>
    </row>
    <row r="22" spans="1:31" s="2" customFormat="1" x14ac:dyDescent="0.15">
      <c r="A22" s="7">
        <v>485</v>
      </c>
      <c r="B22" s="2">
        <v>18</v>
      </c>
      <c r="C22" s="2">
        <v>2</v>
      </c>
      <c r="D22" s="2">
        <v>10</v>
      </c>
      <c r="E22" s="2">
        <v>10</v>
      </c>
      <c r="F22" s="2">
        <v>10</v>
      </c>
      <c r="G22" s="2">
        <v>0</v>
      </c>
      <c r="H22" s="2">
        <v>8</v>
      </c>
      <c r="I22" s="2">
        <v>2</v>
      </c>
      <c r="J22" s="2">
        <v>0.9</v>
      </c>
      <c r="K22" s="11">
        <v>10.011619567871101</v>
      </c>
      <c r="L22" s="11">
        <v>0.92147445678710904</v>
      </c>
      <c r="M22" s="2">
        <v>0.29915618896484403</v>
      </c>
      <c r="N22" s="2">
        <v>8.2511005401611293</v>
      </c>
      <c r="O22" s="2">
        <v>7</v>
      </c>
      <c r="P22" s="2">
        <v>7</v>
      </c>
      <c r="Q22" s="2">
        <v>17</v>
      </c>
      <c r="R22" s="18">
        <v>0.4118</v>
      </c>
      <c r="S22" s="18">
        <f t="shared" si="0"/>
        <v>0.7</v>
      </c>
      <c r="T22" s="2">
        <v>5.3663597106933603</v>
      </c>
      <c r="U22" s="2">
        <v>4.8711075782775897</v>
      </c>
      <c r="V22" s="2">
        <v>4.7304716110229501</v>
      </c>
      <c r="W22" s="11">
        <v>0.140635967254639</v>
      </c>
      <c r="X22" s="2">
        <v>0.63588809967041005</v>
      </c>
      <c r="Y22" s="2">
        <v>0.63588809967041005</v>
      </c>
      <c r="Z22" s="2">
        <v>0.7</v>
      </c>
      <c r="AA22" s="2">
        <v>1</v>
      </c>
      <c r="AB22" s="2">
        <v>0.58823529411764697</v>
      </c>
      <c r="AC22" s="2">
        <v>0.74074074074074103</v>
      </c>
      <c r="AD22" s="2">
        <v>0</v>
      </c>
      <c r="AE22" s="2">
        <v>0.3</v>
      </c>
    </row>
    <row r="23" spans="1:31" x14ac:dyDescent="0.15">
      <c r="A23" s="6">
        <v>43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 s="3">
        <v>9.2298812866210902</v>
      </c>
      <c r="L23" s="10">
        <v>6.3182888031005904</v>
      </c>
      <c r="M23">
        <v>6.0869979858398402</v>
      </c>
      <c r="N23">
        <v>4.2744293212890598</v>
      </c>
      <c r="O23">
        <v>0</v>
      </c>
      <c r="P23">
        <v>0</v>
      </c>
      <c r="Q23">
        <v>10</v>
      </c>
      <c r="R23" s="16">
        <v>0</v>
      </c>
      <c r="S23" s="16">
        <f t="shared" si="0"/>
        <v>0</v>
      </c>
      <c r="T23">
        <v>2.9062728881835902</v>
      </c>
      <c r="U23">
        <v>2.8424408435821502</v>
      </c>
      <c r="V23">
        <v>2.3762557506561302</v>
      </c>
      <c r="W23" s="17">
        <v>0.466185092926025</v>
      </c>
      <c r="X23">
        <v>0.53001713752746604</v>
      </c>
      <c r="Y23">
        <v>0.53001713752746604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</row>
    <row r="24" spans="1:31" x14ac:dyDescent="0.15">
      <c r="A24" s="6">
        <v>782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 s="3">
        <v>8.8956718444824201</v>
      </c>
      <c r="L24" s="10">
        <v>7.2895488739013699</v>
      </c>
      <c r="M24">
        <v>7.1729927062988299</v>
      </c>
      <c r="N24">
        <v>5.1872310638427699</v>
      </c>
      <c r="O24">
        <v>0</v>
      </c>
      <c r="P24">
        <v>0</v>
      </c>
      <c r="Q24">
        <v>10</v>
      </c>
      <c r="R24" s="16">
        <v>0</v>
      </c>
      <c r="S24" s="16">
        <f t="shared" si="0"/>
        <v>0</v>
      </c>
      <c r="T24">
        <v>2.13729667663574</v>
      </c>
      <c r="U24">
        <v>2.0931930541992201</v>
      </c>
      <c r="V24">
        <v>1.6500647068023699</v>
      </c>
      <c r="W24" s="17">
        <v>0.44312834739685097</v>
      </c>
      <c r="X24">
        <v>0.48723196983337402</v>
      </c>
      <c r="Y24">
        <v>0.48723196983337402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</row>
    <row r="25" spans="1:31" x14ac:dyDescent="0.15">
      <c r="A25" s="6">
        <v>259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 s="3">
        <v>7.7890758514404297</v>
      </c>
      <c r="L25" s="10">
        <v>3.7769069671630899</v>
      </c>
      <c r="M25">
        <v>1.3085861206054701</v>
      </c>
      <c r="N25">
        <v>5.9165477752685502</v>
      </c>
      <c r="O25">
        <v>2</v>
      </c>
      <c r="P25">
        <v>2</v>
      </c>
      <c r="Q25">
        <v>12</v>
      </c>
      <c r="R25" s="16">
        <v>0.16669999999999999</v>
      </c>
      <c r="S25" s="16">
        <f t="shared" si="0"/>
        <v>0.2</v>
      </c>
      <c r="T25">
        <v>3.3231391906738299</v>
      </c>
      <c r="U25">
        <v>2.94778251647949</v>
      </c>
      <c r="V25">
        <v>2.7789003849029501</v>
      </c>
      <c r="W25" s="17">
        <v>0.168882131576538</v>
      </c>
      <c r="X25">
        <v>0.54423880577087402</v>
      </c>
      <c r="Y25">
        <v>0.54423880577087402</v>
      </c>
      <c r="Z25">
        <v>0.2</v>
      </c>
      <c r="AA25">
        <v>1</v>
      </c>
      <c r="AB25">
        <v>0.83333333333333304</v>
      </c>
      <c r="AC25">
        <v>0.90909090909090895</v>
      </c>
      <c r="AD25">
        <v>0</v>
      </c>
      <c r="AE25">
        <v>0.8</v>
      </c>
    </row>
    <row r="26" spans="1:31" x14ac:dyDescent="0.15">
      <c r="A26" s="8">
        <v>382</v>
      </c>
      <c r="B26" s="1">
        <v>12</v>
      </c>
      <c r="C26" s="1">
        <v>8</v>
      </c>
      <c r="D26" s="1">
        <v>10</v>
      </c>
      <c r="E26" s="1">
        <v>10</v>
      </c>
      <c r="F26" s="1">
        <v>10</v>
      </c>
      <c r="G26" s="1">
        <v>0</v>
      </c>
      <c r="H26" s="1">
        <v>2</v>
      </c>
      <c r="I26" s="1">
        <v>8</v>
      </c>
      <c r="J26" s="1">
        <v>0.6</v>
      </c>
      <c r="K26" s="12">
        <v>8.3894462585449201</v>
      </c>
      <c r="L26" s="12">
        <v>6.0538787841796902</v>
      </c>
      <c r="M26" s="1">
        <v>1.9577674865722701</v>
      </c>
      <c r="N26" s="1">
        <v>6.5577087402343697</v>
      </c>
      <c r="O26" s="1">
        <v>1</v>
      </c>
      <c r="P26" s="1">
        <v>1</v>
      </c>
      <c r="Q26" s="1">
        <v>11</v>
      </c>
      <c r="R26" s="19">
        <v>9.0899999999999995E-2</v>
      </c>
      <c r="S26" s="19">
        <f t="shared" si="0"/>
        <v>0.1</v>
      </c>
      <c r="T26" s="1">
        <v>2.78518486022949</v>
      </c>
      <c r="U26" s="1">
        <v>2.4400777816772501</v>
      </c>
      <c r="V26" s="1">
        <v>2.2554919719696001</v>
      </c>
      <c r="W26" s="12">
        <v>0.18458580970764199</v>
      </c>
      <c r="X26" s="1">
        <v>0.52969288825988803</v>
      </c>
      <c r="Y26" s="1">
        <v>0.52969288825988803</v>
      </c>
      <c r="Z26" s="1">
        <v>0.1</v>
      </c>
      <c r="AA26" s="1">
        <v>1</v>
      </c>
      <c r="AB26" s="1">
        <v>0.90909090909090895</v>
      </c>
      <c r="AC26" s="1">
        <v>0.952380952380952</v>
      </c>
      <c r="AD26" s="1">
        <v>0</v>
      </c>
      <c r="AE26" s="1">
        <v>0.9</v>
      </c>
    </row>
    <row r="27" spans="1:31" x14ac:dyDescent="0.15">
      <c r="A27" s="6">
        <v>830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 s="3">
        <v>8.7719039916992205</v>
      </c>
      <c r="L27" s="10">
        <v>7.6750564575195304</v>
      </c>
      <c r="M27">
        <v>8.4773979187011701</v>
      </c>
      <c r="N27">
        <v>6.4871406555175799</v>
      </c>
      <c r="O27">
        <v>0</v>
      </c>
      <c r="P27">
        <v>0</v>
      </c>
      <c r="Q27">
        <v>10</v>
      </c>
      <c r="R27" s="16">
        <v>0</v>
      </c>
      <c r="S27" s="16">
        <f t="shared" si="0"/>
        <v>0</v>
      </c>
      <c r="T27">
        <v>2.1371917724609402</v>
      </c>
      <c r="U27">
        <v>2.08469486236572</v>
      </c>
      <c r="V27">
        <v>1.65712606906891</v>
      </c>
      <c r="W27" s="17">
        <v>0.42756879329681402</v>
      </c>
      <c r="X27">
        <v>0.48006570339202898</v>
      </c>
      <c r="Y27">
        <v>0.48006570339202898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</row>
    <row r="28" spans="1:31" x14ac:dyDescent="0.15">
      <c r="A28" s="6">
        <v>613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 s="3">
        <v>8.9966316223144496</v>
      </c>
      <c r="L28" s="10">
        <v>5.2555179595947301</v>
      </c>
      <c r="M28">
        <v>4.5550270080566397</v>
      </c>
      <c r="N28">
        <v>4.4839649200439498</v>
      </c>
      <c r="O28">
        <v>3</v>
      </c>
      <c r="P28">
        <v>3</v>
      </c>
      <c r="Q28">
        <v>13</v>
      </c>
      <c r="R28" s="16">
        <v>0.23080000000000001</v>
      </c>
      <c r="S28" s="16">
        <f t="shared" si="0"/>
        <v>0.3</v>
      </c>
      <c r="T28">
        <v>3.2579421997070299</v>
      </c>
      <c r="U28">
        <v>3.11495757102966</v>
      </c>
      <c r="V28">
        <v>2.7076179981231698</v>
      </c>
      <c r="W28" s="17">
        <v>0.40733957290649397</v>
      </c>
      <c r="X28">
        <v>0.55032420158386197</v>
      </c>
      <c r="Y28">
        <v>0.55032420158386197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6">
        <v>19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 s="3">
        <v>8.1937770843505895</v>
      </c>
      <c r="L29" s="10">
        <v>3.8267078399658199</v>
      </c>
      <c r="M29">
        <v>1.1923675537109399</v>
      </c>
      <c r="N29">
        <v>6.5271110534668004</v>
      </c>
      <c r="O29">
        <v>3</v>
      </c>
      <c r="P29">
        <v>3</v>
      </c>
      <c r="Q29">
        <v>13</v>
      </c>
      <c r="R29" s="16">
        <v>0.23080000000000001</v>
      </c>
      <c r="S29" s="16">
        <f t="shared" si="0"/>
        <v>0.3</v>
      </c>
      <c r="T29">
        <v>2.95218086242676</v>
      </c>
      <c r="U29">
        <v>2.5754084587097199</v>
      </c>
      <c r="V29">
        <v>2.42548680305481</v>
      </c>
      <c r="W29" s="17">
        <v>0.149921655654907</v>
      </c>
      <c r="X29">
        <v>0.52669405937194802</v>
      </c>
      <c r="Y29">
        <v>0.52669405937194802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178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8.3459815979003906</v>
      </c>
      <c r="L30" s="10">
        <v>5.3242092132568404</v>
      </c>
      <c r="M30">
        <v>4.0853462219238299</v>
      </c>
      <c r="N30">
        <v>3.56581687927246</v>
      </c>
      <c r="O30">
        <v>1</v>
      </c>
      <c r="P30">
        <v>1</v>
      </c>
      <c r="Q30">
        <v>11</v>
      </c>
      <c r="R30" s="16">
        <v>9.0899999999999995E-2</v>
      </c>
      <c r="S30" s="16">
        <f t="shared" si="0"/>
        <v>0.1</v>
      </c>
      <c r="T30">
        <v>2.8318958282470699</v>
      </c>
      <c r="U30">
        <v>2.7203555107116699</v>
      </c>
      <c r="V30">
        <v>2.3155884742736799</v>
      </c>
      <c r="W30" s="17">
        <v>0.404767036437988</v>
      </c>
      <c r="X30">
        <v>0.516307353973389</v>
      </c>
      <c r="Y30">
        <v>0.516307353973389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6">
        <v>215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 s="3">
        <v>8.4589786529540998</v>
      </c>
      <c r="L31" s="10">
        <v>5.7066879272460902</v>
      </c>
      <c r="M31">
        <v>5.0379467010498002</v>
      </c>
      <c r="N31">
        <v>4.1670913696289098</v>
      </c>
      <c r="O31">
        <v>0</v>
      </c>
      <c r="P31">
        <v>0</v>
      </c>
      <c r="Q31">
        <v>10</v>
      </c>
      <c r="R31" s="16">
        <v>0</v>
      </c>
      <c r="S31" s="16">
        <f t="shared" si="0"/>
        <v>0</v>
      </c>
      <c r="T31">
        <v>2.9849777221679701</v>
      </c>
      <c r="U31">
        <v>2.8662428855896001</v>
      </c>
      <c r="V31">
        <v>2.4659724235534699</v>
      </c>
      <c r="W31" s="17">
        <v>0.40027046203613298</v>
      </c>
      <c r="X31">
        <v>0.51900529861450195</v>
      </c>
      <c r="Y31">
        <v>0.51900529861450195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</row>
    <row r="32" spans="1:31" x14ac:dyDescent="0.15">
      <c r="A32" s="6">
        <v>670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11.4275016784668</v>
      </c>
      <c r="L32" s="10">
        <v>3.4490318298339799</v>
      </c>
      <c r="M32">
        <v>2.9004650115966801</v>
      </c>
      <c r="N32">
        <v>7.2302360534668004</v>
      </c>
      <c r="O32">
        <v>3</v>
      </c>
      <c r="P32">
        <v>3</v>
      </c>
      <c r="Q32">
        <v>13</v>
      </c>
      <c r="R32" s="16">
        <v>0.23080000000000001</v>
      </c>
      <c r="S32" s="16">
        <f t="shared" si="0"/>
        <v>0.3</v>
      </c>
      <c r="T32">
        <v>3.5594825744628902</v>
      </c>
      <c r="U32">
        <v>3.3868663311004599</v>
      </c>
      <c r="V32">
        <v>2.9915952682495099</v>
      </c>
      <c r="W32" s="17">
        <v>0.39527106285095198</v>
      </c>
      <c r="X32">
        <v>0.56788730621337902</v>
      </c>
      <c r="Y32">
        <v>0.56788730621337902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88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 s="3">
        <v>9.6956272125244105</v>
      </c>
      <c r="L33" s="10">
        <v>4.5290679931640598</v>
      </c>
      <c r="M33">
        <v>1.565185546875</v>
      </c>
      <c r="N33">
        <v>7.9766082763671902</v>
      </c>
      <c r="O33">
        <v>4</v>
      </c>
      <c r="P33">
        <v>4</v>
      </c>
      <c r="Q33">
        <v>14</v>
      </c>
      <c r="R33" s="16">
        <v>0.28570000000000001</v>
      </c>
      <c r="S33" s="16">
        <f t="shared" si="0"/>
        <v>0.4</v>
      </c>
      <c r="T33">
        <v>3.0759716033935498</v>
      </c>
      <c r="U33">
        <v>2.6498761177063002</v>
      </c>
      <c r="V33">
        <v>2.48664426803589</v>
      </c>
      <c r="W33" s="17">
        <v>0.16323184967040999</v>
      </c>
      <c r="X33">
        <v>0.58932733535766602</v>
      </c>
      <c r="Y33">
        <v>0.58932733535766602</v>
      </c>
      <c r="Z33">
        <v>0.4</v>
      </c>
      <c r="AA33">
        <v>1</v>
      </c>
      <c r="AB33">
        <v>0.71428571428571397</v>
      </c>
      <c r="AC33">
        <v>0.83333333333333304</v>
      </c>
      <c r="AD33">
        <v>0</v>
      </c>
      <c r="AE33">
        <v>0.6</v>
      </c>
    </row>
    <row r="34" spans="1:31" x14ac:dyDescent="0.15">
      <c r="A34" s="6">
        <v>116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10.695125579834</v>
      </c>
      <c r="L34" s="10">
        <v>3.86113357543945</v>
      </c>
      <c r="M34">
        <v>3.4150371551513699</v>
      </c>
      <c r="N34">
        <v>6.3120250701904297</v>
      </c>
      <c r="O34">
        <v>3</v>
      </c>
      <c r="P34">
        <v>3</v>
      </c>
      <c r="Q34">
        <v>13</v>
      </c>
      <c r="R34" s="16">
        <v>0.23080000000000001</v>
      </c>
      <c r="S34" s="16">
        <f t="shared" ref="S34:S52" si="1">O34/E34</f>
        <v>0.3</v>
      </c>
      <c r="T34">
        <v>4.1133708953857404</v>
      </c>
      <c r="U34">
        <v>3.9187879562377899</v>
      </c>
      <c r="V34">
        <v>3.5277342796325701</v>
      </c>
      <c r="W34" s="17">
        <v>0.391053676605225</v>
      </c>
      <c r="X34">
        <v>0.58563661575317405</v>
      </c>
      <c r="Y34">
        <v>0.58563661575317405</v>
      </c>
      <c r="Z34">
        <v>0.3</v>
      </c>
      <c r="AA34">
        <v>1</v>
      </c>
      <c r="AB34">
        <v>0.76923076923076905</v>
      </c>
      <c r="AC34">
        <v>0.86956521739130399</v>
      </c>
      <c r="AD34">
        <v>0</v>
      </c>
      <c r="AE34">
        <v>0.7</v>
      </c>
    </row>
    <row r="35" spans="1:31" x14ac:dyDescent="0.15">
      <c r="A35" s="6">
        <v>638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 s="3">
        <v>8.5881671905517596</v>
      </c>
      <c r="L35" s="10">
        <v>5.4736576080322301</v>
      </c>
      <c r="M35">
        <v>4.4607830047607404</v>
      </c>
      <c r="N35">
        <v>4.2032775878906197</v>
      </c>
      <c r="O35">
        <v>2</v>
      </c>
      <c r="P35">
        <v>2</v>
      </c>
      <c r="Q35">
        <v>12</v>
      </c>
      <c r="R35" s="16">
        <v>0.16669999999999999</v>
      </c>
      <c r="S35" s="16">
        <f t="shared" si="1"/>
        <v>0.2</v>
      </c>
      <c r="T35">
        <v>2.98781394958496</v>
      </c>
      <c r="U35">
        <v>2.8401694297790501</v>
      </c>
      <c r="V35">
        <v>2.45045042037964</v>
      </c>
      <c r="W35" s="17">
        <v>0.38971900939941401</v>
      </c>
      <c r="X35">
        <v>0.53736352920532204</v>
      </c>
      <c r="Y35">
        <v>0.53736352920532204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6">
        <v>7</v>
      </c>
      <c r="B36">
        <v>18</v>
      </c>
      <c r="C36">
        <v>2</v>
      </c>
      <c r="D36">
        <v>10</v>
      </c>
      <c r="E36">
        <v>10</v>
      </c>
      <c r="F36">
        <v>10</v>
      </c>
      <c r="G36">
        <v>0</v>
      </c>
      <c r="H36">
        <v>8</v>
      </c>
      <c r="I36">
        <v>2</v>
      </c>
      <c r="J36">
        <v>0.9</v>
      </c>
      <c r="K36" s="3">
        <v>9.7504291534423793</v>
      </c>
      <c r="L36" s="10">
        <v>3.6274681091308598</v>
      </c>
      <c r="M36">
        <v>3.2106761932372998</v>
      </c>
      <c r="N36">
        <v>5.56974220275879</v>
      </c>
      <c r="O36">
        <v>2</v>
      </c>
      <c r="P36">
        <v>2</v>
      </c>
      <c r="Q36">
        <v>12</v>
      </c>
      <c r="R36" s="16">
        <v>0.16669999999999999</v>
      </c>
      <c r="S36" s="16">
        <f t="shared" si="1"/>
        <v>0.2</v>
      </c>
      <c r="T36">
        <v>3.89222908020019</v>
      </c>
      <c r="U36">
        <v>3.7008795738220202</v>
      </c>
      <c r="V36">
        <v>3.3142113685607901</v>
      </c>
      <c r="W36" s="17">
        <v>0.38666820526123102</v>
      </c>
      <c r="X36">
        <v>0.57801771163940396</v>
      </c>
      <c r="Y36">
        <v>0.57801771163940396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660</v>
      </c>
      <c r="B37">
        <v>18</v>
      </c>
      <c r="C37">
        <v>2</v>
      </c>
      <c r="D37">
        <v>10</v>
      </c>
      <c r="E37">
        <v>10</v>
      </c>
      <c r="F37">
        <v>10</v>
      </c>
      <c r="G37">
        <v>0</v>
      </c>
      <c r="H37">
        <v>8</v>
      </c>
      <c r="I37">
        <v>2</v>
      </c>
      <c r="J37">
        <v>0.9</v>
      </c>
      <c r="K37" s="3">
        <v>10.6142921447754</v>
      </c>
      <c r="L37" s="10">
        <v>3.2020072937011701</v>
      </c>
      <c r="M37">
        <v>2.5925750732421902</v>
      </c>
      <c r="N37">
        <v>6.2181873321533203</v>
      </c>
      <c r="O37">
        <v>5</v>
      </c>
      <c r="P37">
        <v>5</v>
      </c>
      <c r="Q37">
        <v>15</v>
      </c>
      <c r="R37" s="16">
        <v>0.33329999999999999</v>
      </c>
      <c r="S37" s="16">
        <f t="shared" si="1"/>
        <v>0.5</v>
      </c>
      <c r="T37">
        <v>4.3932571411132804</v>
      </c>
      <c r="U37">
        <v>4.15511226654053</v>
      </c>
      <c r="V37">
        <v>3.76865577697754</v>
      </c>
      <c r="W37" s="17">
        <v>0.386456489562988</v>
      </c>
      <c r="X37">
        <v>0.62460136413574197</v>
      </c>
      <c r="Y37">
        <v>0.62460136413574197</v>
      </c>
      <c r="Z37">
        <v>0.5</v>
      </c>
      <c r="AA37">
        <v>1</v>
      </c>
      <c r="AB37">
        <v>0.66666666666666696</v>
      </c>
      <c r="AC37">
        <v>0.8</v>
      </c>
      <c r="AD37">
        <v>0</v>
      </c>
      <c r="AE37">
        <v>0.5</v>
      </c>
    </row>
    <row r="38" spans="1:31" x14ac:dyDescent="0.15">
      <c r="A38" s="6">
        <v>887</v>
      </c>
      <c r="B38">
        <v>18</v>
      </c>
      <c r="C38">
        <v>2</v>
      </c>
      <c r="D38">
        <v>10</v>
      </c>
      <c r="E38">
        <v>10</v>
      </c>
      <c r="F38">
        <v>10</v>
      </c>
      <c r="G38">
        <v>0</v>
      </c>
      <c r="H38">
        <v>8</v>
      </c>
      <c r="I38">
        <v>2</v>
      </c>
      <c r="J38">
        <v>0.9</v>
      </c>
      <c r="K38" s="3">
        <v>10.2275581359863</v>
      </c>
      <c r="L38" s="10">
        <v>3.8743839263915998</v>
      </c>
      <c r="M38">
        <v>3.3857994079589799</v>
      </c>
      <c r="N38">
        <v>5.4985122680664098</v>
      </c>
      <c r="O38">
        <v>4</v>
      </c>
      <c r="P38">
        <v>4</v>
      </c>
      <c r="Q38">
        <v>14</v>
      </c>
      <c r="R38" s="16">
        <v>0.28570000000000001</v>
      </c>
      <c r="S38" s="16">
        <f t="shared" si="1"/>
        <v>0.4</v>
      </c>
      <c r="T38">
        <v>4.1704597473144496</v>
      </c>
      <c r="U38">
        <v>3.9681935310363801</v>
      </c>
      <c r="V38">
        <v>3.58179712295532</v>
      </c>
      <c r="W38" s="17">
        <v>0.38639640808105502</v>
      </c>
      <c r="X38">
        <v>0.58866262435913097</v>
      </c>
      <c r="Y38">
        <v>0.58866262435913097</v>
      </c>
      <c r="Z38">
        <v>0.4</v>
      </c>
      <c r="AA38">
        <v>1</v>
      </c>
      <c r="AB38">
        <v>0.71428571428571397</v>
      </c>
      <c r="AC38">
        <v>0.83333333333333304</v>
      </c>
      <c r="AD38">
        <v>0</v>
      </c>
      <c r="AE38">
        <v>0.6</v>
      </c>
    </row>
    <row r="39" spans="1:31" x14ac:dyDescent="0.15">
      <c r="A39" s="8">
        <v>687</v>
      </c>
      <c r="B39" s="1">
        <v>14</v>
      </c>
      <c r="C39" s="1">
        <v>6</v>
      </c>
      <c r="D39" s="1">
        <v>10</v>
      </c>
      <c r="E39" s="1">
        <v>10</v>
      </c>
      <c r="F39" s="1">
        <v>10</v>
      </c>
      <c r="G39" s="1">
        <v>0</v>
      </c>
      <c r="H39" s="1">
        <v>4</v>
      </c>
      <c r="I39" s="1">
        <v>6</v>
      </c>
      <c r="J39" s="1">
        <v>0.7</v>
      </c>
      <c r="K39" s="12">
        <v>8.3900222778320295</v>
      </c>
      <c r="L39" s="12">
        <v>5.8916149139404297</v>
      </c>
      <c r="M39" s="1">
        <v>4.6129894256591797</v>
      </c>
      <c r="N39" s="1">
        <v>4.1149749755859402</v>
      </c>
      <c r="O39" s="1">
        <v>1</v>
      </c>
      <c r="P39" s="1">
        <v>1</v>
      </c>
      <c r="Q39" s="1">
        <v>11</v>
      </c>
      <c r="R39" s="19">
        <v>9.0899999999999995E-2</v>
      </c>
      <c r="S39" s="19">
        <f t="shared" si="1"/>
        <v>0.1</v>
      </c>
      <c r="T39" s="1">
        <v>2.75750732421875</v>
      </c>
      <c r="U39" s="1">
        <v>2.6343932151794398</v>
      </c>
      <c r="V39" s="1">
        <v>2.2495560646057098</v>
      </c>
      <c r="W39" s="12">
        <v>0.38483715057373102</v>
      </c>
      <c r="X39" s="1">
        <v>0.507951259613037</v>
      </c>
      <c r="Y39" s="1">
        <v>0.507951259613037</v>
      </c>
      <c r="Z39" s="1">
        <v>0.1</v>
      </c>
      <c r="AA39" s="1">
        <v>1</v>
      </c>
      <c r="AB39" s="1">
        <v>0.90909090909090895</v>
      </c>
      <c r="AC39" s="1">
        <v>0.952380952380952</v>
      </c>
      <c r="AD39" s="1">
        <v>0</v>
      </c>
      <c r="AE39" s="1">
        <v>0.9</v>
      </c>
    </row>
    <row r="40" spans="1:31" x14ac:dyDescent="0.15">
      <c r="A40" s="8">
        <v>937</v>
      </c>
      <c r="B40" s="1">
        <v>15</v>
      </c>
      <c r="C40" s="1">
        <v>5</v>
      </c>
      <c r="D40" s="1">
        <v>10</v>
      </c>
      <c r="E40" s="1">
        <v>10</v>
      </c>
      <c r="F40" s="1">
        <v>10</v>
      </c>
      <c r="G40" s="1">
        <v>0</v>
      </c>
      <c r="H40" s="1">
        <v>5</v>
      </c>
      <c r="I40" s="1">
        <v>5</v>
      </c>
      <c r="J40" s="1">
        <v>0.75</v>
      </c>
      <c r="K40" s="12">
        <v>8.2729797363281197</v>
      </c>
      <c r="L40" s="12">
        <v>5.7072124481201199</v>
      </c>
      <c r="M40" s="1">
        <v>4.9558658599853498</v>
      </c>
      <c r="N40" s="1">
        <v>3.6288471221923801</v>
      </c>
      <c r="O40" s="1">
        <v>1</v>
      </c>
      <c r="P40" s="1">
        <v>1</v>
      </c>
      <c r="Q40" s="1">
        <v>11</v>
      </c>
      <c r="R40" s="19">
        <v>9.0899999999999995E-2</v>
      </c>
      <c r="S40" s="19">
        <f t="shared" si="1"/>
        <v>0.1</v>
      </c>
      <c r="T40" s="1">
        <v>2.7701549530029301</v>
      </c>
      <c r="U40" s="1">
        <v>2.6610579490661599</v>
      </c>
      <c r="V40" s="1">
        <v>2.27631616592407</v>
      </c>
      <c r="W40" s="12">
        <v>0.38474178314209001</v>
      </c>
      <c r="X40" s="1">
        <v>0.49383878707885698</v>
      </c>
      <c r="Y40" s="1">
        <v>0.49383878707885698</v>
      </c>
      <c r="Z40" s="1">
        <v>0.1</v>
      </c>
      <c r="AA40" s="1">
        <v>1</v>
      </c>
      <c r="AB40" s="1">
        <v>0.90909090909090895</v>
      </c>
      <c r="AC40" s="1">
        <v>0.952380952380952</v>
      </c>
      <c r="AD40" s="1">
        <v>0</v>
      </c>
      <c r="AE40" s="1">
        <v>0.9</v>
      </c>
    </row>
    <row r="41" spans="1:31" x14ac:dyDescent="0.15">
      <c r="A41" s="6">
        <v>479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8.4685764312744105</v>
      </c>
      <c r="L41" s="10">
        <v>5.1287879943847701</v>
      </c>
      <c r="M41">
        <v>3.6624755859375</v>
      </c>
      <c r="N41">
        <v>3.7469463348388699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3.0307636260986301</v>
      </c>
      <c r="U41">
        <v>2.8745484352111799</v>
      </c>
      <c r="V41">
        <v>2.4898514747619598</v>
      </c>
      <c r="W41" s="17">
        <v>0.38469696044921903</v>
      </c>
      <c r="X41">
        <v>0.54091215133667003</v>
      </c>
      <c r="Y41">
        <v>0.54091215133667003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92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 s="3">
        <v>8.2816715240478498</v>
      </c>
      <c r="L42" s="10">
        <v>4.3887615203857404</v>
      </c>
      <c r="M42">
        <v>1.91437911987305</v>
      </c>
      <c r="N42">
        <v>5.6083049774169904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2.58152198791504</v>
      </c>
      <c r="U42">
        <v>2.3149232864379901</v>
      </c>
      <c r="V42">
        <v>2.09356021881104</v>
      </c>
      <c r="W42" s="17">
        <v>0.22136306762695299</v>
      </c>
      <c r="X42">
        <v>0.48796176910400402</v>
      </c>
      <c r="Y42">
        <v>0.48796176910400402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45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9.7148513793945295</v>
      </c>
      <c r="L43" s="10">
        <v>5.0772686004638699</v>
      </c>
      <c r="M43">
        <v>4.31158447265625</v>
      </c>
      <c r="N43">
        <v>5.8151054382324201</v>
      </c>
      <c r="O43">
        <v>1</v>
      </c>
      <c r="P43">
        <v>1</v>
      </c>
      <c r="Q43">
        <v>11</v>
      </c>
      <c r="R43" s="16">
        <v>9.0899999999999995E-2</v>
      </c>
      <c r="S43" s="16">
        <f t="shared" si="1"/>
        <v>0.1</v>
      </c>
      <c r="T43">
        <v>2.9872684478759801</v>
      </c>
      <c r="U43">
        <v>2.8193924427032502</v>
      </c>
      <c r="V43">
        <v>2.4367551803588898</v>
      </c>
      <c r="W43" s="17">
        <v>0.38263726234436002</v>
      </c>
      <c r="X43">
        <v>0.55051326751708995</v>
      </c>
      <c r="Y43">
        <v>0.55051326751708995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6">
        <v>70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 s="3">
        <v>9.0762062072753906</v>
      </c>
      <c r="L44" s="10">
        <v>4.4665241241455096</v>
      </c>
      <c r="M44">
        <v>3.2010879516601598</v>
      </c>
      <c r="N44">
        <v>4.5192203521728498</v>
      </c>
      <c r="O44">
        <v>2</v>
      </c>
      <c r="P44">
        <v>2</v>
      </c>
      <c r="Q44">
        <v>12</v>
      </c>
      <c r="R44" s="16">
        <v>0.16669999999999999</v>
      </c>
      <c r="S44" s="16">
        <f t="shared" si="1"/>
        <v>0.2</v>
      </c>
      <c r="T44">
        <v>3.2431716918945299</v>
      </c>
      <c r="U44">
        <v>3.0643384456634499</v>
      </c>
      <c r="V44">
        <v>2.6821017265319802</v>
      </c>
      <c r="W44" s="17">
        <v>0.38223671913147</v>
      </c>
      <c r="X44">
        <v>0.56106996536254905</v>
      </c>
      <c r="Y44">
        <v>0.56106996536254905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8">
        <v>708</v>
      </c>
      <c r="B45" s="1">
        <v>15</v>
      </c>
      <c r="C45" s="1">
        <v>5</v>
      </c>
      <c r="D45" s="1">
        <v>10</v>
      </c>
      <c r="E45" s="1">
        <v>10</v>
      </c>
      <c r="F45" s="1">
        <v>10</v>
      </c>
      <c r="G45" s="1">
        <v>0</v>
      </c>
      <c r="H45" s="1">
        <v>5</v>
      </c>
      <c r="I45" s="1">
        <v>5</v>
      </c>
      <c r="J45" s="1">
        <v>0.75</v>
      </c>
      <c r="K45" s="12">
        <v>8.7745628356933594</v>
      </c>
      <c r="L45" s="12">
        <v>5.1227645874023402</v>
      </c>
      <c r="M45" s="1">
        <v>3.5468273162841801</v>
      </c>
      <c r="N45" s="1">
        <v>4.1517295837402299</v>
      </c>
      <c r="O45" s="1">
        <v>2</v>
      </c>
      <c r="P45" s="1">
        <v>2</v>
      </c>
      <c r="Q45" s="1">
        <v>12</v>
      </c>
      <c r="R45" s="19">
        <v>0.16669999999999999</v>
      </c>
      <c r="S45" s="19">
        <f t="shared" si="1"/>
        <v>0.2</v>
      </c>
      <c r="T45" s="1">
        <v>2.9684677124023402</v>
      </c>
      <c r="U45" s="1">
        <v>2.8054153919220002</v>
      </c>
      <c r="V45" s="1">
        <v>2.4249863624572701</v>
      </c>
      <c r="W45" s="12">
        <v>0.38042902946472201</v>
      </c>
      <c r="X45" s="1">
        <v>0.54348134994506803</v>
      </c>
      <c r="Y45" s="1">
        <v>0.54348134994506803</v>
      </c>
      <c r="Z45" s="1">
        <v>0.2</v>
      </c>
      <c r="AA45" s="1">
        <v>1</v>
      </c>
      <c r="AB45" s="1">
        <v>0.83333333333333304</v>
      </c>
      <c r="AC45" s="1">
        <v>0.90909090909090895</v>
      </c>
      <c r="AD45" s="1">
        <v>0</v>
      </c>
      <c r="AE45" s="1">
        <v>0.8</v>
      </c>
    </row>
    <row r="46" spans="1:31" x14ac:dyDescent="0.15">
      <c r="A46" s="6">
        <v>420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8.9019279479980504</v>
      </c>
      <c r="L46" s="10">
        <v>4.2809696197509801</v>
      </c>
      <c r="M46">
        <v>3.0007476806640598</v>
      </c>
      <c r="N46">
        <v>4.5010414123535201</v>
      </c>
      <c r="O46">
        <v>2</v>
      </c>
      <c r="P46">
        <v>2</v>
      </c>
      <c r="Q46">
        <v>12</v>
      </c>
      <c r="R46" s="16">
        <v>0.16669999999999999</v>
      </c>
      <c r="S46" s="16">
        <f t="shared" si="1"/>
        <v>0.2</v>
      </c>
      <c r="T46">
        <v>3.5607547760009801</v>
      </c>
      <c r="U46">
        <v>3.3618261814117401</v>
      </c>
      <c r="V46">
        <v>2.9829249382018999</v>
      </c>
      <c r="W46" s="17">
        <v>0.37890124320983898</v>
      </c>
      <c r="X46">
        <v>0.57782983779907204</v>
      </c>
      <c r="Y46">
        <v>0.57782983779907204</v>
      </c>
      <c r="Z46">
        <v>0.2</v>
      </c>
      <c r="AA46">
        <v>1</v>
      </c>
      <c r="AB46">
        <v>0.83333333333333304</v>
      </c>
      <c r="AC46">
        <v>0.90909090909090895</v>
      </c>
      <c r="AD46">
        <v>0</v>
      </c>
      <c r="AE46">
        <v>0.8</v>
      </c>
    </row>
    <row r="47" spans="1:31" x14ac:dyDescent="0.15">
      <c r="A47" s="6">
        <v>677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9.2551898956298793</v>
      </c>
      <c r="L47" s="10">
        <v>4.9342117309570304</v>
      </c>
      <c r="M47">
        <v>4.1494674682617196</v>
      </c>
      <c r="N47">
        <v>5.2397689819335902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3.0286159515380899</v>
      </c>
      <c r="U47">
        <v>2.8630344867706299</v>
      </c>
      <c r="V47">
        <v>2.4851291179657</v>
      </c>
      <c r="W47" s="17">
        <v>0.37790536880493197</v>
      </c>
      <c r="X47">
        <v>0.54348683357238803</v>
      </c>
      <c r="Y47">
        <v>0.54348683357238803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591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 s="3">
        <v>8.76611328125</v>
      </c>
      <c r="L48" s="10">
        <v>5.0750255584716797</v>
      </c>
      <c r="M48">
        <v>3.61763572692871</v>
      </c>
      <c r="N48">
        <v>4.4674015045165998</v>
      </c>
      <c r="O48">
        <v>1</v>
      </c>
      <c r="P48">
        <v>1</v>
      </c>
      <c r="Q48">
        <v>11</v>
      </c>
      <c r="R48" s="16">
        <v>9.0899999999999995E-2</v>
      </c>
      <c r="S48" s="16">
        <f t="shared" si="1"/>
        <v>0.1</v>
      </c>
      <c r="T48">
        <v>3.1106719970703098</v>
      </c>
      <c r="U48">
        <v>2.9294884204864502</v>
      </c>
      <c r="V48">
        <v>2.5516297817230198</v>
      </c>
      <c r="W48" s="17">
        <v>0.37785863876342801</v>
      </c>
      <c r="X48">
        <v>0.55904221534729004</v>
      </c>
      <c r="Y48">
        <v>0.55904221534729004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6">
        <v>563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8.5498504638671893</v>
      </c>
      <c r="L49" s="10">
        <v>5.67376708984375</v>
      </c>
      <c r="M49">
        <v>4.30523681640625</v>
      </c>
      <c r="N49">
        <v>4.9093284606933603</v>
      </c>
      <c r="O49">
        <v>1</v>
      </c>
      <c r="P49">
        <v>1</v>
      </c>
      <c r="Q49">
        <v>11</v>
      </c>
      <c r="R49" s="16">
        <v>9.0899999999999995E-2</v>
      </c>
      <c r="S49" s="16">
        <f t="shared" si="1"/>
        <v>0.1</v>
      </c>
      <c r="T49">
        <v>3.0093879699707</v>
      </c>
      <c r="U49">
        <v>2.82489061355591</v>
      </c>
      <c r="V49">
        <v>2.47087574005127</v>
      </c>
      <c r="W49" s="17">
        <v>0.354014873504639</v>
      </c>
      <c r="X49">
        <v>0.53851222991943404</v>
      </c>
      <c r="Y49">
        <v>0.53851222991943404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6">
        <v>852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 s="3">
        <v>8.5688190460205096</v>
      </c>
      <c r="L50" s="10">
        <v>5.22599220275879</v>
      </c>
      <c r="M50">
        <v>4.24234962463379</v>
      </c>
      <c r="N50">
        <v>4.7183780670165998</v>
      </c>
      <c r="O50">
        <v>1</v>
      </c>
      <c r="P50">
        <v>1</v>
      </c>
      <c r="Q50">
        <v>11</v>
      </c>
      <c r="R50" s="16">
        <v>9.0899999999999995E-2</v>
      </c>
      <c r="S50" s="16">
        <f t="shared" si="1"/>
        <v>0.1</v>
      </c>
      <c r="T50">
        <v>2.7362594604492201</v>
      </c>
      <c r="U50">
        <v>2.5792355537414502</v>
      </c>
      <c r="V50">
        <v>2.2255337238311799</v>
      </c>
      <c r="W50" s="17">
        <v>0.35370182991027799</v>
      </c>
      <c r="X50">
        <v>0.51072573661804199</v>
      </c>
      <c r="Y50">
        <v>0.51072573661804199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8">
        <v>552</v>
      </c>
      <c r="B51" s="1">
        <v>16</v>
      </c>
      <c r="C51" s="1">
        <v>4</v>
      </c>
      <c r="D51" s="1">
        <v>10</v>
      </c>
      <c r="E51" s="1">
        <v>10</v>
      </c>
      <c r="F51" s="1">
        <v>10</v>
      </c>
      <c r="G51" s="1">
        <v>0</v>
      </c>
      <c r="H51" s="1">
        <v>6</v>
      </c>
      <c r="I51" s="1">
        <v>4</v>
      </c>
      <c r="J51" s="1">
        <v>0.8</v>
      </c>
      <c r="K51" s="12">
        <v>9.2559547424316406</v>
      </c>
      <c r="L51" s="12">
        <v>4.1378879547119096</v>
      </c>
      <c r="M51" s="1">
        <v>2.82206153869629</v>
      </c>
      <c r="N51" s="1">
        <v>5.2405490875244096</v>
      </c>
      <c r="O51" s="1">
        <v>3</v>
      </c>
      <c r="P51" s="1">
        <v>3</v>
      </c>
      <c r="Q51" s="1">
        <v>13</v>
      </c>
      <c r="R51" s="19">
        <v>0.23080000000000001</v>
      </c>
      <c r="S51" s="19">
        <f t="shared" si="1"/>
        <v>0.3</v>
      </c>
      <c r="T51" s="1">
        <v>3.5596675872802699</v>
      </c>
      <c r="U51" s="1">
        <v>3.3212480545043901</v>
      </c>
      <c r="V51" s="1">
        <v>2.9677696228027299</v>
      </c>
      <c r="W51" s="12">
        <v>0.35347843170165999</v>
      </c>
      <c r="X51" s="1">
        <v>0.59189796447753895</v>
      </c>
      <c r="Y51" s="1">
        <v>0.59189796447753895</v>
      </c>
      <c r="Z51" s="1">
        <v>0.3</v>
      </c>
      <c r="AA51" s="1">
        <v>1</v>
      </c>
      <c r="AB51" s="1">
        <v>0.76923076923076905</v>
      </c>
      <c r="AC51" s="1">
        <v>0.86956521739130399</v>
      </c>
      <c r="AD51" s="1">
        <v>0</v>
      </c>
      <c r="AE51" s="1">
        <v>0.7</v>
      </c>
    </row>
    <row r="52" spans="1:31" x14ac:dyDescent="0.15">
      <c r="A52" s="6">
        <v>506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 s="3">
        <v>9.1073722839355504</v>
      </c>
      <c r="L52" s="10">
        <v>4.0065002441406197</v>
      </c>
      <c r="M52">
        <v>2.60190773010254</v>
      </c>
      <c r="N52">
        <v>4.9899616241455096</v>
      </c>
      <c r="O52">
        <v>2</v>
      </c>
      <c r="P52">
        <v>2</v>
      </c>
      <c r="Q52">
        <v>12</v>
      </c>
      <c r="R52" s="16">
        <v>0.16669999999999999</v>
      </c>
      <c r="S52" s="16">
        <f t="shared" si="1"/>
        <v>0.2</v>
      </c>
      <c r="T52">
        <v>3.3818607330322301</v>
      </c>
      <c r="U52">
        <v>3.1554019451141402</v>
      </c>
      <c r="V52">
        <v>2.8022875785827601</v>
      </c>
      <c r="W52" s="17">
        <v>0.35311436653137201</v>
      </c>
      <c r="X52">
        <v>0.579573154449463</v>
      </c>
      <c r="Y52">
        <v>0.579573154449463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8">
        <v>334</v>
      </c>
      <c r="B53" s="1">
        <v>18</v>
      </c>
      <c r="C53" s="1">
        <v>2</v>
      </c>
      <c r="D53" s="1">
        <v>10</v>
      </c>
      <c r="E53" s="1">
        <v>10</v>
      </c>
      <c r="F53" s="1">
        <v>10</v>
      </c>
      <c r="G53" s="1">
        <v>0</v>
      </c>
      <c r="H53" s="1">
        <v>8</v>
      </c>
      <c r="I53" s="1">
        <v>2</v>
      </c>
      <c r="J53" s="1">
        <v>0.9</v>
      </c>
      <c r="K53" s="12">
        <v>9.7976722717285192</v>
      </c>
      <c r="L53" s="12">
        <v>3.17732810974121</v>
      </c>
      <c r="M53" s="1">
        <v>2.6821994781494101</v>
      </c>
      <c r="N53" s="1">
        <v>5.7997856140136701</v>
      </c>
      <c r="O53" s="1">
        <v>3</v>
      </c>
      <c r="P53" s="1">
        <v>3</v>
      </c>
      <c r="Q53" s="1">
        <v>13</v>
      </c>
      <c r="R53" s="19">
        <v>0.23080000000000001</v>
      </c>
      <c r="S53" s="19">
        <f t="shared" ref="S53:S62" si="2">O53/E53</f>
        <v>0.3</v>
      </c>
      <c r="T53" s="1">
        <v>3.8663578033447301</v>
      </c>
      <c r="U53" s="1">
        <v>3.6644842624664302</v>
      </c>
      <c r="V53" s="1">
        <v>3.3028609752654998</v>
      </c>
      <c r="W53" s="12">
        <v>0.36162328720092801</v>
      </c>
      <c r="X53" s="1">
        <v>0.56349682807922397</v>
      </c>
      <c r="Y53" s="1">
        <v>0.56349682807922397</v>
      </c>
      <c r="Z53" s="1">
        <v>0.3</v>
      </c>
      <c r="AA53" s="1">
        <v>1</v>
      </c>
      <c r="AB53" s="1">
        <v>0.76923076923076905</v>
      </c>
      <c r="AC53" s="1">
        <v>0.86956521739130399</v>
      </c>
      <c r="AD53" s="1">
        <v>0</v>
      </c>
      <c r="AE53" s="1">
        <v>0.7</v>
      </c>
    </row>
    <row r="54" spans="1:31" x14ac:dyDescent="0.15">
      <c r="A54" s="6">
        <v>447</v>
      </c>
      <c r="B54">
        <v>17</v>
      </c>
      <c r="C54">
        <v>3</v>
      </c>
      <c r="D54">
        <v>10</v>
      </c>
      <c r="E54">
        <v>10</v>
      </c>
      <c r="F54">
        <v>10</v>
      </c>
      <c r="G54">
        <v>0</v>
      </c>
      <c r="H54">
        <v>7</v>
      </c>
      <c r="I54">
        <v>3</v>
      </c>
      <c r="J54">
        <v>0.85</v>
      </c>
      <c r="K54" s="3">
        <v>9.1051177978515607</v>
      </c>
      <c r="L54" s="10">
        <v>4.0541019439697301</v>
      </c>
      <c r="M54">
        <v>3.3755970001220699</v>
      </c>
      <c r="N54">
        <v>4.9540519714355504</v>
      </c>
      <c r="O54">
        <v>2</v>
      </c>
      <c r="P54">
        <v>2</v>
      </c>
      <c r="Q54">
        <v>11</v>
      </c>
      <c r="R54" s="16">
        <v>0.18179999999999999</v>
      </c>
      <c r="S54" s="16">
        <f t="shared" si="2"/>
        <v>0.2</v>
      </c>
      <c r="T54">
        <v>3.4527492523193399</v>
      </c>
      <c r="U54">
        <v>3.28089499473572</v>
      </c>
      <c r="V54">
        <v>2.9209547042846702</v>
      </c>
      <c r="W54" s="17">
        <v>0.35994029045105003</v>
      </c>
      <c r="X54">
        <v>0.53179454803466797</v>
      </c>
      <c r="Y54">
        <v>0.53179454803466797</v>
      </c>
      <c r="Z54">
        <v>0.2</v>
      </c>
      <c r="AA54">
        <v>0.9</v>
      </c>
      <c r="AB54">
        <v>0.81818181818181801</v>
      </c>
      <c r="AC54">
        <v>0.85714285714285698</v>
      </c>
      <c r="AD54">
        <v>0.1</v>
      </c>
      <c r="AE54">
        <v>0.7</v>
      </c>
    </row>
    <row r="55" spans="1:31" x14ac:dyDescent="0.15">
      <c r="A55" s="6">
        <v>828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 s="3">
        <v>8.0077342987060494</v>
      </c>
      <c r="L55" s="10">
        <v>5.4466781616210902</v>
      </c>
      <c r="M55">
        <v>3.7625980377197301</v>
      </c>
      <c r="N55">
        <v>3.59585380554199</v>
      </c>
      <c r="O55">
        <v>1</v>
      </c>
      <c r="P55">
        <v>1</v>
      </c>
      <c r="Q55">
        <v>11</v>
      </c>
      <c r="R55" s="16">
        <v>9.0899999999999995E-2</v>
      </c>
      <c r="S55" s="16">
        <f t="shared" si="2"/>
        <v>0.1</v>
      </c>
      <c r="T55">
        <v>2.87339210510254</v>
      </c>
      <c r="U55">
        <v>2.7245001792907702</v>
      </c>
      <c r="V55">
        <v>2.3656604290008501</v>
      </c>
      <c r="W55" s="17">
        <v>0.35883975028991699</v>
      </c>
      <c r="X55">
        <v>0.50773167610168501</v>
      </c>
      <c r="Y55">
        <v>0.50773167610168501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6">
        <v>237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 s="3">
        <v>8.9136676788330096</v>
      </c>
      <c r="L56" s="10">
        <v>4.2497444152831996</v>
      </c>
      <c r="M56">
        <v>3.0916290283203098</v>
      </c>
      <c r="N56">
        <v>4.8779125213623002</v>
      </c>
      <c r="O56">
        <v>2</v>
      </c>
      <c r="P56">
        <v>2</v>
      </c>
      <c r="Q56">
        <v>12</v>
      </c>
      <c r="R56" s="16">
        <v>0.16669999999999999</v>
      </c>
      <c r="S56" s="16">
        <f t="shared" si="2"/>
        <v>0.2</v>
      </c>
      <c r="T56">
        <v>3.4670848846435498</v>
      </c>
      <c r="U56">
        <v>3.2517111301422101</v>
      </c>
      <c r="V56">
        <v>2.89305448532104</v>
      </c>
      <c r="W56" s="17">
        <v>0.35865664482116699</v>
      </c>
      <c r="X56">
        <v>0.57403039932250999</v>
      </c>
      <c r="Y56">
        <v>0.57403039932250999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6">
        <v>213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 s="3">
        <v>9.9134235382080096</v>
      </c>
      <c r="L57" s="10">
        <v>4.2708263397216797</v>
      </c>
      <c r="M57">
        <v>2.9199905395507799</v>
      </c>
      <c r="N57">
        <v>6.0272483825683603</v>
      </c>
      <c r="O57">
        <v>3</v>
      </c>
      <c r="P57">
        <v>3</v>
      </c>
      <c r="Q57">
        <v>13</v>
      </c>
      <c r="R57" s="16">
        <v>0.23080000000000001</v>
      </c>
      <c r="S57" s="16">
        <f t="shared" si="2"/>
        <v>0.3</v>
      </c>
      <c r="T57">
        <v>3.2638244628906201</v>
      </c>
      <c r="U57">
        <v>3.0492627620696999</v>
      </c>
      <c r="V57">
        <v>2.6928896903991699</v>
      </c>
      <c r="W57" s="17">
        <v>0.356373071670532</v>
      </c>
      <c r="X57">
        <v>0.57093477249145497</v>
      </c>
      <c r="Y57">
        <v>0.57093477249145497</v>
      </c>
      <c r="Z57">
        <v>0.3</v>
      </c>
      <c r="AA57">
        <v>1</v>
      </c>
      <c r="AB57">
        <v>0.76923076923076905</v>
      </c>
      <c r="AC57">
        <v>0.86956521739130399</v>
      </c>
      <c r="AD57">
        <v>0</v>
      </c>
      <c r="AE57">
        <v>0.7</v>
      </c>
    </row>
    <row r="58" spans="1:31" x14ac:dyDescent="0.15">
      <c r="A58" s="6">
        <v>203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 s="3">
        <v>9.2256088256835902</v>
      </c>
      <c r="L58" s="10">
        <v>4.9146213531494096</v>
      </c>
      <c r="M58">
        <v>2.6334609985351598</v>
      </c>
      <c r="N58">
        <v>6.9755439758300799</v>
      </c>
      <c r="O58">
        <v>3</v>
      </c>
      <c r="P58">
        <v>3</v>
      </c>
      <c r="Q58">
        <v>13</v>
      </c>
      <c r="R58" s="16">
        <v>0.23080000000000001</v>
      </c>
      <c r="S58" s="16">
        <f t="shared" si="2"/>
        <v>0.3</v>
      </c>
      <c r="T58">
        <v>2.8577232360839799</v>
      </c>
      <c r="U58">
        <v>2.5369224548339799</v>
      </c>
      <c r="V58">
        <v>2.3055324554443399</v>
      </c>
      <c r="W58" s="17">
        <v>0.23138999938964799</v>
      </c>
      <c r="X58">
        <v>0.55219078063964799</v>
      </c>
      <c r="Y58">
        <v>0.55219078063964799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6">
        <v>63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 s="3">
        <v>8.5294075012206996</v>
      </c>
      <c r="L59" s="10">
        <v>4.6422595977783203</v>
      </c>
      <c r="M59">
        <v>3.908203125</v>
      </c>
      <c r="N59">
        <v>4.64341163635254</v>
      </c>
      <c r="O59">
        <v>2</v>
      </c>
      <c r="P59">
        <v>2</v>
      </c>
      <c r="Q59">
        <v>12</v>
      </c>
      <c r="R59" s="16">
        <v>0.16669999999999999</v>
      </c>
      <c r="S59" s="16">
        <f t="shared" si="2"/>
        <v>0.2</v>
      </c>
      <c r="T59">
        <v>3.2386550903320299</v>
      </c>
      <c r="U59">
        <v>3.0726230144500701</v>
      </c>
      <c r="V59">
        <v>2.71694111824036</v>
      </c>
      <c r="W59" s="17">
        <v>0.35568189620971702</v>
      </c>
      <c r="X59">
        <v>0.52171397209167503</v>
      </c>
      <c r="Y59">
        <v>0.52171397209167503</v>
      </c>
      <c r="Z59">
        <v>0.2</v>
      </c>
      <c r="AA59">
        <v>1</v>
      </c>
      <c r="AB59">
        <v>0.83333333333333304</v>
      </c>
      <c r="AC59">
        <v>0.90909090909090895</v>
      </c>
      <c r="AD59">
        <v>0</v>
      </c>
      <c r="AE59">
        <v>0.8</v>
      </c>
    </row>
    <row r="60" spans="1:31" x14ac:dyDescent="0.15">
      <c r="A60" s="6">
        <v>193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 s="3">
        <v>8.4518604278564506</v>
      </c>
      <c r="L60" s="10">
        <v>5.4617824554443404</v>
      </c>
      <c r="M60">
        <v>2.1810970306396502</v>
      </c>
      <c r="N60">
        <v>5.2802276611328098</v>
      </c>
      <c r="O60">
        <v>2</v>
      </c>
      <c r="P60">
        <v>2</v>
      </c>
      <c r="Q60">
        <v>12</v>
      </c>
      <c r="R60" s="16">
        <v>0.16669999999999999</v>
      </c>
      <c r="S60" s="16">
        <f t="shared" si="2"/>
        <v>0.2</v>
      </c>
      <c r="T60">
        <v>2.8285503387451199</v>
      </c>
      <c r="U60">
        <v>2.5589535236358598</v>
      </c>
      <c r="V60">
        <v>2.3141069412231401</v>
      </c>
      <c r="W60" s="17">
        <v>0.24484658241272</v>
      </c>
      <c r="X60">
        <v>0.51444339752197299</v>
      </c>
      <c r="Y60">
        <v>0.51444339752197299</v>
      </c>
      <c r="Z60">
        <v>0.2</v>
      </c>
      <c r="AA60">
        <v>1</v>
      </c>
      <c r="AB60">
        <v>0.83333333333333304</v>
      </c>
      <c r="AC60">
        <v>0.90909090909090895</v>
      </c>
      <c r="AD60">
        <v>0</v>
      </c>
      <c r="AE60">
        <v>0.8</v>
      </c>
    </row>
    <row r="61" spans="1:31" x14ac:dyDescent="0.15">
      <c r="A61" s="6">
        <v>755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 s="3">
        <v>8.3897323608398402</v>
      </c>
      <c r="L61" s="10">
        <v>4.4636268615722701</v>
      </c>
      <c r="M61">
        <v>3.5825614929199201</v>
      </c>
      <c r="N61">
        <v>4.3408641815185502</v>
      </c>
      <c r="O61">
        <v>1</v>
      </c>
      <c r="P61">
        <v>1</v>
      </c>
      <c r="Q61">
        <v>11</v>
      </c>
      <c r="R61" s="16">
        <v>9.0899999999999995E-2</v>
      </c>
      <c r="S61" s="16">
        <f t="shared" si="2"/>
        <v>0.1</v>
      </c>
      <c r="T61">
        <v>2.9595699310302699</v>
      </c>
      <c r="U61">
        <v>2.7996799945831299</v>
      </c>
      <c r="V61">
        <v>2.4448833465576199</v>
      </c>
      <c r="W61" s="17">
        <v>0.35479664802551297</v>
      </c>
      <c r="X61">
        <v>0.51468658447265603</v>
      </c>
      <c r="Y61">
        <v>0.51468658447265603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x14ac:dyDescent="0.15">
      <c r="A62" s="6">
        <v>392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 s="3">
        <v>8.7397823333740199</v>
      </c>
      <c r="L62" s="10">
        <v>4.9167861938476598</v>
      </c>
      <c r="M62">
        <v>3.5879669189453098</v>
      </c>
      <c r="N62">
        <v>4.9883365631103498</v>
      </c>
      <c r="O62">
        <v>1</v>
      </c>
      <c r="P62">
        <v>1</v>
      </c>
      <c r="Q62">
        <v>11</v>
      </c>
      <c r="R62" s="16">
        <v>9.0899999999999995E-2</v>
      </c>
      <c r="S62" s="16">
        <f t="shared" si="2"/>
        <v>0.1</v>
      </c>
      <c r="T62">
        <v>3.24503517150879</v>
      </c>
      <c r="U62">
        <v>3.0382049083709699</v>
      </c>
      <c r="V62">
        <v>2.68343210220337</v>
      </c>
      <c r="W62" s="17">
        <v>0.35477280616760198</v>
      </c>
      <c r="X62">
        <v>0.56160306930542003</v>
      </c>
      <c r="Y62">
        <v>0.56160306930542003</v>
      </c>
      <c r="Z62">
        <v>0.1</v>
      </c>
      <c r="AA62">
        <v>1</v>
      </c>
      <c r="AB62">
        <v>0.90909090909090895</v>
      </c>
      <c r="AC62">
        <v>0.952380952380952</v>
      </c>
      <c r="AD62">
        <v>0</v>
      </c>
      <c r="AE62">
        <v>0.9</v>
      </c>
    </row>
    <row r="63" spans="1:31" s="3" customFormat="1" x14ac:dyDescent="0.15">
      <c r="K63" s="13" t="s">
        <v>29</v>
      </c>
      <c r="L63" s="10">
        <f>AVERAGE(L2:L62)</f>
        <v>3.4765072806936801</v>
      </c>
      <c r="W63" s="17">
        <f t="shared" ref="W63:AE63" si="3">AVERAGE(W2:W62)</f>
        <v>0.2927403704064791</v>
      </c>
      <c r="Z63" s="3">
        <f t="shared" si="3"/>
        <v>0.37213114754098364</v>
      </c>
      <c r="AA63" s="3">
        <f t="shared" si="3"/>
        <v>0.99672131147540977</v>
      </c>
      <c r="AB63" s="3">
        <f t="shared" si="3"/>
        <v>0.7560262535177521</v>
      </c>
      <c r="AC63" s="3">
        <f t="shared" si="3"/>
        <v>0.85221594640229492</v>
      </c>
      <c r="AD63" s="3">
        <f t="shared" si="3"/>
        <v>3.2786885245901639E-3</v>
      </c>
      <c r="AE63" s="3">
        <f t="shared" si="3"/>
        <v>0.62459016393442601</v>
      </c>
    </row>
    <row r="64" spans="1:31" s="3" customFormat="1" x14ac:dyDescent="0.15">
      <c r="K64" s="14" t="s">
        <v>30</v>
      </c>
      <c r="L64" s="10">
        <f>MAX(L2:L62)</f>
        <v>7.6750564575195304</v>
      </c>
      <c r="W64" s="17">
        <f t="shared" ref="W64:AE64" si="4">MAX(W2:W62)</f>
        <v>0.466185092926025</v>
      </c>
      <c r="Z64" s="3">
        <f t="shared" si="4"/>
        <v>0.9</v>
      </c>
      <c r="AA64" s="3">
        <f t="shared" si="4"/>
        <v>1</v>
      </c>
      <c r="AB64" s="3">
        <f t="shared" si="4"/>
        <v>1</v>
      </c>
      <c r="AC64" s="3">
        <f t="shared" si="4"/>
        <v>1</v>
      </c>
      <c r="AD64" s="3">
        <f t="shared" si="4"/>
        <v>0.1</v>
      </c>
      <c r="AE64" s="3">
        <f t="shared" si="4"/>
        <v>1</v>
      </c>
    </row>
    <row r="65" spans="11:31" s="3" customFormat="1" x14ac:dyDescent="0.15">
      <c r="L65" s="10">
        <f>MIN(L2:L62)</f>
        <v>0.62315750122070301</v>
      </c>
      <c r="W65" s="17">
        <f t="shared" ref="W65:AE65" si="5">MIN(W2:W62)</f>
        <v>0.140635967254639</v>
      </c>
      <c r="Z65" s="3">
        <f t="shared" si="5"/>
        <v>0</v>
      </c>
      <c r="AA65" s="3">
        <f t="shared" si="5"/>
        <v>0.9</v>
      </c>
      <c r="AB65" s="3">
        <f t="shared" si="5"/>
        <v>0.52631578947368396</v>
      </c>
      <c r="AC65" s="3">
        <f t="shared" si="5"/>
        <v>0.68965517241379304</v>
      </c>
      <c r="AD65" s="3">
        <f t="shared" si="5"/>
        <v>0</v>
      </c>
      <c r="AE65" s="3">
        <f t="shared" si="5"/>
        <v>0.1</v>
      </c>
    </row>
    <row r="66" spans="11:31" x14ac:dyDescent="0.15">
      <c r="K66" s="3"/>
      <c r="L66" s="10"/>
      <c r="W66" s="17"/>
    </row>
    <row r="67" spans="11:31" x14ac:dyDescent="0.15">
      <c r="K67" s="3"/>
      <c r="L67" s="10"/>
      <c r="W67" s="17"/>
    </row>
    <row r="68" spans="11:31" x14ac:dyDescent="0.15">
      <c r="K68" s="3">
        <v>6.0579999999999998</v>
      </c>
      <c r="L68" s="10"/>
      <c r="W68" s="17"/>
    </row>
    <row r="69" spans="11:31" x14ac:dyDescent="0.15">
      <c r="K69" s="3">
        <v>31</v>
      </c>
      <c r="L69" s="10"/>
      <c r="W69" s="17"/>
    </row>
    <row r="70" spans="11:31" x14ac:dyDescent="0.15">
      <c r="K70" s="3">
        <v>0.19500000000000001</v>
      </c>
      <c r="L70" s="10"/>
      <c r="W70" s="17"/>
    </row>
    <row r="71" spans="11:31" x14ac:dyDescent="0.15">
      <c r="K71" s="3"/>
      <c r="L71" s="10"/>
      <c r="W71" s="17"/>
    </row>
    <row r="72" spans="11:31" x14ac:dyDescent="0.15">
      <c r="K72" s="3" t="s">
        <v>31</v>
      </c>
      <c r="L72" s="3" t="s">
        <v>32</v>
      </c>
      <c r="M72" t="s">
        <v>164</v>
      </c>
      <c r="N72" t="s">
        <v>167</v>
      </c>
      <c r="P72" s="3" t="s">
        <v>97</v>
      </c>
      <c r="Q72" s="3"/>
      <c r="R72" s="3"/>
      <c r="S72" s="3"/>
      <c r="W72" s="17"/>
    </row>
    <row r="73" spans="11:31" x14ac:dyDescent="0.15">
      <c r="K73" s="3"/>
      <c r="L73" s="3"/>
      <c r="P73" s="3">
        <v>0.2</v>
      </c>
      <c r="Q73" s="3">
        <v>-400</v>
      </c>
      <c r="R73" s="3">
        <v>1600</v>
      </c>
      <c r="S73" s="3">
        <v>80</v>
      </c>
      <c r="W73" s="17"/>
    </row>
    <row r="74" spans="11:31" x14ac:dyDescent="0.15">
      <c r="K74" s="3" t="s">
        <v>65</v>
      </c>
      <c r="L74" s="3">
        <f>COUNTIF(L2:L62,"&lt;0.643")-COUNTIF(L2:L62,"&lt;0.448")</f>
        <v>1</v>
      </c>
      <c r="P74" s="3">
        <v>0.4</v>
      </c>
      <c r="Q74" s="3">
        <v>-800</v>
      </c>
      <c r="R74" s="3">
        <v>1200</v>
      </c>
      <c r="S74" s="3">
        <v>60</v>
      </c>
      <c r="W74" s="17"/>
    </row>
    <row r="75" spans="11:31" x14ac:dyDescent="0.15">
      <c r="K75" s="3" t="s">
        <v>66</v>
      </c>
      <c r="L75" s="3">
        <f>COUNTIF(L2:L62,"&lt;0.838")-COUNTIF(L2:L62,"&lt;0.643")</f>
        <v>7</v>
      </c>
      <c r="P75" s="3">
        <v>0.45</v>
      </c>
      <c r="Q75" s="3">
        <v>-900</v>
      </c>
      <c r="R75" s="3">
        <v>1100</v>
      </c>
      <c r="S75" s="3">
        <v>55</v>
      </c>
      <c r="W75" s="17"/>
    </row>
    <row r="76" spans="11:31" x14ac:dyDescent="0.15">
      <c r="K76" s="3" t="s">
        <v>67</v>
      </c>
      <c r="L76" s="3">
        <f>COUNTIF(L2:L62,"&lt;1.033")-COUNTIF(L2:L62,"&lt;0.838")</f>
        <v>13</v>
      </c>
      <c r="P76" s="3">
        <v>0.49</v>
      </c>
      <c r="Q76" s="3">
        <v>-980</v>
      </c>
      <c r="R76" s="3">
        <v>1020</v>
      </c>
      <c r="S76" s="3">
        <v>51</v>
      </c>
      <c r="W76" s="17"/>
    </row>
    <row r="77" spans="11:31" x14ac:dyDescent="0.15">
      <c r="K77" s="3" t="s">
        <v>68</v>
      </c>
      <c r="L77" s="3">
        <f>COUNTIF(L2:L62,"&lt;1.228")-COUNTIF(L2:L62,"&lt;1.033")</f>
        <v>0</v>
      </c>
      <c r="W77" s="17"/>
    </row>
    <row r="78" spans="11:31" x14ac:dyDescent="0.15">
      <c r="K78" s="3" t="s">
        <v>69</v>
      </c>
      <c r="L78" s="3">
        <f>COUNTIF(L2:L62,"&lt;1.423")-COUNTIF(L2:L62,"&lt;1.228")</f>
        <v>0</v>
      </c>
      <c r="W78" s="17"/>
    </row>
    <row r="79" spans="11:31" s="4" customFormat="1" x14ac:dyDescent="0.15">
      <c r="K79" s="20" t="s">
        <v>70</v>
      </c>
      <c r="L79" s="20">
        <f>COUNTIF(L2:L62,"&lt;1.618")-COUNTIF(L2:L62,"&lt;1.423")</f>
        <v>0</v>
      </c>
      <c r="M79" s="20">
        <v>3</v>
      </c>
      <c r="W79" s="20"/>
    </row>
    <row r="80" spans="11:31" x14ac:dyDescent="0.15">
      <c r="K80" s="3" t="s">
        <v>71</v>
      </c>
      <c r="L80" s="3">
        <f>COUNTIF(L2:L62,"&lt;1.813")-COUNTIF(L2:L62,"&lt;1.618")</f>
        <v>0</v>
      </c>
      <c r="M80" s="3">
        <v>6</v>
      </c>
      <c r="W80" s="17"/>
    </row>
    <row r="81" spans="11:23" x14ac:dyDescent="0.15">
      <c r="K81" s="3" t="s">
        <v>72</v>
      </c>
      <c r="L81" s="3">
        <f>COUNTIF(L2:L62,"&lt;2.008")-COUNTIF(L2:L62,"&lt;1.813")</f>
        <v>0</v>
      </c>
      <c r="M81" s="3">
        <v>8</v>
      </c>
      <c r="W81" s="17"/>
    </row>
    <row r="82" spans="11:23" x14ac:dyDescent="0.15">
      <c r="K82" s="3" t="s">
        <v>73</v>
      </c>
      <c r="L82" s="3">
        <f>COUNTIF(L2:L62,"&lt;2.203")-COUNTIF(L2:L62,"&lt;2.008")</f>
        <v>0</v>
      </c>
      <c r="M82" s="3">
        <v>11</v>
      </c>
      <c r="W82" s="3"/>
    </row>
    <row r="83" spans="11:23" x14ac:dyDescent="0.15">
      <c r="K83" s="3" t="s">
        <v>74</v>
      </c>
      <c r="L83" s="3">
        <f>COUNTIF(L2:L62,"&lt;2.398")-COUNTIF(L2:L62,"&lt;2.203")</f>
        <v>0</v>
      </c>
      <c r="M83" s="3">
        <v>14</v>
      </c>
      <c r="W83" s="17"/>
    </row>
    <row r="84" spans="11:23" s="5" customFormat="1" x14ac:dyDescent="0.15">
      <c r="K84" s="21" t="s">
        <v>75</v>
      </c>
      <c r="L84" s="21">
        <f>COUNTIF(L2:L62,"&lt;2.593")-COUNTIF(L2:L62,"&lt;2.398")</f>
        <v>0</v>
      </c>
      <c r="M84" s="21">
        <v>16</v>
      </c>
      <c r="W84" s="21"/>
    </row>
    <row r="85" spans="11:23" x14ac:dyDescent="0.15">
      <c r="K85" s="3" t="s">
        <v>76</v>
      </c>
      <c r="L85" s="3">
        <f>COUNTIF(L2:L62,"&lt;2.788")-COUNTIF(L2:L62,"&lt;2.593")</f>
        <v>0</v>
      </c>
      <c r="M85" s="3">
        <v>14</v>
      </c>
      <c r="W85" s="17"/>
    </row>
    <row r="86" spans="11:23" x14ac:dyDescent="0.15">
      <c r="K86" s="3" t="s">
        <v>77</v>
      </c>
      <c r="L86" s="3">
        <f>COUNTIF(L2:L62,"&lt;2.983")-COUNTIF(L2:L62,"&lt;2.788")</f>
        <v>0</v>
      </c>
      <c r="M86" s="3">
        <v>11</v>
      </c>
      <c r="W86" s="17"/>
    </row>
    <row r="87" spans="11:23" x14ac:dyDescent="0.15">
      <c r="K87" s="3" t="s">
        <v>78</v>
      </c>
      <c r="L87" s="3">
        <f>COUNTIF(L2:L62,"&lt;3.178")-COUNTIF(L2:L62,"&lt;2.983")</f>
        <v>1</v>
      </c>
      <c r="M87" s="3">
        <v>8</v>
      </c>
      <c r="W87" s="17"/>
    </row>
    <row r="88" spans="11:23" x14ac:dyDescent="0.15">
      <c r="K88" s="3" t="s">
        <v>79</v>
      </c>
      <c r="L88" s="3">
        <f>COUNTIF(L2:L62,"&lt;3.373")-COUNTIF(L2:L62,"&lt;3.178")</f>
        <v>1</v>
      </c>
      <c r="M88" s="3">
        <v>6</v>
      </c>
      <c r="W88" s="17"/>
    </row>
    <row r="89" spans="11:23" s="4" customFormat="1" x14ac:dyDescent="0.15">
      <c r="K89" s="20" t="s">
        <v>80</v>
      </c>
      <c r="L89" s="20">
        <f>COUNTIF(L2:L62,"&lt;3.568")-COUNTIF(L2:L62,"&lt;3.373")</f>
        <v>1</v>
      </c>
      <c r="M89" s="20">
        <v>3</v>
      </c>
      <c r="W89" s="20"/>
    </row>
    <row r="90" spans="11:23" x14ac:dyDescent="0.15">
      <c r="K90" s="3" t="s">
        <v>81</v>
      </c>
      <c r="L90" s="3">
        <f>COUNTIF(L2:L62,"&lt;3.763")-COUNTIF(L2:L62,"&lt;3.568")</f>
        <v>1</v>
      </c>
      <c r="W90" s="17"/>
    </row>
    <row r="91" spans="11:23" x14ac:dyDescent="0.15">
      <c r="K91" s="3" t="s">
        <v>82</v>
      </c>
      <c r="L91" s="3">
        <f>COUNTIF(L2:L62,"&lt;3.958")-COUNTIF(L2:L62,"&lt;3.763")</f>
        <v>4</v>
      </c>
      <c r="N91" s="3">
        <v>1.9079999999999999</v>
      </c>
      <c r="O91" s="3">
        <v>0.155</v>
      </c>
      <c r="W91" s="17"/>
    </row>
    <row r="92" spans="11:23" x14ac:dyDescent="0.15">
      <c r="K92" s="3" t="s">
        <v>83</v>
      </c>
      <c r="L92" s="3">
        <f>COUNTIF(L2:L62,"&lt;4.153")-COUNTIF(L2:L62,"&lt;3.958")</f>
        <v>3</v>
      </c>
      <c r="N92" s="3">
        <v>2.5009999999999999</v>
      </c>
      <c r="O92" s="3">
        <v>0.21299999999999999</v>
      </c>
      <c r="W92" s="3"/>
    </row>
    <row r="93" spans="11:23" x14ac:dyDescent="0.15">
      <c r="K93" s="3" t="s">
        <v>84</v>
      </c>
      <c r="L93" s="3">
        <f>COUNTIF(L2:L62,"&lt;4.348")-COUNTIF(L2:L62,"&lt;4.153")</f>
        <v>3</v>
      </c>
      <c r="N93" s="3">
        <v>3.472</v>
      </c>
      <c r="O93" s="3">
        <v>0.29099999999999998</v>
      </c>
      <c r="W93" s="17"/>
    </row>
    <row r="94" spans="11:23" x14ac:dyDescent="0.15">
      <c r="K94" s="3" t="s">
        <v>85</v>
      </c>
      <c r="L94" s="3">
        <f>COUNTIF(L2:L62,"&lt;4.543")-COUNTIF(L2:L62,"&lt;4.348")</f>
        <v>4</v>
      </c>
      <c r="W94" s="17"/>
    </row>
    <row r="95" spans="11:23" x14ac:dyDescent="0.15">
      <c r="K95" s="3" t="s">
        <v>86</v>
      </c>
      <c r="L95" s="3">
        <f>COUNTIF(L2:L62,"&lt;4.738")-COUNTIF(L2:L62,"&lt;4.543")</f>
        <v>1</v>
      </c>
      <c r="W95" s="17"/>
    </row>
    <row r="96" spans="11:23" x14ac:dyDescent="0.15">
      <c r="K96" s="3" t="s">
        <v>87</v>
      </c>
      <c r="L96" s="3">
        <f>COUNTIF(L2:L62,"&lt;4.933")-COUNTIF(L2:L62,"&lt;4.738")</f>
        <v>2</v>
      </c>
      <c r="W96" s="17"/>
    </row>
    <row r="97" spans="11:23" x14ac:dyDescent="0.15">
      <c r="K97" s="3" t="s">
        <v>88</v>
      </c>
      <c r="L97" s="3">
        <f>COUNTIF(L2:L62,"&lt;5.128")-COUNTIF(L2:L62,"&lt;4.933")</f>
        <v>4</v>
      </c>
      <c r="W97" s="17"/>
    </row>
    <row r="98" spans="11:23" x14ac:dyDescent="0.15">
      <c r="K98" s="3" t="s">
        <v>89</v>
      </c>
      <c r="L98" s="3">
        <f>COUNTIF(L2:L62,"&lt;5.323")-COUNTIF(L2:L62,"&lt;5.128")</f>
        <v>3</v>
      </c>
      <c r="W98" s="17"/>
    </row>
    <row r="99" spans="11:23" x14ac:dyDescent="0.15">
      <c r="K99" s="3" t="s">
        <v>90</v>
      </c>
      <c r="L99" s="3">
        <f>COUNTIF(L2:L62,"&lt;5.518")-COUNTIF(L2:L62,"&lt;5.323")</f>
        <v>4</v>
      </c>
      <c r="W99" s="17"/>
    </row>
    <row r="100" spans="11:23" x14ac:dyDescent="0.15">
      <c r="K100" s="3" t="s">
        <v>91</v>
      </c>
      <c r="L100" s="3">
        <f>COUNTIF(L2:L62,"&lt;5.713")-COUNTIF(L2:L62,"&lt;5.518")</f>
        <v>3</v>
      </c>
      <c r="W100" s="17"/>
    </row>
    <row r="101" spans="11:23" x14ac:dyDescent="0.15">
      <c r="K101" s="3" t="s">
        <v>92</v>
      </c>
      <c r="L101" s="3">
        <f>COUNTIF(L2:L62,"&lt;5.908")-COUNTIF(L2:L62,"&lt;5.713")</f>
        <v>1</v>
      </c>
      <c r="W101" s="17"/>
    </row>
    <row r="102" spans="11:23" x14ac:dyDescent="0.15">
      <c r="K102" s="3" t="s">
        <v>93</v>
      </c>
      <c r="L102" s="3">
        <f>COUNTIF(L2:L62,"&lt;6.103")-COUNTIF(L2:L62,"&lt;5.908")</f>
        <v>1</v>
      </c>
      <c r="W102" s="17"/>
    </row>
    <row r="103" spans="11:23" x14ac:dyDescent="0.15">
      <c r="K103" s="3" t="s">
        <v>94</v>
      </c>
      <c r="L103" s="3">
        <f>COUNTIF(L2:L62,"&lt;6.298")-COUNTIF(L2:L62,"&lt;6.103")</f>
        <v>0</v>
      </c>
      <c r="W103" s="17"/>
    </row>
    <row r="104" spans="11:23" x14ac:dyDescent="0.15">
      <c r="K104" s="3" t="s">
        <v>95</v>
      </c>
      <c r="L104" s="3">
        <f>COUNTIF(L2:L62,"&lt;6.493")-COUNTIF(L2:L62,"&lt;6.298")</f>
        <v>1</v>
      </c>
      <c r="W104" s="17"/>
    </row>
    <row r="105" spans="11:23" x14ac:dyDescent="0.15">
      <c r="K105" s="3" t="s">
        <v>96</v>
      </c>
      <c r="L105" s="3">
        <f>COUNTIF(L2:L62,"&lt;6.688")-COUNTIF(L2:L62,"&lt;6.493")</f>
        <v>0</v>
      </c>
      <c r="W105" s="17"/>
    </row>
  </sheetData>
  <phoneticPr fontId="5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E99"/>
  <sheetViews>
    <sheetView topLeftCell="G91" workbookViewId="0">
      <selection activeCell="G1" sqref="A1:XFD111"/>
    </sheetView>
  </sheetViews>
  <sheetFormatPr defaultColWidth="8.875" defaultRowHeight="13.5" x14ac:dyDescent="0.15"/>
  <cols>
    <col min="11" max="12" width="19.125" customWidth="1"/>
    <col min="13" max="14" width="12.875"/>
    <col min="20" max="22" width="12.875"/>
    <col min="23" max="23" width="19.375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19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719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12.4679870605469</v>
      </c>
      <c r="L4" s="10">
        <v>0.9932861328125</v>
      </c>
      <c r="M4">
        <v>0.73222351074218694</v>
      </c>
      <c r="N4">
        <v>10.1390686035156</v>
      </c>
      <c r="O4">
        <v>8</v>
      </c>
      <c r="P4">
        <v>8</v>
      </c>
      <c r="Q4">
        <v>18</v>
      </c>
      <c r="R4" s="16">
        <v>0.44440000000000002</v>
      </c>
      <c r="S4" s="16">
        <f t="shared" si="0"/>
        <v>0.8</v>
      </c>
      <c r="T4">
        <v>5.5025005340576199</v>
      </c>
      <c r="U4">
        <v>5.0746541023254403</v>
      </c>
      <c r="V4">
        <v>4.8636293411254901</v>
      </c>
      <c r="W4" s="17">
        <v>0.21102476119995101</v>
      </c>
      <c r="X4">
        <v>0.63887119293212902</v>
      </c>
      <c r="Y4">
        <v>0.63887119293212902</v>
      </c>
      <c r="Z4">
        <v>0.8</v>
      </c>
      <c r="AA4">
        <v>1</v>
      </c>
      <c r="AB4">
        <v>0.55555555555555602</v>
      </c>
      <c r="AC4">
        <v>0.71428571428571397</v>
      </c>
      <c r="AD4">
        <v>0</v>
      </c>
      <c r="AE4">
        <v>0.2</v>
      </c>
    </row>
    <row r="5" spans="1:31" x14ac:dyDescent="0.15">
      <c r="A5" s="6">
        <v>54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12.1930656433106</v>
      </c>
      <c r="L5" s="10">
        <v>0.93176651000976596</v>
      </c>
      <c r="M5">
        <v>0.68011474609375</v>
      </c>
      <c r="N5">
        <v>9.9960212707519496</v>
      </c>
      <c r="O5">
        <v>7</v>
      </c>
      <c r="P5">
        <v>7</v>
      </c>
      <c r="Q5">
        <v>17</v>
      </c>
      <c r="R5" s="16">
        <v>0.4118</v>
      </c>
      <c r="S5" s="16">
        <f t="shared" si="0"/>
        <v>0.7</v>
      </c>
      <c r="T5">
        <v>4.7625770568847701</v>
      </c>
      <c r="U5">
        <v>4.3940777778625497</v>
      </c>
      <c r="V5">
        <v>4.1864080429077104</v>
      </c>
      <c r="W5" s="17">
        <v>0.20766973495483401</v>
      </c>
      <c r="X5">
        <v>0.576169013977051</v>
      </c>
      <c r="Y5">
        <v>0.576169013977051</v>
      </c>
      <c r="Z5">
        <v>0.7</v>
      </c>
      <c r="AA5">
        <v>1</v>
      </c>
      <c r="AB5">
        <v>0.58823529411764697</v>
      </c>
      <c r="AC5">
        <v>0.74074074074074103</v>
      </c>
      <c r="AD5">
        <v>0</v>
      </c>
      <c r="AE5">
        <v>0.3</v>
      </c>
    </row>
    <row r="6" spans="1:31" x14ac:dyDescent="0.15">
      <c r="A6" s="6">
        <v>356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13.0337867736816</v>
      </c>
      <c r="L6" s="10">
        <v>0.97521209716796897</v>
      </c>
      <c r="M6">
        <v>0.72060394287109397</v>
      </c>
      <c r="N6">
        <v>10.8522796630859</v>
      </c>
      <c r="O6">
        <v>8</v>
      </c>
      <c r="P6">
        <v>8</v>
      </c>
      <c r="Q6">
        <v>18</v>
      </c>
      <c r="R6" s="16">
        <v>0.44440000000000002</v>
      </c>
      <c r="S6" s="16">
        <f t="shared" si="0"/>
        <v>0.8</v>
      </c>
      <c r="T6">
        <v>5.5735645294189498</v>
      </c>
      <c r="U6">
        <v>5.1238565444946298</v>
      </c>
      <c r="V6">
        <v>4.9203748703002903</v>
      </c>
      <c r="W6" s="17">
        <v>0.20348167419433599</v>
      </c>
      <c r="X6">
        <v>0.65318965911865201</v>
      </c>
      <c r="Y6">
        <v>0.65318965911865201</v>
      </c>
      <c r="Z6">
        <v>0.8</v>
      </c>
      <c r="AA6">
        <v>1</v>
      </c>
      <c r="AB6">
        <v>0.55555555555555602</v>
      </c>
      <c r="AC6">
        <v>0.71428571428571397</v>
      </c>
      <c r="AD6">
        <v>0</v>
      </c>
      <c r="AE6">
        <v>0.2</v>
      </c>
    </row>
    <row r="7" spans="1:31" x14ac:dyDescent="0.15">
      <c r="A7" s="6">
        <v>62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11.756799697876</v>
      </c>
      <c r="L7" s="10">
        <v>0.95130538940429699</v>
      </c>
      <c r="M7">
        <v>0.69935607910156194</v>
      </c>
      <c r="N7">
        <v>9.4865608215331996</v>
      </c>
      <c r="O7">
        <v>6</v>
      </c>
      <c r="P7">
        <v>6</v>
      </c>
      <c r="Q7">
        <v>16</v>
      </c>
      <c r="R7" s="16">
        <v>0.375</v>
      </c>
      <c r="S7" s="16">
        <f t="shared" si="0"/>
        <v>0.6</v>
      </c>
      <c r="T7">
        <v>5.0025730133056596</v>
      </c>
      <c r="U7">
        <v>4.6297860145568803</v>
      </c>
      <c r="V7">
        <v>4.4298167228698704</v>
      </c>
      <c r="W7" s="17">
        <v>0.199969291687012</v>
      </c>
      <c r="X7">
        <v>0.57275629043579102</v>
      </c>
      <c r="Y7">
        <v>0.57275629043579102</v>
      </c>
      <c r="Z7">
        <v>0.6</v>
      </c>
      <c r="AA7">
        <v>1</v>
      </c>
      <c r="AB7">
        <v>0.625</v>
      </c>
      <c r="AC7">
        <v>0.76923076923076905</v>
      </c>
      <c r="AD7">
        <v>0</v>
      </c>
      <c r="AE7">
        <v>0.4</v>
      </c>
    </row>
    <row r="8" spans="1:31" x14ac:dyDescent="0.15">
      <c r="A8" s="6">
        <v>78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13.4509773254394</v>
      </c>
      <c r="L8" s="10">
        <v>0.988525390625</v>
      </c>
      <c r="M8">
        <v>0.75197601318359397</v>
      </c>
      <c r="N8">
        <v>11.4816646575928</v>
      </c>
      <c r="O8">
        <v>9</v>
      </c>
      <c r="P8">
        <v>9</v>
      </c>
      <c r="Q8">
        <v>19</v>
      </c>
      <c r="R8" s="16">
        <v>0.47370000000000001</v>
      </c>
      <c r="S8" s="16">
        <f t="shared" si="0"/>
        <v>0.9</v>
      </c>
      <c r="T8">
        <v>5.8592815399169904</v>
      </c>
      <c r="U8">
        <v>5.3764190673828098</v>
      </c>
      <c r="V8">
        <v>5.1852965354919398</v>
      </c>
      <c r="W8" s="17">
        <v>0.191122531890869</v>
      </c>
      <c r="X8">
        <v>0.67398500442504905</v>
      </c>
      <c r="Y8">
        <v>0.67398500442504905</v>
      </c>
      <c r="Z8">
        <v>0.9</v>
      </c>
      <c r="AA8">
        <v>1</v>
      </c>
      <c r="AB8">
        <v>0.52631578947368396</v>
      </c>
      <c r="AC8">
        <v>0.68965517241379304</v>
      </c>
      <c r="AD8">
        <v>0</v>
      </c>
      <c r="AE8">
        <v>0.1</v>
      </c>
    </row>
    <row r="9" spans="1:31" x14ac:dyDescent="0.15">
      <c r="A9" s="6">
        <v>883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13.1649417877197</v>
      </c>
      <c r="L9" s="10">
        <v>0.86118316650390603</v>
      </c>
      <c r="M9">
        <v>0.61101913452148404</v>
      </c>
      <c r="N9">
        <v>11.1692409515381</v>
      </c>
      <c r="O9">
        <v>8</v>
      </c>
      <c r="P9">
        <v>8</v>
      </c>
      <c r="Q9">
        <v>18</v>
      </c>
      <c r="R9" s="16">
        <v>0.44440000000000002</v>
      </c>
      <c r="S9" s="16">
        <f t="shared" si="0"/>
        <v>0.8</v>
      </c>
      <c r="T9">
        <v>5.68410301208496</v>
      </c>
      <c r="U9">
        <v>5.2268161773681596</v>
      </c>
      <c r="V9">
        <v>5.0366511344909703</v>
      </c>
      <c r="W9" s="17">
        <v>0.19016504287719699</v>
      </c>
      <c r="X9">
        <v>0.64745187759399403</v>
      </c>
      <c r="Y9">
        <v>0.64745187759399403</v>
      </c>
      <c r="Z9">
        <v>0.8</v>
      </c>
      <c r="AA9">
        <v>1</v>
      </c>
      <c r="AB9">
        <v>0.55555555555555602</v>
      </c>
      <c r="AC9">
        <v>0.71428571428571397</v>
      </c>
      <c r="AD9">
        <v>0</v>
      </c>
      <c r="AE9">
        <v>0.2</v>
      </c>
    </row>
    <row r="10" spans="1:31" x14ac:dyDescent="0.15">
      <c r="A10" s="6">
        <v>451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12.190019607544</v>
      </c>
      <c r="L10" s="10">
        <v>0.95082855224609397</v>
      </c>
      <c r="M10">
        <v>0.73009872436523404</v>
      </c>
      <c r="N10">
        <v>10.2806720733643</v>
      </c>
      <c r="O10">
        <v>6</v>
      </c>
      <c r="P10">
        <v>6</v>
      </c>
      <c r="Q10">
        <v>16</v>
      </c>
      <c r="R10" s="16">
        <v>0.375</v>
      </c>
      <c r="S10" s="16">
        <f t="shared" si="0"/>
        <v>0.6</v>
      </c>
      <c r="T10">
        <v>4.8340969085693404</v>
      </c>
      <c r="U10">
        <v>4.4434790611267099</v>
      </c>
      <c r="V10">
        <v>4.2598333358764604</v>
      </c>
      <c r="W10" s="17">
        <v>0.183645725250244</v>
      </c>
      <c r="X10">
        <v>0.57426357269287098</v>
      </c>
      <c r="Y10">
        <v>0.57426357269287098</v>
      </c>
      <c r="Z10">
        <v>0.6</v>
      </c>
      <c r="AA10">
        <v>1</v>
      </c>
      <c r="AB10">
        <v>0.625</v>
      </c>
      <c r="AC10">
        <v>0.76923076923076905</v>
      </c>
      <c r="AD10">
        <v>0</v>
      </c>
      <c r="AE10">
        <v>0.4</v>
      </c>
    </row>
    <row r="11" spans="1:31" x14ac:dyDescent="0.15">
      <c r="A11" s="6">
        <v>765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12.22727394104</v>
      </c>
      <c r="L11" s="10">
        <v>0.80151748657226596</v>
      </c>
      <c r="M11">
        <v>0.55924224853515603</v>
      </c>
      <c r="N11">
        <v>10.2725009918213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4.8915824890136701</v>
      </c>
      <c r="U11">
        <v>4.49367332458496</v>
      </c>
      <c r="V11">
        <v>4.3103799819946298</v>
      </c>
      <c r="W11" s="17">
        <v>0.183293342590332</v>
      </c>
      <c r="X11">
        <v>0.58120250701904297</v>
      </c>
      <c r="Y11">
        <v>0.58120250701904297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x14ac:dyDescent="0.15">
      <c r="A12" s="6">
        <v>912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12.213865280151399</v>
      </c>
      <c r="L12" s="10">
        <v>0.92794418334960904</v>
      </c>
      <c r="M12">
        <v>0.70276641845703103</v>
      </c>
      <c r="N12">
        <v>10.2881412506103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4.9862308502197301</v>
      </c>
      <c r="U12">
        <v>4.5925183296203604</v>
      </c>
      <c r="V12">
        <v>4.4097390174865696</v>
      </c>
      <c r="W12" s="17">
        <v>0.18277931213378901</v>
      </c>
      <c r="X12">
        <v>0.57649183273315396</v>
      </c>
      <c r="Y12">
        <v>0.57649183273315396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s="1" customFormat="1" x14ac:dyDescent="0.15">
      <c r="A13" s="6">
        <v>572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12.7640056610107</v>
      </c>
      <c r="L13" s="10">
        <v>0.73766708374023404</v>
      </c>
      <c r="M13">
        <v>0.48704910278320301</v>
      </c>
      <c r="N13">
        <v>10.8563938140869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5.5027923583984402</v>
      </c>
      <c r="U13">
        <v>5.0524420738220197</v>
      </c>
      <c r="V13">
        <v>4.8725714683532697</v>
      </c>
      <c r="W13" s="17">
        <v>0.17987060546875</v>
      </c>
      <c r="X13">
        <v>0.63022089004516602</v>
      </c>
      <c r="Y13">
        <v>0.63022089004516602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288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12.45729637146</v>
      </c>
      <c r="L14" s="10">
        <v>0.75566482543945301</v>
      </c>
      <c r="M14">
        <v>0.504425048828125</v>
      </c>
      <c r="N14">
        <v>10.4894351959228</v>
      </c>
      <c r="O14">
        <v>7</v>
      </c>
      <c r="P14">
        <v>7</v>
      </c>
      <c r="Q14">
        <v>17</v>
      </c>
      <c r="R14" s="16">
        <v>0.4118</v>
      </c>
      <c r="S14" s="16">
        <f t="shared" si="0"/>
        <v>0.7</v>
      </c>
      <c r="T14">
        <v>5.4596500396728498</v>
      </c>
      <c r="U14">
        <v>5.01595163345337</v>
      </c>
      <c r="V14">
        <v>4.8361463546752903</v>
      </c>
      <c r="W14" s="17">
        <v>0.17980527877807601</v>
      </c>
      <c r="X14">
        <v>0.62350368499755904</v>
      </c>
      <c r="Y14">
        <v>0.62350368499755904</v>
      </c>
      <c r="Z14">
        <v>0.7</v>
      </c>
      <c r="AA14">
        <v>1</v>
      </c>
      <c r="AB14">
        <v>0.58823529411764697</v>
      </c>
      <c r="AC14">
        <v>0.74074074074074103</v>
      </c>
      <c r="AD14">
        <v>0</v>
      </c>
      <c r="AE14">
        <v>0.3</v>
      </c>
    </row>
    <row r="15" spans="1:31" x14ac:dyDescent="0.15">
      <c r="A15" s="6">
        <v>732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11.7474555969238</v>
      </c>
      <c r="L15" s="10">
        <v>0.843597412109375</v>
      </c>
      <c r="M15">
        <v>0.61731719970703103</v>
      </c>
      <c r="N15">
        <v>9.8525810241699201</v>
      </c>
      <c r="O15">
        <v>6</v>
      </c>
      <c r="P15">
        <v>6</v>
      </c>
      <c r="Q15">
        <v>16</v>
      </c>
      <c r="R15" s="16">
        <v>0.375</v>
      </c>
      <c r="S15" s="16">
        <f t="shared" si="0"/>
        <v>0.6</v>
      </c>
      <c r="T15">
        <v>4.9229850769043004</v>
      </c>
      <c r="U15">
        <v>4.5402994155883798</v>
      </c>
      <c r="V15">
        <v>4.3609862327575701</v>
      </c>
      <c r="W15" s="17">
        <v>0.17931318283080999</v>
      </c>
      <c r="X15">
        <v>0.56199884414672896</v>
      </c>
      <c r="Y15">
        <v>0.56199884414672896</v>
      </c>
      <c r="Z15">
        <v>0.6</v>
      </c>
      <c r="AA15">
        <v>1</v>
      </c>
      <c r="AB15">
        <v>0.625</v>
      </c>
      <c r="AC15">
        <v>0.76923076923076905</v>
      </c>
      <c r="AD15">
        <v>0</v>
      </c>
      <c r="AE15">
        <v>0.4</v>
      </c>
    </row>
    <row r="16" spans="1:31" x14ac:dyDescent="0.15">
      <c r="A16" s="6">
        <v>457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12.789482116699199</v>
      </c>
      <c r="L16" s="10">
        <v>0.89412307739257801</v>
      </c>
      <c r="M16">
        <v>0.66656494140625</v>
      </c>
      <c r="N16">
        <v>10.9414978027344</v>
      </c>
      <c r="O16">
        <v>7</v>
      </c>
      <c r="P16">
        <v>7</v>
      </c>
      <c r="Q16">
        <v>17</v>
      </c>
      <c r="R16" s="16">
        <v>0.4118</v>
      </c>
      <c r="S16" s="16">
        <f t="shared" si="0"/>
        <v>0.7</v>
      </c>
      <c r="T16">
        <v>5.3102855682373002</v>
      </c>
      <c r="U16">
        <v>4.8847026824951199</v>
      </c>
      <c r="V16">
        <v>4.7091102600097701</v>
      </c>
      <c r="W16" s="17">
        <v>0.17559242248535201</v>
      </c>
      <c r="X16">
        <v>0.60117530822753895</v>
      </c>
      <c r="Y16">
        <v>0.60117530822753895</v>
      </c>
      <c r="Z16">
        <v>0.7</v>
      </c>
      <c r="AA16">
        <v>1</v>
      </c>
      <c r="AB16">
        <v>0.58823529411764697</v>
      </c>
      <c r="AC16">
        <v>0.74074074074074103</v>
      </c>
      <c r="AD16">
        <v>0</v>
      </c>
      <c r="AE16">
        <v>0.3</v>
      </c>
    </row>
    <row r="17" spans="1:31" x14ac:dyDescent="0.15">
      <c r="A17" s="6">
        <v>957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12.638593673706</v>
      </c>
      <c r="L17" s="10">
        <v>0.7596435546875</v>
      </c>
      <c r="M17">
        <v>0.51848602294921897</v>
      </c>
      <c r="N17">
        <v>10.7872982025147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5.7189655303955096</v>
      </c>
      <c r="U17">
        <v>5.2433700561523402</v>
      </c>
      <c r="V17">
        <v>5.0678124427795401</v>
      </c>
      <c r="W17" s="17">
        <v>0.17555761337280301</v>
      </c>
      <c r="X17">
        <v>0.65115308761596702</v>
      </c>
      <c r="Y17">
        <v>0.65115308761596702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136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12.755500793456999</v>
      </c>
      <c r="L18" s="10">
        <v>0.80908584594726596</v>
      </c>
      <c r="M18">
        <v>0.56964111328125</v>
      </c>
      <c r="N18">
        <v>10.879371643066399</v>
      </c>
      <c r="O18">
        <v>8</v>
      </c>
      <c r="P18">
        <v>8</v>
      </c>
      <c r="Q18">
        <v>18</v>
      </c>
      <c r="R18" s="16">
        <v>0.44440000000000002</v>
      </c>
      <c r="S18" s="16">
        <f t="shared" si="0"/>
        <v>0.8</v>
      </c>
      <c r="T18">
        <v>5.5790176391601598</v>
      </c>
      <c r="U18">
        <v>5.1174554824829102</v>
      </c>
      <c r="V18">
        <v>4.9434552192687997</v>
      </c>
      <c r="W18" s="17">
        <v>0.174000263214111</v>
      </c>
      <c r="X18">
        <v>0.63556241989135698</v>
      </c>
      <c r="Y18">
        <v>0.63556241989135698</v>
      </c>
      <c r="Z18">
        <v>0.8</v>
      </c>
      <c r="AA18">
        <v>1</v>
      </c>
      <c r="AB18">
        <v>0.55555555555555602</v>
      </c>
      <c r="AC18">
        <v>0.71428571428571397</v>
      </c>
      <c r="AD18">
        <v>0</v>
      </c>
      <c r="AE18">
        <v>0.2</v>
      </c>
    </row>
    <row r="19" spans="1:31" x14ac:dyDescent="0.15">
      <c r="A19" s="6">
        <v>96</v>
      </c>
      <c r="B19">
        <v>19</v>
      </c>
      <c r="C19">
        <v>1</v>
      </c>
      <c r="D19">
        <v>10</v>
      </c>
      <c r="E19">
        <v>10</v>
      </c>
      <c r="F19">
        <v>10</v>
      </c>
      <c r="G19">
        <v>0</v>
      </c>
      <c r="H19">
        <v>9</v>
      </c>
      <c r="I19">
        <v>1</v>
      </c>
      <c r="J19">
        <v>0.95</v>
      </c>
      <c r="K19" s="3">
        <v>12.2015647888184</v>
      </c>
      <c r="L19" s="10">
        <v>0.72637939453125</v>
      </c>
      <c r="M19">
        <v>0.482009887695312</v>
      </c>
      <c r="N19">
        <v>10.3064689636231</v>
      </c>
      <c r="O19">
        <v>7</v>
      </c>
      <c r="P19">
        <v>7</v>
      </c>
      <c r="Q19">
        <v>17</v>
      </c>
      <c r="R19" s="16">
        <v>0.4118</v>
      </c>
      <c r="S19" s="16">
        <f t="shared" si="0"/>
        <v>0.7</v>
      </c>
      <c r="T19">
        <v>5.3776931762695304</v>
      </c>
      <c r="U19">
        <v>4.94168996810913</v>
      </c>
      <c r="V19">
        <v>4.77380275726318</v>
      </c>
      <c r="W19" s="17">
        <v>0.16788721084594699</v>
      </c>
      <c r="X19">
        <v>0.60389041900634799</v>
      </c>
      <c r="Y19">
        <v>0.60389041900634799</v>
      </c>
      <c r="Z19">
        <v>0.7</v>
      </c>
      <c r="AA19">
        <v>1</v>
      </c>
      <c r="AB19">
        <v>0.58823529411764697</v>
      </c>
      <c r="AC19">
        <v>0.74074074074074103</v>
      </c>
      <c r="AD19">
        <v>0</v>
      </c>
      <c r="AE19">
        <v>0.3</v>
      </c>
    </row>
    <row r="20" spans="1:31" s="2" customFormat="1" x14ac:dyDescent="0.15">
      <c r="A20" s="7">
        <v>485</v>
      </c>
      <c r="B20" s="2">
        <v>18</v>
      </c>
      <c r="C20" s="2">
        <v>2</v>
      </c>
      <c r="D20" s="2">
        <v>10</v>
      </c>
      <c r="E20" s="2">
        <v>10</v>
      </c>
      <c r="F20" s="2">
        <v>10</v>
      </c>
      <c r="G20" s="2">
        <v>0</v>
      </c>
      <c r="H20" s="2">
        <v>8</v>
      </c>
      <c r="I20" s="2">
        <v>2</v>
      </c>
      <c r="J20" s="2">
        <v>0.9</v>
      </c>
      <c r="K20" s="11">
        <v>10.011619567871101</v>
      </c>
      <c r="L20" s="11">
        <v>0.92147445678710904</v>
      </c>
      <c r="M20" s="2">
        <v>0.29915618896484403</v>
      </c>
      <c r="N20" s="2">
        <v>8.2511005401611293</v>
      </c>
      <c r="O20" s="2">
        <v>7</v>
      </c>
      <c r="P20" s="2">
        <v>7</v>
      </c>
      <c r="Q20" s="2">
        <v>17</v>
      </c>
      <c r="R20" s="18">
        <v>0.4118</v>
      </c>
      <c r="S20" s="18">
        <f t="shared" ref="S20:S56" si="1">O20/E20</f>
        <v>0.7</v>
      </c>
      <c r="T20" s="2">
        <v>5.3663597106933603</v>
      </c>
      <c r="U20" s="2">
        <v>4.8711075782775897</v>
      </c>
      <c r="V20" s="2">
        <v>4.7304716110229501</v>
      </c>
      <c r="W20" s="11">
        <v>0.140635967254639</v>
      </c>
      <c r="X20" s="2">
        <v>0.63588809967041005</v>
      </c>
      <c r="Y20" s="2">
        <v>0.63588809967041005</v>
      </c>
      <c r="Z20" s="2">
        <v>0.7</v>
      </c>
      <c r="AA20" s="2">
        <v>1</v>
      </c>
      <c r="AB20" s="2">
        <v>0.58823529411764697</v>
      </c>
      <c r="AC20" s="2">
        <v>0.74074074074074103</v>
      </c>
      <c r="AD20" s="2">
        <v>0</v>
      </c>
      <c r="AE20" s="2">
        <v>0.3</v>
      </c>
    </row>
    <row r="21" spans="1:31" x14ac:dyDescent="0.15">
      <c r="A21" s="6">
        <v>43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 s="3">
        <v>9.2298812866210902</v>
      </c>
      <c r="L21" s="10">
        <v>6.3182888031005904</v>
      </c>
      <c r="M21">
        <v>6.0869979858398402</v>
      </c>
      <c r="N21">
        <v>4.2744293212890598</v>
      </c>
      <c r="O21">
        <v>0</v>
      </c>
      <c r="P21">
        <v>0</v>
      </c>
      <c r="Q21">
        <v>10</v>
      </c>
      <c r="R21" s="16">
        <v>0</v>
      </c>
      <c r="S21" s="16">
        <f t="shared" si="1"/>
        <v>0</v>
      </c>
      <c r="T21">
        <v>2.9062728881835902</v>
      </c>
      <c r="U21">
        <v>2.8424408435821502</v>
      </c>
      <c r="V21">
        <v>2.3762557506561302</v>
      </c>
      <c r="W21" s="17">
        <v>0.466185092926025</v>
      </c>
      <c r="X21">
        <v>0.53001713752746604</v>
      </c>
      <c r="Y21">
        <v>0.53001713752746604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</row>
    <row r="22" spans="1:31" x14ac:dyDescent="0.15">
      <c r="A22" s="6">
        <v>782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 s="3">
        <v>8.8956718444824201</v>
      </c>
      <c r="L22" s="10">
        <v>7.2895488739013699</v>
      </c>
      <c r="M22">
        <v>7.1729927062988299</v>
      </c>
      <c r="N22">
        <v>5.1872310638427699</v>
      </c>
      <c r="O22">
        <v>0</v>
      </c>
      <c r="P22">
        <v>0</v>
      </c>
      <c r="Q22">
        <v>10</v>
      </c>
      <c r="R22" s="16">
        <v>0</v>
      </c>
      <c r="S22" s="16">
        <f t="shared" si="1"/>
        <v>0</v>
      </c>
      <c r="T22">
        <v>2.13729667663574</v>
      </c>
      <c r="U22">
        <v>2.0931930541992201</v>
      </c>
      <c r="V22">
        <v>1.6500647068023699</v>
      </c>
      <c r="W22" s="17">
        <v>0.44312834739685097</v>
      </c>
      <c r="X22">
        <v>0.48723196983337402</v>
      </c>
      <c r="Y22">
        <v>0.48723196983337402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1</v>
      </c>
    </row>
    <row r="23" spans="1:31" x14ac:dyDescent="0.15">
      <c r="A23" s="6">
        <v>259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 s="3">
        <v>7.7890758514404297</v>
      </c>
      <c r="L23" s="10">
        <v>3.7769069671630899</v>
      </c>
      <c r="M23">
        <v>1.3085861206054701</v>
      </c>
      <c r="N23">
        <v>5.9165477752685502</v>
      </c>
      <c r="O23">
        <v>2</v>
      </c>
      <c r="P23">
        <v>2</v>
      </c>
      <c r="Q23">
        <v>12</v>
      </c>
      <c r="R23" s="16">
        <v>0.16669999999999999</v>
      </c>
      <c r="S23" s="16">
        <f t="shared" si="1"/>
        <v>0.2</v>
      </c>
      <c r="T23">
        <v>3.3231391906738299</v>
      </c>
      <c r="U23">
        <v>2.94778251647949</v>
      </c>
      <c r="V23">
        <v>2.7789003849029501</v>
      </c>
      <c r="W23" s="17">
        <v>0.168882131576538</v>
      </c>
      <c r="X23">
        <v>0.54423880577087402</v>
      </c>
      <c r="Y23">
        <v>0.54423880577087402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8">
        <v>382</v>
      </c>
      <c r="B24" s="1">
        <v>12</v>
      </c>
      <c r="C24" s="1">
        <v>8</v>
      </c>
      <c r="D24" s="1">
        <v>10</v>
      </c>
      <c r="E24" s="1">
        <v>10</v>
      </c>
      <c r="F24" s="1">
        <v>10</v>
      </c>
      <c r="G24" s="1">
        <v>0</v>
      </c>
      <c r="H24" s="1">
        <v>2</v>
      </c>
      <c r="I24" s="1">
        <v>8</v>
      </c>
      <c r="J24" s="1">
        <v>0.6</v>
      </c>
      <c r="K24" s="12">
        <v>8.3894462585449201</v>
      </c>
      <c r="L24" s="12">
        <v>6.0538787841796902</v>
      </c>
      <c r="M24" s="1">
        <v>1.9577674865722701</v>
      </c>
      <c r="N24" s="1">
        <v>6.5577087402343697</v>
      </c>
      <c r="O24" s="1">
        <v>1</v>
      </c>
      <c r="P24" s="1">
        <v>1</v>
      </c>
      <c r="Q24" s="1">
        <v>11</v>
      </c>
      <c r="R24" s="19">
        <v>9.0899999999999995E-2</v>
      </c>
      <c r="S24" s="19">
        <f t="shared" si="1"/>
        <v>0.1</v>
      </c>
      <c r="T24" s="1">
        <v>2.78518486022949</v>
      </c>
      <c r="U24" s="1">
        <v>2.4400777816772501</v>
      </c>
      <c r="V24" s="1">
        <v>2.2554919719696001</v>
      </c>
      <c r="W24" s="12">
        <v>0.18458580970764199</v>
      </c>
      <c r="X24" s="1">
        <v>0.52969288825988803</v>
      </c>
      <c r="Y24" s="1">
        <v>0.52969288825988803</v>
      </c>
      <c r="Z24" s="1">
        <v>0.1</v>
      </c>
      <c r="AA24" s="1">
        <v>1</v>
      </c>
      <c r="AB24" s="1">
        <v>0.90909090909090895</v>
      </c>
      <c r="AC24" s="1">
        <v>0.952380952380952</v>
      </c>
      <c r="AD24" s="1">
        <v>0</v>
      </c>
      <c r="AE24" s="1">
        <v>0.9</v>
      </c>
    </row>
    <row r="25" spans="1:31" x14ac:dyDescent="0.15">
      <c r="A25" s="6">
        <v>830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 s="3">
        <v>8.7719039916992205</v>
      </c>
      <c r="L25" s="10">
        <v>7.6750564575195304</v>
      </c>
      <c r="M25">
        <v>8.4773979187011701</v>
      </c>
      <c r="N25">
        <v>6.4871406555175799</v>
      </c>
      <c r="O25">
        <v>0</v>
      </c>
      <c r="P25">
        <v>0</v>
      </c>
      <c r="Q25">
        <v>10</v>
      </c>
      <c r="R25" s="16">
        <v>0</v>
      </c>
      <c r="S25" s="16">
        <f t="shared" si="1"/>
        <v>0</v>
      </c>
      <c r="T25">
        <v>2.1371917724609402</v>
      </c>
      <c r="U25">
        <v>2.08469486236572</v>
      </c>
      <c r="V25">
        <v>1.65712606906891</v>
      </c>
      <c r="W25" s="17">
        <v>0.42756879329681402</v>
      </c>
      <c r="X25">
        <v>0.48006570339202898</v>
      </c>
      <c r="Y25">
        <v>0.48006570339202898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</row>
    <row r="26" spans="1:31" x14ac:dyDescent="0.15">
      <c r="A26" s="6">
        <v>613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 s="3">
        <v>8.9966316223144496</v>
      </c>
      <c r="L26" s="10">
        <v>5.2555179595947301</v>
      </c>
      <c r="M26">
        <v>4.5550270080566397</v>
      </c>
      <c r="N26">
        <v>4.4839649200439498</v>
      </c>
      <c r="O26">
        <v>3</v>
      </c>
      <c r="P26">
        <v>3</v>
      </c>
      <c r="Q26">
        <v>13</v>
      </c>
      <c r="R26" s="16">
        <v>0.23080000000000001</v>
      </c>
      <c r="S26" s="16">
        <f t="shared" si="1"/>
        <v>0.3</v>
      </c>
      <c r="T26">
        <v>3.2579421997070299</v>
      </c>
      <c r="U26">
        <v>3.11495757102966</v>
      </c>
      <c r="V26">
        <v>2.7076179981231698</v>
      </c>
      <c r="W26" s="17">
        <v>0.40733957290649397</v>
      </c>
      <c r="X26">
        <v>0.55032420158386197</v>
      </c>
      <c r="Y26">
        <v>0.55032420158386197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6">
        <v>19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 s="3">
        <v>8.1937770843505895</v>
      </c>
      <c r="L27" s="10">
        <v>3.8267078399658199</v>
      </c>
      <c r="M27">
        <v>1.1923675537109399</v>
      </c>
      <c r="N27">
        <v>6.5271110534668004</v>
      </c>
      <c r="O27">
        <v>3</v>
      </c>
      <c r="P27">
        <v>3</v>
      </c>
      <c r="Q27">
        <v>13</v>
      </c>
      <c r="R27" s="16">
        <v>0.23080000000000001</v>
      </c>
      <c r="S27" s="16">
        <f t="shared" si="1"/>
        <v>0.3</v>
      </c>
      <c r="T27">
        <v>2.95218086242676</v>
      </c>
      <c r="U27">
        <v>2.5754084587097199</v>
      </c>
      <c r="V27">
        <v>2.42548680305481</v>
      </c>
      <c r="W27" s="17">
        <v>0.149921655654907</v>
      </c>
      <c r="X27">
        <v>0.52669405937194802</v>
      </c>
      <c r="Y27">
        <v>0.52669405937194802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178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 s="3">
        <v>8.3459815979003906</v>
      </c>
      <c r="L28" s="10">
        <v>5.3242092132568404</v>
      </c>
      <c r="M28">
        <v>4.0853462219238299</v>
      </c>
      <c r="N28">
        <v>3.56581687927246</v>
      </c>
      <c r="O28">
        <v>1</v>
      </c>
      <c r="P28">
        <v>1</v>
      </c>
      <c r="Q28">
        <v>11</v>
      </c>
      <c r="R28" s="16">
        <v>9.0899999999999995E-2</v>
      </c>
      <c r="S28" s="16">
        <f t="shared" si="1"/>
        <v>0.1</v>
      </c>
      <c r="T28">
        <v>2.8318958282470699</v>
      </c>
      <c r="U28">
        <v>2.7203555107116699</v>
      </c>
      <c r="V28">
        <v>2.3155884742736799</v>
      </c>
      <c r="W28" s="17">
        <v>0.404767036437988</v>
      </c>
      <c r="X28">
        <v>0.516307353973389</v>
      </c>
      <c r="Y28">
        <v>0.516307353973389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6">
        <v>215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 s="3">
        <v>8.4589786529540998</v>
      </c>
      <c r="L29" s="10">
        <v>5.7066879272460902</v>
      </c>
      <c r="M29">
        <v>5.0379467010498002</v>
      </c>
      <c r="N29">
        <v>4.1670913696289098</v>
      </c>
      <c r="O29">
        <v>0</v>
      </c>
      <c r="P29">
        <v>0</v>
      </c>
      <c r="Q29">
        <v>10</v>
      </c>
      <c r="R29" s="16">
        <v>0</v>
      </c>
      <c r="S29" s="16">
        <f t="shared" si="1"/>
        <v>0</v>
      </c>
      <c r="T29">
        <v>2.9849777221679701</v>
      </c>
      <c r="U29">
        <v>2.8662428855896001</v>
      </c>
      <c r="V29">
        <v>2.4659724235534699</v>
      </c>
      <c r="W29" s="17">
        <v>0.40027046203613298</v>
      </c>
      <c r="X29">
        <v>0.51900529861450195</v>
      </c>
      <c r="Y29">
        <v>0.51900529861450195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1</v>
      </c>
    </row>
    <row r="30" spans="1:31" x14ac:dyDescent="0.15">
      <c r="A30" s="6">
        <v>670</v>
      </c>
      <c r="B30">
        <v>18</v>
      </c>
      <c r="C30">
        <v>2</v>
      </c>
      <c r="D30">
        <v>10</v>
      </c>
      <c r="E30">
        <v>10</v>
      </c>
      <c r="F30">
        <v>10</v>
      </c>
      <c r="G30">
        <v>0</v>
      </c>
      <c r="H30">
        <v>8</v>
      </c>
      <c r="I30">
        <v>2</v>
      </c>
      <c r="J30">
        <v>0.9</v>
      </c>
      <c r="K30" s="3">
        <v>11.4275016784668</v>
      </c>
      <c r="L30" s="10">
        <v>3.4490318298339799</v>
      </c>
      <c r="M30">
        <v>2.9004650115966801</v>
      </c>
      <c r="N30">
        <v>7.2302360534668004</v>
      </c>
      <c r="O30">
        <v>3</v>
      </c>
      <c r="P30">
        <v>3</v>
      </c>
      <c r="Q30">
        <v>13</v>
      </c>
      <c r="R30" s="16">
        <v>0.23080000000000001</v>
      </c>
      <c r="S30" s="16">
        <f t="shared" si="1"/>
        <v>0.3</v>
      </c>
      <c r="T30">
        <v>3.5594825744628902</v>
      </c>
      <c r="U30">
        <v>3.3868663311004599</v>
      </c>
      <c r="V30">
        <v>2.9915952682495099</v>
      </c>
      <c r="W30" s="17">
        <v>0.39527106285095198</v>
      </c>
      <c r="X30">
        <v>0.56788730621337902</v>
      </c>
      <c r="Y30">
        <v>0.56788730621337902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6">
        <v>88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 s="3">
        <v>9.6956272125244105</v>
      </c>
      <c r="L31" s="10">
        <v>4.5290679931640598</v>
      </c>
      <c r="M31">
        <v>1.565185546875</v>
      </c>
      <c r="N31">
        <v>7.9766082763671902</v>
      </c>
      <c r="O31">
        <v>4</v>
      </c>
      <c r="P31">
        <v>4</v>
      </c>
      <c r="Q31">
        <v>14</v>
      </c>
      <c r="R31" s="16">
        <v>0.28570000000000001</v>
      </c>
      <c r="S31" s="16">
        <f t="shared" si="1"/>
        <v>0.4</v>
      </c>
      <c r="T31">
        <v>3.0759716033935498</v>
      </c>
      <c r="U31">
        <v>2.6498761177063002</v>
      </c>
      <c r="V31">
        <v>2.48664426803589</v>
      </c>
      <c r="W31" s="17">
        <v>0.16323184967040999</v>
      </c>
      <c r="X31">
        <v>0.58932733535766602</v>
      </c>
      <c r="Y31">
        <v>0.58932733535766602</v>
      </c>
      <c r="Z31">
        <v>0.4</v>
      </c>
      <c r="AA31">
        <v>1</v>
      </c>
      <c r="AB31">
        <v>0.71428571428571397</v>
      </c>
      <c r="AC31">
        <v>0.83333333333333304</v>
      </c>
      <c r="AD31">
        <v>0</v>
      </c>
      <c r="AE31">
        <v>0.6</v>
      </c>
    </row>
    <row r="32" spans="1:31" x14ac:dyDescent="0.15">
      <c r="A32" s="6">
        <v>116</v>
      </c>
      <c r="B32">
        <v>18</v>
      </c>
      <c r="C32">
        <v>2</v>
      </c>
      <c r="D32">
        <v>10</v>
      </c>
      <c r="E32">
        <v>10</v>
      </c>
      <c r="F32">
        <v>10</v>
      </c>
      <c r="G32">
        <v>0</v>
      </c>
      <c r="H32">
        <v>8</v>
      </c>
      <c r="I32">
        <v>2</v>
      </c>
      <c r="J32">
        <v>0.9</v>
      </c>
      <c r="K32" s="3">
        <v>10.695125579834</v>
      </c>
      <c r="L32" s="10">
        <v>3.86113357543945</v>
      </c>
      <c r="M32">
        <v>3.4150371551513699</v>
      </c>
      <c r="N32">
        <v>6.3120250701904297</v>
      </c>
      <c r="O32">
        <v>3</v>
      </c>
      <c r="P32">
        <v>3</v>
      </c>
      <c r="Q32">
        <v>13</v>
      </c>
      <c r="R32" s="16">
        <v>0.23080000000000001</v>
      </c>
      <c r="S32" s="16">
        <f t="shared" si="1"/>
        <v>0.3</v>
      </c>
      <c r="T32">
        <v>4.1133708953857404</v>
      </c>
      <c r="U32">
        <v>3.9187879562377899</v>
      </c>
      <c r="V32">
        <v>3.5277342796325701</v>
      </c>
      <c r="W32" s="17">
        <v>0.391053676605225</v>
      </c>
      <c r="X32">
        <v>0.58563661575317405</v>
      </c>
      <c r="Y32">
        <v>0.58563661575317405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6">
        <v>638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8.5881671905517596</v>
      </c>
      <c r="L33" s="10">
        <v>5.4736576080322301</v>
      </c>
      <c r="M33">
        <v>4.4607830047607404</v>
      </c>
      <c r="N33">
        <v>4.2032775878906197</v>
      </c>
      <c r="O33">
        <v>2</v>
      </c>
      <c r="P33">
        <v>2</v>
      </c>
      <c r="Q33">
        <v>12</v>
      </c>
      <c r="R33" s="16">
        <v>0.16669999999999999</v>
      </c>
      <c r="S33" s="16">
        <f t="shared" si="1"/>
        <v>0.2</v>
      </c>
      <c r="T33">
        <v>2.98781394958496</v>
      </c>
      <c r="U33">
        <v>2.8401694297790501</v>
      </c>
      <c r="V33">
        <v>2.45045042037964</v>
      </c>
      <c r="W33" s="17">
        <v>0.38971900939941401</v>
      </c>
      <c r="X33">
        <v>0.53736352920532204</v>
      </c>
      <c r="Y33">
        <v>0.53736352920532204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7</v>
      </c>
      <c r="B34">
        <v>18</v>
      </c>
      <c r="C34">
        <v>2</v>
      </c>
      <c r="D34">
        <v>10</v>
      </c>
      <c r="E34">
        <v>10</v>
      </c>
      <c r="F34">
        <v>10</v>
      </c>
      <c r="G34">
        <v>0</v>
      </c>
      <c r="H34">
        <v>8</v>
      </c>
      <c r="I34">
        <v>2</v>
      </c>
      <c r="J34">
        <v>0.9</v>
      </c>
      <c r="K34" s="3">
        <v>9.7504291534423793</v>
      </c>
      <c r="L34" s="10">
        <v>3.6274681091308598</v>
      </c>
      <c r="M34">
        <v>3.2106761932372998</v>
      </c>
      <c r="N34">
        <v>5.56974220275879</v>
      </c>
      <c r="O34">
        <v>2</v>
      </c>
      <c r="P34">
        <v>2</v>
      </c>
      <c r="Q34">
        <v>12</v>
      </c>
      <c r="R34" s="16">
        <v>0.16669999999999999</v>
      </c>
      <c r="S34" s="16">
        <f t="shared" si="1"/>
        <v>0.2</v>
      </c>
      <c r="T34">
        <v>3.89222908020019</v>
      </c>
      <c r="U34">
        <v>3.7008795738220202</v>
      </c>
      <c r="V34">
        <v>3.3142113685607901</v>
      </c>
      <c r="W34" s="17">
        <v>0.38666820526123102</v>
      </c>
      <c r="X34">
        <v>0.57801771163940396</v>
      </c>
      <c r="Y34">
        <v>0.57801771163940396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8">
        <v>937</v>
      </c>
      <c r="B35" s="1">
        <v>15</v>
      </c>
      <c r="C35" s="1">
        <v>5</v>
      </c>
      <c r="D35" s="1">
        <v>10</v>
      </c>
      <c r="E35" s="1">
        <v>10</v>
      </c>
      <c r="F35" s="1">
        <v>10</v>
      </c>
      <c r="G35" s="1">
        <v>0</v>
      </c>
      <c r="H35" s="1">
        <v>5</v>
      </c>
      <c r="I35" s="1">
        <v>5</v>
      </c>
      <c r="J35" s="1">
        <v>0.75</v>
      </c>
      <c r="K35" s="12">
        <v>8.2729797363281197</v>
      </c>
      <c r="L35" s="12">
        <v>5.7072124481201199</v>
      </c>
      <c r="M35" s="1">
        <v>4.9558658599853498</v>
      </c>
      <c r="N35" s="1">
        <v>3.6288471221923801</v>
      </c>
      <c r="O35" s="1">
        <v>1</v>
      </c>
      <c r="P35" s="1">
        <v>1</v>
      </c>
      <c r="Q35" s="1">
        <v>11</v>
      </c>
      <c r="R35" s="19">
        <v>9.0899999999999995E-2</v>
      </c>
      <c r="S35" s="19">
        <f t="shared" si="1"/>
        <v>0.1</v>
      </c>
      <c r="T35" s="1">
        <v>2.7701549530029301</v>
      </c>
      <c r="U35" s="1">
        <v>2.6610579490661599</v>
      </c>
      <c r="V35" s="1">
        <v>2.27631616592407</v>
      </c>
      <c r="W35" s="12">
        <v>0.38474178314209001</v>
      </c>
      <c r="X35" s="1">
        <v>0.49383878707885698</v>
      </c>
      <c r="Y35" s="1">
        <v>0.49383878707885698</v>
      </c>
      <c r="Z35" s="1">
        <v>0.1</v>
      </c>
      <c r="AA35" s="1">
        <v>1</v>
      </c>
      <c r="AB35" s="1">
        <v>0.90909090909090895</v>
      </c>
      <c r="AC35" s="1">
        <v>0.952380952380952</v>
      </c>
      <c r="AD35" s="1">
        <v>0</v>
      </c>
      <c r="AE35" s="1">
        <v>0.9</v>
      </c>
    </row>
    <row r="36" spans="1:31" x14ac:dyDescent="0.15">
      <c r="A36" s="6">
        <v>479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 s="3">
        <v>8.4685764312744105</v>
      </c>
      <c r="L36" s="10">
        <v>5.1287879943847701</v>
      </c>
      <c r="M36">
        <v>3.6624755859375</v>
      </c>
      <c r="N36">
        <v>3.7469463348388699</v>
      </c>
      <c r="O36">
        <v>2</v>
      </c>
      <c r="P36">
        <v>2</v>
      </c>
      <c r="Q36">
        <v>12</v>
      </c>
      <c r="R36" s="16">
        <v>0.16669999999999999</v>
      </c>
      <c r="S36" s="16">
        <f t="shared" si="1"/>
        <v>0.2</v>
      </c>
      <c r="T36">
        <v>3.0307636260986301</v>
      </c>
      <c r="U36">
        <v>2.8745484352111799</v>
      </c>
      <c r="V36">
        <v>2.4898514747619598</v>
      </c>
      <c r="W36" s="17">
        <v>0.38469696044921903</v>
      </c>
      <c r="X36">
        <v>0.54091215133667003</v>
      </c>
      <c r="Y36">
        <v>0.54091215133667003</v>
      </c>
      <c r="Z36">
        <v>0.2</v>
      </c>
      <c r="AA36">
        <v>1</v>
      </c>
      <c r="AB36">
        <v>0.83333333333333304</v>
      </c>
      <c r="AC36">
        <v>0.90909090909090895</v>
      </c>
      <c r="AD36">
        <v>0</v>
      </c>
      <c r="AE36">
        <v>0.8</v>
      </c>
    </row>
    <row r="37" spans="1:31" x14ac:dyDescent="0.15">
      <c r="A37" s="6">
        <v>92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 s="3">
        <v>8.2816715240478498</v>
      </c>
      <c r="L37" s="10">
        <v>4.3887615203857404</v>
      </c>
      <c r="M37">
        <v>1.91437911987305</v>
      </c>
      <c r="N37">
        <v>5.6083049774169904</v>
      </c>
      <c r="O37">
        <v>2</v>
      </c>
      <c r="P37">
        <v>2</v>
      </c>
      <c r="Q37">
        <v>12</v>
      </c>
      <c r="R37" s="16">
        <v>0.16669999999999999</v>
      </c>
      <c r="S37" s="16">
        <f t="shared" si="1"/>
        <v>0.2</v>
      </c>
      <c r="T37">
        <v>2.58152198791504</v>
      </c>
      <c r="U37">
        <v>2.3149232864379901</v>
      </c>
      <c r="V37">
        <v>2.09356021881104</v>
      </c>
      <c r="W37" s="17">
        <v>0.22136306762695299</v>
      </c>
      <c r="X37">
        <v>0.48796176910400402</v>
      </c>
      <c r="Y37">
        <v>0.48796176910400402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6">
        <v>45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9.7148513793945295</v>
      </c>
      <c r="L38" s="10">
        <v>5.0772686004638699</v>
      </c>
      <c r="M38">
        <v>4.31158447265625</v>
      </c>
      <c r="N38">
        <v>5.8151054382324201</v>
      </c>
      <c r="O38">
        <v>1</v>
      </c>
      <c r="P38">
        <v>1</v>
      </c>
      <c r="Q38">
        <v>11</v>
      </c>
      <c r="R38" s="16">
        <v>9.0899999999999995E-2</v>
      </c>
      <c r="S38" s="16">
        <f t="shared" si="1"/>
        <v>0.1</v>
      </c>
      <c r="T38">
        <v>2.9872684478759801</v>
      </c>
      <c r="U38">
        <v>2.8193924427032502</v>
      </c>
      <c r="V38">
        <v>2.4367551803588898</v>
      </c>
      <c r="W38" s="17">
        <v>0.38263726234436002</v>
      </c>
      <c r="X38">
        <v>0.55051326751708995</v>
      </c>
      <c r="Y38">
        <v>0.55051326751708995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6">
        <v>70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9.0762062072753906</v>
      </c>
      <c r="L39" s="10">
        <v>4.4665241241455096</v>
      </c>
      <c r="M39">
        <v>3.2010879516601598</v>
      </c>
      <c r="N39">
        <v>4.5192203521728498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3.2431716918945299</v>
      </c>
      <c r="U39">
        <v>3.0643384456634499</v>
      </c>
      <c r="V39">
        <v>2.6821017265319802</v>
      </c>
      <c r="W39" s="17">
        <v>0.38223671913147</v>
      </c>
      <c r="X39">
        <v>0.56106996536254905</v>
      </c>
      <c r="Y39">
        <v>0.56106996536254905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8">
        <v>708</v>
      </c>
      <c r="B40" s="1">
        <v>15</v>
      </c>
      <c r="C40" s="1">
        <v>5</v>
      </c>
      <c r="D40" s="1">
        <v>10</v>
      </c>
      <c r="E40" s="1">
        <v>10</v>
      </c>
      <c r="F40" s="1">
        <v>10</v>
      </c>
      <c r="G40" s="1">
        <v>0</v>
      </c>
      <c r="H40" s="1">
        <v>5</v>
      </c>
      <c r="I40" s="1">
        <v>5</v>
      </c>
      <c r="J40" s="1">
        <v>0.75</v>
      </c>
      <c r="K40" s="12">
        <v>8.7745628356933594</v>
      </c>
      <c r="L40" s="12">
        <v>5.1227645874023402</v>
      </c>
      <c r="M40" s="1">
        <v>3.5468273162841801</v>
      </c>
      <c r="N40" s="1">
        <v>4.1517295837402299</v>
      </c>
      <c r="O40" s="1">
        <v>2</v>
      </c>
      <c r="P40" s="1">
        <v>2</v>
      </c>
      <c r="Q40" s="1">
        <v>12</v>
      </c>
      <c r="R40" s="19">
        <v>0.16669999999999999</v>
      </c>
      <c r="S40" s="19">
        <f t="shared" si="1"/>
        <v>0.2</v>
      </c>
      <c r="T40" s="1">
        <v>2.9684677124023402</v>
      </c>
      <c r="U40" s="1">
        <v>2.8054153919220002</v>
      </c>
      <c r="V40" s="1">
        <v>2.4249863624572701</v>
      </c>
      <c r="W40" s="12">
        <v>0.38042902946472201</v>
      </c>
      <c r="X40" s="1">
        <v>0.54348134994506803</v>
      </c>
      <c r="Y40" s="1">
        <v>0.54348134994506803</v>
      </c>
      <c r="Z40" s="1">
        <v>0.2</v>
      </c>
      <c r="AA40" s="1">
        <v>1</v>
      </c>
      <c r="AB40" s="1">
        <v>0.83333333333333304</v>
      </c>
      <c r="AC40" s="1">
        <v>0.90909090909090895</v>
      </c>
      <c r="AD40" s="1">
        <v>0</v>
      </c>
      <c r="AE40" s="1">
        <v>0.8</v>
      </c>
    </row>
    <row r="41" spans="1:31" x14ac:dyDescent="0.15">
      <c r="A41" s="6">
        <v>420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 s="3">
        <v>8.9019279479980504</v>
      </c>
      <c r="L41" s="10">
        <v>4.2809696197509801</v>
      </c>
      <c r="M41">
        <v>3.0007476806640598</v>
      </c>
      <c r="N41">
        <v>4.5010414123535201</v>
      </c>
      <c r="O41">
        <v>2</v>
      </c>
      <c r="P41">
        <v>2</v>
      </c>
      <c r="Q41">
        <v>12</v>
      </c>
      <c r="R41" s="16">
        <v>0.16669999999999999</v>
      </c>
      <c r="S41" s="16">
        <f t="shared" si="1"/>
        <v>0.2</v>
      </c>
      <c r="T41">
        <v>3.5607547760009801</v>
      </c>
      <c r="U41">
        <v>3.3618261814117401</v>
      </c>
      <c r="V41">
        <v>2.9829249382018999</v>
      </c>
      <c r="W41" s="17">
        <v>0.37890124320983898</v>
      </c>
      <c r="X41">
        <v>0.57782983779907204</v>
      </c>
      <c r="Y41">
        <v>0.57782983779907204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6">
        <v>677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 s="3">
        <v>9.2551898956298793</v>
      </c>
      <c r="L42" s="10">
        <v>4.9342117309570304</v>
      </c>
      <c r="M42">
        <v>4.1494674682617196</v>
      </c>
      <c r="N42">
        <v>5.2397689819335902</v>
      </c>
      <c r="O42">
        <v>2</v>
      </c>
      <c r="P42">
        <v>2</v>
      </c>
      <c r="Q42">
        <v>12</v>
      </c>
      <c r="R42" s="16">
        <v>0.16669999999999999</v>
      </c>
      <c r="S42" s="16">
        <f t="shared" si="1"/>
        <v>0.2</v>
      </c>
      <c r="T42">
        <v>3.0286159515380899</v>
      </c>
      <c r="U42">
        <v>2.8630344867706299</v>
      </c>
      <c r="V42">
        <v>2.4851291179657</v>
      </c>
      <c r="W42" s="17">
        <v>0.37790536880493197</v>
      </c>
      <c r="X42">
        <v>0.54348683357238803</v>
      </c>
      <c r="Y42">
        <v>0.54348683357238803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6">
        <v>591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 s="3">
        <v>8.76611328125</v>
      </c>
      <c r="L43" s="10">
        <v>5.0750255584716797</v>
      </c>
      <c r="M43">
        <v>3.61763572692871</v>
      </c>
      <c r="N43">
        <v>4.4674015045165998</v>
      </c>
      <c r="O43">
        <v>1</v>
      </c>
      <c r="P43">
        <v>1</v>
      </c>
      <c r="Q43">
        <v>11</v>
      </c>
      <c r="R43" s="16">
        <v>9.0899999999999995E-2</v>
      </c>
      <c r="S43" s="16">
        <f t="shared" si="1"/>
        <v>0.1</v>
      </c>
      <c r="T43">
        <v>3.1106719970703098</v>
      </c>
      <c r="U43">
        <v>2.9294884204864502</v>
      </c>
      <c r="V43">
        <v>2.5516297817230198</v>
      </c>
      <c r="W43" s="17">
        <v>0.37785863876342801</v>
      </c>
      <c r="X43">
        <v>0.55904221534729004</v>
      </c>
      <c r="Y43">
        <v>0.55904221534729004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6">
        <v>852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 s="3">
        <v>8.5688190460205096</v>
      </c>
      <c r="L44" s="10">
        <v>5.22599220275879</v>
      </c>
      <c r="M44">
        <v>4.24234962463379</v>
      </c>
      <c r="N44">
        <v>4.7183780670165998</v>
      </c>
      <c r="O44">
        <v>1</v>
      </c>
      <c r="P44">
        <v>1</v>
      </c>
      <c r="Q44">
        <v>11</v>
      </c>
      <c r="R44" s="16">
        <v>9.0899999999999995E-2</v>
      </c>
      <c r="S44" s="16">
        <f t="shared" si="1"/>
        <v>0.1</v>
      </c>
      <c r="T44">
        <v>2.7362594604492201</v>
      </c>
      <c r="U44">
        <v>2.5792355537414502</v>
      </c>
      <c r="V44">
        <v>2.2255337238311799</v>
      </c>
      <c r="W44" s="17">
        <v>0.35370182991027799</v>
      </c>
      <c r="X44">
        <v>0.51072573661804199</v>
      </c>
      <c r="Y44">
        <v>0.51072573661804199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8">
        <v>552</v>
      </c>
      <c r="B45" s="1">
        <v>16</v>
      </c>
      <c r="C45" s="1">
        <v>4</v>
      </c>
      <c r="D45" s="1">
        <v>10</v>
      </c>
      <c r="E45" s="1">
        <v>10</v>
      </c>
      <c r="F45" s="1">
        <v>10</v>
      </c>
      <c r="G45" s="1">
        <v>0</v>
      </c>
      <c r="H45" s="1">
        <v>6</v>
      </c>
      <c r="I45" s="1">
        <v>4</v>
      </c>
      <c r="J45" s="1">
        <v>0.8</v>
      </c>
      <c r="K45" s="12">
        <v>9.2559547424316406</v>
      </c>
      <c r="L45" s="12">
        <v>4.1378879547119096</v>
      </c>
      <c r="M45" s="1">
        <v>2.82206153869629</v>
      </c>
      <c r="N45" s="1">
        <v>5.2405490875244096</v>
      </c>
      <c r="O45" s="1">
        <v>3</v>
      </c>
      <c r="P45" s="1">
        <v>3</v>
      </c>
      <c r="Q45" s="1">
        <v>13</v>
      </c>
      <c r="R45" s="19">
        <v>0.23080000000000001</v>
      </c>
      <c r="S45" s="19">
        <f t="shared" si="1"/>
        <v>0.3</v>
      </c>
      <c r="T45" s="1">
        <v>3.5596675872802699</v>
      </c>
      <c r="U45" s="1">
        <v>3.3212480545043901</v>
      </c>
      <c r="V45" s="1">
        <v>2.9677696228027299</v>
      </c>
      <c r="W45" s="12">
        <v>0.35347843170165999</v>
      </c>
      <c r="X45" s="1">
        <v>0.59189796447753895</v>
      </c>
      <c r="Y45" s="1">
        <v>0.59189796447753895</v>
      </c>
      <c r="Z45" s="1">
        <v>0.3</v>
      </c>
      <c r="AA45" s="1">
        <v>1</v>
      </c>
      <c r="AB45" s="1">
        <v>0.76923076923076905</v>
      </c>
      <c r="AC45" s="1">
        <v>0.86956521739130399</v>
      </c>
      <c r="AD45" s="1">
        <v>0</v>
      </c>
      <c r="AE45" s="1">
        <v>0.7</v>
      </c>
    </row>
    <row r="46" spans="1:31" x14ac:dyDescent="0.15">
      <c r="A46" s="6">
        <v>506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 s="3">
        <v>9.1073722839355504</v>
      </c>
      <c r="L46" s="10">
        <v>4.0065002441406197</v>
      </c>
      <c r="M46">
        <v>2.60190773010254</v>
      </c>
      <c r="N46">
        <v>4.9899616241455096</v>
      </c>
      <c r="O46">
        <v>2</v>
      </c>
      <c r="P46">
        <v>2</v>
      </c>
      <c r="Q46">
        <v>12</v>
      </c>
      <c r="R46" s="16">
        <v>0.16669999999999999</v>
      </c>
      <c r="S46" s="16">
        <f t="shared" si="1"/>
        <v>0.2</v>
      </c>
      <c r="T46">
        <v>3.3818607330322301</v>
      </c>
      <c r="U46">
        <v>3.1554019451141402</v>
      </c>
      <c r="V46">
        <v>2.8022875785827601</v>
      </c>
      <c r="W46" s="17">
        <v>0.35311436653137201</v>
      </c>
      <c r="X46">
        <v>0.579573154449463</v>
      </c>
      <c r="Y46">
        <v>0.579573154449463</v>
      </c>
      <c r="Z46">
        <v>0.2</v>
      </c>
      <c r="AA46">
        <v>1</v>
      </c>
      <c r="AB46">
        <v>0.83333333333333304</v>
      </c>
      <c r="AC46">
        <v>0.90909090909090895</v>
      </c>
      <c r="AD46">
        <v>0</v>
      </c>
      <c r="AE46">
        <v>0.8</v>
      </c>
    </row>
    <row r="47" spans="1:31" x14ac:dyDescent="0.15">
      <c r="A47" s="8">
        <v>334</v>
      </c>
      <c r="B47" s="1">
        <v>18</v>
      </c>
      <c r="C47" s="1">
        <v>2</v>
      </c>
      <c r="D47" s="1">
        <v>10</v>
      </c>
      <c r="E47" s="1">
        <v>10</v>
      </c>
      <c r="F47" s="1">
        <v>10</v>
      </c>
      <c r="G47" s="1">
        <v>0</v>
      </c>
      <c r="H47" s="1">
        <v>8</v>
      </c>
      <c r="I47" s="1">
        <v>2</v>
      </c>
      <c r="J47" s="1">
        <v>0.9</v>
      </c>
      <c r="K47" s="12">
        <v>9.7976722717285192</v>
      </c>
      <c r="L47" s="12">
        <v>3.17732810974121</v>
      </c>
      <c r="M47" s="1">
        <v>2.6821994781494101</v>
      </c>
      <c r="N47" s="1">
        <v>5.7997856140136701</v>
      </c>
      <c r="O47" s="1">
        <v>3</v>
      </c>
      <c r="P47" s="1">
        <v>3</v>
      </c>
      <c r="Q47" s="1">
        <v>13</v>
      </c>
      <c r="R47" s="19">
        <v>0.23080000000000001</v>
      </c>
      <c r="S47" s="19">
        <f t="shared" si="1"/>
        <v>0.3</v>
      </c>
      <c r="T47" s="1">
        <v>3.8663578033447301</v>
      </c>
      <c r="U47" s="1">
        <v>3.6644842624664302</v>
      </c>
      <c r="V47" s="1">
        <v>3.3028609752654998</v>
      </c>
      <c r="W47" s="12">
        <v>0.36162328720092801</v>
      </c>
      <c r="X47" s="1">
        <v>0.56349682807922397</v>
      </c>
      <c r="Y47" s="1">
        <v>0.56349682807922397</v>
      </c>
      <c r="Z47" s="1">
        <v>0.3</v>
      </c>
      <c r="AA47" s="1">
        <v>1</v>
      </c>
      <c r="AB47" s="1">
        <v>0.76923076923076905</v>
      </c>
      <c r="AC47" s="1">
        <v>0.86956521739130399</v>
      </c>
      <c r="AD47" s="1">
        <v>0</v>
      </c>
      <c r="AE47" s="1">
        <v>0.7</v>
      </c>
    </row>
    <row r="48" spans="1:31" x14ac:dyDescent="0.15">
      <c r="A48" s="6">
        <v>447</v>
      </c>
      <c r="B48">
        <v>17</v>
      </c>
      <c r="C48">
        <v>3</v>
      </c>
      <c r="D48">
        <v>10</v>
      </c>
      <c r="E48">
        <v>10</v>
      </c>
      <c r="F48">
        <v>10</v>
      </c>
      <c r="G48">
        <v>0</v>
      </c>
      <c r="H48">
        <v>7</v>
      </c>
      <c r="I48">
        <v>3</v>
      </c>
      <c r="J48">
        <v>0.85</v>
      </c>
      <c r="K48" s="3">
        <v>9.1051177978515607</v>
      </c>
      <c r="L48" s="10">
        <v>4.0541019439697301</v>
      </c>
      <c r="M48">
        <v>3.3755970001220699</v>
      </c>
      <c r="N48">
        <v>4.9540519714355504</v>
      </c>
      <c r="O48">
        <v>2</v>
      </c>
      <c r="P48">
        <v>2</v>
      </c>
      <c r="Q48">
        <v>11</v>
      </c>
      <c r="R48" s="16">
        <v>0.18179999999999999</v>
      </c>
      <c r="S48" s="16">
        <f t="shared" si="1"/>
        <v>0.2</v>
      </c>
      <c r="T48">
        <v>3.4527492523193399</v>
      </c>
      <c r="U48">
        <v>3.28089499473572</v>
      </c>
      <c r="V48">
        <v>2.9209547042846702</v>
      </c>
      <c r="W48" s="17">
        <v>0.35994029045105003</v>
      </c>
      <c r="X48">
        <v>0.53179454803466797</v>
      </c>
      <c r="Y48">
        <v>0.53179454803466797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6">
        <v>828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8.0077342987060494</v>
      </c>
      <c r="L49" s="10">
        <v>5.4466781616210902</v>
      </c>
      <c r="M49">
        <v>3.7625980377197301</v>
      </c>
      <c r="N49">
        <v>3.59585380554199</v>
      </c>
      <c r="O49">
        <v>1</v>
      </c>
      <c r="P49">
        <v>1</v>
      </c>
      <c r="Q49">
        <v>11</v>
      </c>
      <c r="R49" s="16">
        <v>9.0899999999999995E-2</v>
      </c>
      <c r="S49" s="16">
        <f t="shared" si="1"/>
        <v>0.1</v>
      </c>
      <c r="T49">
        <v>2.87339210510254</v>
      </c>
      <c r="U49">
        <v>2.7245001792907702</v>
      </c>
      <c r="V49">
        <v>2.3656604290008501</v>
      </c>
      <c r="W49" s="17">
        <v>0.35883975028991699</v>
      </c>
      <c r="X49">
        <v>0.50773167610168501</v>
      </c>
      <c r="Y49">
        <v>0.50773167610168501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6">
        <v>237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8.9136676788330096</v>
      </c>
      <c r="L50" s="10">
        <v>4.2497444152831996</v>
      </c>
      <c r="M50">
        <v>3.0916290283203098</v>
      </c>
      <c r="N50">
        <v>4.8779125213623002</v>
      </c>
      <c r="O50">
        <v>2</v>
      </c>
      <c r="P50">
        <v>2</v>
      </c>
      <c r="Q50">
        <v>12</v>
      </c>
      <c r="R50" s="16">
        <v>0.16669999999999999</v>
      </c>
      <c r="S50" s="16">
        <f t="shared" si="1"/>
        <v>0.2</v>
      </c>
      <c r="T50">
        <v>3.4670848846435498</v>
      </c>
      <c r="U50">
        <v>3.2517111301422101</v>
      </c>
      <c r="V50">
        <v>2.89305448532104</v>
      </c>
      <c r="W50" s="17">
        <v>0.35865664482116699</v>
      </c>
      <c r="X50">
        <v>0.57403039932250999</v>
      </c>
      <c r="Y50">
        <v>0.57403039932250999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213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9.9134235382080096</v>
      </c>
      <c r="L51" s="10">
        <v>4.2708263397216797</v>
      </c>
      <c r="M51">
        <v>2.9199905395507799</v>
      </c>
      <c r="N51">
        <v>6.0272483825683603</v>
      </c>
      <c r="O51">
        <v>3</v>
      </c>
      <c r="P51">
        <v>3</v>
      </c>
      <c r="Q51">
        <v>13</v>
      </c>
      <c r="R51" s="16">
        <v>0.23080000000000001</v>
      </c>
      <c r="S51" s="16">
        <f t="shared" si="1"/>
        <v>0.3</v>
      </c>
      <c r="T51">
        <v>3.2638244628906201</v>
      </c>
      <c r="U51">
        <v>3.0492627620696999</v>
      </c>
      <c r="V51">
        <v>2.6928896903991699</v>
      </c>
      <c r="W51" s="17">
        <v>0.356373071670532</v>
      </c>
      <c r="X51">
        <v>0.57093477249145497</v>
      </c>
      <c r="Y51">
        <v>0.57093477249145497</v>
      </c>
      <c r="Z51">
        <v>0.3</v>
      </c>
      <c r="AA51">
        <v>1</v>
      </c>
      <c r="AB51">
        <v>0.76923076923076905</v>
      </c>
      <c r="AC51">
        <v>0.86956521739130399</v>
      </c>
      <c r="AD51">
        <v>0</v>
      </c>
      <c r="AE51">
        <v>0.7</v>
      </c>
    </row>
    <row r="52" spans="1:31" x14ac:dyDescent="0.15">
      <c r="A52" s="6">
        <v>203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 s="3">
        <v>9.2256088256835902</v>
      </c>
      <c r="L52" s="10">
        <v>4.9146213531494096</v>
      </c>
      <c r="M52">
        <v>2.6334609985351598</v>
      </c>
      <c r="N52">
        <v>6.9755439758300799</v>
      </c>
      <c r="O52">
        <v>3</v>
      </c>
      <c r="P52">
        <v>3</v>
      </c>
      <c r="Q52">
        <v>13</v>
      </c>
      <c r="R52" s="16">
        <v>0.23080000000000001</v>
      </c>
      <c r="S52" s="16">
        <f t="shared" si="1"/>
        <v>0.3</v>
      </c>
      <c r="T52">
        <v>2.8577232360839799</v>
      </c>
      <c r="U52">
        <v>2.5369224548339799</v>
      </c>
      <c r="V52">
        <v>2.3055324554443399</v>
      </c>
      <c r="W52" s="17">
        <v>0.23138999938964799</v>
      </c>
      <c r="X52">
        <v>0.55219078063964799</v>
      </c>
      <c r="Y52">
        <v>0.55219078063964799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6">
        <v>63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 s="3">
        <v>8.5294075012206996</v>
      </c>
      <c r="L53" s="10">
        <v>4.6422595977783203</v>
      </c>
      <c r="M53">
        <v>3.908203125</v>
      </c>
      <c r="N53">
        <v>4.64341163635254</v>
      </c>
      <c r="O53">
        <v>2</v>
      </c>
      <c r="P53">
        <v>2</v>
      </c>
      <c r="Q53">
        <v>12</v>
      </c>
      <c r="R53" s="16">
        <v>0.16669999999999999</v>
      </c>
      <c r="S53" s="16">
        <f t="shared" si="1"/>
        <v>0.2</v>
      </c>
      <c r="T53">
        <v>3.2386550903320299</v>
      </c>
      <c r="U53">
        <v>3.0726230144500701</v>
      </c>
      <c r="V53">
        <v>2.71694111824036</v>
      </c>
      <c r="W53" s="17">
        <v>0.35568189620971702</v>
      </c>
      <c r="X53">
        <v>0.52171397209167503</v>
      </c>
      <c r="Y53">
        <v>0.52171397209167503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6">
        <v>193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 s="3">
        <v>8.4518604278564506</v>
      </c>
      <c r="L54" s="10">
        <v>5.4617824554443404</v>
      </c>
      <c r="M54">
        <v>2.1810970306396502</v>
      </c>
      <c r="N54">
        <v>5.2802276611328098</v>
      </c>
      <c r="O54">
        <v>2</v>
      </c>
      <c r="P54">
        <v>2</v>
      </c>
      <c r="Q54">
        <v>12</v>
      </c>
      <c r="R54" s="16">
        <v>0.16669999999999999</v>
      </c>
      <c r="S54" s="16">
        <f t="shared" si="1"/>
        <v>0.2</v>
      </c>
      <c r="T54">
        <v>2.8285503387451199</v>
      </c>
      <c r="U54">
        <v>2.5589535236358598</v>
      </c>
      <c r="V54">
        <v>2.3141069412231401</v>
      </c>
      <c r="W54" s="17">
        <v>0.24484658241272</v>
      </c>
      <c r="X54">
        <v>0.51444339752197299</v>
      </c>
      <c r="Y54">
        <v>0.51444339752197299</v>
      </c>
      <c r="Z54">
        <v>0.2</v>
      </c>
      <c r="AA54">
        <v>1</v>
      </c>
      <c r="AB54">
        <v>0.83333333333333304</v>
      </c>
      <c r="AC54">
        <v>0.90909090909090895</v>
      </c>
      <c r="AD54">
        <v>0</v>
      </c>
      <c r="AE54">
        <v>0.8</v>
      </c>
    </row>
    <row r="55" spans="1:31" x14ac:dyDescent="0.15">
      <c r="A55" s="6">
        <v>755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 s="3">
        <v>8.3897323608398402</v>
      </c>
      <c r="L55" s="10">
        <v>4.4636268615722701</v>
      </c>
      <c r="M55">
        <v>3.5825614929199201</v>
      </c>
      <c r="N55">
        <v>4.3408641815185502</v>
      </c>
      <c r="O55">
        <v>1</v>
      </c>
      <c r="P55">
        <v>1</v>
      </c>
      <c r="Q55">
        <v>11</v>
      </c>
      <c r="R55" s="16">
        <v>9.0899999999999995E-2</v>
      </c>
      <c r="S55" s="16">
        <f t="shared" si="1"/>
        <v>0.1</v>
      </c>
      <c r="T55">
        <v>2.9595699310302699</v>
      </c>
      <c r="U55">
        <v>2.7996799945831299</v>
      </c>
      <c r="V55">
        <v>2.4448833465576199</v>
      </c>
      <c r="W55" s="17">
        <v>0.35479664802551297</v>
      </c>
      <c r="X55">
        <v>0.51468658447265603</v>
      </c>
      <c r="Y55">
        <v>0.51468658447265603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6">
        <v>392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 s="3">
        <v>8.7397823333740199</v>
      </c>
      <c r="L56" s="10">
        <v>4.9167861938476598</v>
      </c>
      <c r="M56">
        <v>3.5879669189453098</v>
      </c>
      <c r="N56">
        <v>4.9883365631103498</v>
      </c>
      <c r="O56">
        <v>1</v>
      </c>
      <c r="P56">
        <v>1</v>
      </c>
      <c r="Q56">
        <v>11</v>
      </c>
      <c r="R56" s="16">
        <v>9.0899999999999995E-2</v>
      </c>
      <c r="S56" s="16">
        <f t="shared" si="1"/>
        <v>0.1</v>
      </c>
      <c r="T56">
        <v>3.24503517150879</v>
      </c>
      <c r="U56">
        <v>3.0382049083709699</v>
      </c>
      <c r="V56">
        <v>2.68343210220337</v>
      </c>
      <c r="W56" s="17">
        <v>0.35477280616760198</v>
      </c>
      <c r="X56">
        <v>0.56160306930542003</v>
      </c>
      <c r="Y56">
        <v>0.56160306930542003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s="3" customFormat="1" x14ac:dyDescent="0.15">
      <c r="K57" s="13" t="s">
        <v>29</v>
      </c>
      <c r="L57" s="10">
        <f>AVERAGE(L2:L56)</f>
        <v>3.4824056105180219</v>
      </c>
      <c r="W57" s="17">
        <f t="shared" ref="W57:AE57" si="2">AVERAGE(W2:W56)</f>
        <v>0.29157346161929043</v>
      </c>
      <c r="Z57" s="3">
        <f t="shared" si="2"/>
        <v>0.36909090909090919</v>
      </c>
      <c r="AA57" s="3">
        <f t="shared" si="2"/>
        <v>0.99818181818181817</v>
      </c>
      <c r="AB57" s="3">
        <f t="shared" si="2"/>
        <v>0.75873149038783705</v>
      </c>
      <c r="AC57" s="3">
        <f t="shared" si="2"/>
        <v>0.85429703184916417</v>
      </c>
      <c r="AD57" s="3">
        <f t="shared" si="2"/>
        <v>1.8181818181818182E-3</v>
      </c>
      <c r="AE57" s="3">
        <f t="shared" si="2"/>
        <v>0.62909090909090881</v>
      </c>
    </row>
    <row r="58" spans="1:31" s="3" customFormat="1" x14ac:dyDescent="0.15">
      <c r="K58" s="14" t="s">
        <v>30</v>
      </c>
      <c r="L58" s="10">
        <f>MAX(L2:L56)</f>
        <v>7.6750564575195304</v>
      </c>
      <c r="W58" s="17">
        <f t="shared" ref="W58:AE58" si="3">MAX(W2:W56)</f>
        <v>0.466185092926025</v>
      </c>
      <c r="Z58" s="3">
        <f t="shared" si="3"/>
        <v>0.9</v>
      </c>
      <c r="AA58" s="3">
        <f t="shared" si="3"/>
        <v>1</v>
      </c>
      <c r="AB58" s="3">
        <f t="shared" si="3"/>
        <v>1</v>
      </c>
      <c r="AC58" s="3">
        <f t="shared" si="3"/>
        <v>1</v>
      </c>
      <c r="AD58" s="3">
        <f t="shared" si="3"/>
        <v>0.1</v>
      </c>
      <c r="AE58" s="3">
        <f t="shared" si="3"/>
        <v>1</v>
      </c>
    </row>
    <row r="59" spans="1:31" s="3" customFormat="1" x14ac:dyDescent="0.15">
      <c r="L59" s="10">
        <f>MIN(L2:L56)</f>
        <v>0.62315750122070301</v>
      </c>
      <c r="W59" s="17">
        <f t="shared" ref="W59:AE59" si="4">MIN(W2:W56)</f>
        <v>0.140635967254639</v>
      </c>
      <c r="Z59" s="3">
        <f t="shared" si="4"/>
        <v>0</v>
      </c>
      <c r="AA59" s="3">
        <f t="shared" si="4"/>
        <v>0.9</v>
      </c>
      <c r="AB59" s="3">
        <f t="shared" si="4"/>
        <v>0.52631578947368396</v>
      </c>
      <c r="AC59" s="3">
        <f t="shared" si="4"/>
        <v>0.68965517241379304</v>
      </c>
      <c r="AD59" s="3">
        <f t="shared" si="4"/>
        <v>0</v>
      </c>
      <c r="AE59" s="3">
        <f t="shared" si="4"/>
        <v>0.1</v>
      </c>
    </row>
    <row r="60" spans="1:31" x14ac:dyDescent="0.15">
      <c r="K60" s="3"/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>
        <v>6.0579999999999998</v>
      </c>
      <c r="L62" s="10"/>
      <c r="W62" s="17"/>
    </row>
    <row r="63" spans="1:31" x14ac:dyDescent="0.15">
      <c r="K63" s="3">
        <v>31</v>
      </c>
      <c r="L63" s="10"/>
      <c r="W63" s="17"/>
    </row>
    <row r="64" spans="1:31" x14ac:dyDescent="0.15">
      <c r="K64" s="3">
        <v>0.19500000000000001</v>
      </c>
      <c r="L64" s="10"/>
      <c r="W64" s="17"/>
    </row>
    <row r="65" spans="11:23" x14ac:dyDescent="0.15">
      <c r="K65" s="3"/>
      <c r="L65" s="10"/>
      <c r="W65" s="17"/>
    </row>
    <row r="66" spans="11:23" x14ac:dyDescent="0.15">
      <c r="K66" s="3" t="s">
        <v>31</v>
      </c>
      <c r="L66" s="3" t="s">
        <v>32</v>
      </c>
      <c r="M66" t="s">
        <v>164</v>
      </c>
      <c r="N66" t="s">
        <v>167</v>
      </c>
      <c r="P66" s="3" t="s">
        <v>97</v>
      </c>
      <c r="Q66" s="3"/>
      <c r="R66" s="3"/>
      <c r="S66" s="3"/>
      <c r="W66" s="17"/>
    </row>
    <row r="67" spans="11:23" x14ac:dyDescent="0.15">
      <c r="K67" s="3"/>
      <c r="L67" s="3"/>
      <c r="P67" s="3">
        <v>0.2</v>
      </c>
      <c r="Q67" s="3">
        <v>-400</v>
      </c>
      <c r="R67" s="3">
        <v>1600</v>
      </c>
      <c r="S67" s="3">
        <v>80</v>
      </c>
      <c r="W67" s="17"/>
    </row>
    <row r="68" spans="11:23" x14ac:dyDescent="0.15">
      <c r="K68" s="3" t="s">
        <v>65</v>
      </c>
      <c r="L68" s="3">
        <f>COUNTIF(L2:L56,"&lt;0.643")-COUNTIF(L2:L56,"&lt;0.448")</f>
        <v>1</v>
      </c>
      <c r="P68" s="3">
        <v>0.4</v>
      </c>
      <c r="Q68" s="3">
        <v>-800</v>
      </c>
      <c r="R68" s="3">
        <v>1200</v>
      </c>
      <c r="S68" s="3">
        <v>60</v>
      </c>
      <c r="W68" s="17"/>
    </row>
    <row r="69" spans="11:23" x14ac:dyDescent="0.15">
      <c r="K69" s="3" t="s">
        <v>66</v>
      </c>
      <c r="L69" s="3">
        <f>COUNTIF(L2:L56,"&lt;0.838")-COUNTIF(L2:L56,"&lt;0.643")</f>
        <v>7</v>
      </c>
      <c r="P69" s="3">
        <v>0.45</v>
      </c>
      <c r="Q69" s="3">
        <v>-900</v>
      </c>
      <c r="R69" s="3">
        <v>1100</v>
      </c>
      <c r="S69" s="3">
        <v>55</v>
      </c>
      <c r="W69" s="17"/>
    </row>
    <row r="70" spans="11:23" x14ac:dyDescent="0.15">
      <c r="K70" s="3" t="s">
        <v>67</v>
      </c>
      <c r="L70" s="3">
        <f>COUNTIF(L2:L56,"&lt;1.033")-COUNTIF(L2:L56,"&lt;0.838")</f>
        <v>11</v>
      </c>
      <c r="P70" s="3">
        <v>0.49</v>
      </c>
      <c r="Q70" s="3">
        <v>-980</v>
      </c>
      <c r="R70" s="3">
        <v>1020</v>
      </c>
      <c r="S70" s="3">
        <v>51</v>
      </c>
      <c r="W70" s="17"/>
    </row>
    <row r="71" spans="11:23" x14ac:dyDescent="0.15">
      <c r="K71" s="3" t="s">
        <v>68</v>
      </c>
      <c r="L71" s="3">
        <f>COUNTIF(L2:L56,"&lt;1.228")-COUNTIF(L2:L56,"&lt;1.033")</f>
        <v>0</v>
      </c>
      <c r="W71" s="17"/>
    </row>
    <row r="72" spans="11:23" x14ac:dyDescent="0.15">
      <c r="K72" s="3" t="s">
        <v>69</v>
      </c>
      <c r="L72" s="3">
        <f>COUNTIF(L2:L56,"&lt;1.423")-COUNTIF(L2:L56,"&lt;1.228")</f>
        <v>0</v>
      </c>
      <c r="W72" s="17"/>
    </row>
    <row r="73" spans="11:23" s="4" customFormat="1" x14ac:dyDescent="0.15">
      <c r="K73" s="20" t="s">
        <v>70</v>
      </c>
      <c r="L73" s="20">
        <f>COUNTIF(L2:L56,"&lt;1.618")-COUNTIF(L2:L56,"&lt;1.423")</f>
        <v>0</v>
      </c>
      <c r="M73" s="20">
        <v>3</v>
      </c>
      <c r="W73" s="20"/>
    </row>
    <row r="74" spans="11:23" x14ac:dyDescent="0.15">
      <c r="K74" s="3" t="s">
        <v>71</v>
      </c>
      <c r="L74" s="3">
        <f>COUNTIF(L2:L56,"&lt;1.813")-COUNTIF(L2:L56,"&lt;1.618")</f>
        <v>0</v>
      </c>
      <c r="M74" s="3">
        <v>6</v>
      </c>
      <c r="W74" s="17"/>
    </row>
    <row r="75" spans="11:23" x14ac:dyDescent="0.15">
      <c r="K75" s="3" t="s">
        <v>72</v>
      </c>
      <c r="L75" s="3">
        <f>COUNTIF(L2:L56,"&lt;2.008")-COUNTIF(L2:L56,"&lt;1.813")</f>
        <v>0</v>
      </c>
      <c r="M75" s="3">
        <v>8</v>
      </c>
      <c r="W75" s="17"/>
    </row>
    <row r="76" spans="11:23" x14ac:dyDescent="0.15">
      <c r="K76" s="3" t="s">
        <v>73</v>
      </c>
      <c r="L76" s="3">
        <f>COUNTIF(L2:L56,"&lt;2.203")-COUNTIF(L2:L56,"&lt;2.008")</f>
        <v>0</v>
      </c>
      <c r="M76" s="3">
        <v>11</v>
      </c>
      <c r="W76" s="3"/>
    </row>
    <row r="77" spans="11:23" x14ac:dyDescent="0.15">
      <c r="K77" s="3" t="s">
        <v>74</v>
      </c>
      <c r="L77" s="3">
        <f>COUNTIF(L2:L56,"&lt;2.398")-COUNTIF(L2:L56,"&lt;2.203")</f>
        <v>0</v>
      </c>
      <c r="M77" s="3">
        <v>14</v>
      </c>
      <c r="W77" s="17"/>
    </row>
    <row r="78" spans="11:23" s="5" customFormat="1" x14ac:dyDescent="0.15">
      <c r="K78" s="21" t="s">
        <v>75</v>
      </c>
      <c r="L78" s="21">
        <f>COUNTIF(L2:L56,"&lt;2.593")-COUNTIF(L2:L56,"&lt;2.398")</f>
        <v>0</v>
      </c>
      <c r="M78" s="21">
        <v>16</v>
      </c>
      <c r="W78" s="21"/>
    </row>
    <row r="79" spans="11:23" x14ac:dyDescent="0.15">
      <c r="K79" s="3" t="s">
        <v>76</v>
      </c>
      <c r="L79" s="3">
        <f>COUNTIF(L2:L56,"&lt;2.788")-COUNTIF(L2:L56,"&lt;2.593")</f>
        <v>0</v>
      </c>
      <c r="M79" s="3">
        <v>14</v>
      </c>
      <c r="W79" s="17"/>
    </row>
    <row r="80" spans="11:23" x14ac:dyDescent="0.15">
      <c r="K80" s="3" t="s">
        <v>77</v>
      </c>
      <c r="L80" s="3">
        <f>COUNTIF(L2:L56,"&lt;2.983")-COUNTIF(L2:L56,"&lt;2.788")</f>
        <v>0</v>
      </c>
      <c r="M80" s="3">
        <v>11</v>
      </c>
      <c r="W80" s="17"/>
    </row>
    <row r="81" spans="11:23" x14ac:dyDescent="0.15">
      <c r="K81" s="3" t="s">
        <v>78</v>
      </c>
      <c r="L81" s="3">
        <f>COUNTIF(L2:L56,"&lt;3.178")-COUNTIF(L2:L56,"&lt;2.983")</f>
        <v>1</v>
      </c>
      <c r="M81" s="3">
        <v>8</v>
      </c>
      <c r="W81" s="17"/>
    </row>
    <row r="82" spans="11:23" x14ac:dyDescent="0.15">
      <c r="K82" s="3" t="s">
        <v>79</v>
      </c>
      <c r="L82" s="3">
        <f>COUNTIF(L2:L56,"&lt;3.373")-COUNTIF(L2:L56,"&lt;3.178")</f>
        <v>0</v>
      </c>
      <c r="M82" s="3">
        <v>6</v>
      </c>
      <c r="W82" s="17"/>
    </row>
    <row r="83" spans="11:23" s="4" customFormat="1" x14ac:dyDescent="0.15">
      <c r="K83" s="20" t="s">
        <v>80</v>
      </c>
      <c r="L83" s="20">
        <f>COUNTIF(L2:L56,"&lt;3.568")-COUNTIF(L2:L56,"&lt;3.373")</f>
        <v>1</v>
      </c>
      <c r="M83" s="20">
        <v>3</v>
      </c>
      <c r="W83" s="20"/>
    </row>
    <row r="84" spans="11:23" x14ac:dyDescent="0.15">
      <c r="K84" s="3" t="s">
        <v>81</v>
      </c>
      <c r="L84" s="3">
        <f>COUNTIF(L2:L56,"&lt;3.763")-COUNTIF(L2:L56,"&lt;3.568")</f>
        <v>1</v>
      </c>
      <c r="W84" s="17"/>
    </row>
    <row r="85" spans="11:23" x14ac:dyDescent="0.15">
      <c r="K85" s="3" t="s">
        <v>82</v>
      </c>
      <c r="L85" s="3">
        <f>COUNTIF(L2:L56,"&lt;3.958")-COUNTIF(L2:L56,"&lt;3.763")</f>
        <v>3</v>
      </c>
      <c r="N85" s="3">
        <v>1.9079999999999999</v>
      </c>
      <c r="O85" s="3">
        <v>0.155</v>
      </c>
      <c r="W85" s="17"/>
    </row>
    <row r="86" spans="11:23" x14ac:dyDescent="0.15">
      <c r="K86" s="3" t="s">
        <v>83</v>
      </c>
      <c r="L86" s="3">
        <f>COUNTIF(L2:L56,"&lt;4.153")-COUNTIF(L2:L56,"&lt;3.958")</f>
        <v>3</v>
      </c>
      <c r="N86" s="3">
        <v>2.5009999999999999</v>
      </c>
      <c r="O86" s="3">
        <v>0.21299999999999999</v>
      </c>
      <c r="W86" s="3"/>
    </row>
    <row r="87" spans="11:23" x14ac:dyDescent="0.15">
      <c r="K87" s="3" t="s">
        <v>84</v>
      </c>
      <c r="L87" s="3">
        <f>COUNTIF(L2:L56,"&lt;4.348")-COUNTIF(L2:L56,"&lt;4.153")</f>
        <v>3</v>
      </c>
      <c r="N87" s="3">
        <v>3.472</v>
      </c>
      <c r="O87" s="3">
        <v>0.29099999999999998</v>
      </c>
      <c r="W87" s="17"/>
    </row>
    <row r="88" spans="11:23" x14ac:dyDescent="0.15">
      <c r="K88" s="3" t="s">
        <v>85</v>
      </c>
      <c r="L88" s="3">
        <f>COUNTIF(L2:L56,"&lt;4.543")-COUNTIF(L2:L56,"&lt;4.348")</f>
        <v>4</v>
      </c>
      <c r="W88" s="17"/>
    </row>
    <row r="89" spans="11:23" x14ac:dyDescent="0.15">
      <c r="K89" s="3" t="s">
        <v>86</v>
      </c>
      <c r="L89" s="3">
        <f>COUNTIF(L2:L56,"&lt;4.738")-COUNTIF(L2:L56,"&lt;4.543")</f>
        <v>1</v>
      </c>
      <c r="W89" s="17"/>
    </row>
    <row r="90" spans="11:23" x14ac:dyDescent="0.15">
      <c r="K90" s="3" t="s">
        <v>87</v>
      </c>
      <c r="L90" s="3">
        <f>COUNTIF(L2:L56,"&lt;4.933")-COUNTIF(L2:L56,"&lt;4.738")</f>
        <v>2</v>
      </c>
      <c r="W90" s="17"/>
    </row>
    <row r="91" spans="11:23" x14ac:dyDescent="0.15">
      <c r="K91" s="3" t="s">
        <v>88</v>
      </c>
      <c r="L91" s="3">
        <f>COUNTIF(L2:L56,"&lt;5.128")-COUNTIF(L2:L56,"&lt;4.933")</f>
        <v>4</v>
      </c>
      <c r="W91" s="17"/>
    </row>
    <row r="92" spans="11:23" x14ac:dyDescent="0.15">
      <c r="K92" s="3" t="s">
        <v>89</v>
      </c>
      <c r="L92" s="3">
        <f>COUNTIF(L2:L56,"&lt;5.323")-COUNTIF(L2:L56,"&lt;5.128")</f>
        <v>3</v>
      </c>
      <c r="W92" s="17"/>
    </row>
    <row r="93" spans="11:23" x14ac:dyDescent="0.15">
      <c r="K93" s="3" t="s">
        <v>90</v>
      </c>
      <c r="L93" s="3">
        <f>COUNTIF(L2:L56,"&lt;5.518")-COUNTIF(L2:L56,"&lt;5.323")</f>
        <v>4</v>
      </c>
      <c r="W93" s="17"/>
    </row>
    <row r="94" spans="11:23" x14ac:dyDescent="0.15">
      <c r="K94" s="3" t="s">
        <v>91</v>
      </c>
      <c r="L94" s="3">
        <f>COUNTIF(L2:L56,"&lt;5.713")-COUNTIF(L2:L56,"&lt;5.518")</f>
        <v>2</v>
      </c>
      <c r="W94" s="17"/>
    </row>
    <row r="95" spans="11:23" x14ac:dyDescent="0.15">
      <c r="K95" s="3" t="s">
        <v>92</v>
      </c>
      <c r="L95" s="3">
        <f>COUNTIF(L2:L56,"&lt;5.908")-COUNTIF(L2:L56,"&lt;5.713")</f>
        <v>0</v>
      </c>
      <c r="W95" s="17"/>
    </row>
    <row r="96" spans="11:23" x14ac:dyDescent="0.15">
      <c r="K96" s="3" t="s">
        <v>93</v>
      </c>
      <c r="L96" s="3">
        <f>COUNTIF(L2:L56,"&lt;6.103")-COUNTIF(L2:L56,"&lt;5.908")</f>
        <v>1</v>
      </c>
      <c r="W96" s="17"/>
    </row>
    <row r="97" spans="11:23" x14ac:dyDescent="0.15">
      <c r="K97" s="3" t="s">
        <v>94</v>
      </c>
      <c r="L97" s="3">
        <f>COUNTIF(L2:L56,"&lt;6.298")-COUNTIF(L2:L56,"&lt;6.103")</f>
        <v>0</v>
      </c>
      <c r="W97" s="17"/>
    </row>
    <row r="98" spans="11:23" x14ac:dyDescent="0.15">
      <c r="K98" s="3" t="s">
        <v>95</v>
      </c>
      <c r="L98" s="3">
        <f>COUNTIF(L2:L56,"&lt;6.493")-COUNTIF(L2:L56,"&lt;6.298")</f>
        <v>1</v>
      </c>
      <c r="W98" s="17"/>
    </row>
    <row r="99" spans="11:23" x14ac:dyDescent="0.15">
      <c r="K99" s="3" t="s">
        <v>96</v>
      </c>
      <c r="L99" s="3">
        <f>COUNTIF(L2:L56,"&lt;6.688")-COUNTIF(L2:L56,"&lt;6.493")</f>
        <v>0</v>
      </c>
      <c r="W99" s="17"/>
    </row>
  </sheetData>
  <phoneticPr fontId="5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E95"/>
  <sheetViews>
    <sheetView topLeftCell="H1" workbookViewId="0">
      <selection activeCell="H36" sqref="A36:XFD36"/>
    </sheetView>
  </sheetViews>
  <sheetFormatPr defaultColWidth="8.875" defaultRowHeight="13.5" x14ac:dyDescent="0.15"/>
  <cols>
    <col min="11" max="12" width="18.75" customWidth="1"/>
    <col min="13" max="14" width="12.875"/>
    <col min="20" max="22" width="12.875"/>
    <col min="23" max="23" width="22" customWidth="1"/>
    <col min="24" max="25" width="12.875"/>
    <col min="28" max="29" width="12.875"/>
  </cols>
  <sheetData>
    <row r="1" spans="1:31" x14ac:dyDescent="0.1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9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15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8</v>
      </c>
      <c r="AC1" s="6" t="s">
        <v>26</v>
      </c>
      <c r="AD1" s="6" t="s">
        <v>27</v>
      </c>
      <c r="AE1" s="6" t="s">
        <v>28</v>
      </c>
    </row>
    <row r="2" spans="1:31" x14ac:dyDescent="0.15">
      <c r="A2" s="6">
        <v>131</v>
      </c>
      <c r="B2">
        <v>20</v>
      </c>
      <c r="C2">
        <v>0</v>
      </c>
      <c r="D2">
        <v>10</v>
      </c>
      <c r="E2">
        <v>10</v>
      </c>
      <c r="F2">
        <v>10</v>
      </c>
      <c r="G2">
        <v>0</v>
      </c>
      <c r="H2">
        <v>10</v>
      </c>
      <c r="I2">
        <v>0</v>
      </c>
      <c r="J2">
        <v>1</v>
      </c>
      <c r="K2" s="3">
        <v>9999</v>
      </c>
      <c r="L2" s="10">
        <v>0.62315750122070301</v>
      </c>
      <c r="M2">
        <v>9999</v>
      </c>
      <c r="N2">
        <v>9999</v>
      </c>
      <c r="O2">
        <v>8</v>
      </c>
      <c r="P2">
        <v>8</v>
      </c>
      <c r="Q2">
        <v>18</v>
      </c>
      <c r="R2" s="16">
        <v>0.44440000000000002</v>
      </c>
      <c r="S2" s="16">
        <f t="shared" ref="S2:S24" si="0">O2/E2</f>
        <v>0.8</v>
      </c>
      <c r="T2">
        <v>5.9695529937744096</v>
      </c>
      <c r="U2">
        <v>5.54711818695068</v>
      </c>
      <c r="V2">
        <v>5.31487941741943</v>
      </c>
      <c r="W2" s="17">
        <v>0.23223876953125</v>
      </c>
      <c r="X2">
        <v>0.65467357635498002</v>
      </c>
      <c r="Y2">
        <v>0.65467357635498002</v>
      </c>
      <c r="Z2">
        <v>0.8</v>
      </c>
      <c r="AA2">
        <v>1</v>
      </c>
      <c r="AB2">
        <v>0.55555555555555602</v>
      </c>
      <c r="AC2">
        <v>0.71428571428571397</v>
      </c>
      <c r="AD2">
        <v>0</v>
      </c>
      <c r="AE2">
        <v>0.2</v>
      </c>
    </row>
    <row r="3" spans="1:31" x14ac:dyDescent="0.15">
      <c r="A3" s="6">
        <v>815</v>
      </c>
      <c r="B3">
        <v>20</v>
      </c>
      <c r="C3">
        <v>0</v>
      </c>
      <c r="D3">
        <v>10</v>
      </c>
      <c r="E3">
        <v>10</v>
      </c>
      <c r="F3">
        <v>10</v>
      </c>
      <c r="G3">
        <v>0</v>
      </c>
      <c r="H3">
        <v>10</v>
      </c>
      <c r="I3">
        <v>0</v>
      </c>
      <c r="J3">
        <v>1</v>
      </c>
      <c r="K3" s="3">
        <v>9999</v>
      </c>
      <c r="L3" s="10">
        <v>0.76312255859375</v>
      </c>
      <c r="M3">
        <v>9999</v>
      </c>
      <c r="N3">
        <v>9999</v>
      </c>
      <c r="O3">
        <v>7</v>
      </c>
      <c r="P3">
        <v>7</v>
      </c>
      <c r="Q3">
        <v>17</v>
      </c>
      <c r="R3" s="16">
        <v>0.4118</v>
      </c>
      <c r="S3" s="16">
        <f t="shared" si="0"/>
        <v>0.7</v>
      </c>
      <c r="T3">
        <v>5.4680137634277299</v>
      </c>
      <c r="U3">
        <v>5.0972056388854998</v>
      </c>
      <c r="V3">
        <v>4.86529636383057</v>
      </c>
      <c r="W3" s="17">
        <v>0.231909275054932</v>
      </c>
      <c r="X3">
        <v>0.60271739959716797</v>
      </c>
      <c r="Y3">
        <v>0.60271739959716797</v>
      </c>
      <c r="Z3">
        <v>0.7</v>
      </c>
      <c r="AA3">
        <v>1</v>
      </c>
      <c r="AB3">
        <v>0.58823529411764697</v>
      </c>
      <c r="AC3">
        <v>0.74074074074074103</v>
      </c>
      <c r="AD3">
        <v>0</v>
      </c>
      <c r="AE3">
        <v>0.3</v>
      </c>
    </row>
    <row r="4" spans="1:31" x14ac:dyDescent="0.15">
      <c r="A4" s="6">
        <v>54</v>
      </c>
      <c r="B4">
        <v>19</v>
      </c>
      <c r="C4">
        <v>1</v>
      </c>
      <c r="D4">
        <v>10</v>
      </c>
      <c r="E4">
        <v>10</v>
      </c>
      <c r="F4">
        <v>10</v>
      </c>
      <c r="G4">
        <v>0</v>
      </c>
      <c r="H4">
        <v>9</v>
      </c>
      <c r="I4">
        <v>1</v>
      </c>
      <c r="J4">
        <v>0.95</v>
      </c>
      <c r="K4" s="3">
        <v>12.1930656433106</v>
      </c>
      <c r="L4" s="10">
        <v>0.93176651000976596</v>
      </c>
      <c r="M4">
        <v>0.68011474609375</v>
      </c>
      <c r="N4">
        <v>9.9960212707519496</v>
      </c>
      <c r="O4">
        <v>7</v>
      </c>
      <c r="P4">
        <v>7</v>
      </c>
      <c r="Q4">
        <v>17</v>
      </c>
      <c r="R4" s="16">
        <v>0.4118</v>
      </c>
      <c r="S4" s="16">
        <f t="shared" si="0"/>
        <v>0.7</v>
      </c>
      <c r="T4">
        <v>4.7625770568847701</v>
      </c>
      <c r="U4">
        <v>4.3940777778625497</v>
      </c>
      <c r="V4">
        <v>4.1864080429077104</v>
      </c>
      <c r="W4" s="17">
        <v>0.20766973495483401</v>
      </c>
      <c r="X4">
        <v>0.576169013977051</v>
      </c>
      <c r="Y4">
        <v>0.576169013977051</v>
      </c>
      <c r="Z4">
        <v>0.7</v>
      </c>
      <c r="AA4">
        <v>1</v>
      </c>
      <c r="AB4">
        <v>0.58823529411764697</v>
      </c>
      <c r="AC4">
        <v>0.74074074074074103</v>
      </c>
      <c r="AD4">
        <v>0</v>
      </c>
      <c r="AE4">
        <v>0.3</v>
      </c>
    </row>
    <row r="5" spans="1:31" x14ac:dyDescent="0.15">
      <c r="A5" s="6">
        <v>356</v>
      </c>
      <c r="B5">
        <v>19</v>
      </c>
      <c r="C5">
        <v>1</v>
      </c>
      <c r="D5">
        <v>10</v>
      </c>
      <c r="E5">
        <v>10</v>
      </c>
      <c r="F5">
        <v>10</v>
      </c>
      <c r="G5">
        <v>0</v>
      </c>
      <c r="H5">
        <v>9</v>
      </c>
      <c r="I5">
        <v>1</v>
      </c>
      <c r="J5">
        <v>0.95</v>
      </c>
      <c r="K5" s="3">
        <v>13.0337867736816</v>
      </c>
      <c r="L5" s="10">
        <v>0.97521209716796897</v>
      </c>
      <c r="M5">
        <v>0.72060394287109397</v>
      </c>
      <c r="N5">
        <v>10.8522796630859</v>
      </c>
      <c r="O5">
        <v>8</v>
      </c>
      <c r="P5">
        <v>8</v>
      </c>
      <c r="Q5">
        <v>18</v>
      </c>
      <c r="R5" s="16">
        <v>0.44440000000000002</v>
      </c>
      <c r="S5" s="16">
        <f t="shared" si="0"/>
        <v>0.8</v>
      </c>
      <c r="T5">
        <v>5.5735645294189498</v>
      </c>
      <c r="U5">
        <v>5.1238565444946298</v>
      </c>
      <c r="V5">
        <v>4.9203748703002903</v>
      </c>
      <c r="W5" s="17">
        <v>0.20348167419433599</v>
      </c>
      <c r="X5">
        <v>0.65318965911865201</v>
      </c>
      <c r="Y5">
        <v>0.65318965911865201</v>
      </c>
      <c r="Z5">
        <v>0.8</v>
      </c>
      <c r="AA5">
        <v>1</v>
      </c>
      <c r="AB5">
        <v>0.55555555555555602</v>
      </c>
      <c r="AC5">
        <v>0.71428571428571397</v>
      </c>
      <c r="AD5">
        <v>0</v>
      </c>
      <c r="AE5">
        <v>0.2</v>
      </c>
    </row>
    <row r="6" spans="1:31" x14ac:dyDescent="0.15">
      <c r="A6" s="6">
        <v>62</v>
      </c>
      <c r="B6">
        <v>19</v>
      </c>
      <c r="C6">
        <v>1</v>
      </c>
      <c r="D6">
        <v>10</v>
      </c>
      <c r="E6">
        <v>10</v>
      </c>
      <c r="F6">
        <v>10</v>
      </c>
      <c r="G6">
        <v>0</v>
      </c>
      <c r="H6">
        <v>9</v>
      </c>
      <c r="I6">
        <v>1</v>
      </c>
      <c r="J6">
        <v>0.95</v>
      </c>
      <c r="K6" s="3">
        <v>11.756799697876</v>
      </c>
      <c r="L6" s="10">
        <v>0.95130538940429699</v>
      </c>
      <c r="M6">
        <v>0.69935607910156194</v>
      </c>
      <c r="N6">
        <v>9.4865608215331996</v>
      </c>
      <c r="O6">
        <v>6</v>
      </c>
      <c r="P6">
        <v>6</v>
      </c>
      <c r="Q6">
        <v>16</v>
      </c>
      <c r="R6" s="16">
        <v>0.375</v>
      </c>
      <c r="S6" s="16">
        <f t="shared" si="0"/>
        <v>0.6</v>
      </c>
      <c r="T6">
        <v>5.0025730133056596</v>
      </c>
      <c r="U6">
        <v>4.6297860145568803</v>
      </c>
      <c r="V6">
        <v>4.4298167228698704</v>
      </c>
      <c r="W6" s="17">
        <v>0.199969291687012</v>
      </c>
      <c r="X6">
        <v>0.57275629043579102</v>
      </c>
      <c r="Y6">
        <v>0.57275629043579102</v>
      </c>
      <c r="Z6">
        <v>0.6</v>
      </c>
      <c r="AA6">
        <v>1</v>
      </c>
      <c r="AB6">
        <v>0.625</v>
      </c>
      <c r="AC6">
        <v>0.76923076923076905</v>
      </c>
      <c r="AD6">
        <v>0</v>
      </c>
      <c r="AE6">
        <v>0.4</v>
      </c>
    </row>
    <row r="7" spans="1:31" x14ac:dyDescent="0.15">
      <c r="A7" s="6">
        <v>78</v>
      </c>
      <c r="B7">
        <v>19</v>
      </c>
      <c r="C7">
        <v>1</v>
      </c>
      <c r="D7">
        <v>10</v>
      </c>
      <c r="E7">
        <v>10</v>
      </c>
      <c r="F7">
        <v>10</v>
      </c>
      <c r="G7">
        <v>0</v>
      </c>
      <c r="H7">
        <v>9</v>
      </c>
      <c r="I7">
        <v>1</v>
      </c>
      <c r="J7">
        <v>0.95</v>
      </c>
      <c r="K7" s="3">
        <v>13.4509773254394</v>
      </c>
      <c r="L7" s="10">
        <v>0.988525390625</v>
      </c>
      <c r="M7">
        <v>0.75197601318359397</v>
      </c>
      <c r="N7">
        <v>11.4816646575928</v>
      </c>
      <c r="O7">
        <v>9</v>
      </c>
      <c r="P7">
        <v>9</v>
      </c>
      <c r="Q7">
        <v>19</v>
      </c>
      <c r="R7" s="16">
        <v>0.47370000000000001</v>
      </c>
      <c r="S7" s="16">
        <f t="shared" si="0"/>
        <v>0.9</v>
      </c>
      <c r="T7">
        <v>5.8592815399169904</v>
      </c>
      <c r="U7">
        <v>5.3764190673828098</v>
      </c>
      <c r="V7">
        <v>5.1852965354919398</v>
      </c>
      <c r="W7" s="17">
        <v>0.191122531890869</v>
      </c>
      <c r="X7">
        <v>0.67398500442504905</v>
      </c>
      <c r="Y7">
        <v>0.67398500442504905</v>
      </c>
      <c r="Z7">
        <v>0.9</v>
      </c>
      <c r="AA7">
        <v>1</v>
      </c>
      <c r="AB7">
        <v>0.52631578947368396</v>
      </c>
      <c r="AC7">
        <v>0.68965517241379304</v>
      </c>
      <c r="AD7">
        <v>0</v>
      </c>
      <c r="AE7">
        <v>0.1</v>
      </c>
    </row>
    <row r="8" spans="1:31" x14ac:dyDescent="0.15">
      <c r="A8" s="6">
        <v>883</v>
      </c>
      <c r="B8">
        <v>19</v>
      </c>
      <c r="C8">
        <v>1</v>
      </c>
      <c r="D8">
        <v>10</v>
      </c>
      <c r="E8">
        <v>10</v>
      </c>
      <c r="F8">
        <v>10</v>
      </c>
      <c r="G8">
        <v>0</v>
      </c>
      <c r="H8">
        <v>9</v>
      </c>
      <c r="I8">
        <v>1</v>
      </c>
      <c r="J8">
        <v>0.95</v>
      </c>
      <c r="K8" s="3">
        <v>13.1649417877197</v>
      </c>
      <c r="L8" s="10">
        <v>0.86118316650390603</v>
      </c>
      <c r="M8">
        <v>0.61101913452148404</v>
      </c>
      <c r="N8">
        <v>11.1692409515381</v>
      </c>
      <c r="O8">
        <v>8</v>
      </c>
      <c r="P8">
        <v>8</v>
      </c>
      <c r="Q8">
        <v>18</v>
      </c>
      <c r="R8" s="16">
        <v>0.44440000000000002</v>
      </c>
      <c r="S8" s="16">
        <f t="shared" si="0"/>
        <v>0.8</v>
      </c>
      <c r="T8">
        <v>5.68410301208496</v>
      </c>
      <c r="U8">
        <v>5.2268161773681596</v>
      </c>
      <c r="V8">
        <v>5.0366511344909703</v>
      </c>
      <c r="W8" s="17">
        <v>0.19016504287719699</v>
      </c>
      <c r="X8">
        <v>0.64745187759399403</v>
      </c>
      <c r="Y8">
        <v>0.64745187759399403</v>
      </c>
      <c r="Z8">
        <v>0.8</v>
      </c>
      <c r="AA8">
        <v>1</v>
      </c>
      <c r="AB8">
        <v>0.55555555555555602</v>
      </c>
      <c r="AC8">
        <v>0.71428571428571397</v>
      </c>
      <c r="AD8">
        <v>0</v>
      </c>
      <c r="AE8">
        <v>0.2</v>
      </c>
    </row>
    <row r="9" spans="1:31" x14ac:dyDescent="0.15">
      <c r="A9" s="6">
        <v>451</v>
      </c>
      <c r="B9">
        <v>19</v>
      </c>
      <c r="C9">
        <v>1</v>
      </c>
      <c r="D9">
        <v>10</v>
      </c>
      <c r="E9">
        <v>10</v>
      </c>
      <c r="F9">
        <v>10</v>
      </c>
      <c r="G9">
        <v>0</v>
      </c>
      <c r="H9">
        <v>9</v>
      </c>
      <c r="I9">
        <v>1</v>
      </c>
      <c r="J9">
        <v>0.95</v>
      </c>
      <c r="K9" s="3">
        <v>12.190019607544</v>
      </c>
      <c r="L9" s="10">
        <v>0.95082855224609397</v>
      </c>
      <c r="M9">
        <v>0.73009872436523404</v>
      </c>
      <c r="N9">
        <v>10.2806720733643</v>
      </c>
      <c r="O9">
        <v>6</v>
      </c>
      <c r="P9">
        <v>6</v>
      </c>
      <c r="Q9">
        <v>16</v>
      </c>
      <c r="R9" s="16">
        <v>0.375</v>
      </c>
      <c r="S9" s="16">
        <f t="shared" si="0"/>
        <v>0.6</v>
      </c>
      <c r="T9">
        <v>4.8340969085693404</v>
      </c>
      <c r="U9">
        <v>4.4434790611267099</v>
      </c>
      <c r="V9">
        <v>4.2598333358764604</v>
      </c>
      <c r="W9" s="17">
        <v>0.183645725250244</v>
      </c>
      <c r="X9">
        <v>0.57426357269287098</v>
      </c>
      <c r="Y9">
        <v>0.57426357269287098</v>
      </c>
      <c r="Z9">
        <v>0.6</v>
      </c>
      <c r="AA9">
        <v>1</v>
      </c>
      <c r="AB9">
        <v>0.625</v>
      </c>
      <c r="AC9">
        <v>0.76923076923076905</v>
      </c>
      <c r="AD9">
        <v>0</v>
      </c>
      <c r="AE9">
        <v>0.4</v>
      </c>
    </row>
    <row r="10" spans="1:31" x14ac:dyDescent="0.15">
      <c r="A10" s="6">
        <v>765</v>
      </c>
      <c r="B10">
        <v>19</v>
      </c>
      <c r="C10">
        <v>1</v>
      </c>
      <c r="D10">
        <v>10</v>
      </c>
      <c r="E10">
        <v>10</v>
      </c>
      <c r="F10">
        <v>10</v>
      </c>
      <c r="G10">
        <v>0</v>
      </c>
      <c r="H10">
        <v>9</v>
      </c>
      <c r="I10">
        <v>1</v>
      </c>
      <c r="J10">
        <v>0.95</v>
      </c>
      <c r="K10" s="3">
        <v>12.22727394104</v>
      </c>
      <c r="L10" s="10">
        <v>0.80151748657226596</v>
      </c>
      <c r="M10">
        <v>0.55924224853515603</v>
      </c>
      <c r="N10">
        <v>10.2725009918213</v>
      </c>
      <c r="O10">
        <v>7</v>
      </c>
      <c r="P10">
        <v>7</v>
      </c>
      <c r="Q10">
        <v>17</v>
      </c>
      <c r="R10" s="16">
        <v>0.4118</v>
      </c>
      <c r="S10" s="16">
        <f t="shared" si="0"/>
        <v>0.7</v>
      </c>
      <c r="T10">
        <v>4.8915824890136701</v>
      </c>
      <c r="U10">
        <v>4.49367332458496</v>
      </c>
      <c r="V10">
        <v>4.3103799819946298</v>
      </c>
      <c r="W10" s="17">
        <v>0.183293342590332</v>
      </c>
      <c r="X10">
        <v>0.58120250701904297</v>
      </c>
      <c r="Y10">
        <v>0.58120250701904297</v>
      </c>
      <c r="Z10">
        <v>0.7</v>
      </c>
      <c r="AA10">
        <v>1</v>
      </c>
      <c r="AB10">
        <v>0.58823529411764697</v>
      </c>
      <c r="AC10">
        <v>0.74074074074074103</v>
      </c>
      <c r="AD10">
        <v>0</v>
      </c>
      <c r="AE10">
        <v>0.3</v>
      </c>
    </row>
    <row r="11" spans="1:31" x14ac:dyDescent="0.15">
      <c r="A11" s="6">
        <v>912</v>
      </c>
      <c r="B11">
        <v>19</v>
      </c>
      <c r="C11">
        <v>1</v>
      </c>
      <c r="D11">
        <v>10</v>
      </c>
      <c r="E11">
        <v>10</v>
      </c>
      <c r="F11">
        <v>10</v>
      </c>
      <c r="G11">
        <v>0</v>
      </c>
      <c r="H11">
        <v>9</v>
      </c>
      <c r="I11">
        <v>1</v>
      </c>
      <c r="J11">
        <v>0.95</v>
      </c>
      <c r="K11" s="3">
        <v>12.213865280151399</v>
      </c>
      <c r="L11" s="10">
        <v>0.92794418334960904</v>
      </c>
      <c r="M11">
        <v>0.70276641845703103</v>
      </c>
      <c r="N11">
        <v>10.2881412506103</v>
      </c>
      <c r="O11">
        <v>7</v>
      </c>
      <c r="P11">
        <v>7</v>
      </c>
      <c r="Q11">
        <v>17</v>
      </c>
      <c r="R11" s="16">
        <v>0.4118</v>
      </c>
      <c r="S11" s="16">
        <f t="shared" si="0"/>
        <v>0.7</v>
      </c>
      <c r="T11">
        <v>4.9862308502197301</v>
      </c>
      <c r="U11">
        <v>4.5925183296203604</v>
      </c>
      <c r="V11">
        <v>4.4097390174865696</v>
      </c>
      <c r="W11" s="17">
        <v>0.18277931213378901</v>
      </c>
      <c r="X11">
        <v>0.57649183273315396</v>
      </c>
      <c r="Y11">
        <v>0.57649183273315396</v>
      </c>
      <c r="Z11">
        <v>0.7</v>
      </c>
      <c r="AA11">
        <v>1</v>
      </c>
      <c r="AB11">
        <v>0.58823529411764697</v>
      </c>
      <c r="AC11">
        <v>0.74074074074074103</v>
      </c>
      <c r="AD11">
        <v>0</v>
      </c>
      <c r="AE11">
        <v>0.3</v>
      </c>
    </row>
    <row r="12" spans="1:31" s="1" customFormat="1" x14ac:dyDescent="0.15">
      <c r="A12" s="6">
        <v>572</v>
      </c>
      <c r="B12">
        <v>19</v>
      </c>
      <c r="C12">
        <v>1</v>
      </c>
      <c r="D12">
        <v>10</v>
      </c>
      <c r="E12">
        <v>10</v>
      </c>
      <c r="F12">
        <v>10</v>
      </c>
      <c r="G12">
        <v>0</v>
      </c>
      <c r="H12">
        <v>9</v>
      </c>
      <c r="I12">
        <v>1</v>
      </c>
      <c r="J12">
        <v>0.95</v>
      </c>
      <c r="K12" s="3">
        <v>12.7640056610107</v>
      </c>
      <c r="L12" s="10">
        <v>0.73766708374023404</v>
      </c>
      <c r="M12">
        <v>0.48704910278320301</v>
      </c>
      <c r="N12">
        <v>10.8563938140869</v>
      </c>
      <c r="O12">
        <v>7</v>
      </c>
      <c r="P12">
        <v>7</v>
      </c>
      <c r="Q12">
        <v>17</v>
      </c>
      <c r="R12" s="16">
        <v>0.4118</v>
      </c>
      <c r="S12" s="16">
        <f t="shared" si="0"/>
        <v>0.7</v>
      </c>
      <c r="T12">
        <v>5.5027923583984402</v>
      </c>
      <c r="U12">
        <v>5.0524420738220197</v>
      </c>
      <c r="V12">
        <v>4.8725714683532697</v>
      </c>
      <c r="W12" s="17">
        <v>0.17987060546875</v>
      </c>
      <c r="X12">
        <v>0.63022089004516602</v>
      </c>
      <c r="Y12">
        <v>0.63022089004516602</v>
      </c>
      <c r="Z12">
        <v>0.7</v>
      </c>
      <c r="AA12">
        <v>1</v>
      </c>
      <c r="AB12">
        <v>0.58823529411764697</v>
      </c>
      <c r="AC12">
        <v>0.74074074074074103</v>
      </c>
      <c r="AD12">
        <v>0</v>
      </c>
      <c r="AE12">
        <v>0.3</v>
      </c>
    </row>
    <row r="13" spans="1:31" x14ac:dyDescent="0.15">
      <c r="A13" s="6">
        <v>288</v>
      </c>
      <c r="B13">
        <v>19</v>
      </c>
      <c r="C13">
        <v>1</v>
      </c>
      <c r="D13">
        <v>10</v>
      </c>
      <c r="E13">
        <v>10</v>
      </c>
      <c r="F13">
        <v>10</v>
      </c>
      <c r="G13">
        <v>0</v>
      </c>
      <c r="H13">
        <v>9</v>
      </c>
      <c r="I13">
        <v>1</v>
      </c>
      <c r="J13">
        <v>0.95</v>
      </c>
      <c r="K13" s="3">
        <v>12.45729637146</v>
      </c>
      <c r="L13" s="10">
        <v>0.75566482543945301</v>
      </c>
      <c r="M13">
        <v>0.504425048828125</v>
      </c>
      <c r="N13">
        <v>10.4894351959228</v>
      </c>
      <c r="O13">
        <v>7</v>
      </c>
      <c r="P13">
        <v>7</v>
      </c>
      <c r="Q13">
        <v>17</v>
      </c>
      <c r="R13" s="16">
        <v>0.4118</v>
      </c>
      <c r="S13" s="16">
        <f t="shared" si="0"/>
        <v>0.7</v>
      </c>
      <c r="T13">
        <v>5.4596500396728498</v>
      </c>
      <c r="U13">
        <v>5.01595163345337</v>
      </c>
      <c r="V13">
        <v>4.8361463546752903</v>
      </c>
      <c r="W13" s="17">
        <v>0.17980527877807601</v>
      </c>
      <c r="X13">
        <v>0.62350368499755904</v>
      </c>
      <c r="Y13">
        <v>0.62350368499755904</v>
      </c>
      <c r="Z13">
        <v>0.7</v>
      </c>
      <c r="AA13">
        <v>1</v>
      </c>
      <c r="AB13">
        <v>0.58823529411764697</v>
      </c>
      <c r="AC13">
        <v>0.74074074074074103</v>
      </c>
      <c r="AD13">
        <v>0</v>
      </c>
      <c r="AE13">
        <v>0.3</v>
      </c>
    </row>
    <row r="14" spans="1:31" x14ac:dyDescent="0.15">
      <c r="A14" s="6">
        <v>732</v>
      </c>
      <c r="B14">
        <v>19</v>
      </c>
      <c r="C14">
        <v>1</v>
      </c>
      <c r="D14">
        <v>10</v>
      </c>
      <c r="E14">
        <v>10</v>
      </c>
      <c r="F14">
        <v>10</v>
      </c>
      <c r="G14">
        <v>0</v>
      </c>
      <c r="H14">
        <v>9</v>
      </c>
      <c r="I14">
        <v>1</v>
      </c>
      <c r="J14">
        <v>0.95</v>
      </c>
      <c r="K14" s="3">
        <v>11.7474555969238</v>
      </c>
      <c r="L14" s="10">
        <v>0.843597412109375</v>
      </c>
      <c r="M14">
        <v>0.61731719970703103</v>
      </c>
      <c r="N14">
        <v>9.8525810241699201</v>
      </c>
      <c r="O14">
        <v>6</v>
      </c>
      <c r="P14">
        <v>6</v>
      </c>
      <c r="Q14">
        <v>16</v>
      </c>
      <c r="R14" s="16">
        <v>0.375</v>
      </c>
      <c r="S14" s="16">
        <f t="shared" si="0"/>
        <v>0.6</v>
      </c>
      <c r="T14">
        <v>4.9229850769043004</v>
      </c>
      <c r="U14">
        <v>4.5402994155883798</v>
      </c>
      <c r="V14">
        <v>4.3609862327575701</v>
      </c>
      <c r="W14" s="17">
        <v>0.17931318283080999</v>
      </c>
      <c r="X14">
        <v>0.56199884414672896</v>
      </c>
      <c r="Y14">
        <v>0.56199884414672896</v>
      </c>
      <c r="Z14">
        <v>0.6</v>
      </c>
      <c r="AA14">
        <v>1</v>
      </c>
      <c r="AB14">
        <v>0.625</v>
      </c>
      <c r="AC14">
        <v>0.76923076923076905</v>
      </c>
      <c r="AD14">
        <v>0</v>
      </c>
      <c r="AE14">
        <v>0.4</v>
      </c>
    </row>
    <row r="15" spans="1:31" x14ac:dyDescent="0.15">
      <c r="A15" s="6">
        <v>457</v>
      </c>
      <c r="B15">
        <v>19</v>
      </c>
      <c r="C15">
        <v>1</v>
      </c>
      <c r="D15">
        <v>10</v>
      </c>
      <c r="E15">
        <v>10</v>
      </c>
      <c r="F15">
        <v>10</v>
      </c>
      <c r="G15">
        <v>0</v>
      </c>
      <c r="H15">
        <v>9</v>
      </c>
      <c r="I15">
        <v>1</v>
      </c>
      <c r="J15">
        <v>0.95</v>
      </c>
      <c r="K15" s="3">
        <v>12.789482116699199</v>
      </c>
      <c r="L15" s="10">
        <v>0.89412307739257801</v>
      </c>
      <c r="M15">
        <v>0.66656494140625</v>
      </c>
      <c r="N15">
        <v>10.9414978027344</v>
      </c>
      <c r="O15">
        <v>7</v>
      </c>
      <c r="P15">
        <v>7</v>
      </c>
      <c r="Q15">
        <v>17</v>
      </c>
      <c r="R15" s="16">
        <v>0.4118</v>
      </c>
      <c r="S15" s="16">
        <f t="shared" si="0"/>
        <v>0.7</v>
      </c>
      <c r="T15">
        <v>5.3102855682373002</v>
      </c>
      <c r="U15">
        <v>4.8847026824951199</v>
      </c>
      <c r="V15">
        <v>4.7091102600097701</v>
      </c>
      <c r="W15" s="17">
        <v>0.17559242248535201</v>
      </c>
      <c r="X15">
        <v>0.60117530822753895</v>
      </c>
      <c r="Y15">
        <v>0.60117530822753895</v>
      </c>
      <c r="Z15">
        <v>0.7</v>
      </c>
      <c r="AA15">
        <v>1</v>
      </c>
      <c r="AB15">
        <v>0.58823529411764697</v>
      </c>
      <c r="AC15">
        <v>0.74074074074074103</v>
      </c>
      <c r="AD15">
        <v>0</v>
      </c>
      <c r="AE15">
        <v>0.3</v>
      </c>
    </row>
    <row r="16" spans="1:31" x14ac:dyDescent="0.15">
      <c r="A16" s="6">
        <v>957</v>
      </c>
      <c r="B16">
        <v>19</v>
      </c>
      <c r="C16">
        <v>1</v>
      </c>
      <c r="D16">
        <v>10</v>
      </c>
      <c r="E16">
        <v>10</v>
      </c>
      <c r="F16">
        <v>10</v>
      </c>
      <c r="G16">
        <v>0</v>
      </c>
      <c r="H16">
        <v>9</v>
      </c>
      <c r="I16">
        <v>1</v>
      </c>
      <c r="J16">
        <v>0.95</v>
      </c>
      <c r="K16" s="3">
        <v>12.638593673706</v>
      </c>
      <c r="L16" s="10">
        <v>0.7596435546875</v>
      </c>
      <c r="M16">
        <v>0.51848602294921897</v>
      </c>
      <c r="N16">
        <v>10.7872982025147</v>
      </c>
      <c r="O16">
        <v>8</v>
      </c>
      <c r="P16">
        <v>8</v>
      </c>
      <c r="Q16">
        <v>18</v>
      </c>
      <c r="R16" s="16">
        <v>0.44440000000000002</v>
      </c>
      <c r="S16" s="16">
        <f t="shared" si="0"/>
        <v>0.8</v>
      </c>
      <c r="T16">
        <v>5.7189655303955096</v>
      </c>
      <c r="U16">
        <v>5.2433700561523402</v>
      </c>
      <c r="V16">
        <v>5.0678124427795401</v>
      </c>
      <c r="W16" s="17">
        <v>0.17555761337280301</v>
      </c>
      <c r="X16">
        <v>0.65115308761596702</v>
      </c>
      <c r="Y16">
        <v>0.65115308761596702</v>
      </c>
      <c r="Z16">
        <v>0.8</v>
      </c>
      <c r="AA16">
        <v>1</v>
      </c>
      <c r="AB16">
        <v>0.55555555555555602</v>
      </c>
      <c r="AC16">
        <v>0.71428571428571397</v>
      </c>
      <c r="AD16">
        <v>0</v>
      </c>
      <c r="AE16">
        <v>0.2</v>
      </c>
    </row>
    <row r="17" spans="1:31" x14ac:dyDescent="0.15">
      <c r="A17" s="6">
        <v>136</v>
      </c>
      <c r="B17">
        <v>19</v>
      </c>
      <c r="C17">
        <v>1</v>
      </c>
      <c r="D17">
        <v>10</v>
      </c>
      <c r="E17">
        <v>10</v>
      </c>
      <c r="F17">
        <v>10</v>
      </c>
      <c r="G17">
        <v>0</v>
      </c>
      <c r="H17">
        <v>9</v>
      </c>
      <c r="I17">
        <v>1</v>
      </c>
      <c r="J17">
        <v>0.95</v>
      </c>
      <c r="K17" s="3">
        <v>12.755500793456999</v>
      </c>
      <c r="L17" s="10">
        <v>0.80908584594726596</v>
      </c>
      <c r="M17">
        <v>0.56964111328125</v>
      </c>
      <c r="N17">
        <v>10.879371643066399</v>
      </c>
      <c r="O17">
        <v>8</v>
      </c>
      <c r="P17">
        <v>8</v>
      </c>
      <c r="Q17">
        <v>18</v>
      </c>
      <c r="R17" s="16">
        <v>0.44440000000000002</v>
      </c>
      <c r="S17" s="16">
        <f t="shared" si="0"/>
        <v>0.8</v>
      </c>
      <c r="T17">
        <v>5.5790176391601598</v>
      </c>
      <c r="U17">
        <v>5.1174554824829102</v>
      </c>
      <c r="V17">
        <v>4.9434552192687997</v>
      </c>
      <c r="W17" s="17">
        <v>0.174000263214111</v>
      </c>
      <c r="X17">
        <v>0.63556241989135698</v>
      </c>
      <c r="Y17">
        <v>0.63556241989135698</v>
      </c>
      <c r="Z17">
        <v>0.8</v>
      </c>
      <c r="AA17">
        <v>1</v>
      </c>
      <c r="AB17">
        <v>0.55555555555555602</v>
      </c>
      <c r="AC17">
        <v>0.71428571428571397</v>
      </c>
      <c r="AD17">
        <v>0</v>
      </c>
      <c r="AE17">
        <v>0.2</v>
      </c>
    </row>
    <row r="18" spans="1:31" x14ac:dyDescent="0.15">
      <c r="A18" s="6">
        <v>96</v>
      </c>
      <c r="B18">
        <v>19</v>
      </c>
      <c r="C18">
        <v>1</v>
      </c>
      <c r="D18">
        <v>10</v>
      </c>
      <c r="E18">
        <v>10</v>
      </c>
      <c r="F18">
        <v>10</v>
      </c>
      <c r="G18">
        <v>0</v>
      </c>
      <c r="H18">
        <v>9</v>
      </c>
      <c r="I18">
        <v>1</v>
      </c>
      <c r="J18">
        <v>0.95</v>
      </c>
      <c r="K18" s="3">
        <v>12.2015647888184</v>
      </c>
      <c r="L18" s="10">
        <v>0.72637939453125</v>
      </c>
      <c r="M18">
        <v>0.482009887695312</v>
      </c>
      <c r="N18">
        <v>10.3064689636231</v>
      </c>
      <c r="O18">
        <v>7</v>
      </c>
      <c r="P18">
        <v>7</v>
      </c>
      <c r="Q18">
        <v>17</v>
      </c>
      <c r="R18" s="16">
        <v>0.4118</v>
      </c>
      <c r="S18" s="16">
        <f t="shared" si="0"/>
        <v>0.7</v>
      </c>
      <c r="T18">
        <v>5.3776931762695304</v>
      </c>
      <c r="U18">
        <v>4.94168996810913</v>
      </c>
      <c r="V18">
        <v>4.77380275726318</v>
      </c>
      <c r="W18" s="17">
        <v>0.16788721084594699</v>
      </c>
      <c r="X18">
        <v>0.60389041900634799</v>
      </c>
      <c r="Y18">
        <v>0.60389041900634799</v>
      </c>
      <c r="Z18">
        <v>0.7</v>
      </c>
      <c r="AA18">
        <v>1</v>
      </c>
      <c r="AB18">
        <v>0.58823529411764697</v>
      </c>
      <c r="AC18">
        <v>0.74074074074074103</v>
      </c>
      <c r="AD18">
        <v>0</v>
      </c>
      <c r="AE18">
        <v>0.3</v>
      </c>
    </row>
    <row r="19" spans="1:31" s="2" customFormat="1" x14ac:dyDescent="0.15">
      <c r="A19" s="7">
        <v>485</v>
      </c>
      <c r="B19" s="2">
        <v>18</v>
      </c>
      <c r="C19" s="2">
        <v>2</v>
      </c>
      <c r="D19" s="2">
        <v>10</v>
      </c>
      <c r="E19" s="2">
        <v>10</v>
      </c>
      <c r="F19" s="2">
        <v>10</v>
      </c>
      <c r="G19" s="2">
        <v>0</v>
      </c>
      <c r="H19" s="2">
        <v>8</v>
      </c>
      <c r="I19" s="2">
        <v>2</v>
      </c>
      <c r="J19" s="2">
        <v>0.9</v>
      </c>
      <c r="K19" s="11">
        <v>10.011619567871101</v>
      </c>
      <c r="L19" s="11">
        <v>0.92147445678710904</v>
      </c>
      <c r="M19" s="2">
        <v>0.29915618896484403</v>
      </c>
      <c r="N19" s="2">
        <v>8.2511005401611293</v>
      </c>
      <c r="O19" s="2">
        <v>7</v>
      </c>
      <c r="P19" s="2">
        <v>7</v>
      </c>
      <c r="Q19" s="2">
        <v>17</v>
      </c>
      <c r="R19" s="18">
        <v>0.4118</v>
      </c>
      <c r="S19" s="18">
        <f t="shared" si="0"/>
        <v>0.7</v>
      </c>
      <c r="T19" s="2">
        <v>5.3663597106933603</v>
      </c>
      <c r="U19" s="2">
        <v>4.8711075782775897</v>
      </c>
      <c r="V19" s="2">
        <v>4.7304716110229501</v>
      </c>
      <c r="W19" s="11">
        <v>0.140635967254639</v>
      </c>
      <c r="X19" s="2">
        <v>0.63588809967041005</v>
      </c>
      <c r="Y19" s="2">
        <v>0.63588809967041005</v>
      </c>
      <c r="Z19" s="2">
        <v>0.7</v>
      </c>
      <c r="AA19" s="2">
        <v>1</v>
      </c>
      <c r="AB19" s="2">
        <v>0.58823529411764697</v>
      </c>
      <c r="AC19" s="2">
        <v>0.74074074074074103</v>
      </c>
      <c r="AD19" s="2">
        <v>0</v>
      </c>
      <c r="AE19" s="2">
        <v>0.3</v>
      </c>
    </row>
    <row r="20" spans="1:31" x14ac:dyDescent="0.15">
      <c r="A20" s="6">
        <v>43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 s="3">
        <v>9.2298812866210902</v>
      </c>
      <c r="L20" s="10">
        <v>6.3182888031005904</v>
      </c>
      <c r="M20">
        <v>6.0869979858398402</v>
      </c>
      <c r="N20">
        <v>4.2744293212890598</v>
      </c>
      <c r="O20">
        <v>0</v>
      </c>
      <c r="P20">
        <v>0</v>
      </c>
      <c r="Q20">
        <v>10</v>
      </c>
      <c r="R20" s="16">
        <v>0</v>
      </c>
      <c r="S20" s="16">
        <f t="shared" si="0"/>
        <v>0</v>
      </c>
      <c r="T20">
        <v>2.9062728881835902</v>
      </c>
      <c r="U20">
        <v>2.8424408435821502</v>
      </c>
      <c r="V20">
        <v>2.3762557506561302</v>
      </c>
      <c r="W20" s="17">
        <v>0.466185092926025</v>
      </c>
      <c r="X20">
        <v>0.53001713752746604</v>
      </c>
      <c r="Y20">
        <v>0.53001713752746604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</row>
    <row r="21" spans="1:31" x14ac:dyDescent="0.15">
      <c r="A21" s="6">
        <v>782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 s="3">
        <v>8.8956718444824201</v>
      </c>
      <c r="L21" s="10">
        <v>7.2895488739013699</v>
      </c>
      <c r="M21">
        <v>7.1729927062988299</v>
      </c>
      <c r="N21">
        <v>5.1872310638427699</v>
      </c>
      <c r="O21">
        <v>0</v>
      </c>
      <c r="P21">
        <v>0</v>
      </c>
      <c r="Q21">
        <v>10</v>
      </c>
      <c r="R21" s="16">
        <v>0</v>
      </c>
      <c r="S21" s="16">
        <f t="shared" si="0"/>
        <v>0</v>
      </c>
      <c r="T21">
        <v>2.13729667663574</v>
      </c>
      <c r="U21">
        <v>2.0931930541992201</v>
      </c>
      <c r="V21">
        <v>1.6500647068023699</v>
      </c>
      <c r="W21" s="17">
        <v>0.44312834739685097</v>
      </c>
      <c r="X21">
        <v>0.48723196983337402</v>
      </c>
      <c r="Y21">
        <v>0.48723196983337402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</row>
    <row r="22" spans="1:31" x14ac:dyDescent="0.15">
      <c r="A22" s="8">
        <v>382</v>
      </c>
      <c r="B22" s="1">
        <v>12</v>
      </c>
      <c r="C22" s="1">
        <v>8</v>
      </c>
      <c r="D22" s="1">
        <v>10</v>
      </c>
      <c r="E22" s="1">
        <v>10</v>
      </c>
      <c r="F22" s="1">
        <v>10</v>
      </c>
      <c r="G22" s="1">
        <v>0</v>
      </c>
      <c r="H22" s="1">
        <v>2</v>
      </c>
      <c r="I22" s="1">
        <v>8</v>
      </c>
      <c r="J22" s="1">
        <v>0.6</v>
      </c>
      <c r="K22" s="12">
        <v>8.3894462585449201</v>
      </c>
      <c r="L22" s="12">
        <v>6.0538787841796902</v>
      </c>
      <c r="M22" s="1">
        <v>1.9577674865722701</v>
      </c>
      <c r="N22" s="1">
        <v>6.5577087402343697</v>
      </c>
      <c r="O22" s="1">
        <v>1</v>
      </c>
      <c r="P22" s="1">
        <v>1</v>
      </c>
      <c r="Q22" s="1">
        <v>11</v>
      </c>
      <c r="R22" s="19">
        <v>9.0899999999999995E-2</v>
      </c>
      <c r="S22" s="19">
        <f t="shared" si="0"/>
        <v>0.1</v>
      </c>
      <c r="T22" s="1">
        <v>2.78518486022949</v>
      </c>
      <c r="U22" s="1">
        <v>2.4400777816772501</v>
      </c>
      <c r="V22" s="1">
        <v>2.2554919719696001</v>
      </c>
      <c r="W22" s="12">
        <v>0.18458580970764199</v>
      </c>
      <c r="X22" s="1">
        <v>0.52969288825988803</v>
      </c>
      <c r="Y22" s="1">
        <v>0.52969288825988803</v>
      </c>
      <c r="Z22" s="1">
        <v>0.1</v>
      </c>
      <c r="AA22" s="1">
        <v>1</v>
      </c>
      <c r="AB22" s="1">
        <v>0.90909090909090895</v>
      </c>
      <c r="AC22" s="1">
        <v>0.952380952380952</v>
      </c>
      <c r="AD22" s="1">
        <v>0</v>
      </c>
      <c r="AE22" s="1">
        <v>0.9</v>
      </c>
    </row>
    <row r="23" spans="1:31" x14ac:dyDescent="0.15">
      <c r="A23" s="6">
        <v>830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 s="3">
        <v>8.7719039916992205</v>
      </c>
      <c r="L23" s="10">
        <v>7.6750564575195304</v>
      </c>
      <c r="M23">
        <v>8.4773979187011701</v>
      </c>
      <c r="N23">
        <v>6.4871406555175799</v>
      </c>
      <c r="O23">
        <v>0</v>
      </c>
      <c r="P23">
        <v>0</v>
      </c>
      <c r="Q23">
        <v>10</v>
      </c>
      <c r="R23" s="16">
        <v>0</v>
      </c>
      <c r="S23" s="16">
        <f t="shared" si="0"/>
        <v>0</v>
      </c>
      <c r="T23">
        <v>2.1371917724609402</v>
      </c>
      <c r="U23">
        <v>2.08469486236572</v>
      </c>
      <c r="V23">
        <v>1.65712606906891</v>
      </c>
      <c r="W23" s="17">
        <v>0.42756879329681402</v>
      </c>
      <c r="X23">
        <v>0.48006570339202898</v>
      </c>
      <c r="Y23">
        <v>0.48006570339202898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</row>
    <row r="24" spans="1:31" x14ac:dyDescent="0.15">
      <c r="A24" s="6">
        <v>613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 s="3">
        <v>8.9966316223144496</v>
      </c>
      <c r="L24" s="10">
        <v>5.2555179595947301</v>
      </c>
      <c r="M24">
        <v>4.5550270080566397</v>
      </c>
      <c r="N24">
        <v>4.4839649200439498</v>
      </c>
      <c r="O24">
        <v>3</v>
      </c>
      <c r="P24">
        <v>3</v>
      </c>
      <c r="Q24">
        <v>13</v>
      </c>
      <c r="R24" s="16">
        <v>0.23080000000000001</v>
      </c>
      <c r="S24" s="16">
        <f t="shared" si="0"/>
        <v>0.3</v>
      </c>
      <c r="T24">
        <v>3.2579421997070299</v>
      </c>
      <c r="U24">
        <v>3.11495757102966</v>
      </c>
      <c r="V24">
        <v>2.7076179981231698</v>
      </c>
      <c r="W24" s="17">
        <v>0.40733957290649397</v>
      </c>
      <c r="X24">
        <v>0.55032420158386197</v>
      </c>
      <c r="Y24">
        <v>0.55032420158386197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6">
        <v>178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 s="3">
        <v>8.3459815979003906</v>
      </c>
      <c r="L25" s="10">
        <v>5.3242092132568404</v>
      </c>
      <c r="M25">
        <v>4.0853462219238299</v>
      </c>
      <c r="N25">
        <v>3.56581687927246</v>
      </c>
      <c r="O25">
        <v>1</v>
      </c>
      <c r="P25">
        <v>1</v>
      </c>
      <c r="Q25">
        <v>11</v>
      </c>
      <c r="R25" s="16">
        <v>9.0899999999999995E-2</v>
      </c>
      <c r="S25" s="16">
        <f t="shared" ref="S25:S52" si="1">O25/E25</f>
        <v>0.1</v>
      </c>
      <c r="T25">
        <v>2.8318958282470699</v>
      </c>
      <c r="U25">
        <v>2.7203555107116699</v>
      </c>
      <c r="V25">
        <v>2.3155884742736799</v>
      </c>
      <c r="W25" s="17">
        <v>0.404767036437988</v>
      </c>
      <c r="X25">
        <v>0.516307353973389</v>
      </c>
      <c r="Y25">
        <v>0.516307353973389</v>
      </c>
      <c r="Z25">
        <v>0.1</v>
      </c>
      <c r="AA25">
        <v>1</v>
      </c>
      <c r="AB25">
        <v>0.90909090909090895</v>
      </c>
      <c r="AC25">
        <v>0.952380952380952</v>
      </c>
      <c r="AD25">
        <v>0</v>
      </c>
      <c r="AE25">
        <v>0.9</v>
      </c>
    </row>
    <row r="26" spans="1:31" x14ac:dyDescent="0.15">
      <c r="A26" s="6">
        <v>215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 s="3">
        <v>8.4589786529540998</v>
      </c>
      <c r="L26" s="10">
        <v>5.7066879272460902</v>
      </c>
      <c r="M26">
        <v>5.0379467010498002</v>
      </c>
      <c r="N26">
        <v>4.1670913696289098</v>
      </c>
      <c r="O26">
        <v>0</v>
      </c>
      <c r="P26">
        <v>0</v>
      </c>
      <c r="Q26">
        <v>10</v>
      </c>
      <c r="R26" s="16">
        <v>0</v>
      </c>
      <c r="S26" s="16">
        <f t="shared" si="1"/>
        <v>0</v>
      </c>
      <c r="T26">
        <v>2.9849777221679701</v>
      </c>
      <c r="U26">
        <v>2.8662428855896001</v>
      </c>
      <c r="V26">
        <v>2.4659724235534699</v>
      </c>
      <c r="W26" s="17">
        <v>0.40027046203613298</v>
      </c>
      <c r="X26">
        <v>0.51900529861450195</v>
      </c>
      <c r="Y26">
        <v>0.51900529861450195</v>
      </c>
      <c r="Z26">
        <v>0</v>
      </c>
      <c r="AA26">
        <v>1</v>
      </c>
      <c r="AB26">
        <v>1</v>
      </c>
      <c r="AC26">
        <v>1</v>
      </c>
      <c r="AD26">
        <v>0</v>
      </c>
      <c r="AE26">
        <v>1</v>
      </c>
    </row>
    <row r="27" spans="1:31" x14ac:dyDescent="0.15">
      <c r="A27" s="6">
        <v>670</v>
      </c>
      <c r="B27">
        <v>18</v>
      </c>
      <c r="C27">
        <v>2</v>
      </c>
      <c r="D27">
        <v>10</v>
      </c>
      <c r="E27">
        <v>10</v>
      </c>
      <c r="F27">
        <v>10</v>
      </c>
      <c r="G27">
        <v>0</v>
      </c>
      <c r="H27">
        <v>8</v>
      </c>
      <c r="I27">
        <v>2</v>
      </c>
      <c r="J27">
        <v>0.9</v>
      </c>
      <c r="K27" s="3">
        <v>11.4275016784668</v>
      </c>
      <c r="L27" s="10">
        <v>3.4490318298339799</v>
      </c>
      <c r="M27">
        <v>2.9004650115966801</v>
      </c>
      <c r="N27">
        <v>7.2302360534668004</v>
      </c>
      <c r="O27">
        <v>3</v>
      </c>
      <c r="P27">
        <v>3</v>
      </c>
      <c r="Q27">
        <v>13</v>
      </c>
      <c r="R27" s="16">
        <v>0.23080000000000001</v>
      </c>
      <c r="S27" s="16">
        <f t="shared" si="1"/>
        <v>0.3</v>
      </c>
      <c r="T27">
        <v>3.5594825744628902</v>
      </c>
      <c r="U27">
        <v>3.3868663311004599</v>
      </c>
      <c r="V27">
        <v>2.9915952682495099</v>
      </c>
      <c r="W27" s="17">
        <v>0.39527106285095198</v>
      </c>
      <c r="X27">
        <v>0.56788730621337902</v>
      </c>
      <c r="Y27">
        <v>0.56788730621337902</v>
      </c>
      <c r="Z27">
        <v>0.3</v>
      </c>
      <c r="AA27">
        <v>1</v>
      </c>
      <c r="AB27">
        <v>0.76923076923076905</v>
      </c>
      <c r="AC27">
        <v>0.86956521739130399</v>
      </c>
      <c r="AD27">
        <v>0</v>
      </c>
      <c r="AE27">
        <v>0.7</v>
      </c>
    </row>
    <row r="28" spans="1:31" x14ac:dyDescent="0.15">
      <c r="A28" s="6">
        <v>88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 s="3">
        <v>9.6956272125244105</v>
      </c>
      <c r="L28" s="10">
        <v>4.5290679931640598</v>
      </c>
      <c r="M28">
        <v>1.565185546875</v>
      </c>
      <c r="N28">
        <v>7.9766082763671902</v>
      </c>
      <c r="O28">
        <v>4</v>
      </c>
      <c r="P28">
        <v>4</v>
      </c>
      <c r="Q28">
        <v>14</v>
      </c>
      <c r="R28" s="16">
        <v>0.28570000000000001</v>
      </c>
      <c r="S28" s="16">
        <f t="shared" si="1"/>
        <v>0.4</v>
      </c>
      <c r="T28">
        <v>3.0759716033935498</v>
      </c>
      <c r="U28">
        <v>2.6498761177063002</v>
      </c>
      <c r="V28">
        <v>2.48664426803589</v>
      </c>
      <c r="W28" s="17">
        <v>0.16323184967040999</v>
      </c>
      <c r="X28">
        <v>0.58932733535766602</v>
      </c>
      <c r="Y28">
        <v>0.58932733535766602</v>
      </c>
      <c r="Z28">
        <v>0.4</v>
      </c>
      <c r="AA28">
        <v>1</v>
      </c>
      <c r="AB28">
        <v>0.71428571428571397</v>
      </c>
      <c r="AC28">
        <v>0.83333333333333304</v>
      </c>
      <c r="AD28">
        <v>0</v>
      </c>
      <c r="AE28">
        <v>0.6</v>
      </c>
    </row>
    <row r="29" spans="1:31" x14ac:dyDescent="0.15">
      <c r="A29" s="6">
        <v>116</v>
      </c>
      <c r="B29">
        <v>18</v>
      </c>
      <c r="C29">
        <v>2</v>
      </c>
      <c r="D29">
        <v>10</v>
      </c>
      <c r="E29">
        <v>10</v>
      </c>
      <c r="F29">
        <v>10</v>
      </c>
      <c r="G29">
        <v>0</v>
      </c>
      <c r="H29">
        <v>8</v>
      </c>
      <c r="I29">
        <v>2</v>
      </c>
      <c r="J29">
        <v>0.9</v>
      </c>
      <c r="K29" s="3">
        <v>10.695125579834</v>
      </c>
      <c r="L29" s="10">
        <v>3.86113357543945</v>
      </c>
      <c r="M29">
        <v>3.4150371551513699</v>
      </c>
      <c r="N29">
        <v>6.3120250701904297</v>
      </c>
      <c r="O29">
        <v>3</v>
      </c>
      <c r="P29">
        <v>3</v>
      </c>
      <c r="Q29">
        <v>13</v>
      </c>
      <c r="R29" s="16">
        <v>0.23080000000000001</v>
      </c>
      <c r="S29" s="16">
        <f t="shared" si="1"/>
        <v>0.3</v>
      </c>
      <c r="T29">
        <v>4.1133708953857404</v>
      </c>
      <c r="U29">
        <v>3.9187879562377899</v>
      </c>
      <c r="V29">
        <v>3.5277342796325701</v>
      </c>
      <c r="W29" s="17">
        <v>0.391053676605225</v>
      </c>
      <c r="X29">
        <v>0.58563661575317405</v>
      </c>
      <c r="Y29">
        <v>0.58563661575317405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6">
        <v>638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 s="3">
        <v>8.5881671905517596</v>
      </c>
      <c r="L30" s="10">
        <v>5.4736576080322301</v>
      </c>
      <c r="M30">
        <v>4.4607830047607404</v>
      </c>
      <c r="N30">
        <v>4.2032775878906197</v>
      </c>
      <c r="O30">
        <v>2</v>
      </c>
      <c r="P30">
        <v>2</v>
      </c>
      <c r="Q30">
        <v>12</v>
      </c>
      <c r="R30" s="16">
        <v>0.16669999999999999</v>
      </c>
      <c r="S30" s="16">
        <f t="shared" si="1"/>
        <v>0.2</v>
      </c>
      <c r="T30">
        <v>2.98781394958496</v>
      </c>
      <c r="U30">
        <v>2.8401694297790501</v>
      </c>
      <c r="V30">
        <v>2.45045042037964</v>
      </c>
      <c r="W30" s="17">
        <v>0.38971900939941401</v>
      </c>
      <c r="X30">
        <v>0.53736352920532204</v>
      </c>
      <c r="Y30">
        <v>0.53736352920532204</v>
      </c>
      <c r="Z30">
        <v>0.2</v>
      </c>
      <c r="AA30">
        <v>1</v>
      </c>
      <c r="AB30">
        <v>0.83333333333333304</v>
      </c>
      <c r="AC30">
        <v>0.90909090909090895</v>
      </c>
      <c r="AD30">
        <v>0</v>
      </c>
      <c r="AE30">
        <v>0.8</v>
      </c>
    </row>
    <row r="31" spans="1:31" x14ac:dyDescent="0.15">
      <c r="A31" s="6">
        <v>7</v>
      </c>
      <c r="B31">
        <v>18</v>
      </c>
      <c r="C31">
        <v>2</v>
      </c>
      <c r="D31">
        <v>10</v>
      </c>
      <c r="E31">
        <v>10</v>
      </c>
      <c r="F31">
        <v>10</v>
      </c>
      <c r="G31">
        <v>0</v>
      </c>
      <c r="H31">
        <v>8</v>
      </c>
      <c r="I31">
        <v>2</v>
      </c>
      <c r="J31">
        <v>0.9</v>
      </c>
      <c r="K31" s="3">
        <v>9.7504291534423793</v>
      </c>
      <c r="L31" s="10">
        <v>3.6274681091308598</v>
      </c>
      <c r="M31">
        <v>3.2106761932372998</v>
      </c>
      <c r="N31">
        <v>5.56974220275879</v>
      </c>
      <c r="O31">
        <v>2</v>
      </c>
      <c r="P31">
        <v>2</v>
      </c>
      <c r="Q31">
        <v>12</v>
      </c>
      <c r="R31" s="16">
        <v>0.16669999999999999</v>
      </c>
      <c r="S31" s="16">
        <f t="shared" si="1"/>
        <v>0.2</v>
      </c>
      <c r="T31">
        <v>3.89222908020019</v>
      </c>
      <c r="U31">
        <v>3.7008795738220202</v>
      </c>
      <c r="V31">
        <v>3.3142113685607901</v>
      </c>
      <c r="W31" s="17">
        <v>0.38666820526123102</v>
      </c>
      <c r="X31">
        <v>0.57801771163940396</v>
      </c>
      <c r="Y31">
        <v>0.57801771163940396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8">
        <v>937</v>
      </c>
      <c r="B32" s="1">
        <v>15</v>
      </c>
      <c r="C32" s="1">
        <v>5</v>
      </c>
      <c r="D32" s="1">
        <v>10</v>
      </c>
      <c r="E32" s="1">
        <v>10</v>
      </c>
      <c r="F32" s="1">
        <v>10</v>
      </c>
      <c r="G32" s="1">
        <v>0</v>
      </c>
      <c r="H32" s="1">
        <v>5</v>
      </c>
      <c r="I32" s="1">
        <v>5</v>
      </c>
      <c r="J32" s="1">
        <v>0.75</v>
      </c>
      <c r="K32" s="12">
        <v>8.2729797363281197</v>
      </c>
      <c r="L32" s="12">
        <v>5.7072124481201199</v>
      </c>
      <c r="M32" s="1">
        <v>4.9558658599853498</v>
      </c>
      <c r="N32" s="1">
        <v>3.6288471221923801</v>
      </c>
      <c r="O32" s="1">
        <v>1</v>
      </c>
      <c r="P32" s="1">
        <v>1</v>
      </c>
      <c r="Q32" s="1">
        <v>11</v>
      </c>
      <c r="R32" s="19">
        <v>9.0899999999999995E-2</v>
      </c>
      <c r="S32" s="19">
        <f t="shared" si="1"/>
        <v>0.1</v>
      </c>
      <c r="T32" s="1">
        <v>2.7701549530029301</v>
      </c>
      <c r="U32" s="1">
        <v>2.6610579490661599</v>
      </c>
      <c r="V32" s="1">
        <v>2.27631616592407</v>
      </c>
      <c r="W32" s="12">
        <v>0.38474178314209001</v>
      </c>
      <c r="X32" s="1">
        <v>0.49383878707885698</v>
      </c>
      <c r="Y32" s="1">
        <v>0.49383878707885698</v>
      </c>
      <c r="Z32" s="1">
        <v>0.1</v>
      </c>
      <c r="AA32" s="1">
        <v>1</v>
      </c>
      <c r="AB32" s="1">
        <v>0.90909090909090895</v>
      </c>
      <c r="AC32" s="1">
        <v>0.952380952380952</v>
      </c>
      <c r="AD32" s="1">
        <v>0</v>
      </c>
      <c r="AE32" s="1">
        <v>0.9</v>
      </c>
    </row>
    <row r="33" spans="1:31" x14ac:dyDescent="0.15">
      <c r="A33" s="6">
        <v>479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 s="3">
        <v>8.4685764312744105</v>
      </c>
      <c r="L33" s="10">
        <v>5.1287879943847701</v>
      </c>
      <c r="M33">
        <v>3.6624755859375</v>
      </c>
      <c r="N33">
        <v>3.7469463348388699</v>
      </c>
      <c r="O33">
        <v>2</v>
      </c>
      <c r="P33">
        <v>2</v>
      </c>
      <c r="Q33">
        <v>12</v>
      </c>
      <c r="R33" s="16">
        <v>0.16669999999999999</v>
      </c>
      <c r="S33" s="16">
        <f t="shared" si="1"/>
        <v>0.2</v>
      </c>
      <c r="T33">
        <v>3.0307636260986301</v>
      </c>
      <c r="U33">
        <v>2.8745484352111799</v>
      </c>
      <c r="V33">
        <v>2.4898514747619598</v>
      </c>
      <c r="W33" s="17">
        <v>0.38469696044921903</v>
      </c>
      <c r="X33">
        <v>0.54091215133667003</v>
      </c>
      <c r="Y33">
        <v>0.54091215133667003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6">
        <v>92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 s="3">
        <v>8.2816715240478498</v>
      </c>
      <c r="L34" s="10">
        <v>4.3887615203857404</v>
      </c>
      <c r="M34">
        <v>1.91437911987305</v>
      </c>
      <c r="N34">
        <v>5.6083049774169904</v>
      </c>
      <c r="O34">
        <v>2</v>
      </c>
      <c r="P34">
        <v>2</v>
      </c>
      <c r="Q34">
        <v>12</v>
      </c>
      <c r="R34" s="16">
        <v>0.16669999999999999</v>
      </c>
      <c r="S34" s="16">
        <f t="shared" si="1"/>
        <v>0.2</v>
      </c>
      <c r="T34">
        <v>2.58152198791504</v>
      </c>
      <c r="U34">
        <v>2.3149232864379901</v>
      </c>
      <c r="V34">
        <v>2.09356021881104</v>
      </c>
      <c r="W34" s="17">
        <v>0.22136306762695299</v>
      </c>
      <c r="X34">
        <v>0.48796176910400402</v>
      </c>
      <c r="Y34">
        <v>0.48796176910400402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6">
        <v>45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 s="3">
        <v>9.7148513793945295</v>
      </c>
      <c r="L35" s="10">
        <v>5.0772686004638699</v>
      </c>
      <c r="M35">
        <v>4.31158447265625</v>
      </c>
      <c r="N35">
        <v>5.8151054382324201</v>
      </c>
      <c r="O35">
        <v>1</v>
      </c>
      <c r="P35">
        <v>1</v>
      </c>
      <c r="Q35">
        <v>11</v>
      </c>
      <c r="R35" s="16">
        <v>9.0899999999999995E-2</v>
      </c>
      <c r="S35" s="16">
        <f t="shared" si="1"/>
        <v>0.1</v>
      </c>
      <c r="T35">
        <v>2.9872684478759801</v>
      </c>
      <c r="U35">
        <v>2.8193924427032502</v>
      </c>
      <c r="V35">
        <v>2.4367551803588898</v>
      </c>
      <c r="W35" s="17">
        <v>0.38263726234436002</v>
      </c>
      <c r="X35">
        <v>0.55051326751708995</v>
      </c>
      <c r="Y35">
        <v>0.55051326751708995</v>
      </c>
      <c r="Z35">
        <v>0.1</v>
      </c>
      <c r="AA35">
        <v>1</v>
      </c>
      <c r="AB35">
        <v>0.90909090909090895</v>
      </c>
      <c r="AC35">
        <v>0.952380952380952</v>
      </c>
      <c r="AD35">
        <v>0</v>
      </c>
      <c r="AE35">
        <v>0.9</v>
      </c>
    </row>
    <row r="36" spans="1:31" x14ac:dyDescent="0.15">
      <c r="A36" s="6">
        <v>934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 s="3">
        <v>8.6188640594482404</v>
      </c>
      <c r="L36" s="10">
        <v>4.1744632720947301</v>
      </c>
      <c r="M36">
        <v>0.104656219482422</v>
      </c>
      <c r="N36">
        <v>9.0006752014160192</v>
      </c>
      <c r="O36">
        <v>3</v>
      </c>
      <c r="P36">
        <v>3</v>
      </c>
      <c r="Q36">
        <v>13</v>
      </c>
      <c r="R36" s="16">
        <v>0.23080000000000001</v>
      </c>
      <c r="S36" s="16">
        <f t="shared" si="1"/>
        <v>0.3</v>
      </c>
      <c r="T36">
        <v>2.9652175903320299</v>
      </c>
      <c r="U36">
        <v>2.3937900066375701</v>
      </c>
      <c r="V36">
        <v>2.41355681419373</v>
      </c>
      <c r="W36" s="17">
        <v>1.9766807556152299E-2</v>
      </c>
      <c r="X36">
        <v>0.551660776138306</v>
      </c>
      <c r="Y36">
        <v>0.551660776138306</v>
      </c>
      <c r="Z36">
        <v>0.3</v>
      </c>
      <c r="AA36">
        <v>1</v>
      </c>
      <c r="AB36">
        <v>0.76923076923076905</v>
      </c>
      <c r="AC36">
        <v>0.86956521739130399</v>
      </c>
      <c r="AD36">
        <v>0</v>
      </c>
      <c r="AE36">
        <v>0.7</v>
      </c>
    </row>
    <row r="37" spans="1:31" x14ac:dyDescent="0.15">
      <c r="A37" s="8">
        <v>708</v>
      </c>
      <c r="B37" s="1">
        <v>15</v>
      </c>
      <c r="C37" s="1">
        <v>5</v>
      </c>
      <c r="D37" s="1">
        <v>10</v>
      </c>
      <c r="E37" s="1">
        <v>10</v>
      </c>
      <c r="F37" s="1">
        <v>10</v>
      </c>
      <c r="G37" s="1">
        <v>0</v>
      </c>
      <c r="H37" s="1">
        <v>5</v>
      </c>
      <c r="I37" s="1">
        <v>5</v>
      </c>
      <c r="J37" s="1">
        <v>0.75</v>
      </c>
      <c r="K37" s="12">
        <v>8.7745628356933594</v>
      </c>
      <c r="L37" s="12">
        <v>5.1227645874023402</v>
      </c>
      <c r="M37" s="1">
        <v>3.5468273162841801</v>
      </c>
      <c r="N37" s="1">
        <v>4.1517295837402299</v>
      </c>
      <c r="O37" s="1">
        <v>2</v>
      </c>
      <c r="P37" s="1">
        <v>2</v>
      </c>
      <c r="Q37" s="1">
        <v>12</v>
      </c>
      <c r="R37" s="19">
        <v>0.16669999999999999</v>
      </c>
      <c r="S37" s="19">
        <f t="shared" si="1"/>
        <v>0.2</v>
      </c>
      <c r="T37" s="1">
        <v>2.9684677124023402</v>
      </c>
      <c r="U37" s="1">
        <v>2.8054153919220002</v>
      </c>
      <c r="V37" s="1">
        <v>2.4249863624572701</v>
      </c>
      <c r="W37" s="12">
        <v>0.38042902946472201</v>
      </c>
      <c r="X37" s="1">
        <v>0.54348134994506803</v>
      </c>
      <c r="Y37" s="1">
        <v>0.54348134994506803</v>
      </c>
      <c r="Z37" s="1">
        <v>0.2</v>
      </c>
      <c r="AA37" s="1">
        <v>1</v>
      </c>
      <c r="AB37" s="1">
        <v>0.83333333333333304</v>
      </c>
      <c r="AC37" s="1">
        <v>0.90909090909090895</v>
      </c>
      <c r="AD37" s="1">
        <v>0</v>
      </c>
      <c r="AE37" s="1">
        <v>0.8</v>
      </c>
    </row>
    <row r="38" spans="1:31" x14ac:dyDescent="0.15">
      <c r="A38" s="6">
        <v>420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 s="3">
        <v>8.9019279479980504</v>
      </c>
      <c r="L38" s="10">
        <v>4.2809696197509801</v>
      </c>
      <c r="M38">
        <v>3.0007476806640598</v>
      </c>
      <c r="N38">
        <v>4.5010414123535201</v>
      </c>
      <c r="O38">
        <v>2</v>
      </c>
      <c r="P38">
        <v>2</v>
      </c>
      <c r="Q38">
        <v>12</v>
      </c>
      <c r="R38" s="16">
        <v>0.16669999999999999</v>
      </c>
      <c r="S38" s="16">
        <f t="shared" si="1"/>
        <v>0.2</v>
      </c>
      <c r="T38">
        <v>3.5607547760009801</v>
      </c>
      <c r="U38">
        <v>3.3618261814117401</v>
      </c>
      <c r="V38">
        <v>2.9829249382018999</v>
      </c>
      <c r="W38" s="17">
        <v>0.37890124320983898</v>
      </c>
      <c r="X38">
        <v>0.57782983779907204</v>
      </c>
      <c r="Y38">
        <v>0.57782983779907204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6">
        <v>677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 s="3">
        <v>9.2551898956298793</v>
      </c>
      <c r="L39" s="10">
        <v>4.9342117309570304</v>
      </c>
      <c r="M39">
        <v>4.1494674682617196</v>
      </c>
      <c r="N39">
        <v>5.2397689819335902</v>
      </c>
      <c r="O39">
        <v>2</v>
      </c>
      <c r="P39">
        <v>2</v>
      </c>
      <c r="Q39">
        <v>12</v>
      </c>
      <c r="R39" s="16">
        <v>0.16669999999999999</v>
      </c>
      <c r="S39" s="16">
        <f t="shared" si="1"/>
        <v>0.2</v>
      </c>
      <c r="T39">
        <v>3.0286159515380899</v>
      </c>
      <c r="U39">
        <v>2.8630344867706299</v>
      </c>
      <c r="V39">
        <v>2.4851291179657</v>
      </c>
      <c r="W39" s="17">
        <v>0.37790536880493197</v>
      </c>
      <c r="X39">
        <v>0.54348683357238803</v>
      </c>
      <c r="Y39">
        <v>0.54348683357238803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6">
        <v>591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 s="3">
        <v>8.76611328125</v>
      </c>
      <c r="L40" s="10">
        <v>5.0750255584716797</v>
      </c>
      <c r="M40">
        <v>3.61763572692871</v>
      </c>
      <c r="N40">
        <v>4.4674015045165998</v>
      </c>
      <c r="O40">
        <v>1</v>
      </c>
      <c r="P40">
        <v>1</v>
      </c>
      <c r="Q40">
        <v>11</v>
      </c>
      <c r="R40" s="16">
        <v>9.0899999999999995E-2</v>
      </c>
      <c r="S40" s="16">
        <f t="shared" si="1"/>
        <v>0.1</v>
      </c>
      <c r="T40">
        <v>3.1106719970703098</v>
      </c>
      <c r="U40">
        <v>2.9294884204864502</v>
      </c>
      <c r="V40">
        <v>2.5516297817230198</v>
      </c>
      <c r="W40" s="17">
        <v>0.37785863876342801</v>
      </c>
      <c r="X40">
        <v>0.55904221534729004</v>
      </c>
      <c r="Y40">
        <v>0.55904221534729004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6">
        <v>852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 s="3">
        <v>8.5688190460205096</v>
      </c>
      <c r="L41" s="10">
        <v>5.22599220275879</v>
      </c>
      <c r="M41">
        <v>4.24234962463379</v>
      </c>
      <c r="N41">
        <v>4.7183780670165998</v>
      </c>
      <c r="O41">
        <v>1</v>
      </c>
      <c r="P41">
        <v>1</v>
      </c>
      <c r="Q41">
        <v>11</v>
      </c>
      <c r="R41" s="16">
        <v>9.0899999999999995E-2</v>
      </c>
      <c r="S41" s="16">
        <f t="shared" si="1"/>
        <v>0.1</v>
      </c>
      <c r="T41">
        <v>2.7362594604492201</v>
      </c>
      <c r="U41">
        <v>2.5792355537414502</v>
      </c>
      <c r="V41">
        <v>2.2255337238311799</v>
      </c>
      <c r="W41" s="17">
        <v>0.35370182991027799</v>
      </c>
      <c r="X41">
        <v>0.51072573661804199</v>
      </c>
      <c r="Y41">
        <v>0.51072573661804199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8">
        <v>552</v>
      </c>
      <c r="B42" s="1">
        <v>16</v>
      </c>
      <c r="C42" s="1">
        <v>4</v>
      </c>
      <c r="D42" s="1">
        <v>10</v>
      </c>
      <c r="E42" s="1">
        <v>10</v>
      </c>
      <c r="F42" s="1">
        <v>10</v>
      </c>
      <c r="G42" s="1">
        <v>0</v>
      </c>
      <c r="H42" s="1">
        <v>6</v>
      </c>
      <c r="I42" s="1">
        <v>4</v>
      </c>
      <c r="J42" s="1">
        <v>0.8</v>
      </c>
      <c r="K42" s="12">
        <v>9.2559547424316406</v>
      </c>
      <c r="L42" s="12">
        <v>4.1378879547119096</v>
      </c>
      <c r="M42" s="1">
        <v>2.82206153869629</v>
      </c>
      <c r="N42" s="1">
        <v>5.2405490875244096</v>
      </c>
      <c r="O42" s="1">
        <v>3</v>
      </c>
      <c r="P42" s="1">
        <v>3</v>
      </c>
      <c r="Q42" s="1">
        <v>13</v>
      </c>
      <c r="R42" s="19">
        <v>0.23080000000000001</v>
      </c>
      <c r="S42" s="19">
        <f t="shared" si="1"/>
        <v>0.3</v>
      </c>
      <c r="T42" s="1">
        <v>3.5596675872802699</v>
      </c>
      <c r="U42" s="1">
        <v>3.3212480545043901</v>
      </c>
      <c r="V42" s="1">
        <v>2.9677696228027299</v>
      </c>
      <c r="W42" s="12">
        <v>0.35347843170165999</v>
      </c>
      <c r="X42" s="1">
        <v>0.59189796447753895</v>
      </c>
      <c r="Y42" s="1">
        <v>0.59189796447753895</v>
      </c>
      <c r="Z42" s="1">
        <v>0.3</v>
      </c>
      <c r="AA42" s="1">
        <v>1</v>
      </c>
      <c r="AB42" s="1">
        <v>0.76923076923076905</v>
      </c>
      <c r="AC42" s="1">
        <v>0.86956521739130399</v>
      </c>
      <c r="AD42" s="1">
        <v>0</v>
      </c>
      <c r="AE42" s="1">
        <v>0.7</v>
      </c>
    </row>
    <row r="43" spans="1:31" x14ac:dyDescent="0.15">
      <c r="A43" s="6">
        <v>506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 s="3">
        <v>9.1073722839355504</v>
      </c>
      <c r="L43" s="10">
        <v>4.0065002441406197</v>
      </c>
      <c r="M43">
        <v>2.60190773010254</v>
      </c>
      <c r="N43">
        <v>4.9899616241455096</v>
      </c>
      <c r="O43">
        <v>2</v>
      </c>
      <c r="P43">
        <v>2</v>
      </c>
      <c r="Q43">
        <v>12</v>
      </c>
      <c r="R43" s="16">
        <v>0.16669999999999999</v>
      </c>
      <c r="S43" s="16">
        <f t="shared" si="1"/>
        <v>0.2</v>
      </c>
      <c r="T43">
        <v>3.3818607330322301</v>
      </c>
      <c r="U43">
        <v>3.1554019451141402</v>
      </c>
      <c r="V43">
        <v>2.8022875785827601</v>
      </c>
      <c r="W43" s="17">
        <v>0.35311436653137201</v>
      </c>
      <c r="X43">
        <v>0.579573154449463</v>
      </c>
      <c r="Y43">
        <v>0.579573154449463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8">
        <v>334</v>
      </c>
      <c r="B44" s="1">
        <v>18</v>
      </c>
      <c r="C44" s="1">
        <v>2</v>
      </c>
      <c r="D44" s="1">
        <v>10</v>
      </c>
      <c r="E44" s="1">
        <v>10</v>
      </c>
      <c r="F44" s="1">
        <v>10</v>
      </c>
      <c r="G44" s="1">
        <v>0</v>
      </c>
      <c r="H44" s="1">
        <v>8</v>
      </c>
      <c r="I44" s="1">
        <v>2</v>
      </c>
      <c r="J44" s="1">
        <v>0.9</v>
      </c>
      <c r="K44" s="12">
        <v>9.7976722717285192</v>
      </c>
      <c r="L44" s="12">
        <v>3.17732810974121</v>
      </c>
      <c r="M44" s="1">
        <v>2.6821994781494101</v>
      </c>
      <c r="N44" s="1">
        <v>5.7997856140136701</v>
      </c>
      <c r="O44" s="1">
        <v>3</v>
      </c>
      <c r="P44" s="1">
        <v>3</v>
      </c>
      <c r="Q44" s="1">
        <v>13</v>
      </c>
      <c r="R44" s="19">
        <v>0.23080000000000001</v>
      </c>
      <c r="S44" s="19">
        <f t="shared" si="1"/>
        <v>0.3</v>
      </c>
      <c r="T44" s="1">
        <v>3.8663578033447301</v>
      </c>
      <c r="U44" s="1">
        <v>3.6644842624664302</v>
      </c>
      <c r="V44" s="1">
        <v>3.3028609752654998</v>
      </c>
      <c r="W44" s="12">
        <v>0.36162328720092801</v>
      </c>
      <c r="X44" s="1">
        <v>0.56349682807922397</v>
      </c>
      <c r="Y44" s="1">
        <v>0.56349682807922397</v>
      </c>
      <c r="Z44" s="1">
        <v>0.3</v>
      </c>
      <c r="AA44" s="1">
        <v>1</v>
      </c>
      <c r="AB44" s="1">
        <v>0.76923076923076905</v>
      </c>
      <c r="AC44" s="1">
        <v>0.86956521739130399</v>
      </c>
      <c r="AD44" s="1">
        <v>0</v>
      </c>
      <c r="AE44" s="1">
        <v>0.7</v>
      </c>
    </row>
    <row r="45" spans="1:31" x14ac:dyDescent="0.15">
      <c r="A45" s="6">
        <v>447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 s="3">
        <v>9.1051177978515607</v>
      </c>
      <c r="L45" s="10">
        <v>4.0541019439697301</v>
      </c>
      <c r="M45">
        <v>3.3755970001220699</v>
      </c>
      <c r="N45">
        <v>4.9540519714355504</v>
      </c>
      <c r="O45">
        <v>2</v>
      </c>
      <c r="P45">
        <v>2</v>
      </c>
      <c r="Q45">
        <v>11</v>
      </c>
      <c r="R45" s="16">
        <v>0.18179999999999999</v>
      </c>
      <c r="S45" s="16">
        <f t="shared" si="1"/>
        <v>0.2</v>
      </c>
      <c r="T45">
        <v>3.4527492523193399</v>
      </c>
      <c r="U45">
        <v>3.28089499473572</v>
      </c>
      <c r="V45">
        <v>2.9209547042846702</v>
      </c>
      <c r="W45" s="17">
        <v>0.35994029045105003</v>
      </c>
      <c r="X45">
        <v>0.53179454803466797</v>
      </c>
      <c r="Y45">
        <v>0.53179454803466797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6">
        <v>828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 s="3">
        <v>8.0077342987060494</v>
      </c>
      <c r="L46" s="10">
        <v>5.4466781616210902</v>
      </c>
      <c r="M46">
        <v>3.7625980377197301</v>
      </c>
      <c r="N46">
        <v>3.59585380554199</v>
      </c>
      <c r="O46">
        <v>1</v>
      </c>
      <c r="P46">
        <v>1</v>
      </c>
      <c r="Q46">
        <v>11</v>
      </c>
      <c r="R46" s="16">
        <v>9.0899999999999995E-2</v>
      </c>
      <c r="S46" s="16">
        <f t="shared" si="1"/>
        <v>0.1</v>
      </c>
      <c r="T46">
        <v>2.87339210510254</v>
      </c>
      <c r="U46">
        <v>2.7245001792907702</v>
      </c>
      <c r="V46">
        <v>2.3656604290008501</v>
      </c>
      <c r="W46" s="17">
        <v>0.35883975028991699</v>
      </c>
      <c r="X46">
        <v>0.50773167610168501</v>
      </c>
      <c r="Y46">
        <v>0.50773167610168501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6">
        <v>237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 s="3">
        <v>8.9136676788330096</v>
      </c>
      <c r="L47" s="10">
        <v>4.2497444152831996</v>
      </c>
      <c r="M47">
        <v>3.0916290283203098</v>
      </c>
      <c r="N47">
        <v>4.8779125213623002</v>
      </c>
      <c r="O47">
        <v>2</v>
      </c>
      <c r="P47">
        <v>2</v>
      </c>
      <c r="Q47">
        <v>12</v>
      </c>
      <c r="R47" s="16">
        <v>0.16669999999999999</v>
      </c>
      <c r="S47" s="16">
        <f t="shared" si="1"/>
        <v>0.2</v>
      </c>
      <c r="T47">
        <v>3.4670848846435498</v>
      </c>
      <c r="U47">
        <v>3.2517111301422101</v>
      </c>
      <c r="V47">
        <v>2.89305448532104</v>
      </c>
      <c r="W47" s="17">
        <v>0.35865664482116699</v>
      </c>
      <c r="X47">
        <v>0.57403039932250999</v>
      </c>
      <c r="Y47">
        <v>0.57403039932250999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6">
        <v>213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 s="3">
        <v>9.9134235382080096</v>
      </c>
      <c r="L48" s="10">
        <v>4.2708263397216797</v>
      </c>
      <c r="M48">
        <v>2.9199905395507799</v>
      </c>
      <c r="N48">
        <v>6.0272483825683603</v>
      </c>
      <c r="O48">
        <v>3</v>
      </c>
      <c r="P48">
        <v>3</v>
      </c>
      <c r="Q48">
        <v>13</v>
      </c>
      <c r="R48" s="16">
        <v>0.23080000000000001</v>
      </c>
      <c r="S48" s="16">
        <f t="shared" si="1"/>
        <v>0.3</v>
      </c>
      <c r="T48">
        <v>3.2638244628906201</v>
      </c>
      <c r="U48">
        <v>3.0492627620696999</v>
      </c>
      <c r="V48">
        <v>2.6928896903991699</v>
      </c>
      <c r="W48" s="17">
        <v>0.356373071670532</v>
      </c>
      <c r="X48">
        <v>0.57093477249145497</v>
      </c>
      <c r="Y48">
        <v>0.57093477249145497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6">
        <v>203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 s="3">
        <v>9.2256088256835902</v>
      </c>
      <c r="L49" s="10">
        <v>4.9146213531494096</v>
      </c>
      <c r="M49">
        <v>2.6334609985351598</v>
      </c>
      <c r="N49">
        <v>6.9755439758300799</v>
      </c>
      <c r="O49">
        <v>3</v>
      </c>
      <c r="P49">
        <v>3</v>
      </c>
      <c r="Q49">
        <v>13</v>
      </c>
      <c r="R49" s="16">
        <v>0.23080000000000001</v>
      </c>
      <c r="S49" s="16">
        <f t="shared" si="1"/>
        <v>0.3</v>
      </c>
      <c r="T49">
        <v>2.8577232360839799</v>
      </c>
      <c r="U49">
        <v>2.5369224548339799</v>
      </c>
      <c r="V49">
        <v>2.3055324554443399</v>
      </c>
      <c r="W49" s="17">
        <v>0.23138999938964799</v>
      </c>
      <c r="X49">
        <v>0.55219078063964799</v>
      </c>
      <c r="Y49">
        <v>0.55219078063964799</v>
      </c>
      <c r="Z49">
        <v>0.3</v>
      </c>
      <c r="AA49">
        <v>1</v>
      </c>
      <c r="AB49">
        <v>0.76923076923076905</v>
      </c>
      <c r="AC49">
        <v>0.86956521739130399</v>
      </c>
      <c r="AD49">
        <v>0</v>
      </c>
      <c r="AE49">
        <v>0.7</v>
      </c>
    </row>
    <row r="50" spans="1:31" x14ac:dyDescent="0.15">
      <c r="A50" s="6">
        <v>63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 s="3">
        <v>8.5294075012206996</v>
      </c>
      <c r="L50" s="10">
        <v>4.6422595977783203</v>
      </c>
      <c r="M50">
        <v>3.908203125</v>
      </c>
      <c r="N50">
        <v>4.64341163635254</v>
      </c>
      <c r="O50">
        <v>2</v>
      </c>
      <c r="P50">
        <v>2</v>
      </c>
      <c r="Q50">
        <v>12</v>
      </c>
      <c r="R50" s="16">
        <v>0.16669999999999999</v>
      </c>
      <c r="S50" s="16">
        <f t="shared" si="1"/>
        <v>0.2</v>
      </c>
      <c r="T50">
        <v>3.2386550903320299</v>
      </c>
      <c r="U50">
        <v>3.0726230144500701</v>
      </c>
      <c r="V50">
        <v>2.71694111824036</v>
      </c>
      <c r="W50" s="17">
        <v>0.35568189620971702</v>
      </c>
      <c r="X50">
        <v>0.52171397209167503</v>
      </c>
      <c r="Y50">
        <v>0.52171397209167503</v>
      </c>
      <c r="Z50">
        <v>0.2</v>
      </c>
      <c r="AA50">
        <v>1</v>
      </c>
      <c r="AB50">
        <v>0.83333333333333304</v>
      </c>
      <c r="AC50">
        <v>0.90909090909090895</v>
      </c>
      <c r="AD50">
        <v>0</v>
      </c>
      <c r="AE50">
        <v>0.8</v>
      </c>
    </row>
    <row r="51" spans="1:31" x14ac:dyDescent="0.15">
      <c r="A51" s="6">
        <v>755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 s="3">
        <v>8.3897323608398402</v>
      </c>
      <c r="L51" s="10">
        <v>4.4636268615722701</v>
      </c>
      <c r="M51">
        <v>3.5825614929199201</v>
      </c>
      <c r="N51">
        <v>4.3408641815185502</v>
      </c>
      <c r="O51">
        <v>1</v>
      </c>
      <c r="P51">
        <v>1</v>
      </c>
      <c r="Q51">
        <v>11</v>
      </c>
      <c r="R51" s="16">
        <v>9.0899999999999995E-2</v>
      </c>
      <c r="S51" s="16">
        <f t="shared" si="1"/>
        <v>0.1</v>
      </c>
      <c r="T51">
        <v>2.9595699310302699</v>
      </c>
      <c r="U51">
        <v>2.7996799945831299</v>
      </c>
      <c r="V51">
        <v>2.4448833465576199</v>
      </c>
      <c r="W51" s="17">
        <v>0.35479664802551297</v>
      </c>
      <c r="X51">
        <v>0.51468658447265603</v>
      </c>
      <c r="Y51">
        <v>0.51468658447265603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6">
        <v>392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 s="3">
        <v>8.7397823333740199</v>
      </c>
      <c r="L52" s="10">
        <v>4.9167861938476598</v>
      </c>
      <c r="M52">
        <v>3.5879669189453098</v>
      </c>
      <c r="N52">
        <v>4.9883365631103498</v>
      </c>
      <c r="O52">
        <v>1</v>
      </c>
      <c r="P52">
        <v>1</v>
      </c>
      <c r="Q52">
        <v>11</v>
      </c>
      <c r="R52" s="16">
        <v>9.0899999999999995E-2</v>
      </c>
      <c r="S52" s="16">
        <f t="shared" si="1"/>
        <v>0.1</v>
      </c>
      <c r="T52">
        <v>3.24503517150879</v>
      </c>
      <c r="U52">
        <v>3.0382049083709699</v>
      </c>
      <c r="V52">
        <v>2.68343210220337</v>
      </c>
      <c r="W52" s="17">
        <v>0.35477280616760198</v>
      </c>
      <c r="X52">
        <v>0.56160306930542003</v>
      </c>
      <c r="Y52">
        <v>0.56160306930542003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s="3" customFormat="1" x14ac:dyDescent="0.15">
      <c r="K53" s="13" t="s">
        <v>29</v>
      </c>
      <c r="L53" s="10">
        <f>AVERAGE(L2:L52)</f>
        <v>3.4741483202167585</v>
      </c>
      <c r="W53" s="17">
        <f t="shared" ref="W53:AE53" si="2">AVERAGE(W2:W52)</f>
        <v>0.29214500679689298</v>
      </c>
      <c r="Z53" s="3">
        <f t="shared" si="2"/>
        <v>0.37058823529411766</v>
      </c>
      <c r="AA53" s="3">
        <f t="shared" si="2"/>
        <v>0.99803921568627452</v>
      </c>
      <c r="AB53" s="3">
        <f t="shared" si="2"/>
        <v>0.75832698854461711</v>
      </c>
      <c r="AC53" s="3">
        <f t="shared" si="2"/>
        <v>0.85381918255187461</v>
      </c>
      <c r="AD53" s="3">
        <f t="shared" si="2"/>
        <v>1.9607843137254902E-3</v>
      </c>
      <c r="AE53" s="3">
        <f t="shared" si="2"/>
        <v>0.62745098039215663</v>
      </c>
    </row>
    <row r="54" spans="1:31" s="3" customFormat="1" x14ac:dyDescent="0.15">
      <c r="K54" s="14" t="s">
        <v>30</v>
      </c>
      <c r="L54" s="10">
        <f>MAX(L2:L52)</f>
        <v>7.6750564575195304</v>
      </c>
      <c r="W54" s="17">
        <f t="shared" ref="W54:AE54" si="3">MAX(W2:W52)</f>
        <v>0.466185092926025</v>
      </c>
      <c r="Z54" s="3">
        <f t="shared" si="3"/>
        <v>0.9</v>
      </c>
      <c r="AA54" s="3">
        <f t="shared" si="3"/>
        <v>1</v>
      </c>
      <c r="AB54" s="3">
        <f t="shared" si="3"/>
        <v>1</v>
      </c>
      <c r="AC54" s="3">
        <f t="shared" si="3"/>
        <v>1</v>
      </c>
      <c r="AD54" s="3">
        <f t="shared" si="3"/>
        <v>0.1</v>
      </c>
      <c r="AE54" s="3">
        <f t="shared" si="3"/>
        <v>1</v>
      </c>
    </row>
    <row r="55" spans="1:31" s="3" customFormat="1" x14ac:dyDescent="0.15">
      <c r="L55" s="10">
        <f>MIN(L2:L52)</f>
        <v>0.62315750122070301</v>
      </c>
      <c r="W55" s="17">
        <f t="shared" ref="W55:AE55" si="4">MIN(W2:W52)</f>
        <v>1.9766807556152299E-2</v>
      </c>
      <c r="Z55" s="3">
        <f t="shared" si="4"/>
        <v>0</v>
      </c>
      <c r="AA55" s="3">
        <f t="shared" si="4"/>
        <v>0.9</v>
      </c>
      <c r="AB55" s="3">
        <f t="shared" si="4"/>
        <v>0.52631578947368396</v>
      </c>
      <c r="AC55" s="3">
        <f t="shared" si="4"/>
        <v>0.68965517241379304</v>
      </c>
      <c r="AD55" s="3">
        <f t="shared" si="4"/>
        <v>0</v>
      </c>
      <c r="AE55" s="3">
        <f t="shared" si="4"/>
        <v>0.1</v>
      </c>
    </row>
    <row r="56" spans="1:31" x14ac:dyDescent="0.15">
      <c r="K56" s="3"/>
      <c r="L56" s="10"/>
      <c r="W56" s="17"/>
    </row>
    <row r="57" spans="1:31" x14ac:dyDescent="0.15">
      <c r="K57" s="3"/>
      <c r="L57" s="10"/>
      <c r="W57" s="17"/>
    </row>
    <row r="58" spans="1:31" x14ac:dyDescent="0.15">
      <c r="K58" s="3">
        <v>6.0579999999999998</v>
      </c>
      <c r="L58" s="10"/>
      <c r="W58" s="17"/>
    </row>
    <row r="59" spans="1:31" x14ac:dyDescent="0.15">
      <c r="K59" s="3">
        <v>31</v>
      </c>
      <c r="L59" s="10"/>
      <c r="W59" s="17"/>
    </row>
    <row r="60" spans="1:31" x14ac:dyDescent="0.15">
      <c r="K60" s="3">
        <v>0.19500000000000001</v>
      </c>
      <c r="L60" s="10"/>
      <c r="W60" s="17"/>
    </row>
    <row r="61" spans="1:31" x14ac:dyDescent="0.15">
      <c r="K61" s="3"/>
      <c r="L61" s="10"/>
      <c r="W61" s="17"/>
    </row>
    <row r="62" spans="1:31" x14ac:dyDescent="0.15">
      <c r="K62" s="3" t="s">
        <v>31</v>
      </c>
      <c r="L62" s="3" t="s">
        <v>32</v>
      </c>
      <c r="M62" t="s">
        <v>164</v>
      </c>
      <c r="N62" t="s">
        <v>167</v>
      </c>
      <c r="P62" s="3" t="s">
        <v>97</v>
      </c>
      <c r="Q62" s="3"/>
      <c r="R62" s="3"/>
      <c r="S62" s="3"/>
      <c r="W62" s="17"/>
    </row>
    <row r="63" spans="1:31" x14ac:dyDescent="0.15">
      <c r="K63" s="3"/>
      <c r="L63" s="3"/>
      <c r="P63" s="3">
        <v>0.2</v>
      </c>
      <c r="Q63" s="3">
        <v>-400</v>
      </c>
      <c r="R63" s="3">
        <v>1600</v>
      </c>
      <c r="S63" s="3">
        <v>80</v>
      </c>
      <c r="W63" s="17"/>
    </row>
    <row r="64" spans="1:31" x14ac:dyDescent="0.15">
      <c r="K64" s="3" t="s">
        <v>65</v>
      </c>
      <c r="L64" s="3">
        <f>COUNTIF(L2:L52,"&lt;0.643")-COUNTIF(L2:L52,"&lt;0.448")</f>
        <v>1</v>
      </c>
      <c r="P64" s="3">
        <v>0.4</v>
      </c>
      <c r="Q64" s="3">
        <v>-800</v>
      </c>
      <c r="R64" s="3">
        <v>1200</v>
      </c>
      <c r="S64" s="3">
        <v>60</v>
      </c>
      <c r="W64" s="17"/>
    </row>
    <row r="65" spans="11:23" x14ac:dyDescent="0.15">
      <c r="K65" s="3" t="s">
        <v>66</v>
      </c>
      <c r="L65" s="3">
        <f>COUNTIF(L2:L52,"&lt;0.838")-COUNTIF(L2:L52,"&lt;0.643")</f>
        <v>7</v>
      </c>
      <c r="P65" s="3">
        <v>0.45</v>
      </c>
      <c r="Q65" s="3">
        <v>-900</v>
      </c>
      <c r="R65" s="3">
        <v>1100</v>
      </c>
      <c r="S65" s="3">
        <v>55</v>
      </c>
      <c r="W65" s="17"/>
    </row>
    <row r="66" spans="11:23" x14ac:dyDescent="0.15">
      <c r="K66" s="3" t="s">
        <v>67</v>
      </c>
      <c r="L66" s="3">
        <f>COUNTIF(L2:L52,"&lt;1.033")-COUNTIF(L2:L52,"&lt;0.838")</f>
        <v>10</v>
      </c>
      <c r="P66" s="3">
        <v>0.49</v>
      </c>
      <c r="Q66" s="3">
        <v>-980</v>
      </c>
      <c r="R66" s="3">
        <v>1020</v>
      </c>
      <c r="S66" s="3">
        <v>51</v>
      </c>
      <c r="W66" s="17"/>
    </row>
    <row r="67" spans="11:23" x14ac:dyDescent="0.15">
      <c r="K67" s="3" t="s">
        <v>68</v>
      </c>
      <c r="L67" s="3">
        <f>COUNTIF(L2:L52,"&lt;1.228")-COUNTIF(L2:L52,"&lt;1.033")</f>
        <v>0</v>
      </c>
      <c r="W67" s="17"/>
    </row>
    <row r="68" spans="11:23" x14ac:dyDescent="0.15">
      <c r="K68" s="3" t="s">
        <v>69</v>
      </c>
      <c r="L68" s="3">
        <f>COUNTIF(L2:L52,"&lt;1.423")-COUNTIF(L2:L52,"&lt;1.228")</f>
        <v>0</v>
      </c>
      <c r="W68" s="17"/>
    </row>
    <row r="69" spans="11:23" s="4" customFormat="1" x14ac:dyDescent="0.15">
      <c r="K69" s="20" t="s">
        <v>70</v>
      </c>
      <c r="L69" s="20">
        <f>COUNTIF(L2:L52,"&lt;1.618")-COUNTIF(L2:L52,"&lt;1.423")</f>
        <v>0</v>
      </c>
      <c r="M69" s="20">
        <v>3</v>
      </c>
      <c r="W69" s="20"/>
    </row>
    <row r="70" spans="11:23" x14ac:dyDescent="0.15">
      <c r="K70" s="3" t="s">
        <v>71</v>
      </c>
      <c r="L70" s="3">
        <f>COUNTIF(L2:L52,"&lt;1.813")-COUNTIF(L2:L52,"&lt;1.618")</f>
        <v>0</v>
      </c>
      <c r="M70" s="3">
        <v>6</v>
      </c>
      <c r="W70" s="17"/>
    </row>
    <row r="71" spans="11:23" x14ac:dyDescent="0.15">
      <c r="K71" s="3" t="s">
        <v>72</v>
      </c>
      <c r="L71" s="3">
        <f>COUNTIF(L2:L52,"&lt;2.008")-COUNTIF(L2:L52,"&lt;1.813")</f>
        <v>0</v>
      </c>
      <c r="M71" s="3">
        <v>8</v>
      </c>
      <c r="W71" s="17"/>
    </row>
    <row r="72" spans="11:23" x14ac:dyDescent="0.15">
      <c r="K72" s="3" t="s">
        <v>73</v>
      </c>
      <c r="L72" s="3">
        <f>COUNTIF(L2:L52,"&lt;2.203")-COUNTIF(L2:L52,"&lt;2.008")</f>
        <v>0</v>
      </c>
      <c r="M72" s="3">
        <v>11</v>
      </c>
      <c r="W72" s="3"/>
    </row>
    <row r="73" spans="11:23" x14ac:dyDescent="0.15">
      <c r="K73" s="3" t="s">
        <v>74</v>
      </c>
      <c r="L73" s="3">
        <f>COUNTIF(L2:L52,"&lt;2.398")-COUNTIF(L2:L52,"&lt;2.203")</f>
        <v>0</v>
      </c>
      <c r="M73" s="3">
        <v>14</v>
      </c>
      <c r="W73" s="17"/>
    </row>
    <row r="74" spans="11:23" s="5" customFormat="1" x14ac:dyDescent="0.15">
      <c r="K74" s="21" t="s">
        <v>75</v>
      </c>
      <c r="L74" s="21">
        <f>COUNTIF(L2:L52,"&lt;2.593")-COUNTIF(L2:L52,"&lt;2.398")</f>
        <v>0</v>
      </c>
      <c r="M74" s="21">
        <v>16</v>
      </c>
      <c r="W74" s="21"/>
    </row>
    <row r="75" spans="11:23" x14ac:dyDescent="0.15">
      <c r="K75" s="3" t="s">
        <v>76</v>
      </c>
      <c r="L75" s="3">
        <f>COUNTIF(L2:L52,"&lt;2.788")-COUNTIF(L2:L52,"&lt;2.593")</f>
        <v>0</v>
      </c>
      <c r="M75" s="3">
        <v>14</v>
      </c>
      <c r="W75" s="17"/>
    </row>
    <row r="76" spans="11:23" x14ac:dyDescent="0.15">
      <c r="K76" s="3" t="s">
        <v>77</v>
      </c>
      <c r="L76" s="3">
        <f>COUNTIF(L2:L52,"&lt;2.983")-COUNTIF(L2:L52,"&lt;2.788")</f>
        <v>0</v>
      </c>
      <c r="M76" s="3">
        <v>11</v>
      </c>
      <c r="W76" s="17"/>
    </row>
    <row r="77" spans="11:23" x14ac:dyDescent="0.15">
      <c r="K77" s="3" t="s">
        <v>78</v>
      </c>
      <c r="L77" s="3">
        <f>COUNTIF(L2:L52,"&lt;3.178")-COUNTIF(L2:L52,"&lt;2.983")</f>
        <v>1</v>
      </c>
      <c r="M77" s="3">
        <v>8</v>
      </c>
      <c r="W77" s="17"/>
    </row>
    <row r="78" spans="11:23" x14ac:dyDescent="0.15">
      <c r="K78" s="3" t="s">
        <v>79</v>
      </c>
      <c r="L78" s="3">
        <f>COUNTIF(L2:L52,"&lt;3.373")-COUNTIF(L2:L52,"&lt;3.178")</f>
        <v>0</v>
      </c>
      <c r="M78" s="3">
        <v>6</v>
      </c>
      <c r="W78" s="17"/>
    </row>
    <row r="79" spans="11:23" s="4" customFormat="1" x14ac:dyDescent="0.15">
      <c r="K79" s="20" t="s">
        <v>80</v>
      </c>
      <c r="L79" s="20">
        <f>COUNTIF(L2:L52,"&lt;3.568")-COUNTIF(L2:L52,"&lt;3.373")</f>
        <v>1</v>
      </c>
      <c r="M79" s="20">
        <v>3</v>
      </c>
      <c r="W79" s="20"/>
    </row>
    <row r="80" spans="11:23" x14ac:dyDescent="0.15">
      <c r="K80" s="3" t="s">
        <v>81</v>
      </c>
      <c r="L80" s="3">
        <f>COUNTIF(L2:L52,"&lt;3.763")-COUNTIF(L2:L52,"&lt;3.568")</f>
        <v>1</v>
      </c>
      <c r="W80" s="17"/>
    </row>
    <row r="81" spans="11:23" x14ac:dyDescent="0.15">
      <c r="K81" s="3" t="s">
        <v>82</v>
      </c>
      <c r="L81" s="3">
        <f>COUNTIF(L2:L52,"&lt;3.958")-COUNTIF(L2:L52,"&lt;3.763")</f>
        <v>1</v>
      </c>
      <c r="N81" s="3">
        <v>1.9079999999999999</v>
      </c>
      <c r="O81" s="3">
        <v>0.155</v>
      </c>
      <c r="W81" s="17"/>
    </row>
    <row r="82" spans="11:23" x14ac:dyDescent="0.15">
      <c r="K82" s="3" t="s">
        <v>83</v>
      </c>
      <c r="L82" s="3">
        <f>COUNTIF(L2:L52,"&lt;4.153")-COUNTIF(L2:L52,"&lt;3.958")</f>
        <v>3</v>
      </c>
      <c r="N82" s="3">
        <v>2.5009999999999999</v>
      </c>
      <c r="O82" s="3">
        <v>0.21299999999999999</v>
      </c>
      <c r="W82" s="3"/>
    </row>
    <row r="83" spans="11:23" x14ac:dyDescent="0.15">
      <c r="K83" s="3" t="s">
        <v>84</v>
      </c>
      <c r="L83" s="3">
        <f>COUNTIF(L2:L52,"&lt;4.348")-COUNTIF(L2:L52,"&lt;4.153")</f>
        <v>4</v>
      </c>
      <c r="N83" s="3">
        <v>3.472</v>
      </c>
      <c r="O83" s="3">
        <v>0.29099999999999998</v>
      </c>
      <c r="W83" s="17"/>
    </row>
    <row r="84" spans="11:23" x14ac:dyDescent="0.15">
      <c r="K84" s="3" t="s">
        <v>85</v>
      </c>
      <c r="L84" s="3">
        <f>COUNTIF(L2:L52,"&lt;4.543")-COUNTIF(L2:L52,"&lt;4.348")</f>
        <v>3</v>
      </c>
      <c r="W84" s="17"/>
    </row>
    <row r="85" spans="11:23" x14ac:dyDescent="0.15">
      <c r="K85" s="3" t="s">
        <v>86</v>
      </c>
      <c r="L85" s="3">
        <f>COUNTIF(L2:L52,"&lt;4.738")-COUNTIF(L2:L52,"&lt;4.543")</f>
        <v>1</v>
      </c>
      <c r="W85" s="17"/>
    </row>
    <row r="86" spans="11:23" x14ac:dyDescent="0.15">
      <c r="K86" s="3" t="s">
        <v>87</v>
      </c>
      <c r="L86" s="3">
        <f>COUNTIF(L2:L52,"&lt;4.933")-COUNTIF(L2:L52,"&lt;4.738")</f>
        <v>2</v>
      </c>
      <c r="W86" s="17"/>
    </row>
    <row r="87" spans="11:23" x14ac:dyDescent="0.15">
      <c r="K87" s="3" t="s">
        <v>88</v>
      </c>
      <c r="L87" s="3">
        <f>COUNTIF(L2:L52,"&lt;5.128")-COUNTIF(L2:L52,"&lt;4.933")</f>
        <v>4</v>
      </c>
      <c r="W87" s="17"/>
    </row>
    <row r="88" spans="11:23" x14ac:dyDescent="0.15">
      <c r="K88" s="3" t="s">
        <v>89</v>
      </c>
      <c r="L88" s="3">
        <f>COUNTIF(L2:L52,"&lt;5.323")-COUNTIF(L2:L52,"&lt;5.128")</f>
        <v>3</v>
      </c>
      <c r="W88" s="17"/>
    </row>
    <row r="89" spans="11:23" x14ac:dyDescent="0.15">
      <c r="K89" s="3" t="s">
        <v>90</v>
      </c>
      <c r="L89" s="3">
        <f>COUNTIF(L2:L52,"&lt;5.518")-COUNTIF(L2:L52,"&lt;5.323")</f>
        <v>3</v>
      </c>
      <c r="W89" s="17"/>
    </row>
    <row r="90" spans="11:23" x14ac:dyDescent="0.15">
      <c r="K90" s="3" t="s">
        <v>91</v>
      </c>
      <c r="L90" s="3">
        <f>COUNTIF(L2:L52,"&lt;5.713")-COUNTIF(L2:L52,"&lt;5.518")</f>
        <v>2</v>
      </c>
      <c r="W90" s="17"/>
    </row>
    <row r="91" spans="11:23" x14ac:dyDescent="0.15">
      <c r="K91" s="3" t="s">
        <v>92</v>
      </c>
      <c r="L91" s="3">
        <f>COUNTIF(L2:L52,"&lt;5.908")-COUNTIF(L2:L52,"&lt;5.713")</f>
        <v>0</v>
      </c>
      <c r="W91" s="17"/>
    </row>
    <row r="92" spans="11:23" x14ac:dyDescent="0.15">
      <c r="K92" s="3" t="s">
        <v>93</v>
      </c>
      <c r="L92" s="3">
        <f>COUNTIF(L2:L52,"&lt;6.103")-COUNTIF(L2:L52,"&lt;5.908")</f>
        <v>1</v>
      </c>
      <c r="W92" s="17"/>
    </row>
    <row r="93" spans="11:23" x14ac:dyDescent="0.15">
      <c r="K93" s="3" t="s">
        <v>94</v>
      </c>
      <c r="L93" s="3">
        <f>COUNTIF(L2:L52,"&lt;6.298")-COUNTIF(L2:L52,"&lt;6.103")</f>
        <v>0</v>
      </c>
      <c r="W93" s="17"/>
    </row>
    <row r="94" spans="11:23" x14ac:dyDescent="0.15">
      <c r="K94" s="3" t="s">
        <v>95</v>
      </c>
      <c r="L94" s="3">
        <f>COUNTIF(L2:L52,"&lt;6.493")-COUNTIF(L2:L52,"&lt;6.298")</f>
        <v>1</v>
      </c>
      <c r="W94" s="17"/>
    </row>
    <row r="95" spans="11:23" x14ac:dyDescent="0.15">
      <c r="K95" s="3" t="s">
        <v>96</v>
      </c>
      <c r="L95" s="3">
        <f>COUNTIF(L2:L52,"&lt;6.688")-COUNTIF(L2:L52,"&lt;6.493")</f>
        <v>0</v>
      </c>
      <c r="W95" s="17"/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result</vt:lpstr>
      <vt:lpstr>Sheet1</vt:lpstr>
      <vt:lpstr>Sheet2</vt:lpstr>
      <vt:lpstr>Sheet3</vt:lpstr>
      <vt:lpstr>CIFAR10_N_2.501_d1_20%</vt:lpstr>
      <vt:lpstr>CIFAR10_N_2.501_d1_40%</vt:lpstr>
      <vt:lpstr>CIFAR10_N_2.501_d1_45%</vt:lpstr>
      <vt:lpstr>CIFAR10_N_2.501_d1_49%</vt:lpstr>
      <vt:lpstr>CIFAR10_N_2.501_d2_20%</vt:lpstr>
      <vt:lpstr>CIFAR10_N_2.501_d2_40%</vt:lpstr>
      <vt:lpstr>CIFAR10_N_2.501_d2_45%</vt:lpstr>
      <vt:lpstr>CIFAR10_N_2.501_d2_49%</vt:lpstr>
      <vt:lpstr>CIFAR10_N_2.501_d3_20%</vt:lpstr>
      <vt:lpstr>CIFAR10_N_2.501_d3_40%</vt:lpstr>
      <vt:lpstr>CIFAR10_N_2.501_d3_45%</vt:lpstr>
      <vt:lpstr>CIFAR10_N_2.501_d3_49%</vt:lpstr>
      <vt:lpstr>CIFAR10_N_1.908_d1_20%</vt:lpstr>
      <vt:lpstr>CIFAR10_N_1.908_d1_40%</vt:lpstr>
      <vt:lpstr>CIFAR10_N_1.908_d1_45%</vt:lpstr>
      <vt:lpstr>CIFAR10_N_1.908_d1_49%</vt:lpstr>
      <vt:lpstr>CIFAR10_N_1.908_d2_20%</vt:lpstr>
      <vt:lpstr>CIFAR10_N_1.908_d2_40%</vt:lpstr>
      <vt:lpstr>CIFAR10_N_1.908_d2_45%</vt:lpstr>
      <vt:lpstr>CIFAR10_N_1.908_d2_49%</vt:lpstr>
      <vt:lpstr>CIFAR10_N_1.908_d3_20%</vt:lpstr>
      <vt:lpstr>CIFAR10_N_1.908_d3_40%</vt:lpstr>
      <vt:lpstr>CIFAR10_N_1.908_d3_45%</vt:lpstr>
      <vt:lpstr>CIFAR10_N_1.908_d3_49%</vt:lpstr>
      <vt:lpstr>CIFAR10_N_3.472_d1_20%</vt:lpstr>
      <vt:lpstr>CIFAR10_N_3.472_d1_40%</vt:lpstr>
      <vt:lpstr>CIFAR10_N_3.472_d1_45%</vt:lpstr>
      <vt:lpstr>CIFAR10_N_3.472_d1_49%</vt:lpstr>
      <vt:lpstr>CIFAR10_N_3.472_d2_20%</vt:lpstr>
      <vt:lpstr>CIFAR10_N_3.472_d2_40%</vt:lpstr>
      <vt:lpstr>CIFAR10_N_3.472_d2_45%</vt:lpstr>
      <vt:lpstr>CIFAR10_N_3.472_d2_49%</vt:lpstr>
      <vt:lpstr>CIFAR10_N_3.472_d3_20%</vt:lpstr>
      <vt:lpstr>CIFAR10_N_3.472_d3_40%</vt:lpstr>
      <vt:lpstr>CIFAR10_N_3.472_d3_45%</vt:lpstr>
      <vt:lpstr>CIFAR10_N_3.472_d3_49%</vt:lpstr>
      <vt:lpstr>CIFAR10_U_2.501_d1_20%</vt:lpstr>
      <vt:lpstr>CIFAR10_U_2.501_d1_40%</vt:lpstr>
      <vt:lpstr>CIFAR10_U_2.501_d1_45%</vt:lpstr>
      <vt:lpstr>CIFAR10_U_2.501_d1_49%</vt:lpstr>
      <vt:lpstr>CIFAR10_U_2.501_d2_20%</vt:lpstr>
      <vt:lpstr>CIFAR10_U_2.501_d2_40%</vt:lpstr>
      <vt:lpstr>CIFAR10_U_2.501_d2_45%</vt:lpstr>
      <vt:lpstr>CIFAR10_U_2.501_d2_49%</vt:lpstr>
      <vt:lpstr>CIFAR10_U_2.501_d3_20%</vt:lpstr>
      <vt:lpstr>CIFAR10_U_2.501_d3_40%</vt:lpstr>
      <vt:lpstr>CIFAR10_U_2.501_d3_45%</vt:lpstr>
      <vt:lpstr>CIFAR10_U_2.501_d3_49%</vt:lpstr>
      <vt:lpstr>CIFAR10_U_1.908_d1_20%</vt:lpstr>
      <vt:lpstr>CIFAR10_U_1.908_d1_40%</vt:lpstr>
      <vt:lpstr>CIFAR10_U_1.908_d1_45%</vt:lpstr>
      <vt:lpstr>CIFAR10_U_1.908_d1_49%</vt:lpstr>
      <vt:lpstr>CIFAR10_U_1.908_d2_20%</vt:lpstr>
      <vt:lpstr>CIFAR10_U_1.908_d2_40%</vt:lpstr>
      <vt:lpstr>CIFAR10_U_1.908_d2_45%</vt:lpstr>
      <vt:lpstr>CIFAR10_U_1.908_d2_49%</vt:lpstr>
      <vt:lpstr>CIFAR10_U_1.908_d3_20%</vt:lpstr>
      <vt:lpstr>CIFAR10_U_1.908_d3_40%</vt:lpstr>
      <vt:lpstr>CIFAR10_U_1.908_d3_45%</vt:lpstr>
      <vt:lpstr>CIFAR10_U_1.908_d3_49%</vt:lpstr>
      <vt:lpstr>CIFAR10_U_3.472_d1_20%</vt:lpstr>
      <vt:lpstr>CIFAR10_U_3.472_d1_40%</vt:lpstr>
      <vt:lpstr>CIFAR10_U_3.472_d1_45%</vt:lpstr>
      <vt:lpstr>CIFAR10_U_3.472_d1_49%</vt:lpstr>
      <vt:lpstr>CIFAR10_U_3.472_d2_20%</vt:lpstr>
      <vt:lpstr>CIFAR10_U_3.472_d2_40%</vt:lpstr>
      <vt:lpstr>CIFAR10_U_3.472_d2_45%</vt:lpstr>
      <vt:lpstr>CIFAR10_U_3.472_d2_49%</vt:lpstr>
      <vt:lpstr>CIFAR10_U_3.472_d3_20%</vt:lpstr>
      <vt:lpstr>CIFAR10_U_3.472_d3_40%</vt:lpstr>
      <vt:lpstr>CIFAR10_U_3.472_d3_45%</vt:lpstr>
      <vt:lpstr>CIFAR10_U_3.472_d3_49%</vt:lpstr>
      <vt:lpstr>CIFAR10_B_1.908_d1_20%</vt:lpstr>
      <vt:lpstr>CIFAR10_B_1.908_d1_40%</vt:lpstr>
      <vt:lpstr>CIFAR10_B_1.908_d1_45%</vt:lpstr>
      <vt:lpstr>CIFAR10_B_1.908_d1_49%</vt:lpstr>
      <vt:lpstr>CIFAR10_B_1.908_d2_20%</vt:lpstr>
      <vt:lpstr>CIFAR10_B_1.908_d2_40%</vt:lpstr>
      <vt:lpstr>CIFAR10_B_1.908_d2_45%</vt:lpstr>
      <vt:lpstr>CIFAR10_B_1.908_d2_49%</vt:lpstr>
      <vt:lpstr>CIFAR10_B_1.908_d3_20%</vt:lpstr>
      <vt:lpstr>CIFAR10_B_1.908_d3_40%</vt:lpstr>
      <vt:lpstr>CIFAR10_B_1.908_d3_45%</vt:lpstr>
      <vt:lpstr>CIFAR10_B_1.908_d3_49%</vt:lpstr>
      <vt:lpstr>CIFAR10_B_2.501_d1_20%</vt:lpstr>
      <vt:lpstr>CIFAR10_B_2.501_d1_40%</vt:lpstr>
      <vt:lpstr>CIFAR10_B_2.501_d1_45%</vt:lpstr>
      <vt:lpstr>CIFAR10_B_2.501_d1_49%</vt:lpstr>
      <vt:lpstr>CIFAR10_B_2.501_d2_20%</vt:lpstr>
      <vt:lpstr>CIFAR10_B_2.501_d2_40%</vt:lpstr>
      <vt:lpstr>CIFAR10_B_2.501_d2_45%</vt:lpstr>
      <vt:lpstr>CIFAR10_B_2.501_d2_49%</vt:lpstr>
      <vt:lpstr>CIFAR10_B_2.501_d3_20%</vt:lpstr>
      <vt:lpstr>CIFAR10_B_2.501_d3_40%</vt:lpstr>
      <vt:lpstr>CIFAR10_B_2.501_d3_45%</vt:lpstr>
      <vt:lpstr>CIFAR10_B_2.501_d3_49%</vt:lpstr>
      <vt:lpstr>CIFAR10_B_3.472_d1_20%</vt:lpstr>
      <vt:lpstr>CIFAR10_B_3.472_d1_40%</vt:lpstr>
      <vt:lpstr>CIFAR10_B_3.472_d1_45%</vt:lpstr>
      <vt:lpstr>CIFAR10_B_3.472_d1_49%</vt:lpstr>
      <vt:lpstr>CIFAR10_B_3.472_d2_20%</vt:lpstr>
      <vt:lpstr>CIFAR10_B_3.472_d2_40%</vt:lpstr>
      <vt:lpstr>CIFAR10_B_3.472_d2_45%</vt:lpstr>
      <vt:lpstr>CIFAR10_B_3.472_d2_49%</vt:lpstr>
      <vt:lpstr>CIFAR10_B_3.472_d3_20%</vt:lpstr>
      <vt:lpstr>CIFAR10_B_3.472_d3_40%</vt:lpstr>
      <vt:lpstr>CIFAR10_B_3.472_d3_45%</vt:lpstr>
      <vt:lpstr>CIFAR10_B_3.472_d3_49%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赵清扬</cp:lastModifiedBy>
  <dcterms:created xsi:type="dcterms:W3CDTF">2023-01-03T05:10:00Z</dcterms:created>
  <dcterms:modified xsi:type="dcterms:W3CDTF">2023-02-06T13:00:43Z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E10320C1525E4E4191EFC7F9C103B938</vt:lpwstr>
  </property>
  <property fmtid="{D5CDD505-2E9C-101B-9397-08002B2CF9AE}" pid="3" name="KSOProductBuildVer">
    <vt:lpwstr>2052-11.1.0.12132</vt:lpwstr>
  </property>
</Properties>
</file>